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ares\Downloads\"/>
    </mc:Choice>
  </mc:AlternateContent>
  <bookViews>
    <workbookView xWindow="0" yWindow="0" windowWidth="15345" windowHeight="4485" activeTab="22"/>
  </bookViews>
  <sheets>
    <sheet name="Sheet3" sheetId="64" r:id="rId1"/>
    <sheet name="Table A-1 &amp; A-2" sheetId="59" r:id="rId2"/>
    <sheet name="Master Table" sheetId="23" r:id="rId3"/>
    <sheet name="Death" sheetId="27" r:id="rId4"/>
    <sheet name="Table B 2 d 2" sheetId="16" r:id="rId5"/>
    <sheet name="Table B-1" sheetId="15" r:id="rId6"/>
    <sheet name="Vital Stat. " sheetId="31" r:id="rId7"/>
    <sheet name="New Time Gap B-3 &amp; D 3 " sheetId="51" r:id="rId8"/>
    <sheet name="Monthwise Birth B-4" sheetId="42" r:id="rId9"/>
    <sheet name="Birth" sheetId="25" r:id="rId10"/>
    <sheet name="Med. Attent. at Births B- 5" sheetId="28" r:id="rId11"/>
    <sheet name="Method of delivery B-6" sheetId="44" r:id="rId12"/>
    <sheet name="MC B-8" sheetId="61" r:id="rId13"/>
    <sheet name="Order of Birth B-7 12 13 14 15" sheetId="7" r:id="rId14"/>
    <sheet name="Edu. at Birth B-10 &amp; 11" sheetId="35" r:id="rId15"/>
    <sheet name="Occup. at Birth B 16 &amp; 17" sheetId="46" r:id="rId16"/>
    <sheet name="Duration of Preg B-20 " sheetId="43" r:id="rId17"/>
    <sheet name="Age of Mother &amp; Weight B- 21" sheetId="57" r:id="rId18"/>
    <sheet name="Macro1" sheetId="62" r:id="rId19"/>
    <sheet name="Monthwise Death -4" sheetId="38" r:id="rId20"/>
    <sheet name="Med. Attent. at Deaths D-5" sheetId="30" r:id="rId21"/>
    <sheet name="Death by age D-6" sheetId="40" r:id="rId22"/>
    <sheet name="Occup. of Deceased D- 7-9" sheetId="47" r:id="rId23"/>
    <sheet name="D-10" sheetId="65" r:id="rId24"/>
    <sheet name="Infant death by Age D-14" sheetId="39" r:id="rId25"/>
    <sheet name="Maternal D- 16" sheetId="52" r:id="rId26"/>
    <sheet name="Still Birth sex &amp; age S-3" sheetId="32" r:id="rId27"/>
    <sheet name="Still Birth dur. of Preg S-4" sheetId="58" r:id="rId28"/>
    <sheet name="Distt.Recr.Effici.(LOR)" sheetId="13" r:id="rId29"/>
    <sheet name="BR 2011-2022" sheetId="17" r:id="rId30"/>
    <sheet name="DR 2011-2022" sheetId="18" r:id="rId31"/>
    <sheet name="INF 2011-2022" sheetId="19" r:id="rId32"/>
    <sheet name="Live Birth By Age of Mother" sheetId="21" r:id="rId33"/>
    <sheet name="Live Birth by Order" sheetId="22" r:id="rId34"/>
    <sheet name="Expected &amp; Actual" sheetId="12" r:id="rId35"/>
  </sheets>
  <externalReferences>
    <externalReference r:id="rId36"/>
    <externalReference r:id="rId37"/>
  </externalReferences>
  <definedNames>
    <definedName name="_xlnm._FilterDatabase" localSheetId="28" hidden="1">'Distt.Recr.Effici.(LOR)'!$A$5:$N$77</definedName>
    <definedName name="_xlnm.Print_Area" localSheetId="17">'Age of Mother &amp; Weight B- 21'!$A$369:$V$384</definedName>
    <definedName name="_xlnm.Print_Area" localSheetId="9">Birth!$B$397:$AA$425</definedName>
    <definedName name="_xlnm.Print_Area" localSheetId="29">'BR 2011-2022'!$A$1:$AB$29</definedName>
    <definedName name="_xlnm.Print_Area" localSheetId="23">'D-10'!$A$1101:$L$1147</definedName>
    <definedName name="_xlnm.Print_Area" localSheetId="3">Death!$AM$1:$BL$28</definedName>
    <definedName name="_xlnm.Print_Area" localSheetId="21">'Death by age D-6'!$AA$394:$AY$411</definedName>
    <definedName name="_xlnm.Print_Area" localSheetId="30">'DR 2011-2022'!$A$1:$AB$29</definedName>
    <definedName name="_xlnm.Print_Area" localSheetId="16">'Duration of Preg B-20 '!$A$278:$V$290</definedName>
    <definedName name="_xlnm.Print_Area" localSheetId="31">'INF 2011-2022'!$A$1:$AC$29</definedName>
    <definedName name="_xlnm.Print_Area" localSheetId="24">'Infant death by Age D-14'!$AB$4:$AK$14</definedName>
    <definedName name="_xlnm.Print_Area" localSheetId="33">'Live Birth by Order'!$A$1:$AK$42</definedName>
    <definedName name="_xlnm.Print_Area" localSheetId="25">'Maternal D- 16'!$W$2:$Z$12</definedName>
    <definedName name="_xlnm.Print_Area" localSheetId="10">'Med. Attent. at Births B- 5'!$AB$180:$AQ$208</definedName>
    <definedName name="_xlnm.Print_Area" localSheetId="20">'Med. Attent. at Deaths D-5'!$AD$381:$AV$409</definedName>
    <definedName name="_xlnm.Print_Area" localSheetId="11">'Method of delivery B-6'!$A$234:$N$244</definedName>
    <definedName name="_xlnm.Print_Area" localSheetId="15">'Occup. at Birth B 16 &amp; 17'!$A$346:$H$360</definedName>
    <definedName name="_xlnm.Print_Area" localSheetId="22">'Occup. of Deceased D- 7-9'!$A$347:$K$361</definedName>
    <definedName name="_xlnm.Print_Area" localSheetId="13">'Order of Birth B-7 12 13 14 15'!$AC$372:$BA$386</definedName>
    <definedName name="_xlnm.Print_Area" localSheetId="27">'Still Birth dur. of Preg S-4'!$A$314:$J$325</definedName>
    <definedName name="_xlnm.Print_Area" localSheetId="26">'Still Birth sex &amp; age S-3'!$A$369:$J$384</definedName>
    <definedName name="_xlnm.Print_Area" localSheetId="1">'Table A-1 &amp; A-2'!$A$1:$Y$90</definedName>
    <definedName name="_xlnm.Print_Titles" localSheetId="9">Birth!$178:$181</definedName>
    <definedName name="_xlnm.Print_Titles" localSheetId="23">'D-10'!$1101:$1105</definedName>
    <definedName name="_xlnm.Print_Titles" localSheetId="28">'Distt.Recr.Effici.(LOR)'!$1:$5</definedName>
    <definedName name="_xlnm.Print_Titles" localSheetId="14">'Edu. at Birth B-10 &amp; 11'!$109:$109</definedName>
    <definedName name="_xlnm.Print_Titles" localSheetId="4">'Table B 2 d 2'!$A:$B</definedName>
    <definedName name="_xlnm.Print_Titles" localSheetId="6">'Vital Stat. '!$170:$175</definedName>
  </definedNames>
  <calcPr calcId="162913"/>
</workbook>
</file>

<file path=xl/calcChain.xml><?xml version="1.0" encoding="utf-8"?>
<calcChain xmlns="http://schemas.openxmlformats.org/spreadsheetml/2006/main">
  <c r="H62" i="51" l="1"/>
  <c r="G62" i="51"/>
  <c r="F62" i="51"/>
  <c r="E62" i="51"/>
  <c r="E30" i="51"/>
  <c r="F30" i="51"/>
  <c r="G30" i="51"/>
  <c r="H30" i="51"/>
  <c r="V62" i="51"/>
  <c r="U62" i="51"/>
  <c r="T62" i="51"/>
  <c r="S62" i="51"/>
  <c r="U30" i="51"/>
  <c r="V30" i="51"/>
  <c r="S30" i="51"/>
  <c r="T30" i="51"/>
  <c r="S71" i="51"/>
  <c r="T71" i="51"/>
  <c r="U71" i="51"/>
  <c r="V71" i="51"/>
  <c r="S72" i="51"/>
  <c r="T72" i="51"/>
  <c r="U72" i="51"/>
  <c r="V72" i="51"/>
  <c r="S73" i="51"/>
  <c r="T73" i="51"/>
  <c r="U73" i="51"/>
  <c r="V73" i="51"/>
  <c r="S74" i="51"/>
  <c r="T74" i="51"/>
  <c r="U74" i="51"/>
  <c r="V74" i="51"/>
  <c r="S75" i="51"/>
  <c r="T75" i="51"/>
  <c r="U75" i="51"/>
  <c r="V75" i="51"/>
  <c r="S76" i="51"/>
  <c r="T76" i="51"/>
  <c r="U76" i="51"/>
  <c r="V76" i="51"/>
  <c r="S77" i="51"/>
  <c r="T77" i="51"/>
  <c r="U77" i="51"/>
  <c r="V77" i="51"/>
  <c r="S78" i="51"/>
  <c r="T78" i="51"/>
  <c r="U78" i="51"/>
  <c r="V78" i="51"/>
  <c r="S79" i="51"/>
  <c r="T79" i="51"/>
  <c r="U79" i="51"/>
  <c r="V79" i="51"/>
  <c r="S80" i="51"/>
  <c r="T80" i="51"/>
  <c r="U80" i="51"/>
  <c r="V80" i="51"/>
  <c r="S81" i="51"/>
  <c r="T81" i="51"/>
  <c r="U81" i="51"/>
  <c r="V81" i="51"/>
  <c r="S82" i="51"/>
  <c r="T82" i="51"/>
  <c r="U82" i="51"/>
  <c r="V82" i="51"/>
  <c r="S83" i="51"/>
  <c r="T83" i="51"/>
  <c r="U83" i="51"/>
  <c r="V83" i="51"/>
  <c r="S84" i="51"/>
  <c r="T84" i="51"/>
  <c r="U84" i="51"/>
  <c r="V84" i="51"/>
  <c r="S85" i="51"/>
  <c r="T85" i="51"/>
  <c r="U85" i="51"/>
  <c r="V85" i="51"/>
  <c r="S86" i="51"/>
  <c r="T86" i="51"/>
  <c r="U86" i="51"/>
  <c r="V86" i="51"/>
  <c r="S87" i="51"/>
  <c r="T87" i="51"/>
  <c r="U87" i="51"/>
  <c r="V87" i="51"/>
  <c r="S88" i="51"/>
  <c r="T88" i="51"/>
  <c r="U88" i="51"/>
  <c r="V88" i="51"/>
  <c r="S89" i="51"/>
  <c r="T89" i="51"/>
  <c r="U89" i="51"/>
  <c r="V89" i="51"/>
  <c r="S90" i="51"/>
  <c r="T90" i="51"/>
  <c r="U90" i="51"/>
  <c r="V90" i="51"/>
  <c r="S91" i="51"/>
  <c r="T91" i="51"/>
  <c r="U91" i="51"/>
  <c r="V91" i="51"/>
  <c r="S92" i="51"/>
  <c r="T92" i="51"/>
  <c r="U92" i="51"/>
  <c r="V92" i="51"/>
  <c r="S70" i="51"/>
  <c r="T70" i="51"/>
  <c r="U70" i="51"/>
  <c r="V70" i="51"/>
  <c r="F100" i="28"/>
  <c r="F99" i="28"/>
  <c r="F98" i="28"/>
  <c r="F97" i="28"/>
  <c r="F96" i="28"/>
  <c r="F95" i="28"/>
  <c r="F94" i="28"/>
  <c r="F93" i="28"/>
  <c r="F92" i="28"/>
  <c r="F91" i="28"/>
  <c r="S240" i="43"/>
  <c r="S239" i="43"/>
  <c r="S238" i="43"/>
  <c r="S237" i="43"/>
  <c r="S236" i="43"/>
  <c r="S235" i="43"/>
  <c r="P240" i="43"/>
  <c r="P239" i="43"/>
  <c r="P238" i="43"/>
  <c r="P237" i="43"/>
  <c r="P236" i="43"/>
  <c r="P235" i="43"/>
  <c r="M240" i="43"/>
  <c r="M239" i="43"/>
  <c r="M238" i="43"/>
  <c r="M237" i="43"/>
  <c r="M236" i="43"/>
  <c r="M235" i="43"/>
  <c r="J240" i="43"/>
  <c r="J239" i="43"/>
  <c r="J238" i="43"/>
  <c r="J237" i="43"/>
  <c r="J236" i="43"/>
  <c r="J235" i="43"/>
  <c r="G240" i="43"/>
  <c r="G239" i="43"/>
  <c r="G238" i="43"/>
  <c r="G237" i="43"/>
  <c r="G236" i="43"/>
  <c r="G235" i="43"/>
  <c r="D236" i="43"/>
  <c r="D237" i="43"/>
  <c r="D238" i="43"/>
  <c r="D239" i="43"/>
  <c r="D240" i="43"/>
  <c r="D235" i="43"/>
  <c r="F332" i="27"/>
  <c r="F331" i="27"/>
  <c r="F330" i="27"/>
  <c r="F329" i="27"/>
  <c r="AX13" i="21"/>
  <c r="AV13" i="21"/>
  <c r="AR13" i="21"/>
  <c r="B376" i="57"/>
  <c r="C376" i="57"/>
  <c r="E376" i="57"/>
  <c r="F376" i="57"/>
  <c r="H376" i="57"/>
  <c r="I376" i="57"/>
  <c r="K376" i="57"/>
  <c r="L376" i="57"/>
  <c r="N376" i="57"/>
  <c r="O376" i="57"/>
  <c r="Q376" i="57"/>
  <c r="R376" i="57"/>
  <c r="B377" i="57"/>
  <c r="C377" i="57"/>
  <c r="E377" i="57"/>
  <c r="F377" i="57"/>
  <c r="H377" i="57"/>
  <c r="I377" i="57"/>
  <c r="K377" i="57"/>
  <c r="L377" i="57"/>
  <c r="N377" i="57"/>
  <c r="O377" i="57"/>
  <c r="Q377" i="57"/>
  <c r="R377" i="57"/>
  <c r="B378" i="57"/>
  <c r="C378" i="57"/>
  <c r="E378" i="57"/>
  <c r="F378" i="57"/>
  <c r="H378" i="57"/>
  <c r="I378" i="57"/>
  <c r="K378" i="57"/>
  <c r="L378" i="57"/>
  <c r="N378" i="57"/>
  <c r="O378" i="57"/>
  <c r="Q378" i="57"/>
  <c r="R378" i="57"/>
  <c r="B379" i="57"/>
  <c r="C379" i="57"/>
  <c r="E379" i="57"/>
  <c r="F379" i="57"/>
  <c r="H379" i="57"/>
  <c r="I379" i="57"/>
  <c r="K379" i="57"/>
  <c r="L379" i="57"/>
  <c r="N379" i="57"/>
  <c r="O379" i="57"/>
  <c r="Q379" i="57"/>
  <c r="R379" i="57"/>
  <c r="B380" i="57"/>
  <c r="C380" i="57"/>
  <c r="E380" i="57"/>
  <c r="F380" i="57"/>
  <c r="H380" i="57"/>
  <c r="I380" i="57"/>
  <c r="K380" i="57"/>
  <c r="L380" i="57"/>
  <c r="N380" i="57"/>
  <c r="O380" i="57"/>
  <c r="Q380" i="57"/>
  <c r="R380" i="57"/>
  <c r="B381" i="57"/>
  <c r="C381" i="57"/>
  <c r="E381" i="57"/>
  <c r="F381" i="57"/>
  <c r="H381" i="57"/>
  <c r="I381" i="57"/>
  <c r="K381" i="57"/>
  <c r="L381" i="57"/>
  <c r="N381" i="57"/>
  <c r="O381" i="57"/>
  <c r="Q381" i="57"/>
  <c r="R381" i="57"/>
  <c r="B382" i="57"/>
  <c r="C382" i="57"/>
  <c r="E382" i="57"/>
  <c r="F382" i="57"/>
  <c r="H382" i="57"/>
  <c r="I382" i="57"/>
  <c r="K382" i="57"/>
  <c r="L382" i="57"/>
  <c r="N382" i="57"/>
  <c r="O382" i="57"/>
  <c r="Q382" i="57"/>
  <c r="R382" i="57"/>
  <c r="B383" i="57"/>
  <c r="C383" i="57"/>
  <c r="E383" i="57"/>
  <c r="F383" i="57"/>
  <c r="H383" i="57"/>
  <c r="I383" i="57"/>
  <c r="K383" i="57"/>
  <c r="L383" i="57"/>
  <c r="N383" i="57"/>
  <c r="O383" i="57"/>
  <c r="Q383" i="57"/>
  <c r="R383" i="57"/>
  <c r="C375" i="57"/>
  <c r="E375" i="57"/>
  <c r="F375" i="57"/>
  <c r="H375" i="57"/>
  <c r="I375" i="57"/>
  <c r="K375" i="57"/>
  <c r="L375" i="57"/>
  <c r="N375" i="57"/>
  <c r="O375" i="57"/>
  <c r="Q375" i="57"/>
  <c r="R375" i="57"/>
  <c r="AD356" i="40"/>
  <c r="AD355" i="40"/>
  <c r="AD354" i="40"/>
  <c r="AD353" i="40"/>
  <c r="AD352" i="40"/>
  <c r="AD351" i="40"/>
  <c r="AD350" i="40"/>
  <c r="AD349" i="40"/>
  <c r="AD348" i="40"/>
  <c r="AD347" i="40"/>
  <c r="AD346" i="40"/>
  <c r="AG356" i="40"/>
  <c r="AG355" i="40"/>
  <c r="AG354" i="40"/>
  <c r="AG353" i="40"/>
  <c r="AG352" i="40"/>
  <c r="AG351" i="40"/>
  <c r="AG350" i="40"/>
  <c r="AG349" i="40"/>
  <c r="AG348" i="40"/>
  <c r="AG347" i="40"/>
  <c r="AG346" i="40"/>
  <c r="AJ356" i="40"/>
  <c r="AJ355" i="40"/>
  <c r="AJ354" i="40"/>
  <c r="AJ353" i="40"/>
  <c r="AJ352" i="40"/>
  <c r="AJ351" i="40"/>
  <c r="AJ350" i="40"/>
  <c r="AJ349" i="40"/>
  <c r="AJ348" i="40"/>
  <c r="AJ347" i="40"/>
  <c r="AJ346" i="40"/>
  <c r="T93" i="51" l="1"/>
  <c r="S93" i="51"/>
  <c r="V93" i="51"/>
  <c r="U93" i="51"/>
  <c r="AD187" i="40"/>
  <c r="AD186" i="40"/>
  <c r="AD185" i="40"/>
  <c r="AD184" i="40"/>
  <c r="AD183" i="40"/>
  <c r="AD182" i="40"/>
  <c r="AD181" i="40"/>
  <c r="AD180" i="40"/>
  <c r="AD179" i="40"/>
  <c r="AD178" i="40"/>
  <c r="AD177" i="40"/>
  <c r="AG187" i="40"/>
  <c r="AG186" i="40"/>
  <c r="AG185" i="40"/>
  <c r="AG184" i="40"/>
  <c r="AG183" i="40"/>
  <c r="AG182" i="40"/>
  <c r="AG181" i="40"/>
  <c r="AG180" i="40"/>
  <c r="AG179" i="40"/>
  <c r="AG178" i="40"/>
  <c r="AG177" i="40"/>
  <c r="AJ187" i="40"/>
  <c r="AJ186" i="40"/>
  <c r="AJ185" i="40"/>
  <c r="AJ184" i="40"/>
  <c r="AJ183" i="40"/>
  <c r="AJ182" i="40"/>
  <c r="AJ181" i="40"/>
  <c r="AJ180" i="40"/>
  <c r="AJ179" i="40"/>
  <c r="AJ178" i="40"/>
  <c r="AJ177" i="40"/>
  <c r="D187" i="40"/>
  <c r="D186" i="40"/>
  <c r="D185" i="40"/>
  <c r="D184" i="40"/>
  <c r="D183" i="40"/>
  <c r="D182" i="40"/>
  <c r="D181" i="40"/>
  <c r="D180" i="40"/>
  <c r="D179" i="40"/>
  <c r="D178" i="40"/>
  <c r="D177" i="40"/>
  <c r="G187" i="40"/>
  <c r="G186" i="40"/>
  <c r="G185" i="40"/>
  <c r="G184" i="40"/>
  <c r="G183" i="40"/>
  <c r="G182" i="40"/>
  <c r="G181" i="40"/>
  <c r="G180" i="40"/>
  <c r="G179" i="40"/>
  <c r="G178" i="40"/>
  <c r="G177" i="40"/>
  <c r="J187" i="40"/>
  <c r="J186" i="40"/>
  <c r="J185" i="40"/>
  <c r="J184" i="40"/>
  <c r="J183" i="40"/>
  <c r="J182" i="40"/>
  <c r="J181" i="40"/>
  <c r="J180" i="40"/>
  <c r="J179" i="40"/>
  <c r="J178" i="40"/>
  <c r="J177" i="40"/>
  <c r="F87" i="27"/>
  <c r="F86" i="27"/>
  <c r="F85" i="27"/>
  <c r="F84" i="27"/>
  <c r="I87" i="27"/>
  <c r="I86" i="27"/>
  <c r="I85" i="27"/>
  <c r="I84" i="27"/>
  <c r="L87" i="27"/>
  <c r="L86" i="27"/>
  <c r="L85" i="27"/>
  <c r="L84" i="27"/>
  <c r="F291" i="27"/>
  <c r="F290" i="27"/>
  <c r="F289" i="27"/>
  <c r="F288" i="27"/>
  <c r="F287" i="27"/>
  <c r="F286" i="27"/>
  <c r="F285" i="27"/>
  <c r="I291" i="27"/>
  <c r="I290" i="27"/>
  <c r="I289" i="27"/>
  <c r="I288" i="27"/>
  <c r="I287" i="27"/>
  <c r="I286" i="27"/>
  <c r="I285" i="27"/>
  <c r="L291" i="27"/>
  <c r="L290" i="27"/>
  <c r="L289" i="27"/>
  <c r="L288" i="27"/>
  <c r="L287" i="27"/>
  <c r="L286" i="27"/>
  <c r="L285" i="27"/>
  <c r="F292" i="25"/>
  <c r="F291" i="25"/>
  <c r="F290" i="25"/>
  <c r="F289" i="25"/>
  <c r="F288" i="25"/>
  <c r="F287" i="25"/>
  <c r="F286" i="25"/>
  <c r="I292" i="25"/>
  <c r="I291" i="25"/>
  <c r="I290" i="25"/>
  <c r="I289" i="25"/>
  <c r="I288" i="25"/>
  <c r="I287" i="25"/>
  <c r="I286" i="25"/>
  <c r="L292" i="25"/>
  <c r="L291" i="25"/>
  <c r="L290" i="25"/>
  <c r="L289" i="25"/>
  <c r="L288" i="25"/>
  <c r="L287" i="25"/>
  <c r="L286" i="25"/>
  <c r="O287" i="25"/>
  <c r="O288" i="25"/>
  <c r="O289" i="25"/>
  <c r="O290" i="25"/>
  <c r="O291" i="25"/>
  <c r="O292" i="25"/>
  <c r="P170" i="40" l="1"/>
  <c r="P169" i="40"/>
  <c r="P168" i="40"/>
  <c r="P167" i="40"/>
  <c r="P166" i="40"/>
  <c r="P165" i="40"/>
  <c r="P164" i="40"/>
  <c r="P163" i="40"/>
  <c r="P162" i="40"/>
  <c r="P161" i="40"/>
  <c r="P160" i="40"/>
  <c r="AP170" i="40"/>
  <c r="AP169" i="40"/>
  <c r="AP168" i="40"/>
  <c r="AP167" i="40"/>
  <c r="AP166" i="40"/>
  <c r="AP165" i="40"/>
  <c r="AP164" i="40"/>
  <c r="AP163" i="40"/>
  <c r="AP162" i="40"/>
  <c r="AP161" i="40"/>
  <c r="AP160" i="40"/>
  <c r="F266" i="27" l="1"/>
  <c r="F265" i="27"/>
  <c r="F264" i="27"/>
  <c r="F263" i="27"/>
  <c r="F262" i="27"/>
  <c r="F261" i="27"/>
  <c r="F260" i="27"/>
  <c r="F259" i="27"/>
  <c r="F258" i="27"/>
  <c r="F257" i="27"/>
  <c r="I266" i="27"/>
  <c r="I265" i="27"/>
  <c r="I264" i="27"/>
  <c r="I263" i="27"/>
  <c r="I262" i="27"/>
  <c r="I261" i="27"/>
  <c r="I260" i="27"/>
  <c r="I259" i="27"/>
  <c r="I258" i="27"/>
  <c r="I257" i="27"/>
  <c r="L266" i="27"/>
  <c r="L265" i="27"/>
  <c r="L264" i="27"/>
  <c r="L263" i="27"/>
  <c r="L262" i="27"/>
  <c r="L261" i="27"/>
  <c r="L260" i="27"/>
  <c r="L259" i="27"/>
  <c r="L258" i="27"/>
  <c r="L257" i="27"/>
  <c r="F70" i="27"/>
  <c r="F69" i="27"/>
  <c r="F68" i="27"/>
  <c r="F67" i="27"/>
  <c r="F66" i="27"/>
  <c r="F65" i="27"/>
  <c r="F64" i="27"/>
  <c r="F63" i="27"/>
  <c r="F62" i="27"/>
  <c r="I70" i="27"/>
  <c r="I69" i="27"/>
  <c r="I68" i="27"/>
  <c r="I67" i="27"/>
  <c r="I66" i="27"/>
  <c r="I65" i="27"/>
  <c r="I64" i="27"/>
  <c r="I63" i="27"/>
  <c r="I62" i="27"/>
  <c r="L70" i="27"/>
  <c r="L69" i="27"/>
  <c r="L68" i="27"/>
  <c r="L67" i="27"/>
  <c r="L66" i="27"/>
  <c r="L65" i="27"/>
  <c r="L64" i="27"/>
  <c r="L63" i="27"/>
  <c r="L62" i="27"/>
  <c r="AD153" i="40"/>
  <c r="AD152" i="40"/>
  <c r="AD151" i="40"/>
  <c r="AD150" i="40"/>
  <c r="AD149" i="40"/>
  <c r="AD148" i="40"/>
  <c r="AD147" i="40"/>
  <c r="AD146" i="40"/>
  <c r="AD145" i="40"/>
  <c r="AD144" i="40"/>
  <c r="AD143" i="40"/>
  <c r="AG153" i="40"/>
  <c r="AG152" i="40"/>
  <c r="AG151" i="40"/>
  <c r="AG150" i="40"/>
  <c r="AG149" i="40"/>
  <c r="AG148" i="40"/>
  <c r="AG147" i="40"/>
  <c r="AG146" i="40"/>
  <c r="AG145" i="40"/>
  <c r="AG144" i="40"/>
  <c r="AG143" i="40"/>
  <c r="AJ153" i="40"/>
  <c r="AJ152" i="40"/>
  <c r="AJ151" i="40"/>
  <c r="AJ150" i="40"/>
  <c r="AJ149" i="40"/>
  <c r="AJ148" i="40"/>
  <c r="AJ147" i="40"/>
  <c r="AJ146" i="40"/>
  <c r="AJ145" i="40"/>
  <c r="AJ144" i="40"/>
  <c r="AJ143" i="40"/>
  <c r="D153" i="40"/>
  <c r="D152" i="40"/>
  <c r="D151" i="40"/>
  <c r="D150" i="40"/>
  <c r="D149" i="40"/>
  <c r="D148" i="40"/>
  <c r="D147" i="40"/>
  <c r="D146" i="40"/>
  <c r="D145" i="40"/>
  <c r="D144" i="40"/>
  <c r="D143" i="40"/>
  <c r="G153" i="40"/>
  <c r="G152" i="40"/>
  <c r="G151" i="40"/>
  <c r="G150" i="40"/>
  <c r="G149" i="40"/>
  <c r="G148" i="40"/>
  <c r="G147" i="40"/>
  <c r="G146" i="40"/>
  <c r="G145" i="40"/>
  <c r="G144" i="40"/>
  <c r="G143" i="40"/>
  <c r="J153" i="40"/>
  <c r="J152" i="40"/>
  <c r="J151" i="40"/>
  <c r="J150" i="40"/>
  <c r="J149" i="40"/>
  <c r="J148" i="40"/>
  <c r="J147" i="40"/>
  <c r="J146" i="40"/>
  <c r="J145" i="40"/>
  <c r="J144" i="40"/>
  <c r="J143" i="40"/>
  <c r="AD51" i="40" l="1"/>
  <c r="AD50" i="40"/>
  <c r="AD49" i="40"/>
  <c r="AD48" i="40"/>
  <c r="AD47" i="40"/>
  <c r="AD46" i="40"/>
  <c r="AD45" i="40"/>
  <c r="AD44" i="40"/>
  <c r="AD43" i="40"/>
  <c r="AD42" i="40"/>
  <c r="AD41" i="40"/>
  <c r="AG51" i="40"/>
  <c r="AG50" i="40"/>
  <c r="AG49" i="40"/>
  <c r="AG48" i="40"/>
  <c r="AG47" i="40"/>
  <c r="AG46" i="40"/>
  <c r="AG45" i="40"/>
  <c r="AG44" i="40"/>
  <c r="AG43" i="40"/>
  <c r="AG42" i="40"/>
  <c r="AG41" i="40"/>
  <c r="AJ51" i="40"/>
  <c r="AJ50" i="40"/>
  <c r="AJ49" i="40"/>
  <c r="AJ48" i="40"/>
  <c r="AJ47" i="40"/>
  <c r="AJ46" i="40"/>
  <c r="AJ45" i="40"/>
  <c r="AJ44" i="40"/>
  <c r="AJ43" i="40"/>
  <c r="AJ42" i="40"/>
  <c r="AJ41" i="40"/>
  <c r="D51" i="40"/>
  <c r="D50" i="40"/>
  <c r="D49" i="40"/>
  <c r="D48" i="40"/>
  <c r="D47" i="40"/>
  <c r="D46" i="40"/>
  <c r="D45" i="40"/>
  <c r="D44" i="40"/>
  <c r="D43" i="40"/>
  <c r="D42" i="40"/>
  <c r="D41" i="40"/>
  <c r="G51" i="40"/>
  <c r="G50" i="40"/>
  <c r="G49" i="40"/>
  <c r="G48" i="40"/>
  <c r="G47" i="40"/>
  <c r="G46" i="40"/>
  <c r="G45" i="40"/>
  <c r="G44" i="40"/>
  <c r="G43" i="40"/>
  <c r="G42" i="40"/>
  <c r="G41" i="40"/>
  <c r="J51" i="40"/>
  <c r="J50" i="40"/>
  <c r="J49" i="40"/>
  <c r="J48" i="40"/>
  <c r="J47" i="40"/>
  <c r="J46" i="40"/>
  <c r="J45" i="40"/>
  <c r="J44" i="40"/>
  <c r="J43" i="40"/>
  <c r="J42" i="40"/>
  <c r="J41" i="40"/>
  <c r="R283" i="25"/>
  <c r="R282" i="25"/>
  <c r="R281" i="25"/>
  <c r="R280" i="25"/>
  <c r="R279" i="25"/>
  <c r="R278" i="25"/>
  <c r="R277" i="25"/>
  <c r="R276" i="25"/>
  <c r="R275" i="25"/>
  <c r="R274" i="25"/>
  <c r="R273" i="25"/>
  <c r="R272" i="25"/>
  <c r="R271" i="25"/>
  <c r="R270" i="25"/>
  <c r="R82" i="25"/>
  <c r="R81" i="25"/>
  <c r="R80" i="25"/>
  <c r="R79" i="25"/>
  <c r="R78" i="25"/>
  <c r="R77" i="25"/>
  <c r="R76" i="25"/>
  <c r="R75" i="25"/>
  <c r="R74" i="25"/>
  <c r="R282" i="27"/>
  <c r="R281" i="27"/>
  <c r="R280" i="27"/>
  <c r="R279" i="27"/>
  <c r="R278" i="27"/>
  <c r="R277" i="27"/>
  <c r="R276" i="27"/>
  <c r="R275" i="27"/>
  <c r="R274" i="27"/>
  <c r="R273" i="27"/>
  <c r="R272" i="27"/>
  <c r="R271" i="27"/>
  <c r="R270" i="27"/>
  <c r="R269" i="27"/>
  <c r="U282" i="27"/>
  <c r="U281" i="27"/>
  <c r="U280" i="27"/>
  <c r="U279" i="27"/>
  <c r="U278" i="27"/>
  <c r="U277" i="27"/>
  <c r="U276" i="27"/>
  <c r="U275" i="27"/>
  <c r="U274" i="27"/>
  <c r="U273" i="27"/>
  <c r="U272" i="27"/>
  <c r="U271" i="27"/>
  <c r="U270" i="27"/>
  <c r="U269" i="27"/>
  <c r="F330" i="65" l="1"/>
  <c r="F329" i="65"/>
  <c r="F328" i="65"/>
  <c r="F327" i="65"/>
  <c r="F326" i="65"/>
  <c r="F325" i="65"/>
  <c r="F324" i="65"/>
  <c r="F323" i="65"/>
  <c r="F322" i="65"/>
  <c r="F321" i="65"/>
  <c r="F320" i="65"/>
  <c r="F319" i="65"/>
  <c r="F318" i="65"/>
  <c r="F317" i="65"/>
  <c r="F316" i="65"/>
  <c r="F315" i="65"/>
  <c r="F314" i="65"/>
  <c r="F313" i="65"/>
  <c r="F312" i="65"/>
  <c r="F311" i="65"/>
  <c r="F310" i="65"/>
  <c r="F309" i="65"/>
  <c r="F308" i="65"/>
  <c r="F307" i="65"/>
  <c r="F306" i="65"/>
  <c r="F305" i="65"/>
  <c r="F304" i="65"/>
  <c r="F303" i="65"/>
  <c r="F302" i="65"/>
  <c r="F301" i="65"/>
  <c r="F300" i="65"/>
  <c r="F299" i="65"/>
  <c r="F298" i="65"/>
  <c r="F297" i="65"/>
  <c r="F296" i="65"/>
  <c r="F295" i="65"/>
  <c r="F294" i="65"/>
  <c r="F293" i="65"/>
  <c r="F292" i="65"/>
  <c r="F291" i="65"/>
  <c r="F290" i="65"/>
  <c r="AD119" i="40"/>
  <c r="AD118" i="40"/>
  <c r="AD117" i="40"/>
  <c r="AD116" i="40"/>
  <c r="AD115" i="40"/>
  <c r="AD114" i="40"/>
  <c r="AD113" i="40"/>
  <c r="AD112" i="40"/>
  <c r="AD111" i="40"/>
  <c r="AD110" i="40"/>
  <c r="AD109" i="40"/>
  <c r="AG119" i="40"/>
  <c r="AG118" i="40"/>
  <c r="AG117" i="40"/>
  <c r="AG116" i="40"/>
  <c r="AG115" i="40"/>
  <c r="AG114" i="40"/>
  <c r="AG113" i="40"/>
  <c r="AG112" i="40"/>
  <c r="AG111" i="40"/>
  <c r="AG110" i="40"/>
  <c r="AG109" i="40"/>
  <c r="AJ119" i="40"/>
  <c r="AJ118" i="40"/>
  <c r="AJ117" i="40"/>
  <c r="AJ116" i="40"/>
  <c r="AJ115" i="40"/>
  <c r="AJ114" i="40"/>
  <c r="AJ113" i="40"/>
  <c r="AJ112" i="40"/>
  <c r="AJ111" i="40"/>
  <c r="AJ110" i="40"/>
  <c r="AJ109" i="40"/>
  <c r="D119" i="40"/>
  <c r="D118" i="40"/>
  <c r="D117" i="40"/>
  <c r="D116" i="40"/>
  <c r="D115" i="40"/>
  <c r="D114" i="40"/>
  <c r="D113" i="40"/>
  <c r="D112" i="40"/>
  <c r="D111" i="40"/>
  <c r="D110" i="40"/>
  <c r="D109" i="40"/>
  <c r="G119" i="40"/>
  <c r="G118" i="40"/>
  <c r="G117" i="40"/>
  <c r="G116" i="40"/>
  <c r="G115" i="40"/>
  <c r="G114" i="40"/>
  <c r="G113" i="40"/>
  <c r="G112" i="40"/>
  <c r="G111" i="40"/>
  <c r="G110" i="40"/>
  <c r="G109" i="40"/>
  <c r="J119" i="40"/>
  <c r="J118" i="40"/>
  <c r="J117" i="40"/>
  <c r="J116" i="40"/>
  <c r="J115" i="40"/>
  <c r="J114" i="40"/>
  <c r="J113" i="40"/>
  <c r="J112" i="40"/>
  <c r="J111" i="40"/>
  <c r="J110" i="40"/>
  <c r="J109" i="40"/>
  <c r="F47" i="27"/>
  <c r="F46" i="27"/>
  <c r="F45" i="27"/>
  <c r="F44" i="27"/>
  <c r="I47" i="27"/>
  <c r="I46" i="27"/>
  <c r="I45" i="27"/>
  <c r="I44" i="27"/>
  <c r="L47" i="27"/>
  <c r="L46" i="27"/>
  <c r="L45" i="27"/>
  <c r="L44" i="27"/>
  <c r="F244" i="27"/>
  <c r="F243" i="27"/>
  <c r="F242" i="27"/>
  <c r="F241" i="27"/>
  <c r="F240" i="27"/>
  <c r="F239" i="27"/>
  <c r="F238" i="27"/>
  <c r="F237" i="27"/>
  <c r="F236" i="27"/>
  <c r="I244" i="27"/>
  <c r="I243" i="27"/>
  <c r="I242" i="27"/>
  <c r="I241" i="27"/>
  <c r="I240" i="27"/>
  <c r="I239" i="27"/>
  <c r="I238" i="27"/>
  <c r="I237" i="27"/>
  <c r="I236" i="27"/>
  <c r="L244" i="27"/>
  <c r="L243" i="27"/>
  <c r="L242" i="27"/>
  <c r="L241" i="27"/>
  <c r="L240" i="27"/>
  <c r="L239" i="27"/>
  <c r="L238" i="27"/>
  <c r="L237" i="27"/>
  <c r="L236" i="27"/>
  <c r="F48" i="25"/>
  <c r="F47" i="25"/>
  <c r="F46" i="25"/>
  <c r="F45" i="25"/>
  <c r="I48" i="25"/>
  <c r="I47" i="25"/>
  <c r="I46" i="25"/>
  <c r="I45" i="25"/>
  <c r="L48" i="25"/>
  <c r="L47" i="25"/>
  <c r="L46" i="25"/>
  <c r="L45" i="25"/>
  <c r="F245" i="25"/>
  <c r="F244" i="25"/>
  <c r="F243" i="25"/>
  <c r="F242" i="25"/>
  <c r="F241" i="25"/>
  <c r="F240" i="25"/>
  <c r="F239" i="25"/>
  <c r="F238" i="25"/>
  <c r="F237" i="25"/>
  <c r="I245" i="25"/>
  <c r="I244" i="25"/>
  <c r="I243" i="25"/>
  <c r="I242" i="25"/>
  <c r="I241" i="25"/>
  <c r="I240" i="25"/>
  <c r="I239" i="25"/>
  <c r="I238" i="25"/>
  <c r="I237" i="25"/>
  <c r="L245" i="25"/>
  <c r="L244" i="25"/>
  <c r="L243" i="25"/>
  <c r="L242" i="25"/>
  <c r="L241" i="25"/>
  <c r="L240" i="25"/>
  <c r="L239" i="25"/>
  <c r="L238" i="25"/>
  <c r="L237" i="25"/>
  <c r="O238" i="25"/>
  <c r="O239" i="25"/>
  <c r="O240" i="25"/>
  <c r="O241" i="25"/>
  <c r="O242" i="25"/>
  <c r="O243" i="25"/>
  <c r="O244" i="25"/>
  <c r="O245" i="25"/>
  <c r="Y372" i="27" l="1"/>
  <c r="Z372" i="27"/>
  <c r="Y373" i="27"/>
  <c r="Z373" i="27"/>
  <c r="Y374" i="27"/>
  <c r="Z374" i="27"/>
  <c r="Y375" i="27"/>
  <c r="Z375" i="27"/>
  <c r="Y376" i="27"/>
  <c r="Z376" i="27"/>
  <c r="Y377" i="27"/>
  <c r="Z377" i="27"/>
  <c r="Y378" i="27"/>
  <c r="Z378" i="27"/>
  <c r="Z371" i="27"/>
  <c r="F378" i="27"/>
  <c r="F377" i="27"/>
  <c r="F376" i="27"/>
  <c r="F375" i="27"/>
  <c r="F374" i="27"/>
  <c r="F373" i="27"/>
  <c r="F372" i="27"/>
  <c r="F371" i="27"/>
  <c r="I378" i="27"/>
  <c r="I377" i="27"/>
  <c r="I376" i="27"/>
  <c r="I375" i="27"/>
  <c r="I374" i="27"/>
  <c r="I373" i="27"/>
  <c r="I372" i="27"/>
  <c r="I371" i="27"/>
  <c r="L378" i="27"/>
  <c r="L377" i="27"/>
  <c r="L376" i="27"/>
  <c r="L375" i="27"/>
  <c r="L374" i="27"/>
  <c r="L373" i="27"/>
  <c r="L372" i="27"/>
  <c r="L371" i="27"/>
  <c r="O378" i="27"/>
  <c r="O377" i="27"/>
  <c r="O376" i="27"/>
  <c r="O375" i="27"/>
  <c r="O374" i="27"/>
  <c r="O373" i="27"/>
  <c r="O372" i="27"/>
  <c r="O371" i="27"/>
  <c r="R378" i="27"/>
  <c r="R377" i="27"/>
  <c r="R376" i="27"/>
  <c r="R375" i="27"/>
  <c r="R374" i="27"/>
  <c r="R373" i="27"/>
  <c r="R372" i="27"/>
  <c r="R371" i="27"/>
  <c r="U378" i="27"/>
  <c r="U377" i="27"/>
  <c r="U376" i="27"/>
  <c r="U375" i="27"/>
  <c r="U374" i="27"/>
  <c r="U373" i="27"/>
  <c r="U372" i="27"/>
  <c r="U371" i="27"/>
  <c r="AD85" i="40"/>
  <c r="AD84" i="40"/>
  <c r="AD83" i="40"/>
  <c r="AD82" i="40"/>
  <c r="AD81" i="40"/>
  <c r="AD80" i="40"/>
  <c r="AD79" i="40"/>
  <c r="AD78" i="40"/>
  <c r="AD77" i="40"/>
  <c r="AD76" i="40"/>
  <c r="AD75" i="40"/>
  <c r="AG85" i="40"/>
  <c r="AG84" i="40"/>
  <c r="AG83" i="40"/>
  <c r="AG82" i="40"/>
  <c r="AG81" i="40"/>
  <c r="AG80" i="40"/>
  <c r="AG79" i="40"/>
  <c r="AG78" i="40"/>
  <c r="AG77" i="40"/>
  <c r="AG76" i="40"/>
  <c r="AG75" i="40"/>
  <c r="AJ85" i="40"/>
  <c r="AJ84" i="40"/>
  <c r="AJ83" i="40"/>
  <c r="AJ82" i="40"/>
  <c r="AJ81" i="40"/>
  <c r="AJ80" i="40"/>
  <c r="AJ79" i="40"/>
  <c r="AJ78" i="40"/>
  <c r="AJ77" i="40"/>
  <c r="AJ76" i="40"/>
  <c r="AJ75" i="40"/>
  <c r="D85" i="40"/>
  <c r="D84" i="40"/>
  <c r="D83" i="40"/>
  <c r="D82" i="40"/>
  <c r="D81" i="40"/>
  <c r="D80" i="40"/>
  <c r="D79" i="40"/>
  <c r="D78" i="40"/>
  <c r="D77" i="40"/>
  <c r="D76" i="40"/>
  <c r="D75" i="40"/>
  <c r="G85" i="40"/>
  <c r="G84" i="40"/>
  <c r="G83" i="40"/>
  <c r="G82" i="40"/>
  <c r="G81" i="40"/>
  <c r="G80" i="40"/>
  <c r="G79" i="40"/>
  <c r="G78" i="40"/>
  <c r="G77" i="40"/>
  <c r="G76" i="40"/>
  <c r="G75" i="40"/>
  <c r="J85" i="40"/>
  <c r="J84" i="40"/>
  <c r="J83" i="40"/>
  <c r="J82" i="40"/>
  <c r="J81" i="40"/>
  <c r="J80" i="40"/>
  <c r="J79" i="40"/>
  <c r="J78" i="40"/>
  <c r="J77" i="40"/>
  <c r="J76" i="40"/>
  <c r="J75" i="40"/>
  <c r="F226" i="27"/>
  <c r="F225" i="27"/>
  <c r="F224" i="27"/>
  <c r="I226" i="27"/>
  <c r="I225" i="27"/>
  <c r="I224" i="27"/>
  <c r="F36" i="27"/>
  <c r="F35" i="27"/>
  <c r="F34" i="27"/>
  <c r="F33" i="27"/>
  <c r="I36" i="27"/>
  <c r="I35" i="27"/>
  <c r="I34" i="27"/>
  <c r="I33" i="27"/>
  <c r="L36" i="27"/>
  <c r="L35" i="27"/>
  <c r="L34" i="27"/>
  <c r="L33" i="27"/>
  <c r="F227" i="25"/>
  <c r="F226" i="25"/>
  <c r="F225" i="25"/>
  <c r="I227" i="25"/>
  <c r="I226" i="25"/>
  <c r="I225" i="25"/>
  <c r="L227" i="25"/>
  <c r="L226" i="25"/>
  <c r="L225" i="25"/>
  <c r="F37" i="25"/>
  <c r="F36" i="25"/>
  <c r="F35" i="25"/>
  <c r="F34" i="25"/>
  <c r="I37" i="25"/>
  <c r="I36" i="25"/>
  <c r="I35" i="25"/>
  <c r="I34" i="25"/>
  <c r="AD17" i="40"/>
  <c r="AD16" i="40"/>
  <c r="AD15" i="40"/>
  <c r="AD14" i="40"/>
  <c r="AD13" i="40"/>
  <c r="AD12" i="40"/>
  <c r="AD11" i="40"/>
  <c r="AD10" i="40"/>
  <c r="AD9" i="40"/>
  <c r="AD8" i="40"/>
  <c r="AD7" i="40"/>
  <c r="AG17" i="40"/>
  <c r="AG16" i="40"/>
  <c r="AG15" i="40"/>
  <c r="AG14" i="40"/>
  <c r="AG13" i="40"/>
  <c r="AG12" i="40"/>
  <c r="AG11" i="40"/>
  <c r="AG10" i="40"/>
  <c r="AG9" i="40"/>
  <c r="AG8" i="40"/>
  <c r="AG7" i="40"/>
  <c r="AJ17" i="40"/>
  <c r="AJ16" i="40"/>
  <c r="AJ15" i="40"/>
  <c r="AJ14" i="40"/>
  <c r="AJ13" i="40"/>
  <c r="AJ12" i="40"/>
  <c r="AJ11" i="40"/>
  <c r="AJ10" i="40"/>
  <c r="AJ9" i="40"/>
  <c r="AJ8" i="40"/>
  <c r="AJ7" i="40"/>
  <c r="AM17" i="40"/>
  <c r="AM16" i="40"/>
  <c r="AM15" i="40"/>
  <c r="AM14" i="40"/>
  <c r="AM13" i="40"/>
  <c r="AM12" i="40"/>
  <c r="AM11" i="40"/>
  <c r="AM10" i="40"/>
  <c r="AM9" i="40"/>
  <c r="AM8" i="40"/>
  <c r="AM7" i="40"/>
  <c r="D17" i="40"/>
  <c r="D16" i="40"/>
  <c r="D15" i="40"/>
  <c r="D14" i="40"/>
  <c r="D13" i="40"/>
  <c r="D12" i="40"/>
  <c r="D11" i="40"/>
  <c r="D10" i="40"/>
  <c r="D9" i="40"/>
  <c r="D8" i="40"/>
  <c r="D7" i="40"/>
  <c r="G17" i="40"/>
  <c r="G16" i="40"/>
  <c r="G15" i="40"/>
  <c r="G14" i="40"/>
  <c r="G13" i="40"/>
  <c r="G12" i="40"/>
  <c r="G11" i="40"/>
  <c r="G10" i="40"/>
  <c r="G9" i="40"/>
  <c r="G8" i="40"/>
  <c r="G7" i="40"/>
  <c r="J17" i="40"/>
  <c r="J16" i="40"/>
  <c r="J15" i="40"/>
  <c r="J14" i="40"/>
  <c r="J13" i="40"/>
  <c r="J12" i="40"/>
  <c r="J11" i="40"/>
  <c r="J10" i="40"/>
  <c r="J9" i="40"/>
  <c r="J8" i="40"/>
  <c r="J7" i="40"/>
  <c r="F190" i="27"/>
  <c r="F189" i="27"/>
  <c r="F188" i="27"/>
  <c r="F187" i="27"/>
  <c r="F186" i="27"/>
  <c r="F185" i="27"/>
  <c r="F184" i="27"/>
  <c r="F183" i="27"/>
  <c r="F182" i="27"/>
  <c r="I190" i="27"/>
  <c r="I189" i="27"/>
  <c r="I188" i="27"/>
  <c r="I187" i="27"/>
  <c r="I186" i="27"/>
  <c r="I185" i="27"/>
  <c r="I184" i="27"/>
  <c r="I183" i="27"/>
  <c r="I182" i="27"/>
  <c r="L190" i="27"/>
  <c r="L189" i="27"/>
  <c r="L188" i="27"/>
  <c r="L187" i="27"/>
  <c r="L186" i="27"/>
  <c r="L185" i="27"/>
  <c r="L184" i="27"/>
  <c r="L183" i="27"/>
  <c r="L182" i="27"/>
  <c r="F13" i="27"/>
  <c r="F12" i="27"/>
  <c r="F11" i="27"/>
  <c r="F10" i="27"/>
  <c r="F9" i="27"/>
  <c r="F8" i="27"/>
  <c r="F7" i="27"/>
  <c r="I13" i="27"/>
  <c r="I12" i="27"/>
  <c r="I11" i="27"/>
  <c r="I10" i="27"/>
  <c r="I9" i="27"/>
  <c r="I8" i="27"/>
  <c r="I7" i="27"/>
  <c r="L13" i="27"/>
  <c r="L12" i="27"/>
  <c r="L11" i="27"/>
  <c r="L10" i="27"/>
  <c r="L9" i="27"/>
  <c r="L8" i="27"/>
  <c r="L7" i="27"/>
  <c r="F14" i="25"/>
  <c r="F13" i="25"/>
  <c r="F12" i="25"/>
  <c r="F11" i="25"/>
  <c r="F10" i="25"/>
  <c r="F9" i="25"/>
  <c r="F8" i="25"/>
  <c r="I14" i="25"/>
  <c r="I13" i="25"/>
  <c r="I12" i="25"/>
  <c r="I11" i="25"/>
  <c r="I10" i="25"/>
  <c r="I9" i="25"/>
  <c r="I8" i="25"/>
  <c r="L14" i="25"/>
  <c r="L13" i="25"/>
  <c r="L12" i="25"/>
  <c r="L11" i="25"/>
  <c r="L10" i="25"/>
  <c r="L9" i="25"/>
  <c r="L8" i="25"/>
  <c r="F191" i="25"/>
  <c r="F190" i="25"/>
  <c r="F189" i="25"/>
  <c r="F188" i="25"/>
  <c r="F187" i="25"/>
  <c r="F186" i="25"/>
  <c r="F185" i="25"/>
  <c r="F184" i="25"/>
  <c r="F183" i="25"/>
  <c r="I191" i="25"/>
  <c r="I190" i="25"/>
  <c r="I189" i="25"/>
  <c r="I188" i="25"/>
  <c r="I187" i="25"/>
  <c r="I186" i="25"/>
  <c r="I185" i="25"/>
  <c r="I184" i="25"/>
  <c r="I183" i="25"/>
  <c r="L191" i="25"/>
  <c r="L190" i="25"/>
  <c r="L189" i="25"/>
  <c r="L188" i="25"/>
  <c r="L187" i="25"/>
  <c r="L186" i="25"/>
  <c r="L185" i="25"/>
  <c r="L184" i="25"/>
  <c r="L183" i="25"/>
  <c r="O191" i="25"/>
  <c r="O190" i="25"/>
  <c r="O189" i="25"/>
  <c r="O188" i="25"/>
  <c r="O187" i="25"/>
  <c r="O186" i="25"/>
  <c r="O185" i="25"/>
  <c r="O184" i="25"/>
  <c r="O183" i="25"/>
  <c r="H60" i="64"/>
  <c r="H30" i="64"/>
  <c r="J5" i="64" l="1"/>
  <c r="H34" i="64" l="1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33" i="64"/>
  <c r="H6" i="64"/>
  <c r="H7" i="64"/>
  <c r="H8" i="64"/>
  <c r="H9" i="64"/>
  <c r="H10" i="64"/>
  <c r="H11" i="64"/>
  <c r="H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5" i="64"/>
  <c r="AV38" i="21" l="1"/>
  <c r="AV39" i="21"/>
  <c r="AV40" i="21"/>
  <c r="AV41" i="21"/>
  <c r="AV42" i="21"/>
  <c r="AV43" i="21"/>
  <c r="AV44" i="21"/>
  <c r="AV37" i="21"/>
  <c r="AW6" i="21"/>
  <c r="AW7" i="21"/>
  <c r="AW8" i="21"/>
  <c r="AW9" i="21"/>
  <c r="AW10" i="21"/>
  <c r="AW11" i="21"/>
  <c r="AW12" i="21"/>
  <c r="AW13" i="21"/>
  <c r="AW5" i="21"/>
  <c r="AS13" i="21"/>
  <c r="AS6" i="21"/>
  <c r="AS7" i="21"/>
  <c r="AS8" i="21"/>
  <c r="AS9" i="21"/>
  <c r="AS10" i="21"/>
  <c r="AS11" i="21"/>
  <c r="AS12" i="21"/>
  <c r="AS5" i="21"/>
  <c r="AX38" i="21"/>
  <c r="AX39" i="21"/>
  <c r="AX40" i="21"/>
  <c r="AX41" i="21"/>
  <c r="AX42" i="21"/>
  <c r="AX43" i="21"/>
  <c r="AX44" i="21"/>
  <c r="AX37" i="21"/>
  <c r="AY6" i="21"/>
  <c r="AY7" i="21"/>
  <c r="AY8" i="21"/>
  <c r="AY9" i="21"/>
  <c r="AY10" i="21"/>
  <c r="AY11" i="21"/>
  <c r="AY12" i="21"/>
  <c r="AY5" i="21"/>
  <c r="AY13" i="21"/>
  <c r="AX29" i="21"/>
  <c r="AX45" i="21" s="1"/>
  <c r="AV29" i="21"/>
  <c r="AV45" i="21" s="1"/>
  <c r="AW38" i="21" s="1"/>
  <c r="AT29" i="21"/>
  <c r="AU29" i="21" s="1"/>
  <c r="AR29" i="21"/>
  <c r="AS29" i="21" s="1"/>
  <c r="AX35" i="22"/>
  <c r="AX36" i="22"/>
  <c r="AX37" i="22"/>
  <c r="AX38" i="22"/>
  <c r="AX39" i="22"/>
  <c r="AX40" i="22"/>
  <c r="AX41" i="22"/>
  <c r="AX34" i="22"/>
  <c r="AW14" i="22"/>
  <c r="AX14" i="22"/>
  <c r="AY9" i="22" s="1"/>
  <c r="AV14" i="22"/>
  <c r="AX28" i="2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H58" i="42"/>
  <c r="H57" i="42"/>
  <c r="H56" i="42"/>
  <c r="H55" i="42"/>
  <c r="H54" i="42"/>
  <c r="H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H39" i="42"/>
  <c r="H38" i="42"/>
  <c r="H37" i="42"/>
  <c r="H36" i="42"/>
  <c r="K58" i="42"/>
  <c r="K57" i="42"/>
  <c r="K56" i="42"/>
  <c r="K55" i="42"/>
  <c r="K54" i="42"/>
  <c r="K53" i="42"/>
  <c r="K52" i="42"/>
  <c r="K51" i="42"/>
  <c r="K50" i="42"/>
  <c r="K49" i="42"/>
  <c r="K48" i="42"/>
  <c r="K47" i="42"/>
  <c r="K46" i="42"/>
  <c r="K45" i="42"/>
  <c r="K44" i="42"/>
  <c r="K43" i="42"/>
  <c r="K42" i="42"/>
  <c r="K41" i="42"/>
  <c r="K40" i="42"/>
  <c r="K39" i="42"/>
  <c r="K38" i="42"/>
  <c r="K37" i="42"/>
  <c r="K36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Q58" i="42"/>
  <c r="Q57" i="42"/>
  <c r="Q56" i="42"/>
  <c r="Q55" i="42"/>
  <c r="Q54" i="42"/>
  <c r="Q53" i="42"/>
  <c r="Q52" i="42"/>
  <c r="Q51" i="42"/>
  <c r="Q50" i="42"/>
  <c r="Q49" i="42"/>
  <c r="Q48" i="42"/>
  <c r="Q47" i="42"/>
  <c r="Q46" i="42"/>
  <c r="Q45" i="42"/>
  <c r="Q44" i="42"/>
  <c r="Q43" i="42"/>
  <c r="Q42" i="42"/>
  <c r="Q41" i="42"/>
  <c r="Q40" i="42"/>
  <c r="Q39" i="42"/>
  <c r="Q38" i="42"/>
  <c r="Q37" i="42"/>
  <c r="Q36" i="42"/>
  <c r="T58" i="42"/>
  <c r="T57" i="42"/>
  <c r="T56" i="42"/>
  <c r="T55" i="42"/>
  <c r="T54" i="42"/>
  <c r="T53" i="42"/>
  <c r="T52" i="42"/>
  <c r="T51" i="42"/>
  <c r="T50" i="42"/>
  <c r="T49" i="42"/>
  <c r="T48" i="42"/>
  <c r="T47" i="42"/>
  <c r="T46" i="42"/>
  <c r="T45" i="42"/>
  <c r="T44" i="42"/>
  <c r="T43" i="42"/>
  <c r="T42" i="42"/>
  <c r="T41" i="42"/>
  <c r="T40" i="42"/>
  <c r="T39" i="42"/>
  <c r="T38" i="42"/>
  <c r="T37" i="42"/>
  <c r="T36" i="42"/>
  <c r="W58" i="42"/>
  <c r="W57" i="42"/>
  <c r="W56" i="42"/>
  <c r="W55" i="42"/>
  <c r="W54" i="42"/>
  <c r="W53" i="42"/>
  <c r="W52" i="42"/>
  <c r="W51" i="42"/>
  <c r="W50" i="42"/>
  <c r="W49" i="42"/>
  <c r="W48" i="42"/>
  <c r="W47" i="42"/>
  <c r="W46" i="42"/>
  <c r="W45" i="42"/>
  <c r="W44" i="42"/>
  <c r="W43" i="42"/>
  <c r="W42" i="42"/>
  <c r="W41" i="42"/>
  <c r="W40" i="42"/>
  <c r="W39" i="42"/>
  <c r="W38" i="42"/>
  <c r="W37" i="42"/>
  <c r="W36" i="42"/>
  <c r="Z58" i="42"/>
  <c r="Z57" i="42"/>
  <c r="Z56" i="42"/>
  <c r="Z55" i="42"/>
  <c r="Z54" i="42"/>
  <c r="Z53" i="42"/>
  <c r="Z52" i="42"/>
  <c r="Z51" i="42"/>
  <c r="Z50" i="42"/>
  <c r="Z49" i="42"/>
  <c r="Z48" i="42"/>
  <c r="Z47" i="42"/>
  <c r="Z46" i="42"/>
  <c r="Z45" i="42"/>
  <c r="Z44" i="42"/>
  <c r="Z43" i="42"/>
  <c r="Z42" i="42"/>
  <c r="Z41" i="42"/>
  <c r="Z40" i="42"/>
  <c r="Z39" i="42"/>
  <c r="Z38" i="42"/>
  <c r="Z37" i="42"/>
  <c r="Z36" i="42"/>
  <c r="AC58" i="42"/>
  <c r="AC57" i="42"/>
  <c r="AC56" i="42"/>
  <c r="AC55" i="42"/>
  <c r="AC54" i="42"/>
  <c r="AC53" i="42"/>
  <c r="AC52" i="42"/>
  <c r="AC51" i="42"/>
  <c r="AC50" i="42"/>
  <c r="AC49" i="42"/>
  <c r="AC48" i="42"/>
  <c r="AC47" i="42"/>
  <c r="AC46" i="42"/>
  <c r="AC45" i="42"/>
  <c r="AC44" i="42"/>
  <c r="AC43" i="42"/>
  <c r="AC42" i="42"/>
  <c r="AC41" i="42"/>
  <c r="AC40" i="42"/>
  <c r="AC39" i="42"/>
  <c r="AC38" i="42"/>
  <c r="AC37" i="42"/>
  <c r="AC36" i="42"/>
  <c r="AF58" i="42"/>
  <c r="AF57" i="42"/>
  <c r="AF56" i="42"/>
  <c r="AF55" i="42"/>
  <c r="AF54" i="42"/>
  <c r="AF53" i="42"/>
  <c r="AF52" i="42"/>
  <c r="AF51" i="42"/>
  <c r="AF50" i="42"/>
  <c r="AF49" i="42"/>
  <c r="AF48" i="42"/>
  <c r="AF47" i="42"/>
  <c r="AF46" i="42"/>
  <c r="AF45" i="42"/>
  <c r="AF44" i="42"/>
  <c r="AF43" i="42"/>
  <c r="AF42" i="42"/>
  <c r="AF41" i="42"/>
  <c r="AF40" i="42"/>
  <c r="AF39" i="42"/>
  <c r="AF38" i="42"/>
  <c r="AF37" i="42"/>
  <c r="AF36" i="42"/>
  <c r="AI58" i="42"/>
  <c r="AI57" i="42"/>
  <c r="AI56" i="42"/>
  <c r="AI55" i="42"/>
  <c r="AI54" i="42"/>
  <c r="AI53" i="42"/>
  <c r="AI52" i="42"/>
  <c r="AI51" i="42"/>
  <c r="AI50" i="42"/>
  <c r="AI49" i="42"/>
  <c r="AI48" i="42"/>
  <c r="AI47" i="42"/>
  <c r="AI46" i="42"/>
  <c r="AI45" i="42"/>
  <c r="AI44" i="42"/>
  <c r="AI43" i="42"/>
  <c r="AI42" i="42"/>
  <c r="AI41" i="42"/>
  <c r="AI40" i="42"/>
  <c r="AI39" i="42"/>
  <c r="AI38" i="42"/>
  <c r="AI37" i="42"/>
  <c r="AI36" i="42"/>
  <c r="AL37" i="42"/>
  <c r="AL38" i="42"/>
  <c r="AL39" i="42"/>
  <c r="AL40" i="42"/>
  <c r="AL41" i="42"/>
  <c r="AL42" i="42"/>
  <c r="AL43" i="42"/>
  <c r="AL44" i="42"/>
  <c r="AL45" i="42"/>
  <c r="AL46" i="42"/>
  <c r="AL47" i="42"/>
  <c r="AL48" i="42"/>
  <c r="AL49" i="42"/>
  <c r="AL50" i="42"/>
  <c r="AL51" i="42"/>
  <c r="AL52" i="42"/>
  <c r="AL53" i="42"/>
  <c r="AL54" i="42"/>
  <c r="AL55" i="42"/>
  <c r="AL56" i="42"/>
  <c r="AL57" i="42"/>
  <c r="AL58" i="42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H56" i="38"/>
  <c r="H55" i="38"/>
  <c r="H54" i="38"/>
  <c r="H53" i="38"/>
  <c r="H52" i="38"/>
  <c r="H51" i="38"/>
  <c r="H50" i="38"/>
  <c r="H49" i="38"/>
  <c r="H48" i="38"/>
  <c r="H47" i="38"/>
  <c r="H46" i="38"/>
  <c r="H45" i="38"/>
  <c r="H44" i="38"/>
  <c r="H43" i="38"/>
  <c r="H42" i="38"/>
  <c r="H41" i="38"/>
  <c r="H40" i="38"/>
  <c r="H39" i="38"/>
  <c r="H38" i="38"/>
  <c r="H37" i="38"/>
  <c r="H36" i="38"/>
  <c r="H35" i="38"/>
  <c r="H34" i="38"/>
  <c r="K56" i="38"/>
  <c r="K55" i="38"/>
  <c r="K54" i="38"/>
  <c r="K53" i="38"/>
  <c r="K52" i="38"/>
  <c r="K51" i="38"/>
  <c r="K50" i="38"/>
  <c r="K49" i="38"/>
  <c r="K48" i="38"/>
  <c r="K47" i="38"/>
  <c r="K46" i="38"/>
  <c r="K45" i="38"/>
  <c r="K44" i="38"/>
  <c r="K43" i="38"/>
  <c r="K42" i="38"/>
  <c r="K41" i="38"/>
  <c r="K40" i="38"/>
  <c r="K39" i="38"/>
  <c r="K38" i="38"/>
  <c r="K37" i="38"/>
  <c r="K36" i="38"/>
  <c r="K35" i="38"/>
  <c r="K34" i="38"/>
  <c r="N56" i="38"/>
  <c r="N55" i="38"/>
  <c r="N54" i="38"/>
  <c r="N53" i="38"/>
  <c r="N52" i="38"/>
  <c r="N51" i="38"/>
  <c r="N50" i="38"/>
  <c r="N49" i="38"/>
  <c r="N48" i="38"/>
  <c r="N47" i="38"/>
  <c r="N46" i="38"/>
  <c r="N45" i="38"/>
  <c r="N44" i="38"/>
  <c r="N43" i="38"/>
  <c r="N42" i="38"/>
  <c r="N41" i="38"/>
  <c r="N40" i="38"/>
  <c r="N39" i="38"/>
  <c r="N38" i="38"/>
  <c r="N37" i="38"/>
  <c r="N36" i="38"/>
  <c r="N35" i="38"/>
  <c r="N34" i="38"/>
  <c r="Q56" i="38"/>
  <c r="Q55" i="38"/>
  <c r="Q54" i="38"/>
  <c r="Q53" i="38"/>
  <c r="Q52" i="38"/>
  <c r="Q51" i="38"/>
  <c r="Q50" i="38"/>
  <c r="Q49" i="38"/>
  <c r="Q48" i="38"/>
  <c r="Q47" i="38"/>
  <c r="Q46" i="38"/>
  <c r="Q45" i="38"/>
  <c r="Q44" i="38"/>
  <c r="Q43" i="38"/>
  <c r="Q42" i="38"/>
  <c r="Q41" i="38"/>
  <c r="Q40" i="38"/>
  <c r="Q39" i="38"/>
  <c r="Q38" i="38"/>
  <c r="Q37" i="38"/>
  <c r="Q36" i="38"/>
  <c r="Q35" i="38"/>
  <c r="Q34" i="38"/>
  <c r="T56" i="38"/>
  <c r="T55" i="38"/>
  <c r="T54" i="38"/>
  <c r="T53" i="38"/>
  <c r="T52" i="38"/>
  <c r="T51" i="38"/>
  <c r="T50" i="38"/>
  <c r="T49" i="38"/>
  <c r="T48" i="38"/>
  <c r="T47" i="38"/>
  <c r="T46" i="38"/>
  <c r="T45" i="38"/>
  <c r="T44" i="38"/>
  <c r="T43" i="38"/>
  <c r="T42" i="38"/>
  <c r="T41" i="38"/>
  <c r="T40" i="38"/>
  <c r="T39" i="38"/>
  <c r="T38" i="38"/>
  <c r="T37" i="38"/>
  <c r="T36" i="38"/>
  <c r="T35" i="38"/>
  <c r="T34" i="38"/>
  <c r="W56" i="38"/>
  <c r="W55" i="38"/>
  <c r="W54" i="38"/>
  <c r="W53" i="38"/>
  <c r="W52" i="38"/>
  <c r="W51" i="38"/>
  <c r="W50" i="38"/>
  <c r="W49" i="38"/>
  <c r="W48" i="38"/>
  <c r="W47" i="38"/>
  <c r="W46" i="38"/>
  <c r="W45" i="38"/>
  <c r="W44" i="38"/>
  <c r="W43" i="38"/>
  <c r="W42" i="38"/>
  <c r="W41" i="38"/>
  <c r="W40" i="38"/>
  <c r="W39" i="38"/>
  <c r="W38" i="38"/>
  <c r="W37" i="38"/>
  <c r="W36" i="38"/>
  <c r="W35" i="38"/>
  <c r="W34" i="38"/>
  <c r="Z56" i="38"/>
  <c r="Z55" i="38"/>
  <c r="Z54" i="38"/>
  <c r="Z53" i="38"/>
  <c r="Z52" i="38"/>
  <c r="Z51" i="38"/>
  <c r="Z50" i="38"/>
  <c r="Z49" i="38"/>
  <c r="Z48" i="38"/>
  <c r="Z47" i="38"/>
  <c r="Z46" i="38"/>
  <c r="Z45" i="38"/>
  <c r="Z44" i="38"/>
  <c r="Z43" i="38"/>
  <c r="Z42" i="38"/>
  <c r="Z41" i="38"/>
  <c r="Z40" i="38"/>
  <c r="Z39" i="38"/>
  <c r="Z38" i="38"/>
  <c r="Z37" i="38"/>
  <c r="Z36" i="38"/>
  <c r="Z35" i="38"/>
  <c r="Z34" i="38"/>
  <c r="AC56" i="38"/>
  <c r="AC55" i="38"/>
  <c r="AC54" i="38"/>
  <c r="AC53" i="38"/>
  <c r="AC52" i="38"/>
  <c r="AC51" i="38"/>
  <c r="AC50" i="38"/>
  <c r="AC49" i="38"/>
  <c r="AC48" i="38"/>
  <c r="AC47" i="38"/>
  <c r="AC46" i="38"/>
  <c r="AC45" i="38"/>
  <c r="AC44" i="38"/>
  <c r="AC43" i="38"/>
  <c r="AC42" i="38"/>
  <c r="AC41" i="38"/>
  <c r="AC40" i="38"/>
  <c r="AC39" i="38"/>
  <c r="AC38" i="38"/>
  <c r="AC37" i="38"/>
  <c r="AC36" i="38"/>
  <c r="AC35" i="38"/>
  <c r="AC34" i="38"/>
  <c r="AF56" i="38"/>
  <c r="AF55" i="38"/>
  <c r="AF54" i="38"/>
  <c r="AF53" i="38"/>
  <c r="AF52" i="38"/>
  <c r="AF51" i="38"/>
  <c r="AF50" i="38"/>
  <c r="AF49" i="38"/>
  <c r="AF48" i="38"/>
  <c r="AF47" i="38"/>
  <c r="AF46" i="38"/>
  <c r="AF45" i="38"/>
  <c r="AF44" i="38"/>
  <c r="AF43" i="38"/>
  <c r="AF42" i="38"/>
  <c r="AF41" i="38"/>
  <c r="AF40" i="38"/>
  <c r="AF39" i="38"/>
  <c r="AF38" i="38"/>
  <c r="AF37" i="38"/>
  <c r="AF36" i="38"/>
  <c r="AF35" i="38"/>
  <c r="AF34" i="38"/>
  <c r="AI56" i="38"/>
  <c r="AI55" i="38"/>
  <c r="AI54" i="38"/>
  <c r="AI53" i="38"/>
  <c r="AI52" i="38"/>
  <c r="AI51" i="38"/>
  <c r="AI50" i="38"/>
  <c r="AI49" i="38"/>
  <c r="AI48" i="38"/>
  <c r="AI47" i="38"/>
  <c r="AI46" i="38"/>
  <c r="AI45" i="38"/>
  <c r="AI44" i="38"/>
  <c r="AI43" i="38"/>
  <c r="AI42" i="38"/>
  <c r="AI41" i="38"/>
  <c r="AI40" i="38"/>
  <c r="AI39" i="38"/>
  <c r="AI38" i="38"/>
  <c r="AI37" i="38"/>
  <c r="AI36" i="38"/>
  <c r="AI35" i="38"/>
  <c r="AI34" i="38"/>
  <c r="AL35" i="38"/>
  <c r="AL36" i="38"/>
  <c r="AL37" i="38"/>
  <c r="AL38" i="38"/>
  <c r="AL39" i="38"/>
  <c r="AL40" i="38"/>
  <c r="AL41" i="38"/>
  <c r="AL42" i="38"/>
  <c r="AL43" i="38"/>
  <c r="AL44" i="38"/>
  <c r="AL45" i="38"/>
  <c r="AL46" i="38"/>
  <c r="AL47" i="38"/>
  <c r="AL48" i="38"/>
  <c r="AL49" i="38"/>
  <c r="AL50" i="38"/>
  <c r="AL51" i="38"/>
  <c r="AL52" i="38"/>
  <c r="AL53" i="38"/>
  <c r="AL54" i="38"/>
  <c r="AL55" i="38"/>
  <c r="AL56" i="38"/>
  <c r="AH322" i="7"/>
  <c r="AG322" i="7"/>
  <c r="AX42" i="22" l="1"/>
  <c r="AY7" i="22"/>
  <c r="AY14" i="22"/>
  <c r="AY12" i="22"/>
  <c r="AY11" i="22"/>
  <c r="AY8" i="22"/>
  <c r="AY34" i="22"/>
  <c r="AY42" i="22"/>
  <c r="AY35" i="22"/>
  <c r="AY37" i="22"/>
  <c r="AY39" i="22"/>
  <c r="AY41" i="22"/>
  <c r="AY38" i="21"/>
  <c r="AY41" i="21"/>
  <c r="AY43" i="21"/>
  <c r="AY45" i="21"/>
  <c r="AY38" i="22"/>
  <c r="AY42" i="21"/>
  <c r="AY40" i="22"/>
  <c r="AY36" i="22"/>
  <c r="AY44" i="21"/>
  <c r="AY20" i="22"/>
  <c r="AY22" i="22"/>
  <c r="AY24" i="22"/>
  <c r="AY21" i="22"/>
  <c r="AW29" i="21"/>
  <c r="AY25" i="22"/>
  <c r="AY27" i="22"/>
  <c r="AY23" i="22"/>
  <c r="AY6" i="22"/>
  <c r="AY10" i="22"/>
  <c r="AY29" i="21"/>
  <c r="AY26" i="22"/>
  <c r="AY28" i="22"/>
  <c r="AY13" i="22"/>
  <c r="AY39" i="21"/>
  <c r="AY37" i="21"/>
  <c r="AY40" i="21"/>
  <c r="AW42" i="21"/>
  <c r="AW43" i="21"/>
  <c r="AW39" i="21"/>
  <c r="AW44" i="21"/>
  <c r="AW40" i="21"/>
  <c r="AW37" i="21"/>
  <c r="AW41" i="21"/>
  <c r="AW45" i="21"/>
  <c r="AD203" i="28"/>
  <c r="AF203" i="28"/>
  <c r="AG203" i="28"/>
  <c r="AI203" i="28"/>
  <c r="AJ203" i="28"/>
  <c r="AL203" i="28"/>
  <c r="AM203" i="28"/>
  <c r="AC203" i="28"/>
  <c r="AF404" i="30"/>
  <c r="AH404" i="30"/>
  <c r="AI404" i="30"/>
  <c r="AK404" i="30"/>
  <c r="AL404" i="30"/>
  <c r="AN404" i="30"/>
  <c r="AO404" i="30"/>
  <c r="AQ404" i="30"/>
  <c r="AR404" i="30"/>
  <c r="AE404" i="30"/>
  <c r="D204" i="40"/>
  <c r="D203" i="40"/>
  <c r="D202" i="40"/>
  <c r="D201" i="40"/>
  <c r="D200" i="40"/>
  <c r="D199" i="40"/>
  <c r="D198" i="40"/>
  <c r="D197" i="40"/>
  <c r="D196" i="40"/>
  <c r="D195" i="40"/>
  <c r="D194" i="40"/>
  <c r="G204" i="40"/>
  <c r="G203" i="40"/>
  <c r="G202" i="40"/>
  <c r="G201" i="40"/>
  <c r="G200" i="40"/>
  <c r="G199" i="40"/>
  <c r="G198" i="40"/>
  <c r="G197" i="40"/>
  <c r="G196" i="40"/>
  <c r="G195" i="40"/>
  <c r="G194" i="40"/>
  <c r="J204" i="40"/>
  <c r="J203" i="40"/>
  <c r="J202" i="40"/>
  <c r="J201" i="40"/>
  <c r="J200" i="40"/>
  <c r="J199" i="40"/>
  <c r="J198" i="40"/>
  <c r="J197" i="40"/>
  <c r="J196" i="40"/>
  <c r="J195" i="40"/>
  <c r="J194" i="40"/>
  <c r="D237" i="40" l="1"/>
  <c r="D236" i="40"/>
  <c r="D235" i="40"/>
  <c r="D234" i="40"/>
  <c r="D233" i="40"/>
  <c r="D232" i="40"/>
  <c r="D231" i="40"/>
  <c r="D230" i="40"/>
  <c r="D229" i="40"/>
  <c r="D228" i="40"/>
  <c r="D227" i="40"/>
  <c r="G237" i="40"/>
  <c r="G236" i="40"/>
  <c r="G235" i="40"/>
  <c r="G234" i="40"/>
  <c r="G233" i="40"/>
  <c r="G232" i="40"/>
  <c r="G231" i="40"/>
  <c r="G230" i="40"/>
  <c r="G229" i="40"/>
  <c r="G228" i="40"/>
  <c r="G227" i="40"/>
  <c r="J237" i="40"/>
  <c r="J236" i="40"/>
  <c r="J235" i="40"/>
  <c r="J234" i="40"/>
  <c r="J233" i="40"/>
  <c r="J232" i="40"/>
  <c r="J231" i="40"/>
  <c r="J230" i="40"/>
  <c r="J229" i="40"/>
  <c r="J228" i="40"/>
  <c r="J227" i="40"/>
  <c r="D339" i="40"/>
  <c r="D338" i="40"/>
  <c r="D337" i="40"/>
  <c r="D336" i="40"/>
  <c r="D335" i="40"/>
  <c r="D334" i="40"/>
  <c r="D333" i="40"/>
  <c r="D332" i="40"/>
  <c r="D331" i="40"/>
  <c r="D330" i="40"/>
  <c r="D329" i="40"/>
  <c r="G339" i="40"/>
  <c r="G338" i="40"/>
  <c r="G337" i="40"/>
  <c r="G336" i="40"/>
  <c r="G335" i="40"/>
  <c r="G334" i="40"/>
  <c r="G333" i="40"/>
  <c r="G332" i="40"/>
  <c r="G331" i="40"/>
  <c r="G330" i="40"/>
  <c r="G329" i="40"/>
  <c r="J339" i="40"/>
  <c r="J338" i="40"/>
  <c r="J337" i="40"/>
  <c r="J336" i="40"/>
  <c r="J335" i="40"/>
  <c r="J334" i="40"/>
  <c r="J333" i="40"/>
  <c r="J332" i="40"/>
  <c r="J331" i="40"/>
  <c r="J330" i="40"/>
  <c r="J329" i="40"/>
  <c r="B284" i="43"/>
  <c r="B375" i="57"/>
  <c r="AD339" i="40"/>
  <c r="AD338" i="40"/>
  <c r="AD337" i="40"/>
  <c r="AD336" i="40"/>
  <c r="AD335" i="40"/>
  <c r="AD334" i="40"/>
  <c r="AD333" i="40"/>
  <c r="AD332" i="40"/>
  <c r="AD331" i="40"/>
  <c r="AD330" i="40"/>
  <c r="AD329" i="40"/>
  <c r="AG339" i="40"/>
  <c r="AG338" i="40"/>
  <c r="AG337" i="40"/>
  <c r="AG336" i="40"/>
  <c r="AG335" i="40"/>
  <c r="AG334" i="40"/>
  <c r="AG333" i="40"/>
  <c r="AG332" i="40"/>
  <c r="AG331" i="40"/>
  <c r="AG330" i="40"/>
  <c r="AG329" i="40"/>
  <c r="AJ339" i="40"/>
  <c r="AJ338" i="40"/>
  <c r="AJ337" i="40"/>
  <c r="AJ336" i="40"/>
  <c r="AJ335" i="40"/>
  <c r="AJ334" i="40"/>
  <c r="AJ333" i="40"/>
  <c r="AJ332" i="40"/>
  <c r="AJ331" i="40"/>
  <c r="AJ330" i="40"/>
  <c r="AJ329" i="40"/>
  <c r="D270" i="57"/>
  <c r="D269" i="57"/>
  <c r="D268" i="57"/>
  <c r="D267" i="57"/>
  <c r="D266" i="57"/>
  <c r="D265" i="57"/>
  <c r="D264" i="57"/>
  <c r="D263" i="57"/>
  <c r="D262" i="57"/>
  <c r="G270" i="57"/>
  <c r="G269" i="57"/>
  <c r="G268" i="57"/>
  <c r="G267" i="57"/>
  <c r="G266" i="57"/>
  <c r="G265" i="57"/>
  <c r="G264" i="57"/>
  <c r="G263" i="57"/>
  <c r="G262" i="57"/>
  <c r="J270" i="57"/>
  <c r="J269" i="57"/>
  <c r="J268" i="57"/>
  <c r="J267" i="57"/>
  <c r="J266" i="57"/>
  <c r="J265" i="57"/>
  <c r="J264" i="57"/>
  <c r="J263" i="57"/>
  <c r="J262" i="57"/>
  <c r="M270" i="57"/>
  <c r="M269" i="57"/>
  <c r="M268" i="57"/>
  <c r="M267" i="57"/>
  <c r="M266" i="57"/>
  <c r="M265" i="57"/>
  <c r="M264" i="57"/>
  <c r="M263" i="57"/>
  <c r="M262" i="57"/>
  <c r="P270" i="57"/>
  <c r="P269" i="57"/>
  <c r="P268" i="57"/>
  <c r="P267" i="57"/>
  <c r="P266" i="57"/>
  <c r="P265" i="57"/>
  <c r="P264" i="57"/>
  <c r="P263" i="57"/>
  <c r="P262" i="57"/>
  <c r="D204" i="43"/>
  <c r="D203" i="43"/>
  <c r="D202" i="43"/>
  <c r="D201" i="43"/>
  <c r="D200" i="43"/>
  <c r="D199" i="43"/>
  <c r="G204" i="43"/>
  <c r="G203" i="43"/>
  <c r="G202" i="43"/>
  <c r="G201" i="43"/>
  <c r="G200" i="43"/>
  <c r="G199" i="43"/>
  <c r="J204" i="43"/>
  <c r="J203" i="43"/>
  <c r="J202" i="43"/>
  <c r="J201" i="43"/>
  <c r="J200" i="43"/>
  <c r="J199" i="43"/>
  <c r="M204" i="43"/>
  <c r="M203" i="43"/>
  <c r="M202" i="43"/>
  <c r="M201" i="43"/>
  <c r="M200" i="43"/>
  <c r="M199" i="43"/>
  <c r="P204" i="43"/>
  <c r="P203" i="43"/>
  <c r="P202" i="43"/>
  <c r="P201" i="43"/>
  <c r="P200" i="43"/>
  <c r="P199" i="43"/>
  <c r="AM85" i="40"/>
  <c r="AM84" i="40"/>
  <c r="AM83" i="40"/>
  <c r="AM82" i="40"/>
  <c r="AM81" i="40"/>
  <c r="AM80" i="40"/>
  <c r="AM79" i="40"/>
  <c r="AM78" i="40"/>
  <c r="AM77" i="40"/>
  <c r="AM76" i="40"/>
  <c r="AM75" i="40"/>
  <c r="AP85" i="40"/>
  <c r="AP84" i="40"/>
  <c r="AP83" i="40"/>
  <c r="AP82" i="40"/>
  <c r="AP81" i="40"/>
  <c r="AP80" i="40"/>
  <c r="AP79" i="40"/>
  <c r="AP78" i="40"/>
  <c r="AP77" i="40"/>
  <c r="AP76" i="40"/>
  <c r="AP75" i="40"/>
  <c r="AS85" i="40"/>
  <c r="AS84" i="40"/>
  <c r="AS83" i="40"/>
  <c r="AS82" i="40"/>
  <c r="AS81" i="40"/>
  <c r="AS80" i="40"/>
  <c r="AS79" i="40"/>
  <c r="AS78" i="40"/>
  <c r="AS77" i="40"/>
  <c r="AS76" i="40"/>
  <c r="AS75" i="40"/>
  <c r="C241" i="44"/>
  <c r="D241" i="44"/>
  <c r="F241" i="44"/>
  <c r="G241" i="44"/>
  <c r="I241" i="44"/>
  <c r="J241" i="44"/>
  <c r="C242" i="44"/>
  <c r="D242" i="44"/>
  <c r="F242" i="44"/>
  <c r="G242" i="44"/>
  <c r="I242" i="44"/>
  <c r="J242" i="44"/>
  <c r="C243" i="44"/>
  <c r="D243" i="44"/>
  <c r="F243" i="44"/>
  <c r="G243" i="44"/>
  <c r="I243" i="44"/>
  <c r="J243" i="44"/>
  <c r="D240" i="44"/>
  <c r="D244" i="44" s="1"/>
  <c r="F240" i="44"/>
  <c r="G240" i="44"/>
  <c r="I240" i="44"/>
  <c r="J240" i="44"/>
  <c r="J244" i="44" s="1"/>
  <c r="C240" i="44"/>
  <c r="AJ195" i="40"/>
  <c r="AJ196" i="40"/>
  <c r="AJ197" i="40"/>
  <c r="AJ198" i="40"/>
  <c r="AJ199" i="40"/>
  <c r="AJ200" i="40"/>
  <c r="AJ201" i="40"/>
  <c r="AJ202" i="40"/>
  <c r="AJ203" i="40"/>
  <c r="AJ204" i="40"/>
  <c r="AG195" i="40"/>
  <c r="AG196" i="40"/>
  <c r="AG197" i="40"/>
  <c r="AG198" i="40"/>
  <c r="AG199" i="40"/>
  <c r="AG200" i="40"/>
  <c r="AG201" i="40"/>
  <c r="AG202" i="40"/>
  <c r="AG203" i="40"/>
  <c r="AG204" i="40"/>
  <c r="AD195" i="40"/>
  <c r="AD196" i="40"/>
  <c r="AD197" i="40"/>
  <c r="AD198" i="40"/>
  <c r="AD199" i="40"/>
  <c r="AD200" i="40"/>
  <c r="AD201" i="40"/>
  <c r="AD202" i="40"/>
  <c r="AD203" i="40"/>
  <c r="AD204" i="40"/>
  <c r="AC205" i="40"/>
  <c r="AE205" i="40"/>
  <c r="AF205" i="40"/>
  <c r="AH205" i="40"/>
  <c r="AI205" i="40"/>
  <c r="AK205" i="40"/>
  <c r="AL205" i="40"/>
  <c r="AN205" i="40"/>
  <c r="AO205" i="40"/>
  <c r="AQ205" i="40"/>
  <c r="AR205" i="40"/>
  <c r="AT205" i="40"/>
  <c r="AU205" i="40"/>
  <c r="D305" i="40"/>
  <c r="D304" i="40"/>
  <c r="D303" i="40"/>
  <c r="D302" i="40"/>
  <c r="D301" i="40"/>
  <c r="D300" i="40"/>
  <c r="D299" i="40"/>
  <c r="D298" i="40"/>
  <c r="D297" i="40"/>
  <c r="D296" i="40"/>
  <c r="D295" i="40"/>
  <c r="G305" i="40"/>
  <c r="G304" i="40"/>
  <c r="G303" i="40"/>
  <c r="G302" i="40"/>
  <c r="G301" i="40"/>
  <c r="G300" i="40"/>
  <c r="G299" i="40"/>
  <c r="G298" i="40"/>
  <c r="G297" i="40"/>
  <c r="G296" i="40"/>
  <c r="G295" i="40"/>
  <c r="J305" i="40"/>
  <c r="J304" i="40"/>
  <c r="J303" i="40"/>
  <c r="J302" i="40"/>
  <c r="J301" i="40"/>
  <c r="J300" i="40"/>
  <c r="J299" i="40"/>
  <c r="J298" i="40"/>
  <c r="J297" i="40"/>
  <c r="J296" i="40"/>
  <c r="J295" i="40"/>
  <c r="AD305" i="40"/>
  <c r="AD304" i="40"/>
  <c r="AD303" i="40"/>
  <c r="AD302" i="40"/>
  <c r="AD301" i="40"/>
  <c r="AD300" i="40"/>
  <c r="AD299" i="40"/>
  <c r="AD298" i="40"/>
  <c r="AD297" i="40"/>
  <c r="AD296" i="40"/>
  <c r="AD295" i="40"/>
  <c r="AG305" i="40"/>
  <c r="AG304" i="40"/>
  <c r="AG303" i="40"/>
  <c r="AG302" i="40"/>
  <c r="AG301" i="40"/>
  <c r="AG300" i="40"/>
  <c r="AG299" i="40"/>
  <c r="AG298" i="40"/>
  <c r="AG297" i="40"/>
  <c r="AG296" i="40"/>
  <c r="AG295" i="40"/>
  <c r="AJ305" i="40"/>
  <c r="AJ304" i="40"/>
  <c r="AJ303" i="40"/>
  <c r="AJ302" i="40"/>
  <c r="AJ301" i="40"/>
  <c r="AJ300" i="40"/>
  <c r="AJ299" i="40"/>
  <c r="AJ298" i="40"/>
  <c r="AJ297" i="40"/>
  <c r="AJ296" i="40"/>
  <c r="AJ295" i="40"/>
  <c r="I244" i="44" l="1"/>
  <c r="F244" i="44"/>
  <c r="G244" i="44"/>
  <c r="D318" i="57"/>
  <c r="D317" i="57"/>
  <c r="D316" i="57"/>
  <c r="D315" i="57"/>
  <c r="D314" i="57"/>
  <c r="D313" i="57"/>
  <c r="D312" i="57"/>
  <c r="D311" i="57"/>
  <c r="D310" i="57"/>
  <c r="G318" i="57"/>
  <c r="G317" i="57"/>
  <c r="G316" i="57"/>
  <c r="G315" i="57"/>
  <c r="G314" i="57"/>
  <c r="G313" i="57"/>
  <c r="G312" i="57"/>
  <c r="G311" i="57"/>
  <c r="G310" i="57"/>
  <c r="J318" i="57"/>
  <c r="J317" i="57"/>
  <c r="J316" i="57"/>
  <c r="J315" i="57"/>
  <c r="J314" i="57"/>
  <c r="J313" i="57"/>
  <c r="J312" i="57"/>
  <c r="J311" i="57"/>
  <c r="J310" i="57"/>
  <c r="M318" i="57"/>
  <c r="M317" i="57"/>
  <c r="M316" i="57"/>
  <c r="M315" i="57"/>
  <c r="M314" i="57"/>
  <c r="M313" i="57"/>
  <c r="M312" i="57"/>
  <c r="M311" i="57"/>
  <c r="M310" i="57"/>
  <c r="E27" i="38" l="1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E5" i="38"/>
  <c r="H27" i="38"/>
  <c r="H26" i="38"/>
  <c r="H25" i="38"/>
  <c r="H24" i="38"/>
  <c r="H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H10" i="38"/>
  <c r="H9" i="38"/>
  <c r="H8" i="38"/>
  <c r="H7" i="38"/>
  <c r="H6" i="38"/>
  <c r="H5" i="38"/>
  <c r="K27" i="38"/>
  <c r="K26" i="38"/>
  <c r="K25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K12" i="38"/>
  <c r="K11" i="38"/>
  <c r="K10" i="38"/>
  <c r="K9" i="38"/>
  <c r="K8" i="38"/>
  <c r="K7" i="38"/>
  <c r="K6" i="38"/>
  <c r="K5" i="38"/>
  <c r="N27" i="38"/>
  <c r="N26" i="38"/>
  <c r="N25" i="38"/>
  <c r="N24" i="38"/>
  <c r="N23" i="38"/>
  <c r="N22" i="38"/>
  <c r="N21" i="38"/>
  <c r="N20" i="38"/>
  <c r="N19" i="38"/>
  <c r="N18" i="38"/>
  <c r="N17" i="38"/>
  <c r="N16" i="38"/>
  <c r="N15" i="38"/>
  <c r="N14" i="38"/>
  <c r="N13" i="38"/>
  <c r="N12" i="38"/>
  <c r="N11" i="38"/>
  <c r="N10" i="38"/>
  <c r="N9" i="38"/>
  <c r="N8" i="38"/>
  <c r="N7" i="38"/>
  <c r="N6" i="38"/>
  <c r="N5" i="38"/>
  <c r="Q27" i="38"/>
  <c r="Q26" i="38"/>
  <c r="Q25" i="38"/>
  <c r="Q24" i="38"/>
  <c r="Q23" i="38"/>
  <c r="Q22" i="38"/>
  <c r="Q21" i="38"/>
  <c r="Q20" i="38"/>
  <c r="Q19" i="38"/>
  <c r="Q18" i="38"/>
  <c r="Q17" i="38"/>
  <c r="Q16" i="38"/>
  <c r="Q15" i="38"/>
  <c r="Q14" i="38"/>
  <c r="Q13" i="38"/>
  <c r="Q12" i="38"/>
  <c r="Q11" i="38"/>
  <c r="Q10" i="38"/>
  <c r="Q9" i="38"/>
  <c r="Q8" i="38"/>
  <c r="Q7" i="38"/>
  <c r="Q6" i="38"/>
  <c r="Q5" i="38"/>
  <c r="T27" i="38"/>
  <c r="T26" i="38"/>
  <c r="T25" i="38"/>
  <c r="T24" i="38"/>
  <c r="T23" i="38"/>
  <c r="T22" i="38"/>
  <c r="T21" i="38"/>
  <c r="T20" i="38"/>
  <c r="T19" i="38"/>
  <c r="T18" i="38"/>
  <c r="T17" i="38"/>
  <c r="T16" i="38"/>
  <c r="T15" i="38"/>
  <c r="T14" i="38"/>
  <c r="T13" i="38"/>
  <c r="T12" i="38"/>
  <c r="T11" i="38"/>
  <c r="T10" i="38"/>
  <c r="T9" i="38"/>
  <c r="T8" i="38"/>
  <c r="T7" i="38"/>
  <c r="T6" i="38"/>
  <c r="T5" i="38"/>
  <c r="W5" i="38"/>
  <c r="W27" i="38"/>
  <c r="W26" i="38"/>
  <c r="W25" i="38"/>
  <c r="W24" i="38"/>
  <c r="W23" i="38"/>
  <c r="W22" i="38"/>
  <c r="W21" i="38"/>
  <c r="W20" i="38"/>
  <c r="W19" i="38"/>
  <c r="W18" i="38"/>
  <c r="W17" i="38"/>
  <c r="W16" i="38"/>
  <c r="W15" i="38"/>
  <c r="W14" i="38"/>
  <c r="W13" i="38"/>
  <c r="W12" i="38"/>
  <c r="W11" i="38"/>
  <c r="W10" i="38"/>
  <c r="W9" i="38"/>
  <c r="W8" i="38"/>
  <c r="W7" i="38"/>
  <c r="W6" i="38"/>
  <c r="Z27" i="38"/>
  <c r="Z26" i="38"/>
  <c r="Z25" i="38"/>
  <c r="Z24" i="38"/>
  <c r="Z23" i="38"/>
  <c r="Z22" i="38"/>
  <c r="Z21" i="38"/>
  <c r="Z20" i="38"/>
  <c r="Z19" i="38"/>
  <c r="Z18" i="38"/>
  <c r="Z17" i="38"/>
  <c r="Z16" i="38"/>
  <c r="Z15" i="38"/>
  <c r="Z14" i="38"/>
  <c r="Z13" i="38"/>
  <c r="Z12" i="38"/>
  <c r="Z11" i="38"/>
  <c r="Z10" i="38"/>
  <c r="Z9" i="38"/>
  <c r="Z8" i="38"/>
  <c r="Z7" i="38"/>
  <c r="Z6" i="38"/>
  <c r="Z5" i="38"/>
  <c r="AC27" i="38"/>
  <c r="AC26" i="38"/>
  <c r="AC25" i="38"/>
  <c r="AC24" i="38"/>
  <c r="AC23" i="38"/>
  <c r="AC22" i="38"/>
  <c r="AC21" i="38"/>
  <c r="AC20" i="38"/>
  <c r="AC19" i="38"/>
  <c r="AC18" i="38"/>
  <c r="AC17" i="38"/>
  <c r="AC16" i="38"/>
  <c r="AC15" i="38"/>
  <c r="AC14" i="38"/>
  <c r="AC13" i="38"/>
  <c r="AC12" i="38"/>
  <c r="AC11" i="38"/>
  <c r="AC10" i="38"/>
  <c r="AC9" i="38"/>
  <c r="AC8" i="38"/>
  <c r="AC7" i="38"/>
  <c r="AC6" i="38"/>
  <c r="AC5" i="38"/>
  <c r="AF27" i="38"/>
  <c r="AF26" i="38"/>
  <c r="AF25" i="38"/>
  <c r="AF24" i="38"/>
  <c r="AF23" i="38"/>
  <c r="AF22" i="38"/>
  <c r="AF21" i="38"/>
  <c r="AF20" i="38"/>
  <c r="AF19" i="38"/>
  <c r="AF18" i="38"/>
  <c r="AF17" i="38"/>
  <c r="AF16" i="38"/>
  <c r="AF15" i="38"/>
  <c r="AF14" i="38"/>
  <c r="AF13" i="38"/>
  <c r="AF12" i="38"/>
  <c r="AF11" i="38"/>
  <c r="AF10" i="38"/>
  <c r="AF9" i="38"/>
  <c r="AF8" i="38"/>
  <c r="AF7" i="38"/>
  <c r="AF6" i="38"/>
  <c r="AF5" i="38"/>
  <c r="AI27" i="38"/>
  <c r="AI26" i="38"/>
  <c r="AI25" i="38"/>
  <c r="AI24" i="38"/>
  <c r="AI23" i="38"/>
  <c r="AI22" i="38"/>
  <c r="AI21" i="38"/>
  <c r="AI20" i="38"/>
  <c r="AI19" i="38"/>
  <c r="AI18" i="38"/>
  <c r="AI17" i="38"/>
  <c r="AI16" i="38"/>
  <c r="AI15" i="38"/>
  <c r="AI14" i="38"/>
  <c r="AI13" i="38"/>
  <c r="AI12" i="38"/>
  <c r="AI11" i="38"/>
  <c r="AI10" i="38"/>
  <c r="AI9" i="38"/>
  <c r="AI8" i="38"/>
  <c r="AI7" i="38"/>
  <c r="AI6" i="38"/>
  <c r="AI5" i="38"/>
  <c r="AL6" i="38"/>
  <c r="AL7" i="38"/>
  <c r="AL8" i="38"/>
  <c r="AL9" i="38"/>
  <c r="AL10" i="38"/>
  <c r="AL11" i="38"/>
  <c r="AL12" i="38"/>
  <c r="AL13" i="38"/>
  <c r="AL14" i="38"/>
  <c r="AL15" i="38"/>
  <c r="AL16" i="38"/>
  <c r="AL17" i="38"/>
  <c r="AL18" i="38"/>
  <c r="AL19" i="38"/>
  <c r="AL20" i="38"/>
  <c r="AL21" i="38"/>
  <c r="AL22" i="38"/>
  <c r="AL23" i="38"/>
  <c r="AL24" i="38"/>
  <c r="AL25" i="38"/>
  <c r="AL26" i="38"/>
  <c r="AL27" i="38"/>
  <c r="AD194" i="40"/>
  <c r="AD205" i="40" s="1"/>
  <c r="AG194" i="40"/>
  <c r="AG205" i="40" s="1"/>
  <c r="AJ194" i="40"/>
  <c r="AJ205" i="40" s="1"/>
  <c r="AM204" i="40"/>
  <c r="AM203" i="40"/>
  <c r="AM202" i="40"/>
  <c r="AM201" i="40"/>
  <c r="AM200" i="40"/>
  <c r="AM199" i="40"/>
  <c r="AM198" i="40"/>
  <c r="AM197" i="40"/>
  <c r="AM196" i="40"/>
  <c r="AM195" i="40"/>
  <c r="AM194" i="40"/>
  <c r="D334" i="57"/>
  <c r="D333" i="57"/>
  <c r="D332" i="57"/>
  <c r="D331" i="57"/>
  <c r="D330" i="57"/>
  <c r="D329" i="57"/>
  <c r="D328" i="57"/>
  <c r="D327" i="57"/>
  <c r="D326" i="57"/>
  <c r="G334" i="57"/>
  <c r="G333" i="57"/>
  <c r="G332" i="57"/>
  <c r="G331" i="57"/>
  <c r="G330" i="57"/>
  <c r="G329" i="57"/>
  <c r="G328" i="57"/>
  <c r="G327" i="57"/>
  <c r="G326" i="57"/>
  <c r="J334" i="57"/>
  <c r="J333" i="57"/>
  <c r="J332" i="57"/>
  <c r="J331" i="57"/>
  <c r="J330" i="57"/>
  <c r="J329" i="57"/>
  <c r="J328" i="57"/>
  <c r="J327" i="57"/>
  <c r="J326" i="57"/>
  <c r="M334" i="57"/>
  <c r="M333" i="57"/>
  <c r="M332" i="57"/>
  <c r="M331" i="57"/>
  <c r="M330" i="57"/>
  <c r="M329" i="57"/>
  <c r="M328" i="57"/>
  <c r="M327" i="57"/>
  <c r="M326" i="57"/>
  <c r="P334" i="57"/>
  <c r="P333" i="57"/>
  <c r="P332" i="57"/>
  <c r="P331" i="57"/>
  <c r="P330" i="57"/>
  <c r="P329" i="57"/>
  <c r="P328" i="57"/>
  <c r="P327" i="57"/>
  <c r="P326" i="57"/>
  <c r="D252" i="43"/>
  <c r="D251" i="43"/>
  <c r="D250" i="43"/>
  <c r="D249" i="43"/>
  <c r="D248" i="43"/>
  <c r="D247" i="43"/>
  <c r="G252" i="43"/>
  <c r="G251" i="43"/>
  <c r="G250" i="43"/>
  <c r="G249" i="43"/>
  <c r="G248" i="43"/>
  <c r="G247" i="43"/>
  <c r="J252" i="43"/>
  <c r="J251" i="43"/>
  <c r="J250" i="43"/>
  <c r="J249" i="43"/>
  <c r="J248" i="43"/>
  <c r="J247" i="43"/>
  <c r="M252" i="43"/>
  <c r="M251" i="43"/>
  <c r="M250" i="43"/>
  <c r="M249" i="43"/>
  <c r="M248" i="43"/>
  <c r="M247" i="43"/>
  <c r="P252" i="43"/>
  <c r="P251" i="43"/>
  <c r="P250" i="43"/>
  <c r="P249" i="43"/>
  <c r="P248" i="43"/>
  <c r="P247" i="43"/>
  <c r="AM205" i="40" l="1"/>
  <c r="AB401" i="40"/>
  <c r="AC401" i="40"/>
  <c r="AE401" i="40"/>
  <c r="AF401" i="40"/>
  <c r="AH401" i="40"/>
  <c r="AI401" i="40"/>
  <c r="AK401" i="40"/>
  <c r="AL401" i="40"/>
  <c r="AN401" i="40"/>
  <c r="AO401" i="40"/>
  <c r="AQ401" i="40"/>
  <c r="AR401" i="40"/>
  <c r="AT401" i="40"/>
  <c r="AU401" i="40"/>
  <c r="AB402" i="40"/>
  <c r="AC402" i="40"/>
  <c r="AE402" i="40"/>
  <c r="AF402" i="40"/>
  <c r="AH402" i="40"/>
  <c r="AI402" i="40"/>
  <c r="AK402" i="40"/>
  <c r="AL402" i="40"/>
  <c r="AN402" i="40"/>
  <c r="AO402" i="40"/>
  <c r="AQ402" i="40"/>
  <c r="AR402" i="40"/>
  <c r="AT402" i="40"/>
  <c r="AU402" i="40"/>
  <c r="AB403" i="40"/>
  <c r="AC403" i="40"/>
  <c r="AE403" i="40"/>
  <c r="AF403" i="40"/>
  <c r="AH403" i="40"/>
  <c r="AI403" i="40"/>
  <c r="AK403" i="40"/>
  <c r="AL403" i="40"/>
  <c r="AN403" i="40"/>
  <c r="AO403" i="40"/>
  <c r="AQ403" i="40"/>
  <c r="AR403" i="40"/>
  <c r="AT403" i="40"/>
  <c r="AU403" i="40"/>
  <c r="AB404" i="40"/>
  <c r="AC404" i="40"/>
  <c r="AE404" i="40"/>
  <c r="AF404" i="40"/>
  <c r="AH404" i="40"/>
  <c r="AI404" i="40"/>
  <c r="AK404" i="40"/>
  <c r="AL404" i="40"/>
  <c r="AN404" i="40"/>
  <c r="AO404" i="40"/>
  <c r="AQ404" i="40"/>
  <c r="AR404" i="40"/>
  <c r="AT404" i="40"/>
  <c r="AU404" i="40"/>
  <c r="AB405" i="40"/>
  <c r="AC405" i="40"/>
  <c r="AE405" i="40"/>
  <c r="AF405" i="40"/>
  <c r="AH405" i="40"/>
  <c r="AI405" i="40"/>
  <c r="AK405" i="40"/>
  <c r="AL405" i="40"/>
  <c r="AN405" i="40"/>
  <c r="AO405" i="40"/>
  <c r="AQ405" i="40"/>
  <c r="AR405" i="40"/>
  <c r="AT405" i="40"/>
  <c r="AU405" i="40"/>
  <c r="AB406" i="40"/>
  <c r="AC406" i="40"/>
  <c r="AE406" i="40"/>
  <c r="AF406" i="40"/>
  <c r="AH406" i="40"/>
  <c r="AI406" i="40"/>
  <c r="AK406" i="40"/>
  <c r="AL406" i="40"/>
  <c r="AN406" i="40"/>
  <c r="AO406" i="40"/>
  <c r="AQ406" i="40"/>
  <c r="AR406" i="40"/>
  <c r="AT406" i="40"/>
  <c r="AU406" i="40"/>
  <c r="AB407" i="40"/>
  <c r="AC407" i="40"/>
  <c r="AE407" i="40"/>
  <c r="AF407" i="40"/>
  <c r="AH407" i="40"/>
  <c r="AI407" i="40"/>
  <c r="AK407" i="40"/>
  <c r="AL407" i="40"/>
  <c r="AN407" i="40"/>
  <c r="AO407" i="40"/>
  <c r="AQ407" i="40"/>
  <c r="AR407" i="40"/>
  <c r="AT407" i="40"/>
  <c r="AU407" i="40"/>
  <c r="AB408" i="40"/>
  <c r="AC408" i="40"/>
  <c r="AE408" i="40"/>
  <c r="AF408" i="40"/>
  <c r="AH408" i="40"/>
  <c r="AI408" i="40"/>
  <c r="AK408" i="40"/>
  <c r="AL408" i="40"/>
  <c r="AN408" i="40"/>
  <c r="AO408" i="40"/>
  <c r="AQ408" i="40"/>
  <c r="AR408" i="40"/>
  <c r="AT408" i="40"/>
  <c r="AU408" i="40"/>
  <c r="AB409" i="40"/>
  <c r="AC409" i="40"/>
  <c r="AE409" i="40"/>
  <c r="AF409" i="40"/>
  <c r="AH409" i="40"/>
  <c r="AI409" i="40"/>
  <c r="AK409" i="40"/>
  <c r="AL409" i="40"/>
  <c r="AN409" i="40"/>
  <c r="AO409" i="40"/>
  <c r="AQ409" i="40"/>
  <c r="AR409" i="40"/>
  <c r="AT409" i="40"/>
  <c r="AU409" i="40"/>
  <c r="AB410" i="40"/>
  <c r="AC410" i="40"/>
  <c r="AE410" i="40"/>
  <c r="AF410" i="40"/>
  <c r="AH410" i="40"/>
  <c r="AI410" i="40"/>
  <c r="AK410" i="40"/>
  <c r="AL410" i="40"/>
  <c r="AN410" i="40"/>
  <c r="AO410" i="40"/>
  <c r="AQ410" i="40"/>
  <c r="AR410" i="40"/>
  <c r="AT410" i="40"/>
  <c r="AU410" i="40"/>
  <c r="AC400" i="40"/>
  <c r="AE400" i="40"/>
  <c r="AF400" i="40"/>
  <c r="AH400" i="40"/>
  <c r="AI400" i="40"/>
  <c r="AK400" i="40"/>
  <c r="AL400" i="40"/>
  <c r="AN400" i="40"/>
  <c r="AO400" i="40"/>
  <c r="AQ400" i="40"/>
  <c r="AR400" i="40"/>
  <c r="AT400" i="40"/>
  <c r="AU400" i="40"/>
  <c r="AB400" i="40"/>
  <c r="B401" i="40"/>
  <c r="C401" i="40"/>
  <c r="E401" i="40"/>
  <c r="F401" i="40"/>
  <c r="H401" i="40"/>
  <c r="I401" i="40"/>
  <c r="K401" i="40"/>
  <c r="L401" i="40"/>
  <c r="N401" i="40"/>
  <c r="O401" i="40"/>
  <c r="Q401" i="40"/>
  <c r="R401" i="40"/>
  <c r="T401" i="40"/>
  <c r="U401" i="40"/>
  <c r="B402" i="40"/>
  <c r="C402" i="40"/>
  <c r="E402" i="40"/>
  <c r="F402" i="40"/>
  <c r="H402" i="40"/>
  <c r="I402" i="40"/>
  <c r="K402" i="40"/>
  <c r="L402" i="40"/>
  <c r="N402" i="40"/>
  <c r="O402" i="40"/>
  <c r="Q402" i="40"/>
  <c r="R402" i="40"/>
  <c r="T402" i="40"/>
  <c r="U402" i="40"/>
  <c r="B403" i="40"/>
  <c r="C403" i="40"/>
  <c r="E403" i="40"/>
  <c r="F403" i="40"/>
  <c r="H403" i="40"/>
  <c r="I403" i="40"/>
  <c r="K403" i="40"/>
  <c r="L403" i="40"/>
  <c r="N403" i="40"/>
  <c r="O403" i="40"/>
  <c r="Q403" i="40"/>
  <c r="R403" i="40"/>
  <c r="T403" i="40"/>
  <c r="U403" i="40"/>
  <c r="B404" i="40"/>
  <c r="C404" i="40"/>
  <c r="E404" i="40"/>
  <c r="F404" i="40"/>
  <c r="H404" i="40"/>
  <c r="I404" i="40"/>
  <c r="K404" i="40"/>
  <c r="L404" i="40"/>
  <c r="N404" i="40"/>
  <c r="O404" i="40"/>
  <c r="Q404" i="40"/>
  <c r="R404" i="40"/>
  <c r="T404" i="40"/>
  <c r="U404" i="40"/>
  <c r="B405" i="40"/>
  <c r="C405" i="40"/>
  <c r="E405" i="40"/>
  <c r="F405" i="40"/>
  <c r="H405" i="40"/>
  <c r="I405" i="40"/>
  <c r="K405" i="40"/>
  <c r="L405" i="40"/>
  <c r="N405" i="40"/>
  <c r="O405" i="40"/>
  <c r="Q405" i="40"/>
  <c r="R405" i="40"/>
  <c r="T405" i="40"/>
  <c r="U405" i="40"/>
  <c r="B406" i="40"/>
  <c r="C406" i="40"/>
  <c r="E406" i="40"/>
  <c r="F406" i="40"/>
  <c r="H406" i="40"/>
  <c r="I406" i="40"/>
  <c r="K406" i="40"/>
  <c r="L406" i="40"/>
  <c r="N406" i="40"/>
  <c r="O406" i="40"/>
  <c r="Q406" i="40"/>
  <c r="R406" i="40"/>
  <c r="T406" i="40"/>
  <c r="U406" i="40"/>
  <c r="B407" i="40"/>
  <c r="C407" i="40"/>
  <c r="E407" i="40"/>
  <c r="F407" i="40"/>
  <c r="H407" i="40"/>
  <c r="I407" i="40"/>
  <c r="K407" i="40"/>
  <c r="L407" i="40"/>
  <c r="N407" i="40"/>
  <c r="O407" i="40"/>
  <c r="Q407" i="40"/>
  <c r="R407" i="40"/>
  <c r="T407" i="40"/>
  <c r="U407" i="40"/>
  <c r="B408" i="40"/>
  <c r="C408" i="40"/>
  <c r="E408" i="40"/>
  <c r="F408" i="40"/>
  <c r="H408" i="40"/>
  <c r="I408" i="40"/>
  <c r="K408" i="40"/>
  <c r="L408" i="40"/>
  <c r="N408" i="40"/>
  <c r="O408" i="40"/>
  <c r="Q408" i="40"/>
  <c r="R408" i="40"/>
  <c r="T408" i="40"/>
  <c r="U408" i="40"/>
  <c r="B409" i="40"/>
  <c r="C409" i="40"/>
  <c r="E409" i="40"/>
  <c r="F409" i="40"/>
  <c r="H409" i="40"/>
  <c r="I409" i="40"/>
  <c r="K409" i="40"/>
  <c r="L409" i="40"/>
  <c r="N409" i="40"/>
  <c r="O409" i="40"/>
  <c r="Q409" i="40"/>
  <c r="R409" i="40"/>
  <c r="T409" i="40"/>
  <c r="U409" i="40"/>
  <c r="B410" i="40"/>
  <c r="C410" i="40"/>
  <c r="E410" i="40"/>
  <c r="F410" i="40"/>
  <c r="H410" i="40"/>
  <c r="I410" i="40"/>
  <c r="K410" i="40"/>
  <c r="L410" i="40"/>
  <c r="N410" i="40"/>
  <c r="O410" i="40"/>
  <c r="Q410" i="40"/>
  <c r="R410" i="40"/>
  <c r="T410" i="40"/>
  <c r="U410" i="40"/>
  <c r="C400" i="40"/>
  <c r="E400" i="40"/>
  <c r="F400" i="40"/>
  <c r="H400" i="40"/>
  <c r="I400" i="40"/>
  <c r="K400" i="40"/>
  <c r="L400" i="40"/>
  <c r="N400" i="40"/>
  <c r="O400" i="40"/>
  <c r="Q400" i="40"/>
  <c r="R400" i="40"/>
  <c r="T400" i="40"/>
  <c r="U400" i="40"/>
  <c r="B400" i="40"/>
  <c r="F353" i="47"/>
  <c r="G353" i="47"/>
  <c r="F354" i="47"/>
  <c r="G354" i="47"/>
  <c r="F355" i="47"/>
  <c r="G355" i="47"/>
  <c r="F356" i="47"/>
  <c r="G356" i="47"/>
  <c r="F357" i="47"/>
  <c r="G357" i="47"/>
  <c r="F358" i="47"/>
  <c r="G358" i="47"/>
  <c r="F359" i="47"/>
  <c r="G359" i="47"/>
  <c r="F360" i="47"/>
  <c r="G360" i="47"/>
  <c r="G352" i="47"/>
  <c r="F352" i="47"/>
  <c r="C353" i="47"/>
  <c r="D353" i="47"/>
  <c r="C354" i="47"/>
  <c r="D354" i="47"/>
  <c r="C355" i="47"/>
  <c r="D355" i="47"/>
  <c r="C356" i="47"/>
  <c r="D356" i="47"/>
  <c r="C357" i="47"/>
  <c r="D357" i="47"/>
  <c r="C358" i="47"/>
  <c r="D358" i="47"/>
  <c r="C359" i="47"/>
  <c r="D359" i="47"/>
  <c r="C360" i="47"/>
  <c r="D360" i="47"/>
  <c r="D352" i="47"/>
  <c r="D361" i="47" s="1"/>
  <c r="C352" i="47"/>
  <c r="G361" i="47" l="1"/>
  <c r="F361" i="47"/>
  <c r="I352" i="47"/>
  <c r="J352" i="47"/>
  <c r="D1107" i="65"/>
  <c r="E1107" i="65"/>
  <c r="G1107" i="65"/>
  <c r="H1107" i="65"/>
  <c r="D1108" i="65"/>
  <c r="E1108" i="65"/>
  <c r="G1108" i="65"/>
  <c r="H1108" i="65"/>
  <c r="D1109" i="65"/>
  <c r="E1109" i="65"/>
  <c r="G1109" i="65"/>
  <c r="H1109" i="65"/>
  <c r="D1110" i="65"/>
  <c r="E1110" i="65"/>
  <c r="G1110" i="65"/>
  <c r="H1110" i="65"/>
  <c r="D1111" i="65"/>
  <c r="E1111" i="65"/>
  <c r="G1111" i="65"/>
  <c r="H1111" i="65"/>
  <c r="D1112" i="65"/>
  <c r="E1112" i="65"/>
  <c r="G1112" i="65"/>
  <c r="H1112" i="65"/>
  <c r="D1113" i="65"/>
  <c r="E1113" i="65"/>
  <c r="G1113" i="65"/>
  <c r="H1113" i="65"/>
  <c r="D1114" i="65"/>
  <c r="E1114" i="65"/>
  <c r="G1114" i="65"/>
  <c r="H1114" i="65"/>
  <c r="D1115" i="65"/>
  <c r="E1115" i="65"/>
  <c r="G1115" i="65"/>
  <c r="H1115" i="65"/>
  <c r="D1116" i="65"/>
  <c r="E1116" i="65"/>
  <c r="G1116" i="65"/>
  <c r="H1116" i="65"/>
  <c r="D1117" i="65"/>
  <c r="E1117" i="65"/>
  <c r="G1117" i="65"/>
  <c r="H1117" i="65"/>
  <c r="D1118" i="65"/>
  <c r="E1118" i="65"/>
  <c r="G1118" i="65"/>
  <c r="H1118" i="65"/>
  <c r="D1119" i="65"/>
  <c r="E1119" i="65"/>
  <c r="G1119" i="65"/>
  <c r="H1119" i="65"/>
  <c r="D1120" i="65"/>
  <c r="E1120" i="65"/>
  <c r="G1120" i="65"/>
  <c r="H1120" i="65"/>
  <c r="D1121" i="65"/>
  <c r="E1121" i="65"/>
  <c r="G1121" i="65"/>
  <c r="H1121" i="65"/>
  <c r="D1122" i="65"/>
  <c r="E1122" i="65"/>
  <c r="G1122" i="65"/>
  <c r="H1122" i="65"/>
  <c r="D1123" i="65"/>
  <c r="E1123" i="65"/>
  <c r="G1123" i="65"/>
  <c r="H1123" i="65"/>
  <c r="D1124" i="65"/>
  <c r="E1124" i="65"/>
  <c r="G1124" i="65"/>
  <c r="H1124" i="65"/>
  <c r="D1125" i="65"/>
  <c r="E1125" i="65"/>
  <c r="G1125" i="65"/>
  <c r="H1125" i="65"/>
  <c r="D1126" i="65"/>
  <c r="E1126" i="65"/>
  <c r="G1126" i="65"/>
  <c r="H1126" i="65"/>
  <c r="D1127" i="65"/>
  <c r="E1127" i="65"/>
  <c r="G1127" i="65"/>
  <c r="H1127" i="65"/>
  <c r="D1128" i="65"/>
  <c r="E1128" i="65"/>
  <c r="G1128" i="65"/>
  <c r="H1128" i="65"/>
  <c r="D1129" i="65"/>
  <c r="E1129" i="65"/>
  <c r="G1129" i="65"/>
  <c r="H1129" i="65"/>
  <c r="D1130" i="65"/>
  <c r="E1130" i="65"/>
  <c r="G1130" i="65"/>
  <c r="H1130" i="65"/>
  <c r="D1131" i="65"/>
  <c r="E1131" i="65"/>
  <c r="G1131" i="65"/>
  <c r="H1131" i="65"/>
  <c r="D1132" i="65"/>
  <c r="E1132" i="65"/>
  <c r="G1132" i="65"/>
  <c r="H1132" i="65"/>
  <c r="D1133" i="65"/>
  <c r="E1133" i="65"/>
  <c r="G1133" i="65"/>
  <c r="H1133" i="65"/>
  <c r="D1134" i="65"/>
  <c r="E1134" i="65"/>
  <c r="G1134" i="65"/>
  <c r="H1134" i="65"/>
  <c r="D1135" i="65"/>
  <c r="E1135" i="65"/>
  <c r="G1135" i="65"/>
  <c r="H1135" i="65"/>
  <c r="D1136" i="65"/>
  <c r="E1136" i="65"/>
  <c r="G1136" i="65"/>
  <c r="H1136" i="65"/>
  <c r="D1137" i="65"/>
  <c r="E1137" i="65"/>
  <c r="G1137" i="65"/>
  <c r="H1137" i="65"/>
  <c r="D1138" i="65"/>
  <c r="E1138" i="65"/>
  <c r="G1138" i="65"/>
  <c r="H1138" i="65"/>
  <c r="D1139" i="65"/>
  <c r="E1139" i="65"/>
  <c r="G1139" i="65"/>
  <c r="H1139" i="65"/>
  <c r="D1140" i="65"/>
  <c r="E1140" i="65"/>
  <c r="G1140" i="65"/>
  <c r="H1140" i="65"/>
  <c r="D1141" i="65"/>
  <c r="E1141" i="65"/>
  <c r="G1141" i="65"/>
  <c r="H1141" i="65"/>
  <c r="D1142" i="65"/>
  <c r="E1142" i="65"/>
  <c r="G1142" i="65"/>
  <c r="H1142" i="65"/>
  <c r="D1143" i="65"/>
  <c r="E1143" i="65"/>
  <c r="G1143" i="65"/>
  <c r="H1143" i="65"/>
  <c r="D1144" i="65"/>
  <c r="E1144" i="65"/>
  <c r="G1144" i="65"/>
  <c r="H1144" i="65"/>
  <c r="D1145" i="65"/>
  <c r="E1145" i="65"/>
  <c r="G1145" i="65"/>
  <c r="H1145" i="65"/>
  <c r="D1146" i="65"/>
  <c r="E1146" i="65"/>
  <c r="G1146" i="65"/>
  <c r="H1146" i="65"/>
  <c r="E1106" i="65"/>
  <c r="G1106" i="65"/>
  <c r="H1106" i="65"/>
  <c r="D1106" i="65"/>
  <c r="D220" i="40" l="1"/>
  <c r="D219" i="40"/>
  <c r="D218" i="40"/>
  <c r="D217" i="40"/>
  <c r="D216" i="40"/>
  <c r="D215" i="40"/>
  <c r="D214" i="40"/>
  <c r="D213" i="40"/>
  <c r="D212" i="40"/>
  <c r="D211" i="40"/>
  <c r="D210" i="40"/>
  <c r="G220" i="40"/>
  <c r="G219" i="40"/>
  <c r="G218" i="40"/>
  <c r="G217" i="40"/>
  <c r="G216" i="40"/>
  <c r="G215" i="40"/>
  <c r="G214" i="40"/>
  <c r="G213" i="40"/>
  <c r="G212" i="40"/>
  <c r="G211" i="40"/>
  <c r="G210" i="40"/>
  <c r="J220" i="40"/>
  <c r="J219" i="40"/>
  <c r="J218" i="40"/>
  <c r="J217" i="40"/>
  <c r="J216" i="40"/>
  <c r="J215" i="40"/>
  <c r="J214" i="40"/>
  <c r="J213" i="40"/>
  <c r="J212" i="40"/>
  <c r="J211" i="40"/>
  <c r="J210" i="40"/>
  <c r="AD220" i="40"/>
  <c r="AD219" i="40"/>
  <c r="AD218" i="40"/>
  <c r="AD217" i="40"/>
  <c r="AD216" i="40"/>
  <c r="AD215" i="40"/>
  <c r="AD214" i="40"/>
  <c r="AD213" i="40"/>
  <c r="AD212" i="40"/>
  <c r="AD211" i="40"/>
  <c r="AD210" i="40"/>
  <c r="AG220" i="40"/>
  <c r="AG219" i="40"/>
  <c r="AG218" i="40"/>
  <c r="AG217" i="40"/>
  <c r="AG216" i="40"/>
  <c r="AG215" i="40"/>
  <c r="AG214" i="40"/>
  <c r="AG213" i="40"/>
  <c r="AG212" i="40"/>
  <c r="AG211" i="40"/>
  <c r="AG210" i="40"/>
  <c r="AJ220" i="40"/>
  <c r="AJ219" i="40"/>
  <c r="AJ218" i="40"/>
  <c r="AJ217" i="40"/>
  <c r="AJ216" i="40"/>
  <c r="AJ215" i="40"/>
  <c r="AJ214" i="40"/>
  <c r="AJ213" i="40"/>
  <c r="AJ212" i="40"/>
  <c r="AJ211" i="40"/>
  <c r="AJ210" i="40"/>
  <c r="D222" i="57" l="1"/>
  <c r="D221" i="57"/>
  <c r="D220" i="57"/>
  <c r="D219" i="57"/>
  <c r="D218" i="57"/>
  <c r="D217" i="57"/>
  <c r="D216" i="57"/>
  <c r="D215" i="57"/>
  <c r="D214" i="57"/>
  <c r="G222" i="57"/>
  <c r="G221" i="57"/>
  <c r="G220" i="57"/>
  <c r="G219" i="57"/>
  <c r="G218" i="57"/>
  <c r="G217" i="57"/>
  <c r="G216" i="57"/>
  <c r="G215" i="57"/>
  <c r="G214" i="57"/>
  <c r="J222" i="57"/>
  <c r="J221" i="57"/>
  <c r="J220" i="57"/>
  <c r="J219" i="57"/>
  <c r="J218" i="57"/>
  <c r="J217" i="57"/>
  <c r="J216" i="57"/>
  <c r="J215" i="57"/>
  <c r="J214" i="57"/>
  <c r="D168" i="43"/>
  <c r="D167" i="43"/>
  <c r="D166" i="43"/>
  <c r="D165" i="43"/>
  <c r="D164" i="43"/>
  <c r="D163" i="43"/>
  <c r="G168" i="43"/>
  <c r="G167" i="43"/>
  <c r="G166" i="43"/>
  <c r="G165" i="43"/>
  <c r="G164" i="43"/>
  <c r="G163" i="43"/>
  <c r="J168" i="43"/>
  <c r="J167" i="43"/>
  <c r="J166" i="43"/>
  <c r="J165" i="43"/>
  <c r="J164" i="43"/>
  <c r="J163" i="43"/>
  <c r="Z103" i="30"/>
  <c r="AA103" i="30"/>
  <c r="AB103" i="30"/>
  <c r="Z107" i="30"/>
  <c r="AA107" i="30"/>
  <c r="W107" i="30" s="1"/>
  <c r="AB107" i="30"/>
  <c r="X107" i="30" s="1"/>
  <c r="V107" i="30"/>
  <c r="Z312" i="30"/>
  <c r="AA312" i="30"/>
  <c r="AB312" i="30"/>
  <c r="Z308" i="30"/>
  <c r="AA308" i="30"/>
  <c r="AB308" i="30"/>
  <c r="E311" i="30"/>
  <c r="G311" i="30"/>
  <c r="H311" i="30"/>
  <c r="J311" i="30"/>
  <c r="K311" i="30"/>
  <c r="M311" i="30"/>
  <c r="N311" i="30"/>
  <c r="P311" i="30"/>
  <c r="Q311" i="30"/>
  <c r="D311" i="30"/>
  <c r="E106" i="30"/>
  <c r="G106" i="30"/>
  <c r="H106" i="30"/>
  <c r="J106" i="30"/>
  <c r="K106" i="30"/>
  <c r="M106" i="30"/>
  <c r="N106" i="30"/>
  <c r="P106" i="30"/>
  <c r="Q106" i="30"/>
  <c r="D106" i="30"/>
  <c r="D206" i="57"/>
  <c r="D205" i="57"/>
  <c r="D204" i="57"/>
  <c r="D203" i="57"/>
  <c r="D202" i="57"/>
  <c r="D201" i="57"/>
  <c r="D200" i="57"/>
  <c r="D199" i="57"/>
  <c r="D198" i="57"/>
  <c r="G206" i="57"/>
  <c r="G205" i="57"/>
  <c r="G204" i="57"/>
  <c r="G203" i="57"/>
  <c r="G202" i="57"/>
  <c r="G201" i="57"/>
  <c r="G200" i="57"/>
  <c r="G199" i="57"/>
  <c r="G198" i="57"/>
  <c r="J206" i="57"/>
  <c r="J205" i="57"/>
  <c r="J204" i="57"/>
  <c r="J203" i="57"/>
  <c r="J202" i="57"/>
  <c r="J201" i="57"/>
  <c r="J200" i="57"/>
  <c r="J199" i="57"/>
  <c r="J198" i="57"/>
  <c r="M206" i="57"/>
  <c r="M205" i="57"/>
  <c r="M204" i="57"/>
  <c r="M203" i="57"/>
  <c r="M202" i="57"/>
  <c r="M201" i="57"/>
  <c r="M200" i="57"/>
  <c r="M199" i="57"/>
  <c r="M198" i="57"/>
  <c r="P206" i="57"/>
  <c r="P205" i="57"/>
  <c r="P204" i="57"/>
  <c r="P203" i="57"/>
  <c r="P202" i="57"/>
  <c r="P201" i="57"/>
  <c r="P200" i="57"/>
  <c r="P199" i="57"/>
  <c r="P198" i="57"/>
  <c r="D156" i="43"/>
  <c r="D155" i="43"/>
  <c r="D154" i="43"/>
  <c r="D153" i="43"/>
  <c r="D152" i="43"/>
  <c r="D151" i="43"/>
  <c r="G156" i="43"/>
  <c r="G155" i="43"/>
  <c r="G154" i="43"/>
  <c r="G153" i="43"/>
  <c r="G152" i="43"/>
  <c r="G151" i="43"/>
  <c r="J156" i="43"/>
  <c r="J155" i="43"/>
  <c r="J154" i="43"/>
  <c r="J153" i="43"/>
  <c r="J152" i="43"/>
  <c r="J151" i="43"/>
  <c r="M156" i="43"/>
  <c r="M155" i="43"/>
  <c r="M154" i="43"/>
  <c r="M153" i="43"/>
  <c r="M152" i="43"/>
  <c r="M151" i="43"/>
  <c r="P156" i="43"/>
  <c r="P155" i="43"/>
  <c r="P154" i="43"/>
  <c r="P153" i="43"/>
  <c r="P152" i="43"/>
  <c r="P151" i="43"/>
  <c r="AF207" i="7"/>
  <c r="AF206" i="7"/>
  <c r="AF205" i="7"/>
  <c r="AF204" i="7"/>
  <c r="AF203" i="7"/>
  <c r="AF202" i="7"/>
  <c r="AF201" i="7"/>
  <c r="AF200" i="7"/>
  <c r="AI207" i="7"/>
  <c r="AI206" i="7"/>
  <c r="AI205" i="7"/>
  <c r="AI204" i="7"/>
  <c r="AI203" i="7"/>
  <c r="AI202" i="7"/>
  <c r="AI201" i="7"/>
  <c r="AI200" i="7"/>
  <c r="AL207" i="7"/>
  <c r="AL206" i="7"/>
  <c r="AL205" i="7"/>
  <c r="AL204" i="7"/>
  <c r="AL203" i="7"/>
  <c r="AL202" i="7"/>
  <c r="AL201" i="7"/>
  <c r="AL200" i="7"/>
  <c r="AO207" i="7"/>
  <c r="AO206" i="7"/>
  <c r="AO205" i="7"/>
  <c r="AO204" i="7"/>
  <c r="AO203" i="7"/>
  <c r="AO202" i="7"/>
  <c r="AO201" i="7"/>
  <c r="AO200" i="7"/>
  <c r="AR207" i="7"/>
  <c r="AR206" i="7"/>
  <c r="AR205" i="7"/>
  <c r="AR204" i="7"/>
  <c r="AR203" i="7"/>
  <c r="AR202" i="7"/>
  <c r="AR201" i="7"/>
  <c r="AR200" i="7"/>
  <c r="AU207" i="7"/>
  <c r="AU206" i="7"/>
  <c r="AU205" i="7"/>
  <c r="AU204" i="7"/>
  <c r="AU203" i="7"/>
  <c r="AU202" i="7"/>
  <c r="AU201" i="7"/>
  <c r="AU200" i="7"/>
  <c r="F207" i="7"/>
  <c r="F206" i="7"/>
  <c r="F205" i="7"/>
  <c r="F204" i="7"/>
  <c r="F203" i="7"/>
  <c r="F202" i="7"/>
  <c r="F201" i="7"/>
  <c r="F200" i="7"/>
  <c r="I207" i="7"/>
  <c r="I206" i="7"/>
  <c r="I205" i="7"/>
  <c r="I204" i="7"/>
  <c r="I203" i="7"/>
  <c r="I202" i="7"/>
  <c r="I201" i="7"/>
  <c r="I200" i="7"/>
  <c r="L207" i="7"/>
  <c r="L206" i="7"/>
  <c r="L205" i="7"/>
  <c r="L204" i="7"/>
  <c r="L203" i="7"/>
  <c r="L202" i="7"/>
  <c r="L201" i="7"/>
  <c r="L200" i="7"/>
  <c r="O207" i="7"/>
  <c r="O206" i="7"/>
  <c r="O205" i="7"/>
  <c r="O204" i="7"/>
  <c r="O203" i="7"/>
  <c r="O202" i="7"/>
  <c r="O201" i="7"/>
  <c r="O200" i="7"/>
  <c r="R207" i="7"/>
  <c r="R206" i="7"/>
  <c r="R205" i="7"/>
  <c r="R204" i="7"/>
  <c r="R203" i="7"/>
  <c r="R202" i="7"/>
  <c r="R201" i="7"/>
  <c r="R200" i="7"/>
  <c r="Y201" i="7"/>
  <c r="Z201" i="7"/>
  <c r="Y202" i="7"/>
  <c r="Z202" i="7"/>
  <c r="Y203" i="7"/>
  <c r="Z203" i="7"/>
  <c r="Y204" i="7"/>
  <c r="Z204" i="7"/>
  <c r="Y205" i="7"/>
  <c r="Z205" i="7"/>
  <c r="Y206" i="7"/>
  <c r="Z206" i="7"/>
  <c r="Y207" i="7"/>
  <c r="Z207" i="7"/>
  <c r="Z200" i="7"/>
  <c r="E310" i="28"/>
  <c r="G310" i="28"/>
  <c r="H310" i="28"/>
  <c r="J310" i="28"/>
  <c r="K310" i="28"/>
  <c r="M310" i="28"/>
  <c r="N310" i="28"/>
  <c r="D310" i="28"/>
  <c r="F305" i="25"/>
  <c r="F304" i="25"/>
  <c r="F303" i="25"/>
  <c r="F302" i="25"/>
  <c r="F301" i="25"/>
  <c r="F300" i="25"/>
  <c r="F299" i="25"/>
  <c r="F298" i="25"/>
  <c r="F297" i="25"/>
  <c r="F296" i="25"/>
  <c r="F295" i="25"/>
  <c r="I305" i="25"/>
  <c r="I304" i="25"/>
  <c r="I303" i="25"/>
  <c r="I302" i="25"/>
  <c r="I301" i="25"/>
  <c r="I300" i="25"/>
  <c r="I299" i="25"/>
  <c r="I298" i="25"/>
  <c r="I297" i="25"/>
  <c r="I296" i="25"/>
  <c r="I295" i="25"/>
  <c r="L305" i="25"/>
  <c r="L304" i="25"/>
  <c r="L303" i="25"/>
  <c r="L302" i="25"/>
  <c r="L301" i="25"/>
  <c r="L300" i="25"/>
  <c r="L299" i="25"/>
  <c r="L298" i="25"/>
  <c r="L297" i="25"/>
  <c r="L296" i="25"/>
  <c r="L295" i="25"/>
  <c r="O305" i="25"/>
  <c r="O304" i="25"/>
  <c r="O303" i="25"/>
  <c r="O302" i="25"/>
  <c r="O301" i="25"/>
  <c r="O300" i="25"/>
  <c r="O299" i="25"/>
  <c r="O298" i="25"/>
  <c r="O297" i="25"/>
  <c r="O296" i="25"/>
  <c r="O295" i="25"/>
  <c r="R305" i="25"/>
  <c r="R304" i="25"/>
  <c r="R303" i="25"/>
  <c r="R302" i="25"/>
  <c r="R301" i="25"/>
  <c r="R300" i="25"/>
  <c r="R299" i="25"/>
  <c r="R298" i="25"/>
  <c r="R297" i="25"/>
  <c r="R296" i="25"/>
  <c r="R295" i="25"/>
  <c r="G66" i="59" l="1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65" i="59"/>
  <c r="AL34" i="38" l="1"/>
  <c r="E255" i="32"/>
  <c r="F255" i="32"/>
  <c r="D192" i="43" l="1"/>
  <c r="D191" i="43"/>
  <c r="D190" i="43"/>
  <c r="D189" i="43"/>
  <c r="D188" i="43"/>
  <c r="D187" i="43"/>
  <c r="G192" i="43"/>
  <c r="G191" i="43"/>
  <c r="G190" i="43"/>
  <c r="G189" i="43"/>
  <c r="G188" i="43"/>
  <c r="G187" i="43"/>
  <c r="J192" i="43"/>
  <c r="J191" i="43"/>
  <c r="J190" i="43"/>
  <c r="J189" i="43"/>
  <c r="J188" i="43"/>
  <c r="J187" i="43"/>
  <c r="M192" i="43"/>
  <c r="M191" i="43"/>
  <c r="M190" i="43"/>
  <c r="M189" i="43"/>
  <c r="M188" i="43"/>
  <c r="M187" i="43"/>
  <c r="P192" i="43"/>
  <c r="P191" i="43"/>
  <c r="P190" i="43"/>
  <c r="P189" i="43"/>
  <c r="P188" i="43"/>
  <c r="P187" i="43"/>
  <c r="D254" i="57"/>
  <c r="D253" i="57"/>
  <c r="D252" i="57"/>
  <c r="D251" i="57"/>
  <c r="D250" i="57"/>
  <c r="D249" i="57"/>
  <c r="D248" i="57"/>
  <c r="D247" i="57"/>
  <c r="D246" i="57"/>
  <c r="G254" i="57"/>
  <c r="G253" i="57"/>
  <c r="G252" i="57"/>
  <c r="G251" i="57"/>
  <c r="G250" i="57"/>
  <c r="G249" i="57"/>
  <c r="G248" i="57"/>
  <c r="G247" i="57"/>
  <c r="G246" i="57"/>
  <c r="J254" i="57"/>
  <c r="J253" i="57"/>
  <c r="J252" i="57"/>
  <c r="J251" i="57"/>
  <c r="J250" i="57"/>
  <c r="J249" i="57"/>
  <c r="J248" i="57"/>
  <c r="J247" i="57"/>
  <c r="J246" i="57"/>
  <c r="M254" i="57"/>
  <c r="M253" i="57"/>
  <c r="M252" i="57"/>
  <c r="M251" i="57"/>
  <c r="M250" i="57"/>
  <c r="M249" i="57"/>
  <c r="M248" i="57"/>
  <c r="M247" i="57"/>
  <c r="M246" i="57"/>
  <c r="P254" i="57"/>
  <c r="P253" i="57"/>
  <c r="P252" i="57"/>
  <c r="P251" i="57"/>
  <c r="P250" i="57"/>
  <c r="P249" i="57"/>
  <c r="P248" i="57"/>
  <c r="P247" i="57"/>
  <c r="P246" i="57"/>
  <c r="AF255" i="7"/>
  <c r="AF254" i="7"/>
  <c r="AF253" i="7"/>
  <c r="AF252" i="7"/>
  <c r="AF251" i="7"/>
  <c r="AF250" i="7"/>
  <c r="AF249" i="7"/>
  <c r="AF248" i="7"/>
  <c r="AI255" i="7"/>
  <c r="AI254" i="7"/>
  <c r="AI253" i="7"/>
  <c r="AI252" i="7"/>
  <c r="AI251" i="7"/>
  <c r="AI250" i="7"/>
  <c r="AI249" i="7"/>
  <c r="AI248" i="7"/>
  <c r="AL255" i="7"/>
  <c r="AL254" i="7"/>
  <c r="AL253" i="7"/>
  <c r="AL252" i="7"/>
  <c r="AL251" i="7"/>
  <c r="AL250" i="7"/>
  <c r="AL249" i="7"/>
  <c r="AL248" i="7"/>
  <c r="AO255" i="7"/>
  <c r="AO254" i="7"/>
  <c r="AO253" i="7"/>
  <c r="AO252" i="7"/>
  <c r="AO251" i="7"/>
  <c r="AO250" i="7"/>
  <c r="AO249" i="7"/>
  <c r="AO248" i="7"/>
  <c r="AR255" i="7"/>
  <c r="AR254" i="7"/>
  <c r="AR253" i="7"/>
  <c r="AR252" i="7"/>
  <c r="AR251" i="7"/>
  <c r="AR250" i="7"/>
  <c r="AR249" i="7"/>
  <c r="AR248" i="7"/>
  <c r="AU255" i="7"/>
  <c r="AU254" i="7"/>
  <c r="AU253" i="7"/>
  <c r="AU252" i="7"/>
  <c r="AU251" i="7"/>
  <c r="AU250" i="7"/>
  <c r="AU249" i="7"/>
  <c r="AU248" i="7"/>
  <c r="F255" i="7"/>
  <c r="F254" i="7"/>
  <c r="F253" i="7"/>
  <c r="F252" i="7"/>
  <c r="F251" i="7"/>
  <c r="F250" i="7"/>
  <c r="F249" i="7"/>
  <c r="F248" i="7"/>
  <c r="I255" i="7"/>
  <c r="I254" i="7"/>
  <c r="I253" i="7"/>
  <c r="I252" i="7"/>
  <c r="I251" i="7"/>
  <c r="I250" i="7"/>
  <c r="I249" i="7"/>
  <c r="I248" i="7"/>
  <c r="L255" i="7"/>
  <c r="L254" i="7"/>
  <c r="L253" i="7"/>
  <c r="L252" i="7"/>
  <c r="L251" i="7"/>
  <c r="L250" i="7"/>
  <c r="L249" i="7"/>
  <c r="L248" i="7"/>
  <c r="O255" i="7"/>
  <c r="O254" i="7"/>
  <c r="O253" i="7"/>
  <c r="O252" i="7"/>
  <c r="O251" i="7"/>
  <c r="O250" i="7"/>
  <c r="O249" i="7"/>
  <c r="O248" i="7"/>
  <c r="R255" i="7"/>
  <c r="R254" i="7"/>
  <c r="R253" i="7"/>
  <c r="R252" i="7"/>
  <c r="R251" i="7"/>
  <c r="R250" i="7"/>
  <c r="R249" i="7"/>
  <c r="R248" i="7"/>
  <c r="E123" i="28"/>
  <c r="G123" i="28"/>
  <c r="H123" i="28"/>
  <c r="J123" i="28"/>
  <c r="K123" i="28"/>
  <c r="M123" i="28"/>
  <c r="N123" i="28"/>
  <c r="D120" i="58"/>
  <c r="D119" i="58"/>
  <c r="D118" i="58"/>
  <c r="D117" i="58"/>
  <c r="D116" i="58"/>
  <c r="D115" i="58"/>
  <c r="F60" i="28"/>
  <c r="F59" i="28"/>
  <c r="F58" i="28"/>
  <c r="F57" i="28"/>
  <c r="F56" i="28"/>
  <c r="F55" i="28"/>
  <c r="F54" i="28"/>
  <c r="F53" i="28"/>
  <c r="F52" i="28"/>
  <c r="F51" i="28"/>
  <c r="AF63" i="7" l="1"/>
  <c r="AF62" i="7"/>
  <c r="AF61" i="7"/>
  <c r="AF60" i="7"/>
  <c r="AF59" i="7"/>
  <c r="AF58" i="7"/>
  <c r="AF57" i="7"/>
  <c r="AF56" i="7"/>
  <c r="AI63" i="7"/>
  <c r="AI62" i="7"/>
  <c r="AI61" i="7"/>
  <c r="AI60" i="7"/>
  <c r="AI59" i="7"/>
  <c r="AI58" i="7"/>
  <c r="AI57" i="7"/>
  <c r="AI56" i="7"/>
  <c r="AL63" i="7"/>
  <c r="AL62" i="7"/>
  <c r="AL61" i="7"/>
  <c r="AL60" i="7"/>
  <c r="AL59" i="7"/>
  <c r="AL58" i="7"/>
  <c r="AL57" i="7"/>
  <c r="AL56" i="7"/>
  <c r="AO63" i="7"/>
  <c r="AO62" i="7"/>
  <c r="AO61" i="7"/>
  <c r="AO60" i="7"/>
  <c r="AO59" i="7"/>
  <c r="AO58" i="7"/>
  <c r="AO57" i="7"/>
  <c r="AO56" i="7"/>
  <c r="AR63" i="7"/>
  <c r="AR62" i="7"/>
  <c r="AR61" i="7"/>
  <c r="AR60" i="7"/>
  <c r="AR59" i="7"/>
  <c r="AR58" i="7"/>
  <c r="AR57" i="7"/>
  <c r="AR56" i="7"/>
  <c r="AU63" i="7"/>
  <c r="AU62" i="7"/>
  <c r="AU61" i="7"/>
  <c r="AU60" i="7"/>
  <c r="AU59" i="7"/>
  <c r="AU58" i="7"/>
  <c r="AU57" i="7"/>
  <c r="AU56" i="7"/>
  <c r="F63" i="7"/>
  <c r="F62" i="7"/>
  <c r="F61" i="7"/>
  <c r="F60" i="7"/>
  <c r="F59" i="7"/>
  <c r="F58" i="7"/>
  <c r="F57" i="7"/>
  <c r="F56" i="7"/>
  <c r="I63" i="7"/>
  <c r="I62" i="7"/>
  <c r="I61" i="7"/>
  <c r="I60" i="7"/>
  <c r="I59" i="7"/>
  <c r="I58" i="7"/>
  <c r="I57" i="7"/>
  <c r="I56" i="7"/>
  <c r="L63" i="7"/>
  <c r="L62" i="7"/>
  <c r="L61" i="7"/>
  <c r="L60" i="7"/>
  <c r="L59" i="7"/>
  <c r="L58" i="7"/>
  <c r="L57" i="7"/>
  <c r="L56" i="7"/>
  <c r="O63" i="7"/>
  <c r="O62" i="7"/>
  <c r="O61" i="7"/>
  <c r="O60" i="7"/>
  <c r="O59" i="7"/>
  <c r="O58" i="7"/>
  <c r="O57" i="7"/>
  <c r="O56" i="7"/>
  <c r="R63" i="7"/>
  <c r="R62" i="7"/>
  <c r="R61" i="7"/>
  <c r="R60" i="7"/>
  <c r="R59" i="7"/>
  <c r="R58" i="7"/>
  <c r="R57" i="7"/>
  <c r="R56" i="7"/>
  <c r="U63" i="7"/>
  <c r="U62" i="7"/>
  <c r="U61" i="7"/>
  <c r="U60" i="7"/>
  <c r="U59" i="7"/>
  <c r="U58" i="7"/>
  <c r="U57" i="7"/>
  <c r="U56" i="7"/>
  <c r="D62" i="57"/>
  <c r="D61" i="57"/>
  <c r="D60" i="57"/>
  <c r="D59" i="57"/>
  <c r="D58" i="57"/>
  <c r="D57" i="57"/>
  <c r="D56" i="57"/>
  <c r="D55" i="57"/>
  <c r="D54" i="57"/>
  <c r="G62" i="57"/>
  <c r="G61" i="57"/>
  <c r="G60" i="57"/>
  <c r="G59" i="57"/>
  <c r="G58" i="57"/>
  <c r="G57" i="57"/>
  <c r="G56" i="57"/>
  <c r="G55" i="57"/>
  <c r="G54" i="57"/>
  <c r="J62" i="57"/>
  <c r="J61" i="57"/>
  <c r="J60" i="57"/>
  <c r="J59" i="57"/>
  <c r="J58" i="57"/>
  <c r="J57" i="57"/>
  <c r="J56" i="57"/>
  <c r="J55" i="57"/>
  <c r="J54" i="57"/>
  <c r="M62" i="57"/>
  <c r="M61" i="57"/>
  <c r="M60" i="57"/>
  <c r="M59" i="57"/>
  <c r="M58" i="57"/>
  <c r="M57" i="57"/>
  <c r="M56" i="57"/>
  <c r="M55" i="57"/>
  <c r="M54" i="57"/>
  <c r="P62" i="57"/>
  <c r="P61" i="57"/>
  <c r="P60" i="57"/>
  <c r="P59" i="57"/>
  <c r="P58" i="57"/>
  <c r="P57" i="57"/>
  <c r="P56" i="57"/>
  <c r="P55" i="57"/>
  <c r="P54" i="57"/>
  <c r="D48" i="43"/>
  <c r="D47" i="43"/>
  <c r="D46" i="43"/>
  <c r="D45" i="43"/>
  <c r="D44" i="43"/>
  <c r="D43" i="43"/>
  <c r="G48" i="43"/>
  <c r="G47" i="43"/>
  <c r="G46" i="43"/>
  <c r="G45" i="43"/>
  <c r="G44" i="43"/>
  <c r="G43" i="43"/>
  <c r="J48" i="43"/>
  <c r="J47" i="43"/>
  <c r="J46" i="43"/>
  <c r="J45" i="43"/>
  <c r="J44" i="43"/>
  <c r="J43" i="43"/>
  <c r="M48" i="43"/>
  <c r="M47" i="43"/>
  <c r="M46" i="43"/>
  <c r="M45" i="43"/>
  <c r="M44" i="43"/>
  <c r="M43" i="43"/>
  <c r="P48" i="43"/>
  <c r="P47" i="43"/>
  <c r="P46" i="43"/>
  <c r="P45" i="43"/>
  <c r="P44" i="43"/>
  <c r="P43" i="43"/>
  <c r="S30" i="57"/>
  <c r="S29" i="57"/>
  <c r="S28" i="57"/>
  <c r="S27" i="57"/>
  <c r="S26" i="57"/>
  <c r="S25" i="57"/>
  <c r="S24" i="57"/>
  <c r="S23" i="57"/>
  <c r="S22" i="57"/>
  <c r="P30" i="57"/>
  <c r="P29" i="57"/>
  <c r="P28" i="57"/>
  <c r="P27" i="57"/>
  <c r="P26" i="57"/>
  <c r="P25" i="57"/>
  <c r="P24" i="57"/>
  <c r="P23" i="57"/>
  <c r="P22" i="57"/>
  <c r="M30" i="57"/>
  <c r="M29" i="57"/>
  <c r="M28" i="57"/>
  <c r="M27" i="57"/>
  <c r="M26" i="57"/>
  <c r="M25" i="57"/>
  <c r="M24" i="57"/>
  <c r="M23" i="57"/>
  <c r="M22" i="57"/>
  <c r="J30" i="57"/>
  <c r="J29" i="57"/>
  <c r="J28" i="57"/>
  <c r="J27" i="57"/>
  <c r="J26" i="57"/>
  <c r="J25" i="57"/>
  <c r="J24" i="57"/>
  <c r="J23" i="57"/>
  <c r="J22" i="57"/>
  <c r="E143" i="65"/>
  <c r="G143" i="65"/>
  <c r="H143" i="65"/>
  <c r="Z50" i="59" l="1"/>
  <c r="AL36" i="42" l="1"/>
  <c r="AM55" i="42"/>
  <c r="AN55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H28" i="42"/>
  <c r="H27" i="42"/>
  <c r="H26" i="42"/>
  <c r="H25" i="42"/>
  <c r="H24" i="42"/>
  <c r="H23" i="42"/>
  <c r="H22" i="42"/>
  <c r="H21" i="42"/>
  <c r="H20" i="42"/>
  <c r="H19" i="42"/>
  <c r="H18" i="42"/>
  <c r="H17" i="42"/>
  <c r="H16" i="42"/>
  <c r="H15" i="42"/>
  <c r="H14" i="42"/>
  <c r="H13" i="42"/>
  <c r="H12" i="42"/>
  <c r="H11" i="42"/>
  <c r="H10" i="42"/>
  <c r="H9" i="42"/>
  <c r="H8" i="42"/>
  <c r="H7" i="42"/>
  <c r="H6" i="42"/>
  <c r="K28" i="42"/>
  <c r="K27" i="42"/>
  <c r="K26" i="42"/>
  <c r="K25" i="42"/>
  <c r="K24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K7" i="42"/>
  <c r="K6" i="42"/>
  <c r="N28" i="42"/>
  <c r="N27" i="42"/>
  <c r="N26" i="42"/>
  <c r="N25" i="42"/>
  <c r="N24" i="42"/>
  <c r="N23" i="42"/>
  <c r="N22" i="42"/>
  <c r="N21" i="42"/>
  <c r="N20" i="42"/>
  <c r="N19" i="42"/>
  <c r="N18" i="42"/>
  <c r="N17" i="42"/>
  <c r="N16" i="42"/>
  <c r="N15" i="42"/>
  <c r="N14" i="42"/>
  <c r="N13" i="42"/>
  <c r="N12" i="42"/>
  <c r="N11" i="42"/>
  <c r="N10" i="42"/>
  <c r="N9" i="42"/>
  <c r="N8" i="42"/>
  <c r="N7" i="42"/>
  <c r="N6" i="42"/>
  <c r="Q28" i="42"/>
  <c r="Q27" i="42"/>
  <c r="Q26" i="42"/>
  <c r="Q25" i="42"/>
  <c r="Q24" i="42"/>
  <c r="Q23" i="42"/>
  <c r="Q22" i="42"/>
  <c r="Q21" i="42"/>
  <c r="Q20" i="42"/>
  <c r="Q19" i="42"/>
  <c r="Q18" i="42"/>
  <c r="Q17" i="42"/>
  <c r="Q16" i="42"/>
  <c r="Q15" i="42"/>
  <c r="Q14" i="42"/>
  <c r="Q13" i="42"/>
  <c r="Q12" i="42"/>
  <c r="Q11" i="42"/>
  <c r="Q10" i="42"/>
  <c r="Q9" i="42"/>
  <c r="Q8" i="42"/>
  <c r="Q7" i="42"/>
  <c r="Q6" i="42"/>
  <c r="T28" i="42"/>
  <c r="T27" i="42"/>
  <c r="T26" i="42"/>
  <c r="T25" i="42"/>
  <c r="T24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9" i="42"/>
  <c r="T8" i="42"/>
  <c r="T7" i="42"/>
  <c r="T6" i="42"/>
  <c r="W28" i="42"/>
  <c r="W27" i="42"/>
  <c r="W26" i="42"/>
  <c r="W25" i="42"/>
  <c r="W24" i="42"/>
  <c r="W23" i="42"/>
  <c r="W22" i="42"/>
  <c r="W21" i="42"/>
  <c r="W20" i="42"/>
  <c r="W19" i="42"/>
  <c r="W18" i="42"/>
  <c r="W17" i="42"/>
  <c r="W16" i="42"/>
  <c r="W15" i="42"/>
  <c r="W14" i="42"/>
  <c r="W13" i="42"/>
  <c r="W12" i="42"/>
  <c r="W11" i="42"/>
  <c r="W10" i="42"/>
  <c r="W9" i="42"/>
  <c r="W8" i="42"/>
  <c r="W7" i="42"/>
  <c r="W6" i="42"/>
  <c r="Z28" i="42"/>
  <c r="Z27" i="42"/>
  <c r="Z26" i="42"/>
  <c r="Z25" i="42"/>
  <c r="Z24" i="42"/>
  <c r="Z23" i="42"/>
  <c r="Z22" i="42"/>
  <c r="Z21" i="42"/>
  <c r="Z20" i="42"/>
  <c r="Z19" i="42"/>
  <c r="Z18" i="42"/>
  <c r="Z17" i="42"/>
  <c r="Z16" i="42"/>
  <c r="Z15" i="42"/>
  <c r="Z14" i="42"/>
  <c r="Z13" i="42"/>
  <c r="Z12" i="42"/>
  <c r="Z11" i="42"/>
  <c r="Z10" i="42"/>
  <c r="Z9" i="42"/>
  <c r="Z8" i="42"/>
  <c r="Z7" i="42"/>
  <c r="Z6" i="42"/>
  <c r="AC28" i="42"/>
  <c r="AC27" i="42"/>
  <c r="AC26" i="42"/>
  <c r="AC25" i="42"/>
  <c r="AC24" i="42"/>
  <c r="AC23" i="42"/>
  <c r="AC22" i="42"/>
  <c r="AC21" i="42"/>
  <c r="AC20" i="42"/>
  <c r="AC19" i="42"/>
  <c r="AC18" i="42"/>
  <c r="AC17" i="42"/>
  <c r="AC16" i="42"/>
  <c r="AC15" i="42"/>
  <c r="AC14" i="42"/>
  <c r="AC13" i="42"/>
  <c r="AC12" i="42"/>
  <c r="AC11" i="42"/>
  <c r="AC10" i="42"/>
  <c r="AC9" i="42"/>
  <c r="AC8" i="42"/>
  <c r="AC7" i="42"/>
  <c r="AC6" i="42"/>
  <c r="AF28" i="42"/>
  <c r="AF27" i="42"/>
  <c r="AF26" i="42"/>
  <c r="AF25" i="42"/>
  <c r="AF24" i="42"/>
  <c r="AF23" i="42"/>
  <c r="AF22" i="42"/>
  <c r="AF21" i="42"/>
  <c r="AF20" i="42"/>
  <c r="AF19" i="42"/>
  <c r="AF18" i="42"/>
  <c r="AF17" i="42"/>
  <c r="AF16" i="42"/>
  <c r="AF15" i="42"/>
  <c r="AF14" i="42"/>
  <c r="AF13" i="42"/>
  <c r="AF12" i="42"/>
  <c r="AF11" i="42"/>
  <c r="AF10" i="42"/>
  <c r="AF9" i="42"/>
  <c r="AF8" i="42"/>
  <c r="AF7" i="42"/>
  <c r="AF6" i="42"/>
  <c r="AI28" i="42"/>
  <c r="AI27" i="42"/>
  <c r="AI26" i="42"/>
  <c r="AI25" i="42"/>
  <c r="AI24" i="42"/>
  <c r="AI23" i="42"/>
  <c r="AI22" i="42"/>
  <c r="AI21" i="42"/>
  <c r="AI20" i="42"/>
  <c r="AI19" i="42"/>
  <c r="AI18" i="42"/>
  <c r="AI17" i="42"/>
  <c r="AI16" i="42"/>
  <c r="AI15" i="42"/>
  <c r="AI14" i="42"/>
  <c r="AI13" i="42"/>
  <c r="AI12" i="42"/>
  <c r="AI11" i="42"/>
  <c r="AI10" i="42"/>
  <c r="AI9" i="42"/>
  <c r="AI8" i="42"/>
  <c r="AI7" i="42"/>
  <c r="AI6" i="42"/>
  <c r="AL7" i="42"/>
  <c r="AL8" i="42"/>
  <c r="AL9" i="42"/>
  <c r="AL10" i="42"/>
  <c r="AL11" i="42"/>
  <c r="AL12" i="42"/>
  <c r="AL13" i="42"/>
  <c r="AL14" i="42"/>
  <c r="AL15" i="42"/>
  <c r="AL16" i="42"/>
  <c r="AL17" i="42"/>
  <c r="AL18" i="42"/>
  <c r="AL19" i="42"/>
  <c r="AL20" i="42"/>
  <c r="AL21" i="42"/>
  <c r="AL22" i="42"/>
  <c r="AL23" i="42"/>
  <c r="AL24" i="42"/>
  <c r="AL25" i="42"/>
  <c r="AL26" i="42"/>
  <c r="AL27" i="42"/>
  <c r="AL28" i="42"/>
  <c r="AO55" i="42" l="1"/>
  <c r="F1049" i="65"/>
  <c r="F1048" i="65"/>
  <c r="F1047" i="65"/>
  <c r="F1046" i="65"/>
  <c r="F1045" i="65"/>
  <c r="F1044" i="65"/>
  <c r="F1043" i="65"/>
  <c r="F1042" i="65"/>
  <c r="F1041" i="65"/>
  <c r="F1040" i="65"/>
  <c r="F1039" i="65"/>
  <c r="F1038" i="65"/>
  <c r="F1037" i="65"/>
  <c r="F1036" i="65"/>
  <c r="F1035" i="65"/>
  <c r="F1034" i="65"/>
  <c r="F1033" i="65"/>
  <c r="F1032" i="65"/>
  <c r="F1031" i="65"/>
  <c r="F1030" i="65"/>
  <c r="F1029" i="65"/>
  <c r="F1028" i="65"/>
  <c r="F1027" i="65"/>
  <c r="F1026" i="65"/>
  <c r="F1025" i="65"/>
  <c r="F1024" i="65"/>
  <c r="F1023" i="65"/>
  <c r="F1022" i="65"/>
  <c r="F1021" i="65"/>
  <c r="F1020" i="65"/>
  <c r="F1019" i="65"/>
  <c r="F1018" i="65"/>
  <c r="F1017" i="65"/>
  <c r="F1016" i="65"/>
  <c r="F1015" i="65"/>
  <c r="F1014" i="65"/>
  <c r="F1013" i="65"/>
  <c r="F1012" i="65"/>
  <c r="F1011" i="65"/>
  <c r="F1010" i="65"/>
  <c r="F1009" i="65"/>
  <c r="AF318" i="7"/>
  <c r="AF317" i="7"/>
  <c r="AF316" i="7"/>
  <c r="AF315" i="7"/>
  <c r="AF314" i="7"/>
  <c r="AF313" i="7"/>
  <c r="AF312" i="7"/>
  <c r="AI318" i="7"/>
  <c r="AI317" i="7"/>
  <c r="AI316" i="7"/>
  <c r="AI315" i="7"/>
  <c r="AI314" i="7"/>
  <c r="AI313" i="7"/>
  <c r="AI312" i="7"/>
  <c r="AL318" i="7"/>
  <c r="AL317" i="7"/>
  <c r="AL316" i="7"/>
  <c r="AL315" i="7"/>
  <c r="AL314" i="7"/>
  <c r="AL313" i="7"/>
  <c r="AL312" i="7"/>
  <c r="AO318" i="7"/>
  <c r="AO317" i="7"/>
  <c r="AO316" i="7"/>
  <c r="AO315" i="7"/>
  <c r="AO314" i="7"/>
  <c r="AO313" i="7"/>
  <c r="AO312" i="7"/>
  <c r="AR318" i="7"/>
  <c r="AR317" i="7"/>
  <c r="AR316" i="7"/>
  <c r="AR315" i="7"/>
  <c r="AR314" i="7"/>
  <c r="AR313" i="7"/>
  <c r="AR312" i="7"/>
  <c r="AU318" i="7"/>
  <c r="AU317" i="7"/>
  <c r="AU316" i="7"/>
  <c r="AU315" i="7"/>
  <c r="AU314" i="7"/>
  <c r="AU313" i="7"/>
  <c r="AU312" i="7"/>
  <c r="F319" i="7"/>
  <c r="F318" i="7"/>
  <c r="F317" i="7"/>
  <c r="F316" i="7"/>
  <c r="F315" i="7"/>
  <c r="F314" i="7"/>
  <c r="F313" i="7"/>
  <c r="F312" i="7"/>
  <c r="I319" i="7"/>
  <c r="I318" i="7"/>
  <c r="I317" i="7"/>
  <c r="I316" i="7"/>
  <c r="I315" i="7"/>
  <c r="I314" i="7"/>
  <c r="I313" i="7"/>
  <c r="I312" i="7"/>
  <c r="L319" i="7"/>
  <c r="L318" i="7"/>
  <c r="L317" i="7"/>
  <c r="L316" i="7"/>
  <c r="L315" i="7"/>
  <c r="L314" i="7"/>
  <c r="L313" i="7"/>
  <c r="L312" i="7"/>
  <c r="O319" i="7"/>
  <c r="O318" i="7"/>
  <c r="O317" i="7"/>
  <c r="O316" i="7"/>
  <c r="O315" i="7"/>
  <c r="O314" i="7"/>
  <c r="O313" i="7"/>
  <c r="O312" i="7"/>
  <c r="R319" i="7"/>
  <c r="R318" i="7"/>
  <c r="R317" i="7"/>
  <c r="R316" i="7"/>
  <c r="R315" i="7"/>
  <c r="R314" i="7"/>
  <c r="R313" i="7"/>
  <c r="R312" i="7"/>
  <c r="U319" i="7"/>
  <c r="U318" i="7"/>
  <c r="U317" i="7"/>
  <c r="U316" i="7"/>
  <c r="U315" i="7"/>
  <c r="U314" i="7"/>
  <c r="U313" i="7"/>
  <c r="U312" i="7"/>
  <c r="Y40" i="27"/>
  <c r="Z40" i="27"/>
  <c r="Y41" i="27"/>
  <c r="Z41" i="27"/>
  <c r="Z39" i="27"/>
  <c r="Y39" i="27"/>
  <c r="D72" i="43"/>
  <c r="D71" i="43"/>
  <c r="D70" i="43"/>
  <c r="D69" i="43"/>
  <c r="D68" i="43"/>
  <c r="D67" i="43"/>
  <c r="G72" i="43"/>
  <c r="G71" i="43"/>
  <c r="G70" i="43"/>
  <c r="G69" i="43"/>
  <c r="G68" i="43"/>
  <c r="G67" i="43"/>
  <c r="J72" i="43"/>
  <c r="J71" i="43"/>
  <c r="J70" i="43"/>
  <c r="J69" i="43"/>
  <c r="J68" i="43"/>
  <c r="J67" i="43"/>
  <c r="M72" i="43"/>
  <c r="M71" i="43"/>
  <c r="M70" i="43"/>
  <c r="M69" i="43"/>
  <c r="M68" i="43"/>
  <c r="M67" i="43"/>
  <c r="P72" i="43"/>
  <c r="P71" i="43"/>
  <c r="P70" i="43"/>
  <c r="P69" i="43"/>
  <c r="P68" i="43"/>
  <c r="P67" i="43"/>
  <c r="D110" i="57"/>
  <c r="D109" i="57"/>
  <c r="D108" i="57"/>
  <c r="D107" i="57"/>
  <c r="D106" i="57"/>
  <c r="D105" i="57"/>
  <c r="D104" i="57"/>
  <c r="D103" i="57"/>
  <c r="D102" i="57"/>
  <c r="G110" i="57"/>
  <c r="G109" i="57"/>
  <c r="G108" i="57"/>
  <c r="G107" i="57"/>
  <c r="G106" i="57"/>
  <c r="G105" i="57"/>
  <c r="G104" i="57"/>
  <c r="G103" i="57"/>
  <c r="G102" i="57"/>
  <c r="J110" i="57"/>
  <c r="J109" i="57"/>
  <c r="J108" i="57"/>
  <c r="J107" i="57"/>
  <c r="J106" i="57"/>
  <c r="J105" i="57"/>
  <c r="J104" i="57"/>
  <c r="J103" i="57"/>
  <c r="J102" i="57"/>
  <c r="M110" i="57"/>
  <c r="M109" i="57"/>
  <c r="M108" i="57"/>
  <c r="M107" i="57"/>
  <c r="M106" i="57"/>
  <c r="M105" i="57"/>
  <c r="M104" i="57"/>
  <c r="M103" i="57"/>
  <c r="M102" i="57"/>
  <c r="P110" i="57"/>
  <c r="P109" i="57"/>
  <c r="P108" i="57"/>
  <c r="P107" i="57"/>
  <c r="P106" i="57"/>
  <c r="P105" i="57"/>
  <c r="P104" i="57"/>
  <c r="P103" i="57"/>
  <c r="P102" i="57"/>
  <c r="AF95" i="7"/>
  <c r="AF94" i="7"/>
  <c r="AF93" i="7"/>
  <c r="AF92" i="7"/>
  <c r="AF91" i="7"/>
  <c r="AF90" i="7"/>
  <c r="AF89" i="7"/>
  <c r="AF88" i="7"/>
  <c r="AI95" i="7"/>
  <c r="AI94" i="7"/>
  <c r="AI93" i="7"/>
  <c r="AI92" i="7"/>
  <c r="AI91" i="7"/>
  <c r="AI90" i="7"/>
  <c r="AI89" i="7"/>
  <c r="AI88" i="7"/>
  <c r="AL95" i="7"/>
  <c r="AL94" i="7"/>
  <c r="AL93" i="7"/>
  <c r="AL92" i="7"/>
  <c r="AL91" i="7"/>
  <c r="AL90" i="7"/>
  <c r="AL89" i="7"/>
  <c r="AL88" i="7"/>
  <c r="AO95" i="7"/>
  <c r="AO94" i="7"/>
  <c r="AO93" i="7"/>
  <c r="AO92" i="7"/>
  <c r="AO91" i="7"/>
  <c r="AO90" i="7"/>
  <c r="AO89" i="7"/>
  <c r="AO88" i="7"/>
  <c r="AR95" i="7"/>
  <c r="AR94" i="7"/>
  <c r="AR93" i="7"/>
  <c r="AR92" i="7"/>
  <c r="AR91" i="7"/>
  <c r="AR90" i="7"/>
  <c r="AR89" i="7"/>
  <c r="AR88" i="7"/>
  <c r="F95" i="7"/>
  <c r="F94" i="7"/>
  <c r="F93" i="7"/>
  <c r="F92" i="7"/>
  <c r="F91" i="7"/>
  <c r="F90" i="7"/>
  <c r="F89" i="7"/>
  <c r="F88" i="7"/>
  <c r="I95" i="7"/>
  <c r="I94" i="7"/>
  <c r="I93" i="7"/>
  <c r="I92" i="7"/>
  <c r="I91" i="7"/>
  <c r="I90" i="7"/>
  <c r="I89" i="7"/>
  <c r="I88" i="7"/>
  <c r="L95" i="7"/>
  <c r="L94" i="7"/>
  <c r="L93" i="7"/>
  <c r="L92" i="7"/>
  <c r="L91" i="7"/>
  <c r="L90" i="7"/>
  <c r="L89" i="7"/>
  <c r="L88" i="7"/>
  <c r="O95" i="7"/>
  <c r="O94" i="7"/>
  <c r="O93" i="7"/>
  <c r="O92" i="7"/>
  <c r="O91" i="7"/>
  <c r="O90" i="7"/>
  <c r="O89" i="7"/>
  <c r="O88" i="7"/>
  <c r="R95" i="7"/>
  <c r="R94" i="7"/>
  <c r="R93" i="7"/>
  <c r="R92" i="7"/>
  <c r="R91" i="7"/>
  <c r="R90" i="7"/>
  <c r="R89" i="7"/>
  <c r="R88" i="7"/>
  <c r="Y42" i="27" l="1"/>
  <c r="Z42" i="27"/>
  <c r="AD271" i="40"/>
  <c r="AD270" i="40"/>
  <c r="AD269" i="40"/>
  <c r="AD268" i="40"/>
  <c r="AD267" i="40"/>
  <c r="AD266" i="40"/>
  <c r="AD265" i="40"/>
  <c r="AD264" i="40"/>
  <c r="AD263" i="40"/>
  <c r="AD262" i="40"/>
  <c r="AD261" i="40"/>
  <c r="D271" i="40"/>
  <c r="D270" i="40"/>
  <c r="D269" i="40"/>
  <c r="D268" i="40"/>
  <c r="D267" i="40"/>
  <c r="D266" i="40"/>
  <c r="D265" i="40"/>
  <c r="D264" i="40"/>
  <c r="D263" i="40"/>
  <c r="D262" i="40"/>
  <c r="D261" i="40"/>
  <c r="G271" i="40"/>
  <c r="G270" i="40"/>
  <c r="G269" i="40"/>
  <c r="G268" i="40"/>
  <c r="G267" i="40"/>
  <c r="G266" i="40"/>
  <c r="G265" i="40"/>
  <c r="G264" i="40"/>
  <c r="G263" i="40"/>
  <c r="G262" i="40"/>
  <c r="G261" i="40"/>
  <c r="F121" i="27"/>
  <c r="F120" i="27"/>
  <c r="F119" i="27"/>
  <c r="F118" i="27"/>
  <c r="F334" i="30"/>
  <c r="F333" i="30"/>
  <c r="F332" i="30"/>
  <c r="F331" i="30"/>
  <c r="F122" i="28"/>
  <c r="F121" i="28"/>
  <c r="F120" i="28"/>
  <c r="F119" i="28"/>
  <c r="F333" i="28"/>
  <c r="F332" i="28"/>
  <c r="F331" i="28"/>
  <c r="F330" i="28"/>
  <c r="F333" i="25"/>
  <c r="F332" i="25"/>
  <c r="F331" i="25"/>
  <c r="F330" i="25"/>
  <c r="I333" i="25"/>
  <c r="I332" i="25"/>
  <c r="I331" i="25"/>
  <c r="I330" i="25"/>
  <c r="L333" i="25"/>
  <c r="L332" i="25"/>
  <c r="L331" i="25"/>
  <c r="L330" i="25"/>
  <c r="F122" i="25"/>
  <c r="F121" i="25"/>
  <c r="F120" i="25"/>
  <c r="F119" i="25"/>
  <c r="AB154" i="40"/>
  <c r="AL6" i="42"/>
  <c r="M204" i="40"/>
  <c r="M203" i="40"/>
  <c r="M202" i="40"/>
  <c r="M201" i="40"/>
  <c r="M200" i="40"/>
  <c r="M199" i="40"/>
  <c r="M198" i="40"/>
  <c r="M197" i="40"/>
  <c r="M196" i="40"/>
  <c r="M195" i="40"/>
  <c r="M194" i="40"/>
  <c r="F99" i="27"/>
  <c r="F98" i="27"/>
  <c r="F97" i="27"/>
  <c r="F96" i="27"/>
  <c r="F95" i="27"/>
  <c r="F94" i="27"/>
  <c r="F93" i="27"/>
  <c r="F92" i="27"/>
  <c r="F91" i="27"/>
  <c r="F90" i="27"/>
  <c r="I99" i="27"/>
  <c r="I98" i="27"/>
  <c r="I97" i="27"/>
  <c r="I96" i="27"/>
  <c r="I95" i="27"/>
  <c r="I94" i="27"/>
  <c r="I93" i="27"/>
  <c r="I92" i="27"/>
  <c r="I91" i="27"/>
  <c r="I90" i="27"/>
  <c r="L99" i="27"/>
  <c r="L98" i="27"/>
  <c r="L97" i="27"/>
  <c r="L96" i="27"/>
  <c r="L95" i="27"/>
  <c r="L94" i="27"/>
  <c r="L93" i="27"/>
  <c r="L92" i="27"/>
  <c r="L91" i="27"/>
  <c r="L90" i="27"/>
  <c r="Y92" i="27"/>
  <c r="Y91" i="27"/>
  <c r="Y93" i="27"/>
  <c r="Y94" i="27"/>
  <c r="Y95" i="27"/>
  <c r="Y96" i="27"/>
  <c r="Y97" i="27"/>
  <c r="Y98" i="27"/>
  <c r="Y99" i="27"/>
  <c r="Z90" i="27"/>
  <c r="Z91" i="27"/>
  <c r="Z92" i="27"/>
  <c r="Z93" i="27"/>
  <c r="Z94" i="27"/>
  <c r="Z95" i="27"/>
  <c r="Z96" i="27"/>
  <c r="Z97" i="27"/>
  <c r="Z98" i="27"/>
  <c r="Z99" i="27"/>
  <c r="F304" i="27"/>
  <c r="F303" i="27"/>
  <c r="F302" i="27"/>
  <c r="F301" i="27"/>
  <c r="F300" i="27"/>
  <c r="F299" i="27"/>
  <c r="F298" i="27"/>
  <c r="F297" i="27"/>
  <c r="F296" i="27"/>
  <c r="F295" i="27"/>
  <c r="F294" i="27"/>
  <c r="I304" i="27"/>
  <c r="I303" i="27"/>
  <c r="I302" i="27"/>
  <c r="I301" i="27"/>
  <c r="I300" i="27"/>
  <c r="I299" i="27"/>
  <c r="I298" i="27"/>
  <c r="I297" i="27"/>
  <c r="I296" i="27"/>
  <c r="I295" i="27"/>
  <c r="I294" i="27"/>
  <c r="L304" i="27"/>
  <c r="L303" i="27"/>
  <c r="L302" i="27"/>
  <c r="L301" i="27"/>
  <c r="L300" i="27"/>
  <c r="L299" i="27"/>
  <c r="L298" i="27"/>
  <c r="L297" i="27"/>
  <c r="L296" i="27"/>
  <c r="L295" i="27"/>
  <c r="L294" i="27"/>
  <c r="F306" i="30"/>
  <c r="F305" i="30"/>
  <c r="F304" i="30"/>
  <c r="F303" i="30"/>
  <c r="F302" i="30"/>
  <c r="F301" i="30"/>
  <c r="F300" i="30"/>
  <c r="F299" i="30"/>
  <c r="F298" i="30"/>
  <c r="F297" i="30"/>
  <c r="F296" i="30"/>
  <c r="AF191" i="7"/>
  <c r="AF190" i="7"/>
  <c r="AF189" i="7"/>
  <c r="AF188" i="7"/>
  <c r="AF187" i="7"/>
  <c r="AF186" i="7"/>
  <c r="AF185" i="7"/>
  <c r="AF184" i="7"/>
  <c r="AI191" i="7"/>
  <c r="AI190" i="7"/>
  <c r="AI189" i="7"/>
  <c r="AI188" i="7"/>
  <c r="AI187" i="7"/>
  <c r="AI186" i="7"/>
  <c r="AI185" i="7"/>
  <c r="AI184" i="7"/>
  <c r="AL191" i="7"/>
  <c r="AL190" i="7"/>
  <c r="AL189" i="7"/>
  <c r="AL188" i="7"/>
  <c r="AL187" i="7"/>
  <c r="AL186" i="7"/>
  <c r="AL185" i="7"/>
  <c r="AL184" i="7"/>
  <c r="AO191" i="7"/>
  <c r="AO190" i="7"/>
  <c r="AO189" i="7"/>
  <c r="AO188" i="7"/>
  <c r="AO187" i="7"/>
  <c r="AO186" i="7"/>
  <c r="AO185" i="7"/>
  <c r="AO184" i="7"/>
  <c r="F191" i="7"/>
  <c r="F190" i="7"/>
  <c r="F189" i="7"/>
  <c r="F188" i="7"/>
  <c r="F187" i="7"/>
  <c r="F186" i="7"/>
  <c r="F185" i="7"/>
  <c r="F184" i="7"/>
  <c r="I191" i="7"/>
  <c r="I190" i="7"/>
  <c r="I189" i="7"/>
  <c r="I188" i="7"/>
  <c r="I187" i="7"/>
  <c r="I186" i="7"/>
  <c r="I185" i="7"/>
  <c r="I184" i="7"/>
  <c r="F305" i="28"/>
  <c r="F304" i="28"/>
  <c r="F303" i="28"/>
  <c r="F302" i="28"/>
  <c r="F301" i="28"/>
  <c r="F300" i="28"/>
  <c r="F299" i="28"/>
  <c r="F298" i="28"/>
  <c r="F297" i="28"/>
  <c r="F296" i="28"/>
  <c r="F295" i="28"/>
  <c r="I305" i="28"/>
  <c r="I304" i="28"/>
  <c r="I303" i="28"/>
  <c r="I302" i="28"/>
  <c r="I301" i="28"/>
  <c r="I300" i="28"/>
  <c r="I299" i="28"/>
  <c r="I298" i="28"/>
  <c r="I297" i="28"/>
  <c r="I296" i="28"/>
  <c r="I295" i="28"/>
  <c r="F100" i="25"/>
  <c r="F99" i="25"/>
  <c r="F98" i="25"/>
  <c r="F97" i="25"/>
  <c r="F96" i="25"/>
  <c r="F95" i="25"/>
  <c r="F94" i="25"/>
  <c r="F93" i="25"/>
  <c r="F92" i="25"/>
  <c r="F91" i="25"/>
  <c r="I100" i="25"/>
  <c r="I99" i="25"/>
  <c r="I98" i="25"/>
  <c r="I97" i="25"/>
  <c r="I96" i="25"/>
  <c r="I95" i="25"/>
  <c r="I94" i="25"/>
  <c r="I93" i="25"/>
  <c r="I92" i="25"/>
  <c r="I91" i="25"/>
  <c r="L100" i="25"/>
  <c r="L99" i="25"/>
  <c r="L98" i="25"/>
  <c r="L97" i="25"/>
  <c r="L96" i="25"/>
  <c r="L95" i="25"/>
  <c r="L94" i="25"/>
  <c r="L93" i="25"/>
  <c r="L92" i="25"/>
  <c r="L91" i="25"/>
  <c r="O100" i="25"/>
  <c r="O99" i="25"/>
  <c r="O98" i="25"/>
  <c r="O97" i="25"/>
  <c r="O96" i="25"/>
  <c r="O95" i="25"/>
  <c r="O94" i="25"/>
  <c r="O93" i="25"/>
  <c r="O92" i="25"/>
  <c r="O91" i="25"/>
  <c r="F123" i="28" l="1"/>
  <c r="Z100" i="27"/>
  <c r="D142" i="32"/>
  <c r="D141" i="32"/>
  <c r="D140" i="32"/>
  <c r="D139" i="32"/>
  <c r="D138" i="32"/>
  <c r="D137" i="32"/>
  <c r="D136" i="32"/>
  <c r="D135" i="32"/>
  <c r="F424" i="65"/>
  <c r="F423" i="65"/>
  <c r="F422" i="65"/>
  <c r="F421" i="65"/>
  <c r="F420" i="65"/>
  <c r="F419" i="65"/>
  <c r="F418" i="65"/>
  <c r="F417" i="65"/>
  <c r="F416" i="65"/>
  <c r="F415" i="65"/>
  <c r="F414" i="65"/>
  <c r="F413" i="65"/>
  <c r="F412" i="65"/>
  <c r="F411" i="65"/>
  <c r="F410" i="65"/>
  <c r="F409" i="65"/>
  <c r="F408" i="65"/>
  <c r="F407" i="65"/>
  <c r="F406" i="65"/>
  <c r="F405" i="65"/>
  <c r="F404" i="65"/>
  <c r="F403" i="65"/>
  <c r="F402" i="65"/>
  <c r="F401" i="65"/>
  <c r="F400" i="65"/>
  <c r="F399" i="65"/>
  <c r="F398" i="65"/>
  <c r="F397" i="65"/>
  <c r="F396" i="65"/>
  <c r="F395" i="65"/>
  <c r="F394" i="65"/>
  <c r="F393" i="65"/>
  <c r="F392" i="65"/>
  <c r="F391" i="65"/>
  <c r="F390" i="65"/>
  <c r="F389" i="65"/>
  <c r="F388" i="65"/>
  <c r="F387" i="65"/>
  <c r="F386" i="65"/>
  <c r="F385" i="65"/>
  <c r="F384" i="65"/>
  <c r="F72" i="30"/>
  <c r="F71" i="30"/>
  <c r="F70" i="30"/>
  <c r="F69" i="30"/>
  <c r="F68" i="30"/>
  <c r="F67" i="30"/>
  <c r="F66" i="30"/>
  <c r="F65" i="30"/>
  <c r="F64" i="30"/>
  <c r="F268" i="30"/>
  <c r="F267" i="30"/>
  <c r="F266" i="30"/>
  <c r="F265" i="30"/>
  <c r="F264" i="30"/>
  <c r="F263" i="30"/>
  <c r="F262" i="30"/>
  <c r="F261" i="30"/>
  <c r="F260" i="30"/>
  <c r="F259" i="30"/>
  <c r="I268" i="30"/>
  <c r="I267" i="30"/>
  <c r="I266" i="30"/>
  <c r="I265" i="30"/>
  <c r="I264" i="30"/>
  <c r="I263" i="30"/>
  <c r="I262" i="30"/>
  <c r="I261" i="30"/>
  <c r="I260" i="30"/>
  <c r="I259" i="30"/>
  <c r="D142" i="57"/>
  <c r="D141" i="57"/>
  <c r="D140" i="57"/>
  <c r="D139" i="57"/>
  <c r="D138" i="57"/>
  <c r="D137" i="57"/>
  <c r="D136" i="57"/>
  <c r="D135" i="57"/>
  <c r="D134" i="57"/>
  <c r="G142" i="57"/>
  <c r="G141" i="57"/>
  <c r="G140" i="57"/>
  <c r="G139" i="57"/>
  <c r="G138" i="57"/>
  <c r="G137" i="57"/>
  <c r="G136" i="57"/>
  <c r="G135" i="57"/>
  <c r="G134" i="57"/>
  <c r="J142" i="57"/>
  <c r="J141" i="57"/>
  <c r="J140" i="57"/>
  <c r="J139" i="57"/>
  <c r="J138" i="57"/>
  <c r="J137" i="57"/>
  <c r="J136" i="57"/>
  <c r="J135" i="57"/>
  <c r="J134" i="57"/>
  <c r="D108" i="43"/>
  <c r="D107" i="43"/>
  <c r="D106" i="43"/>
  <c r="D105" i="43"/>
  <c r="D104" i="43"/>
  <c r="D103" i="43"/>
  <c r="G108" i="43"/>
  <c r="G107" i="43"/>
  <c r="G106" i="43"/>
  <c r="G105" i="43"/>
  <c r="G104" i="43"/>
  <c r="G103" i="43"/>
  <c r="J108" i="43"/>
  <c r="J107" i="43"/>
  <c r="J106" i="43"/>
  <c r="J105" i="43"/>
  <c r="J104" i="43"/>
  <c r="J103" i="43"/>
  <c r="AF143" i="7"/>
  <c r="AF142" i="7"/>
  <c r="AF141" i="7"/>
  <c r="AF140" i="7"/>
  <c r="AF139" i="7"/>
  <c r="AF138" i="7"/>
  <c r="AF137" i="7"/>
  <c r="AF136" i="7"/>
  <c r="AI143" i="7"/>
  <c r="AI142" i="7"/>
  <c r="AI141" i="7"/>
  <c r="AI140" i="7"/>
  <c r="AI139" i="7"/>
  <c r="AI138" i="7"/>
  <c r="AI137" i="7"/>
  <c r="AI136" i="7"/>
  <c r="AL143" i="7"/>
  <c r="AL142" i="7"/>
  <c r="AL141" i="7"/>
  <c r="AL140" i="7"/>
  <c r="AL139" i="7"/>
  <c r="AL138" i="7"/>
  <c r="AL137" i="7"/>
  <c r="AL136" i="7"/>
  <c r="F143" i="7"/>
  <c r="F142" i="7"/>
  <c r="BF142" i="7" s="1"/>
  <c r="F141" i="7"/>
  <c r="BF141" i="7" s="1"/>
  <c r="F140" i="7"/>
  <c r="F139" i="7"/>
  <c r="F138" i="7"/>
  <c r="BF138" i="7" s="1"/>
  <c r="F137" i="7"/>
  <c r="F136" i="7"/>
  <c r="I143" i="7"/>
  <c r="BI143" i="7" s="1"/>
  <c r="I142" i="7"/>
  <c r="BI142" i="7" s="1"/>
  <c r="I141" i="7"/>
  <c r="I140" i="7"/>
  <c r="I139" i="7"/>
  <c r="I138" i="7"/>
  <c r="BI138" i="7" s="1"/>
  <c r="I137" i="7"/>
  <c r="I136" i="7"/>
  <c r="L143" i="7"/>
  <c r="BL143" i="7" s="1"/>
  <c r="L142" i="7"/>
  <c r="BL142" i="7" s="1"/>
  <c r="L141" i="7"/>
  <c r="BL141" i="7" s="1"/>
  <c r="L140" i="7"/>
  <c r="L139" i="7"/>
  <c r="L138" i="7"/>
  <c r="L137" i="7"/>
  <c r="BL137" i="7" s="1"/>
  <c r="L136" i="7"/>
  <c r="BF143" i="7"/>
  <c r="BI141" i="7"/>
  <c r="BI139" i="7"/>
  <c r="BL139" i="7"/>
  <c r="E92" i="44"/>
  <c r="E91" i="44"/>
  <c r="E90" i="44"/>
  <c r="E89" i="44"/>
  <c r="H92" i="44"/>
  <c r="H91" i="44"/>
  <c r="H90" i="44"/>
  <c r="H89" i="44"/>
  <c r="F71" i="28"/>
  <c r="F70" i="28"/>
  <c r="F69" i="28"/>
  <c r="F68" i="28"/>
  <c r="F67" i="28"/>
  <c r="F66" i="28"/>
  <c r="F65" i="28"/>
  <c r="F64" i="28"/>
  <c r="F63" i="28"/>
  <c r="F267" i="28"/>
  <c r="F266" i="28"/>
  <c r="F265" i="28"/>
  <c r="F264" i="28"/>
  <c r="F263" i="28"/>
  <c r="F262" i="28"/>
  <c r="F261" i="28"/>
  <c r="F260" i="28"/>
  <c r="F259" i="28"/>
  <c r="F258" i="28"/>
  <c r="F267" i="25"/>
  <c r="F266" i="25"/>
  <c r="F265" i="25"/>
  <c r="F264" i="25"/>
  <c r="F263" i="25"/>
  <c r="F262" i="25"/>
  <c r="F261" i="25"/>
  <c r="F260" i="25"/>
  <c r="F259" i="25"/>
  <c r="F258" i="25"/>
  <c r="I267" i="25"/>
  <c r="I266" i="25"/>
  <c r="I265" i="25"/>
  <c r="I264" i="25"/>
  <c r="I263" i="25"/>
  <c r="I262" i="25"/>
  <c r="I261" i="25"/>
  <c r="I260" i="25"/>
  <c r="I259" i="25"/>
  <c r="I258" i="25"/>
  <c r="L267" i="25"/>
  <c r="L266" i="25"/>
  <c r="L265" i="25"/>
  <c r="L264" i="25"/>
  <c r="L263" i="25"/>
  <c r="L262" i="25"/>
  <c r="L261" i="25"/>
  <c r="L260" i="25"/>
  <c r="L259" i="25"/>
  <c r="L258" i="25"/>
  <c r="F71" i="25"/>
  <c r="F70" i="25"/>
  <c r="F69" i="25"/>
  <c r="F68" i="25"/>
  <c r="F67" i="25"/>
  <c r="F66" i="25"/>
  <c r="F65" i="25"/>
  <c r="F64" i="25"/>
  <c r="F63" i="25"/>
  <c r="I71" i="25"/>
  <c r="I70" i="25"/>
  <c r="I69" i="25"/>
  <c r="I68" i="25"/>
  <c r="I67" i="25"/>
  <c r="I66" i="25"/>
  <c r="I65" i="25"/>
  <c r="I64" i="25"/>
  <c r="I63" i="25"/>
  <c r="L71" i="25"/>
  <c r="L70" i="25"/>
  <c r="L69" i="25"/>
  <c r="L68" i="25"/>
  <c r="L67" i="25"/>
  <c r="L66" i="25"/>
  <c r="L65" i="25"/>
  <c r="L64" i="25"/>
  <c r="L63" i="25"/>
  <c r="O71" i="25"/>
  <c r="O70" i="25"/>
  <c r="O69" i="25"/>
  <c r="O68" i="25"/>
  <c r="O67" i="25"/>
  <c r="O66" i="25"/>
  <c r="O65" i="25"/>
  <c r="O64" i="25"/>
  <c r="O63" i="25"/>
  <c r="R71" i="25"/>
  <c r="R70" i="25"/>
  <c r="R69" i="25"/>
  <c r="R68" i="25"/>
  <c r="R67" i="25"/>
  <c r="R66" i="25"/>
  <c r="R65" i="25"/>
  <c r="R64" i="25"/>
  <c r="R63" i="25"/>
  <c r="U71" i="25"/>
  <c r="U70" i="25"/>
  <c r="U69" i="25"/>
  <c r="U68" i="25"/>
  <c r="U67" i="25"/>
  <c r="U66" i="25"/>
  <c r="U65" i="25"/>
  <c r="U64" i="25"/>
  <c r="U63" i="25"/>
  <c r="BF139" i="7" l="1"/>
  <c r="BL138" i="7"/>
  <c r="BL140" i="7"/>
  <c r="BI140" i="7"/>
  <c r="BF140" i="7"/>
  <c r="BL136" i="7"/>
  <c r="BI136" i="7"/>
  <c r="BF136" i="7"/>
  <c r="BI137" i="7"/>
  <c r="BF137" i="7"/>
  <c r="H48" i="59"/>
  <c r="I48" i="59" s="1"/>
  <c r="H17" i="59"/>
  <c r="I17" i="59" s="1"/>
  <c r="I41" i="64"/>
  <c r="F44" i="59" s="1"/>
  <c r="I34" i="64"/>
  <c r="F37" i="59" s="1"/>
  <c r="I35" i="64"/>
  <c r="F38" i="59" s="1"/>
  <c r="I36" i="64"/>
  <c r="F39" i="59" s="1"/>
  <c r="I37" i="64"/>
  <c r="F40" i="59" s="1"/>
  <c r="I38" i="64"/>
  <c r="F41" i="59" s="1"/>
  <c r="I39" i="64"/>
  <c r="F42" i="59" s="1"/>
  <c r="I40" i="64"/>
  <c r="F43" i="59" s="1"/>
  <c r="I42" i="64"/>
  <c r="F45" i="59" s="1"/>
  <c r="I43" i="64"/>
  <c r="F46" i="59" s="1"/>
  <c r="I44" i="64"/>
  <c r="F47" i="59" s="1"/>
  <c r="I45" i="64"/>
  <c r="F48" i="59" s="1"/>
  <c r="I46" i="64"/>
  <c r="F49" i="59" s="1"/>
  <c r="I47" i="64"/>
  <c r="F50" i="59" s="1"/>
  <c r="I48" i="64"/>
  <c r="F51" i="59" s="1"/>
  <c r="I49" i="64"/>
  <c r="F52" i="59" s="1"/>
  <c r="I50" i="64"/>
  <c r="F53" i="59" s="1"/>
  <c r="I51" i="64"/>
  <c r="F54" i="59" s="1"/>
  <c r="I52" i="64"/>
  <c r="F55" i="59" s="1"/>
  <c r="I53" i="64"/>
  <c r="F56" i="59" s="1"/>
  <c r="I54" i="64"/>
  <c r="F57" i="59" s="1"/>
  <c r="I55" i="64"/>
  <c r="F58" i="59" s="1"/>
  <c r="I33" i="64"/>
  <c r="F36" i="59" s="1"/>
  <c r="I6" i="64"/>
  <c r="F6" i="59" s="1"/>
  <c r="I7" i="64"/>
  <c r="F7" i="59" s="1"/>
  <c r="I8" i="64"/>
  <c r="F8" i="59" s="1"/>
  <c r="I9" i="64"/>
  <c r="F9" i="59" s="1"/>
  <c r="I10" i="64"/>
  <c r="F10" i="59" s="1"/>
  <c r="I11" i="64"/>
  <c r="F11" i="59" s="1"/>
  <c r="I12" i="64"/>
  <c r="F12" i="59" s="1"/>
  <c r="I13" i="64"/>
  <c r="F13" i="59" s="1"/>
  <c r="I14" i="64"/>
  <c r="F14" i="59" s="1"/>
  <c r="I15" i="64"/>
  <c r="F15" i="59" s="1"/>
  <c r="I16" i="64"/>
  <c r="F16" i="59" s="1"/>
  <c r="I17" i="64"/>
  <c r="F17" i="59" s="1"/>
  <c r="I18" i="64"/>
  <c r="F18" i="59" s="1"/>
  <c r="I19" i="64"/>
  <c r="F19" i="59" s="1"/>
  <c r="I20" i="64"/>
  <c r="F20" i="59" s="1"/>
  <c r="I21" i="64"/>
  <c r="F21" i="59" s="1"/>
  <c r="I22" i="64"/>
  <c r="F22" i="59" s="1"/>
  <c r="I23" i="64"/>
  <c r="F23" i="59" s="1"/>
  <c r="F83" i="59" s="1"/>
  <c r="I24" i="64"/>
  <c r="F24" i="59" s="1"/>
  <c r="I25" i="64"/>
  <c r="F25" i="59" s="1"/>
  <c r="I26" i="64"/>
  <c r="F26" i="59" s="1"/>
  <c r="I27" i="64"/>
  <c r="F27" i="59" s="1"/>
  <c r="I5" i="64"/>
  <c r="F5" i="59" s="1"/>
  <c r="G56" i="64"/>
  <c r="H56" i="64" s="1"/>
  <c r="G28" i="64"/>
  <c r="H28" i="64" s="1"/>
  <c r="F81" i="59" l="1"/>
  <c r="F68" i="59"/>
  <c r="F75" i="59"/>
  <c r="F84" i="59"/>
  <c r="M84" i="59" s="1"/>
  <c r="F76" i="59"/>
  <c r="F67" i="59"/>
  <c r="I28" i="64"/>
  <c r="F73" i="59"/>
  <c r="F80" i="59"/>
  <c r="F71" i="59"/>
  <c r="F86" i="59"/>
  <c r="F78" i="59"/>
  <c r="F85" i="59"/>
  <c r="F77" i="59"/>
  <c r="F69" i="59"/>
  <c r="F72" i="59"/>
  <c r="F87" i="59"/>
  <c r="F70" i="59"/>
  <c r="F79" i="59"/>
  <c r="F82" i="59"/>
  <c r="F74" i="59"/>
  <c r="F66" i="59"/>
  <c r="I56" i="64"/>
  <c r="F59" i="59" s="1"/>
  <c r="E76" i="59"/>
  <c r="E77" i="59"/>
  <c r="H77" i="59"/>
  <c r="I77" i="59"/>
  <c r="I59" i="64" l="1"/>
  <c r="F28" i="59"/>
  <c r="J37" i="64"/>
  <c r="Z76" i="59"/>
  <c r="F88" i="59"/>
  <c r="D203" i="44"/>
  <c r="F203" i="44"/>
  <c r="G203" i="44"/>
  <c r="I203" i="44"/>
  <c r="J203" i="44"/>
  <c r="L200" i="44"/>
  <c r="M200" i="44"/>
  <c r="L201" i="44"/>
  <c r="M201" i="44"/>
  <c r="L202" i="44"/>
  <c r="M202" i="44"/>
  <c r="M199" i="44"/>
  <c r="Q202" i="44"/>
  <c r="M203" i="44" l="1"/>
  <c r="V7" i="61"/>
  <c r="V8" i="61"/>
  <c r="V9" i="61"/>
  <c r="V10" i="61"/>
  <c r="V11" i="61"/>
  <c r="V12" i="61"/>
  <c r="E20" i="44" l="1"/>
  <c r="E19" i="44"/>
  <c r="E18" i="44"/>
  <c r="E17" i="44"/>
  <c r="H20" i="44"/>
  <c r="H19" i="44"/>
  <c r="H18" i="44"/>
  <c r="H17" i="44"/>
  <c r="AF31" i="7"/>
  <c r="AF30" i="7"/>
  <c r="AF29" i="7"/>
  <c r="AF28" i="7"/>
  <c r="AF27" i="7"/>
  <c r="AF26" i="7"/>
  <c r="AF25" i="7"/>
  <c r="AF24" i="7"/>
  <c r="AI31" i="7"/>
  <c r="AI30" i="7"/>
  <c r="AI29" i="7"/>
  <c r="AI28" i="7"/>
  <c r="AI27" i="7"/>
  <c r="AI26" i="7"/>
  <c r="AI25" i="7"/>
  <c r="AI24" i="7"/>
  <c r="AL31" i="7"/>
  <c r="AL30" i="7"/>
  <c r="AL29" i="7"/>
  <c r="AL28" i="7"/>
  <c r="AL27" i="7"/>
  <c r="AL26" i="7"/>
  <c r="AL25" i="7"/>
  <c r="AL24" i="7"/>
  <c r="AO31" i="7"/>
  <c r="AO30" i="7"/>
  <c r="AO29" i="7"/>
  <c r="AO28" i="7"/>
  <c r="AO27" i="7"/>
  <c r="AO26" i="7"/>
  <c r="AO25" i="7"/>
  <c r="AO24" i="7"/>
  <c r="AR31" i="7"/>
  <c r="AR30" i="7"/>
  <c r="AR29" i="7"/>
  <c r="AR28" i="7"/>
  <c r="AR27" i="7"/>
  <c r="AR26" i="7"/>
  <c r="AR25" i="7"/>
  <c r="AR24" i="7"/>
  <c r="AU31" i="7"/>
  <c r="AU30" i="7"/>
  <c r="AU29" i="7"/>
  <c r="AU28" i="7"/>
  <c r="AU27" i="7"/>
  <c r="AU26" i="7"/>
  <c r="AU25" i="7"/>
  <c r="AU24" i="7"/>
  <c r="F31" i="7"/>
  <c r="F30" i="7"/>
  <c r="F29" i="7"/>
  <c r="F28" i="7"/>
  <c r="F27" i="7"/>
  <c r="F26" i="7"/>
  <c r="F25" i="7"/>
  <c r="F24" i="7"/>
  <c r="I31" i="7"/>
  <c r="I30" i="7"/>
  <c r="I29" i="7"/>
  <c r="I28" i="7"/>
  <c r="I27" i="7"/>
  <c r="I26" i="7"/>
  <c r="I25" i="7"/>
  <c r="I24" i="7"/>
  <c r="L31" i="7"/>
  <c r="L30" i="7"/>
  <c r="L29" i="7"/>
  <c r="L28" i="7"/>
  <c r="L27" i="7"/>
  <c r="L26" i="7"/>
  <c r="L25" i="7"/>
  <c r="L24" i="7"/>
  <c r="O31" i="7"/>
  <c r="O30" i="7"/>
  <c r="O29" i="7"/>
  <c r="O28" i="7"/>
  <c r="O27" i="7"/>
  <c r="O26" i="7"/>
  <c r="O25" i="7"/>
  <c r="O24" i="7"/>
  <c r="R31" i="7"/>
  <c r="R30" i="7"/>
  <c r="R29" i="7"/>
  <c r="R28" i="7"/>
  <c r="R27" i="7"/>
  <c r="R26" i="7"/>
  <c r="R25" i="7"/>
  <c r="R24" i="7"/>
  <c r="U31" i="7"/>
  <c r="U30" i="7"/>
  <c r="U29" i="7"/>
  <c r="U28" i="7"/>
  <c r="U27" i="7"/>
  <c r="U26" i="7"/>
  <c r="U25" i="7"/>
  <c r="U24" i="7"/>
  <c r="D32" i="7"/>
  <c r="E32" i="7"/>
  <c r="G32" i="7"/>
  <c r="H32" i="7"/>
  <c r="J32" i="7"/>
  <c r="K32" i="7"/>
  <c r="M32" i="7"/>
  <c r="N32" i="7"/>
  <c r="P32" i="7"/>
  <c r="Q32" i="7"/>
  <c r="S32" i="7"/>
  <c r="T32" i="7"/>
  <c r="V32" i="7"/>
  <c r="W32" i="7"/>
  <c r="F471" i="65"/>
  <c r="F470" i="65"/>
  <c r="F469" i="65"/>
  <c r="F468" i="65"/>
  <c r="F467" i="65"/>
  <c r="F466" i="65"/>
  <c r="F465" i="65"/>
  <c r="F464" i="65"/>
  <c r="F463" i="65"/>
  <c r="F462" i="65"/>
  <c r="F461" i="65"/>
  <c r="F460" i="65"/>
  <c r="F459" i="65"/>
  <c r="F458" i="65"/>
  <c r="F457" i="65"/>
  <c r="F456" i="65"/>
  <c r="F455" i="65"/>
  <c r="F454" i="65"/>
  <c r="F453" i="65"/>
  <c r="F452" i="65"/>
  <c r="F451" i="65"/>
  <c r="F450" i="65"/>
  <c r="F449" i="65"/>
  <c r="F448" i="65"/>
  <c r="F447" i="65"/>
  <c r="F446" i="65"/>
  <c r="F445" i="65"/>
  <c r="F444" i="65"/>
  <c r="F443" i="65"/>
  <c r="F442" i="65"/>
  <c r="F441" i="65"/>
  <c r="F440" i="65"/>
  <c r="F439" i="65"/>
  <c r="F438" i="65"/>
  <c r="F437" i="65"/>
  <c r="F436" i="65"/>
  <c r="F435" i="65"/>
  <c r="F434" i="65"/>
  <c r="F433" i="65"/>
  <c r="F432" i="65"/>
  <c r="F431" i="65"/>
  <c r="D158" i="57"/>
  <c r="D157" i="57"/>
  <c r="D156" i="57"/>
  <c r="D155" i="57"/>
  <c r="D154" i="57"/>
  <c r="D153" i="57"/>
  <c r="D152" i="57"/>
  <c r="D151" i="57"/>
  <c r="D150" i="57"/>
  <c r="G158" i="57"/>
  <c r="G157" i="57"/>
  <c r="G156" i="57"/>
  <c r="G155" i="57"/>
  <c r="G154" i="57"/>
  <c r="G153" i="57"/>
  <c r="G152" i="57"/>
  <c r="G151" i="57"/>
  <c r="G150" i="57"/>
  <c r="J158" i="57"/>
  <c r="J157" i="57"/>
  <c r="J156" i="57"/>
  <c r="J155" i="57"/>
  <c r="J154" i="57"/>
  <c r="J153" i="57"/>
  <c r="J152" i="57"/>
  <c r="J151" i="57"/>
  <c r="J150" i="57"/>
  <c r="M158" i="57"/>
  <c r="M157" i="57"/>
  <c r="M156" i="57"/>
  <c r="M155" i="57"/>
  <c r="M154" i="57"/>
  <c r="M153" i="57"/>
  <c r="M152" i="57"/>
  <c r="M151" i="57"/>
  <c r="M150" i="57"/>
  <c r="G120" i="43"/>
  <c r="G119" i="43"/>
  <c r="G118" i="43"/>
  <c r="G117" i="43"/>
  <c r="G116" i="43"/>
  <c r="G115" i="43"/>
  <c r="J120" i="43"/>
  <c r="J119" i="43"/>
  <c r="J118" i="43"/>
  <c r="J117" i="43"/>
  <c r="J116" i="43"/>
  <c r="J115" i="43"/>
  <c r="M120" i="43"/>
  <c r="M119" i="43"/>
  <c r="M118" i="43"/>
  <c r="M117" i="43"/>
  <c r="M116" i="43"/>
  <c r="M115" i="43"/>
  <c r="L32" i="7" l="1"/>
  <c r="I32" i="7"/>
  <c r="F32" i="7"/>
  <c r="R32" i="7"/>
  <c r="O32" i="7"/>
  <c r="U32" i="7"/>
  <c r="K200" i="44"/>
  <c r="K201" i="44"/>
  <c r="K202" i="44"/>
  <c r="H200" i="44"/>
  <c r="H201" i="44"/>
  <c r="H202" i="44"/>
  <c r="E200" i="44"/>
  <c r="E201" i="44"/>
  <c r="E202" i="44"/>
  <c r="N202" i="44" l="1"/>
  <c r="N201" i="44"/>
  <c r="N200" i="44"/>
  <c r="C19" i="16"/>
  <c r="D19" i="16"/>
  <c r="E105" i="28"/>
  <c r="G105" i="28"/>
  <c r="H105" i="28"/>
  <c r="J105" i="28"/>
  <c r="K105" i="28"/>
  <c r="M105" i="28"/>
  <c r="N105" i="28"/>
  <c r="D105" i="28"/>
  <c r="D303" i="31"/>
  <c r="E303" i="31" s="1"/>
  <c r="F303" i="31" s="1"/>
  <c r="G303" i="31" s="1"/>
  <c r="H303" i="31" s="1"/>
  <c r="D302" i="31"/>
  <c r="E302" i="31" s="1"/>
  <c r="F302" i="31" s="1"/>
  <c r="G302" i="31" s="1"/>
  <c r="H302" i="31" s="1"/>
  <c r="F308" i="27"/>
  <c r="F307" i="27"/>
  <c r="I308" i="27"/>
  <c r="I307" i="27"/>
  <c r="F103" i="27"/>
  <c r="F102" i="27"/>
  <c r="I103" i="27"/>
  <c r="I102" i="27"/>
  <c r="E129" i="44"/>
  <c r="H129" i="44"/>
  <c r="K129" i="44"/>
  <c r="L129" i="44"/>
  <c r="E130" i="44"/>
  <c r="H130" i="44"/>
  <c r="K130" i="44"/>
  <c r="L130" i="44"/>
  <c r="E131" i="44"/>
  <c r="H131" i="44"/>
  <c r="K131" i="44"/>
  <c r="L131" i="44"/>
  <c r="F309" i="25"/>
  <c r="F308" i="25"/>
  <c r="I309" i="25"/>
  <c r="I308" i="25"/>
  <c r="F104" i="25"/>
  <c r="F103" i="25"/>
  <c r="I104" i="25"/>
  <c r="I103" i="25"/>
  <c r="L104" i="25"/>
  <c r="L103" i="25"/>
  <c r="F46" i="65"/>
  <c r="F45" i="65"/>
  <c r="F44" i="65"/>
  <c r="F43" i="65"/>
  <c r="F42" i="65"/>
  <c r="F41" i="65"/>
  <c r="F40" i="65"/>
  <c r="F39" i="65"/>
  <c r="F38" i="65"/>
  <c r="F37" i="65"/>
  <c r="F36" i="65"/>
  <c r="F35" i="65"/>
  <c r="F34" i="65"/>
  <c r="F33" i="65"/>
  <c r="F32" i="65"/>
  <c r="F31" i="65"/>
  <c r="F30" i="65"/>
  <c r="F29" i="65"/>
  <c r="F28" i="65"/>
  <c r="F27" i="65"/>
  <c r="F26" i="65"/>
  <c r="F25" i="65"/>
  <c r="F24" i="65"/>
  <c r="F23" i="65"/>
  <c r="F22" i="65"/>
  <c r="F21" i="65"/>
  <c r="F20" i="65"/>
  <c r="F19" i="65"/>
  <c r="F18" i="65"/>
  <c r="F17" i="65"/>
  <c r="F16" i="65"/>
  <c r="F15" i="65"/>
  <c r="F14" i="65"/>
  <c r="F13" i="65"/>
  <c r="F12" i="65"/>
  <c r="F11" i="65"/>
  <c r="F10" i="65"/>
  <c r="F9" i="65"/>
  <c r="F8" i="65"/>
  <c r="F7" i="65"/>
  <c r="F6" i="65"/>
  <c r="F19" i="16" l="1"/>
  <c r="L19" i="16"/>
  <c r="M19" i="16"/>
  <c r="G19" i="16"/>
  <c r="E19" i="16"/>
  <c r="K303" i="31"/>
  <c r="K302" i="31"/>
  <c r="H19" i="16" l="1"/>
  <c r="N19" i="16"/>
  <c r="D238" i="57"/>
  <c r="D237" i="57"/>
  <c r="D236" i="57"/>
  <c r="D235" i="57"/>
  <c r="D234" i="57"/>
  <c r="D233" i="57"/>
  <c r="D232" i="57"/>
  <c r="D231" i="57"/>
  <c r="D230" i="57"/>
  <c r="G238" i="57"/>
  <c r="G237" i="57"/>
  <c r="G236" i="57"/>
  <c r="G235" i="57"/>
  <c r="G234" i="57"/>
  <c r="G233" i="57"/>
  <c r="G232" i="57"/>
  <c r="G231" i="57"/>
  <c r="G230" i="57"/>
  <c r="J238" i="57"/>
  <c r="J237" i="57"/>
  <c r="J236" i="57"/>
  <c r="J235" i="57"/>
  <c r="J234" i="57"/>
  <c r="J233" i="57"/>
  <c r="J232" i="57"/>
  <c r="J231" i="57"/>
  <c r="J230" i="57"/>
  <c r="M238" i="57"/>
  <c r="M237" i="57"/>
  <c r="M236" i="57"/>
  <c r="M235" i="57"/>
  <c r="M234" i="57"/>
  <c r="M233" i="57"/>
  <c r="M232" i="57"/>
  <c r="M231" i="57"/>
  <c r="M230" i="57"/>
  <c r="P238" i="57"/>
  <c r="P237" i="57"/>
  <c r="P236" i="57"/>
  <c r="P235" i="57"/>
  <c r="P234" i="57"/>
  <c r="P233" i="57"/>
  <c r="P232" i="57"/>
  <c r="P231" i="57"/>
  <c r="P230" i="57"/>
  <c r="C181" i="43"/>
  <c r="E181" i="43"/>
  <c r="F181" i="43"/>
  <c r="H181" i="43"/>
  <c r="I181" i="43"/>
  <c r="K181" i="43"/>
  <c r="L181" i="43"/>
  <c r="N181" i="43"/>
  <c r="O181" i="43"/>
  <c r="Q181" i="43"/>
  <c r="R181" i="43"/>
  <c r="D180" i="43"/>
  <c r="D179" i="43"/>
  <c r="D178" i="43"/>
  <c r="D177" i="43"/>
  <c r="D176" i="43"/>
  <c r="D175" i="43"/>
  <c r="G180" i="43"/>
  <c r="G179" i="43"/>
  <c r="G178" i="43"/>
  <c r="G177" i="43"/>
  <c r="G176" i="43"/>
  <c r="G175" i="43"/>
  <c r="J180" i="43"/>
  <c r="J179" i="43"/>
  <c r="J178" i="43"/>
  <c r="J177" i="43"/>
  <c r="J176" i="43"/>
  <c r="J175" i="43"/>
  <c r="M180" i="43"/>
  <c r="M179" i="43"/>
  <c r="M178" i="43"/>
  <c r="M177" i="43"/>
  <c r="M176" i="43"/>
  <c r="M175" i="43"/>
  <c r="P180" i="43"/>
  <c r="P179" i="43"/>
  <c r="P178" i="43"/>
  <c r="P177" i="43"/>
  <c r="P176" i="43"/>
  <c r="P175" i="43"/>
  <c r="F239" i="7"/>
  <c r="F238" i="7"/>
  <c r="F237" i="7"/>
  <c r="F236" i="7"/>
  <c r="F235" i="7"/>
  <c r="F234" i="7"/>
  <c r="F233" i="7"/>
  <c r="F232" i="7"/>
  <c r="I239" i="7"/>
  <c r="I238" i="7"/>
  <c r="I237" i="7"/>
  <c r="I236" i="7"/>
  <c r="I235" i="7"/>
  <c r="I234" i="7"/>
  <c r="I233" i="7"/>
  <c r="I232" i="7"/>
  <c r="L239" i="7"/>
  <c r="L238" i="7"/>
  <c r="L237" i="7"/>
  <c r="L236" i="7"/>
  <c r="L235" i="7"/>
  <c r="L234" i="7"/>
  <c r="L233" i="7"/>
  <c r="L232" i="7"/>
  <c r="O239" i="7"/>
  <c r="O238" i="7"/>
  <c r="O237" i="7"/>
  <c r="O236" i="7"/>
  <c r="O235" i="7"/>
  <c r="O234" i="7"/>
  <c r="O233" i="7"/>
  <c r="O232" i="7"/>
  <c r="R239" i="7"/>
  <c r="R238" i="7"/>
  <c r="R237" i="7"/>
  <c r="R236" i="7"/>
  <c r="R235" i="7"/>
  <c r="R234" i="7"/>
  <c r="R233" i="7"/>
  <c r="R232" i="7"/>
  <c r="AF239" i="7"/>
  <c r="AF238" i="7"/>
  <c r="AF237" i="7"/>
  <c r="AF236" i="7"/>
  <c r="AF235" i="7"/>
  <c r="AF234" i="7"/>
  <c r="AF233" i="7"/>
  <c r="AF232" i="7"/>
  <c r="AI239" i="7"/>
  <c r="AI238" i="7"/>
  <c r="AI237" i="7"/>
  <c r="AI236" i="7"/>
  <c r="AI235" i="7"/>
  <c r="AI234" i="7"/>
  <c r="AI233" i="7"/>
  <c r="AI232" i="7"/>
  <c r="AL239" i="7"/>
  <c r="AL238" i="7"/>
  <c r="AL237" i="7"/>
  <c r="AL236" i="7"/>
  <c r="AL235" i="7"/>
  <c r="AL234" i="7"/>
  <c r="AL233" i="7"/>
  <c r="AL232" i="7"/>
  <c r="AO239" i="7"/>
  <c r="AO238" i="7"/>
  <c r="AO237" i="7"/>
  <c r="AO236" i="7"/>
  <c r="AO235" i="7"/>
  <c r="AO234" i="7"/>
  <c r="AO233" i="7"/>
  <c r="AO232" i="7"/>
  <c r="AR239" i="7"/>
  <c r="AR238" i="7"/>
  <c r="AR237" i="7"/>
  <c r="AR236" i="7"/>
  <c r="AR235" i="7"/>
  <c r="AR234" i="7"/>
  <c r="AR233" i="7"/>
  <c r="AR232" i="7"/>
  <c r="D181" i="43" l="1"/>
  <c r="P181" i="43"/>
  <c r="G181" i="43"/>
  <c r="J181" i="43"/>
  <c r="M181" i="43"/>
  <c r="AF351" i="7"/>
  <c r="AF350" i="7"/>
  <c r="AF349" i="7"/>
  <c r="AF348" i="7"/>
  <c r="AF347" i="7"/>
  <c r="AF346" i="7"/>
  <c r="AF345" i="7"/>
  <c r="AF344" i="7"/>
  <c r="AI351" i="7"/>
  <c r="AI350" i="7"/>
  <c r="AI349" i="7"/>
  <c r="AI348" i="7"/>
  <c r="AI347" i="7"/>
  <c r="AI346" i="7"/>
  <c r="AI345" i="7"/>
  <c r="AI344" i="7"/>
  <c r="AL351" i="7"/>
  <c r="AL350" i="7"/>
  <c r="AL349" i="7"/>
  <c r="AL348" i="7"/>
  <c r="AL347" i="7"/>
  <c r="AL346" i="7"/>
  <c r="AL345" i="7"/>
  <c r="AL344" i="7"/>
  <c r="AO351" i="7"/>
  <c r="AO350" i="7"/>
  <c r="AO349" i="7"/>
  <c r="AO348" i="7"/>
  <c r="AO347" i="7"/>
  <c r="AO346" i="7"/>
  <c r="AO345" i="7"/>
  <c r="AO344" i="7"/>
  <c r="AR351" i="7"/>
  <c r="AR350" i="7"/>
  <c r="AR349" i="7"/>
  <c r="AR348" i="7"/>
  <c r="AR347" i="7"/>
  <c r="AR346" i="7"/>
  <c r="AR345" i="7"/>
  <c r="AR344" i="7"/>
  <c r="AU351" i="7"/>
  <c r="AU350" i="7"/>
  <c r="AU349" i="7"/>
  <c r="AU348" i="7"/>
  <c r="AU347" i="7"/>
  <c r="AU346" i="7"/>
  <c r="AU345" i="7"/>
  <c r="AU344" i="7"/>
  <c r="F351" i="7"/>
  <c r="F350" i="7"/>
  <c r="F349" i="7"/>
  <c r="F348" i="7"/>
  <c r="F347" i="7"/>
  <c r="F346" i="7"/>
  <c r="F345" i="7"/>
  <c r="F344" i="7"/>
  <c r="I351" i="7"/>
  <c r="I350" i="7"/>
  <c r="I349" i="7"/>
  <c r="I348" i="7"/>
  <c r="I347" i="7"/>
  <c r="I346" i="7"/>
  <c r="I345" i="7"/>
  <c r="I344" i="7"/>
  <c r="L351" i="7"/>
  <c r="L350" i="7"/>
  <c r="L349" i="7"/>
  <c r="L348" i="7"/>
  <c r="L347" i="7"/>
  <c r="L346" i="7"/>
  <c r="L345" i="7"/>
  <c r="L344" i="7"/>
  <c r="O351" i="7"/>
  <c r="O350" i="7"/>
  <c r="O349" i="7"/>
  <c r="O348" i="7"/>
  <c r="O347" i="7"/>
  <c r="O346" i="7"/>
  <c r="O345" i="7"/>
  <c r="O344" i="7"/>
  <c r="R351" i="7"/>
  <c r="R350" i="7"/>
  <c r="R349" i="7"/>
  <c r="R348" i="7"/>
  <c r="R347" i="7"/>
  <c r="R346" i="7"/>
  <c r="R345" i="7"/>
  <c r="R344" i="7"/>
  <c r="C175" i="32"/>
  <c r="E175" i="32"/>
  <c r="F175" i="32"/>
  <c r="F519" i="65"/>
  <c r="F518" i="65"/>
  <c r="F517" i="65"/>
  <c r="F516" i="65"/>
  <c r="F515" i="65"/>
  <c r="F514" i="65"/>
  <c r="F513" i="65"/>
  <c r="F512" i="65"/>
  <c r="F511" i="65"/>
  <c r="F510" i="65"/>
  <c r="F509" i="65"/>
  <c r="F508" i="65"/>
  <c r="F507" i="65"/>
  <c r="F506" i="65"/>
  <c r="F505" i="65"/>
  <c r="F504" i="65"/>
  <c r="F503" i="65"/>
  <c r="F502" i="65"/>
  <c r="F501" i="65"/>
  <c r="F500" i="65"/>
  <c r="F499" i="65"/>
  <c r="F498" i="65"/>
  <c r="F497" i="65"/>
  <c r="F496" i="65"/>
  <c r="F495" i="65"/>
  <c r="F494" i="65"/>
  <c r="F493" i="65"/>
  <c r="F492" i="65"/>
  <c r="F491" i="65"/>
  <c r="F490" i="65"/>
  <c r="F489" i="65"/>
  <c r="F488" i="65"/>
  <c r="F487" i="65"/>
  <c r="F486" i="65"/>
  <c r="F485" i="65"/>
  <c r="F484" i="65"/>
  <c r="F483" i="65"/>
  <c r="F482" i="65"/>
  <c r="F481" i="65"/>
  <c r="F480" i="65"/>
  <c r="F479" i="65"/>
  <c r="D174" i="57"/>
  <c r="D173" i="57"/>
  <c r="D172" i="57"/>
  <c r="D171" i="57"/>
  <c r="D170" i="57"/>
  <c r="D169" i="57"/>
  <c r="D168" i="57"/>
  <c r="D167" i="57"/>
  <c r="D166" i="57"/>
  <c r="G174" i="57"/>
  <c r="G173" i="57"/>
  <c r="G172" i="57"/>
  <c r="G171" i="57"/>
  <c r="G170" i="57"/>
  <c r="G169" i="57"/>
  <c r="G168" i="57"/>
  <c r="G167" i="57"/>
  <c r="G166" i="57"/>
  <c r="J174" i="57"/>
  <c r="J173" i="57"/>
  <c r="J172" i="57"/>
  <c r="J171" i="57"/>
  <c r="J170" i="57"/>
  <c r="J169" i="57"/>
  <c r="J168" i="57"/>
  <c r="J167" i="57"/>
  <c r="J166" i="57"/>
  <c r="M174" i="57"/>
  <c r="M173" i="57"/>
  <c r="M172" i="57"/>
  <c r="M171" i="57"/>
  <c r="M170" i="57"/>
  <c r="M169" i="57"/>
  <c r="M168" i="57"/>
  <c r="M167" i="57"/>
  <c r="M166" i="57"/>
  <c r="D132" i="43"/>
  <c r="D131" i="43"/>
  <c r="D130" i="43"/>
  <c r="D129" i="43"/>
  <c r="D128" i="43"/>
  <c r="D127" i="43"/>
  <c r="G132" i="43"/>
  <c r="G131" i="43"/>
  <c r="G130" i="43"/>
  <c r="G129" i="43"/>
  <c r="G128" i="43"/>
  <c r="G127" i="43"/>
  <c r="J132" i="43"/>
  <c r="J131" i="43"/>
  <c r="J130" i="43"/>
  <c r="J129" i="43"/>
  <c r="J128" i="43"/>
  <c r="J127" i="43"/>
  <c r="M132" i="43"/>
  <c r="M131" i="43"/>
  <c r="M130" i="43"/>
  <c r="M129" i="43"/>
  <c r="M128" i="43"/>
  <c r="M127" i="43"/>
  <c r="AF175" i="7"/>
  <c r="AF174" i="7"/>
  <c r="AF173" i="7"/>
  <c r="AF172" i="7"/>
  <c r="AF171" i="7"/>
  <c r="AF170" i="7"/>
  <c r="AF169" i="7"/>
  <c r="AF168" i="7"/>
  <c r="AI175" i="7"/>
  <c r="AI174" i="7"/>
  <c r="AI173" i="7"/>
  <c r="AI172" i="7"/>
  <c r="AI171" i="7"/>
  <c r="AI170" i="7"/>
  <c r="AI169" i="7"/>
  <c r="AI168" i="7"/>
  <c r="AL175" i="7"/>
  <c r="AL174" i="7"/>
  <c r="AL173" i="7"/>
  <c r="AL172" i="7"/>
  <c r="AL171" i="7"/>
  <c r="AL170" i="7"/>
  <c r="AL169" i="7"/>
  <c r="AL168" i="7"/>
  <c r="AO175" i="7"/>
  <c r="AO174" i="7"/>
  <c r="AO173" i="7"/>
  <c r="AO172" i="7"/>
  <c r="AO171" i="7"/>
  <c r="AO170" i="7"/>
  <c r="AO169" i="7"/>
  <c r="AO168" i="7"/>
  <c r="AR175" i="7"/>
  <c r="AR174" i="7"/>
  <c r="AR173" i="7"/>
  <c r="AR172" i="7"/>
  <c r="AR171" i="7"/>
  <c r="AR170" i="7"/>
  <c r="AR169" i="7"/>
  <c r="AR168" i="7"/>
  <c r="F175" i="7"/>
  <c r="F174" i="7"/>
  <c r="F173" i="7"/>
  <c r="F172" i="7"/>
  <c r="F171" i="7"/>
  <c r="F170" i="7"/>
  <c r="F169" i="7"/>
  <c r="F168" i="7"/>
  <c r="I175" i="7"/>
  <c r="I174" i="7"/>
  <c r="I173" i="7"/>
  <c r="I172" i="7"/>
  <c r="I171" i="7"/>
  <c r="I170" i="7"/>
  <c r="I169" i="7"/>
  <c r="I168" i="7"/>
  <c r="L175" i="7"/>
  <c r="L174" i="7"/>
  <c r="L173" i="7"/>
  <c r="L172" i="7"/>
  <c r="L171" i="7"/>
  <c r="L170" i="7"/>
  <c r="L169" i="7"/>
  <c r="L168" i="7"/>
  <c r="O175" i="7"/>
  <c r="O174" i="7"/>
  <c r="O173" i="7"/>
  <c r="O172" i="7"/>
  <c r="O171" i="7"/>
  <c r="O170" i="7"/>
  <c r="O169" i="7"/>
  <c r="O168" i="7"/>
  <c r="R175" i="7"/>
  <c r="R174" i="7"/>
  <c r="R173" i="7"/>
  <c r="R172" i="7"/>
  <c r="R171" i="7"/>
  <c r="R170" i="7"/>
  <c r="R169" i="7"/>
  <c r="R168" i="7"/>
  <c r="E31" i="44"/>
  <c r="E30" i="44"/>
  <c r="E29" i="44"/>
  <c r="E28" i="44"/>
  <c r="H31" i="44"/>
  <c r="H30" i="44"/>
  <c r="H29" i="44"/>
  <c r="H28" i="44"/>
  <c r="D46" i="57"/>
  <c r="D45" i="57"/>
  <c r="D44" i="57"/>
  <c r="D43" i="57"/>
  <c r="D42" i="57"/>
  <c r="D41" i="57"/>
  <c r="D40" i="57"/>
  <c r="D39" i="57"/>
  <c r="D38" i="57"/>
  <c r="G46" i="57"/>
  <c r="G45" i="57"/>
  <c r="G44" i="57"/>
  <c r="G43" i="57"/>
  <c r="G42" i="57"/>
  <c r="G41" i="57"/>
  <c r="G40" i="57"/>
  <c r="G39" i="57"/>
  <c r="G38" i="57"/>
  <c r="J46" i="57"/>
  <c r="J45" i="57"/>
  <c r="J44" i="57"/>
  <c r="J43" i="57"/>
  <c r="J42" i="57"/>
  <c r="J41" i="57"/>
  <c r="J40" i="57"/>
  <c r="J39" i="57"/>
  <c r="J38" i="57"/>
  <c r="M46" i="57"/>
  <c r="M45" i="57"/>
  <c r="M44" i="57"/>
  <c r="M43" i="57"/>
  <c r="M42" i="57"/>
  <c r="M41" i="57"/>
  <c r="M40" i="57"/>
  <c r="M39" i="57"/>
  <c r="M38" i="57"/>
  <c r="P46" i="57"/>
  <c r="P45" i="57"/>
  <c r="P44" i="57"/>
  <c r="P43" i="57"/>
  <c r="P42" i="57"/>
  <c r="P41" i="57"/>
  <c r="P40" i="57"/>
  <c r="P39" i="57"/>
  <c r="P38" i="57"/>
  <c r="D36" i="43"/>
  <c r="D35" i="43"/>
  <c r="D34" i="43"/>
  <c r="D33" i="43"/>
  <c r="D32" i="43"/>
  <c r="D31" i="43"/>
  <c r="G36" i="43"/>
  <c r="G35" i="43"/>
  <c r="G34" i="43"/>
  <c r="G33" i="43"/>
  <c r="G32" i="43"/>
  <c r="G31" i="43"/>
  <c r="J36" i="43"/>
  <c r="J35" i="43"/>
  <c r="J34" i="43"/>
  <c r="J33" i="43"/>
  <c r="J32" i="43"/>
  <c r="J31" i="43"/>
  <c r="M36" i="43"/>
  <c r="M35" i="43"/>
  <c r="M34" i="43"/>
  <c r="M33" i="43"/>
  <c r="M32" i="43"/>
  <c r="M31" i="43"/>
  <c r="P36" i="43"/>
  <c r="P35" i="43"/>
  <c r="P34" i="43"/>
  <c r="P33" i="43"/>
  <c r="P32" i="43"/>
  <c r="P31" i="43"/>
  <c r="AF47" i="7"/>
  <c r="AF46" i="7"/>
  <c r="AF45" i="7"/>
  <c r="AF44" i="7"/>
  <c r="AF43" i="7"/>
  <c r="AF42" i="7"/>
  <c r="AF41" i="7"/>
  <c r="AF40" i="7"/>
  <c r="AI47" i="7"/>
  <c r="AI46" i="7"/>
  <c r="AI45" i="7"/>
  <c r="AI44" i="7"/>
  <c r="AI43" i="7"/>
  <c r="AI42" i="7"/>
  <c r="AI41" i="7"/>
  <c r="AI40" i="7"/>
  <c r="AL47" i="7"/>
  <c r="AL46" i="7"/>
  <c r="AL45" i="7"/>
  <c r="AL44" i="7"/>
  <c r="AL43" i="7"/>
  <c r="AL42" i="7"/>
  <c r="AL41" i="7"/>
  <c r="AL40" i="7"/>
  <c r="AO47" i="7"/>
  <c r="AO46" i="7"/>
  <c r="AO45" i="7"/>
  <c r="AO44" i="7"/>
  <c r="AO43" i="7"/>
  <c r="AO42" i="7"/>
  <c r="AO41" i="7"/>
  <c r="AO40" i="7"/>
  <c r="AR47" i="7"/>
  <c r="AR46" i="7"/>
  <c r="AR45" i="7"/>
  <c r="AR44" i="7"/>
  <c r="AR43" i="7"/>
  <c r="AR42" i="7"/>
  <c r="AR41" i="7"/>
  <c r="AR40" i="7"/>
  <c r="AU47" i="7"/>
  <c r="AU46" i="7"/>
  <c r="AU45" i="7"/>
  <c r="AU44" i="7"/>
  <c r="AU43" i="7"/>
  <c r="AU42" i="7"/>
  <c r="AU41" i="7"/>
  <c r="AU40" i="7"/>
  <c r="F47" i="7"/>
  <c r="F46" i="7"/>
  <c r="F45" i="7"/>
  <c r="F44" i="7"/>
  <c r="F43" i="7"/>
  <c r="F42" i="7"/>
  <c r="F41" i="7"/>
  <c r="F40" i="7"/>
  <c r="I47" i="7"/>
  <c r="I46" i="7"/>
  <c r="I45" i="7"/>
  <c r="I44" i="7"/>
  <c r="I43" i="7"/>
  <c r="I42" i="7"/>
  <c r="I41" i="7"/>
  <c r="I40" i="7"/>
  <c r="L47" i="7"/>
  <c r="L46" i="7"/>
  <c r="L45" i="7"/>
  <c r="L44" i="7"/>
  <c r="L43" i="7"/>
  <c r="L42" i="7"/>
  <c r="L41" i="7"/>
  <c r="L40" i="7"/>
  <c r="O47" i="7"/>
  <c r="O46" i="7"/>
  <c r="O45" i="7"/>
  <c r="O44" i="7"/>
  <c r="O43" i="7"/>
  <c r="O42" i="7"/>
  <c r="O41" i="7"/>
  <c r="O40" i="7"/>
  <c r="R47" i="7"/>
  <c r="R46" i="7"/>
  <c r="R45" i="7"/>
  <c r="R44" i="7"/>
  <c r="R43" i="7"/>
  <c r="R42" i="7"/>
  <c r="R41" i="7"/>
  <c r="R40" i="7"/>
  <c r="U47" i="7"/>
  <c r="U46" i="7"/>
  <c r="U45" i="7"/>
  <c r="U44" i="7"/>
  <c r="U43" i="7"/>
  <c r="U42" i="7"/>
  <c r="U41" i="7"/>
  <c r="U40" i="7"/>
  <c r="R352" i="7" l="1"/>
  <c r="O352" i="7"/>
  <c r="L352" i="7"/>
  <c r="I352" i="7"/>
  <c r="F352" i="7"/>
  <c r="L48" i="28"/>
  <c r="L47" i="28"/>
  <c r="L46" i="28"/>
  <c r="L45" i="28"/>
  <c r="F245" i="28"/>
  <c r="F244" i="28"/>
  <c r="F243" i="28"/>
  <c r="F242" i="28"/>
  <c r="F241" i="28"/>
  <c r="F240" i="28"/>
  <c r="F239" i="28"/>
  <c r="F238" i="28"/>
  <c r="F237" i="28"/>
  <c r="R185" i="31" l="1"/>
  <c r="S185" i="31"/>
  <c r="AJ254" i="40"/>
  <c r="AJ253" i="40"/>
  <c r="AJ252" i="40"/>
  <c r="AJ251" i="40"/>
  <c r="AJ250" i="40"/>
  <c r="AJ249" i="40"/>
  <c r="AJ248" i="40"/>
  <c r="AJ247" i="40"/>
  <c r="AJ246" i="40"/>
  <c r="AJ245" i="40"/>
  <c r="AJ244" i="40"/>
  <c r="AD254" i="40"/>
  <c r="AD253" i="40"/>
  <c r="AD252" i="40"/>
  <c r="AD251" i="40"/>
  <c r="AD250" i="40"/>
  <c r="AD249" i="40"/>
  <c r="AD248" i="40"/>
  <c r="AD247" i="40"/>
  <c r="AD246" i="40"/>
  <c r="AD245" i="40"/>
  <c r="AD244" i="40"/>
  <c r="J254" i="40"/>
  <c r="J253" i="40"/>
  <c r="J252" i="40"/>
  <c r="J251" i="40"/>
  <c r="J250" i="40"/>
  <c r="J249" i="40"/>
  <c r="J248" i="40"/>
  <c r="J247" i="40"/>
  <c r="J246" i="40"/>
  <c r="J245" i="40"/>
  <c r="J244" i="40"/>
  <c r="D254" i="40"/>
  <c r="D253" i="40"/>
  <c r="D252" i="40"/>
  <c r="D251" i="40"/>
  <c r="D250" i="40"/>
  <c r="D249" i="40"/>
  <c r="D248" i="40"/>
  <c r="D247" i="40"/>
  <c r="D246" i="40"/>
  <c r="D245" i="40"/>
  <c r="D244" i="40"/>
  <c r="F326" i="27"/>
  <c r="F325" i="27"/>
  <c r="F324" i="27"/>
  <c r="F323" i="27"/>
  <c r="F322" i="27"/>
  <c r="F321" i="27"/>
  <c r="F320" i="27"/>
  <c r="I326" i="27"/>
  <c r="I325" i="27"/>
  <c r="I324" i="27"/>
  <c r="I323" i="27"/>
  <c r="I322" i="27"/>
  <c r="I321" i="27"/>
  <c r="I320" i="27"/>
  <c r="L326" i="27"/>
  <c r="L325" i="27"/>
  <c r="L324" i="27"/>
  <c r="L323" i="27"/>
  <c r="L322" i="27"/>
  <c r="L321" i="27"/>
  <c r="L320" i="27"/>
  <c r="O326" i="27"/>
  <c r="O325" i="27"/>
  <c r="O324" i="27"/>
  <c r="O323" i="27"/>
  <c r="O322" i="27"/>
  <c r="O321" i="27"/>
  <c r="O320" i="27"/>
  <c r="F115" i="27"/>
  <c r="F114" i="27"/>
  <c r="F113" i="27"/>
  <c r="F112" i="27"/>
  <c r="F111" i="27"/>
  <c r="I115" i="27"/>
  <c r="I114" i="27"/>
  <c r="I113" i="27"/>
  <c r="I112" i="27"/>
  <c r="I111" i="27"/>
  <c r="L115" i="27"/>
  <c r="L114" i="27"/>
  <c r="L113" i="27"/>
  <c r="L112" i="27"/>
  <c r="L111" i="27"/>
  <c r="O115" i="27"/>
  <c r="O114" i="27"/>
  <c r="O113" i="27"/>
  <c r="O112" i="27"/>
  <c r="O111" i="27"/>
  <c r="F328" i="30"/>
  <c r="F327" i="30"/>
  <c r="F326" i="30"/>
  <c r="F325" i="30"/>
  <c r="F324" i="30"/>
  <c r="F323" i="30"/>
  <c r="F322" i="30"/>
  <c r="I328" i="30"/>
  <c r="I327" i="30"/>
  <c r="I326" i="30"/>
  <c r="I325" i="30"/>
  <c r="I324" i="30"/>
  <c r="I323" i="30"/>
  <c r="I322" i="30"/>
  <c r="P321" i="28"/>
  <c r="F327" i="28"/>
  <c r="F326" i="28"/>
  <c r="F325" i="28"/>
  <c r="F324" i="28"/>
  <c r="F323" i="28"/>
  <c r="F322" i="28"/>
  <c r="F321" i="28"/>
  <c r="F327" i="25"/>
  <c r="F326" i="25"/>
  <c r="F325" i="25"/>
  <c r="F324" i="25"/>
  <c r="F323" i="25"/>
  <c r="F322" i="25"/>
  <c r="F321" i="25"/>
  <c r="I327" i="25"/>
  <c r="I326" i="25"/>
  <c r="I325" i="25"/>
  <c r="I324" i="25"/>
  <c r="I323" i="25"/>
  <c r="I322" i="25"/>
  <c r="I321" i="25"/>
  <c r="L327" i="25"/>
  <c r="L326" i="25"/>
  <c r="L325" i="25"/>
  <c r="L324" i="25"/>
  <c r="L323" i="25"/>
  <c r="L322" i="25"/>
  <c r="L321" i="25"/>
  <c r="F116" i="25"/>
  <c r="F115" i="25"/>
  <c r="F114" i="25"/>
  <c r="F113" i="25"/>
  <c r="F112" i="25"/>
  <c r="I116" i="25"/>
  <c r="I115" i="25"/>
  <c r="I114" i="25"/>
  <c r="I113" i="25"/>
  <c r="I112" i="25"/>
  <c r="L116" i="25"/>
  <c r="L115" i="25"/>
  <c r="L114" i="25"/>
  <c r="L113" i="25"/>
  <c r="L112" i="25"/>
  <c r="E207" i="46"/>
  <c r="E206" i="46"/>
  <c r="E205" i="46"/>
  <c r="E204" i="46"/>
  <c r="E203" i="46"/>
  <c r="E202" i="46"/>
  <c r="E201" i="46"/>
  <c r="E200" i="46"/>
  <c r="E199" i="46"/>
  <c r="E267" i="46"/>
  <c r="E266" i="46"/>
  <c r="E265" i="46"/>
  <c r="E264" i="46"/>
  <c r="E263" i="46"/>
  <c r="E262" i="46"/>
  <c r="E261" i="46"/>
  <c r="E260" i="46"/>
  <c r="E259" i="46"/>
  <c r="T279" i="57"/>
  <c r="U279" i="57"/>
  <c r="T280" i="57"/>
  <c r="U280" i="57"/>
  <c r="T281" i="57"/>
  <c r="U281" i="57"/>
  <c r="T282" i="57"/>
  <c r="U282" i="57"/>
  <c r="T283" i="57"/>
  <c r="U283" i="57"/>
  <c r="T284" i="57"/>
  <c r="U284" i="57"/>
  <c r="T285" i="57"/>
  <c r="U285" i="57"/>
  <c r="T286" i="57"/>
  <c r="U286" i="57"/>
  <c r="U278" i="57"/>
  <c r="T185" i="31" l="1"/>
  <c r="F256" i="30"/>
  <c r="F255" i="30"/>
  <c r="F254" i="30"/>
  <c r="F253" i="30"/>
  <c r="F252" i="30"/>
  <c r="F251" i="30"/>
  <c r="F250" i="30"/>
  <c r="F249" i="30"/>
  <c r="I256" i="30"/>
  <c r="I255" i="30"/>
  <c r="I254" i="30"/>
  <c r="I253" i="30"/>
  <c r="I252" i="30"/>
  <c r="I251" i="30"/>
  <c r="I250" i="30"/>
  <c r="I249" i="30"/>
  <c r="L256" i="30"/>
  <c r="L255" i="30"/>
  <c r="L254" i="30"/>
  <c r="L253" i="30"/>
  <c r="L252" i="30"/>
  <c r="L251" i="30"/>
  <c r="L250" i="30"/>
  <c r="L249" i="30"/>
  <c r="O256" i="30"/>
  <c r="O255" i="30"/>
  <c r="O254" i="30"/>
  <c r="O253" i="30"/>
  <c r="O252" i="30"/>
  <c r="O251" i="30"/>
  <c r="O250" i="30"/>
  <c r="O249" i="30"/>
  <c r="E257" i="30"/>
  <c r="G257" i="30"/>
  <c r="H257" i="30"/>
  <c r="J257" i="30"/>
  <c r="K257" i="30"/>
  <c r="M257" i="30"/>
  <c r="N257" i="30"/>
  <c r="P257" i="30"/>
  <c r="Q257" i="30"/>
  <c r="R250" i="30"/>
  <c r="R251" i="30"/>
  <c r="R252" i="30"/>
  <c r="R253" i="30"/>
  <c r="R254" i="30"/>
  <c r="R255" i="30"/>
  <c r="R256" i="30"/>
  <c r="R249" i="30"/>
  <c r="AL5" i="38"/>
  <c r="D126" i="57"/>
  <c r="D125" i="57"/>
  <c r="D124" i="57"/>
  <c r="D123" i="57"/>
  <c r="D122" i="57"/>
  <c r="D121" i="57"/>
  <c r="D120" i="57"/>
  <c r="D119" i="57"/>
  <c r="D118" i="57"/>
  <c r="G126" i="57"/>
  <c r="G125" i="57"/>
  <c r="G124" i="57"/>
  <c r="G123" i="57"/>
  <c r="G122" i="57"/>
  <c r="G121" i="57"/>
  <c r="G120" i="57"/>
  <c r="G119" i="57"/>
  <c r="G118" i="57"/>
  <c r="J126" i="57"/>
  <c r="J125" i="57"/>
  <c r="J124" i="57"/>
  <c r="J123" i="57"/>
  <c r="J122" i="57"/>
  <c r="J121" i="57"/>
  <c r="J120" i="57"/>
  <c r="J119" i="57"/>
  <c r="J118" i="57"/>
  <c r="M126" i="57"/>
  <c r="M125" i="57"/>
  <c r="M124" i="57"/>
  <c r="M123" i="57"/>
  <c r="M122" i="57"/>
  <c r="M121" i="57"/>
  <c r="M120" i="57"/>
  <c r="M119" i="57"/>
  <c r="M118" i="57"/>
  <c r="F257" i="30" l="1"/>
  <c r="L257" i="30"/>
  <c r="I257" i="30"/>
  <c r="R257" i="30"/>
  <c r="O257" i="30"/>
  <c r="F377" i="65"/>
  <c r="F376" i="65"/>
  <c r="F375" i="65"/>
  <c r="F374" i="65"/>
  <c r="F373" i="65"/>
  <c r="F372" i="65"/>
  <c r="F371" i="65"/>
  <c r="F370" i="65"/>
  <c r="F369" i="65"/>
  <c r="F368" i="65"/>
  <c r="F367" i="65"/>
  <c r="F366" i="65"/>
  <c r="F365" i="65"/>
  <c r="F364" i="65"/>
  <c r="F363" i="65"/>
  <c r="F362" i="65"/>
  <c r="F361" i="65"/>
  <c r="F360" i="65"/>
  <c r="F359" i="65"/>
  <c r="F358" i="65"/>
  <c r="F357" i="65"/>
  <c r="F356" i="65"/>
  <c r="F355" i="65"/>
  <c r="F354" i="65"/>
  <c r="F353" i="65"/>
  <c r="F352" i="65"/>
  <c r="F351" i="65"/>
  <c r="F350" i="65"/>
  <c r="F349" i="65"/>
  <c r="F348" i="65"/>
  <c r="F347" i="65"/>
  <c r="F346" i="65"/>
  <c r="F345" i="65"/>
  <c r="F344" i="65"/>
  <c r="F343" i="65"/>
  <c r="F342" i="65"/>
  <c r="F341" i="65"/>
  <c r="F340" i="65"/>
  <c r="F339" i="65"/>
  <c r="F338" i="65"/>
  <c r="F337" i="65"/>
  <c r="AF127" i="7"/>
  <c r="AF126" i="7"/>
  <c r="AF125" i="7"/>
  <c r="AF124" i="7"/>
  <c r="AF123" i="7"/>
  <c r="AF122" i="7"/>
  <c r="AF121" i="7"/>
  <c r="AF120" i="7"/>
  <c r="AI127" i="7"/>
  <c r="AI126" i="7"/>
  <c r="AI125" i="7"/>
  <c r="AI124" i="7"/>
  <c r="AI123" i="7"/>
  <c r="AI122" i="7"/>
  <c r="AI121" i="7"/>
  <c r="AI120" i="7"/>
  <c r="AL127" i="7"/>
  <c r="AL126" i="7"/>
  <c r="AL125" i="7"/>
  <c r="AL124" i="7"/>
  <c r="AL123" i="7"/>
  <c r="AL122" i="7"/>
  <c r="AL121" i="7"/>
  <c r="AL120" i="7"/>
  <c r="AO127" i="7"/>
  <c r="AO126" i="7"/>
  <c r="AO125" i="7"/>
  <c r="AO124" i="7"/>
  <c r="AO123" i="7"/>
  <c r="AO122" i="7"/>
  <c r="AO121" i="7"/>
  <c r="AO120" i="7"/>
  <c r="F127" i="7"/>
  <c r="F126" i="7"/>
  <c r="F125" i="7"/>
  <c r="F124" i="7"/>
  <c r="F123" i="7"/>
  <c r="F122" i="7"/>
  <c r="F121" i="7"/>
  <c r="F120" i="7"/>
  <c r="I127" i="7"/>
  <c r="I126" i="7"/>
  <c r="I125" i="7"/>
  <c r="I124" i="7"/>
  <c r="I123" i="7"/>
  <c r="I122" i="7"/>
  <c r="I121" i="7"/>
  <c r="I120" i="7"/>
  <c r="L127" i="7"/>
  <c r="L126" i="7"/>
  <c r="L125" i="7"/>
  <c r="L124" i="7"/>
  <c r="L123" i="7"/>
  <c r="L122" i="7"/>
  <c r="L121" i="7"/>
  <c r="L120" i="7"/>
  <c r="O127" i="7"/>
  <c r="O126" i="7"/>
  <c r="O125" i="7"/>
  <c r="O124" i="7"/>
  <c r="O123" i="7"/>
  <c r="O122" i="7"/>
  <c r="O121" i="7"/>
  <c r="O120" i="7"/>
  <c r="E82" i="44"/>
  <c r="E81" i="44"/>
  <c r="E80" i="44"/>
  <c r="E79" i="44"/>
  <c r="H82" i="44"/>
  <c r="H81" i="44"/>
  <c r="H80" i="44"/>
  <c r="H79" i="44"/>
  <c r="D95" i="43"/>
  <c r="D94" i="43"/>
  <c r="D93" i="43"/>
  <c r="D92" i="43"/>
  <c r="D91" i="43"/>
  <c r="G95" i="43"/>
  <c r="G94" i="43"/>
  <c r="G93" i="43"/>
  <c r="G92" i="43"/>
  <c r="G91" i="43"/>
  <c r="J95" i="43"/>
  <c r="J94" i="43"/>
  <c r="J93" i="43"/>
  <c r="J92" i="43"/>
  <c r="J91" i="43"/>
  <c r="M95" i="43"/>
  <c r="M94" i="43"/>
  <c r="M93" i="43"/>
  <c r="M92" i="43"/>
  <c r="M91" i="43"/>
  <c r="D30" i="57"/>
  <c r="D29" i="57"/>
  <c r="D28" i="57"/>
  <c r="D27" i="57"/>
  <c r="D26" i="57"/>
  <c r="D25" i="57"/>
  <c r="D24" i="57"/>
  <c r="D23" i="57"/>
  <c r="D22" i="57"/>
  <c r="G30" i="57"/>
  <c r="G29" i="57"/>
  <c r="G28" i="57"/>
  <c r="G27" i="57"/>
  <c r="G26" i="57"/>
  <c r="G25" i="57"/>
  <c r="G24" i="57"/>
  <c r="G23" i="57"/>
  <c r="G22" i="57"/>
  <c r="AD135" i="40"/>
  <c r="AD134" i="40"/>
  <c r="AD133" i="40"/>
  <c r="AD132" i="40"/>
  <c r="AD131" i="40"/>
  <c r="AD130" i="40"/>
  <c r="AD129" i="40"/>
  <c r="AD128" i="40"/>
  <c r="AD127" i="40"/>
  <c r="AD126" i="40"/>
  <c r="AG135" i="40"/>
  <c r="AG134" i="40"/>
  <c r="AG133" i="40"/>
  <c r="AG132" i="40"/>
  <c r="AG131" i="40"/>
  <c r="AG130" i="40"/>
  <c r="AG129" i="40"/>
  <c r="AG128" i="40"/>
  <c r="AG127" i="40"/>
  <c r="AG126" i="40"/>
  <c r="AJ135" i="40"/>
  <c r="AJ134" i="40"/>
  <c r="AJ133" i="40"/>
  <c r="AJ132" i="40"/>
  <c r="AJ131" i="40"/>
  <c r="AJ130" i="40"/>
  <c r="AJ129" i="40"/>
  <c r="AJ128" i="40"/>
  <c r="AJ127" i="40"/>
  <c r="AJ126" i="40"/>
  <c r="D136" i="40"/>
  <c r="D135" i="40"/>
  <c r="D134" i="40"/>
  <c r="D133" i="40"/>
  <c r="D132" i="40"/>
  <c r="D131" i="40"/>
  <c r="D130" i="40"/>
  <c r="D129" i="40"/>
  <c r="D128" i="40"/>
  <c r="D127" i="40"/>
  <c r="D126" i="40"/>
  <c r="G136" i="40"/>
  <c r="G135" i="40"/>
  <c r="G134" i="40"/>
  <c r="G133" i="40"/>
  <c r="G132" i="40"/>
  <c r="G131" i="40"/>
  <c r="G130" i="40"/>
  <c r="G129" i="40"/>
  <c r="G128" i="40"/>
  <c r="G127" i="40"/>
  <c r="G126" i="40"/>
  <c r="J136" i="40"/>
  <c r="J135" i="40"/>
  <c r="J134" i="40"/>
  <c r="J133" i="40"/>
  <c r="J132" i="40"/>
  <c r="J131" i="40"/>
  <c r="J130" i="40"/>
  <c r="J129" i="40"/>
  <c r="J128" i="40"/>
  <c r="J127" i="40"/>
  <c r="J126" i="40"/>
  <c r="F254" i="27"/>
  <c r="F253" i="27"/>
  <c r="F252" i="27"/>
  <c r="F251" i="27"/>
  <c r="F250" i="27"/>
  <c r="F249" i="27"/>
  <c r="F248" i="27"/>
  <c r="F247" i="27"/>
  <c r="I254" i="27"/>
  <c r="I253" i="27"/>
  <c r="I252" i="27"/>
  <c r="I251" i="27"/>
  <c r="I250" i="27"/>
  <c r="I249" i="27"/>
  <c r="I248" i="27"/>
  <c r="I247" i="27"/>
  <c r="L254" i="27"/>
  <c r="L253" i="27"/>
  <c r="L252" i="27"/>
  <c r="L251" i="27"/>
  <c r="L250" i="27"/>
  <c r="L249" i="27"/>
  <c r="L248" i="27"/>
  <c r="L247" i="27"/>
  <c r="F59" i="27"/>
  <c r="F58" i="27"/>
  <c r="F57" i="27"/>
  <c r="F56" i="27"/>
  <c r="F55" i="27"/>
  <c r="F54" i="27"/>
  <c r="F53" i="27"/>
  <c r="F52" i="27"/>
  <c r="F51" i="27"/>
  <c r="F50" i="27"/>
  <c r="I59" i="27"/>
  <c r="I58" i="27"/>
  <c r="I57" i="27"/>
  <c r="I56" i="27"/>
  <c r="I55" i="27"/>
  <c r="I54" i="27"/>
  <c r="I53" i="27"/>
  <c r="I52" i="27"/>
  <c r="I51" i="27"/>
  <c r="I50" i="27"/>
  <c r="L59" i="27"/>
  <c r="L58" i="27"/>
  <c r="L57" i="27"/>
  <c r="L56" i="27"/>
  <c r="L55" i="27"/>
  <c r="L54" i="27"/>
  <c r="L53" i="27"/>
  <c r="L52" i="27"/>
  <c r="L51" i="27"/>
  <c r="L50" i="27"/>
  <c r="F255" i="28"/>
  <c r="F254" i="28"/>
  <c r="F253" i="28"/>
  <c r="F252" i="28"/>
  <c r="F251" i="28"/>
  <c r="F250" i="28"/>
  <c r="F249" i="28"/>
  <c r="F248" i="28"/>
  <c r="F255" i="25"/>
  <c r="F254" i="25"/>
  <c r="F253" i="25"/>
  <c r="F252" i="25"/>
  <c r="F251" i="25"/>
  <c r="F250" i="25"/>
  <c r="F249" i="25"/>
  <c r="F248" i="25"/>
  <c r="I255" i="25"/>
  <c r="I254" i="25"/>
  <c r="I253" i="25"/>
  <c r="I252" i="25"/>
  <c r="I251" i="25"/>
  <c r="I250" i="25"/>
  <c r="I249" i="25"/>
  <c r="I248" i="25"/>
  <c r="L255" i="25"/>
  <c r="L254" i="25"/>
  <c r="L253" i="25"/>
  <c r="L252" i="25"/>
  <c r="L251" i="25"/>
  <c r="L250" i="25"/>
  <c r="L249" i="25"/>
  <c r="L248" i="25"/>
  <c r="M17" i="40" l="1"/>
  <c r="M16" i="40"/>
  <c r="M15" i="40"/>
  <c r="M14" i="40"/>
  <c r="M13" i="40"/>
  <c r="M12" i="40"/>
  <c r="M11" i="40"/>
  <c r="M10" i="40"/>
  <c r="M9" i="40"/>
  <c r="M8" i="40"/>
  <c r="M7" i="40"/>
  <c r="AF15" i="7"/>
  <c r="AF14" i="7"/>
  <c r="AF13" i="7"/>
  <c r="AF12" i="7"/>
  <c r="AF11" i="7"/>
  <c r="AF10" i="7"/>
  <c r="AF9" i="7"/>
  <c r="AF8" i="7"/>
  <c r="AI15" i="7"/>
  <c r="AI14" i="7"/>
  <c r="AI13" i="7"/>
  <c r="AI12" i="7"/>
  <c r="AI11" i="7"/>
  <c r="AI10" i="7"/>
  <c r="AI9" i="7"/>
  <c r="AI8" i="7"/>
  <c r="AL15" i="7"/>
  <c r="AL14" i="7"/>
  <c r="AL13" i="7"/>
  <c r="AL12" i="7"/>
  <c r="AL11" i="7"/>
  <c r="AL10" i="7"/>
  <c r="AL9" i="7"/>
  <c r="AL8" i="7"/>
  <c r="AO15" i="7"/>
  <c r="AO14" i="7"/>
  <c r="AO13" i="7"/>
  <c r="AO12" i="7"/>
  <c r="AO11" i="7"/>
  <c r="AO10" i="7"/>
  <c r="AO9" i="7"/>
  <c r="AO8" i="7"/>
  <c r="AR15" i="7"/>
  <c r="AR14" i="7"/>
  <c r="AR13" i="7"/>
  <c r="AR12" i="7"/>
  <c r="AR11" i="7"/>
  <c r="AR10" i="7"/>
  <c r="AR9" i="7"/>
  <c r="AR8" i="7"/>
  <c r="F15" i="7"/>
  <c r="F14" i="7"/>
  <c r="F13" i="7"/>
  <c r="F12" i="7"/>
  <c r="F11" i="7"/>
  <c r="F10" i="7"/>
  <c r="F9" i="7"/>
  <c r="F8" i="7"/>
  <c r="I15" i="7"/>
  <c r="I14" i="7"/>
  <c r="I13" i="7"/>
  <c r="I12" i="7"/>
  <c r="I11" i="7"/>
  <c r="I10" i="7"/>
  <c r="I9" i="7"/>
  <c r="I8" i="7"/>
  <c r="L15" i="7"/>
  <c r="L14" i="7"/>
  <c r="L13" i="7"/>
  <c r="L12" i="7"/>
  <c r="L11" i="7"/>
  <c r="L10" i="7"/>
  <c r="L9" i="7"/>
  <c r="L8" i="7"/>
  <c r="O15" i="7"/>
  <c r="O14" i="7"/>
  <c r="O13" i="7"/>
  <c r="O12" i="7"/>
  <c r="O11" i="7"/>
  <c r="O10" i="7"/>
  <c r="O9" i="7"/>
  <c r="O8" i="7"/>
  <c r="R15" i="7"/>
  <c r="R14" i="7"/>
  <c r="R13" i="7"/>
  <c r="R12" i="7"/>
  <c r="R11" i="7"/>
  <c r="R10" i="7"/>
  <c r="R9" i="7"/>
  <c r="R8" i="7"/>
  <c r="F60" i="25" l="1"/>
  <c r="F59" i="25"/>
  <c r="F58" i="25"/>
  <c r="F57" i="25"/>
  <c r="F56" i="25"/>
  <c r="F55" i="25"/>
  <c r="F54" i="25"/>
  <c r="F53" i="25"/>
  <c r="F52" i="25"/>
  <c r="F51" i="25"/>
  <c r="I60" i="25"/>
  <c r="I59" i="25"/>
  <c r="I58" i="25"/>
  <c r="I57" i="25"/>
  <c r="I56" i="25"/>
  <c r="I55" i="25"/>
  <c r="I54" i="25"/>
  <c r="I53" i="25"/>
  <c r="I52" i="25"/>
  <c r="I51" i="25"/>
  <c r="L60" i="25"/>
  <c r="L59" i="25"/>
  <c r="L58" i="25"/>
  <c r="L57" i="25"/>
  <c r="L56" i="25"/>
  <c r="L55" i="25"/>
  <c r="L54" i="25"/>
  <c r="L53" i="25"/>
  <c r="L52" i="25"/>
  <c r="L51" i="25"/>
  <c r="F664" i="65" l="1"/>
  <c r="F663" i="65"/>
  <c r="F662" i="65"/>
  <c r="F661" i="65"/>
  <c r="F660" i="65"/>
  <c r="F659" i="65"/>
  <c r="F658" i="65"/>
  <c r="F657" i="65"/>
  <c r="F656" i="65"/>
  <c r="F655" i="65"/>
  <c r="F654" i="65"/>
  <c r="F653" i="65"/>
  <c r="F652" i="65"/>
  <c r="F651" i="65"/>
  <c r="F650" i="65"/>
  <c r="F649" i="65"/>
  <c r="F648" i="65"/>
  <c r="F647" i="65"/>
  <c r="F646" i="65"/>
  <c r="F645" i="65"/>
  <c r="F644" i="65"/>
  <c r="F643" i="65"/>
  <c r="F642" i="65"/>
  <c r="F641" i="65"/>
  <c r="F640" i="65"/>
  <c r="F639" i="65"/>
  <c r="F638" i="65"/>
  <c r="F637" i="65"/>
  <c r="F636" i="65"/>
  <c r="F635" i="65"/>
  <c r="F634" i="65"/>
  <c r="F633" i="65"/>
  <c r="F632" i="65"/>
  <c r="F631" i="65"/>
  <c r="F630" i="65"/>
  <c r="F629" i="65"/>
  <c r="F628" i="65"/>
  <c r="F627" i="65"/>
  <c r="F626" i="65"/>
  <c r="F268" i="46"/>
  <c r="G268" i="46"/>
  <c r="H142" i="44"/>
  <c r="H141" i="44"/>
  <c r="H140" i="44"/>
  <c r="H139" i="44"/>
  <c r="E142" i="44"/>
  <c r="E141" i="44"/>
  <c r="E140" i="44"/>
  <c r="E139" i="44"/>
  <c r="AD237" i="40"/>
  <c r="AD236" i="40"/>
  <c r="AD235" i="40"/>
  <c r="AD234" i="40"/>
  <c r="AD233" i="40"/>
  <c r="AD232" i="40"/>
  <c r="AD231" i="40"/>
  <c r="AD230" i="40"/>
  <c r="AD229" i="40"/>
  <c r="AD228" i="40"/>
  <c r="AD227" i="40"/>
  <c r="F319" i="30"/>
  <c r="F318" i="30"/>
  <c r="F317" i="30"/>
  <c r="F316" i="30"/>
  <c r="F315" i="30"/>
  <c r="F314" i="30"/>
  <c r="F313" i="30"/>
  <c r="Y107" i="27"/>
  <c r="Y108" i="27"/>
  <c r="Y106" i="27"/>
  <c r="Z108" i="30" s="1"/>
  <c r="O108" i="27"/>
  <c r="O107" i="27"/>
  <c r="O106" i="27"/>
  <c r="L108" i="27"/>
  <c r="L107" i="27"/>
  <c r="L106" i="27"/>
  <c r="I108" i="27"/>
  <c r="I107" i="27"/>
  <c r="I106" i="27"/>
  <c r="F107" i="27"/>
  <c r="F108" i="27"/>
  <c r="F106" i="27"/>
  <c r="AF223" i="7"/>
  <c r="AF222" i="7"/>
  <c r="AF221" i="7"/>
  <c r="AF220" i="7"/>
  <c r="AF219" i="7"/>
  <c r="AF218" i="7"/>
  <c r="AF217" i="7"/>
  <c r="AF216" i="7"/>
  <c r="AI223" i="7"/>
  <c r="AI222" i="7"/>
  <c r="AI221" i="7"/>
  <c r="AI220" i="7"/>
  <c r="AI219" i="7"/>
  <c r="AI218" i="7"/>
  <c r="AI217" i="7"/>
  <c r="AI216" i="7"/>
  <c r="AL223" i="7"/>
  <c r="AL222" i="7"/>
  <c r="AL221" i="7"/>
  <c r="AL220" i="7"/>
  <c r="AL219" i="7"/>
  <c r="AL218" i="7"/>
  <c r="AL217" i="7"/>
  <c r="AL216" i="7"/>
  <c r="AO223" i="7"/>
  <c r="AO222" i="7"/>
  <c r="AO221" i="7"/>
  <c r="AO220" i="7"/>
  <c r="AO219" i="7"/>
  <c r="AO218" i="7"/>
  <c r="AO217" i="7"/>
  <c r="AO216" i="7"/>
  <c r="AR223" i="7"/>
  <c r="AR222" i="7"/>
  <c r="AR221" i="7"/>
  <c r="AR220" i="7"/>
  <c r="AR219" i="7"/>
  <c r="AR218" i="7"/>
  <c r="AR217" i="7"/>
  <c r="AR216" i="7"/>
  <c r="AU223" i="7"/>
  <c r="AU222" i="7"/>
  <c r="AU221" i="7"/>
  <c r="AU220" i="7"/>
  <c r="AU219" i="7"/>
  <c r="AU218" i="7"/>
  <c r="AU217" i="7"/>
  <c r="AU216" i="7"/>
  <c r="F223" i="7"/>
  <c r="F222" i="7"/>
  <c r="F221" i="7"/>
  <c r="F220" i="7"/>
  <c r="F219" i="7"/>
  <c r="F218" i="7"/>
  <c r="F217" i="7"/>
  <c r="F216" i="7"/>
  <c r="I223" i="7"/>
  <c r="I222" i="7"/>
  <c r="I221" i="7"/>
  <c r="I220" i="7"/>
  <c r="I219" i="7"/>
  <c r="I218" i="7"/>
  <c r="I217" i="7"/>
  <c r="I216" i="7"/>
  <c r="L223" i="7"/>
  <c r="L222" i="7"/>
  <c r="L221" i="7"/>
  <c r="L220" i="7"/>
  <c r="L219" i="7"/>
  <c r="L218" i="7"/>
  <c r="L217" i="7"/>
  <c r="L216" i="7"/>
  <c r="O223" i="7"/>
  <c r="O222" i="7"/>
  <c r="O221" i="7"/>
  <c r="O220" i="7"/>
  <c r="O219" i="7"/>
  <c r="O218" i="7"/>
  <c r="O217" i="7"/>
  <c r="O216" i="7"/>
  <c r="R223" i="7"/>
  <c r="R222" i="7"/>
  <c r="R221" i="7"/>
  <c r="R220" i="7"/>
  <c r="R219" i="7"/>
  <c r="R218" i="7"/>
  <c r="R217" i="7"/>
  <c r="R216" i="7"/>
  <c r="U223" i="7"/>
  <c r="U222" i="7"/>
  <c r="U221" i="7"/>
  <c r="U220" i="7"/>
  <c r="U219" i="7"/>
  <c r="U218" i="7"/>
  <c r="U217" i="7"/>
  <c r="U216" i="7"/>
  <c r="F318" i="25"/>
  <c r="F317" i="25"/>
  <c r="F316" i="25"/>
  <c r="F315" i="25"/>
  <c r="F314" i="25"/>
  <c r="F313" i="25"/>
  <c r="F312" i="25"/>
  <c r="I318" i="25"/>
  <c r="I317" i="25"/>
  <c r="I316" i="25"/>
  <c r="I315" i="25"/>
  <c r="I314" i="25"/>
  <c r="I313" i="25"/>
  <c r="I312" i="25"/>
  <c r="L318" i="25"/>
  <c r="L317" i="25"/>
  <c r="L316" i="25"/>
  <c r="L315" i="25"/>
  <c r="L314" i="25"/>
  <c r="L313" i="25"/>
  <c r="L312" i="25"/>
  <c r="F233" i="27"/>
  <c r="F232" i="27"/>
  <c r="F231" i="27"/>
  <c r="F230" i="27"/>
  <c r="F229" i="27"/>
  <c r="F41" i="27"/>
  <c r="F40" i="27"/>
  <c r="F39" i="27"/>
  <c r="F234" i="28"/>
  <c r="F233" i="28"/>
  <c r="F232" i="28"/>
  <c r="F231" i="28"/>
  <c r="F230" i="28"/>
  <c r="I234" i="28"/>
  <c r="I233" i="28"/>
  <c r="I232" i="28"/>
  <c r="I231" i="28"/>
  <c r="I230" i="28"/>
  <c r="L234" i="28"/>
  <c r="L233" i="28"/>
  <c r="L232" i="28"/>
  <c r="L231" i="28"/>
  <c r="L230" i="28"/>
  <c r="F42" i="28"/>
  <c r="F41" i="28"/>
  <c r="F40" i="28"/>
  <c r="I42" i="28"/>
  <c r="I41" i="28"/>
  <c r="I40" i="28"/>
  <c r="F234" i="25"/>
  <c r="F233" i="25"/>
  <c r="F232" i="25"/>
  <c r="F231" i="25"/>
  <c r="F230" i="25"/>
  <c r="I234" i="25"/>
  <c r="I233" i="25"/>
  <c r="I232" i="25"/>
  <c r="I231" i="25"/>
  <c r="I230" i="25"/>
  <c r="L234" i="25"/>
  <c r="L233" i="25"/>
  <c r="L232" i="25"/>
  <c r="L231" i="25"/>
  <c r="L230" i="25"/>
  <c r="F42" i="25"/>
  <c r="F41" i="25"/>
  <c r="F40" i="25"/>
  <c r="I42" i="25"/>
  <c r="I41" i="25"/>
  <c r="I40" i="25"/>
  <c r="L42" i="25"/>
  <c r="L41" i="25"/>
  <c r="L40" i="25"/>
  <c r="E318" i="27" l="1"/>
  <c r="G318" i="27"/>
  <c r="H318" i="27"/>
  <c r="J318" i="27"/>
  <c r="K318" i="27"/>
  <c r="M318" i="27"/>
  <c r="N318" i="27"/>
  <c r="P318" i="27"/>
  <c r="Q318" i="27"/>
  <c r="S318" i="27"/>
  <c r="T318" i="27"/>
  <c r="V318" i="27"/>
  <c r="W318" i="27"/>
  <c r="AB318" i="27"/>
  <c r="Y311" i="27"/>
  <c r="Z313" i="30" s="1"/>
  <c r="AP17" i="40"/>
  <c r="AP16" i="40"/>
  <c r="AP15" i="40"/>
  <c r="AP14" i="40"/>
  <c r="AP13" i="40"/>
  <c r="AP12" i="40"/>
  <c r="AP11" i="40"/>
  <c r="AP10" i="40"/>
  <c r="AP9" i="40"/>
  <c r="AP8" i="40"/>
  <c r="AP7" i="40"/>
  <c r="AS17" i="40"/>
  <c r="AS16" i="40"/>
  <c r="AS15" i="40"/>
  <c r="AS14" i="40"/>
  <c r="AS13" i="40"/>
  <c r="AS12" i="40"/>
  <c r="AS11" i="40"/>
  <c r="AS10" i="40"/>
  <c r="AS9" i="40"/>
  <c r="AS8" i="40"/>
  <c r="AS7" i="40"/>
  <c r="F192" i="30"/>
  <c r="F191" i="30"/>
  <c r="F190" i="30"/>
  <c r="F189" i="30"/>
  <c r="F188" i="30"/>
  <c r="F187" i="30"/>
  <c r="F186" i="30"/>
  <c r="F185" i="30"/>
  <c r="F184" i="30"/>
  <c r="I192" i="30"/>
  <c r="I191" i="30"/>
  <c r="I190" i="30"/>
  <c r="I189" i="30"/>
  <c r="I188" i="30"/>
  <c r="I187" i="30"/>
  <c r="I186" i="30"/>
  <c r="I185" i="30"/>
  <c r="I184" i="30"/>
  <c r="E193" i="30"/>
  <c r="G193" i="30"/>
  <c r="H193" i="30"/>
  <c r="J193" i="30"/>
  <c r="K193" i="30"/>
  <c r="M193" i="30"/>
  <c r="N193" i="30"/>
  <c r="P193" i="30"/>
  <c r="Q193" i="30"/>
  <c r="D193" i="30"/>
  <c r="L192" i="30"/>
  <c r="O192" i="30"/>
  <c r="R192" i="30"/>
  <c r="S192" i="30"/>
  <c r="T192" i="30"/>
  <c r="Y8" i="27"/>
  <c r="Z8" i="27"/>
  <c r="Y9" i="27"/>
  <c r="Z9" i="27"/>
  <c r="Y10" i="27"/>
  <c r="Z10" i="27"/>
  <c r="Y11" i="27"/>
  <c r="Z11" i="27"/>
  <c r="Y12" i="27"/>
  <c r="Z12" i="27"/>
  <c r="Y13" i="27"/>
  <c r="Z13" i="27"/>
  <c r="Z7" i="27"/>
  <c r="Y7" i="27"/>
  <c r="R190" i="27"/>
  <c r="U190" i="27"/>
  <c r="X190" i="27"/>
  <c r="Y190" i="27"/>
  <c r="O185" i="31" s="1"/>
  <c r="Z190" i="27"/>
  <c r="P185" i="31" s="1"/>
  <c r="AD190" i="27"/>
  <c r="AJ190" i="27"/>
  <c r="O190" i="27"/>
  <c r="E191" i="27"/>
  <c r="G191" i="27"/>
  <c r="H191" i="27"/>
  <c r="J191" i="27"/>
  <c r="K191" i="27"/>
  <c r="M191" i="27"/>
  <c r="N191" i="27"/>
  <c r="P191" i="27"/>
  <c r="Q191" i="27"/>
  <c r="S191" i="27"/>
  <c r="T191" i="27"/>
  <c r="V191" i="27"/>
  <c r="W191" i="27"/>
  <c r="AB191" i="27"/>
  <c r="AC191" i="27"/>
  <c r="P36" i="23" s="1"/>
  <c r="AH191" i="27"/>
  <c r="AI191" i="27"/>
  <c r="AK191" i="27"/>
  <c r="D191" i="27"/>
  <c r="F14" i="28"/>
  <c r="F13" i="28"/>
  <c r="F12" i="28"/>
  <c r="F11" i="28"/>
  <c r="F10" i="28"/>
  <c r="F9" i="28"/>
  <c r="F8" i="28"/>
  <c r="I14" i="28"/>
  <c r="I13" i="28"/>
  <c r="I12" i="28"/>
  <c r="I11" i="28"/>
  <c r="I10" i="28"/>
  <c r="I9" i="28"/>
  <c r="I8" i="28"/>
  <c r="F191" i="28"/>
  <c r="F190" i="28"/>
  <c r="F189" i="28"/>
  <c r="F188" i="28"/>
  <c r="F187" i="28"/>
  <c r="F186" i="28"/>
  <c r="F185" i="28"/>
  <c r="F184" i="28"/>
  <c r="F183" i="28"/>
  <c r="I191" i="28"/>
  <c r="I190" i="28"/>
  <c r="I189" i="28"/>
  <c r="I188" i="28"/>
  <c r="I187" i="28"/>
  <c r="I186" i="28"/>
  <c r="I185" i="28"/>
  <c r="I184" i="28"/>
  <c r="I183" i="28"/>
  <c r="E192" i="28"/>
  <c r="G192" i="28"/>
  <c r="H192" i="28"/>
  <c r="J192" i="28"/>
  <c r="K192" i="28"/>
  <c r="M192" i="28"/>
  <c r="N192" i="28"/>
  <c r="D192" i="28"/>
  <c r="P189" i="28"/>
  <c r="P190" i="28"/>
  <c r="E192" i="25"/>
  <c r="G192" i="25"/>
  <c r="H192" i="25"/>
  <c r="J192" i="25"/>
  <c r="K192" i="25"/>
  <c r="M192" i="25"/>
  <c r="N192" i="25"/>
  <c r="P192" i="25"/>
  <c r="Q192" i="25"/>
  <c r="S192" i="25"/>
  <c r="T192" i="25"/>
  <c r="V192" i="25"/>
  <c r="W192" i="25"/>
  <c r="AB192" i="25"/>
  <c r="AC192" i="25"/>
  <c r="AH192" i="25"/>
  <c r="AI192" i="25"/>
  <c r="D192" i="25"/>
  <c r="AF190" i="27" l="1"/>
  <c r="Q185" i="31"/>
  <c r="L191" i="27"/>
  <c r="U192" i="30"/>
  <c r="F191" i="27"/>
  <c r="I193" i="30"/>
  <c r="F193" i="30"/>
  <c r="Z192" i="30"/>
  <c r="V192" i="30" s="1"/>
  <c r="AE190" i="27"/>
  <c r="AG190" i="27" s="1"/>
  <c r="I192" i="28"/>
  <c r="F192" i="28"/>
  <c r="AA192" i="30"/>
  <c r="W192" i="30" s="1"/>
  <c r="I191" i="27"/>
  <c r="AA190" i="27"/>
  <c r="AB192" i="30" s="1"/>
  <c r="R191" i="25"/>
  <c r="U191" i="25"/>
  <c r="X191" i="25"/>
  <c r="Y191" i="25"/>
  <c r="AE191" i="25" s="1"/>
  <c r="Z191" i="25"/>
  <c r="AF191" i="25" s="1"/>
  <c r="AD191" i="25"/>
  <c r="AJ191" i="25"/>
  <c r="L191" i="28"/>
  <c r="O191" i="28"/>
  <c r="P191" i="28"/>
  <c r="Q191" i="28"/>
  <c r="C186" i="31"/>
  <c r="D185" i="31"/>
  <c r="E185" i="31" s="1"/>
  <c r="F185" i="31" s="1"/>
  <c r="G185" i="31" s="1"/>
  <c r="H185" i="31" s="1"/>
  <c r="X192" i="30" l="1"/>
  <c r="L192" i="25"/>
  <c r="I192" i="25"/>
  <c r="R191" i="28"/>
  <c r="M185" i="31"/>
  <c r="Y191" i="28"/>
  <c r="U191" i="28" s="1"/>
  <c r="F192" i="25"/>
  <c r="F15" i="25"/>
  <c r="I15" i="25"/>
  <c r="L185" i="31"/>
  <c r="X191" i="28"/>
  <c r="T191" i="28" s="1"/>
  <c r="L15" i="25"/>
  <c r="AA191" i="25"/>
  <c r="Z191" i="28" s="1"/>
  <c r="AG191" i="25"/>
  <c r="K185" i="31"/>
  <c r="W185" i="31" s="1"/>
  <c r="V191" i="28" l="1"/>
  <c r="Y185" i="31"/>
  <c r="N185" i="31"/>
  <c r="F317" i="27"/>
  <c r="F316" i="27"/>
  <c r="F315" i="27"/>
  <c r="F314" i="27"/>
  <c r="F313" i="27"/>
  <c r="F312" i="27"/>
  <c r="F311" i="27"/>
  <c r="I317" i="27"/>
  <c r="I316" i="27"/>
  <c r="I315" i="27"/>
  <c r="I314" i="27"/>
  <c r="I313" i="27"/>
  <c r="I312" i="27"/>
  <c r="I311" i="27"/>
  <c r="L317" i="27"/>
  <c r="L316" i="27"/>
  <c r="L315" i="27"/>
  <c r="L314" i="27"/>
  <c r="L313" i="27"/>
  <c r="L312" i="27"/>
  <c r="L311" i="27"/>
  <c r="R107" i="27"/>
  <c r="U107" i="27" s="1"/>
  <c r="R106" i="27"/>
  <c r="F318" i="28"/>
  <c r="F317" i="28"/>
  <c r="F316" i="28"/>
  <c r="F315" i="28"/>
  <c r="F314" i="28"/>
  <c r="F313" i="28"/>
  <c r="F312" i="28"/>
  <c r="I318" i="28"/>
  <c r="I317" i="28"/>
  <c r="I316" i="28"/>
  <c r="I315" i="28"/>
  <c r="I314" i="28"/>
  <c r="I313" i="28"/>
  <c r="I312" i="28"/>
  <c r="L318" i="28"/>
  <c r="L317" i="28"/>
  <c r="L316" i="28"/>
  <c r="L315" i="28"/>
  <c r="L314" i="28"/>
  <c r="L313" i="28"/>
  <c r="L312" i="28"/>
  <c r="F109" i="28"/>
  <c r="F108" i="28"/>
  <c r="F107" i="28"/>
  <c r="I109" i="28"/>
  <c r="I108" i="28"/>
  <c r="I107" i="28"/>
  <c r="L109" i="28"/>
  <c r="L108" i="28"/>
  <c r="L107" i="28"/>
  <c r="F109" i="25"/>
  <c r="F108" i="25"/>
  <c r="F107" i="25"/>
  <c r="I109" i="25"/>
  <c r="I108" i="25"/>
  <c r="I107" i="25"/>
  <c r="F856" i="65"/>
  <c r="F855" i="65"/>
  <c r="F854" i="65"/>
  <c r="F853" i="65"/>
  <c r="F852" i="65"/>
  <c r="F851" i="65"/>
  <c r="F850" i="65"/>
  <c r="F849" i="65"/>
  <c r="F848" i="65"/>
  <c r="F847" i="65"/>
  <c r="F846" i="65"/>
  <c r="F845" i="65"/>
  <c r="F844" i="65"/>
  <c r="F843" i="65"/>
  <c r="F842" i="65"/>
  <c r="F841" i="65"/>
  <c r="F840" i="65"/>
  <c r="F839" i="65"/>
  <c r="F838" i="65"/>
  <c r="F837" i="65"/>
  <c r="F836" i="65"/>
  <c r="F835" i="65"/>
  <c r="F834" i="65"/>
  <c r="F833" i="65"/>
  <c r="F832" i="65"/>
  <c r="F831" i="65"/>
  <c r="F830" i="65"/>
  <c r="F829" i="65"/>
  <c r="F828" i="65"/>
  <c r="F827" i="65"/>
  <c r="F826" i="65"/>
  <c r="F825" i="65"/>
  <c r="F824" i="65"/>
  <c r="F823" i="65"/>
  <c r="F822" i="65"/>
  <c r="F821" i="65"/>
  <c r="F820" i="65"/>
  <c r="F819" i="65"/>
  <c r="F818" i="65"/>
  <c r="F817" i="65"/>
  <c r="F816" i="65"/>
  <c r="E182" i="44"/>
  <c r="E181" i="44"/>
  <c r="E180" i="44"/>
  <c r="E179" i="44"/>
  <c r="H182" i="44"/>
  <c r="H181" i="44"/>
  <c r="H180" i="44"/>
  <c r="H179" i="44"/>
  <c r="K180" i="44"/>
  <c r="K181" i="44"/>
  <c r="K182" i="44"/>
  <c r="D286" i="57"/>
  <c r="D285" i="57"/>
  <c r="D284" i="57"/>
  <c r="D283" i="57"/>
  <c r="D282" i="57"/>
  <c r="D281" i="57"/>
  <c r="D280" i="57"/>
  <c r="D279" i="57"/>
  <c r="D278" i="57"/>
  <c r="G286" i="57"/>
  <c r="G285" i="57"/>
  <c r="G284" i="57"/>
  <c r="G283" i="57"/>
  <c r="G282" i="57"/>
  <c r="G281" i="57"/>
  <c r="G280" i="57"/>
  <c r="G279" i="57"/>
  <c r="G278" i="57"/>
  <c r="J286" i="57"/>
  <c r="J285" i="57"/>
  <c r="J284" i="57"/>
  <c r="J283" i="57"/>
  <c r="J282" i="57"/>
  <c r="J281" i="57"/>
  <c r="J280" i="57"/>
  <c r="J279" i="57"/>
  <c r="J278" i="57"/>
  <c r="M286" i="57"/>
  <c r="M285" i="57"/>
  <c r="M284" i="57"/>
  <c r="M283" i="57"/>
  <c r="M282" i="57"/>
  <c r="M281" i="57"/>
  <c r="M280" i="57"/>
  <c r="M279" i="57"/>
  <c r="M278" i="57"/>
  <c r="D216" i="43"/>
  <c r="D215" i="43"/>
  <c r="D214" i="43"/>
  <c r="D213" i="43"/>
  <c r="D212" i="43"/>
  <c r="D211" i="43"/>
  <c r="G216" i="43"/>
  <c r="G215" i="43"/>
  <c r="G214" i="43"/>
  <c r="G213" i="43"/>
  <c r="G212" i="43"/>
  <c r="G211" i="43"/>
  <c r="J216" i="43"/>
  <c r="J215" i="43"/>
  <c r="J214" i="43"/>
  <c r="J213" i="43"/>
  <c r="J212" i="43"/>
  <c r="J211" i="43"/>
  <c r="M216" i="43"/>
  <c r="M215" i="43"/>
  <c r="M214" i="43"/>
  <c r="M213" i="43"/>
  <c r="M212" i="43"/>
  <c r="M211" i="43"/>
  <c r="AM305" i="40"/>
  <c r="AM304" i="40"/>
  <c r="AM303" i="40"/>
  <c r="AM302" i="40"/>
  <c r="AM301" i="40"/>
  <c r="AM300" i="40"/>
  <c r="AM299" i="40"/>
  <c r="AM298" i="40"/>
  <c r="AM297" i="40"/>
  <c r="AM296" i="40"/>
  <c r="AM295" i="40"/>
  <c r="AP305" i="40"/>
  <c r="AP304" i="40"/>
  <c r="AP303" i="40"/>
  <c r="AP302" i="40"/>
  <c r="AP301" i="40"/>
  <c r="AP300" i="40"/>
  <c r="AP299" i="40"/>
  <c r="AP298" i="40"/>
  <c r="AP297" i="40"/>
  <c r="AP296" i="40"/>
  <c r="AP295" i="40"/>
  <c r="AS305" i="40"/>
  <c r="AS304" i="40"/>
  <c r="AS303" i="40"/>
  <c r="AS302" i="40"/>
  <c r="AS301" i="40"/>
  <c r="AS300" i="40"/>
  <c r="AS299" i="40"/>
  <c r="AS298" i="40"/>
  <c r="AS297" i="40"/>
  <c r="AS296" i="40"/>
  <c r="AS295" i="40"/>
  <c r="AF287" i="7"/>
  <c r="AF286" i="7"/>
  <c r="AF285" i="7"/>
  <c r="AF284" i="7"/>
  <c r="AF283" i="7"/>
  <c r="AF282" i="7"/>
  <c r="AF281" i="7"/>
  <c r="AF280" i="7"/>
  <c r="AI287" i="7"/>
  <c r="AI286" i="7"/>
  <c r="AI285" i="7"/>
  <c r="AI284" i="7"/>
  <c r="AI283" i="7"/>
  <c r="AI282" i="7"/>
  <c r="AI281" i="7"/>
  <c r="AI280" i="7"/>
  <c r="AL287" i="7"/>
  <c r="AL286" i="7"/>
  <c r="AL285" i="7"/>
  <c r="AL284" i="7"/>
  <c r="AL283" i="7"/>
  <c r="AL282" i="7"/>
  <c r="AL281" i="7"/>
  <c r="AL280" i="7"/>
  <c r="AO287" i="7"/>
  <c r="AO286" i="7"/>
  <c r="AO285" i="7"/>
  <c r="AO284" i="7"/>
  <c r="AO283" i="7"/>
  <c r="AO282" i="7"/>
  <c r="AO281" i="7"/>
  <c r="AO280" i="7"/>
  <c r="AR281" i="7"/>
  <c r="AR282" i="7"/>
  <c r="AR283" i="7"/>
  <c r="AR284" i="7"/>
  <c r="AR285" i="7"/>
  <c r="AR286" i="7"/>
  <c r="AR287" i="7"/>
  <c r="F287" i="7"/>
  <c r="F286" i="7"/>
  <c r="F285" i="7"/>
  <c r="F284" i="7"/>
  <c r="F283" i="7"/>
  <c r="F282" i="7"/>
  <c r="F281" i="7"/>
  <c r="F280" i="7"/>
  <c r="I287" i="7"/>
  <c r="I286" i="7"/>
  <c r="I285" i="7"/>
  <c r="I284" i="7"/>
  <c r="I283" i="7"/>
  <c r="I282" i="7"/>
  <c r="I281" i="7"/>
  <c r="I280" i="7"/>
  <c r="L287" i="7"/>
  <c r="L286" i="7"/>
  <c r="L285" i="7"/>
  <c r="L284" i="7"/>
  <c r="L283" i="7"/>
  <c r="L282" i="7"/>
  <c r="L281" i="7"/>
  <c r="L280" i="7"/>
  <c r="O287" i="7"/>
  <c r="O286" i="7"/>
  <c r="O285" i="7"/>
  <c r="O284" i="7"/>
  <c r="O283" i="7"/>
  <c r="O282" i="7"/>
  <c r="O281" i="7"/>
  <c r="O280" i="7"/>
  <c r="R287" i="7"/>
  <c r="R286" i="7"/>
  <c r="R285" i="7"/>
  <c r="R284" i="7"/>
  <c r="R283" i="7"/>
  <c r="R282" i="7"/>
  <c r="R281" i="7"/>
  <c r="R280" i="7"/>
  <c r="F350" i="30"/>
  <c r="F349" i="30"/>
  <c r="F348" i="30"/>
  <c r="F347" i="30"/>
  <c r="F346" i="30"/>
  <c r="F345" i="30"/>
  <c r="F344" i="30"/>
  <c r="F343" i="30"/>
  <c r="F342" i="30"/>
  <c r="F348" i="27"/>
  <c r="F347" i="27"/>
  <c r="F346" i="27"/>
  <c r="F345" i="27"/>
  <c r="F344" i="27"/>
  <c r="F343" i="27"/>
  <c r="F342" i="27"/>
  <c r="F341" i="27"/>
  <c r="F340" i="27"/>
  <c r="I348" i="27"/>
  <c r="I347" i="27"/>
  <c r="I346" i="27"/>
  <c r="I345" i="27"/>
  <c r="I344" i="27"/>
  <c r="I343" i="27"/>
  <c r="I342" i="27"/>
  <c r="I341" i="27"/>
  <c r="I340" i="27"/>
  <c r="L348" i="27"/>
  <c r="L347" i="27"/>
  <c r="L346" i="27"/>
  <c r="L345" i="27"/>
  <c r="L344" i="27"/>
  <c r="L343" i="27"/>
  <c r="L342" i="27"/>
  <c r="L341" i="27"/>
  <c r="L340" i="27"/>
  <c r="O348" i="27"/>
  <c r="O347" i="27"/>
  <c r="O346" i="27"/>
  <c r="O345" i="27"/>
  <c r="O344" i="27"/>
  <c r="O343" i="27"/>
  <c r="O342" i="27"/>
  <c r="O341" i="27"/>
  <c r="O340" i="27"/>
  <c r="R348" i="27"/>
  <c r="R347" i="27"/>
  <c r="R346" i="27"/>
  <c r="R345" i="27"/>
  <c r="R344" i="27"/>
  <c r="R343" i="27"/>
  <c r="R342" i="27"/>
  <c r="R341" i="27"/>
  <c r="R340" i="27"/>
  <c r="U348" i="27"/>
  <c r="U347" i="27"/>
  <c r="U346" i="27"/>
  <c r="U345" i="27"/>
  <c r="U344" i="27"/>
  <c r="U343" i="27"/>
  <c r="U342" i="27"/>
  <c r="U341" i="27"/>
  <c r="U340" i="27"/>
  <c r="F134" i="27"/>
  <c r="F133" i="27"/>
  <c r="F132" i="27"/>
  <c r="F131" i="27"/>
  <c r="F130" i="27"/>
  <c r="F129" i="27"/>
  <c r="I134" i="27"/>
  <c r="I133" i="27"/>
  <c r="I132" i="27"/>
  <c r="I131" i="27"/>
  <c r="I130" i="27"/>
  <c r="I129" i="27"/>
  <c r="L134" i="27"/>
  <c r="L133" i="27"/>
  <c r="L132" i="27"/>
  <c r="L131" i="27"/>
  <c r="L130" i="27"/>
  <c r="L129" i="27"/>
  <c r="F349" i="28"/>
  <c r="F348" i="28"/>
  <c r="F347" i="28"/>
  <c r="F346" i="28"/>
  <c r="F345" i="28"/>
  <c r="F344" i="28"/>
  <c r="F343" i="28"/>
  <c r="F342" i="28"/>
  <c r="F341" i="28"/>
  <c r="I349" i="28"/>
  <c r="I348" i="28"/>
  <c r="I347" i="28"/>
  <c r="I346" i="28"/>
  <c r="I345" i="28"/>
  <c r="I344" i="28"/>
  <c r="I343" i="28"/>
  <c r="I342" i="28"/>
  <c r="I341" i="28"/>
  <c r="L349" i="28"/>
  <c r="L348" i="28"/>
  <c r="L347" i="28"/>
  <c r="L346" i="28"/>
  <c r="L345" i="28"/>
  <c r="L344" i="28"/>
  <c r="L343" i="28"/>
  <c r="L342" i="28"/>
  <c r="L341" i="28"/>
  <c r="F135" i="28"/>
  <c r="F134" i="28"/>
  <c r="F133" i="28"/>
  <c r="F132" i="28"/>
  <c r="F131" i="28"/>
  <c r="F130" i="28"/>
  <c r="I135" i="28"/>
  <c r="I134" i="28"/>
  <c r="I133" i="28"/>
  <c r="I132" i="28"/>
  <c r="I131" i="28"/>
  <c r="I130" i="28"/>
  <c r="L135" i="28"/>
  <c r="L134" i="28"/>
  <c r="L133" i="28"/>
  <c r="L132" i="28"/>
  <c r="L131" i="28"/>
  <c r="L130" i="28"/>
  <c r="R349" i="25"/>
  <c r="R348" i="25"/>
  <c r="R347" i="25"/>
  <c r="R346" i="25"/>
  <c r="R345" i="25"/>
  <c r="R344" i="25"/>
  <c r="R343" i="25"/>
  <c r="R342" i="25"/>
  <c r="R341" i="25"/>
  <c r="U349" i="25"/>
  <c r="U348" i="25"/>
  <c r="U347" i="25"/>
  <c r="U346" i="25"/>
  <c r="U345" i="25"/>
  <c r="U344" i="25"/>
  <c r="U343" i="25"/>
  <c r="U342" i="25"/>
  <c r="U341" i="25"/>
  <c r="F349" i="25"/>
  <c r="F348" i="25"/>
  <c r="F347" i="25"/>
  <c r="F346" i="25"/>
  <c r="F345" i="25"/>
  <c r="F344" i="25"/>
  <c r="F343" i="25"/>
  <c r="F342" i="25"/>
  <c r="F341" i="25"/>
  <c r="I349" i="25"/>
  <c r="I348" i="25"/>
  <c r="I347" i="25"/>
  <c r="I346" i="25"/>
  <c r="I345" i="25"/>
  <c r="I344" i="25"/>
  <c r="I343" i="25"/>
  <c r="I342" i="25"/>
  <c r="I341" i="25"/>
  <c r="L349" i="25"/>
  <c r="L348" i="25"/>
  <c r="L347" i="25"/>
  <c r="L346" i="25"/>
  <c r="L345" i="25"/>
  <c r="L344" i="25"/>
  <c r="L343" i="25"/>
  <c r="L342" i="25"/>
  <c r="L341" i="25"/>
  <c r="F135" i="25"/>
  <c r="F134" i="25"/>
  <c r="F133" i="25"/>
  <c r="F132" i="25"/>
  <c r="F131" i="25"/>
  <c r="F130" i="25"/>
  <c r="I135" i="25"/>
  <c r="I134" i="25"/>
  <c r="I133" i="25"/>
  <c r="I132" i="25"/>
  <c r="I131" i="25"/>
  <c r="I130" i="25"/>
  <c r="L135" i="25"/>
  <c r="L134" i="25"/>
  <c r="L133" i="25"/>
  <c r="L132" i="25"/>
  <c r="L131" i="25"/>
  <c r="L130" i="25"/>
  <c r="L318" i="27" l="1"/>
  <c r="X185" i="31"/>
  <c r="I185" i="31"/>
  <c r="J185" i="31" s="1"/>
  <c r="V185" i="31" s="1"/>
  <c r="I318" i="27"/>
  <c r="F318" i="27"/>
  <c r="X107" i="27"/>
  <c r="AA107" i="27" s="1"/>
  <c r="Z107" i="27"/>
  <c r="U106" i="27"/>
  <c r="R108" i="27"/>
  <c r="F808" i="65"/>
  <c r="F807" i="65"/>
  <c r="F806" i="65"/>
  <c r="F805" i="65"/>
  <c r="F804" i="65"/>
  <c r="F803" i="65"/>
  <c r="F802" i="65"/>
  <c r="F801" i="65"/>
  <c r="F800" i="65"/>
  <c r="F799" i="65"/>
  <c r="F798" i="65"/>
  <c r="F797" i="65"/>
  <c r="F796" i="65"/>
  <c r="F795" i="65"/>
  <c r="F794" i="65"/>
  <c r="F793" i="65"/>
  <c r="F792" i="65"/>
  <c r="F791" i="65"/>
  <c r="F790" i="65"/>
  <c r="F789" i="65"/>
  <c r="F788" i="65"/>
  <c r="F787" i="65"/>
  <c r="F786" i="65"/>
  <c r="F785" i="65"/>
  <c r="F784" i="65"/>
  <c r="F783" i="65"/>
  <c r="F782" i="65"/>
  <c r="F781" i="65"/>
  <c r="F780" i="65"/>
  <c r="F779" i="65"/>
  <c r="F778" i="65"/>
  <c r="F777" i="65"/>
  <c r="F776" i="65"/>
  <c r="F775" i="65"/>
  <c r="F774" i="65"/>
  <c r="F773" i="65"/>
  <c r="F772" i="65"/>
  <c r="F771" i="65"/>
  <c r="F770" i="65"/>
  <c r="F769" i="65"/>
  <c r="F768" i="65"/>
  <c r="AD288" i="40"/>
  <c r="AD287" i="40"/>
  <c r="AD286" i="40"/>
  <c r="AD285" i="40"/>
  <c r="AD284" i="40"/>
  <c r="AD283" i="40"/>
  <c r="AD282" i="40"/>
  <c r="AD281" i="40"/>
  <c r="AD280" i="40"/>
  <c r="AD279" i="40"/>
  <c r="AD278" i="40"/>
  <c r="AG288" i="40"/>
  <c r="AG287" i="40"/>
  <c r="AG286" i="40"/>
  <c r="AG285" i="40"/>
  <c r="AG284" i="40"/>
  <c r="AG283" i="40"/>
  <c r="AG282" i="40"/>
  <c r="AG281" i="40"/>
  <c r="AG280" i="40"/>
  <c r="AG279" i="40"/>
  <c r="AG278" i="40"/>
  <c r="AJ288" i="40"/>
  <c r="AJ287" i="40"/>
  <c r="AJ286" i="40"/>
  <c r="AJ285" i="40"/>
  <c r="AJ284" i="40"/>
  <c r="AJ283" i="40"/>
  <c r="AJ282" i="40"/>
  <c r="AJ281" i="40"/>
  <c r="AJ280" i="40"/>
  <c r="AJ279" i="40"/>
  <c r="AJ278" i="40"/>
  <c r="D288" i="40"/>
  <c r="D287" i="40"/>
  <c r="D286" i="40"/>
  <c r="D285" i="40"/>
  <c r="D284" i="40"/>
  <c r="D283" i="40"/>
  <c r="D282" i="40"/>
  <c r="D281" i="40"/>
  <c r="D280" i="40"/>
  <c r="D279" i="40"/>
  <c r="D278" i="40"/>
  <c r="G288" i="40"/>
  <c r="G287" i="40"/>
  <c r="G286" i="40"/>
  <c r="G285" i="40"/>
  <c r="G284" i="40"/>
  <c r="G283" i="40"/>
  <c r="G282" i="40"/>
  <c r="G281" i="40"/>
  <c r="G280" i="40"/>
  <c r="G279" i="40"/>
  <c r="G278" i="40"/>
  <c r="J288" i="40"/>
  <c r="J287" i="40"/>
  <c r="J286" i="40"/>
  <c r="J285" i="40"/>
  <c r="J284" i="40"/>
  <c r="J283" i="40"/>
  <c r="J282" i="40"/>
  <c r="J281" i="40"/>
  <c r="J280" i="40"/>
  <c r="J279" i="40"/>
  <c r="J278" i="40"/>
  <c r="M288" i="40"/>
  <c r="M287" i="40"/>
  <c r="M286" i="40"/>
  <c r="M285" i="40"/>
  <c r="M284" i="40"/>
  <c r="M283" i="40"/>
  <c r="M282" i="40"/>
  <c r="M281" i="40"/>
  <c r="M280" i="40"/>
  <c r="M279" i="40"/>
  <c r="M278" i="40"/>
  <c r="F337" i="27"/>
  <c r="F336" i="27"/>
  <c r="F335" i="27"/>
  <c r="I337" i="27"/>
  <c r="I336" i="27"/>
  <c r="I335" i="27"/>
  <c r="L337" i="27"/>
  <c r="L336" i="27"/>
  <c r="L335" i="27"/>
  <c r="F126" i="27"/>
  <c r="F125" i="27"/>
  <c r="F124" i="27"/>
  <c r="I126" i="27"/>
  <c r="I125" i="27"/>
  <c r="I124" i="27"/>
  <c r="L126" i="27"/>
  <c r="L125" i="27"/>
  <c r="L124" i="27"/>
  <c r="F339" i="30"/>
  <c r="F338" i="30"/>
  <c r="F337" i="30"/>
  <c r="I339" i="30"/>
  <c r="I338" i="30"/>
  <c r="I337" i="30"/>
  <c r="F128" i="30"/>
  <c r="F127" i="30"/>
  <c r="F126" i="30"/>
  <c r="AF271" i="7"/>
  <c r="AF270" i="7"/>
  <c r="AF269" i="7"/>
  <c r="AF268" i="7"/>
  <c r="AF267" i="7"/>
  <c r="AF266" i="7"/>
  <c r="AF265" i="7"/>
  <c r="AF264" i="7"/>
  <c r="AI271" i="7"/>
  <c r="AI270" i="7"/>
  <c r="AI269" i="7"/>
  <c r="AI268" i="7"/>
  <c r="AI267" i="7"/>
  <c r="AI266" i="7"/>
  <c r="AI265" i="7"/>
  <c r="AI264" i="7"/>
  <c r="AL271" i="7"/>
  <c r="AL270" i="7"/>
  <c r="AL269" i="7"/>
  <c r="AL268" i="7"/>
  <c r="AL267" i="7"/>
  <c r="AL266" i="7"/>
  <c r="AL265" i="7"/>
  <c r="AL264" i="7"/>
  <c r="AO271" i="7"/>
  <c r="AO270" i="7"/>
  <c r="AO269" i="7"/>
  <c r="AO268" i="7"/>
  <c r="AO267" i="7"/>
  <c r="AO266" i="7"/>
  <c r="AO265" i="7"/>
  <c r="AO264" i="7"/>
  <c r="F265" i="7"/>
  <c r="F266" i="7"/>
  <c r="F267" i="7"/>
  <c r="F268" i="7"/>
  <c r="F269" i="7"/>
  <c r="F270" i="7"/>
  <c r="I265" i="7"/>
  <c r="I266" i="7"/>
  <c r="I267" i="7"/>
  <c r="I268" i="7"/>
  <c r="I269" i="7"/>
  <c r="I270" i="7"/>
  <c r="L265" i="7"/>
  <c r="L266" i="7"/>
  <c r="L267" i="7"/>
  <c r="L268" i="7"/>
  <c r="L269" i="7"/>
  <c r="L270" i="7"/>
  <c r="O265" i="7"/>
  <c r="O266" i="7"/>
  <c r="O267" i="7"/>
  <c r="O268" i="7"/>
  <c r="O269" i="7"/>
  <c r="O270" i="7"/>
  <c r="E172" i="44"/>
  <c r="E171" i="44"/>
  <c r="E170" i="44"/>
  <c r="E169" i="44"/>
  <c r="H172" i="44"/>
  <c r="H171" i="44"/>
  <c r="H170" i="44"/>
  <c r="H169" i="44"/>
  <c r="F338" i="28"/>
  <c r="F337" i="28"/>
  <c r="F336" i="28"/>
  <c r="I338" i="28"/>
  <c r="I337" i="28"/>
  <c r="I336" i="28"/>
  <c r="L338" i="28"/>
  <c r="L337" i="28"/>
  <c r="L336" i="28"/>
  <c r="F127" i="28"/>
  <c r="F126" i="28"/>
  <c r="F125" i="28"/>
  <c r="I127" i="28"/>
  <c r="I126" i="28"/>
  <c r="I125" i="28"/>
  <c r="L127" i="28"/>
  <c r="L126" i="28"/>
  <c r="L125" i="28"/>
  <c r="F338" i="25"/>
  <c r="F337" i="25"/>
  <c r="F336" i="25"/>
  <c r="I338" i="25"/>
  <c r="I337" i="25"/>
  <c r="I336" i="25"/>
  <c r="L338" i="25"/>
  <c r="L337" i="25"/>
  <c r="L336" i="25"/>
  <c r="O338" i="25"/>
  <c r="O337" i="25"/>
  <c r="O336" i="25"/>
  <c r="F127" i="25"/>
  <c r="F126" i="25"/>
  <c r="F125" i="25"/>
  <c r="I127" i="25"/>
  <c r="I126" i="25"/>
  <c r="I125" i="25"/>
  <c r="L127" i="25"/>
  <c r="L126" i="25"/>
  <c r="L125" i="25"/>
  <c r="F952" i="65"/>
  <c r="F951" i="65"/>
  <c r="F950" i="65"/>
  <c r="F949" i="65"/>
  <c r="F948" i="65"/>
  <c r="F947" i="65"/>
  <c r="F946" i="65"/>
  <c r="F945" i="65"/>
  <c r="F944" i="65"/>
  <c r="F943" i="65"/>
  <c r="F942" i="65"/>
  <c r="F941" i="65"/>
  <c r="F940" i="65"/>
  <c r="F939" i="65"/>
  <c r="F938" i="65"/>
  <c r="F937" i="65"/>
  <c r="F936" i="65"/>
  <c r="F935" i="65"/>
  <c r="F934" i="65"/>
  <c r="F933" i="65"/>
  <c r="F932" i="65"/>
  <c r="F931" i="65"/>
  <c r="F930" i="65"/>
  <c r="F929" i="65"/>
  <c r="F928" i="65"/>
  <c r="F927" i="65"/>
  <c r="F926" i="65"/>
  <c r="F925" i="65"/>
  <c r="F924" i="65"/>
  <c r="F923" i="65"/>
  <c r="F922" i="65"/>
  <c r="F921" i="65"/>
  <c r="F920" i="65"/>
  <c r="F919" i="65"/>
  <c r="F918" i="65"/>
  <c r="F917" i="65"/>
  <c r="F916" i="65"/>
  <c r="F915" i="65"/>
  <c r="F914" i="65"/>
  <c r="F913" i="65"/>
  <c r="F912" i="65"/>
  <c r="AM356" i="40"/>
  <c r="AM355" i="40"/>
  <c r="AM354" i="40"/>
  <c r="AM353" i="40"/>
  <c r="AM352" i="40"/>
  <c r="AM351" i="40"/>
  <c r="AM350" i="40"/>
  <c r="AM349" i="40"/>
  <c r="AM348" i="40"/>
  <c r="AM347" i="40"/>
  <c r="AM346" i="40"/>
  <c r="AP356" i="40"/>
  <c r="AP355" i="40"/>
  <c r="AP354" i="40"/>
  <c r="AP353" i="40"/>
  <c r="AP352" i="40"/>
  <c r="AP351" i="40"/>
  <c r="AP350" i="40"/>
  <c r="AP349" i="40"/>
  <c r="AP348" i="40"/>
  <c r="AP347" i="40"/>
  <c r="AP346" i="40"/>
  <c r="AS356" i="40"/>
  <c r="AS355" i="40"/>
  <c r="AS354" i="40"/>
  <c r="AS353" i="40"/>
  <c r="AS352" i="40"/>
  <c r="AS351" i="40"/>
  <c r="AS350" i="40"/>
  <c r="AS349" i="40"/>
  <c r="AS348" i="40"/>
  <c r="AS347" i="40"/>
  <c r="AS346" i="40"/>
  <c r="D356" i="40"/>
  <c r="D355" i="40"/>
  <c r="D354" i="40"/>
  <c r="D353" i="40"/>
  <c r="D352" i="40"/>
  <c r="D351" i="40"/>
  <c r="D350" i="40"/>
  <c r="D349" i="40"/>
  <c r="D348" i="40"/>
  <c r="D347" i="40"/>
  <c r="D346" i="40"/>
  <c r="G356" i="40"/>
  <c r="G355" i="40"/>
  <c r="G354" i="40"/>
  <c r="G353" i="40"/>
  <c r="G352" i="40"/>
  <c r="G351" i="40"/>
  <c r="G350" i="40"/>
  <c r="G349" i="40"/>
  <c r="G348" i="40"/>
  <c r="G347" i="40"/>
  <c r="G346" i="40"/>
  <c r="J356" i="40"/>
  <c r="J355" i="40"/>
  <c r="J354" i="40"/>
  <c r="J353" i="40"/>
  <c r="J352" i="40"/>
  <c r="J351" i="40"/>
  <c r="J350" i="40"/>
  <c r="J349" i="40"/>
  <c r="J348" i="40"/>
  <c r="J347" i="40"/>
  <c r="J346" i="40"/>
  <c r="AM339" i="40"/>
  <c r="AM338" i="40"/>
  <c r="AM337" i="40"/>
  <c r="AM336" i="40"/>
  <c r="AM335" i="40"/>
  <c r="AM334" i="40"/>
  <c r="AM333" i="40"/>
  <c r="AM332" i="40"/>
  <c r="AM331" i="40"/>
  <c r="AM330" i="40"/>
  <c r="AM329" i="40"/>
  <c r="AP339" i="40"/>
  <c r="AP338" i="40"/>
  <c r="AP337" i="40"/>
  <c r="AP336" i="40"/>
  <c r="AP335" i="40"/>
  <c r="AP334" i="40"/>
  <c r="AP333" i="40"/>
  <c r="AP332" i="40"/>
  <c r="AP331" i="40"/>
  <c r="AP330" i="40"/>
  <c r="AP329" i="40"/>
  <c r="AS339" i="40"/>
  <c r="AS338" i="40"/>
  <c r="AS337" i="40"/>
  <c r="AS336" i="40"/>
  <c r="AS335" i="40"/>
  <c r="AS334" i="40"/>
  <c r="AS333" i="40"/>
  <c r="AS332" i="40"/>
  <c r="AS331" i="40"/>
  <c r="AS330" i="40"/>
  <c r="AS329" i="40"/>
  <c r="E212" i="44"/>
  <c r="E211" i="44"/>
  <c r="E210" i="44"/>
  <c r="E209" i="44"/>
  <c r="H212" i="44"/>
  <c r="H211" i="44"/>
  <c r="H210" i="44"/>
  <c r="H209" i="44"/>
  <c r="L379" i="28"/>
  <c r="L378" i="28"/>
  <c r="L377" i="28"/>
  <c r="L376" i="28"/>
  <c r="L375" i="28"/>
  <c r="L374" i="28"/>
  <c r="L373" i="28"/>
  <c r="L372" i="28"/>
  <c r="F372" i="28"/>
  <c r="I372" i="28"/>
  <c r="O372" i="28"/>
  <c r="P372" i="28"/>
  <c r="Q372" i="28"/>
  <c r="F373" i="28"/>
  <c r="I373" i="28"/>
  <c r="O373" i="28"/>
  <c r="P373" i="28"/>
  <c r="Q373" i="28"/>
  <c r="F374" i="28"/>
  <c r="I374" i="28"/>
  <c r="O374" i="28"/>
  <c r="P374" i="28"/>
  <c r="Q374" i="28"/>
  <c r="F375" i="28"/>
  <c r="I375" i="28"/>
  <c r="O375" i="28"/>
  <c r="P375" i="28"/>
  <c r="Q375" i="28"/>
  <c r="F376" i="28"/>
  <c r="I376" i="28"/>
  <c r="O376" i="28"/>
  <c r="P376" i="28"/>
  <c r="Q376" i="28"/>
  <c r="F377" i="28"/>
  <c r="I377" i="28"/>
  <c r="O377" i="28"/>
  <c r="P377" i="28"/>
  <c r="Q377" i="28"/>
  <c r="F378" i="28"/>
  <c r="I378" i="28"/>
  <c r="O378" i="28"/>
  <c r="P378" i="28"/>
  <c r="Q378" i="28"/>
  <c r="F379" i="28"/>
  <c r="I379" i="28"/>
  <c r="O379" i="28"/>
  <c r="P379" i="28"/>
  <c r="Q379" i="28"/>
  <c r="F155" i="28"/>
  <c r="F154" i="28"/>
  <c r="F153" i="28"/>
  <c r="I155" i="28"/>
  <c r="I154" i="28"/>
  <c r="I153" i="28"/>
  <c r="AF335" i="7"/>
  <c r="AF334" i="7"/>
  <c r="AF333" i="7"/>
  <c r="AF332" i="7"/>
  <c r="AF331" i="7"/>
  <c r="AF330" i="7"/>
  <c r="AF329" i="7"/>
  <c r="AF328" i="7"/>
  <c r="AI335" i="7"/>
  <c r="AI334" i="7"/>
  <c r="AI333" i="7"/>
  <c r="AI332" i="7"/>
  <c r="AI331" i="7"/>
  <c r="AI330" i="7"/>
  <c r="AI329" i="7"/>
  <c r="AI328" i="7"/>
  <c r="AL335" i="7"/>
  <c r="AL334" i="7"/>
  <c r="AL333" i="7"/>
  <c r="AL332" i="7"/>
  <c r="AL331" i="7"/>
  <c r="AL330" i="7"/>
  <c r="AL329" i="7"/>
  <c r="AL328" i="7"/>
  <c r="AO335" i="7"/>
  <c r="AO334" i="7"/>
  <c r="AO333" i="7"/>
  <c r="AO332" i="7"/>
  <c r="AO331" i="7"/>
  <c r="AO330" i="7"/>
  <c r="AO329" i="7"/>
  <c r="AO328" i="7"/>
  <c r="AR335" i="7"/>
  <c r="AR334" i="7"/>
  <c r="AR333" i="7"/>
  <c r="AR332" i="7"/>
  <c r="AR331" i="7"/>
  <c r="AR330" i="7"/>
  <c r="AR329" i="7"/>
  <c r="AR328" i="7"/>
  <c r="F335" i="7"/>
  <c r="F334" i="7"/>
  <c r="F333" i="7"/>
  <c r="F332" i="7"/>
  <c r="F331" i="7"/>
  <c r="F330" i="7"/>
  <c r="F329" i="7"/>
  <c r="F328" i="7"/>
  <c r="I335" i="7"/>
  <c r="I334" i="7"/>
  <c r="I333" i="7"/>
  <c r="I332" i="7"/>
  <c r="I331" i="7"/>
  <c r="I330" i="7"/>
  <c r="I329" i="7"/>
  <c r="I328" i="7"/>
  <c r="L335" i="7"/>
  <c r="L334" i="7"/>
  <c r="L333" i="7"/>
  <c r="L332" i="7"/>
  <c r="L331" i="7"/>
  <c r="L330" i="7"/>
  <c r="L329" i="7"/>
  <c r="L328" i="7"/>
  <c r="O335" i="7"/>
  <c r="O334" i="7"/>
  <c r="O333" i="7"/>
  <c r="O332" i="7"/>
  <c r="O331" i="7"/>
  <c r="O330" i="7"/>
  <c r="O329" i="7"/>
  <c r="O328" i="7"/>
  <c r="R335" i="7"/>
  <c r="R334" i="7"/>
  <c r="R333" i="7"/>
  <c r="R332" i="7"/>
  <c r="R331" i="7"/>
  <c r="R330" i="7"/>
  <c r="R329" i="7"/>
  <c r="R328" i="7"/>
  <c r="E336" i="7"/>
  <c r="G336" i="7"/>
  <c r="H336" i="7"/>
  <c r="J336" i="7"/>
  <c r="K336" i="7"/>
  <c r="M336" i="7"/>
  <c r="N336" i="7"/>
  <c r="P336" i="7"/>
  <c r="Q336" i="7"/>
  <c r="S336" i="7"/>
  <c r="T336" i="7"/>
  <c r="V336" i="7"/>
  <c r="W336" i="7"/>
  <c r="D336" i="7"/>
  <c r="F154" i="27"/>
  <c r="F153" i="27"/>
  <c r="F152" i="27"/>
  <c r="I154" i="27"/>
  <c r="I153" i="27"/>
  <c r="I152" i="27"/>
  <c r="L154" i="27"/>
  <c r="L153" i="27"/>
  <c r="L152" i="27"/>
  <c r="F379" i="25"/>
  <c r="F378" i="25"/>
  <c r="F377" i="25"/>
  <c r="F376" i="25"/>
  <c r="F375" i="25"/>
  <c r="F374" i="25"/>
  <c r="F373" i="25"/>
  <c r="F372" i="25"/>
  <c r="I379" i="25"/>
  <c r="I378" i="25"/>
  <c r="I377" i="25"/>
  <c r="I376" i="25"/>
  <c r="I375" i="25"/>
  <c r="I374" i="25"/>
  <c r="I373" i="25"/>
  <c r="I372" i="25"/>
  <c r="L379" i="25"/>
  <c r="L378" i="25"/>
  <c r="L377" i="25"/>
  <c r="L376" i="25"/>
  <c r="L375" i="25"/>
  <c r="L374" i="25"/>
  <c r="L373" i="25"/>
  <c r="L372" i="25"/>
  <c r="O379" i="25"/>
  <c r="O378" i="25"/>
  <c r="O377" i="25"/>
  <c r="O376" i="25"/>
  <c r="O375" i="25"/>
  <c r="O374" i="25"/>
  <c r="O373" i="25"/>
  <c r="O372" i="25"/>
  <c r="R379" i="25"/>
  <c r="R378" i="25"/>
  <c r="R377" i="25"/>
  <c r="R376" i="25"/>
  <c r="R375" i="25"/>
  <c r="R374" i="25"/>
  <c r="R373" i="25"/>
  <c r="R372" i="25"/>
  <c r="U379" i="25"/>
  <c r="U378" i="25"/>
  <c r="U377" i="25"/>
  <c r="U376" i="25"/>
  <c r="U375" i="25"/>
  <c r="U374" i="25"/>
  <c r="U373" i="25"/>
  <c r="U372" i="25"/>
  <c r="D380" i="25"/>
  <c r="E380" i="25"/>
  <c r="G380" i="25"/>
  <c r="H380" i="25"/>
  <c r="J380" i="25"/>
  <c r="K380" i="25"/>
  <c r="M380" i="25"/>
  <c r="N380" i="25"/>
  <c r="V380" i="25"/>
  <c r="W380" i="25"/>
  <c r="AB380" i="25"/>
  <c r="AC380" i="25"/>
  <c r="F155" i="25"/>
  <c r="F154" i="25"/>
  <c r="F153" i="25"/>
  <c r="I155" i="25"/>
  <c r="I154" i="25"/>
  <c r="I153" i="25"/>
  <c r="I380" i="25" l="1"/>
  <c r="F380" i="25"/>
  <c r="R336" i="7"/>
  <c r="O336" i="7"/>
  <c r="L336" i="7"/>
  <c r="I336" i="7"/>
  <c r="F336" i="7"/>
  <c r="L380" i="25"/>
  <c r="U185" i="31"/>
  <c r="X106" i="27"/>
  <c r="AA106" i="27" s="1"/>
  <c r="AB108" i="30" s="1"/>
  <c r="Z106" i="27"/>
  <c r="AA108" i="30" s="1"/>
  <c r="U108" i="27"/>
  <c r="AD170" i="40"/>
  <c r="AD169" i="40"/>
  <c r="AD168" i="40"/>
  <c r="AD167" i="40"/>
  <c r="AD166" i="40"/>
  <c r="AD165" i="40"/>
  <c r="AD164" i="40"/>
  <c r="AD163" i="40"/>
  <c r="AD162" i="40"/>
  <c r="AD161" i="40"/>
  <c r="AD160" i="40"/>
  <c r="AG170" i="40"/>
  <c r="AG169" i="40"/>
  <c r="AG168" i="40"/>
  <c r="AG167" i="40"/>
  <c r="AG166" i="40"/>
  <c r="AG165" i="40"/>
  <c r="AG164" i="40"/>
  <c r="AG163" i="40"/>
  <c r="AG162" i="40"/>
  <c r="AG161" i="40"/>
  <c r="AG160" i="40"/>
  <c r="AJ170" i="40"/>
  <c r="AJ169" i="40"/>
  <c r="AJ168" i="40"/>
  <c r="AJ167" i="40"/>
  <c r="AJ166" i="40"/>
  <c r="AJ165" i="40"/>
  <c r="AJ164" i="40"/>
  <c r="AJ163" i="40"/>
  <c r="AJ162" i="40"/>
  <c r="AJ161" i="40"/>
  <c r="AJ160" i="40"/>
  <c r="AM170" i="40"/>
  <c r="AM169" i="40"/>
  <c r="AM168" i="40"/>
  <c r="AM167" i="40"/>
  <c r="AM166" i="40"/>
  <c r="AM165" i="40"/>
  <c r="AM164" i="40"/>
  <c r="AM163" i="40"/>
  <c r="AM162" i="40"/>
  <c r="AM161" i="40"/>
  <c r="AM160" i="40"/>
  <c r="D170" i="40"/>
  <c r="D169" i="40"/>
  <c r="D168" i="40"/>
  <c r="D167" i="40"/>
  <c r="D166" i="40"/>
  <c r="D165" i="40"/>
  <c r="D164" i="40"/>
  <c r="D163" i="40"/>
  <c r="D162" i="40"/>
  <c r="D161" i="40"/>
  <c r="D160" i="40"/>
  <c r="G170" i="40"/>
  <c r="G169" i="40"/>
  <c r="G168" i="40"/>
  <c r="G167" i="40"/>
  <c r="G166" i="40"/>
  <c r="G165" i="40"/>
  <c r="G164" i="40"/>
  <c r="G163" i="40"/>
  <c r="G162" i="40"/>
  <c r="G161" i="40"/>
  <c r="G160" i="40"/>
  <c r="J170" i="40"/>
  <c r="J169" i="40"/>
  <c r="J168" i="40"/>
  <c r="J167" i="40"/>
  <c r="J166" i="40"/>
  <c r="J165" i="40"/>
  <c r="J164" i="40"/>
  <c r="J163" i="40"/>
  <c r="J162" i="40"/>
  <c r="J161" i="40"/>
  <c r="J160" i="40"/>
  <c r="F282" i="27"/>
  <c r="F281" i="27"/>
  <c r="F280" i="27"/>
  <c r="F279" i="27"/>
  <c r="F278" i="27"/>
  <c r="F277" i="27"/>
  <c r="F276" i="27"/>
  <c r="F275" i="27"/>
  <c r="F274" i="27"/>
  <c r="F273" i="27"/>
  <c r="F272" i="27"/>
  <c r="F271" i="27"/>
  <c r="F270" i="27"/>
  <c r="F269" i="27"/>
  <c r="I282" i="27"/>
  <c r="I281" i="27"/>
  <c r="I280" i="27"/>
  <c r="I279" i="27"/>
  <c r="I278" i="27"/>
  <c r="I277" i="27"/>
  <c r="I276" i="27"/>
  <c r="I275" i="27"/>
  <c r="I274" i="27"/>
  <c r="I273" i="27"/>
  <c r="I272" i="27"/>
  <c r="I271" i="27"/>
  <c r="I270" i="27"/>
  <c r="I269" i="27"/>
  <c r="L282" i="27"/>
  <c r="L281" i="27"/>
  <c r="L280" i="27"/>
  <c r="L279" i="27"/>
  <c r="L278" i="27"/>
  <c r="L277" i="27"/>
  <c r="L276" i="27"/>
  <c r="L275" i="27"/>
  <c r="L274" i="27"/>
  <c r="L273" i="27"/>
  <c r="L272" i="27"/>
  <c r="L271" i="27"/>
  <c r="L270" i="27"/>
  <c r="L269" i="27"/>
  <c r="F81" i="27"/>
  <c r="F80" i="27"/>
  <c r="F79" i="27"/>
  <c r="F78" i="27"/>
  <c r="F77" i="27"/>
  <c r="F76" i="27"/>
  <c r="F75" i="27"/>
  <c r="F74" i="27"/>
  <c r="F73" i="27"/>
  <c r="I81" i="27"/>
  <c r="I80" i="27"/>
  <c r="I79" i="27"/>
  <c r="I78" i="27"/>
  <c r="I77" i="27"/>
  <c r="I76" i="27"/>
  <c r="I75" i="27"/>
  <c r="I74" i="27"/>
  <c r="I73" i="27"/>
  <c r="L81" i="27"/>
  <c r="L80" i="27"/>
  <c r="L79" i="27"/>
  <c r="L78" i="27"/>
  <c r="L77" i="27"/>
  <c r="L76" i="27"/>
  <c r="L75" i="27"/>
  <c r="L74" i="27"/>
  <c r="L73" i="27"/>
  <c r="F83" i="30"/>
  <c r="F82" i="30"/>
  <c r="F81" i="30"/>
  <c r="F80" i="30"/>
  <c r="F79" i="30"/>
  <c r="F78" i="30"/>
  <c r="F77" i="30"/>
  <c r="F76" i="30"/>
  <c r="F75" i="30"/>
  <c r="I83" i="30"/>
  <c r="I82" i="30"/>
  <c r="I81" i="30"/>
  <c r="I80" i="30"/>
  <c r="I79" i="30"/>
  <c r="I78" i="30"/>
  <c r="I77" i="30"/>
  <c r="I76" i="30"/>
  <c r="I75" i="30"/>
  <c r="F284" i="30"/>
  <c r="F283" i="30"/>
  <c r="F282" i="30"/>
  <c r="F281" i="30"/>
  <c r="F280" i="30"/>
  <c r="F279" i="30"/>
  <c r="F278" i="30"/>
  <c r="F277" i="30"/>
  <c r="F276" i="30"/>
  <c r="F275" i="30"/>
  <c r="F274" i="30"/>
  <c r="F273" i="30"/>
  <c r="F272" i="30"/>
  <c r="F271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L284" i="30"/>
  <c r="L283" i="30"/>
  <c r="L282" i="30"/>
  <c r="L281" i="30"/>
  <c r="L280" i="30"/>
  <c r="L279" i="30"/>
  <c r="L278" i="30"/>
  <c r="L277" i="30"/>
  <c r="L276" i="30"/>
  <c r="L275" i="30"/>
  <c r="L274" i="30"/>
  <c r="L273" i="30"/>
  <c r="L272" i="30"/>
  <c r="L271" i="30"/>
  <c r="O284" i="30"/>
  <c r="O283" i="30"/>
  <c r="O282" i="30"/>
  <c r="O281" i="30"/>
  <c r="O280" i="30"/>
  <c r="O279" i="30"/>
  <c r="O278" i="30"/>
  <c r="O277" i="30"/>
  <c r="O276" i="30"/>
  <c r="O275" i="30"/>
  <c r="O274" i="30"/>
  <c r="O273" i="30"/>
  <c r="O272" i="30"/>
  <c r="O271" i="30"/>
  <c r="AF159" i="7"/>
  <c r="AF158" i="7"/>
  <c r="AF157" i="7"/>
  <c r="AF156" i="7"/>
  <c r="AF155" i="7"/>
  <c r="AF154" i="7"/>
  <c r="AF153" i="7"/>
  <c r="AF152" i="7"/>
  <c r="AI159" i="7"/>
  <c r="AI158" i="7"/>
  <c r="AI157" i="7"/>
  <c r="AI156" i="7"/>
  <c r="AI155" i="7"/>
  <c r="AI154" i="7"/>
  <c r="AI153" i="7"/>
  <c r="AI152" i="7"/>
  <c r="AL159" i="7"/>
  <c r="AL158" i="7"/>
  <c r="AL157" i="7"/>
  <c r="AL156" i="7"/>
  <c r="AL155" i="7"/>
  <c r="AL154" i="7"/>
  <c r="AL153" i="7"/>
  <c r="AL152" i="7"/>
  <c r="AO159" i="7"/>
  <c r="AO158" i="7"/>
  <c r="AO157" i="7"/>
  <c r="AO156" i="7"/>
  <c r="AO155" i="7"/>
  <c r="AO154" i="7"/>
  <c r="AO153" i="7"/>
  <c r="AO152" i="7"/>
  <c r="AR159" i="7"/>
  <c r="AR158" i="7"/>
  <c r="AR157" i="7"/>
  <c r="AR156" i="7"/>
  <c r="AR155" i="7"/>
  <c r="AR154" i="7"/>
  <c r="AR153" i="7"/>
  <c r="AR152" i="7"/>
  <c r="F159" i="7"/>
  <c r="F158" i="7"/>
  <c r="F157" i="7"/>
  <c r="F156" i="7"/>
  <c r="F155" i="7"/>
  <c r="F154" i="7"/>
  <c r="F153" i="7"/>
  <c r="F152" i="7"/>
  <c r="I159" i="7"/>
  <c r="I158" i="7"/>
  <c r="I157" i="7"/>
  <c r="I156" i="7"/>
  <c r="I155" i="7"/>
  <c r="I154" i="7"/>
  <c r="I153" i="7"/>
  <c r="I152" i="7"/>
  <c r="L159" i="7"/>
  <c r="L158" i="7"/>
  <c r="L157" i="7"/>
  <c r="L156" i="7"/>
  <c r="L155" i="7"/>
  <c r="L154" i="7"/>
  <c r="L153" i="7"/>
  <c r="L152" i="7"/>
  <c r="O159" i="7"/>
  <c r="O158" i="7"/>
  <c r="O157" i="7"/>
  <c r="O156" i="7"/>
  <c r="O155" i="7"/>
  <c r="O154" i="7"/>
  <c r="O153" i="7"/>
  <c r="O152" i="7"/>
  <c r="F82" i="28"/>
  <c r="F81" i="28"/>
  <c r="F80" i="28"/>
  <c r="F79" i="28"/>
  <c r="F78" i="28"/>
  <c r="F77" i="28"/>
  <c r="F76" i="28"/>
  <c r="F75" i="28"/>
  <c r="F74" i="28"/>
  <c r="F283" i="28"/>
  <c r="F282" i="28"/>
  <c r="F281" i="28"/>
  <c r="F280" i="28"/>
  <c r="F279" i="28"/>
  <c r="F278" i="28"/>
  <c r="F277" i="28"/>
  <c r="F276" i="28"/>
  <c r="F275" i="28"/>
  <c r="F274" i="28"/>
  <c r="F273" i="28"/>
  <c r="F272" i="28"/>
  <c r="F271" i="28"/>
  <c r="F270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L283" i="25"/>
  <c r="I283" i="25"/>
  <c r="F283" i="25"/>
  <c r="L282" i="25"/>
  <c r="I282" i="25"/>
  <c r="F282" i="25"/>
  <c r="L281" i="25"/>
  <c r="I281" i="25"/>
  <c r="F281" i="25"/>
  <c r="L280" i="25"/>
  <c r="I280" i="25"/>
  <c r="F280" i="25"/>
  <c r="L279" i="25"/>
  <c r="I279" i="25"/>
  <c r="F279" i="25"/>
  <c r="L278" i="25"/>
  <c r="I278" i="25"/>
  <c r="F278" i="25"/>
  <c r="L277" i="25"/>
  <c r="I277" i="25"/>
  <c r="F277" i="25"/>
  <c r="L276" i="25"/>
  <c r="I276" i="25"/>
  <c r="F276" i="25"/>
  <c r="L275" i="25"/>
  <c r="I275" i="25"/>
  <c r="F275" i="25"/>
  <c r="L274" i="25"/>
  <c r="I274" i="25"/>
  <c r="F274" i="25"/>
  <c r="L273" i="25"/>
  <c r="I273" i="25"/>
  <c r="F273" i="25"/>
  <c r="L272" i="25"/>
  <c r="I272" i="25"/>
  <c r="F272" i="25"/>
  <c r="L271" i="25"/>
  <c r="I271" i="25"/>
  <c r="F271" i="25"/>
  <c r="L270" i="25"/>
  <c r="I270" i="25"/>
  <c r="F270" i="25"/>
  <c r="F74" i="25"/>
  <c r="I74" i="25"/>
  <c r="L74" i="25"/>
  <c r="F75" i="25"/>
  <c r="I75" i="25"/>
  <c r="L75" i="25"/>
  <c r="F76" i="25"/>
  <c r="I76" i="25"/>
  <c r="L76" i="25"/>
  <c r="F77" i="25"/>
  <c r="I77" i="25"/>
  <c r="L77" i="25"/>
  <c r="F78" i="25"/>
  <c r="I78" i="25"/>
  <c r="L78" i="25"/>
  <c r="F79" i="25"/>
  <c r="I79" i="25"/>
  <c r="L79" i="25"/>
  <c r="F80" i="25"/>
  <c r="I80" i="25"/>
  <c r="L80" i="25"/>
  <c r="F81" i="25"/>
  <c r="I81" i="25"/>
  <c r="L81" i="25"/>
  <c r="F82" i="25"/>
  <c r="I82" i="25"/>
  <c r="L82" i="25"/>
  <c r="X108" i="27" l="1"/>
  <c r="AA108" i="27" s="1"/>
  <c r="Z108" i="27"/>
  <c r="D366" i="32"/>
  <c r="D365" i="32"/>
  <c r="D364" i="32"/>
  <c r="D363" i="32"/>
  <c r="D362" i="32"/>
  <c r="D361" i="32"/>
  <c r="D360" i="32"/>
  <c r="D359" i="32"/>
  <c r="F1097" i="65"/>
  <c r="F1096" i="65"/>
  <c r="F1095" i="65"/>
  <c r="F1094" i="65"/>
  <c r="F1093" i="65"/>
  <c r="F1092" i="65"/>
  <c r="F1091" i="65"/>
  <c r="F1090" i="65"/>
  <c r="F1089" i="65"/>
  <c r="F1088" i="65"/>
  <c r="F1087" i="65"/>
  <c r="F1086" i="65"/>
  <c r="F1085" i="65"/>
  <c r="F1084" i="65"/>
  <c r="F1083" i="65"/>
  <c r="F1082" i="65"/>
  <c r="F1081" i="65"/>
  <c r="F1080" i="65"/>
  <c r="F1079" i="65"/>
  <c r="F1078" i="65"/>
  <c r="F1077" i="65"/>
  <c r="F1076" i="65"/>
  <c r="F1075" i="65"/>
  <c r="F1074" i="65"/>
  <c r="F1073" i="65"/>
  <c r="F1072" i="65"/>
  <c r="F1071" i="65"/>
  <c r="F1070" i="65"/>
  <c r="F1069" i="65"/>
  <c r="F1068" i="65"/>
  <c r="F1067" i="65"/>
  <c r="F1066" i="65"/>
  <c r="F1065" i="65"/>
  <c r="F1064" i="65"/>
  <c r="F1063" i="65"/>
  <c r="F1062" i="65"/>
  <c r="F1061" i="65"/>
  <c r="F1060" i="65"/>
  <c r="F1059" i="65"/>
  <c r="F1058" i="65"/>
  <c r="F1057" i="65"/>
  <c r="AD390" i="40" l="1"/>
  <c r="AD389" i="40"/>
  <c r="AD388" i="40"/>
  <c r="AD387" i="40"/>
  <c r="AD386" i="40"/>
  <c r="AD385" i="40"/>
  <c r="AD384" i="40"/>
  <c r="AD383" i="40"/>
  <c r="AD382" i="40"/>
  <c r="AD381" i="40"/>
  <c r="AD380" i="40"/>
  <c r="AG390" i="40"/>
  <c r="AG389" i="40"/>
  <c r="AG388" i="40"/>
  <c r="AG387" i="40"/>
  <c r="AG386" i="40"/>
  <c r="AG385" i="40"/>
  <c r="AG384" i="40"/>
  <c r="AG383" i="40"/>
  <c r="AG382" i="40"/>
  <c r="AG381" i="40"/>
  <c r="AG380" i="40"/>
  <c r="AJ390" i="40"/>
  <c r="AJ389" i="40"/>
  <c r="AJ388" i="40"/>
  <c r="AJ387" i="40"/>
  <c r="AJ386" i="40"/>
  <c r="AJ385" i="40"/>
  <c r="AJ384" i="40"/>
  <c r="AJ383" i="40"/>
  <c r="AJ382" i="40"/>
  <c r="AJ381" i="40"/>
  <c r="AJ380" i="40"/>
  <c r="D390" i="40"/>
  <c r="D389" i="40"/>
  <c r="D388" i="40"/>
  <c r="D387" i="40"/>
  <c r="D386" i="40"/>
  <c r="D385" i="40"/>
  <c r="D384" i="40"/>
  <c r="D383" i="40"/>
  <c r="D382" i="40"/>
  <c r="D381" i="40"/>
  <c r="D380" i="40"/>
  <c r="G390" i="40"/>
  <c r="G389" i="40"/>
  <c r="G388" i="40"/>
  <c r="G387" i="40"/>
  <c r="G386" i="40"/>
  <c r="G385" i="40"/>
  <c r="G384" i="40"/>
  <c r="G383" i="40"/>
  <c r="G382" i="40"/>
  <c r="G381" i="40"/>
  <c r="G380" i="40"/>
  <c r="J390" i="40"/>
  <c r="J389" i="40"/>
  <c r="J388" i="40"/>
  <c r="J387" i="40"/>
  <c r="J386" i="40"/>
  <c r="J385" i="40"/>
  <c r="J384" i="40"/>
  <c r="J383" i="40"/>
  <c r="J382" i="40"/>
  <c r="J381" i="40"/>
  <c r="J380" i="40"/>
  <c r="F390" i="27"/>
  <c r="F389" i="27"/>
  <c r="F388" i="27"/>
  <c r="F387" i="27"/>
  <c r="F171" i="27"/>
  <c r="F170" i="27"/>
  <c r="F169" i="27"/>
  <c r="F168" i="27"/>
  <c r="F167" i="27"/>
  <c r="F166" i="27"/>
  <c r="F165" i="27"/>
  <c r="F164" i="27"/>
  <c r="I171" i="27"/>
  <c r="I170" i="27"/>
  <c r="I169" i="27"/>
  <c r="I168" i="27"/>
  <c r="I167" i="27"/>
  <c r="I166" i="27"/>
  <c r="I165" i="27"/>
  <c r="I164" i="27"/>
  <c r="L171" i="27"/>
  <c r="L170" i="27"/>
  <c r="L169" i="27"/>
  <c r="L168" i="27"/>
  <c r="L167" i="27"/>
  <c r="L166" i="27"/>
  <c r="L165" i="27"/>
  <c r="L164" i="27"/>
  <c r="F173" i="30"/>
  <c r="F172" i="30"/>
  <c r="F171" i="30"/>
  <c r="F170" i="30"/>
  <c r="F169" i="30"/>
  <c r="F168" i="30"/>
  <c r="F167" i="30"/>
  <c r="F166" i="30"/>
  <c r="G366" i="57"/>
  <c r="G365" i="57"/>
  <c r="G364" i="57"/>
  <c r="G363" i="57"/>
  <c r="G362" i="57"/>
  <c r="G361" i="57"/>
  <c r="G360" i="57"/>
  <c r="G359" i="57"/>
  <c r="G358" i="57"/>
  <c r="J366" i="57"/>
  <c r="J365" i="57"/>
  <c r="J364" i="57"/>
  <c r="J363" i="57"/>
  <c r="J362" i="57"/>
  <c r="J361" i="57"/>
  <c r="J360" i="57"/>
  <c r="J359" i="57"/>
  <c r="J358" i="57"/>
  <c r="M366" i="57"/>
  <c r="M365" i="57"/>
  <c r="M364" i="57"/>
  <c r="M363" i="57"/>
  <c r="M362" i="57"/>
  <c r="M361" i="57"/>
  <c r="M360" i="57"/>
  <c r="M359" i="57"/>
  <c r="M358" i="57"/>
  <c r="G276" i="43"/>
  <c r="G275" i="43"/>
  <c r="G274" i="43"/>
  <c r="G273" i="43"/>
  <c r="G272" i="43"/>
  <c r="G271" i="43"/>
  <c r="J276" i="43"/>
  <c r="J275" i="43"/>
  <c r="J274" i="43"/>
  <c r="J273" i="43"/>
  <c r="J272" i="43"/>
  <c r="J271" i="43"/>
  <c r="G51" i="35"/>
  <c r="G52" i="35"/>
  <c r="AF367" i="7"/>
  <c r="AF366" i="7"/>
  <c r="AF365" i="7"/>
  <c r="AF364" i="7"/>
  <c r="AF363" i="7"/>
  <c r="AF362" i="7"/>
  <c r="AF361" i="7"/>
  <c r="AF360" i="7"/>
  <c r="AI367" i="7"/>
  <c r="AI366" i="7"/>
  <c r="AI365" i="7"/>
  <c r="AI364" i="7"/>
  <c r="AI363" i="7"/>
  <c r="AI362" i="7"/>
  <c r="AI361" i="7"/>
  <c r="AI360" i="7"/>
  <c r="AL367" i="7"/>
  <c r="AL366" i="7"/>
  <c r="AL365" i="7"/>
  <c r="AL364" i="7"/>
  <c r="AL363" i="7"/>
  <c r="AL362" i="7"/>
  <c r="AL361" i="7"/>
  <c r="AL360" i="7"/>
  <c r="AO367" i="7"/>
  <c r="AO366" i="7"/>
  <c r="AO365" i="7"/>
  <c r="AO364" i="7"/>
  <c r="AO363" i="7"/>
  <c r="AO362" i="7"/>
  <c r="AO361" i="7"/>
  <c r="AO360" i="7"/>
  <c r="AR367" i="7"/>
  <c r="AR366" i="7"/>
  <c r="AR365" i="7"/>
  <c r="AR364" i="7"/>
  <c r="AR363" i="7"/>
  <c r="AR362" i="7"/>
  <c r="AR361" i="7"/>
  <c r="AR360" i="7"/>
  <c r="AU367" i="7"/>
  <c r="AU366" i="7"/>
  <c r="AU365" i="7"/>
  <c r="AU364" i="7"/>
  <c r="AU363" i="7"/>
  <c r="AU362" i="7"/>
  <c r="AU361" i="7"/>
  <c r="AU360" i="7"/>
  <c r="F367" i="7"/>
  <c r="F366" i="7"/>
  <c r="F365" i="7"/>
  <c r="F364" i="7"/>
  <c r="F363" i="7"/>
  <c r="F362" i="7"/>
  <c r="F361" i="7"/>
  <c r="F360" i="7"/>
  <c r="I367" i="7"/>
  <c r="I366" i="7"/>
  <c r="I365" i="7"/>
  <c r="I364" i="7"/>
  <c r="I363" i="7"/>
  <c r="I362" i="7"/>
  <c r="I361" i="7"/>
  <c r="I360" i="7"/>
  <c r="L367" i="7"/>
  <c r="L366" i="7"/>
  <c r="L365" i="7"/>
  <c r="L364" i="7"/>
  <c r="L363" i="7"/>
  <c r="L362" i="7"/>
  <c r="L361" i="7"/>
  <c r="L360" i="7"/>
  <c r="O367" i="7"/>
  <c r="O366" i="7"/>
  <c r="O365" i="7"/>
  <c r="O364" i="7"/>
  <c r="O363" i="7"/>
  <c r="O362" i="7"/>
  <c r="O361" i="7"/>
  <c r="O360" i="7"/>
  <c r="F172" i="28"/>
  <c r="F171" i="28"/>
  <c r="F170" i="28"/>
  <c r="F169" i="28"/>
  <c r="F168" i="28"/>
  <c r="F167" i="28"/>
  <c r="F166" i="28"/>
  <c r="F165" i="28"/>
  <c r="F391" i="25"/>
  <c r="F390" i="25"/>
  <c r="F389" i="25"/>
  <c r="F388" i="25"/>
  <c r="I391" i="25"/>
  <c r="I390" i="25"/>
  <c r="I389" i="25"/>
  <c r="I388" i="25"/>
  <c r="L391" i="25"/>
  <c r="L390" i="25"/>
  <c r="L389" i="25"/>
  <c r="L388" i="25"/>
  <c r="F172" i="25"/>
  <c r="F171" i="25"/>
  <c r="F170" i="25"/>
  <c r="F169" i="25"/>
  <c r="F168" i="25"/>
  <c r="F167" i="25"/>
  <c r="F166" i="25"/>
  <c r="F165" i="25"/>
  <c r="I172" i="25"/>
  <c r="I171" i="25"/>
  <c r="I170" i="25"/>
  <c r="I169" i="25"/>
  <c r="I168" i="25"/>
  <c r="I167" i="25"/>
  <c r="I166" i="25"/>
  <c r="I165" i="25"/>
  <c r="L172" i="25"/>
  <c r="L171" i="25"/>
  <c r="L170" i="25"/>
  <c r="L169" i="25"/>
  <c r="L168" i="25"/>
  <c r="L167" i="25"/>
  <c r="L166" i="25"/>
  <c r="L165" i="25"/>
  <c r="F293" i="30"/>
  <c r="F292" i="30"/>
  <c r="F291" i="30"/>
  <c r="F290" i="30"/>
  <c r="F289" i="30"/>
  <c r="F288" i="30"/>
  <c r="F287" i="30"/>
  <c r="I293" i="30"/>
  <c r="I292" i="30"/>
  <c r="I291" i="30"/>
  <c r="I290" i="30"/>
  <c r="I289" i="30"/>
  <c r="I288" i="30"/>
  <c r="I287" i="30"/>
  <c r="F89" i="30"/>
  <c r="F88" i="30"/>
  <c r="F87" i="30"/>
  <c r="F86" i="30"/>
  <c r="I89" i="30"/>
  <c r="I88" i="30"/>
  <c r="I87" i="30"/>
  <c r="I86" i="30"/>
  <c r="O291" i="27"/>
  <c r="O290" i="27"/>
  <c r="O289" i="27"/>
  <c r="O288" i="27"/>
  <c r="O287" i="27"/>
  <c r="O286" i="27"/>
  <c r="O285" i="27"/>
  <c r="O87" i="27"/>
  <c r="O86" i="27"/>
  <c r="O85" i="27"/>
  <c r="O84" i="27"/>
  <c r="F88" i="28"/>
  <c r="F87" i="28"/>
  <c r="F86" i="28"/>
  <c r="F85" i="28"/>
  <c r="I88" i="28"/>
  <c r="I87" i="28"/>
  <c r="I86" i="28"/>
  <c r="I85" i="28"/>
  <c r="F292" i="28"/>
  <c r="F291" i="28"/>
  <c r="F290" i="28"/>
  <c r="F289" i="28"/>
  <c r="F288" i="28"/>
  <c r="F287" i="28"/>
  <c r="F286" i="28"/>
  <c r="I292" i="28"/>
  <c r="I291" i="28"/>
  <c r="I290" i="28"/>
  <c r="I289" i="28"/>
  <c r="I288" i="28"/>
  <c r="I287" i="28"/>
  <c r="I286" i="28"/>
  <c r="N89" i="25"/>
  <c r="P89" i="25"/>
  <c r="F88" i="25"/>
  <c r="F87" i="25"/>
  <c r="F86" i="25"/>
  <c r="F85" i="25"/>
  <c r="I88" i="25"/>
  <c r="I87" i="25"/>
  <c r="I86" i="25"/>
  <c r="I85" i="25"/>
  <c r="O286" i="25"/>
  <c r="R292" i="25"/>
  <c r="R291" i="25"/>
  <c r="R290" i="25"/>
  <c r="R289" i="25"/>
  <c r="R288" i="25"/>
  <c r="R287" i="25"/>
  <c r="R286" i="25"/>
  <c r="H221" i="44" l="1"/>
  <c r="H220" i="44"/>
  <c r="H219" i="44"/>
  <c r="E221" i="44"/>
  <c r="E220" i="44"/>
  <c r="E219" i="44"/>
  <c r="F189" i="65"/>
  <c r="F188" i="65"/>
  <c r="F187" i="65"/>
  <c r="F186" i="65"/>
  <c r="F185" i="65"/>
  <c r="F184" i="65"/>
  <c r="F183" i="65"/>
  <c r="F182" i="65"/>
  <c r="F181" i="65"/>
  <c r="F180" i="65"/>
  <c r="F179" i="65"/>
  <c r="F178" i="65"/>
  <c r="F177" i="65"/>
  <c r="F176" i="65"/>
  <c r="F175" i="65"/>
  <c r="F174" i="65"/>
  <c r="F173" i="65"/>
  <c r="F172" i="65"/>
  <c r="F171" i="65"/>
  <c r="F170" i="65"/>
  <c r="F169" i="65"/>
  <c r="F168" i="65"/>
  <c r="F167" i="65"/>
  <c r="F166" i="65"/>
  <c r="F165" i="65"/>
  <c r="F164" i="65"/>
  <c r="F163" i="65"/>
  <c r="F162" i="65"/>
  <c r="F161" i="65"/>
  <c r="F160" i="65"/>
  <c r="F159" i="65"/>
  <c r="F158" i="65"/>
  <c r="F157" i="65"/>
  <c r="F156" i="65"/>
  <c r="F155" i="65"/>
  <c r="F154" i="65"/>
  <c r="F153" i="65"/>
  <c r="F152" i="65"/>
  <c r="F151" i="65"/>
  <c r="F150" i="65"/>
  <c r="F149" i="65"/>
  <c r="I150" i="65"/>
  <c r="I151" i="65"/>
  <c r="I152" i="65"/>
  <c r="I153" i="65"/>
  <c r="I154" i="65"/>
  <c r="I155" i="65"/>
  <c r="I156" i="65"/>
  <c r="I157" i="65"/>
  <c r="I158" i="65"/>
  <c r="I159" i="65"/>
  <c r="I160" i="65"/>
  <c r="I161" i="65"/>
  <c r="I162" i="65"/>
  <c r="I163" i="65"/>
  <c r="I164" i="65"/>
  <c r="I165" i="65"/>
  <c r="I166" i="65"/>
  <c r="I167" i="65"/>
  <c r="I168" i="65"/>
  <c r="I169" i="65"/>
  <c r="I170" i="65"/>
  <c r="I171" i="65"/>
  <c r="I172" i="65"/>
  <c r="I173" i="65"/>
  <c r="I174" i="65"/>
  <c r="I175" i="65"/>
  <c r="I176" i="65"/>
  <c r="I177" i="65"/>
  <c r="I178" i="65"/>
  <c r="I179" i="65"/>
  <c r="I180" i="65"/>
  <c r="I181" i="65"/>
  <c r="I182" i="65"/>
  <c r="I183" i="65"/>
  <c r="I184" i="65"/>
  <c r="I185" i="65"/>
  <c r="I186" i="65"/>
  <c r="I187" i="65"/>
  <c r="I188" i="65"/>
  <c r="I189" i="65"/>
  <c r="AD68" i="40"/>
  <c r="AD67" i="40"/>
  <c r="AD66" i="40"/>
  <c r="AD65" i="40"/>
  <c r="AD64" i="40"/>
  <c r="AD63" i="40"/>
  <c r="AD62" i="40"/>
  <c r="AD61" i="40"/>
  <c r="AD60" i="40"/>
  <c r="AD59" i="40"/>
  <c r="AD58" i="40"/>
  <c r="D68" i="40"/>
  <c r="D67" i="40"/>
  <c r="D66" i="40"/>
  <c r="D65" i="40"/>
  <c r="D64" i="40"/>
  <c r="D63" i="40"/>
  <c r="D62" i="40"/>
  <c r="D61" i="40"/>
  <c r="D60" i="40"/>
  <c r="D59" i="40"/>
  <c r="D58" i="40"/>
  <c r="E19" i="27"/>
  <c r="G19" i="27"/>
  <c r="H19" i="27"/>
  <c r="J19" i="27"/>
  <c r="K19" i="27"/>
  <c r="M19" i="27"/>
  <c r="N19" i="27"/>
  <c r="P19" i="27"/>
  <c r="Q19" i="27"/>
  <c r="S19" i="27"/>
  <c r="T19" i="27"/>
  <c r="V19" i="27"/>
  <c r="W19" i="27"/>
  <c r="AB19" i="27"/>
  <c r="AC19" i="27"/>
  <c r="P7" i="23" s="1"/>
  <c r="P67" i="23" s="1"/>
  <c r="AH19" i="27"/>
  <c r="AI19" i="27"/>
  <c r="AK19" i="27"/>
  <c r="Y17" i="27"/>
  <c r="Z17" i="27"/>
  <c r="Y18" i="27"/>
  <c r="Z18" i="27"/>
  <c r="Z16" i="27"/>
  <c r="Y16" i="27"/>
  <c r="F18" i="27"/>
  <c r="F17" i="27"/>
  <c r="F16" i="27"/>
  <c r="I18" i="27"/>
  <c r="I17" i="27"/>
  <c r="I16" i="27"/>
  <c r="L18" i="27"/>
  <c r="L17" i="27"/>
  <c r="L16" i="27"/>
  <c r="O18" i="27"/>
  <c r="O17" i="27"/>
  <c r="O16" i="27"/>
  <c r="R18" i="27"/>
  <c r="R17" i="27"/>
  <c r="R16" i="27"/>
  <c r="U18" i="27"/>
  <c r="U17" i="27"/>
  <c r="U16" i="27"/>
  <c r="E198" i="27"/>
  <c r="G198" i="27"/>
  <c r="H198" i="27"/>
  <c r="J198" i="27"/>
  <c r="K198" i="27"/>
  <c r="M198" i="27"/>
  <c r="N198" i="27"/>
  <c r="P198" i="27"/>
  <c r="Q198" i="27"/>
  <c r="S198" i="27"/>
  <c r="T198" i="27"/>
  <c r="V198" i="27"/>
  <c r="W198" i="27"/>
  <c r="AB198" i="27"/>
  <c r="AC198" i="27"/>
  <c r="P37" i="23" s="1"/>
  <c r="Y194" i="27"/>
  <c r="Z194" i="27"/>
  <c r="Y195" i="27"/>
  <c r="Z195" i="27"/>
  <c r="Y196" i="27"/>
  <c r="Z196" i="27"/>
  <c r="Y197" i="27"/>
  <c r="Z197" i="27"/>
  <c r="Z193" i="27"/>
  <c r="Y193" i="27"/>
  <c r="O197" i="27"/>
  <c r="O196" i="27"/>
  <c r="O195" i="27"/>
  <c r="O194" i="27"/>
  <c r="O193" i="27"/>
  <c r="L197" i="27"/>
  <c r="L196" i="27"/>
  <c r="L195" i="27"/>
  <c r="L194" i="27"/>
  <c r="L193" i="27"/>
  <c r="I197" i="27"/>
  <c r="I196" i="27"/>
  <c r="I195" i="27"/>
  <c r="I194" i="27"/>
  <c r="I193" i="27"/>
  <c r="F197" i="27"/>
  <c r="F196" i="27"/>
  <c r="F195" i="27"/>
  <c r="F194" i="27"/>
  <c r="F193" i="27"/>
  <c r="F19" i="27" l="1"/>
  <c r="Y198" i="27"/>
  <c r="I198" i="27"/>
  <c r="Z198" i="27"/>
  <c r="U19" i="27"/>
  <c r="L19" i="27"/>
  <c r="Z19" i="27"/>
  <c r="O198" i="27"/>
  <c r="Y19" i="27"/>
  <c r="R19" i="27"/>
  <c r="I19" i="27"/>
  <c r="F198" i="27"/>
  <c r="L198" i="27"/>
  <c r="O19" i="27"/>
  <c r="Y17" i="25"/>
  <c r="Y196" i="25" l="1"/>
  <c r="F17" i="25"/>
  <c r="I17" i="25"/>
  <c r="L17" i="25"/>
  <c r="O17" i="25"/>
  <c r="R17" i="25"/>
  <c r="U17" i="25"/>
  <c r="X17" i="25"/>
  <c r="Z17" i="25"/>
  <c r="F18" i="25"/>
  <c r="I18" i="25"/>
  <c r="L18" i="25"/>
  <c r="O18" i="25"/>
  <c r="R18" i="25"/>
  <c r="U18" i="25"/>
  <c r="X18" i="25"/>
  <c r="Y18" i="25"/>
  <c r="Z18" i="25"/>
  <c r="F19" i="25"/>
  <c r="I19" i="25"/>
  <c r="L19" i="25"/>
  <c r="O19" i="25"/>
  <c r="R19" i="25"/>
  <c r="U19" i="25"/>
  <c r="X19" i="25"/>
  <c r="Y19" i="25"/>
  <c r="Z19" i="25"/>
  <c r="D94" i="57"/>
  <c r="D93" i="57"/>
  <c r="D92" i="57"/>
  <c r="D91" i="57"/>
  <c r="D90" i="57"/>
  <c r="D89" i="57"/>
  <c r="D88" i="57"/>
  <c r="D87" i="57"/>
  <c r="D86" i="57"/>
  <c r="G94" i="57"/>
  <c r="G93" i="57"/>
  <c r="G92" i="57"/>
  <c r="G91" i="57"/>
  <c r="G90" i="57"/>
  <c r="G89" i="57"/>
  <c r="G88" i="57"/>
  <c r="G87" i="57"/>
  <c r="G86" i="57"/>
  <c r="J94" i="57"/>
  <c r="J93" i="57"/>
  <c r="J92" i="57"/>
  <c r="J91" i="57"/>
  <c r="J90" i="57"/>
  <c r="J89" i="57"/>
  <c r="J88" i="57"/>
  <c r="J87" i="57"/>
  <c r="J86" i="57"/>
  <c r="M94" i="57"/>
  <c r="M93" i="57"/>
  <c r="M92" i="57"/>
  <c r="M91" i="57"/>
  <c r="M90" i="57"/>
  <c r="M89" i="57"/>
  <c r="M88" i="57"/>
  <c r="M87" i="57"/>
  <c r="M86" i="57"/>
  <c r="D84" i="43"/>
  <c r="D83" i="43"/>
  <c r="D82" i="43"/>
  <c r="D81" i="43"/>
  <c r="D80" i="43"/>
  <c r="D79" i="43"/>
  <c r="G84" i="43"/>
  <c r="G83" i="43"/>
  <c r="G82" i="43"/>
  <c r="G81" i="43"/>
  <c r="G80" i="43"/>
  <c r="G79" i="43"/>
  <c r="J84" i="43"/>
  <c r="J83" i="43"/>
  <c r="J82" i="43"/>
  <c r="J81" i="43"/>
  <c r="J80" i="43"/>
  <c r="J79" i="43"/>
  <c r="M84" i="43"/>
  <c r="M83" i="43"/>
  <c r="M82" i="43"/>
  <c r="M81" i="43"/>
  <c r="M80" i="43"/>
  <c r="M79" i="43"/>
  <c r="M119" i="40"/>
  <c r="M118" i="40"/>
  <c r="M117" i="40"/>
  <c r="M116" i="40"/>
  <c r="M115" i="40"/>
  <c r="M114" i="40"/>
  <c r="M113" i="40"/>
  <c r="M112" i="40"/>
  <c r="M111" i="40"/>
  <c r="M110" i="40"/>
  <c r="M109" i="40"/>
  <c r="P119" i="40"/>
  <c r="P118" i="40"/>
  <c r="P117" i="40"/>
  <c r="P116" i="40"/>
  <c r="P115" i="40"/>
  <c r="P114" i="40"/>
  <c r="P113" i="40"/>
  <c r="P112" i="40"/>
  <c r="P111" i="40"/>
  <c r="P110" i="40"/>
  <c r="P109" i="40"/>
  <c r="S119" i="40"/>
  <c r="S118" i="40"/>
  <c r="S117" i="40"/>
  <c r="S116" i="40"/>
  <c r="S115" i="40"/>
  <c r="S114" i="40"/>
  <c r="S113" i="40"/>
  <c r="S112" i="40"/>
  <c r="S111" i="40"/>
  <c r="S110" i="40"/>
  <c r="S109" i="40"/>
  <c r="O244" i="27"/>
  <c r="O243" i="27"/>
  <c r="O242" i="27"/>
  <c r="O241" i="27"/>
  <c r="O240" i="27"/>
  <c r="O239" i="27"/>
  <c r="O238" i="27"/>
  <c r="O237" i="27"/>
  <c r="O236" i="27"/>
  <c r="R244" i="27"/>
  <c r="R243" i="27"/>
  <c r="R242" i="27"/>
  <c r="R241" i="27"/>
  <c r="R240" i="27"/>
  <c r="R239" i="27"/>
  <c r="R238" i="27"/>
  <c r="R237" i="27"/>
  <c r="R236" i="27"/>
  <c r="U244" i="27"/>
  <c r="U243" i="27"/>
  <c r="U242" i="27"/>
  <c r="U241" i="27"/>
  <c r="U240" i="27"/>
  <c r="U239" i="27"/>
  <c r="U238" i="27"/>
  <c r="U237" i="27"/>
  <c r="U236" i="27"/>
  <c r="O47" i="27"/>
  <c r="O46" i="27"/>
  <c r="O45" i="27"/>
  <c r="O44" i="27"/>
  <c r="R47" i="27"/>
  <c r="R46" i="27"/>
  <c r="R45" i="27"/>
  <c r="R44" i="27"/>
  <c r="U47" i="27"/>
  <c r="U46" i="27"/>
  <c r="U45" i="27"/>
  <c r="U44" i="27"/>
  <c r="F246" i="30"/>
  <c r="F245" i="30"/>
  <c r="F244" i="30"/>
  <c r="F243" i="30"/>
  <c r="F242" i="30"/>
  <c r="F241" i="30"/>
  <c r="F240" i="30"/>
  <c r="F239" i="30"/>
  <c r="F238" i="30"/>
  <c r="B79" i="32"/>
  <c r="F79" i="32"/>
  <c r="E79" i="32"/>
  <c r="C79" i="32"/>
  <c r="B63" i="32"/>
  <c r="D78" i="32"/>
  <c r="D77" i="32"/>
  <c r="D76" i="32"/>
  <c r="D75" i="32"/>
  <c r="D74" i="32"/>
  <c r="D73" i="32"/>
  <c r="D72" i="32"/>
  <c r="D71" i="32"/>
  <c r="F236" i="65"/>
  <c r="F235" i="65"/>
  <c r="F234" i="65"/>
  <c r="F233" i="65"/>
  <c r="F232" i="65"/>
  <c r="F231" i="65"/>
  <c r="F230" i="65"/>
  <c r="F229" i="65"/>
  <c r="F228" i="65"/>
  <c r="F227" i="65"/>
  <c r="F226" i="65"/>
  <c r="F225" i="65"/>
  <c r="F224" i="65"/>
  <c r="F223" i="65"/>
  <c r="F222" i="65"/>
  <c r="F221" i="65"/>
  <c r="F220" i="65"/>
  <c r="F219" i="65"/>
  <c r="F218" i="65"/>
  <c r="F217" i="65"/>
  <c r="F216" i="65"/>
  <c r="F215" i="65"/>
  <c r="F214" i="65"/>
  <c r="F213" i="65"/>
  <c r="F212" i="65"/>
  <c r="F211" i="65"/>
  <c r="F210" i="65"/>
  <c r="F209" i="65"/>
  <c r="F208" i="65"/>
  <c r="F207" i="65"/>
  <c r="F206" i="65"/>
  <c r="F205" i="65"/>
  <c r="F204" i="65"/>
  <c r="F203" i="65"/>
  <c r="F202" i="65"/>
  <c r="F201" i="65"/>
  <c r="F200" i="65"/>
  <c r="F199" i="65"/>
  <c r="F198" i="65"/>
  <c r="F197" i="65"/>
  <c r="F196" i="65"/>
  <c r="D79" i="32" l="1"/>
  <c r="AA19" i="25"/>
  <c r="AA17" i="25"/>
  <c r="AA18" i="25"/>
  <c r="L226" i="27"/>
  <c r="L225" i="27"/>
  <c r="L224" i="27"/>
  <c r="O226" i="27"/>
  <c r="O225" i="27"/>
  <c r="O224" i="27"/>
  <c r="R226" i="27"/>
  <c r="R225" i="27"/>
  <c r="R224" i="27"/>
  <c r="U226" i="27"/>
  <c r="U225" i="27"/>
  <c r="U224" i="27"/>
  <c r="X225" i="27"/>
  <c r="X226" i="27"/>
  <c r="Y224" i="27"/>
  <c r="O36" i="27"/>
  <c r="O35" i="27"/>
  <c r="O34" i="27"/>
  <c r="O33" i="27"/>
  <c r="R36" i="27"/>
  <c r="R35" i="27"/>
  <c r="R34" i="27"/>
  <c r="R33" i="27"/>
  <c r="U36" i="27"/>
  <c r="U35" i="27"/>
  <c r="U34" i="27"/>
  <c r="U33" i="27"/>
  <c r="F228" i="30"/>
  <c r="F227" i="30"/>
  <c r="F226" i="30"/>
  <c r="D78" i="57"/>
  <c r="D77" i="57"/>
  <c r="D76" i="57"/>
  <c r="D75" i="57"/>
  <c r="D74" i="57"/>
  <c r="D73" i="57"/>
  <c r="D72" i="57"/>
  <c r="D71" i="57"/>
  <c r="D70" i="57"/>
  <c r="G78" i="57"/>
  <c r="G77" i="57"/>
  <c r="G76" i="57"/>
  <c r="G75" i="57"/>
  <c r="G74" i="57"/>
  <c r="G73" i="57"/>
  <c r="G72" i="57"/>
  <c r="G71" i="57"/>
  <c r="G70" i="57"/>
  <c r="J78" i="57"/>
  <c r="J77" i="57"/>
  <c r="J76" i="57"/>
  <c r="J75" i="57"/>
  <c r="J74" i="57"/>
  <c r="J73" i="57"/>
  <c r="J72" i="57"/>
  <c r="J71" i="57"/>
  <c r="J70" i="57"/>
  <c r="M78" i="57"/>
  <c r="M77" i="57"/>
  <c r="M76" i="57"/>
  <c r="M75" i="57"/>
  <c r="M74" i="57"/>
  <c r="M73" i="57"/>
  <c r="M72" i="57"/>
  <c r="M71" i="57"/>
  <c r="M70" i="57"/>
  <c r="P78" i="57"/>
  <c r="P77" i="57"/>
  <c r="P76" i="57"/>
  <c r="P75" i="57"/>
  <c r="P74" i="57"/>
  <c r="P73" i="57"/>
  <c r="P72" i="57"/>
  <c r="P71" i="57"/>
  <c r="P70" i="57"/>
  <c r="D60" i="43"/>
  <c r="D59" i="43"/>
  <c r="D58" i="43"/>
  <c r="D57" i="43"/>
  <c r="D56" i="43"/>
  <c r="D55" i="43"/>
  <c r="G60" i="43"/>
  <c r="G59" i="43"/>
  <c r="G58" i="43"/>
  <c r="G57" i="43"/>
  <c r="G56" i="43"/>
  <c r="G55" i="43"/>
  <c r="J60" i="43"/>
  <c r="J59" i="43"/>
  <c r="J58" i="43"/>
  <c r="J57" i="43"/>
  <c r="J56" i="43"/>
  <c r="J55" i="43"/>
  <c r="M60" i="43"/>
  <c r="M59" i="43"/>
  <c r="M58" i="43"/>
  <c r="M57" i="43"/>
  <c r="M56" i="43"/>
  <c r="M55" i="43"/>
  <c r="P60" i="43"/>
  <c r="P59" i="43"/>
  <c r="P58" i="43"/>
  <c r="P57" i="43"/>
  <c r="P56" i="43"/>
  <c r="P55" i="43"/>
  <c r="F79" i="7"/>
  <c r="F78" i="7"/>
  <c r="F77" i="7"/>
  <c r="F76" i="7"/>
  <c r="F75" i="7"/>
  <c r="F74" i="7"/>
  <c r="F73" i="7"/>
  <c r="F72" i="7"/>
  <c r="I79" i="7"/>
  <c r="I78" i="7"/>
  <c r="I77" i="7"/>
  <c r="I76" i="7"/>
  <c r="I75" i="7"/>
  <c r="I74" i="7"/>
  <c r="I73" i="7"/>
  <c r="I72" i="7"/>
  <c r="L79" i="7"/>
  <c r="L78" i="7"/>
  <c r="L77" i="7"/>
  <c r="L76" i="7"/>
  <c r="L75" i="7"/>
  <c r="L74" i="7"/>
  <c r="L73" i="7"/>
  <c r="L72" i="7"/>
  <c r="O79" i="7"/>
  <c r="O78" i="7"/>
  <c r="O77" i="7"/>
  <c r="O76" i="7"/>
  <c r="O75" i="7"/>
  <c r="O74" i="7"/>
  <c r="O73" i="7"/>
  <c r="O72" i="7"/>
  <c r="R79" i="7"/>
  <c r="R78" i="7"/>
  <c r="R77" i="7"/>
  <c r="R76" i="7"/>
  <c r="R75" i="7"/>
  <c r="R74" i="7"/>
  <c r="R73" i="7"/>
  <c r="R72" i="7"/>
  <c r="AF79" i="7"/>
  <c r="AF78" i="7"/>
  <c r="AF77" i="7"/>
  <c r="AF76" i="7"/>
  <c r="AF75" i="7"/>
  <c r="AF74" i="7"/>
  <c r="AF73" i="7"/>
  <c r="AF72" i="7"/>
  <c r="AI79" i="7"/>
  <c r="AI78" i="7"/>
  <c r="AI77" i="7"/>
  <c r="AI76" i="7"/>
  <c r="AI75" i="7"/>
  <c r="AI74" i="7"/>
  <c r="AI73" i="7"/>
  <c r="AI72" i="7"/>
  <c r="AL79" i="7"/>
  <c r="AL78" i="7"/>
  <c r="AL77" i="7"/>
  <c r="AL76" i="7"/>
  <c r="AL75" i="7"/>
  <c r="AL74" i="7"/>
  <c r="AL73" i="7"/>
  <c r="AL72" i="7"/>
  <c r="AO79" i="7"/>
  <c r="AO78" i="7"/>
  <c r="AO77" i="7"/>
  <c r="AO76" i="7"/>
  <c r="AO75" i="7"/>
  <c r="AO74" i="7"/>
  <c r="AO73" i="7"/>
  <c r="AO72" i="7"/>
  <c r="AR79" i="7"/>
  <c r="AR78" i="7"/>
  <c r="AR77" i="7"/>
  <c r="AR76" i="7"/>
  <c r="AR75" i="7"/>
  <c r="AR74" i="7"/>
  <c r="AR73" i="7"/>
  <c r="AR72" i="7"/>
  <c r="E52" i="44"/>
  <c r="E51" i="44"/>
  <c r="E50" i="44"/>
  <c r="E49" i="44"/>
  <c r="H52" i="44"/>
  <c r="H51" i="44"/>
  <c r="H50" i="44"/>
  <c r="H49" i="44"/>
  <c r="F37" i="28"/>
  <c r="F36" i="28"/>
  <c r="F35" i="28"/>
  <c r="F34" i="28"/>
  <c r="F227" i="28"/>
  <c r="F226" i="28"/>
  <c r="F225" i="28"/>
  <c r="I227" i="28"/>
  <c r="I226" i="28"/>
  <c r="I225" i="28"/>
  <c r="L227" i="28"/>
  <c r="L226" i="28"/>
  <c r="L225" i="28"/>
  <c r="I34" i="28"/>
  <c r="L34" i="28"/>
  <c r="O34" i="28"/>
  <c r="P34" i="28"/>
  <c r="Q34" i="28"/>
  <c r="U227" i="25"/>
  <c r="U226" i="25"/>
  <c r="U225" i="25"/>
  <c r="R227" i="25"/>
  <c r="R226" i="25"/>
  <c r="R225" i="25"/>
  <c r="O227" i="25"/>
  <c r="O226" i="25"/>
  <c r="O225" i="25"/>
  <c r="L37" i="25"/>
  <c r="L36" i="25"/>
  <c r="L35" i="25"/>
  <c r="L34" i="25"/>
  <c r="O37" i="25"/>
  <c r="O36" i="25"/>
  <c r="O35" i="25"/>
  <c r="O34" i="25"/>
  <c r="R37" i="25"/>
  <c r="R36" i="25"/>
  <c r="R35" i="25"/>
  <c r="R34" i="25"/>
  <c r="U37" i="25"/>
  <c r="U36" i="25"/>
  <c r="U35" i="25"/>
  <c r="U34" i="25"/>
  <c r="D228" i="43"/>
  <c r="D227" i="43"/>
  <c r="D226" i="43"/>
  <c r="D225" i="43"/>
  <c r="D224" i="43"/>
  <c r="D223" i="43"/>
  <c r="G228" i="43"/>
  <c r="G227" i="43"/>
  <c r="G226" i="43"/>
  <c r="G225" i="43"/>
  <c r="G224" i="43"/>
  <c r="G223" i="43"/>
  <c r="J228" i="43"/>
  <c r="J227" i="43"/>
  <c r="J226" i="43"/>
  <c r="J225" i="43"/>
  <c r="J224" i="43"/>
  <c r="J223" i="43"/>
  <c r="M228" i="43"/>
  <c r="M227" i="43"/>
  <c r="M226" i="43"/>
  <c r="M225" i="43"/>
  <c r="M224" i="43"/>
  <c r="M223" i="43"/>
  <c r="D302" i="57"/>
  <c r="D301" i="57"/>
  <c r="D300" i="57"/>
  <c r="D299" i="57"/>
  <c r="D298" i="57"/>
  <c r="D297" i="57"/>
  <c r="D296" i="57"/>
  <c r="D295" i="57"/>
  <c r="D294" i="57"/>
  <c r="G302" i="57"/>
  <c r="G301" i="57"/>
  <c r="G300" i="57"/>
  <c r="G299" i="57"/>
  <c r="G298" i="57"/>
  <c r="G297" i="57"/>
  <c r="G296" i="57"/>
  <c r="G295" i="57"/>
  <c r="G294" i="57"/>
  <c r="J302" i="57"/>
  <c r="J301" i="57"/>
  <c r="J300" i="57"/>
  <c r="J299" i="57"/>
  <c r="J298" i="57"/>
  <c r="J297" i="57"/>
  <c r="J296" i="57"/>
  <c r="J295" i="57"/>
  <c r="J294" i="57"/>
  <c r="M302" i="57"/>
  <c r="M301" i="57"/>
  <c r="M300" i="57"/>
  <c r="M299" i="57"/>
  <c r="M298" i="57"/>
  <c r="M297" i="57"/>
  <c r="M296" i="57"/>
  <c r="M295" i="57"/>
  <c r="M294" i="57"/>
  <c r="AD322" i="40"/>
  <c r="AD321" i="40"/>
  <c r="AD320" i="40"/>
  <c r="AD319" i="40"/>
  <c r="AD318" i="40"/>
  <c r="AD317" i="40"/>
  <c r="AD316" i="40"/>
  <c r="AD315" i="40"/>
  <c r="AD314" i="40"/>
  <c r="AD313" i="40"/>
  <c r="AD312" i="40"/>
  <c r="AG322" i="40"/>
  <c r="AG321" i="40"/>
  <c r="AG320" i="40"/>
  <c r="AG319" i="40"/>
  <c r="AG318" i="40"/>
  <c r="AG317" i="40"/>
  <c r="AG316" i="40"/>
  <c r="AG315" i="40"/>
  <c r="AG314" i="40"/>
  <c r="AG313" i="40"/>
  <c r="AG312" i="40"/>
  <c r="AJ322" i="40"/>
  <c r="AJ321" i="40"/>
  <c r="AJ320" i="40"/>
  <c r="AJ319" i="40"/>
  <c r="AJ318" i="40"/>
  <c r="AJ317" i="40"/>
  <c r="AJ316" i="40"/>
  <c r="AJ315" i="40"/>
  <c r="AJ314" i="40"/>
  <c r="AJ313" i="40"/>
  <c r="AJ312" i="40"/>
  <c r="AM322" i="40"/>
  <c r="AM321" i="40"/>
  <c r="AM320" i="40"/>
  <c r="AM319" i="40"/>
  <c r="AM318" i="40"/>
  <c r="AM317" i="40"/>
  <c r="AM316" i="40"/>
  <c r="AM315" i="40"/>
  <c r="AM314" i="40"/>
  <c r="AM313" i="40"/>
  <c r="AM312" i="40"/>
  <c r="D322" i="40"/>
  <c r="D321" i="40"/>
  <c r="D320" i="40"/>
  <c r="D319" i="40"/>
  <c r="D318" i="40"/>
  <c r="D317" i="40"/>
  <c r="D316" i="40"/>
  <c r="D315" i="40"/>
  <c r="D314" i="40"/>
  <c r="D313" i="40"/>
  <c r="D312" i="40"/>
  <c r="G322" i="40"/>
  <c r="G321" i="40"/>
  <c r="G320" i="40"/>
  <c r="G319" i="40"/>
  <c r="G318" i="40"/>
  <c r="G317" i="40"/>
  <c r="G316" i="40"/>
  <c r="G315" i="40"/>
  <c r="G314" i="40"/>
  <c r="G313" i="40"/>
  <c r="G312" i="40"/>
  <c r="J322" i="40"/>
  <c r="J321" i="40"/>
  <c r="J320" i="40"/>
  <c r="J319" i="40"/>
  <c r="J318" i="40"/>
  <c r="J317" i="40"/>
  <c r="J316" i="40"/>
  <c r="J315" i="40"/>
  <c r="J314" i="40"/>
  <c r="J313" i="40"/>
  <c r="J312" i="40"/>
  <c r="M322" i="40"/>
  <c r="M321" i="40"/>
  <c r="M320" i="40"/>
  <c r="M319" i="40"/>
  <c r="M318" i="40"/>
  <c r="M317" i="40"/>
  <c r="M316" i="40"/>
  <c r="M315" i="40"/>
  <c r="M314" i="40"/>
  <c r="M313" i="40"/>
  <c r="M312" i="40"/>
  <c r="AR302" i="7"/>
  <c r="AR301" i="7"/>
  <c r="AR300" i="7"/>
  <c r="AR299" i="7"/>
  <c r="AR298" i="7"/>
  <c r="AR297" i="7"/>
  <c r="AR296" i="7"/>
  <c r="AO302" i="7"/>
  <c r="AO301" i="7"/>
  <c r="AO300" i="7"/>
  <c r="AO299" i="7"/>
  <c r="AO298" i="7"/>
  <c r="AO297" i="7"/>
  <c r="AO296" i="7"/>
  <c r="AL302" i="7"/>
  <c r="AL301" i="7"/>
  <c r="AL300" i="7"/>
  <c r="AL299" i="7"/>
  <c r="AL298" i="7"/>
  <c r="AL297" i="7"/>
  <c r="AL296" i="7"/>
  <c r="AI302" i="7"/>
  <c r="AI301" i="7"/>
  <c r="AI300" i="7"/>
  <c r="AI299" i="7"/>
  <c r="AI298" i="7"/>
  <c r="AI297" i="7"/>
  <c r="AI296" i="7"/>
  <c r="AF297" i="7"/>
  <c r="AF298" i="7"/>
  <c r="AF299" i="7"/>
  <c r="AF300" i="7"/>
  <c r="AF301" i="7"/>
  <c r="AF302" i="7"/>
  <c r="R303" i="7"/>
  <c r="R302" i="7"/>
  <c r="R301" i="7"/>
  <c r="R300" i="7"/>
  <c r="R299" i="7"/>
  <c r="R298" i="7"/>
  <c r="R297" i="7"/>
  <c r="R296" i="7"/>
  <c r="O303" i="7"/>
  <c r="O302" i="7"/>
  <c r="O301" i="7"/>
  <c r="O300" i="7"/>
  <c r="O299" i="7"/>
  <c r="O298" i="7"/>
  <c r="O297" i="7"/>
  <c r="O296" i="7"/>
  <c r="L303" i="7"/>
  <c r="L302" i="7"/>
  <c r="L301" i="7"/>
  <c r="L300" i="7"/>
  <c r="L299" i="7"/>
  <c r="L298" i="7"/>
  <c r="L297" i="7"/>
  <c r="L296" i="7"/>
  <c r="I303" i="7"/>
  <c r="I302" i="7"/>
  <c r="I301" i="7"/>
  <c r="I300" i="7"/>
  <c r="I299" i="7"/>
  <c r="I298" i="7"/>
  <c r="I297" i="7"/>
  <c r="I296" i="7"/>
  <c r="F297" i="7"/>
  <c r="F298" i="7"/>
  <c r="F299" i="7"/>
  <c r="F300" i="7"/>
  <c r="F301" i="7"/>
  <c r="F302" i="7"/>
  <c r="F303" i="7"/>
  <c r="O141" i="28"/>
  <c r="O140" i="28"/>
  <c r="O139" i="28"/>
  <c r="O138" i="28"/>
  <c r="F141" i="28"/>
  <c r="F140" i="28"/>
  <c r="F139" i="28"/>
  <c r="F138" i="28"/>
  <c r="I141" i="28"/>
  <c r="I140" i="28"/>
  <c r="I139" i="28"/>
  <c r="I138" i="28"/>
  <c r="F356" i="27"/>
  <c r="F355" i="27"/>
  <c r="F354" i="27"/>
  <c r="F353" i="27"/>
  <c r="F352" i="27"/>
  <c r="F351" i="27"/>
  <c r="I356" i="27"/>
  <c r="I355" i="27"/>
  <c r="I354" i="27"/>
  <c r="I353" i="27"/>
  <c r="I352" i="27"/>
  <c r="I351" i="27"/>
  <c r="L356" i="27"/>
  <c r="L355" i="27"/>
  <c r="L354" i="27"/>
  <c r="L353" i="27"/>
  <c r="L352" i="27"/>
  <c r="L351" i="27"/>
  <c r="F140" i="27"/>
  <c r="F139" i="27"/>
  <c r="F138" i="27"/>
  <c r="F137" i="27"/>
  <c r="I140" i="27"/>
  <c r="I139" i="27"/>
  <c r="I138" i="27"/>
  <c r="I137" i="27"/>
  <c r="L140" i="27"/>
  <c r="L139" i="27"/>
  <c r="L138" i="27"/>
  <c r="L137" i="27"/>
  <c r="R34" i="28" l="1"/>
  <c r="X353" i="25"/>
  <c r="X354" i="25"/>
  <c r="X355" i="25"/>
  <c r="X356" i="25"/>
  <c r="X357" i="25"/>
  <c r="X352" i="25"/>
  <c r="F357" i="25"/>
  <c r="F356" i="25"/>
  <c r="F355" i="25"/>
  <c r="F354" i="25"/>
  <c r="F353" i="25"/>
  <c r="F352" i="25"/>
  <c r="I357" i="25"/>
  <c r="I356" i="25"/>
  <c r="I355" i="25"/>
  <c r="I354" i="25"/>
  <c r="I353" i="25"/>
  <c r="I352" i="25"/>
  <c r="L357" i="25"/>
  <c r="L356" i="25"/>
  <c r="L355" i="25"/>
  <c r="L354" i="25"/>
  <c r="L353" i="25"/>
  <c r="L352" i="25"/>
  <c r="Y138" i="25"/>
  <c r="F141" i="25"/>
  <c r="F140" i="25"/>
  <c r="F139" i="25"/>
  <c r="F138" i="25"/>
  <c r="I141" i="25"/>
  <c r="I140" i="25"/>
  <c r="I139" i="25"/>
  <c r="I138" i="25"/>
  <c r="L141" i="25"/>
  <c r="L140" i="25"/>
  <c r="L139" i="25"/>
  <c r="L138" i="25"/>
  <c r="O141" i="25"/>
  <c r="O140" i="25"/>
  <c r="O139" i="25"/>
  <c r="O138" i="25"/>
  <c r="R141" i="25"/>
  <c r="R140" i="25"/>
  <c r="R139" i="25"/>
  <c r="R138" i="25"/>
  <c r="U141" i="25"/>
  <c r="U140" i="25"/>
  <c r="U139" i="25"/>
  <c r="U138" i="25"/>
  <c r="D64" i="38"/>
  <c r="F64" i="38"/>
  <c r="G64" i="38"/>
  <c r="H64" i="38"/>
  <c r="I64" i="38"/>
  <c r="J64" i="38"/>
  <c r="K64" i="38"/>
  <c r="L64" i="38"/>
  <c r="M64" i="38"/>
  <c r="N64" i="38"/>
  <c r="O64" i="38"/>
  <c r="P64" i="38"/>
  <c r="Q64" i="38"/>
  <c r="R64" i="38"/>
  <c r="S64" i="38"/>
  <c r="T64" i="38"/>
  <c r="U64" i="38"/>
  <c r="V64" i="38"/>
  <c r="W64" i="38"/>
  <c r="X64" i="38"/>
  <c r="Y64" i="38"/>
  <c r="Z64" i="38"/>
  <c r="AA64" i="38"/>
  <c r="AB64" i="38"/>
  <c r="AC64" i="38"/>
  <c r="AD64" i="38"/>
  <c r="AE64" i="38"/>
  <c r="AF64" i="38"/>
  <c r="AG64" i="38"/>
  <c r="AH64" i="38"/>
  <c r="AI64" i="38"/>
  <c r="AJ64" i="38"/>
  <c r="AK64" i="38"/>
  <c r="AL64" i="38"/>
  <c r="D65" i="38"/>
  <c r="E65" i="38"/>
  <c r="F65" i="38"/>
  <c r="G65" i="38"/>
  <c r="H65" i="38"/>
  <c r="I65" i="38"/>
  <c r="J65" i="38"/>
  <c r="K65" i="38"/>
  <c r="L65" i="38"/>
  <c r="M65" i="38"/>
  <c r="N65" i="38"/>
  <c r="O65" i="38"/>
  <c r="P65" i="38"/>
  <c r="Q65" i="38"/>
  <c r="R65" i="38"/>
  <c r="S65" i="38"/>
  <c r="T65" i="38"/>
  <c r="U65" i="38"/>
  <c r="V65" i="38"/>
  <c r="W65" i="38"/>
  <c r="X65" i="38"/>
  <c r="Y65" i="38"/>
  <c r="Z65" i="38"/>
  <c r="AA65" i="38"/>
  <c r="AB65" i="38"/>
  <c r="AC65" i="38"/>
  <c r="AD65" i="38"/>
  <c r="AE65" i="38"/>
  <c r="AF65" i="38"/>
  <c r="AG65" i="38"/>
  <c r="AH65" i="38"/>
  <c r="AI65" i="38"/>
  <c r="AJ65" i="38"/>
  <c r="AK65" i="38"/>
  <c r="AL65" i="38"/>
  <c r="D66" i="38"/>
  <c r="E66" i="38"/>
  <c r="F66" i="38"/>
  <c r="G66" i="38"/>
  <c r="H66" i="38"/>
  <c r="I66" i="38"/>
  <c r="J66" i="38"/>
  <c r="K66" i="38"/>
  <c r="L66" i="38"/>
  <c r="M66" i="38"/>
  <c r="N66" i="38"/>
  <c r="O66" i="38"/>
  <c r="P66" i="38"/>
  <c r="Q66" i="38"/>
  <c r="R66" i="38"/>
  <c r="S66" i="38"/>
  <c r="T66" i="38"/>
  <c r="U66" i="38"/>
  <c r="V66" i="38"/>
  <c r="W66" i="38"/>
  <c r="X66" i="38"/>
  <c r="Y66" i="38"/>
  <c r="Z66" i="38"/>
  <c r="AA66" i="38"/>
  <c r="AB66" i="38"/>
  <c r="AC66" i="38"/>
  <c r="AD66" i="38"/>
  <c r="AE66" i="38"/>
  <c r="AF66" i="38"/>
  <c r="AG66" i="38"/>
  <c r="AH66" i="38"/>
  <c r="AI66" i="38"/>
  <c r="AJ66" i="38"/>
  <c r="AK66" i="38"/>
  <c r="AL66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P67" i="38"/>
  <c r="Q67" i="38"/>
  <c r="R67" i="38"/>
  <c r="S67" i="38"/>
  <c r="T67" i="38"/>
  <c r="U67" i="38"/>
  <c r="V67" i="38"/>
  <c r="W67" i="38"/>
  <c r="X67" i="38"/>
  <c r="Y67" i="38"/>
  <c r="Z67" i="38"/>
  <c r="AA67" i="38"/>
  <c r="AB67" i="38"/>
  <c r="AC67" i="38"/>
  <c r="AD67" i="38"/>
  <c r="AE67" i="38"/>
  <c r="AF67" i="38"/>
  <c r="AG67" i="38"/>
  <c r="AH67" i="38"/>
  <c r="AI67" i="38"/>
  <c r="AJ67" i="38"/>
  <c r="AK67" i="38"/>
  <c r="AL67" i="38"/>
  <c r="D68" i="38"/>
  <c r="E68" i="38"/>
  <c r="F68" i="38"/>
  <c r="G68" i="38"/>
  <c r="H68" i="38"/>
  <c r="I68" i="38"/>
  <c r="J68" i="38"/>
  <c r="K68" i="38"/>
  <c r="L68" i="38"/>
  <c r="M68" i="38"/>
  <c r="N68" i="38"/>
  <c r="O68" i="38"/>
  <c r="P68" i="38"/>
  <c r="Q68" i="38"/>
  <c r="R68" i="38"/>
  <c r="S68" i="38"/>
  <c r="T68" i="38"/>
  <c r="U68" i="38"/>
  <c r="V68" i="38"/>
  <c r="W68" i="38"/>
  <c r="X68" i="38"/>
  <c r="Y68" i="38"/>
  <c r="Z68" i="38"/>
  <c r="AA68" i="38"/>
  <c r="AB68" i="38"/>
  <c r="AC68" i="38"/>
  <c r="AD68" i="38"/>
  <c r="AE68" i="38"/>
  <c r="AF68" i="38"/>
  <c r="AG68" i="38"/>
  <c r="AH68" i="38"/>
  <c r="AI68" i="38"/>
  <c r="AJ68" i="38"/>
  <c r="AK68" i="38"/>
  <c r="AL68" i="38"/>
  <c r="D69" i="38"/>
  <c r="E69" i="38"/>
  <c r="F69" i="38"/>
  <c r="G69" i="38"/>
  <c r="H69" i="38"/>
  <c r="I69" i="38"/>
  <c r="J69" i="38"/>
  <c r="K69" i="38"/>
  <c r="L69" i="38"/>
  <c r="M69" i="38"/>
  <c r="N69" i="38"/>
  <c r="O69" i="38"/>
  <c r="P69" i="38"/>
  <c r="Q69" i="38"/>
  <c r="R69" i="38"/>
  <c r="S69" i="38"/>
  <c r="T69" i="38"/>
  <c r="U69" i="38"/>
  <c r="V69" i="38"/>
  <c r="W69" i="38"/>
  <c r="X69" i="38"/>
  <c r="Y69" i="38"/>
  <c r="Z69" i="38"/>
  <c r="AA69" i="38"/>
  <c r="AB69" i="38"/>
  <c r="AC69" i="38"/>
  <c r="AD69" i="38"/>
  <c r="AE69" i="38"/>
  <c r="AF69" i="38"/>
  <c r="AG69" i="38"/>
  <c r="AH69" i="38"/>
  <c r="AI69" i="38"/>
  <c r="AJ69" i="38"/>
  <c r="AK69" i="38"/>
  <c r="AL69" i="38"/>
  <c r="D70" i="38"/>
  <c r="E70" i="38"/>
  <c r="F70" i="38"/>
  <c r="G70" i="38"/>
  <c r="H70" i="38"/>
  <c r="I70" i="38"/>
  <c r="J70" i="38"/>
  <c r="K70" i="38"/>
  <c r="L70" i="38"/>
  <c r="M70" i="38"/>
  <c r="N70" i="38"/>
  <c r="O70" i="38"/>
  <c r="P70" i="38"/>
  <c r="Q70" i="38"/>
  <c r="R70" i="38"/>
  <c r="S70" i="38"/>
  <c r="T70" i="38"/>
  <c r="U70" i="38"/>
  <c r="V70" i="38"/>
  <c r="W70" i="38"/>
  <c r="X70" i="38"/>
  <c r="Y70" i="38"/>
  <c r="Z70" i="38"/>
  <c r="AA70" i="38"/>
  <c r="AB70" i="38"/>
  <c r="AC70" i="38"/>
  <c r="AD70" i="38"/>
  <c r="AE70" i="38"/>
  <c r="AF70" i="38"/>
  <c r="AG70" i="38"/>
  <c r="AH70" i="38"/>
  <c r="AI70" i="38"/>
  <c r="AJ70" i="38"/>
  <c r="AK70" i="38"/>
  <c r="AL70" i="38"/>
  <c r="D71" i="38"/>
  <c r="E71" i="38"/>
  <c r="F71" i="38"/>
  <c r="G71" i="38"/>
  <c r="H71" i="38"/>
  <c r="I71" i="38"/>
  <c r="J71" i="38"/>
  <c r="K71" i="38"/>
  <c r="L71" i="38"/>
  <c r="M71" i="38"/>
  <c r="N71" i="38"/>
  <c r="O71" i="38"/>
  <c r="P71" i="38"/>
  <c r="Q71" i="38"/>
  <c r="R71" i="38"/>
  <c r="S71" i="38"/>
  <c r="T71" i="38"/>
  <c r="U71" i="38"/>
  <c r="V71" i="38"/>
  <c r="W71" i="38"/>
  <c r="X71" i="38"/>
  <c r="Y71" i="38"/>
  <c r="Z71" i="38"/>
  <c r="AA71" i="38"/>
  <c r="AB71" i="38"/>
  <c r="AC71" i="38"/>
  <c r="AD71" i="38"/>
  <c r="AE71" i="38"/>
  <c r="AF71" i="38"/>
  <c r="AG71" i="38"/>
  <c r="AH71" i="38"/>
  <c r="AI71" i="38"/>
  <c r="AJ71" i="38"/>
  <c r="AK71" i="38"/>
  <c r="AL71" i="38"/>
  <c r="D72" i="38"/>
  <c r="E72" i="38"/>
  <c r="F72" i="38"/>
  <c r="G72" i="38"/>
  <c r="H72" i="38"/>
  <c r="I72" i="38"/>
  <c r="J72" i="38"/>
  <c r="K72" i="38"/>
  <c r="L72" i="38"/>
  <c r="M72" i="38"/>
  <c r="N72" i="38"/>
  <c r="O72" i="38"/>
  <c r="P72" i="38"/>
  <c r="Q72" i="38"/>
  <c r="R72" i="38"/>
  <c r="S72" i="38"/>
  <c r="T72" i="38"/>
  <c r="U72" i="38"/>
  <c r="V72" i="38"/>
  <c r="W72" i="38"/>
  <c r="X72" i="38"/>
  <c r="Y72" i="38"/>
  <c r="Z72" i="38"/>
  <c r="AA72" i="38"/>
  <c r="AB72" i="38"/>
  <c r="AC72" i="38"/>
  <c r="AD72" i="38"/>
  <c r="AE72" i="38"/>
  <c r="AF72" i="38"/>
  <c r="AG72" i="38"/>
  <c r="AH72" i="38"/>
  <c r="AI72" i="38"/>
  <c r="AJ72" i="38"/>
  <c r="AK72" i="38"/>
  <c r="AL72" i="38"/>
  <c r="D73" i="38"/>
  <c r="E73" i="38"/>
  <c r="F73" i="38"/>
  <c r="G73" i="38"/>
  <c r="H73" i="38"/>
  <c r="I73" i="38"/>
  <c r="J73" i="38"/>
  <c r="K73" i="38"/>
  <c r="L73" i="38"/>
  <c r="M73" i="38"/>
  <c r="N73" i="38"/>
  <c r="O73" i="38"/>
  <c r="P73" i="38"/>
  <c r="Q73" i="38"/>
  <c r="R73" i="38"/>
  <c r="S73" i="38"/>
  <c r="T73" i="38"/>
  <c r="U73" i="38"/>
  <c r="V73" i="38"/>
  <c r="W73" i="38"/>
  <c r="X73" i="38"/>
  <c r="Y73" i="38"/>
  <c r="Z73" i="38"/>
  <c r="AA73" i="38"/>
  <c r="AB73" i="38"/>
  <c r="AC73" i="38"/>
  <c r="AD73" i="38"/>
  <c r="AE73" i="38"/>
  <c r="AF73" i="38"/>
  <c r="AG73" i="38"/>
  <c r="AH73" i="38"/>
  <c r="AI73" i="38"/>
  <c r="AJ73" i="38"/>
  <c r="AK73" i="38"/>
  <c r="AL73" i="38"/>
  <c r="D74" i="38"/>
  <c r="E74" i="38"/>
  <c r="F74" i="38"/>
  <c r="G74" i="38"/>
  <c r="H74" i="38"/>
  <c r="I74" i="38"/>
  <c r="J74" i="38"/>
  <c r="K74" i="38"/>
  <c r="L74" i="38"/>
  <c r="M74" i="38"/>
  <c r="N74" i="38"/>
  <c r="O74" i="38"/>
  <c r="P74" i="38"/>
  <c r="Q74" i="38"/>
  <c r="R74" i="38"/>
  <c r="S74" i="38"/>
  <c r="T74" i="38"/>
  <c r="U74" i="38"/>
  <c r="V74" i="38"/>
  <c r="W74" i="38"/>
  <c r="X74" i="38"/>
  <c r="Y74" i="38"/>
  <c r="Z74" i="38"/>
  <c r="AA74" i="38"/>
  <c r="AB74" i="38"/>
  <c r="AC74" i="38"/>
  <c r="AD74" i="38"/>
  <c r="AE74" i="38"/>
  <c r="AF74" i="38"/>
  <c r="AG74" i="38"/>
  <c r="AH74" i="38"/>
  <c r="AI74" i="38"/>
  <c r="AJ74" i="38"/>
  <c r="AK74" i="38"/>
  <c r="AL74" i="38"/>
  <c r="D75" i="38"/>
  <c r="E75" i="38"/>
  <c r="F75" i="38"/>
  <c r="G75" i="38"/>
  <c r="H75" i="38"/>
  <c r="I75" i="38"/>
  <c r="J75" i="38"/>
  <c r="K75" i="38"/>
  <c r="L75" i="38"/>
  <c r="M75" i="38"/>
  <c r="N75" i="38"/>
  <c r="O75" i="38"/>
  <c r="P75" i="38"/>
  <c r="Q75" i="38"/>
  <c r="R75" i="38"/>
  <c r="S75" i="38"/>
  <c r="T75" i="38"/>
  <c r="U75" i="38"/>
  <c r="V75" i="38"/>
  <c r="W75" i="38"/>
  <c r="X75" i="38"/>
  <c r="Y75" i="38"/>
  <c r="Z75" i="38"/>
  <c r="AA75" i="38"/>
  <c r="AB75" i="38"/>
  <c r="AC75" i="38"/>
  <c r="AD75" i="38"/>
  <c r="AE75" i="38"/>
  <c r="AF75" i="38"/>
  <c r="AG75" i="38"/>
  <c r="AH75" i="38"/>
  <c r="AI75" i="38"/>
  <c r="AJ75" i="38"/>
  <c r="AK75" i="38"/>
  <c r="AL75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Q76" i="38"/>
  <c r="R76" i="38"/>
  <c r="S76" i="38"/>
  <c r="T76" i="38"/>
  <c r="U76" i="38"/>
  <c r="V76" i="38"/>
  <c r="W76" i="38"/>
  <c r="X76" i="38"/>
  <c r="Y76" i="38"/>
  <c r="Z76" i="38"/>
  <c r="AA76" i="38"/>
  <c r="AB76" i="38"/>
  <c r="AC76" i="38"/>
  <c r="AD76" i="38"/>
  <c r="AE76" i="38"/>
  <c r="AF76" i="38"/>
  <c r="AG76" i="38"/>
  <c r="AH76" i="38"/>
  <c r="AI76" i="38"/>
  <c r="AJ76" i="38"/>
  <c r="AK76" i="38"/>
  <c r="AL76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Q77" i="38"/>
  <c r="R77" i="38"/>
  <c r="S77" i="38"/>
  <c r="T77" i="38"/>
  <c r="U77" i="38"/>
  <c r="V77" i="38"/>
  <c r="W77" i="38"/>
  <c r="X77" i="38"/>
  <c r="Y77" i="38"/>
  <c r="Z77" i="38"/>
  <c r="AA77" i="38"/>
  <c r="AB77" i="38"/>
  <c r="AC77" i="38"/>
  <c r="AD77" i="38"/>
  <c r="AE77" i="38"/>
  <c r="AF77" i="38"/>
  <c r="AG77" i="38"/>
  <c r="AH77" i="38"/>
  <c r="AI77" i="38"/>
  <c r="AJ77" i="38"/>
  <c r="AK77" i="38"/>
  <c r="AL77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Q78" i="38"/>
  <c r="R78" i="38"/>
  <c r="S78" i="38"/>
  <c r="T78" i="38"/>
  <c r="U78" i="38"/>
  <c r="V78" i="38"/>
  <c r="W78" i="38"/>
  <c r="X78" i="38"/>
  <c r="Y78" i="38"/>
  <c r="Z78" i="38"/>
  <c r="AA78" i="38"/>
  <c r="AB78" i="38"/>
  <c r="AC78" i="38"/>
  <c r="AD78" i="38"/>
  <c r="AE78" i="38"/>
  <c r="AF78" i="38"/>
  <c r="AG78" i="38"/>
  <c r="AH78" i="38"/>
  <c r="AI78" i="38"/>
  <c r="AJ78" i="38"/>
  <c r="AK78" i="38"/>
  <c r="AL78" i="38"/>
  <c r="D79" i="38"/>
  <c r="E79" i="38"/>
  <c r="F79" i="38"/>
  <c r="G79" i="38"/>
  <c r="H79" i="38"/>
  <c r="I79" i="38"/>
  <c r="J79" i="38"/>
  <c r="K79" i="38"/>
  <c r="L79" i="38"/>
  <c r="M79" i="38"/>
  <c r="N79" i="38"/>
  <c r="O79" i="38"/>
  <c r="P79" i="38"/>
  <c r="Q79" i="38"/>
  <c r="R79" i="38"/>
  <c r="S79" i="38"/>
  <c r="T79" i="38"/>
  <c r="U79" i="38"/>
  <c r="V79" i="38"/>
  <c r="W79" i="38"/>
  <c r="X79" i="38"/>
  <c r="Y79" i="38"/>
  <c r="Z79" i="38"/>
  <c r="AA79" i="38"/>
  <c r="AB79" i="38"/>
  <c r="AC79" i="38"/>
  <c r="AD79" i="38"/>
  <c r="AE79" i="38"/>
  <c r="AF79" i="38"/>
  <c r="AG79" i="38"/>
  <c r="AH79" i="38"/>
  <c r="AI79" i="38"/>
  <c r="AJ79" i="38"/>
  <c r="AK79" i="38"/>
  <c r="AL79" i="38"/>
  <c r="D80" i="38"/>
  <c r="E80" i="38"/>
  <c r="F80" i="38"/>
  <c r="G80" i="38"/>
  <c r="H80" i="38"/>
  <c r="I80" i="38"/>
  <c r="J80" i="38"/>
  <c r="K80" i="38"/>
  <c r="L80" i="38"/>
  <c r="M80" i="38"/>
  <c r="N80" i="38"/>
  <c r="O80" i="38"/>
  <c r="P80" i="38"/>
  <c r="Q80" i="38"/>
  <c r="R80" i="38"/>
  <c r="S80" i="38"/>
  <c r="T80" i="38"/>
  <c r="U80" i="38"/>
  <c r="V80" i="38"/>
  <c r="W80" i="38"/>
  <c r="X80" i="38"/>
  <c r="Y80" i="38"/>
  <c r="Z80" i="38"/>
  <c r="AA80" i="38"/>
  <c r="AB80" i="38"/>
  <c r="AC80" i="38"/>
  <c r="AD80" i="38"/>
  <c r="AE80" i="38"/>
  <c r="AF80" i="38"/>
  <c r="AG80" i="38"/>
  <c r="AH80" i="38"/>
  <c r="AI80" i="38"/>
  <c r="AJ80" i="38"/>
  <c r="AK80" i="38"/>
  <c r="AL80" i="38"/>
  <c r="D81" i="38"/>
  <c r="E81" i="38"/>
  <c r="F81" i="38"/>
  <c r="G81" i="38"/>
  <c r="H81" i="38"/>
  <c r="I81" i="38"/>
  <c r="J81" i="38"/>
  <c r="K81" i="38"/>
  <c r="L81" i="38"/>
  <c r="M81" i="38"/>
  <c r="N81" i="38"/>
  <c r="O81" i="38"/>
  <c r="P81" i="38"/>
  <c r="Q81" i="38"/>
  <c r="R81" i="38"/>
  <c r="S81" i="38"/>
  <c r="T81" i="38"/>
  <c r="U81" i="38"/>
  <c r="V81" i="38"/>
  <c r="W81" i="38"/>
  <c r="X81" i="38"/>
  <c r="Y81" i="38"/>
  <c r="Z81" i="38"/>
  <c r="AA81" i="38"/>
  <c r="AB81" i="38"/>
  <c r="AC81" i="38"/>
  <c r="AD81" i="38"/>
  <c r="AE81" i="38"/>
  <c r="AF81" i="38"/>
  <c r="AG81" i="38"/>
  <c r="AH81" i="38"/>
  <c r="AI81" i="38"/>
  <c r="AJ81" i="38"/>
  <c r="AK81" i="38"/>
  <c r="AL81" i="38"/>
  <c r="D82" i="38"/>
  <c r="E82" i="38"/>
  <c r="F82" i="38"/>
  <c r="G82" i="38"/>
  <c r="H82" i="38"/>
  <c r="I82" i="38"/>
  <c r="J82" i="38"/>
  <c r="K82" i="38"/>
  <c r="L82" i="38"/>
  <c r="M82" i="38"/>
  <c r="N82" i="38"/>
  <c r="O82" i="38"/>
  <c r="P82" i="38"/>
  <c r="Q82" i="38"/>
  <c r="R82" i="38"/>
  <c r="S82" i="38"/>
  <c r="U82" i="38"/>
  <c r="V82" i="38"/>
  <c r="W82" i="38"/>
  <c r="X82" i="38"/>
  <c r="Y82" i="38"/>
  <c r="Z82" i="38"/>
  <c r="AA82" i="38"/>
  <c r="AB82" i="38"/>
  <c r="AC82" i="38"/>
  <c r="AD82" i="38"/>
  <c r="AE82" i="38"/>
  <c r="AF82" i="38"/>
  <c r="AG82" i="38"/>
  <c r="AH82" i="38"/>
  <c r="AI82" i="38"/>
  <c r="AJ82" i="38"/>
  <c r="AK82" i="38"/>
  <c r="D83" i="38"/>
  <c r="E83" i="38"/>
  <c r="F83" i="38"/>
  <c r="G83" i="38"/>
  <c r="H83" i="38"/>
  <c r="I83" i="38"/>
  <c r="J83" i="38"/>
  <c r="K83" i="38"/>
  <c r="L83" i="38"/>
  <c r="M83" i="38"/>
  <c r="N83" i="38"/>
  <c r="O83" i="38"/>
  <c r="P83" i="38"/>
  <c r="Q83" i="38"/>
  <c r="R83" i="38"/>
  <c r="S83" i="38"/>
  <c r="T83" i="38"/>
  <c r="U83" i="38"/>
  <c r="V83" i="38"/>
  <c r="W83" i="38"/>
  <c r="X83" i="38"/>
  <c r="Y83" i="38"/>
  <c r="Z83" i="38"/>
  <c r="AA83" i="38"/>
  <c r="AB83" i="38"/>
  <c r="AC83" i="38"/>
  <c r="AD83" i="38"/>
  <c r="AE83" i="38"/>
  <c r="AF83" i="38"/>
  <c r="AG83" i="38"/>
  <c r="AH83" i="38"/>
  <c r="AI83" i="38"/>
  <c r="AJ83" i="38"/>
  <c r="AK83" i="38"/>
  <c r="AL83" i="38"/>
  <c r="D84" i="38"/>
  <c r="E84" i="38"/>
  <c r="F84" i="38"/>
  <c r="G84" i="38"/>
  <c r="H84" i="38"/>
  <c r="I84" i="38"/>
  <c r="J84" i="38"/>
  <c r="K84" i="38"/>
  <c r="L84" i="38"/>
  <c r="M84" i="38"/>
  <c r="N84" i="38"/>
  <c r="O84" i="38"/>
  <c r="P84" i="38"/>
  <c r="Q84" i="38"/>
  <c r="R84" i="38"/>
  <c r="S84" i="38"/>
  <c r="T84" i="38"/>
  <c r="U84" i="38"/>
  <c r="V84" i="38"/>
  <c r="W84" i="38"/>
  <c r="X84" i="38"/>
  <c r="Y84" i="38"/>
  <c r="Z84" i="38"/>
  <c r="AA84" i="38"/>
  <c r="AB84" i="38"/>
  <c r="AC84" i="38"/>
  <c r="AD84" i="38"/>
  <c r="AE84" i="38"/>
  <c r="AF84" i="38"/>
  <c r="AG84" i="38"/>
  <c r="AH84" i="38"/>
  <c r="AI84" i="38"/>
  <c r="AJ84" i="38"/>
  <c r="AK84" i="38"/>
  <c r="AL84" i="38"/>
  <c r="D85" i="38"/>
  <c r="E85" i="38"/>
  <c r="F85" i="38"/>
  <c r="G85" i="38"/>
  <c r="H85" i="38"/>
  <c r="I85" i="38"/>
  <c r="J85" i="38"/>
  <c r="K85" i="38"/>
  <c r="L85" i="38"/>
  <c r="M85" i="38"/>
  <c r="N85" i="38"/>
  <c r="O85" i="38"/>
  <c r="P85" i="38"/>
  <c r="Q85" i="38"/>
  <c r="R85" i="38"/>
  <c r="S85" i="38"/>
  <c r="T85" i="38"/>
  <c r="U85" i="38"/>
  <c r="V85" i="38"/>
  <c r="W85" i="38"/>
  <c r="X85" i="38"/>
  <c r="Y85" i="38"/>
  <c r="Z85" i="38"/>
  <c r="AA85" i="38"/>
  <c r="AB85" i="38"/>
  <c r="AC85" i="38"/>
  <c r="AD85" i="38"/>
  <c r="AE85" i="38"/>
  <c r="AF85" i="38"/>
  <c r="AG85" i="38"/>
  <c r="AH85" i="38"/>
  <c r="AI85" i="38"/>
  <c r="AJ85" i="38"/>
  <c r="AK85" i="38"/>
  <c r="AL85" i="38"/>
  <c r="D86" i="38"/>
  <c r="E86" i="38"/>
  <c r="F86" i="38"/>
  <c r="G86" i="38"/>
  <c r="H86" i="38"/>
  <c r="I86" i="38"/>
  <c r="J86" i="38"/>
  <c r="K86" i="38"/>
  <c r="L86" i="38"/>
  <c r="M86" i="38"/>
  <c r="N86" i="38"/>
  <c r="O86" i="38"/>
  <c r="P86" i="38"/>
  <c r="Q86" i="38"/>
  <c r="R86" i="38"/>
  <c r="S86" i="38"/>
  <c r="T86" i="38"/>
  <c r="U86" i="38"/>
  <c r="V86" i="38"/>
  <c r="W86" i="38"/>
  <c r="X86" i="38"/>
  <c r="Y86" i="38"/>
  <c r="Z86" i="38"/>
  <c r="AA86" i="38"/>
  <c r="AB86" i="38"/>
  <c r="AC86" i="38"/>
  <c r="AD86" i="38"/>
  <c r="AE86" i="38"/>
  <c r="AF86" i="38"/>
  <c r="AG86" i="38"/>
  <c r="AH86" i="38"/>
  <c r="AI86" i="38"/>
  <c r="AJ86" i="38"/>
  <c r="AK86" i="38"/>
  <c r="AL86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E64" i="38"/>
  <c r="T82" i="38"/>
  <c r="C28" i="38"/>
  <c r="X106" i="28"/>
  <c r="T106" i="28" s="1"/>
  <c r="Y106" i="28"/>
  <c r="U106" i="28" s="1"/>
  <c r="Z106" i="28"/>
  <c r="V106" i="28" s="1"/>
  <c r="T310" i="30"/>
  <c r="S310" i="30"/>
  <c r="T309" i="30"/>
  <c r="S309" i="30"/>
  <c r="R310" i="30"/>
  <c r="R309" i="30"/>
  <c r="O309" i="30"/>
  <c r="AP404" i="30" s="1"/>
  <c r="O310" i="30"/>
  <c r="L310" i="30"/>
  <c r="I310" i="30"/>
  <c r="F310" i="30"/>
  <c r="L309" i="30"/>
  <c r="I309" i="30"/>
  <c r="AJ404" i="30" s="1"/>
  <c r="F309" i="30"/>
  <c r="X311" i="28"/>
  <c r="T311" i="28" s="1"/>
  <c r="Y311" i="28"/>
  <c r="U311" i="28" s="1"/>
  <c r="Z311" i="28"/>
  <c r="V311" i="28" s="1"/>
  <c r="AM18" i="42"/>
  <c r="AN18" i="42"/>
  <c r="AO48" i="42"/>
  <c r="AM48" i="42"/>
  <c r="AN48" i="42"/>
  <c r="C77" i="42"/>
  <c r="D77" i="42"/>
  <c r="E77" i="42"/>
  <c r="F77" i="42"/>
  <c r="G77" i="42"/>
  <c r="I77" i="42"/>
  <c r="J77" i="42"/>
  <c r="K77" i="42"/>
  <c r="L77" i="42"/>
  <c r="M77" i="42"/>
  <c r="O77" i="42"/>
  <c r="P77" i="42"/>
  <c r="Q77" i="42"/>
  <c r="R77" i="42"/>
  <c r="S77" i="42"/>
  <c r="U77" i="42"/>
  <c r="V77" i="42"/>
  <c r="W77" i="42"/>
  <c r="X77" i="42"/>
  <c r="Y77" i="42"/>
  <c r="AA77" i="42"/>
  <c r="AB77" i="42"/>
  <c r="AC77" i="42"/>
  <c r="AD77" i="42"/>
  <c r="AE77" i="42"/>
  <c r="AG77" i="42"/>
  <c r="AH77" i="42"/>
  <c r="AI77" i="42"/>
  <c r="AJ77" i="42"/>
  <c r="AK77" i="42"/>
  <c r="E82" i="51"/>
  <c r="F82" i="51"/>
  <c r="G82" i="51"/>
  <c r="H82" i="51"/>
  <c r="R303" i="31"/>
  <c r="S303" i="31"/>
  <c r="S302" i="31"/>
  <c r="R302" i="31"/>
  <c r="B320" i="58"/>
  <c r="C320" i="58"/>
  <c r="E320" i="58"/>
  <c r="F320" i="58"/>
  <c r="B321" i="58"/>
  <c r="C321" i="58"/>
  <c r="E321" i="58"/>
  <c r="F321" i="58"/>
  <c r="B322" i="58"/>
  <c r="C322" i="58"/>
  <c r="E322" i="58"/>
  <c r="F322" i="58"/>
  <c r="B323" i="58"/>
  <c r="C323" i="58"/>
  <c r="E323" i="58"/>
  <c r="F323" i="58"/>
  <c r="B324" i="58"/>
  <c r="C324" i="58"/>
  <c r="E324" i="58"/>
  <c r="F324" i="58"/>
  <c r="C319" i="58"/>
  <c r="E319" i="58"/>
  <c r="F319" i="58"/>
  <c r="B319" i="58"/>
  <c r="D278" i="58"/>
  <c r="D279" i="58"/>
  <c r="D280" i="58"/>
  <c r="D281" i="58"/>
  <c r="D282" i="58"/>
  <c r="D292" i="58"/>
  <c r="D293" i="58"/>
  <c r="D294" i="58"/>
  <c r="D306" i="58"/>
  <c r="D307" i="58"/>
  <c r="D308" i="58"/>
  <c r="D309" i="58"/>
  <c r="F175" i="58"/>
  <c r="E175" i="58"/>
  <c r="C175" i="58"/>
  <c r="B175" i="58"/>
  <c r="I174" i="58"/>
  <c r="H174" i="58"/>
  <c r="G174" i="58"/>
  <c r="D174" i="58"/>
  <c r="I173" i="58"/>
  <c r="H173" i="58"/>
  <c r="G173" i="58"/>
  <c r="D173" i="58"/>
  <c r="I172" i="58"/>
  <c r="H172" i="58"/>
  <c r="G172" i="58"/>
  <c r="D172" i="58"/>
  <c r="I171" i="58"/>
  <c r="H171" i="58"/>
  <c r="G171" i="58"/>
  <c r="D171" i="58"/>
  <c r="I170" i="58"/>
  <c r="H170" i="58"/>
  <c r="G170" i="58"/>
  <c r="D170" i="58"/>
  <c r="I169" i="58"/>
  <c r="H169" i="58"/>
  <c r="G169" i="58"/>
  <c r="D169" i="58"/>
  <c r="D78" i="39"/>
  <c r="E78" i="39"/>
  <c r="G78" i="39"/>
  <c r="H78" i="39"/>
  <c r="J78" i="39"/>
  <c r="K78" i="39"/>
  <c r="M78" i="39"/>
  <c r="N78" i="39"/>
  <c r="P78" i="39"/>
  <c r="Q78" i="39"/>
  <c r="E77" i="39"/>
  <c r="G77" i="39"/>
  <c r="H77" i="39"/>
  <c r="J77" i="39"/>
  <c r="K77" i="39"/>
  <c r="M77" i="39"/>
  <c r="N77" i="39"/>
  <c r="P77" i="39"/>
  <c r="Q77" i="39"/>
  <c r="F48" i="39"/>
  <c r="I48" i="39"/>
  <c r="L48" i="39"/>
  <c r="O48" i="39"/>
  <c r="R48" i="39"/>
  <c r="S48" i="39"/>
  <c r="T48" i="39"/>
  <c r="F18" i="39"/>
  <c r="I18" i="39"/>
  <c r="L18" i="39"/>
  <c r="O18" i="39"/>
  <c r="R18" i="39"/>
  <c r="S18" i="39"/>
  <c r="T18" i="39"/>
  <c r="P16" i="52"/>
  <c r="Q16" i="52"/>
  <c r="R16" i="52"/>
  <c r="S16" i="52"/>
  <c r="T16" i="52"/>
  <c r="O16" i="52"/>
  <c r="I16" i="52"/>
  <c r="B377" i="32"/>
  <c r="C377" i="32"/>
  <c r="E377" i="32"/>
  <c r="F377" i="32"/>
  <c r="B378" i="32"/>
  <c r="C378" i="32"/>
  <c r="E378" i="32"/>
  <c r="F378" i="32"/>
  <c r="B379" i="32"/>
  <c r="C379" i="32"/>
  <c r="E379" i="32"/>
  <c r="F379" i="32"/>
  <c r="B380" i="32"/>
  <c r="C380" i="32"/>
  <c r="E380" i="32"/>
  <c r="F380" i="32"/>
  <c r="B381" i="32"/>
  <c r="C381" i="32"/>
  <c r="E381" i="32"/>
  <c r="F381" i="32"/>
  <c r="B382" i="32"/>
  <c r="C382" i="32"/>
  <c r="E382" i="32"/>
  <c r="F382" i="32"/>
  <c r="B383" i="32"/>
  <c r="C383" i="32"/>
  <c r="E383" i="32"/>
  <c r="F383" i="32"/>
  <c r="C376" i="32"/>
  <c r="E376" i="32"/>
  <c r="F376" i="32"/>
  <c r="B376" i="32"/>
  <c r="F207" i="32"/>
  <c r="E207" i="32"/>
  <c r="C207" i="32"/>
  <c r="B207" i="32"/>
  <c r="I206" i="32"/>
  <c r="H206" i="32"/>
  <c r="G206" i="32"/>
  <c r="D206" i="32"/>
  <c r="J206" i="32" s="1"/>
  <c r="I205" i="32"/>
  <c r="H205" i="32"/>
  <c r="G205" i="32"/>
  <c r="D205" i="32"/>
  <c r="J205" i="32" s="1"/>
  <c r="I204" i="32"/>
  <c r="H204" i="32"/>
  <c r="G204" i="32"/>
  <c r="D204" i="32"/>
  <c r="J204" i="32" s="1"/>
  <c r="I203" i="32"/>
  <c r="H203" i="32"/>
  <c r="G203" i="32"/>
  <c r="D203" i="32"/>
  <c r="J203" i="32" s="1"/>
  <c r="I202" i="32"/>
  <c r="H202" i="32"/>
  <c r="G202" i="32"/>
  <c r="D202" i="32"/>
  <c r="I201" i="32"/>
  <c r="H201" i="32"/>
  <c r="G201" i="32"/>
  <c r="D201" i="32"/>
  <c r="I200" i="32"/>
  <c r="H200" i="32"/>
  <c r="G200" i="32"/>
  <c r="D200" i="32"/>
  <c r="I199" i="32"/>
  <c r="H199" i="32"/>
  <c r="G199" i="32"/>
  <c r="D199" i="32"/>
  <c r="J199" i="32" s="1"/>
  <c r="E309" i="27"/>
  <c r="E442" i="27" s="1"/>
  <c r="G309" i="27"/>
  <c r="G442" i="27" s="1"/>
  <c r="H309" i="27"/>
  <c r="H442" i="27" s="1"/>
  <c r="J309" i="27"/>
  <c r="J442" i="27" s="1"/>
  <c r="K309" i="27"/>
  <c r="K442" i="27" s="1"/>
  <c r="M309" i="27"/>
  <c r="M442" i="27" s="1"/>
  <c r="N309" i="27"/>
  <c r="N442" i="27" s="1"/>
  <c r="P309" i="27"/>
  <c r="P442" i="27" s="1"/>
  <c r="Q309" i="27"/>
  <c r="Q442" i="27" s="1"/>
  <c r="S309" i="27"/>
  <c r="S442" i="27" s="1"/>
  <c r="T309" i="27"/>
  <c r="T442" i="27" s="1"/>
  <c r="V309" i="27"/>
  <c r="V442" i="27" s="1"/>
  <c r="W309" i="27"/>
  <c r="W442" i="27" s="1"/>
  <c r="AB309" i="27"/>
  <c r="AC309" i="27"/>
  <c r="P48" i="23" s="1"/>
  <c r="AH309" i="27"/>
  <c r="U48" i="23" s="1"/>
  <c r="I47" i="15" s="1"/>
  <c r="AI309" i="27"/>
  <c r="V48" i="23" s="1"/>
  <c r="J47" i="15" s="1"/>
  <c r="AK309" i="27"/>
  <c r="X48" i="23" s="1"/>
  <c r="L47" i="15" s="1"/>
  <c r="D309" i="27"/>
  <c r="D442" i="27" s="1"/>
  <c r="Y307" i="27"/>
  <c r="H104" i="27"/>
  <c r="H412" i="27" s="1"/>
  <c r="G104" i="27"/>
  <c r="G412" i="27" s="1"/>
  <c r="E104" i="27"/>
  <c r="E412" i="27" s="1"/>
  <c r="D104" i="27"/>
  <c r="D412" i="27" s="1"/>
  <c r="AJ308" i="27"/>
  <c r="AD308" i="27"/>
  <c r="Z308" i="27"/>
  <c r="Y308" i="27"/>
  <c r="X308" i="27"/>
  <c r="U308" i="27"/>
  <c r="R308" i="27"/>
  <c r="O308" i="27"/>
  <c r="L308" i="27"/>
  <c r="AJ307" i="27"/>
  <c r="AD307" i="27"/>
  <c r="Z307" i="27"/>
  <c r="X307" i="27"/>
  <c r="U307" i="27"/>
  <c r="R307" i="27"/>
  <c r="O307" i="27"/>
  <c r="L307" i="27"/>
  <c r="T311" i="30" l="1"/>
  <c r="AU404" i="30"/>
  <c r="L311" i="30"/>
  <c r="AM404" i="30"/>
  <c r="S311" i="30"/>
  <c r="AT404" i="30"/>
  <c r="Y442" i="27"/>
  <c r="F311" i="30"/>
  <c r="AG404" i="30"/>
  <c r="R311" i="30"/>
  <c r="AS404" i="30"/>
  <c r="Z442" i="27"/>
  <c r="O311" i="30"/>
  <c r="I311" i="30"/>
  <c r="AF308" i="27"/>
  <c r="AF309" i="27" s="1"/>
  <c r="M48" i="23" s="1"/>
  <c r="AA310" i="30"/>
  <c r="O302" i="31"/>
  <c r="Z309" i="30"/>
  <c r="AF307" i="27"/>
  <c r="AA309" i="30"/>
  <c r="AE308" i="27"/>
  <c r="Z310" i="30"/>
  <c r="J202" i="32"/>
  <c r="J171" i="58"/>
  <c r="J173" i="58"/>
  <c r="W48" i="39"/>
  <c r="O78" i="39"/>
  <c r="H472" i="27"/>
  <c r="G207" i="32"/>
  <c r="U16" i="52"/>
  <c r="X48" i="39"/>
  <c r="H207" i="32"/>
  <c r="I207" i="32"/>
  <c r="J170" i="58"/>
  <c r="J172" i="58"/>
  <c r="J174" i="58"/>
  <c r="D472" i="27"/>
  <c r="S78" i="39"/>
  <c r="D175" i="58"/>
  <c r="AE307" i="27"/>
  <c r="I78" i="39"/>
  <c r="O48" i="23"/>
  <c r="O309" i="27"/>
  <c r="O442" i="27" s="1"/>
  <c r="G175" i="58"/>
  <c r="I175" i="58"/>
  <c r="H175" i="58"/>
  <c r="D207" i="32"/>
  <c r="J200" i="32"/>
  <c r="T78" i="39"/>
  <c r="U48" i="39"/>
  <c r="L78" i="39"/>
  <c r="R78" i="39"/>
  <c r="F78" i="39"/>
  <c r="U18" i="39"/>
  <c r="U309" i="27"/>
  <c r="U442" i="27" s="1"/>
  <c r="AD309" i="27"/>
  <c r="Q48" i="23" s="1"/>
  <c r="R309" i="27"/>
  <c r="R442" i="27" s="1"/>
  <c r="I309" i="27"/>
  <c r="I442" i="27" s="1"/>
  <c r="I104" i="27"/>
  <c r="I412" i="27" s="1"/>
  <c r="E472" i="27"/>
  <c r="G472" i="27"/>
  <c r="F309" i="27"/>
  <c r="F442" i="27" s="1"/>
  <c r="F104" i="27"/>
  <c r="F412" i="27" s="1"/>
  <c r="L309" i="27"/>
  <c r="L442" i="27" s="1"/>
  <c r="X309" i="27"/>
  <c r="X442" i="27" s="1"/>
  <c r="AJ309" i="27"/>
  <c r="W48" i="23" s="1"/>
  <c r="K47" i="15" s="1"/>
  <c r="V19" i="16" s="1"/>
  <c r="P302" i="31"/>
  <c r="P303" i="31"/>
  <c r="Y309" i="27"/>
  <c r="Z311" i="30" s="1"/>
  <c r="Z309" i="27"/>
  <c r="AA308" i="27"/>
  <c r="O303" i="31"/>
  <c r="U310" i="30"/>
  <c r="AO18" i="42"/>
  <c r="AO77" i="42" s="1"/>
  <c r="AM77" i="42"/>
  <c r="AL82" i="38"/>
  <c r="U309" i="30"/>
  <c r="AN77" i="42"/>
  <c r="AF77" i="42"/>
  <c r="T77" i="42"/>
  <c r="AL77" i="42"/>
  <c r="Z77" i="42"/>
  <c r="N77" i="42"/>
  <c r="H77" i="42"/>
  <c r="F17" i="12"/>
  <c r="C17" i="12"/>
  <c r="J169" i="58"/>
  <c r="J201" i="32"/>
  <c r="AA307" i="27"/>
  <c r="AB309" i="30" s="1"/>
  <c r="K104" i="27"/>
  <c r="K412" i="27" s="1"/>
  <c r="K472" i="27" s="1"/>
  <c r="M104" i="27"/>
  <c r="M412" i="27" s="1"/>
  <c r="M472" i="27" s="1"/>
  <c r="N104" i="27"/>
  <c r="N412" i="27" s="1"/>
  <c r="N472" i="27" s="1"/>
  <c r="P104" i="27"/>
  <c r="P412" i="27" s="1"/>
  <c r="P472" i="27" s="1"/>
  <c r="Q104" i="27"/>
  <c r="Q412" i="27" s="1"/>
  <c r="Q472" i="27" s="1"/>
  <c r="S104" i="27"/>
  <c r="S412" i="27" s="1"/>
  <c r="S472" i="27" s="1"/>
  <c r="T104" i="27"/>
  <c r="T412" i="27" s="1"/>
  <c r="T472" i="27" s="1"/>
  <c r="V104" i="27"/>
  <c r="V412" i="27" s="1"/>
  <c r="V472" i="27" s="1"/>
  <c r="W104" i="27"/>
  <c r="W412" i="27" s="1"/>
  <c r="W472" i="27" s="1"/>
  <c r="AB104" i="27"/>
  <c r="O18" i="23" s="1"/>
  <c r="AC104" i="27"/>
  <c r="AH104" i="27"/>
  <c r="U18" i="23" s="1"/>
  <c r="AI104" i="27"/>
  <c r="V18" i="23" s="1"/>
  <c r="AK104" i="27"/>
  <c r="X18" i="23" s="1"/>
  <c r="X78" i="23" s="1"/>
  <c r="J104" i="27"/>
  <c r="J412" i="27" s="1"/>
  <c r="J472" i="27" s="1"/>
  <c r="AJ103" i="27"/>
  <c r="AD103" i="27"/>
  <c r="Z103" i="27"/>
  <c r="Y103" i="27"/>
  <c r="X103" i="27"/>
  <c r="U103" i="27"/>
  <c r="R103" i="27"/>
  <c r="O103" i="27"/>
  <c r="L103" i="27"/>
  <c r="AJ102" i="27"/>
  <c r="AD102" i="27"/>
  <c r="AD104" i="27" s="1"/>
  <c r="Q18" i="23" s="1"/>
  <c r="Z102" i="27"/>
  <c r="Y102" i="27"/>
  <c r="X102" i="27"/>
  <c r="U102" i="27"/>
  <c r="U104" i="27" s="1"/>
  <c r="U412" i="27" s="1"/>
  <c r="U472" i="27" s="1"/>
  <c r="R102" i="27"/>
  <c r="O102" i="27"/>
  <c r="L102" i="27"/>
  <c r="AA442" i="27" l="1"/>
  <c r="AG308" i="27"/>
  <c r="Q78" i="23"/>
  <c r="W18" i="39"/>
  <c r="U78" i="23"/>
  <c r="P18" i="23"/>
  <c r="P78" i="23" s="1"/>
  <c r="U311" i="30"/>
  <c r="AV404" i="30"/>
  <c r="W19" i="51"/>
  <c r="O78" i="23"/>
  <c r="Z412" i="27"/>
  <c r="X18" i="39"/>
  <c r="V78" i="23"/>
  <c r="Y412" i="27"/>
  <c r="AF103" i="27"/>
  <c r="AA105" i="30"/>
  <c r="AE102" i="27"/>
  <c r="Z104" i="30"/>
  <c r="Q303" i="31"/>
  <c r="AB310" i="30"/>
  <c r="AF102" i="27"/>
  <c r="AA104" i="30"/>
  <c r="AE103" i="27"/>
  <c r="Z105" i="30"/>
  <c r="AA311" i="30"/>
  <c r="AE309" i="27"/>
  <c r="L48" i="23" s="1"/>
  <c r="R48" i="23" s="1"/>
  <c r="AG307" i="27"/>
  <c r="AG309" i="27" s="1"/>
  <c r="J207" i="32"/>
  <c r="J175" i="58"/>
  <c r="Y48" i="39"/>
  <c r="L18" i="15"/>
  <c r="L76" i="15" s="1"/>
  <c r="U78" i="39"/>
  <c r="J18" i="15"/>
  <c r="J76" i="15" s="1"/>
  <c r="I18" i="15"/>
  <c r="I76" i="15" s="1"/>
  <c r="X51" i="51"/>
  <c r="Z51" i="51"/>
  <c r="S48" i="23"/>
  <c r="G47" i="15" s="1"/>
  <c r="Y51" i="51"/>
  <c r="W51" i="51"/>
  <c r="I472" i="27"/>
  <c r="F472" i="27"/>
  <c r="O104" i="27"/>
  <c r="O412" i="27" s="1"/>
  <c r="O472" i="27" s="1"/>
  <c r="X104" i="27"/>
  <c r="X412" i="27" s="1"/>
  <c r="X472" i="27" s="1"/>
  <c r="AJ104" i="27"/>
  <c r="W18" i="23" s="1"/>
  <c r="R104" i="27"/>
  <c r="R412" i="27" s="1"/>
  <c r="R472" i="27" s="1"/>
  <c r="AA103" i="27"/>
  <c r="AB105" i="30" s="1"/>
  <c r="Q302" i="31"/>
  <c r="Q304" i="31" s="1"/>
  <c r="AA309" i="27"/>
  <c r="AA102" i="27"/>
  <c r="AB104" i="30" s="1"/>
  <c r="Z104" i="27"/>
  <c r="L104" i="27"/>
  <c r="L412" i="27" s="1"/>
  <c r="L472" i="27" s="1"/>
  <c r="Y104" i="27"/>
  <c r="H618" i="65"/>
  <c r="G618" i="65"/>
  <c r="E618" i="65"/>
  <c r="D618" i="65"/>
  <c r="K617" i="65"/>
  <c r="J617" i="65"/>
  <c r="I617" i="65"/>
  <c r="F617" i="65"/>
  <c r="K616" i="65"/>
  <c r="J616" i="65"/>
  <c r="I616" i="65"/>
  <c r="F616" i="65"/>
  <c r="K615" i="65"/>
  <c r="J615" i="65"/>
  <c r="I615" i="65"/>
  <c r="F615" i="65"/>
  <c r="K614" i="65"/>
  <c r="J614" i="65"/>
  <c r="I614" i="65"/>
  <c r="F614" i="65"/>
  <c r="K613" i="65"/>
  <c r="J613" i="65"/>
  <c r="I613" i="65"/>
  <c r="F613" i="65"/>
  <c r="K612" i="65"/>
  <c r="J612" i="65"/>
  <c r="I612" i="65"/>
  <c r="F612" i="65"/>
  <c r="K611" i="65"/>
  <c r="J611" i="65"/>
  <c r="I611" i="65"/>
  <c r="F611" i="65"/>
  <c r="K610" i="65"/>
  <c r="J610" i="65"/>
  <c r="I610" i="65"/>
  <c r="F610" i="65"/>
  <c r="K609" i="65"/>
  <c r="J609" i="65"/>
  <c r="I609" i="65"/>
  <c r="F609" i="65"/>
  <c r="K608" i="65"/>
  <c r="J608" i="65"/>
  <c r="I608" i="65"/>
  <c r="F608" i="65"/>
  <c r="K607" i="65"/>
  <c r="J607" i="65"/>
  <c r="I607" i="65"/>
  <c r="F607" i="65"/>
  <c r="K606" i="65"/>
  <c r="J606" i="65"/>
  <c r="I606" i="65"/>
  <c r="F606" i="65"/>
  <c r="K605" i="65"/>
  <c r="J605" i="65"/>
  <c r="I605" i="65"/>
  <c r="F605" i="65"/>
  <c r="K604" i="65"/>
  <c r="J604" i="65"/>
  <c r="I604" i="65"/>
  <c r="F604" i="65"/>
  <c r="K603" i="65"/>
  <c r="J603" i="65"/>
  <c r="I603" i="65"/>
  <c r="F603" i="65"/>
  <c r="K602" i="65"/>
  <c r="J602" i="65"/>
  <c r="I602" i="65"/>
  <c r="F602" i="65"/>
  <c r="K601" i="65"/>
  <c r="J601" i="65"/>
  <c r="I601" i="65"/>
  <c r="F601" i="65"/>
  <c r="K600" i="65"/>
  <c r="J600" i="65"/>
  <c r="I600" i="65"/>
  <c r="F600" i="65"/>
  <c r="K599" i="65"/>
  <c r="J599" i="65"/>
  <c r="I599" i="65"/>
  <c r="F599" i="65"/>
  <c r="K598" i="65"/>
  <c r="J598" i="65"/>
  <c r="I598" i="65"/>
  <c r="F598" i="65"/>
  <c r="K597" i="65"/>
  <c r="J597" i="65"/>
  <c r="I597" i="65"/>
  <c r="F597" i="65"/>
  <c r="K596" i="65"/>
  <c r="J596" i="65"/>
  <c r="I596" i="65"/>
  <c r="F596" i="65"/>
  <c r="K595" i="65"/>
  <c r="J595" i="65"/>
  <c r="I595" i="65"/>
  <c r="F595" i="65"/>
  <c r="K594" i="65"/>
  <c r="J594" i="65"/>
  <c r="I594" i="65"/>
  <c r="F594" i="65"/>
  <c r="K593" i="65"/>
  <c r="J593" i="65"/>
  <c r="I593" i="65"/>
  <c r="F593" i="65"/>
  <c r="K592" i="65"/>
  <c r="J592" i="65"/>
  <c r="I592" i="65"/>
  <c r="F592" i="65"/>
  <c r="K591" i="65"/>
  <c r="J591" i="65"/>
  <c r="I591" i="65"/>
  <c r="F591" i="65"/>
  <c r="K590" i="65"/>
  <c r="J590" i="65"/>
  <c r="I590" i="65"/>
  <c r="F590" i="65"/>
  <c r="K589" i="65"/>
  <c r="J589" i="65"/>
  <c r="I589" i="65"/>
  <c r="F589" i="65"/>
  <c r="K588" i="65"/>
  <c r="J588" i="65"/>
  <c r="I588" i="65"/>
  <c r="F588" i="65"/>
  <c r="K587" i="65"/>
  <c r="J587" i="65"/>
  <c r="I587" i="65"/>
  <c r="F587" i="65"/>
  <c r="K586" i="65"/>
  <c r="J586" i="65"/>
  <c r="I586" i="65"/>
  <c r="F586" i="65"/>
  <c r="K585" i="65"/>
  <c r="J585" i="65"/>
  <c r="I585" i="65"/>
  <c r="F585" i="65"/>
  <c r="K584" i="65"/>
  <c r="J584" i="65"/>
  <c r="I584" i="65"/>
  <c r="F584" i="65"/>
  <c r="K583" i="65"/>
  <c r="J583" i="65"/>
  <c r="I583" i="65"/>
  <c r="F583" i="65"/>
  <c r="K582" i="65"/>
  <c r="J582" i="65"/>
  <c r="I582" i="65"/>
  <c r="F582" i="65"/>
  <c r="K581" i="65"/>
  <c r="J581" i="65"/>
  <c r="I581" i="65"/>
  <c r="F581" i="65"/>
  <c r="K580" i="65"/>
  <c r="J580" i="65"/>
  <c r="I580" i="65"/>
  <c r="F580" i="65"/>
  <c r="K579" i="65"/>
  <c r="J579" i="65"/>
  <c r="I579" i="65"/>
  <c r="F579" i="65"/>
  <c r="K578" i="65"/>
  <c r="J578" i="65"/>
  <c r="I578" i="65"/>
  <c r="F578" i="65"/>
  <c r="K577" i="65"/>
  <c r="J577" i="65"/>
  <c r="I577" i="65"/>
  <c r="F577" i="65"/>
  <c r="F618" i="65" s="1"/>
  <c r="I626" i="65"/>
  <c r="L626" i="65" s="1"/>
  <c r="J626" i="65"/>
  <c r="K626" i="65"/>
  <c r="I627" i="65"/>
  <c r="L627" i="65" s="1"/>
  <c r="J627" i="65"/>
  <c r="K627" i="65"/>
  <c r="I628" i="65"/>
  <c r="J628" i="65"/>
  <c r="K628" i="65"/>
  <c r="I629" i="65"/>
  <c r="L629" i="65" s="1"/>
  <c r="J629" i="65"/>
  <c r="K629" i="65"/>
  <c r="I630" i="65"/>
  <c r="L630" i="65" s="1"/>
  <c r="J630" i="65"/>
  <c r="K630" i="65"/>
  <c r="I631" i="65"/>
  <c r="L631" i="65" s="1"/>
  <c r="J631" i="65"/>
  <c r="K631" i="65"/>
  <c r="I632" i="65"/>
  <c r="J632" i="65"/>
  <c r="K632" i="65"/>
  <c r="I633" i="65"/>
  <c r="L633" i="65" s="1"/>
  <c r="J633" i="65"/>
  <c r="K633" i="65"/>
  <c r="I634" i="65"/>
  <c r="L634" i="65" s="1"/>
  <c r="J634" i="65"/>
  <c r="K634" i="65"/>
  <c r="I635" i="65"/>
  <c r="L635" i="65" s="1"/>
  <c r="J635" i="65"/>
  <c r="K635" i="65"/>
  <c r="I636" i="65"/>
  <c r="J636" i="65"/>
  <c r="K636" i="65"/>
  <c r="I637" i="65"/>
  <c r="L637" i="65" s="1"/>
  <c r="J637" i="65"/>
  <c r="K637" i="65"/>
  <c r="I638" i="65"/>
  <c r="L638" i="65" s="1"/>
  <c r="J638" i="65"/>
  <c r="K638" i="65"/>
  <c r="I639" i="65"/>
  <c r="L639" i="65" s="1"/>
  <c r="J639" i="65"/>
  <c r="K639" i="65"/>
  <c r="I640" i="65"/>
  <c r="J640" i="65"/>
  <c r="K640" i="65"/>
  <c r="I641" i="65"/>
  <c r="L641" i="65" s="1"/>
  <c r="J641" i="65"/>
  <c r="K641" i="65"/>
  <c r="I642" i="65"/>
  <c r="L642" i="65" s="1"/>
  <c r="J642" i="65"/>
  <c r="K642" i="65"/>
  <c r="I643" i="65"/>
  <c r="L643" i="65" s="1"/>
  <c r="J643" i="65"/>
  <c r="K643" i="65"/>
  <c r="I644" i="65"/>
  <c r="J644" i="65"/>
  <c r="K644" i="65"/>
  <c r="I645" i="65"/>
  <c r="L645" i="65" s="1"/>
  <c r="J645" i="65"/>
  <c r="K645" i="65"/>
  <c r="I646" i="65"/>
  <c r="L646" i="65" s="1"/>
  <c r="J646" i="65"/>
  <c r="K646" i="65"/>
  <c r="I647" i="65"/>
  <c r="L647" i="65" s="1"/>
  <c r="J647" i="65"/>
  <c r="K647" i="65"/>
  <c r="I648" i="65"/>
  <c r="J648" i="65"/>
  <c r="K648" i="65"/>
  <c r="I649" i="65"/>
  <c r="L649" i="65" s="1"/>
  <c r="J649" i="65"/>
  <c r="K649" i="65"/>
  <c r="I650" i="65"/>
  <c r="L650" i="65" s="1"/>
  <c r="J650" i="65"/>
  <c r="K650" i="65"/>
  <c r="I651" i="65"/>
  <c r="L651" i="65" s="1"/>
  <c r="J651" i="65"/>
  <c r="K651" i="65"/>
  <c r="I652" i="65"/>
  <c r="J652" i="65"/>
  <c r="K652" i="65"/>
  <c r="I653" i="65"/>
  <c r="L653" i="65" s="1"/>
  <c r="J653" i="65"/>
  <c r="K653" i="65"/>
  <c r="I654" i="65"/>
  <c r="L654" i="65" s="1"/>
  <c r="J654" i="65"/>
  <c r="K654" i="65"/>
  <c r="I655" i="65"/>
  <c r="L655" i="65" s="1"/>
  <c r="J655" i="65"/>
  <c r="K655" i="65"/>
  <c r="I656" i="65"/>
  <c r="J656" i="65"/>
  <c r="K656" i="65"/>
  <c r="I657" i="65"/>
  <c r="L657" i="65" s="1"/>
  <c r="J657" i="65"/>
  <c r="K657" i="65"/>
  <c r="I658" i="65"/>
  <c r="L658" i="65" s="1"/>
  <c r="J658" i="65"/>
  <c r="K658" i="65"/>
  <c r="I659" i="65"/>
  <c r="L659" i="65" s="1"/>
  <c r="J659" i="65"/>
  <c r="K659" i="65"/>
  <c r="I660" i="65"/>
  <c r="J660" i="65"/>
  <c r="K660" i="65"/>
  <c r="I661" i="65"/>
  <c r="L661" i="65" s="1"/>
  <c r="J661" i="65"/>
  <c r="K661" i="65"/>
  <c r="I662" i="65"/>
  <c r="L662" i="65" s="1"/>
  <c r="J662" i="65"/>
  <c r="K662" i="65"/>
  <c r="I663" i="65"/>
  <c r="L663" i="65" s="1"/>
  <c r="J663" i="65"/>
  <c r="K663" i="65"/>
  <c r="I664" i="65"/>
  <c r="J664" i="65"/>
  <c r="K664" i="65"/>
  <c r="F665" i="65"/>
  <c r="I665" i="65"/>
  <c r="J665" i="65"/>
  <c r="K665" i="65"/>
  <c r="F666" i="65"/>
  <c r="I666" i="65"/>
  <c r="J666" i="65"/>
  <c r="K666" i="65"/>
  <c r="G194" i="47"/>
  <c r="F194" i="47"/>
  <c r="D194" i="47"/>
  <c r="C194" i="47"/>
  <c r="H193" i="47"/>
  <c r="E193" i="47"/>
  <c r="H192" i="47"/>
  <c r="E192" i="47"/>
  <c r="H191" i="47"/>
  <c r="E191" i="47"/>
  <c r="H190" i="47"/>
  <c r="E190" i="47"/>
  <c r="H189" i="47"/>
  <c r="E189" i="47"/>
  <c r="H188" i="47"/>
  <c r="E188" i="47"/>
  <c r="H187" i="47"/>
  <c r="E187" i="47"/>
  <c r="H186" i="47"/>
  <c r="E186" i="47"/>
  <c r="H185" i="47"/>
  <c r="E185" i="47"/>
  <c r="AU221" i="40"/>
  <c r="AT221" i="40"/>
  <c r="AR221" i="40"/>
  <c r="AQ221" i="40"/>
  <c r="AO221" i="40"/>
  <c r="AN221" i="40"/>
  <c r="AL221" i="40"/>
  <c r="AK221" i="40"/>
  <c r="AI221" i="40"/>
  <c r="AH221" i="40"/>
  <c r="AF221" i="40"/>
  <c r="AE221" i="40"/>
  <c r="AC221" i="40"/>
  <c r="AB221" i="40"/>
  <c r="U221" i="40"/>
  <c r="T221" i="40"/>
  <c r="R221" i="40"/>
  <c r="Q221" i="40"/>
  <c r="O221" i="40"/>
  <c r="N221" i="40"/>
  <c r="L221" i="40"/>
  <c r="K221" i="40"/>
  <c r="I221" i="40"/>
  <c r="H221" i="40"/>
  <c r="F221" i="40"/>
  <c r="E221" i="40"/>
  <c r="C221" i="40"/>
  <c r="B221" i="40"/>
  <c r="AX220" i="40"/>
  <c r="AW220" i="40"/>
  <c r="AV220" i="40"/>
  <c r="AS220" i="40"/>
  <c r="AP220" i="40"/>
  <c r="AM220" i="40"/>
  <c r="X220" i="40"/>
  <c r="W220" i="40"/>
  <c r="V220" i="40"/>
  <c r="S220" i="40"/>
  <c r="P220" i="40"/>
  <c r="M220" i="40"/>
  <c r="AX219" i="40"/>
  <c r="AW219" i="40"/>
  <c r="AV219" i="40"/>
  <c r="AS219" i="40"/>
  <c r="AP219" i="40"/>
  <c r="AM219" i="40"/>
  <c r="X219" i="40"/>
  <c r="W219" i="40"/>
  <c r="V219" i="40"/>
  <c r="S219" i="40"/>
  <c r="P219" i="40"/>
  <c r="M219" i="40"/>
  <c r="AX218" i="40"/>
  <c r="AW218" i="40"/>
  <c r="AV218" i="40"/>
  <c r="AS218" i="40"/>
  <c r="AP218" i="40"/>
  <c r="AM218" i="40"/>
  <c r="X218" i="40"/>
  <c r="W218" i="40"/>
  <c r="V218" i="40"/>
  <c r="S218" i="40"/>
  <c r="P218" i="40"/>
  <c r="M218" i="40"/>
  <c r="AX217" i="40"/>
  <c r="AW217" i="40"/>
  <c r="AV217" i="40"/>
  <c r="AS217" i="40"/>
  <c r="AP217" i="40"/>
  <c r="AM217" i="40"/>
  <c r="X217" i="40"/>
  <c r="W217" i="40"/>
  <c r="V217" i="40"/>
  <c r="S217" i="40"/>
  <c r="P217" i="40"/>
  <c r="M217" i="40"/>
  <c r="AX216" i="40"/>
  <c r="AW216" i="40"/>
  <c r="AV216" i="40"/>
  <c r="AS216" i="40"/>
  <c r="AP216" i="40"/>
  <c r="AM216" i="40"/>
  <c r="X216" i="40"/>
  <c r="W216" i="40"/>
  <c r="V216" i="40"/>
  <c r="S216" i="40"/>
  <c r="P216" i="40"/>
  <c r="M216" i="40"/>
  <c r="AX215" i="40"/>
  <c r="AW215" i="40"/>
  <c r="AV215" i="40"/>
  <c r="AS215" i="40"/>
  <c r="AP215" i="40"/>
  <c r="AM215" i="40"/>
  <c r="X215" i="40"/>
  <c r="W215" i="40"/>
  <c r="V215" i="40"/>
  <c r="S215" i="40"/>
  <c r="P215" i="40"/>
  <c r="M215" i="40"/>
  <c r="AX214" i="40"/>
  <c r="AW214" i="40"/>
  <c r="AV214" i="40"/>
  <c r="AS214" i="40"/>
  <c r="AP214" i="40"/>
  <c r="AM214" i="40"/>
  <c r="X214" i="40"/>
  <c r="W214" i="40"/>
  <c r="V214" i="40"/>
  <c r="S214" i="40"/>
  <c r="P214" i="40"/>
  <c r="M214" i="40"/>
  <c r="AX213" i="40"/>
  <c r="AW213" i="40"/>
  <c r="AV213" i="40"/>
  <c r="AS213" i="40"/>
  <c r="AP213" i="40"/>
  <c r="AM213" i="40"/>
  <c r="X213" i="40"/>
  <c r="W213" i="40"/>
  <c r="V213" i="40"/>
  <c r="S213" i="40"/>
  <c r="P213" i="40"/>
  <c r="M213" i="40"/>
  <c r="AX212" i="40"/>
  <c r="AW212" i="40"/>
  <c r="AV212" i="40"/>
  <c r="AS212" i="40"/>
  <c r="AP212" i="40"/>
  <c r="AM212" i="40"/>
  <c r="X212" i="40"/>
  <c r="W212" i="40"/>
  <c r="V212" i="40"/>
  <c r="S212" i="40"/>
  <c r="P212" i="40"/>
  <c r="M212" i="40"/>
  <c r="AX211" i="40"/>
  <c r="AW211" i="40"/>
  <c r="AV211" i="40"/>
  <c r="AS211" i="40"/>
  <c r="AP211" i="40"/>
  <c r="AM211" i="40"/>
  <c r="X211" i="40"/>
  <c r="W211" i="40"/>
  <c r="V211" i="40"/>
  <c r="S211" i="40"/>
  <c r="P211" i="40"/>
  <c r="M211" i="40"/>
  <c r="AX210" i="40"/>
  <c r="AW210" i="40"/>
  <c r="AV210" i="40"/>
  <c r="AS210" i="40"/>
  <c r="AP210" i="40"/>
  <c r="AM210" i="40"/>
  <c r="X210" i="40"/>
  <c r="W210" i="40"/>
  <c r="V210" i="40"/>
  <c r="S210" i="40"/>
  <c r="P210" i="40"/>
  <c r="M210" i="40"/>
  <c r="M227" i="40"/>
  <c r="P227" i="40"/>
  <c r="S227" i="40"/>
  <c r="V227" i="40"/>
  <c r="W227" i="40"/>
  <c r="X227" i="40"/>
  <c r="AG227" i="40"/>
  <c r="AJ227" i="40"/>
  <c r="AM227" i="40"/>
  <c r="AP227" i="40"/>
  <c r="AS227" i="40"/>
  <c r="AV227" i="40"/>
  <c r="AW227" i="40"/>
  <c r="AX227" i="40"/>
  <c r="M228" i="40"/>
  <c r="P228" i="40"/>
  <c r="S228" i="40"/>
  <c r="V228" i="40"/>
  <c r="W228" i="40"/>
  <c r="X228" i="40"/>
  <c r="AG228" i="40"/>
  <c r="AJ228" i="40"/>
  <c r="AM228" i="40"/>
  <c r="AP228" i="40"/>
  <c r="AS228" i="40"/>
  <c r="AV228" i="40"/>
  <c r="AW228" i="40"/>
  <c r="AX228" i="40"/>
  <c r="M229" i="40"/>
  <c r="P229" i="40"/>
  <c r="S229" i="40"/>
  <c r="V229" i="40"/>
  <c r="W229" i="40"/>
  <c r="X229" i="40"/>
  <c r="AG229" i="40"/>
  <c r="AJ229" i="40"/>
  <c r="AM229" i="40"/>
  <c r="AP229" i="40"/>
  <c r="AS229" i="40"/>
  <c r="AV229" i="40"/>
  <c r="AW229" i="40"/>
  <c r="AX229" i="40"/>
  <c r="M230" i="40"/>
  <c r="P230" i="40"/>
  <c r="S230" i="40"/>
  <c r="V230" i="40"/>
  <c r="W230" i="40"/>
  <c r="X230" i="40"/>
  <c r="AG230" i="40"/>
  <c r="AJ230" i="40"/>
  <c r="AM230" i="40"/>
  <c r="AP230" i="40"/>
  <c r="AS230" i="40"/>
  <c r="AV230" i="40"/>
  <c r="AW230" i="40"/>
  <c r="AX230" i="40"/>
  <c r="M231" i="40"/>
  <c r="P231" i="40"/>
  <c r="S231" i="40"/>
  <c r="V231" i="40"/>
  <c r="W231" i="40"/>
  <c r="X231" i="40"/>
  <c r="AG231" i="40"/>
  <c r="AJ231" i="40"/>
  <c r="AM231" i="40"/>
  <c r="AP231" i="40"/>
  <c r="AS231" i="40"/>
  <c r="AV231" i="40"/>
  <c r="AW231" i="40"/>
  <c r="AX231" i="40"/>
  <c r="M232" i="40"/>
  <c r="P232" i="40"/>
  <c r="S232" i="40"/>
  <c r="V232" i="40"/>
  <c r="W232" i="40"/>
  <c r="X232" i="40"/>
  <c r="AG232" i="40"/>
  <c r="AJ232" i="40"/>
  <c r="AM232" i="40"/>
  <c r="AP232" i="40"/>
  <c r="AS232" i="40"/>
  <c r="AV232" i="40"/>
  <c r="AW232" i="40"/>
  <c r="AX232" i="40"/>
  <c r="M233" i="40"/>
  <c r="P233" i="40"/>
  <c r="S233" i="40"/>
  <c r="V233" i="40"/>
  <c r="W233" i="40"/>
  <c r="X233" i="40"/>
  <c r="AG233" i="40"/>
  <c r="AJ233" i="40"/>
  <c r="AM233" i="40"/>
  <c r="AP233" i="40"/>
  <c r="AS233" i="40"/>
  <c r="AV233" i="40"/>
  <c r="AW233" i="40"/>
  <c r="AX233" i="40"/>
  <c r="M234" i="40"/>
  <c r="P234" i="40"/>
  <c r="S234" i="40"/>
  <c r="V234" i="40"/>
  <c r="W234" i="40"/>
  <c r="X234" i="40"/>
  <c r="AG234" i="40"/>
  <c r="AJ234" i="40"/>
  <c r="AM234" i="40"/>
  <c r="AP234" i="40"/>
  <c r="AS234" i="40"/>
  <c r="AV234" i="40"/>
  <c r="AW234" i="40"/>
  <c r="AX234" i="40"/>
  <c r="M235" i="40"/>
  <c r="P235" i="40"/>
  <c r="S235" i="40"/>
  <c r="V235" i="40"/>
  <c r="W235" i="40"/>
  <c r="X235" i="40"/>
  <c r="AG235" i="40"/>
  <c r="AJ235" i="40"/>
  <c r="AM235" i="40"/>
  <c r="AP235" i="40"/>
  <c r="AS235" i="40"/>
  <c r="AV235" i="40"/>
  <c r="AW235" i="40"/>
  <c r="AX235" i="40"/>
  <c r="M236" i="40"/>
  <c r="P236" i="40"/>
  <c r="S236" i="40"/>
  <c r="V236" i="40"/>
  <c r="W236" i="40"/>
  <c r="X236" i="40"/>
  <c r="AG236" i="40"/>
  <c r="AJ236" i="40"/>
  <c r="AM236" i="40"/>
  <c r="AP236" i="40"/>
  <c r="AS236" i="40"/>
  <c r="AV236" i="40"/>
  <c r="AW236" i="40"/>
  <c r="AX236" i="40"/>
  <c r="M237" i="40"/>
  <c r="P237" i="40"/>
  <c r="S237" i="40"/>
  <c r="V237" i="40"/>
  <c r="W237" i="40"/>
  <c r="X237" i="40"/>
  <c r="AG237" i="40"/>
  <c r="AJ237" i="40"/>
  <c r="AM237" i="40"/>
  <c r="AP237" i="40"/>
  <c r="AS237" i="40"/>
  <c r="AV237" i="40"/>
  <c r="AW237" i="40"/>
  <c r="AX237" i="40"/>
  <c r="T105" i="30"/>
  <c r="W105" i="30" s="1"/>
  <c r="S105" i="30"/>
  <c r="R105" i="30"/>
  <c r="O105" i="30"/>
  <c r="L105" i="30"/>
  <c r="I105" i="30"/>
  <c r="F105" i="30"/>
  <c r="T104" i="30"/>
  <c r="S104" i="30"/>
  <c r="R104" i="30"/>
  <c r="R106" i="30" s="1"/>
  <c r="O104" i="30"/>
  <c r="L104" i="30"/>
  <c r="I104" i="30"/>
  <c r="F104" i="30"/>
  <c r="F106" i="30" s="1"/>
  <c r="AO46" i="38"/>
  <c r="AR46" i="38" s="1"/>
  <c r="AM46" i="38"/>
  <c r="AP46" i="38" s="1"/>
  <c r="AN46" i="38"/>
  <c r="AQ46" i="38" s="1"/>
  <c r="AO17" i="38"/>
  <c r="AM17" i="38"/>
  <c r="AN17" i="38"/>
  <c r="AQ17" i="38" s="1"/>
  <c r="R207" i="57"/>
  <c r="Q207" i="57"/>
  <c r="O207" i="57"/>
  <c r="N207" i="57"/>
  <c r="L207" i="57"/>
  <c r="K207" i="57"/>
  <c r="I207" i="57"/>
  <c r="H207" i="57"/>
  <c r="F207" i="57"/>
  <c r="E207" i="57"/>
  <c r="C207" i="57"/>
  <c r="B207" i="57"/>
  <c r="U206" i="57"/>
  <c r="T206" i="57"/>
  <c r="S206" i="57"/>
  <c r="V206" i="57" s="1"/>
  <c r="U205" i="57"/>
  <c r="T205" i="57"/>
  <c r="S205" i="57"/>
  <c r="V205" i="57" s="1"/>
  <c r="U204" i="57"/>
  <c r="T204" i="57"/>
  <c r="S204" i="57"/>
  <c r="V204" i="57" s="1"/>
  <c r="U203" i="57"/>
  <c r="T203" i="57"/>
  <c r="S203" i="57"/>
  <c r="V203" i="57" s="1"/>
  <c r="U202" i="57"/>
  <c r="T202" i="57"/>
  <c r="S202" i="57"/>
  <c r="V202" i="57" s="1"/>
  <c r="U201" i="57"/>
  <c r="T201" i="57"/>
  <c r="S201" i="57"/>
  <c r="V201" i="57" s="1"/>
  <c r="U200" i="57"/>
  <c r="T200" i="57"/>
  <c r="S200" i="57"/>
  <c r="V200" i="57" s="1"/>
  <c r="U199" i="57"/>
  <c r="T199" i="57"/>
  <c r="S199" i="57"/>
  <c r="V199" i="57" s="1"/>
  <c r="U198" i="57"/>
  <c r="T198" i="57"/>
  <c r="S198" i="57"/>
  <c r="P207" i="57"/>
  <c r="J207" i="57"/>
  <c r="B285" i="43"/>
  <c r="C285" i="43"/>
  <c r="E285" i="43"/>
  <c r="F285" i="43"/>
  <c r="H285" i="43"/>
  <c r="I285" i="43"/>
  <c r="K285" i="43"/>
  <c r="L285" i="43"/>
  <c r="N285" i="43"/>
  <c r="O285" i="43"/>
  <c r="Q285" i="43"/>
  <c r="R285" i="43"/>
  <c r="B286" i="43"/>
  <c r="C286" i="43"/>
  <c r="E286" i="43"/>
  <c r="F286" i="43"/>
  <c r="H286" i="43"/>
  <c r="I286" i="43"/>
  <c r="K286" i="43"/>
  <c r="L286" i="43"/>
  <c r="N286" i="43"/>
  <c r="O286" i="43"/>
  <c r="Q286" i="43"/>
  <c r="R286" i="43"/>
  <c r="B287" i="43"/>
  <c r="C287" i="43"/>
  <c r="E287" i="43"/>
  <c r="F287" i="43"/>
  <c r="H287" i="43"/>
  <c r="I287" i="43"/>
  <c r="K287" i="43"/>
  <c r="L287" i="43"/>
  <c r="N287" i="43"/>
  <c r="O287" i="43"/>
  <c r="Q287" i="43"/>
  <c r="R287" i="43"/>
  <c r="B288" i="43"/>
  <c r="C288" i="43"/>
  <c r="E288" i="43"/>
  <c r="F288" i="43"/>
  <c r="H288" i="43"/>
  <c r="I288" i="43"/>
  <c r="K288" i="43"/>
  <c r="L288" i="43"/>
  <c r="N288" i="43"/>
  <c r="O288" i="43"/>
  <c r="Q288" i="43"/>
  <c r="R288" i="43"/>
  <c r="B289" i="43"/>
  <c r="C289" i="43"/>
  <c r="E289" i="43"/>
  <c r="F289" i="43"/>
  <c r="H289" i="43"/>
  <c r="I289" i="43"/>
  <c r="K289" i="43"/>
  <c r="L289" i="43"/>
  <c r="N289" i="43"/>
  <c r="O289" i="43"/>
  <c r="Q289" i="43"/>
  <c r="R289" i="43"/>
  <c r="C284" i="43"/>
  <c r="E284" i="43"/>
  <c r="F284" i="43"/>
  <c r="H284" i="43"/>
  <c r="I284" i="43"/>
  <c r="K284" i="43"/>
  <c r="L284" i="43"/>
  <c r="N284" i="43"/>
  <c r="O284" i="43"/>
  <c r="Q284" i="43"/>
  <c r="R284" i="43"/>
  <c r="R157" i="43"/>
  <c r="Q157" i="43"/>
  <c r="O157" i="43"/>
  <c r="N157" i="43"/>
  <c r="L157" i="43"/>
  <c r="K157" i="43"/>
  <c r="I157" i="43"/>
  <c r="H157" i="43"/>
  <c r="F157" i="43"/>
  <c r="E157" i="43"/>
  <c r="C157" i="43"/>
  <c r="B157" i="43"/>
  <c r="U156" i="43"/>
  <c r="T156" i="43"/>
  <c r="S156" i="43"/>
  <c r="U155" i="43"/>
  <c r="T155" i="43"/>
  <c r="S155" i="43"/>
  <c r="U154" i="43"/>
  <c r="T154" i="43"/>
  <c r="S154" i="43"/>
  <c r="U153" i="43"/>
  <c r="T153" i="43"/>
  <c r="S153" i="43"/>
  <c r="U152" i="43"/>
  <c r="T152" i="43"/>
  <c r="S152" i="43"/>
  <c r="U151" i="43"/>
  <c r="T151" i="43"/>
  <c r="S151" i="43"/>
  <c r="J157" i="43"/>
  <c r="G157" i="43"/>
  <c r="D157" i="43"/>
  <c r="C352" i="46"/>
  <c r="D352" i="46"/>
  <c r="F352" i="46"/>
  <c r="G352" i="46"/>
  <c r="C353" i="46"/>
  <c r="D353" i="46"/>
  <c r="F353" i="46"/>
  <c r="G353" i="46"/>
  <c r="C354" i="46"/>
  <c r="D354" i="46"/>
  <c r="F354" i="46"/>
  <c r="G354" i="46"/>
  <c r="C355" i="46"/>
  <c r="D355" i="46"/>
  <c r="F355" i="46"/>
  <c r="G355" i="46"/>
  <c r="C356" i="46"/>
  <c r="D356" i="46"/>
  <c r="F356" i="46"/>
  <c r="G356" i="46"/>
  <c r="C357" i="46"/>
  <c r="D357" i="46"/>
  <c r="F357" i="46"/>
  <c r="G357" i="46"/>
  <c r="C358" i="46"/>
  <c r="D358" i="46"/>
  <c r="F358" i="46"/>
  <c r="G358" i="46"/>
  <c r="C359" i="46"/>
  <c r="D359" i="46"/>
  <c r="F359" i="46"/>
  <c r="G359" i="46"/>
  <c r="D351" i="46"/>
  <c r="F351" i="46"/>
  <c r="G351" i="46"/>
  <c r="C351" i="46"/>
  <c r="G194" i="46"/>
  <c r="F194" i="46"/>
  <c r="D194" i="46"/>
  <c r="C194" i="46"/>
  <c r="H193" i="46"/>
  <c r="E193" i="46"/>
  <c r="H192" i="46"/>
  <c r="E192" i="46"/>
  <c r="H191" i="46"/>
  <c r="E191" i="46"/>
  <c r="H190" i="46"/>
  <c r="E190" i="46"/>
  <c r="H189" i="46"/>
  <c r="E189" i="46"/>
  <c r="H188" i="46"/>
  <c r="E188" i="46"/>
  <c r="H187" i="46"/>
  <c r="E187" i="46"/>
  <c r="H186" i="46"/>
  <c r="E186" i="46"/>
  <c r="H185" i="46"/>
  <c r="E185" i="46"/>
  <c r="H105" i="35"/>
  <c r="G105" i="35"/>
  <c r="F105" i="35"/>
  <c r="E105" i="35"/>
  <c r="D105" i="35"/>
  <c r="H104" i="35"/>
  <c r="G104" i="35"/>
  <c r="F104" i="35"/>
  <c r="E104" i="35"/>
  <c r="D104" i="35"/>
  <c r="D52" i="35"/>
  <c r="E52" i="35"/>
  <c r="F52" i="35"/>
  <c r="H52" i="35"/>
  <c r="E51" i="35"/>
  <c r="F51" i="35"/>
  <c r="H51" i="35"/>
  <c r="D51" i="35"/>
  <c r="E110" i="35"/>
  <c r="F110" i="35"/>
  <c r="G110" i="35"/>
  <c r="H110" i="35"/>
  <c r="E111" i="35"/>
  <c r="F111" i="35"/>
  <c r="G111" i="35"/>
  <c r="H111" i="35"/>
  <c r="E112" i="35"/>
  <c r="F112" i="35"/>
  <c r="G112" i="35"/>
  <c r="H112" i="35"/>
  <c r="E113" i="35"/>
  <c r="F113" i="35"/>
  <c r="G113" i="35"/>
  <c r="H113" i="35"/>
  <c r="E114" i="35"/>
  <c r="F114" i="35"/>
  <c r="G114" i="35"/>
  <c r="H114" i="35"/>
  <c r="E115" i="35"/>
  <c r="F115" i="35"/>
  <c r="G115" i="35"/>
  <c r="H115" i="35"/>
  <c r="E116" i="35"/>
  <c r="F116" i="35"/>
  <c r="G116" i="35"/>
  <c r="H116" i="35"/>
  <c r="E117" i="35"/>
  <c r="F117" i="35"/>
  <c r="G117" i="35"/>
  <c r="H117" i="35"/>
  <c r="E118" i="35"/>
  <c r="F118" i="35"/>
  <c r="G118" i="35"/>
  <c r="H118" i="35"/>
  <c r="E119" i="35"/>
  <c r="F119" i="35"/>
  <c r="G119" i="35"/>
  <c r="H119" i="35"/>
  <c r="E120" i="35"/>
  <c r="F120" i="35"/>
  <c r="G120" i="35"/>
  <c r="H120" i="35"/>
  <c r="E121" i="35"/>
  <c r="F121" i="35"/>
  <c r="G121" i="35"/>
  <c r="H121" i="35"/>
  <c r="E122" i="35"/>
  <c r="F122" i="35"/>
  <c r="G122" i="35"/>
  <c r="H122" i="35"/>
  <c r="E123" i="35"/>
  <c r="F123" i="35"/>
  <c r="G123" i="35"/>
  <c r="H123" i="35"/>
  <c r="E124" i="35"/>
  <c r="F124" i="35"/>
  <c r="G124" i="35"/>
  <c r="H124" i="35"/>
  <c r="E125" i="35"/>
  <c r="F125" i="35"/>
  <c r="G125" i="35"/>
  <c r="H125" i="35"/>
  <c r="E126" i="35"/>
  <c r="F126" i="35"/>
  <c r="G126" i="35"/>
  <c r="H126" i="35"/>
  <c r="E127" i="35"/>
  <c r="F127" i="35"/>
  <c r="G127" i="35"/>
  <c r="H127" i="35"/>
  <c r="E128" i="35"/>
  <c r="F128" i="35"/>
  <c r="G128" i="35"/>
  <c r="H128" i="35"/>
  <c r="E129" i="35"/>
  <c r="F129" i="35"/>
  <c r="G129" i="35"/>
  <c r="H129" i="35"/>
  <c r="E130" i="35"/>
  <c r="F130" i="35"/>
  <c r="G130" i="35"/>
  <c r="H130" i="35"/>
  <c r="E131" i="35"/>
  <c r="F131" i="35"/>
  <c r="G131" i="35"/>
  <c r="H131" i="35"/>
  <c r="E132" i="35"/>
  <c r="F132" i="35"/>
  <c r="G132" i="35"/>
  <c r="H132" i="35"/>
  <c r="E133" i="35"/>
  <c r="F133" i="35"/>
  <c r="G133" i="35"/>
  <c r="H133" i="35"/>
  <c r="E134" i="35"/>
  <c r="F134" i="35"/>
  <c r="G134" i="35"/>
  <c r="H134" i="35"/>
  <c r="E135" i="35"/>
  <c r="F135" i="35"/>
  <c r="G135" i="35"/>
  <c r="H135" i="35"/>
  <c r="E136" i="35"/>
  <c r="F136" i="35"/>
  <c r="G136" i="35"/>
  <c r="H136" i="35"/>
  <c r="E137" i="35"/>
  <c r="F137" i="35"/>
  <c r="G137" i="35"/>
  <c r="H137" i="35"/>
  <c r="E138" i="35"/>
  <c r="F138" i="35"/>
  <c r="G138" i="35"/>
  <c r="H138" i="35"/>
  <c r="E139" i="35"/>
  <c r="F139" i="35"/>
  <c r="G139" i="35"/>
  <c r="H139" i="35"/>
  <c r="E140" i="35"/>
  <c r="F140" i="35"/>
  <c r="G140" i="35"/>
  <c r="H140" i="35"/>
  <c r="E141" i="35"/>
  <c r="F141" i="35"/>
  <c r="G141" i="35"/>
  <c r="H141" i="35"/>
  <c r="E142" i="35"/>
  <c r="F142" i="35"/>
  <c r="G142" i="35"/>
  <c r="H142" i="35"/>
  <c r="E143" i="35"/>
  <c r="F143" i="35"/>
  <c r="G143" i="35"/>
  <c r="H143" i="35"/>
  <c r="E144" i="35"/>
  <c r="F144" i="35"/>
  <c r="G144" i="35"/>
  <c r="H144" i="35"/>
  <c r="E145" i="35"/>
  <c r="F145" i="35"/>
  <c r="G145" i="35"/>
  <c r="H145" i="35"/>
  <c r="E146" i="35"/>
  <c r="F146" i="35"/>
  <c r="G146" i="35"/>
  <c r="H146" i="35"/>
  <c r="E147" i="35"/>
  <c r="F147" i="35"/>
  <c r="G147" i="35"/>
  <c r="H147" i="35"/>
  <c r="E148" i="35"/>
  <c r="F148" i="35"/>
  <c r="G148" i="35"/>
  <c r="H148" i="35"/>
  <c r="E149" i="35"/>
  <c r="F149" i="35"/>
  <c r="G149" i="35"/>
  <c r="H149" i="35"/>
  <c r="E150" i="35"/>
  <c r="F150" i="35"/>
  <c r="G150" i="35"/>
  <c r="H150" i="35"/>
  <c r="E151" i="35"/>
  <c r="F151" i="35"/>
  <c r="G151" i="35"/>
  <c r="H151" i="35"/>
  <c r="E152" i="35"/>
  <c r="F152" i="35"/>
  <c r="G152" i="35"/>
  <c r="H152" i="35"/>
  <c r="E153" i="35"/>
  <c r="F153" i="35"/>
  <c r="G153" i="35"/>
  <c r="H153" i="35"/>
  <c r="E154" i="35"/>
  <c r="F154" i="35"/>
  <c r="G154" i="35"/>
  <c r="H154" i="35"/>
  <c r="E155" i="35"/>
  <c r="F155" i="35"/>
  <c r="G155" i="35"/>
  <c r="H155" i="35"/>
  <c r="D112" i="35"/>
  <c r="D113" i="35"/>
  <c r="D114" i="35"/>
  <c r="D115" i="35"/>
  <c r="D116" i="35"/>
  <c r="D117" i="35"/>
  <c r="D118" i="35"/>
  <c r="D119" i="35"/>
  <c r="D120" i="35"/>
  <c r="D121" i="35"/>
  <c r="D122" i="35"/>
  <c r="D123" i="35"/>
  <c r="D124" i="35"/>
  <c r="D125" i="35"/>
  <c r="D126" i="35"/>
  <c r="D127" i="35"/>
  <c r="D128" i="35"/>
  <c r="D129" i="35"/>
  <c r="D130" i="35"/>
  <c r="D131" i="35"/>
  <c r="D132" i="35"/>
  <c r="D133" i="35"/>
  <c r="D134" i="35"/>
  <c r="D135" i="35"/>
  <c r="D136" i="35"/>
  <c r="D137" i="35"/>
  <c r="D138" i="35"/>
  <c r="D139" i="35"/>
  <c r="D140" i="35"/>
  <c r="D141" i="35"/>
  <c r="D142" i="35"/>
  <c r="D143" i="35"/>
  <c r="D144" i="35"/>
  <c r="D145" i="35"/>
  <c r="D146" i="35"/>
  <c r="D147" i="35"/>
  <c r="D148" i="35"/>
  <c r="D149" i="35"/>
  <c r="D150" i="35"/>
  <c r="D151" i="35"/>
  <c r="D152" i="35"/>
  <c r="D153" i="35"/>
  <c r="D154" i="35"/>
  <c r="D155" i="35"/>
  <c r="D111" i="35"/>
  <c r="D110" i="35"/>
  <c r="I83" i="35"/>
  <c r="I82" i="35"/>
  <c r="I28" i="35"/>
  <c r="I29" i="35"/>
  <c r="I30" i="35"/>
  <c r="AD379" i="7"/>
  <c r="AE379" i="7"/>
  <c r="AG379" i="7"/>
  <c r="AH379" i="7"/>
  <c r="AJ379" i="7"/>
  <c r="AK379" i="7"/>
  <c r="AM379" i="7"/>
  <c r="AN379" i="7"/>
  <c r="AP379" i="7"/>
  <c r="AQ379" i="7"/>
  <c r="AS379" i="7"/>
  <c r="AT379" i="7"/>
  <c r="AV379" i="7"/>
  <c r="AW379" i="7"/>
  <c r="AD380" i="7"/>
  <c r="AE380" i="7"/>
  <c r="AG380" i="7"/>
  <c r="AH380" i="7"/>
  <c r="AJ380" i="7"/>
  <c r="AK380" i="7"/>
  <c r="AM380" i="7"/>
  <c r="AN380" i="7"/>
  <c r="AP380" i="7"/>
  <c r="AQ380" i="7"/>
  <c r="AS380" i="7"/>
  <c r="AT380" i="7"/>
  <c r="AV380" i="7"/>
  <c r="AW380" i="7"/>
  <c r="AD381" i="7"/>
  <c r="AE381" i="7"/>
  <c r="AG381" i="7"/>
  <c r="AH381" i="7"/>
  <c r="AJ381" i="7"/>
  <c r="AK381" i="7"/>
  <c r="AM381" i="7"/>
  <c r="AN381" i="7"/>
  <c r="AP381" i="7"/>
  <c r="AQ381" i="7"/>
  <c r="AS381" i="7"/>
  <c r="AT381" i="7"/>
  <c r="AV381" i="7"/>
  <c r="AW381" i="7"/>
  <c r="AD382" i="7"/>
  <c r="AE382" i="7"/>
  <c r="AG382" i="7"/>
  <c r="AH382" i="7"/>
  <c r="AJ382" i="7"/>
  <c r="AK382" i="7"/>
  <c r="AM382" i="7"/>
  <c r="AN382" i="7"/>
  <c r="AP382" i="7"/>
  <c r="AQ382" i="7"/>
  <c r="AS382" i="7"/>
  <c r="AT382" i="7"/>
  <c r="AV382" i="7"/>
  <c r="AW382" i="7"/>
  <c r="AD383" i="7"/>
  <c r="AE383" i="7"/>
  <c r="AG383" i="7"/>
  <c r="AH383" i="7"/>
  <c r="AJ383" i="7"/>
  <c r="AK383" i="7"/>
  <c r="AM383" i="7"/>
  <c r="AN383" i="7"/>
  <c r="AP383" i="7"/>
  <c r="AQ383" i="7"/>
  <c r="AS383" i="7"/>
  <c r="AT383" i="7"/>
  <c r="AV383" i="7"/>
  <c r="AW383" i="7"/>
  <c r="AD384" i="7"/>
  <c r="AE384" i="7"/>
  <c r="AG384" i="7"/>
  <c r="AH384" i="7"/>
  <c r="AJ384" i="7"/>
  <c r="AK384" i="7"/>
  <c r="AM384" i="7"/>
  <c r="AN384" i="7"/>
  <c r="AP384" i="7"/>
  <c r="AQ384" i="7"/>
  <c r="AS384" i="7"/>
  <c r="AT384" i="7"/>
  <c r="AV384" i="7"/>
  <c r="AW384" i="7"/>
  <c r="AD385" i="7"/>
  <c r="AE385" i="7"/>
  <c r="AG385" i="7"/>
  <c r="AH385" i="7"/>
  <c r="AJ385" i="7"/>
  <c r="AK385" i="7"/>
  <c r="AM385" i="7"/>
  <c r="AN385" i="7"/>
  <c r="AP385" i="7"/>
  <c r="AQ385" i="7"/>
  <c r="AS385" i="7"/>
  <c r="AT385" i="7"/>
  <c r="AV385" i="7"/>
  <c r="AW385" i="7"/>
  <c r="AE378" i="7"/>
  <c r="AG378" i="7"/>
  <c r="AH378" i="7"/>
  <c r="AJ378" i="7"/>
  <c r="AK378" i="7"/>
  <c r="AM378" i="7"/>
  <c r="AN378" i="7"/>
  <c r="AP378" i="7"/>
  <c r="AQ378" i="7"/>
  <c r="AS378" i="7"/>
  <c r="AT378" i="7"/>
  <c r="AV378" i="7"/>
  <c r="AW378" i="7"/>
  <c r="AD378" i="7"/>
  <c r="D379" i="7"/>
  <c r="E379" i="7"/>
  <c r="BE379" i="7" s="1"/>
  <c r="G379" i="7"/>
  <c r="BG379" i="7" s="1"/>
  <c r="H379" i="7"/>
  <c r="BH379" i="7" s="1"/>
  <c r="J379" i="7"/>
  <c r="BJ379" i="7" s="1"/>
  <c r="K379" i="7"/>
  <c r="BK379" i="7" s="1"/>
  <c r="M379" i="7"/>
  <c r="BM379" i="7" s="1"/>
  <c r="N379" i="7"/>
  <c r="BN379" i="7" s="1"/>
  <c r="P379" i="7"/>
  <c r="BP379" i="7" s="1"/>
  <c r="Q379" i="7"/>
  <c r="BQ379" i="7" s="1"/>
  <c r="S379" i="7"/>
  <c r="BS379" i="7" s="1"/>
  <c r="T379" i="7"/>
  <c r="BT379" i="7" s="1"/>
  <c r="V379" i="7"/>
  <c r="BV379" i="7" s="1"/>
  <c r="W379" i="7"/>
  <c r="BW379" i="7" s="1"/>
  <c r="D380" i="7"/>
  <c r="E380" i="7"/>
  <c r="G380" i="7"/>
  <c r="H380" i="7"/>
  <c r="BH380" i="7" s="1"/>
  <c r="J380" i="7"/>
  <c r="BJ380" i="7" s="1"/>
  <c r="K380" i="7"/>
  <c r="BK380" i="7" s="1"/>
  <c r="M380" i="7"/>
  <c r="BM380" i="7" s="1"/>
  <c r="N380" i="7"/>
  <c r="BN380" i="7" s="1"/>
  <c r="P380" i="7"/>
  <c r="BP380" i="7" s="1"/>
  <c r="Q380" i="7"/>
  <c r="BQ380" i="7" s="1"/>
  <c r="S380" i="7"/>
  <c r="BS380" i="7" s="1"/>
  <c r="T380" i="7"/>
  <c r="BT380" i="7" s="1"/>
  <c r="V380" i="7"/>
  <c r="BV380" i="7" s="1"/>
  <c r="W380" i="7"/>
  <c r="BW380" i="7" s="1"/>
  <c r="D381" i="7"/>
  <c r="E381" i="7"/>
  <c r="BE381" i="7" s="1"/>
  <c r="G381" i="7"/>
  <c r="BG381" i="7" s="1"/>
  <c r="H381" i="7"/>
  <c r="BH381" i="7" s="1"/>
  <c r="J381" i="7"/>
  <c r="K381" i="7"/>
  <c r="BK381" i="7" s="1"/>
  <c r="M381" i="7"/>
  <c r="BM381" i="7" s="1"/>
  <c r="N381" i="7"/>
  <c r="BN381" i="7" s="1"/>
  <c r="P381" i="7"/>
  <c r="Q381" i="7"/>
  <c r="BQ381" i="7" s="1"/>
  <c r="S381" i="7"/>
  <c r="BS381" i="7" s="1"/>
  <c r="T381" i="7"/>
  <c r="BT381" i="7" s="1"/>
  <c r="V381" i="7"/>
  <c r="W381" i="7"/>
  <c r="BW381" i="7" s="1"/>
  <c r="D382" i="7"/>
  <c r="BD382" i="7" s="1"/>
  <c r="E382" i="7"/>
  <c r="BE382" i="7" s="1"/>
  <c r="G382" i="7"/>
  <c r="H382" i="7"/>
  <c r="BH382" i="7" s="1"/>
  <c r="J382" i="7"/>
  <c r="BJ382" i="7" s="1"/>
  <c r="K382" i="7"/>
  <c r="BK382" i="7" s="1"/>
  <c r="M382" i="7"/>
  <c r="N382" i="7"/>
  <c r="BN382" i="7" s="1"/>
  <c r="P382" i="7"/>
  <c r="BP382" i="7" s="1"/>
  <c r="Q382" i="7"/>
  <c r="BQ382" i="7" s="1"/>
  <c r="S382" i="7"/>
  <c r="T382" i="7"/>
  <c r="BT382" i="7" s="1"/>
  <c r="V382" i="7"/>
  <c r="BV382" i="7" s="1"/>
  <c r="W382" i="7"/>
  <c r="BW382" i="7" s="1"/>
  <c r="D383" i="7"/>
  <c r="E383" i="7"/>
  <c r="BE383" i="7" s="1"/>
  <c r="G383" i="7"/>
  <c r="BG383" i="7" s="1"/>
  <c r="H383" i="7"/>
  <c r="BH383" i="7" s="1"/>
  <c r="J383" i="7"/>
  <c r="K383" i="7"/>
  <c r="BK383" i="7" s="1"/>
  <c r="M383" i="7"/>
  <c r="N383" i="7"/>
  <c r="BN383" i="7" s="1"/>
  <c r="P383" i="7"/>
  <c r="Q383" i="7"/>
  <c r="BQ383" i="7" s="1"/>
  <c r="S383" i="7"/>
  <c r="BS383" i="7" s="1"/>
  <c r="T383" i="7"/>
  <c r="BT383" i="7" s="1"/>
  <c r="V383" i="7"/>
  <c r="BV383" i="7" s="1"/>
  <c r="W383" i="7"/>
  <c r="BW383" i="7" s="1"/>
  <c r="D384" i="7"/>
  <c r="E384" i="7"/>
  <c r="G384" i="7"/>
  <c r="H384" i="7"/>
  <c r="J384" i="7"/>
  <c r="K384" i="7"/>
  <c r="M384" i="7"/>
  <c r="N384" i="7"/>
  <c r="P384" i="7"/>
  <c r="Q384" i="7"/>
  <c r="S384" i="7"/>
  <c r="BS384" i="7" s="1"/>
  <c r="T384" i="7"/>
  <c r="BT384" i="7" s="1"/>
  <c r="V384" i="7"/>
  <c r="BV384" i="7" s="1"/>
  <c r="W384" i="7"/>
  <c r="BW384" i="7" s="1"/>
  <c r="D385" i="7"/>
  <c r="E385" i="7"/>
  <c r="G385" i="7"/>
  <c r="BG385" i="7" s="1"/>
  <c r="H385" i="7"/>
  <c r="BH385" i="7" s="1"/>
  <c r="J385" i="7"/>
  <c r="BJ385" i="7" s="1"/>
  <c r="K385" i="7"/>
  <c r="BK385" i="7" s="1"/>
  <c r="M385" i="7"/>
  <c r="BM385" i="7" s="1"/>
  <c r="N385" i="7"/>
  <c r="BN385" i="7" s="1"/>
  <c r="P385" i="7"/>
  <c r="Q385" i="7"/>
  <c r="BQ385" i="7" s="1"/>
  <c r="S385" i="7"/>
  <c r="BS385" i="7" s="1"/>
  <c r="T385" i="7"/>
  <c r="BT385" i="7" s="1"/>
  <c r="V385" i="7"/>
  <c r="BV385" i="7" s="1"/>
  <c r="W385" i="7"/>
  <c r="BW385" i="7" s="1"/>
  <c r="E378" i="7"/>
  <c r="BE378" i="7" s="1"/>
  <c r="G378" i="7"/>
  <c r="BG378" i="7" s="1"/>
  <c r="H378" i="7"/>
  <c r="BH378" i="7" s="1"/>
  <c r="J378" i="7"/>
  <c r="BJ378" i="7" s="1"/>
  <c r="K378" i="7"/>
  <c r="BK378" i="7" s="1"/>
  <c r="M378" i="7"/>
  <c r="BM378" i="7" s="1"/>
  <c r="N378" i="7"/>
  <c r="BN378" i="7" s="1"/>
  <c r="P378" i="7"/>
  <c r="BP378" i="7" s="1"/>
  <c r="Q378" i="7"/>
  <c r="BQ378" i="7" s="1"/>
  <c r="S378" i="7"/>
  <c r="BS378" i="7" s="1"/>
  <c r="T378" i="7"/>
  <c r="BT378" i="7" s="1"/>
  <c r="V378" i="7"/>
  <c r="BV378" i="7" s="1"/>
  <c r="W378" i="7"/>
  <c r="BW378" i="7" s="1"/>
  <c r="D378" i="7"/>
  <c r="AW208" i="7"/>
  <c r="AV208" i="7"/>
  <c r="AT208" i="7"/>
  <c r="AS208" i="7"/>
  <c r="AQ208" i="7"/>
  <c r="AP208" i="7"/>
  <c r="AN208" i="7"/>
  <c r="AM208" i="7"/>
  <c r="AK208" i="7"/>
  <c r="AJ208" i="7"/>
  <c r="AH208" i="7"/>
  <c r="AG208" i="7"/>
  <c r="AE208" i="7"/>
  <c r="AD208" i="7"/>
  <c r="W208" i="7"/>
  <c r="V208" i="7"/>
  <c r="T208" i="7"/>
  <c r="S208" i="7"/>
  <c r="Q208" i="7"/>
  <c r="P208" i="7"/>
  <c r="N208" i="7"/>
  <c r="M208" i="7"/>
  <c r="K208" i="7"/>
  <c r="J208" i="7"/>
  <c r="H208" i="7"/>
  <c r="G208" i="7"/>
  <c r="E208" i="7"/>
  <c r="D208" i="7"/>
  <c r="BW207" i="7"/>
  <c r="BV207" i="7"/>
  <c r="BT207" i="7"/>
  <c r="BS207" i="7"/>
  <c r="BQ207" i="7"/>
  <c r="BP207" i="7"/>
  <c r="BN207" i="7"/>
  <c r="BM207" i="7"/>
  <c r="BK207" i="7"/>
  <c r="BJ207" i="7"/>
  <c r="BH207" i="7"/>
  <c r="BG207" i="7"/>
  <c r="BE207" i="7"/>
  <c r="BD207" i="7"/>
  <c r="AZ207" i="7"/>
  <c r="AY207" i="7"/>
  <c r="AX207" i="7"/>
  <c r="X207" i="7"/>
  <c r="U207" i="7"/>
  <c r="BR207" i="7"/>
  <c r="BO207" i="7"/>
  <c r="BI207" i="7"/>
  <c r="BF207" i="7"/>
  <c r="BW206" i="7"/>
  <c r="BV206" i="7"/>
  <c r="BT206" i="7"/>
  <c r="BS206" i="7"/>
  <c r="BQ206" i="7"/>
  <c r="BP206" i="7"/>
  <c r="BN206" i="7"/>
  <c r="BM206" i="7"/>
  <c r="BK206" i="7"/>
  <c r="BJ206" i="7"/>
  <c r="BH206" i="7"/>
  <c r="BG206" i="7"/>
  <c r="BE206" i="7"/>
  <c r="BD206" i="7"/>
  <c r="AZ206" i="7"/>
  <c r="AY206" i="7"/>
  <c r="AX206" i="7"/>
  <c r="X206" i="7"/>
  <c r="U206" i="7"/>
  <c r="BR206" i="7"/>
  <c r="BO206" i="7"/>
  <c r="BI206" i="7"/>
  <c r="BF206" i="7"/>
  <c r="BW205" i="7"/>
  <c r="BV205" i="7"/>
  <c r="BT205" i="7"/>
  <c r="BS205" i="7"/>
  <c r="BQ205" i="7"/>
  <c r="BP205" i="7"/>
  <c r="BN205" i="7"/>
  <c r="BM205" i="7"/>
  <c r="BK205" i="7"/>
  <c r="BJ205" i="7"/>
  <c r="BH205" i="7"/>
  <c r="BG205" i="7"/>
  <c r="BE205" i="7"/>
  <c r="BD205" i="7"/>
  <c r="AZ205" i="7"/>
  <c r="AY205" i="7"/>
  <c r="AX205" i="7"/>
  <c r="X205" i="7"/>
  <c r="U205" i="7"/>
  <c r="BR205" i="7"/>
  <c r="BO205" i="7"/>
  <c r="BI205" i="7"/>
  <c r="BF205" i="7"/>
  <c r="BW204" i="7"/>
  <c r="BV204" i="7"/>
  <c r="BT204" i="7"/>
  <c r="BS204" i="7"/>
  <c r="BQ204" i="7"/>
  <c r="BP204" i="7"/>
  <c r="BN204" i="7"/>
  <c r="BM204" i="7"/>
  <c r="BK204" i="7"/>
  <c r="BJ204" i="7"/>
  <c r="BH204" i="7"/>
  <c r="BG204" i="7"/>
  <c r="BE204" i="7"/>
  <c r="BD204" i="7"/>
  <c r="AZ204" i="7"/>
  <c r="AY204" i="7"/>
  <c r="AX204" i="7"/>
  <c r="X204" i="7"/>
  <c r="U204" i="7"/>
  <c r="BI204" i="7"/>
  <c r="BF204" i="7"/>
  <c r="BW203" i="7"/>
  <c r="BV203" i="7"/>
  <c r="BT203" i="7"/>
  <c r="BS203" i="7"/>
  <c r="BQ203" i="7"/>
  <c r="BP203" i="7"/>
  <c r="BN203" i="7"/>
  <c r="BM203" i="7"/>
  <c r="BK203" i="7"/>
  <c r="BJ203" i="7"/>
  <c r="BH203" i="7"/>
  <c r="BG203" i="7"/>
  <c r="BE203" i="7"/>
  <c r="BD203" i="7"/>
  <c r="AZ203" i="7"/>
  <c r="AY203" i="7"/>
  <c r="AX203" i="7"/>
  <c r="X203" i="7"/>
  <c r="U203" i="7"/>
  <c r="AA203" i="7" s="1"/>
  <c r="BI203" i="7"/>
  <c r="BW202" i="7"/>
  <c r="BV202" i="7"/>
  <c r="BT202" i="7"/>
  <c r="BS202" i="7"/>
  <c r="BQ202" i="7"/>
  <c r="BP202" i="7"/>
  <c r="BN202" i="7"/>
  <c r="BM202" i="7"/>
  <c r="BK202" i="7"/>
  <c r="BJ202" i="7"/>
  <c r="BH202" i="7"/>
  <c r="BG202" i="7"/>
  <c r="BE202" i="7"/>
  <c r="BD202" i="7"/>
  <c r="AZ202" i="7"/>
  <c r="AY202" i="7"/>
  <c r="AX202" i="7"/>
  <c r="X202" i="7"/>
  <c r="U202" i="7"/>
  <c r="BR202" i="7"/>
  <c r="BI202" i="7"/>
  <c r="BF202" i="7"/>
  <c r="BW201" i="7"/>
  <c r="BV201" i="7"/>
  <c r="BT201" i="7"/>
  <c r="BS201" i="7"/>
  <c r="BQ201" i="7"/>
  <c r="BP201" i="7"/>
  <c r="BN201" i="7"/>
  <c r="BM201" i="7"/>
  <c r="BK201" i="7"/>
  <c r="BJ201" i="7"/>
  <c r="BH201" i="7"/>
  <c r="BG201" i="7"/>
  <c r="BE201" i="7"/>
  <c r="BD201" i="7"/>
  <c r="AZ201" i="7"/>
  <c r="AY201" i="7"/>
  <c r="AX201" i="7"/>
  <c r="X201" i="7"/>
  <c r="U201" i="7"/>
  <c r="BR201" i="7"/>
  <c r="BI201" i="7"/>
  <c r="BF201" i="7"/>
  <c r="BW200" i="7"/>
  <c r="BV200" i="7"/>
  <c r="BT200" i="7"/>
  <c r="BS200" i="7"/>
  <c r="BQ200" i="7"/>
  <c r="BP200" i="7"/>
  <c r="BN200" i="7"/>
  <c r="BM200" i="7"/>
  <c r="BK200" i="7"/>
  <c r="BJ200" i="7"/>
  <c r="BH200" i="7"/>
  <c r="BG200" i="7"/>
  <c r="BE200" i="7"/>
  <c r="BD200" i="7"/>
  <c r="AZ200" i="7"/>
  <c r="AY200" i="7"/>
  <c r="AX200" i="7"/>
  <c r="AU208" i="7"/>
  <c r="AR208" i="7"/>
  <c r="AO208" i="7"/>
  <c r="AL208" i="7"/>
  <c r="AI208" i="7"/>
  <c r="AF208" i="7"/>
  <c r="Y200" i="7"/>
  <c r="X200" i="7"/>
  <c r="U200" i="7"/>
  <c r="AA200" i="7" s="1"/>
  <c r="R208" i="7"/>
  <c r="O208" i="7"/>
  <c r="L208" i="7"/>
  <c r="I208" i="7"/>
  <c r="F208" i="7"/>
  <c r="H102" i="44"/>
  <c r="H101" i="44"/>
  <c r="H100" i="44"/>
  <c r="H99" i="44"/>
  <c r="E102" i="44"/>
  <c r="E101" i="44"/>
  <c r="E100" i="44"/>
  <c r="E99" i="44"/>
  <c r="J133" i="44"/>
  <c r="I133" i="44"/>
  <c r="G133" i="44"/>
  <c r="F133" i="44"/>
  <c r="D133" i="44"/>
  <c r="C133" i="44"/>
  <c r="M132" i="44"/>
  <c r="L132" i="44"/>
  <c r="K132" i="44"/>
  <c r="K133" i="44" s="1"/>
  <c r="H132" i="44"/>
  <c r="E132" i="44"/>
  <c r="E133" i="44" s="1"/>
  <c r="M131" i="44"/>
  <c r="M130" i="44"/>
  <c r="N130" i="44" s="1"/>
  <c r="M129" i="44"/>
  <c r="Q309" i="28"/>
  <c r="P309" i="28"/>
  <c r="O309" i="28"/>
  <c r="L309" i="28"/>
  <c r="I309" i="28"/>
  <c r="F309" i="28"/>
  <c r="Q308" i="28"/>
  <c r="AP203" i="28" s="1"/>
  <c r="P308" i="28"/>
  <c r="AO203" i="28" s="1"/>
  <c r="O308" i="28"/>
  <c r="AN203" i="28" s="1"/>
  <c r="L308" i="28"/>
  <c r="AK203" i="28" s="1"/>
  <c r="I308" i="28"/>
  <c r="AH203" i="28" s="1"/>
  <c r="F308" i="28"/>
  <c r="AE203" i="28" s="1"/>
  <c r="Q104" i="28"/>
  <c r="P104" i="28"/>
  <c r="O104" i="28"/>
  <c r="L104" i="28"/>
  <c r="I104" i="28"/>
  <c r="F104" i="28"/>
  <c r="Q103" i="28"/>
  <c r="P103" i="28"/>
  <c r="O103" i="28"/>
  <c r="L103" i="28"/>
  <c r="I103" i="28"/>
  <c r="F103" i="28"/>
  <c r="AJ309" i="25"/>
  <c r="T303" i="31" s="1"/>
  <c r="AD309" i="25"/>
  <c r="Z309" i="25"/>
  <c r="Y309" i="25"/>
  <c r="X309" i="25"/>
  <c r="U309" i="25"/>
  <c r="R309" i="25"/>
  <c r="O309" i="25"/>
  <c r="L309" i="25"/>
  <c r="AJ308" i="25"/>
  <c r="T302" i="31" s="1"/>
  <c r="T304" i="31" s="1"/>
  <c r="AD308" i="25"/>
  <c r="Z308" i="25"/>
  <c r="Z310" i="25" s="1"/>
  <c r="Y308" i="25"/>
  <c r="X308" i="25"/>
  <c r="U308" i="25"/>
  <c r="R308" i="25"/>
  <c r="O308" i="25"/>
  <c r="L308" i="25"/>
  <c r="L310" i="25" s="1"/>
  <c r="L444" i="25" s="1"/>
  <c r="E310" i="25"/>
  <c r="E444" i="25" s="1"/>
  <c r="G310" i="25"/>
  <c r="G444" i="25" s="1"/>
  <c r="H310" i="25"/>
  <c r="H444" i="25" s="1"/>
  <c r="J310" i="25"/>
  <c r="J444" i="25" s="1"/>
  <c r="K310" i="25"/>
  <c r="K444" i="25" s="1"/>
  <c r="M310" i="25"/>
  <c r="M444" i="25" s="1"/>
  <c r="N310" i="25"/>
  <c r="N444" i="25" s="1"/>
  <c r="P310" i="25"/>
  <c r="P444" i="25" s="1"/>
  <c r="Q310" i="25"/>
  <c r="Q444" i="25" s="1"/>
  <c r="S310" i="25"/>
  <c r="S444" i="25" s="1"/>
  <c r="T310" i="25"/>
  <c r="T444" i="25" s="1"/>
  <c r="V310" i="25"/>
  <c r="V444" i="25" s="1"/>
  <c r="W310" i="25"/>
  <c r="W444" i="25" s="1"/>
  <c r="AB310" i="25"/>
  <c r="F48" i="23" s="1"/>
  <c r="I51" i="51" s="1"/>
  <c r="AC310" i="25"/>
  <c r="G48" i="23" s="1"/>
  <c r="J51" i="51" s="1"/>
  <c r="AH310" i="25"/>
  <c r="Y48" i="23" s="1"/>
  <c r="M47" i="15" s="1"/>
  <c r="AI310" i="25"/>
  <c r="Z48" i="23" s="1"/>
  <c r="N47" i="15" s="1"/>
  <c r="D310" i="25"/>
  <c r="D444" i="25" s="1"/>
  <c r="Y103" i="25"/>
  <c r="X103" i="28" s="1"/>
  <c r="AJ104" i="25"/>
  <c r="AD104" i="25"/>
  <c r="Z104" i="25"/>
  <c r="Y104" i="25"/>
  <c r="X104" i="25"/>
  <c r="U104" i="25"/>
  <c r="R104" i="25"/>
  <c r="O104" i="25"/>
  <c r="AJ103" i="25"/>
  <c r="AJ105" i="25" s="1"/>
  <c r="AA18" i="23" s="1"/>
  <c r="AD103" i="25"/>
  <c r="Z103" i="25"/>
  <c r="X103" i="25"/>
  <c r="U103" i="25"/>
  <c r="R103" i="25"/>
  <c r="O103" i="25"/>
  <c r="L105" i="25"/>
  <c r="L414" i="25" s="1"/>
  <c r="I105" i="25"/>
  <c r="I414" i="25" s="1"/>
  <c r="E105" i="25"/>
  <c r="E414" i="25" s="1"/>
  <c r="G105" i="25"/>
  <c r="G414" i="25" s="1"/>
  <c r="H105" i="25"/>
  <c r="H414" i="25" s="1"/>
  <c r="J105" i="25"/>
  <c r="J414" i="25" s="1"/>
  <c r="K105" i="25"/>
  <c r="K414" i="25" s="1"/>
  <c r="M105" i="25"/>
  <c r="M414" i="25" s="1"/>
  <c r="N105" i="25"/>
  <c r="N414" i="25" s="1"/>
  <c r="P105" i="25"/>
  <c r="P414" i="25" s="1"/>
  <c r="Q105" i="25"/>
  <c r="Q414" i="25" s="1"/>
  <c r="S105" i="25"/>
  <c r="S414" i="25" s="1"/>
  <c r="T105" i="25"/>
  <c r="T414" i="25" s="1"/>
  <c r="V105" i="25"/>
  <c r="V414" i="25" s="1"/>
  <c r="W105" i="25"/>
  <c r="W414" i="25" s="1"/>
  <c r="AB105" i="25"/>
  <c r="F18" i="23" s="1"/>
  <c r="F78" i="23" s="1"/>
  <c r="AC105" i="25"/>
  <c r="G18" i="23" s="1"/>
  <c r="G78" i="23" s="1"/>
  <c r="AH105" i="25"/>
  <c r="Y18" i="23" s="1"/>
  <c r="Y78" i="23" s="1"/>
  <c r="AI105" i="25"/>
  <c r="Z18" i="23" s="1"/>
  <c r="Z78" i="23" s="1"/>
  <c r="D105" i="25"/>
  <c r="D414" i="25" s="1"/>
  <c r="D304" i="31"/>
  <c r="E304" i="31"/>
  <c r="F304" i="31"/>
  <c r="G304" i="31"/>
  <c r="H304" i="31"/>
  <c r="K304" i="31"/>
  <c r="O304" i="31"/>
  <c r="P304" i="31"/>
  <c r="R304" i="31"/>
  <c r="S304" i="31"/>
  <c r="C304" i="31"/>
  <c r="W303" i="31"/>
  <c r="W302" i="31"/>
  <c r="S390" i="40"/>
  <c r="P390" i="40"/>
  <c r="M390" i="40"/>
  <c r="S389" i="40"/>
  <c r="P389" i="40"/>
  <c r="M389" i="40"/>
  <c r="S388" i="40"/>
  <c r="P388" i="40"/>
  <c r="M388" i="40"/>
  <c r="S387" i="40"/>
  <c r="P387" i="40"/>
  <c r="M387" i="40"/>
  <c r="S386" i="40"/>
  <c r="P386" i="40"/>
  <c r="M386" i="40"/>
  <c r="S385" i="40"/>
  <c r="P385" i="40"/>
  <c r="M385" i="40"/>
  <c r="S384" i="40"/>
  <c r="P384" i="40"/>
  <c r="M384" i="40"/>
  <c r="S383" i="40"/>
  <c r="P383" i="40"/>
  <c r="M383" i="40"/>
  <c r="S382" i="40"/>
  <c r="P382" i="40"/>
  <c r="M382" i="40"/>
  <c r="S381" i="40"/>
  <c r="P381" i="40"/>
  <c r="M381" i="40"/>
  <c r="S380" i="40"/>
  <c r="P380" i="40"/>
  <c r="M380" i="40"/>
  <c r="AS390" i="40"/>
  <c r="AP390" i="40"/>
  <c r="AM390" i="40"/>
  <c r="AS389" i="40"/>
  <c r="AP389" i="40"/>
  <c r="AM389" i="40"/>
  <c r="AS388" i="40"/>
  <c r="AP388" i="40"/>
  <c r="AM388" i="40"/>
  <c r="AS387" i="40"/>
  <c r="AP387" i="40"/>
  <c r="AM387" i="40"/>
  <c r="AS386" i="40"/>
  <c r="AP386" i="40"/>
  <c r="AM386" i="40"/>
  <c r="AS385" i="40"/>
  <c r="AP385" i="40"/>
  <c r="AM385" i="40"/>
  <c r="AS384" i="40"/>
  <c r="AP384" i="40"/>
  <c r="AM384" i="40"/>
  <c r="AS383" i="40"/>
  <c r="AP383" i="40"/>
  <c r="AM383" i="40"/>
  <c r="AS382" i="40"/>
  <c r="AP382" i="40"/>
  <c r="AM382" i="40"/>
  <c r="AS381" i="40"/>
  <c r="AP381" i="40"/>
  <c r="AM381" i="40"/>
  <c r="AS380" i="40"/>
  <c r="AP380" i="40"/>
  <c r="AM380" i="40"/>
  <c r="AS373" i="40"/>
  <c r="AP373" i="40"/>
  <c r="AM373" i="40"/>
  <c r="AJ373" i="40"/>
  <c r="AG373" i="40"/>
  <c r="AD373" i="40"/>
  <c r="AS372" i="40"/>
  <c r="AP372" i="40"/>
  <c r="AM372" i="40"/>
  <c r="AJ372" i="40"/>
  <c r="AG372" i="40"/>
  <c r="AD372" i="40"/>
  <c r="AS371" i="40"/>
  <c r="AP371" i="40"/>
  <c r="AM371" i="40"/>
  <c r="AJ371" i="40"/>
  <c r="AG371" i="40"/>
  <c r="AD371" i="40"/>
  <c r="AS370" i="40"/>
  <c r="AP370" i="40"/>
  <c r="AM370" i="40"/>
  <c r="AJ370" i="40"/>
  <c r="AG370" i="40"/>
  <c r="AD370" i="40"/>
  <c r="AS369" i="40"/>
  <c r="AP369" i="40"/>
  <c r="AM369" i="40"/>
  <c r="AJ369" i="40"/>
  <c r="AG369" i="40"/>
  <c r="AD369" i="40"/>
  <c r="AS368" i="40"/>
  <c r="AP368" i="40"/>
  <c r="AM368" i="40"/>
  <c r="AJ368" i="40"/>
  <c r="AG368" i="40"/>
  <c r="AD368" i="40"/>
  <c r="AS367" i="40"/>
  <c r="AP367" i="40"/>
  <c r="AM367" i="40"/>
  <c r="AJ367" i="40"/>
  <c r="AG367" i="40"/>
  <c r="AD367" i="40"/>
  <c r="AS366" i="40"/>
  <c r="AP366" i="40"/>
  <c r="AM366" i="40"/>
  <c r="AJ366" i="40"/>
  <c r="AG366" i="40"/>
  <c r="AD366" i="40"/>
  <c r="AS365" i="40"/>
  <c r="AP365" i="40"/>
  <c r="AM365" i="40"/>
  <c r="AJ365" i="40"/>
  <c r="AG365" i="40"/>
  <c r="AD365" i="40"/>
  <c r="AS364" i="40"/>
  <c r="AP364" i="40"/>
  <c r="AM364" i="40"/>
  <c r="AJ364" i="40"/>
  <c r="AG364" i="40"/>
  <c r="AD364" i="40"/>
  <c r="AS363" i="40"/>
  <c r="AP363" i="40"/>
  <c r="AM363" i="40"/>
  <c r="AJ363" i="40"/>
  <c r="AG363" i="40"/>
  <c r="AD363" i="40"/>
  <c r="S373" i="40"/>
  <c r="P373" i="40"/>
  <c r="M373" i="40"/>
  <c r="J373" i="40"/>
  <c r="G373" i="40"/>
  <c r="D373" i="40"/>
  <c r="S372" i="40"/>
  <c r="P372" i="40"/>
  <c r="M372" i="40"/>
  <c r="J372" i="40"/>
  <c r="G372" i="40"/>
  <c r="D372" i="40"/>
  <c r="S371" i="40"/>
  <c r="P371" i="40"/>
  <c r="M371" i="40"/>
  <c r="J371" i="40"/>
  <c r="G371" i="40"/>
  <c r="D371" i="40"/>
  <c r="S370" i="40"/>
  <c r="P370" i="40"/>
  <c r="M370" i="40"/>
  <c r="J370" i="40"/>
  <c r="G370" i="40"/>
  <c r="D370" i="40"/>
  <c r="S369" i="40"/>
  <c r="P369" i="40"/>
  <c r="M369" i="40"/>
  <c r="J369" i="40"/>
  <c r="G369" i="40"/>
  <c r="D369" i="40"/>
  <c r="S368" i="40"/>
  <c r="P368" i="40"/>
  <c r="M368" i="40"/>
  <c r="J368" i="40"/>
  <c r="G368" i="40"/>
  <c r="D368" i="40"/>
  <c r="S367" i="40"/>
  <c r="P367" i="40"/>
  <c r="M367" i="40"/>
  <c r="J367" i="40"/>
  <c r="G367" i="40"/>
  <c r="D367" i="40"/>
  <c r="S366" i="40"/>
  <c r="P366" i="40"/>
  <c r="M366" i="40"/>
  <c r="J366" i="40"/>
  <c r="G366" i="40"/>
  <c r="D366" i="40"/>
  <c r="S365" i="40"/>
  <c r="P365" i="40"/>
  <c r="M365" i="40"/>
  <c r="J365" i="40"/>
  <c r="G365" i="40"/>
  <c r="D365" i="40"/>
  <c r="S364" i="40"/>
  <c r="P364" i="40"/>
  <c r="M364" i="40"/>
  <c r="J364" i="40"/>
  <c r="G364" i="40"/>
  <c r="D364" i="40"/>
  <c r="S363" i="40"/>
  <c r="P363" i="40"/>
  <c r="M363" i="40"/>
  <c r="J363" i="40"/>
  <c r="G363" i="40"/>
  <c r="D363" i="40"/>
  <c r="S356" i="40"/>
  <c r="P356" i="40"/>
  <c r="M356" i="40"/>
  <c r="S355" i="40"/>
  <c r="P355" i="40"/>
  <c r="M355" i="40"/>
  <c r="S354" i="40"/>
  <c r="P354" i="40"/>
  <c r="M354" i="40"/>
  <c r="S353" i="40"/>
  <c r="P353" i="40"/>
  <c r="M353" i="40"/>
  <c r="S352" i="40"/>
  <c r="P352" i="40"/>
  <c r="M352" i="40"/>
  <c r="S351" i="40"/>
  <c r="P351" i="40"/>
  <c r="M351" i="40"/>
  <c r="S350" i="40"/>
  <c r="P350" i="40"/>
  <c r="M350" i="40"/>
  <c r="S349" i="40"/>
  <c r="P349" i="40"/>
  <c r="M349" i="40"/>
  <c r="S348" i="40"/>
  <c r="P348" i="40"/>
  <c r="M348" i="40"/>
  <c r="S347" i="40"/>
  <c r="P347" i="40"/>
  <c r="M347" i="40"/>
  <c r="S346" i="40"/>
  <c r="P346" i="40"/>
  <c r="M346" i="40"/>
  <c r="S339" i="40"/>
  <c r="P339" i="40"/>
  <c r="M339" i="40"/>
  <c r="S338" i="40"/>
  <c r="P338" i="40"/>
  <c r="M338" i="40"/>
  <c r="S337" i="40"/>
  <c r="P337" i="40"/>
  <c r="M337" i="40"/>
  <c r="S336" i="40"/>
  <c r="P336" i="40"/>
  <c r="M336" i="40"/>
  <c r="S335" i="40"/>
  <c r="P335" i="40"/>
  <c r="M335" i="40"/>
  <c r="S334" i="40"/>
  <c r="P334" i="40"/>
  <c r="M334" i="40"/>
  <c r="S333" i="40"/>
  <c r="P333" i="40"/>
  <c r="M333" i="40"/>
  <c r="S332" i="40"/>
  <c r="P332" i="40"/>
  <c r="M332" i="40"/>
  <c r="S331" i="40"/>
  <c r="P331" i="40"/>
  <c r="M331" i="40"/>
  <c r="S330" i="40"/>
  <c r="P330" i="40"/>
  <c r="M330" i="40"/>
  <c r="S329" i="40"/>
  <c r="P329" i="40"/>
  <c r="M329" i="40"/>
  <c r="AS322" i="40"/>
  <c r="AP322" i="40"/>
  <c r="AS321" i="40"/>
  <c r="AP321" i="40"/>
  <c r="AS320" i="40"/>
  <c r="AP320" i="40"/>
  <c r="AS319" i="40"/>
  <c r="AP319" i="40"/>
  <c r="AS318" i="40"/>
  <c r="AP318" i="40"/>
  <c r="AS317" i="40"/>
  <c r="AP317" i="40"/>
  <c r="AS316" i="40"/>
  <c r="AP316" i="40"/>
  <c r="AS315" i="40"/>
  <c r="AP315" i="40"/>
  <c r="AS314" i="40"/>
  <c r="AP314" i="40"/>
  <c r="AS313" i="40"/>
  <c r="AP313" i="40"/>
  <c r="AS312" i="40"/>
  <c r="AP312" i="40"/>
  <c r="S322" i="40"/>
  <c r="P322" i="40"/>
  <c r="S321" i="40"/>
  <c r="P321" i="40"/>
  <c r="S320" i="40"/>
  <c r="P320" i="40"/>
  <c r="S319" i="40"/>
  <c r="P319" i="40"/>
  <c r="S318" i="40"/>
  <c r="P318" i="40"/>
  <c r="S317" i="40"/>
  <c r="P317" i="40"/>
  <c r="S316" i="40"/>
  <c r="P316" i="40"/>
  <c r="S315" i="40"/>
  <c r="P315" i="40"/>
  <c r="S314" i="40"/>
  <c r="P314" i="40"/>
  <c r="S313" i="40"/>
  <c r="P313" i="40"/>
  <c r="S312" i="40"/>
  <c r="P312" i="40"/>
  <c r="S305" i="40"/>
  <c r="P305" i="40"/>
  <c r="M305" i="40"/>
  <c r="S304" i="40"/>
  <c r="P304" i="40"/>
  <c r="M304" i="40"/>
  <c r="S303" i="40"/>
  <c r="P303" i="40"/>
  <c r="M303" i="40"/>
  <c r="S302" i="40"/>
  <c r="P302" i="40"/>
  <c r="M302" i="40"/>
  <c r="S301" i="40"/>
  <c r="P301" i="40"/>
  <c r="M301" i="40"/>
  <c r="S300" i="40"/>
  <c r="P300" i="40"/>
  <c r="M300" i="40"/>
  <c r="S299" i="40"/>
  <c r="P299" i="40"/>
  <c r="M299" i="40"/>
  <c r="S298" i="40"/>
  <c r="P298" i="40"/>
  <c r="M298" i="40"/>
  <c r="S297" i="40"/>
  <c r="P297" i="40"/>
  <c r="M297" i="40"/>
  <c r="S296" i="40"/>
  <c r="P296" i="40"/>
  <c r="M296" i="40"/>
  <c r="S295" i="40"/>
  <c r="P295" i="40"/>
  <c r="M295" i="40"/>
  <c r="AS288" i="40"/>
  <c r="AP288" i="40"/>
  <c r="AM288" i="40"/>
  <c r="AS287" i="40"/>
  <c r="AP287" i="40"/>
  <c r="AM287" i="40"/>
  <c r="AS286" i="40"/>
  <c r="AP286" i="40"/>
  <c r="AM286" i="40"/>
  <c r="AS285" i="40"/>
  <c r="AP285" i="40"/>
  <c r="AM285" i="40"/>
  <c r="AS284" i="40"/>
  <c r="AP284" i="40"/>
  <c r="AM284" i="40"/>
  <c r="AS283" i="40"/>
  <c r="AP283" i="40"/>
  <c r="AM283" i="40"/>
  <c r="AS282" i="40"/>
  <c r="AP282" i="40"/>
  <c r="AM282" i="40"/>
  <c r="AS281" i="40"/>
  <c r="AP281" i="40"/>
  <c r="AM281" i="40"/>
  <c r="AS280" i="40"/>
  <c r="AP280" i="40"/>
  <c r="AM280" i="40"/>
  <c r="AS279" i="40"/>
  <c r="AP279" i="40"/>
  <c r="AM279" i="40"/>
  <c r="AS278" i="40"/>
  <c r="AP278" i="40"/>
  <c r="AM278" i="40"/>
  <c r="S288" i="40"/>
  <c r="P288" i="40"/>
  <c r="S287" i="40"/>
  <c r="P287" i="40"/>
  <c r="S286" i="40"/>
  <c r="P286" i="40"/>
  <c r="S285" i="40"/>
  <c r="P285" i="40"/>
  <c r="S284" i="40"/>
  <c r="P284" i="40"/>
  <c r="S283" i="40"/>
  <c r="P283" i="40"/>
  <c r="S282" i="40"/>
  <c r="P282" i="40"/>
  <c r="S281" i="40"/>
  <c r="P281" i="40"/>
  <c r="S280" i="40"/>
  <c r="P280" i="40"/>
  <c r="S279" i="40"/>
  <c r="P279" i="40"/>
  <c r="S278" i="40"/>
  <c r="P278" i="40"/>
  <c r="S271" i="40"/>
  <c r="P271" i="40"/>
  <c r="M271" i="40"/>
  <c r="J271" i="40"/>
  <c r="S270" i="40"/>
  <c r="P270" i="40"/>
  <c r="M270" i="40"/>
  <c r="J270" i="40"/>
  <c r="S269" i="40"/>
  <c r="P269" i="40"/>
  <c r="M269" i="40"/>
  <c r="J269" i="40"/>
  <c r="S268" i="40"/>
  <c r="P268" i="40"/>
  <c r="M268" i="40"/>
  <c r="J268" i="40"/>
  <c r="S267" i="40"/>
  <c r="P267" i="40"/>
  <c r="M267" i="40"/>
  <c r="J267" i="40"/>
  <c r="S266" i="40"/>
  <c r="P266" i="40"/>
  <c r="M266" i="40"/>
  <c r="J266" i="40"/>
  <c r="S265" i="40"/>
  <c r="P265" i="40"/>
  <c r="M265" i="40"/>
  <c r="J265" i="40"/>
  <c r="S264" i="40"/>
  <c r="P264" i="40"/>
  <c r="M264" i="40"/>
  <c r="J264" i="40"/>
  <c r="S263" i="40"/>
  <c r="P263" i="40"/>
  <c r="M263" i="40"/>
  <c r="J263" i="40"/>
  <c r="S262" i="40"/>
  <c r="P262" i="40"/>
  <c r="M262" i="40"/>
  <c r="J262" i="40"/>
  <c r="S261" i="40"/>
  <c r="P261" i="40"/>
  <c r="M261" i="40"/>
  <c r="J261" i="40"/>
  <c r="AS271" i="40"/>
  <c r="AP271" i="40"/>
  <c r="AM271" i="40"/>
  <c r="AJ271" i="40"/>
  <c r="AG271" i="40"/>
  <c r="AS270" i="40"/>
  <c r="AP270" i="40"/>
  <c r="AM270" i="40"/>
  <c r="AJ270" i="40"/>
  <c r="AG270" i="40"/>
  <c r="AS269" i="40"/>
  <c r="AP269" i="40"/>
  <c r="AM269" i="40"/>
  <c r="AJ269" i="40"/>
  <c r="AG269" i="40"/>
  <c r="AS268" i="40"/>
  <c r="AP268" i="40"/>
  <c r="AM268" i="40"/>
  <c r="AJ268" i="40"/>
  <c r="AG268" i="40"/>
  <c r="AS267" i="40"/>
  <c r="AP267" i="40"/>
  <c r="AM267" i="40"/>
  <c r="AJ267" i="40"/>
  <c r="AG267" i="40"/>
  <c r="AS266" i="40"/>
  <c r="AP266" i="40"/>
  <c r="AM266" i="40"/>
  <c r="AJ266" i="40"/>
  <c r="AG266" i="40"/>
  <c r="AS265" i="40"/>
  <c r="AP265" i="40"/>
  <c r="AM265" i="40"/>
  <c r="AJ265" i="40"/>
  <c r="AG265" i="40"/>
  <c r="AS264" i="40"/>
  <c r="AP264" i="40"/>
  <c r="AM264" i="40"/>
  <c r="AJ264" i="40"/>
  <c r="AG264" i="40"/>
  <c r="AS263" i="40"/>
  <c r="AP263" i="40"/>
  <c r="AM263" i="40"/>
  <c r="AJ263" i="40"/>
  <c r="AG263" i="40"/>
  <c r="AS262" i="40"/>
  <c r="AP262" i="40"/>
  <c r="AM262" i="40"/>
  <c r="AJ262" i="40"/>
  <c r="AG262" i="40"/>
  <c r="AS261" i="40"/>
  <c r="AP261" i="40"/>
  <c r="AM261" i="40"/>
  <c r="AJ261" i="40"/>
  <c r="AG261" i="40"/>
  <c r="AS254" i="40"/>
  <c r="AP254" i="40"/>
  <c r="AM254" i="40"/>
  <c r="AG254" i="40"/>
  <c r="AS253" i="40"/>
  <c r="AP253" i="40"/>
  <c r="AM253" i="40"/>
  <c r="AG253" i="40"/>
  <c r="AS252" i="40"/>
  <c r="AP252" i="40"/>
  <c r="AM252" i="40"/>
  <c r="AG252" i="40"/>
  <c r="AS251" i="40"/>
  <c r="AP251" i="40"/>
  <c r="AM251" i="40"/>
  <c r="AG251" i="40"/>
  <c r="AS250" i="40"/>
  <c r="AP250" i="40"/>
  <c r="AM250" i="40"/>
  <c r="AG250" i="40"/>
  <c r="AS249" i="40"/>
  <c r="AP249" i="40"/>
  <c r="AM249" i="40"/>
  <c r="AG249" i="40"/>
  <c r="AS248" i="40"/>
  <c r="AP248" i="40"/>
  <c r="AM248" i="40"/>
  <c r="AG248" i="40"/>
  <c r="AS247" i="40"/>
  <c r="AP247" i="40"/>
  <c r="AM247" i="40"/>
  <c r="AG247" i="40"/>
  <c r="AS246" i="40"/>
  <c r="AP246" i="40"/>
  <c r="AM246" i="40"/>
  <c r="AG246" i="40"/>
  <c r="AS245" i="40"/>
  <c r="AP245" i="40"/>
  <c r="AM245" i="40"/>
  <c r="AG245" i="40"/>
  <c r="AS244" i="40"/>
  <c r="AP244" i="40"/>
  <c r="AM244" i="40"/>
  <c r="AG244" i="40"/>
  <c r="S254" i="40"/>
  <c r="P254" i="40"/>
  <c r="M254" i="40"/>
  <c r="G254" i="40"/>
  <c r="S253" i="40"/>
  <c r="P253" i="40"/>
  <c r="M253" i="40"/>
  <c r="G253" i="40"/>
  <c r="S252" i="40"/>
  <c r="P252" i="40"/>
  <c r="M252" i="40"/>
  <c r="G252" i="40"/>
  <c r="S251" i="40"/>
  <c r="P251" i="40"/>
  <c r="M251" i="40"/>
  <c r="G251" i="40"/>
  <c r="S250" i="40"/>
  <c r="P250" i="40"/>
  <c r="M250" i="40"/>
  <c r="G250" i="40"/>
  <c r="S249" i="40"/>
  <c r="P249" i="40"/>
  <c r="M249" i="40"/>
  <c r="G249" i="40"/>
  <c r="S248" i="40"/>
  <c r="P248" i="40"/>
  <c r="M248" i="40"/>
  <c r="G248" i="40"/>
  <c r="S247" i="40"/>
  <c r="P247" i="40"/>
  <c r="M247" i="40"/>
  <c r="G247" i="40"/>
  <c r="S246" i="40"/>
  <c r="P246" i="40"/>
  <c r="M246" i="40"/>
  <c r="G246" i="40"/>
  <c r="S245" i="40"/>
  <c r="P245" i="40"/>
  <c r="M245" i="40"/>
  <c r="G245" i="40"/>
  <c r="S244" i="40"/>
  <c r="P244" i="40"/>
  <c r="M244" i="40"/>
  <c r="G244" i="40"/>
  <c r="AS204" i="40"/>
  <c r="AP204" i="40"/>
  <c r="AS203" i="40"/>
  <c r="AP203" i="40"/>
  <c r="AS202" i="40"/>
  <c r="AP202" i="40"/>
  <c r="AS201" i="40"/>
  <c r="AP201" i="40"/>
  <c r="AS200" i="40"/>
  <c r="AP200" i="40"/>
  <c r="AS199" i="40"/>
  <c r="AP199" i="40"/>
  <c r="AS198" i="40"/>
  <c r="AP198" i="40"/>
  <c r="AS197" i="40"/>
  <c r="AP197" i="40"/>
  <c r="AS196" i="40"/>
  <c r="AP196" i="40"/>
  <c r="AS195" i="40"/>
  <c r="AP195" i="40"/>
  <c r="AS194" i="40"/>
  <c r="AP194" i="40"/>
  <c r="S204" i="40"/>
  <c r="P204" i="40"/>
  <c r="S203" i="40"/>
  <c r="P203" i="40"/>
  <c r="S202" i="40"/>
  <c r="P202" i="40"/>
  <c r="S201" i="40"/>
  <c r="P201" i="40"/>
  <c r="S200" i="40"/>
  <c r="P200" i="40"/>
  <c r="S199" i="40"/>
  <c r="P199" i="40"/>
  <c r="S198" i="40"/>
  <c r="P198" i="40"/>
  <c r="S197" i="40"/>
  <c r="P197" i="40"/>
  <c r="S196" i="40"/>
  <c r="P196" i="40"/>
  <c r="S195" i="40"/>
  <c r="P195" i="40"/>
  <c r="S194" i="40"/>
  <c r="P194" i="40"/>
  <c r="S187" i="40"/>
  <c r="P187" i="40"/>
  <c r="M187" i="40"/>
  <c r="S186" i="40"/>
  <c r="P186" i="40"/>
  <c r="M186" i="40"/>
  <c r="S185" i="40"/>
  <c r="P185" i="40"/>
  <c r="M185" i="40"/>
  <c r="S184" i="40"/>
  <c r="P184" i="40"/>
  <c r="M184" i="40"/>
  <c r="S183" i="40"/>
  <c r="P183" i="40"/>
  <c r="M183" i="40"/>
  <c r="S182" i="40"/>
  <c r="P182" i="40"/>
  <c r="M182" i="40"/>
  <c r="S181" i="40"/>
  <c r="P181" i="40"/>
  <c r="M181" i="40"/>
  <c r="S180" i="40"/>
  <c r="P180" i="40"/>
  <c r="M180" i="40"/>
  <c r="S179" i="40"/>
  <c r="P179" i="40"/>
  <c r="M179" i="40"/>
  <c r="S178" i="40"/>
  <c r="P178" i="40"/>
  <c r="M178" i="40"/>
  <c r="S177" i="40"/>
  <c r="P177" i="40"/>
  <c r="M177" i="40"/>
  <c r="AS187" i="40"/>
  <c r="AP187" i="40"/>
  <c r="AM187" i="40"/>
  <c r="AS186" i="40"/>
  <c r="AP186" i="40"/>
  <c r="AM186" i="40"/>
  <c r="AS185" i="40"/>
  <c r="AP185" i="40"/>
  <c r="AM185" i="40"/>
  <c r="AS184" i="40"/>
  <c r="AP184" i="40"/>
  <c r="AM184" i="40"/>
  <c r="AS183" i="40"/>
  <c r="AP183" i="40"/>
  <c r="AM183" i="40"/>
  <c r="AS182" i="40"/>
  <c r="AP182" i="40"/>
  <c r="AM182" i="40"/>
  <c r="AS181" i="40"/>
  <c r="AP181" i="40"/>
  <c r="AM181" i="40"/>
  <c r="AS180" i="40"/>
  <c r="AP180" i="40"/>
  <c r="AM180" i="40"/>
  <c r="AS179" i="40"/>
  <c r="AP179" i="40"/>
  <c r="AM179" i="40"/>
  <c r="AS178" i="40"/>
  <c r="AP178" i="40"/>
  <c r="AM178" i="40"/>
  <c r="AS177" i="40"/>
  <c r="AP177" i="40"/>
  <c r="AM177" i="40"/>
  <c r="AS170" i="40"/>
  <c r="AS169" i="40"/>
  <c r="AS168" i="40"/>
  <c r="AS167" i="40"/>
  <c r="AS166" i="40"/>
  <c r="AS165" i="40"/>
  <c r="AS164" i="40"/>
  <c r="AS163" i="40"/>
  <c r="AS162" i="40"/>
  <c r="AS161" i="40"/>
  <c r="AS160" i="40"/>
  <c r="S170" i="40"/>
  <c r="M170" i="40"/>
  <c r="S169" i="40"/>
  <c r="M169" i="40"/>
  <c r="S168" i="40"/>
  <c r="M168" i="40"/>
  <c r="S167" i="40"/>
  <c r="M167" i="40"/>
  <c r="S166" i="40"/>
  <c r="M166" i="40"/>
  <c r="S165" i="40"/>
  <c r="M165" i="40"/>
  <c r="S164" i="40"/>
  <c r="M164" i="40"/>
  <c r="S163" i="40"/>
  <c r="M163" i="40"/>
  <c r="S162" i="40"/>
  <c r="M162" i="40"/>
  <c r="S161" i="40"/>
  <c r="M161" i="40"/>
  <c r="S160" i="40"/>
  <c r="M160" i="40"/>
  <c r="S153" i="40"/>
  <c r="P153" i="40"/>
  <c r="M153" i="40"/>
  <c r="S152" i="40"/>
  <c r="P152" i="40"/>
  <c r="M152" i="40"/>
  <c r="S151" i="40"/>
  <c r="P151" i="40"/>
  <c r="M151" i="40"/>
  <c r="S150" i="40"/>
  <c r="P150" i="40"/>
  <c r="M150" i="40"/>
  <c r="S149" i="40"/>
  <c r="P149" i="40"/>
  <c r="M149" i="40"/>
  <c r="S148" i="40"/>
  <c r="P148" i="40"/>
  <c r="M148" i="40"/>
  <c r="S147" i="40"/>
  <c r="P147" i="40"/>
  <c r="M147" i="40"/>
  <c r="S146" i="40"/>
  <c r="P146" i="40"/>
  <c r="M146" i="40"/>
  <c r="S145" i="40"/>
  <c r="P145" i="40"/>
  <c r="M145" i="40"/>
  <c r="S144" i="40"/>
  <c r="P144" i="40"/>
  <c r="M144" i="40"/>
  <c r="S143" i="40"/>
  <c r="P143" i="40"/>
  <c r="M143" i="40"/>
  <c r="AS153" i="40"/>
  <c r="AP153" i="40"/>
  <c r="AM153" i="40"/>
  <c r="AS152" i="40"/>
  <c r="AP152" i="40"/>
  <c r="AM152" i="40"/>
  <c r="AS151" i="40"/>
  <c r="AP151" i="40"/>
  <c r="AM151" i="40"/>
  <c r="AS150" i="40"/>
  <c r="AP150" i="40"/>
  <c r="AM150" i="40"/>
  <c r="AS149" i="40"/>
  <c r="AP149" i="40"/>
  <c r="AM149" i="40"/>
  <c r="AS148" i="40"/>
  <c r="AP148" i="40"/>
  <c r="AM148" i="40"/>
  <c r="AS147" i="40"/>
  <c r="AP147" i="40"/>
  <c r="AM147" i="40"/>
  <c r="AS146" i="40"/>
  <c r="AP146" i="40"/>
  <c r="AM146" i="40"/>
  <c r="AS145" i="40"/>
  <c r="AP145" i="40"/>
  <c r="AM145" i="40"/>
  <c r="AS144" i="40"/>
  <c r="AP144" i="40"/>
  <c r="AM144" i="40"/>
  <c r="AS143" i="40"/>
  <c r="AP143" i="40"/>
  <c r="AM143" i="40"/>
  <c r="AS136" i="40"/>
  <c r="AP136" i="40"/>
  <c r="AM136" i="40"/>
  <c r="AJ136" i="40"/>
  <c r="AG136" i="40"/>
  <c r="AD136" i="40"/>
  <c r="AS135" i="40"/>
  <c r="AP135" i="40"/>
  <c r="AM135" i="40"/>
  <c r="AS134" i="40"/>
  <c r="AP134" i="40"/>
  <c r="AM134" i="40"/>
  <c r="AS133" i="40"/>
  <c r="AP133" i="40"/>
  <c r="AM133" i="40"/>
  <c r="AS132" i="40"/>
  <c r="AP132" i="40"/>
  <c r="AM132" i="40"/>
  <c r="AS131" i="40"/>
  <c r="AP131" i="40"/>
  <c r="AM131" i="40"/>
  <c r="AS130" i="40"/>
  <c r="AP130" i="40"/>
  <c r="AM130" i="40"/>
  <c r="AS129" i="40"/>
  <c r="AP129" i="40"/>
  <c r="AM129" i="40"/>
  <c r="AS128" i="40"/>
  <c r="AP128" i="40"/>
  <c r="AM128" i="40"/>
  <c r="AS127" i="40"/>
  <c r="AP127" i="40"/>
  <c r="AM127" i="40"/>
  <c r="AS126" i="40"/>
  <c r="AP126" i="40"/>
  <c r="AM126" i="40"/>
  <c r="S136" i="40"/>
  <c r="P136" i="40"/>
  <c r="M136" i="40"/>
  <c r="S135" i="40"/>
  <c r="P135" i="40"/>
  <c r="M135" i="40"/>
  <c r="S134" i="40"/>
  <c r="P134" i="40"/>
  <c r="M134" i="40"/>
  <c r="S133" i="40"/>
  <c r="P133" i="40"/>
  <c r="M133" i="40"/>
  <c r="S132" i="40"/>
  <c r="P132" i="40"/>
  <c r="M132" i="40"/>
  <c r="S131" i="40"/>
  <c r="P131" i="40"/>
  <c r="M131" i="40"/>
  <c r="S130" i="40"/>
  <c r="P130" i="40"/>
  <c r="M130" i="40"/>
  <c r="S129" i="40"/>
  <c r="P129" i="40"/>
  <c r="M129" i="40"/>
  <c r="S128" i="40"/>
  <c r="P128" i="40"/>
  <c r="M128" i="40"/>
  <c r="S127" i="40"/>
  <c r="P127" i="40"/>
  <c r="M127" i="40"/>
  <c r="S126" i="40"/>
  <c r="P126" i="40"/>
  <c r="M126" i="40"/>
  <c r="AS119" i="40"/>
  <c r="AP119" i="40"/>
  <c r="AM119" i="40"/>
  <c r="AS118" i="40"/>
  <c r="AP118" i="40"/>
  <c r="AM118" i="40"/>
  <c r="AS117" i="40"/>
  <c r="AP117" i="40"/>
  <c r="AM117" i="40"/>
  <c r="AS116" i="40"/>
  <c r="AP116" i="40"/>
  <c r="AM116" i="40"/>
  <c r="AS115" i="40"/>
  <c r="AP115" i="40"/>
  <c r="AM115" i="40"/>
  <c r="AS114" i="40"/>
  <c r="AP114" i="40"/>
  <c r="AM114" i="40"/>
  <c r="AS113" i="40"/>
  <c r="AP113" i="40"/>
  <c r="AM113" i="40"/>
  <c r="AS112" i="40"/>
  <c r="AP112" i="40"/>
  <c r="AM112" i="40"/>
  <c r="AS111" i="40"/>
  <c r="AP111" i="40"/>
  <c r="AM111" i="40"/>
  <c r="AS110" i="40"/>
  <c r="AP110" i="40"/>
  <c r="AM110" i="40"/>
  <c r="AS109" i="40"/>
  <c r="AP109" i="40"/>
  <c r="AM109" i="40"/>
  <c r="AS102" i="40"/>
  <c r="AP102" i="40"/>
  <c r="AM102" i="40"/>
  <c r="AJ102" i="40"/>
  <c r="AG102" i="40"/>
  <c r="AD102" i="40"/>
  <c r="AS101" i="40"/>
  <c r="AP101" i="40"/>
  <c r="AM101" i="40"/>
  <c r="AJ101" i="40"/>
  <c r="AG101" i="40"/>
  <c r="AD101" i="40"/>
  <c r="AS100" i="40"/>
  <c r="AP100" i="40"/>
  <c r="AM100" i="40"/>
  <c r="AJ100" i="40"/>
  <c r="AG100" i="40"/>
  <c r="AD100" i="40"/>
  <c r="AS99" i="40"/>
  <c r="AP99" i="40"/>
  <c r="AM99" i="40"/>
  <c r="AJ99" i="40"/>
  <c r="AG99" i="40"/>
  <c r="AD99" i="40"/>
  <c r="AS98" i="40"/>
  <c r="AP98" i="40"/>
  <c r="AM98" i="40"/>
  <c r="AJ98" i="40"/>
  <c r="AG98" i="40"/>
  <c r="AD98" i="40"/>
  <c r="AS97" i="40"/>
  <c r="AP97" i="40"/>
  <c r="AM97" i="40"/>
  <c r="AJ97" i="40"/>
  <c r="AG97" i="40"/>
  <c r="AD97" i="40"/>
  <c r="AS96" i="40"/>
  <c r="AP96" i="40"/>
  <c r="AM96" i="40"/>
  <c r="AJ96" i="40"/>
  <c r="AG96" i="40"/>
  <c r="AD96" i="40"/>
  <c r="AS95" i="40"/>
  <c r="AP95" i="40"/>
  <c r="AM95" i="40"/>
  <c r="AJ95" i="40"/>
  <c r="AG95" i="40"/>
  <c r="AD95" i="40"/>
  <c r="AS94" i="40"/>
  <c r="AP94" i="40"/>
  <c r="AM94" i="40"/>
  <c r="AJ94" i="40"/>
  <c r="AG94" i="40"/>
  <c r="AD94" i="40"/>
  <c r="AS93" i="40"/>
  <c r="AP93" i="40"/>
  <c r="AM93" i="40"/>
  <c r="AJ93" i="40"/>
  <c r="AG93" i="40"/>
  <c r="AD93" i="40"/>
  <c r="AS92" i="40"/>
  <c r="AP92" i="40"/>
  <c r="AM92" i="40"/>
  <c r="AJ92" i="40"/>
  <c r="AG92" i="40"/>
  <c r="AD92" i="40"/>
  <c r="S102" i="40"/>
  <c r="P102" i="40"/>
  <c r="M102" i="40"/>
  <c r="J102" i="40"/>
  <c r="G102" i="40"/>
  <c r="D102" i="40"/>
  <c r="S101" i="40"/>
  <c r="P101" i="40"/>
  <c r="M101" i="40"/>
  <c r="J101" i="40"/>
  <c r="G101" i="40"/>
  <c r="D101" i="40"/>
  <c r="S100" i="40"/>
  <c r="P100" i="40"/>
  <c r="M100" i="40"/>
  <c r="J100" i="40"/>
  <c r="G100" i="40"/>
  <c r="D100" i="40"/>
  <c r="S99" i="40"/>
  <c r="P99" i="40"/>
  <c r="M99" i="40"/>
  <c r="J99" i="40"/>
  <c r="G99" i="40"/>
  <c r="D99" i="40"/>
  <c r="S98" i="40"/>
  <c r="P98" i="40"/>
  <c r="M98" i="40"/>
  <c r="J98" i="40"/>
  <c r="G98" i="40"/>
  <c r="D98" i="40"/>
  <c r="S97" i="40"/>
  <c r="P97" i="40"/>
  <c r="M97" i="40"/>
  <c r="J97" i="40"/>
  <c r="G97" i="40"/>
  <c r="D97" i="40"/>
  <c r="S96" i="40"/>
  <c r="P96" i="40"/>
  <c r="M96" i="40"/>
  <c r="J96" i="40"/>
  <c r="G96" i="40"/>
  <c r="D96" i="40"/>
  <c r="S95" i="40"/>
  <c r="P95" i="40"/>
  <c r="M95" i="40"/>
  <c r="J95" i="40"/>
  <c r="G95" i="40"/>
  <c r="D95" i="40"/>
  <c r="S94" i="40"/>
  <c r="P94" i="40"/>
  <c r="M94" i="40"/>
  <c r="J94" i="40"/>
  <c r="G94" i="40"/>
  <c r="D94" i="40"/>
  <c r="S93" i="40"/>
  <c r="P93" i="40"/>
  <c r="M93" i="40"/>
  <c r="J93" i="40"/>
  <c r="G93" i="40"/>
  <c r="D93" i="40"/>
  <c r="S92" i="40"/>
  <c r="P92" i="40"/>
  <c r="M92" i="40"/>
  <c r="J92" i="40"/>
  <c r="G92" i="40"/>
  <c r="D92" i="40"/>
  <c r="S85" i="40"/>
  <c r="P85" i="40"/>
  <c r="M85" i="40"/>
  <c r="S84" i="40"/>
  <c r="P84" i="40"/>
  <c r="M84" i="40"/>
  <c r="S83" i="40"/>
  <c r="P83" i="40"/>
  <c r="M83" i="40"/>
  <c r="S82" i="40"/>
  <c r="P82" i="40"/>
  <c r="M82" i="40"/>
  <c r="S81" i="40"/>
  <c r="P81" i="40"/>
  <c r="M81" i="40"/>
  <c r="S80" i="40"/>
  <c r="P80" i="40"/>
  <c r="M80" i="40"/>
  <c r="S79" i="40"/>
  <c r="P79" i="40"/>
  <c r="M79" i="40"/>
  <c r="S78" i="40"/>
  <c r="P78" i="40"/>
  <c r="M78" i="40"/>
  <c r="S77" i="40"/>
  <c r="P77" i="40"/>
  <c r="M77" i="40"/>
  <c r="S76" i="40"/>
  <c r="P76" i="40"/>
  <c r="M76" i="40"/>
  <c r="S75" i="40"/>
  <c r="P75" i="40"/>
  <c r="M75" i="40"/>
  <c r="S68" i="40"/>
  <c r="P68" i="40"/>
  <c r="M68" i="40"/>
  <c r="J68" i="40"/>
  <c r="G68" i="40"/>
  <c r="S67" i="40"/>
  <c r="P67" i="40"/>
  <c r="M67" i="40"/>
  <c r="J67" i="40"/>
  <c r="G67" i="40"/>
  <c r="S66" i="40"/>
  <c r="P66" i="40"/>
  <c r="M66" i="40"/>
  <c r="J66" i="40"/>
  <c r="G66" i="40"/>
  <c r="S65" i="40"/>
  <c r="P65" i="40"/>
  <c r="M65" i="40"/>
  <c r="J65" i="40"/>
  <c r="G65" i="40"/>
  <c r="S64" i="40"/>
  <c r="P64" i="40"/>
  <c r="M64" i="40"/>
  <c r="J64" i="40"/>
  <c r="G64" i="40"/>
  <c r="S63" i="40"/>
  <c r="P63" i="40"/>
  <c r="M63" i="40"/>
  <c r="J63" i="40"/>
  <c r="G63" i="40"/>
  <c r="S62" i="40"/>
  <c r="P62" i="40"/>
  <c r="M62" i="40"/>
  <c r="J62" i="40"/>
  <c r="G62" i="40"/>
  <c r="S61" i="40"/>
  <c r="P61" i="40"/>
  <c r="M61" i="40"/>
  <c r="J61" i="40"/>
  <c r="G61" i="40"/>
  <c r="S60" i="40"/>
  <c r="P60" i="40"/>
  <c r="M60" i="40"/>
  <c r="J60" i="40"/>
  <c r="G60" i="40"/>
  <c r="S59" i="40"/>
  <c r="P59" i="40"/>
  <c r="M59" i="40"/>
  <c r="J59" i="40"/>
  <c r="G59" i="40"/>
  <c r="S58" i="40"/>
  <c r="P58" i="40"/>
  <c r="M58" i="40"/>
  <c r="J58" i="40"/>
  <c r="G58" i="40"/>
  <c r="AS68" i="40"/>
  <c r="AP68" i="40"/>
  <c r="AM68" i="40"/>
  <c r="AJ68" i="40"/>
  <c r="AG68" i="40"/>
  <c r="AS67" i="40"/>
  <c r="AP67" i="40"/>
  <c r="AM67" i="40"/>
  <c r="AJ67" i="40"/>
  <c r="AG67" i="40"/>
  <c r="AS66" i="40"/>
  <c r="AP66" i="40"/>
  <c r="AM66" i="40"/>
  <c r="AJ66" i="40"/>
  <c r="AG66" i="40"/>
  <c r="AS65" i="40"/>
  <c r="AP65" i="40"/>
  <c r="AM65" i="40"/>
  <c r="AJ65" i="40"/>
  <c r="AG65" i="40"/>
  <c r="AS64" i="40"/>
  <c r="AP64" i="40"/>
  <c r="AM64" i="40"/>
  <c r="AJ64" i="40"/>
  <c r="AG64" i="40"/>
  <c r="AS63" i="40"/>
  <c r="AP63" i="40"/>
  <c r="AM63" i="40"/>
  <c r="AJ63" i="40"/>
  <c r="AG63" i="40"/>
  <c r="AS62" i="40"/>
  <c r="AP62" i="40"/>
  <c r="AM62" i="40"/>
  <c r="AJ62" i="40"/>
  <c r="AG62" i="40"/>
  <c r="AS61" i="40"/>
  <c r="AP61" i="40"/>
  <c r="AM61" i="40"/>
  <c r="AJ61" i="40"/>
  <c r="AG61" i="40"/>
  <c r="AS60" i="40"/>
  <c r="AP60" i="40"/>
  <c r="AM60" i="40"/>
  <c r="AJ60" i="40"/>
  <c r="AG60" i="40"/>
  <c r="AS59" i="40"/>
  <c r="AP59" i="40"/>
  <c r="AM59" i="40"/>
  <c r="AJ59" i="40"/>
  <c r="AG59" i="40"/>
  <c r="AS58" i="40"/>
  <c r="AP58" i="40"/>
  <c r="AM58" i="40"/>
  <c r="AJ58" i="40"/>
  <c r="AG58" i="40"/>
  <c r="S51" i="40"/>
  <c r="P51" i="40"/>
  <c r="M51" i="40"/>
  <c r="S50" i="40"/>
  <c r="P50" i="40"/>
  <c r="M50" i="40"/>
  <c r="S49" i="40"/>
  <c r="P49" i="40"/>
  <c r="M49" i="40"/>
  <c r="S48" i="40"/>
  <c r="P48" i="40"/>
  <c r="M48" i="40"/>
  <c r="S47" i="40"/>
  <c r="P47" i="40"/>
  <c r="M47" i="40"/>
  <c r="S46" i="40"/>
  <c r="P46" i="40"/>
  <c r="M46" i="40"/>
  <c r="S45" i="40"/>
  <c r="P45" i="40"/>
  <c r="M45" i="40"/>
  <c r="S44" i="40"/>
  <c r="P44" i="40"/>
  <c r="M44" i="40"/>
  <c r="S43" i="40"/>
  <c r="P43" i="40"/>
  <c r="M43" i="40"/>
  <c r="S42" i="40"/>
  <c r="P42" i="40"/>
  <c r="M42" i="40"/>
  <c r="S41" i="40"/>
  <c r="P41" i="40"/>
  <c r="M41" i="40"/>
  <c r="AS51" i="40"/>
  <c r="AP51" i="40"/>
  <c r="AM51" i="40"/>
  <c r="AS50" i="40"/>
  <c r="AP50" i="40"/>
  <c r="AM50" i="40"/>
  <c r="AS49" i="40"/>
  <c r="AP49" i="40"/>
  <c r="AM49" i="40"/>
  <c r="AS48" i="40"/>
  <c r="AP48" i="40"/>
  <c r="AM48" i="40"/>
  <c r="AS47" i="40"/>
  <c r="AP47" i="40"/>
  <c r="AM47" i="40"/>
  <c r="AS46" i="40"/>
  <c r="AP46" i="40"/>
  <c r="AM46" i="40"/>
  <c r="AS45" i="40"/>
  <c r="AP45" i="40"/>
  <c r="AM45" i="40"/>
  <c r="AS44" i="40"/>
  <c r="AP44" i="40"/>
  <c r="AM44" i="40"/>
  <c r="AS43" i="40"/>
  <c r="AP43" i="40"/>
  <c r="AM43" i="40"/>
  <c r="AS42" i="40"/>
  <c r="AP42" i="40"/>
  <c r="AM42" i="40"/>
  <c r="AS41" i="40"/>
  <c r="AP41" i="40"/>
  <c r="AM41" i="40"/>
  <c r="AS34" i="40"/>
  <c r="AP34" i="40"/>
  <c r="AM34" i="40"/>
  <c r="AJ34" i="40"/>
  <c r="AG34" i="40"/>
  <c r="AG410" i="40" s="1"/>
  <c r="AD34" i="40"/>
  <c r="AS33" i="40"/>
  <c r="AP33" i="40"/>
  <c r="AM33" i="40"/>
  <c r="AJ33" i="40"/>
  <c r="AG33" i="40"/>
  <c r="AD33" i="40"/>
  <c r="AS32" i="40"/>
  <c r="AP32" i="40"/>
  <c r="AM32" i="40"/>
  <c r="AJ32" i="40"/>
  <c r="AG32" i="40"/>
  <c r="AD32" i="40"/>
  <c r="AS31" i="40"/>
  <c r="AP31" i="40"/>
  <c r="AM31" i="40"/>
  <c r="AJ31" i="40"/>
  <c r="AG31" i="40"/>
  <c r="AD31" i="40"/>
  <c r="AD407" i="40" s="1"/>
  <c r="AS30" i="40"/>
  <c r="AP30" i="40"/>
  <c r="AM30" i="40"/>
  <c r="AJ30" i="40"/>
  <c r="AG30" i="40"/>
  <c r="AD30" i="40"/>
  <c r="AS29" i="40"/>
  <c r="AP29" i="40"/>
  <c r="AM29" i="40"/>
  <c r="AJ29" i="40"/>
  <c r="AG29" i="40"/>
  <c r="AD29" i="40"/>
  <c r="AS28" i="40"/>
  <c r="AP28" i="40"/>
  <c r="AM28" i="40"/>
  <c r="AJ28" i="40"/>
  <c r="AG28" i="40"/>
  <c r="AD28" i="40"/>
  <c r="AS27" i="40"/>
  <c r="AP27" i="40"/>
  <c r="AM27" i="40"/>
  <c r="AJ27" i="40"/>
  <c r="AG27" i="40"/>
  <c r="AD27" i="40"/>
  <c r="AD403" i="40" s="1"/>
  <c r="AS26" i="40"/>
  <c r="AP26" i="40"/>
  <c r="AM26" i="40"/>
  <c r="AJ26" i="40"/>
  <c r="AG26" i="40"/>
  <c r="AG402" i="40" s="1"/>
  <c r="AD26" i="40"/>
  <c r="AS25" i="40"/>
  <c r="AP25" i="40"/>
  <c r="AM25" i="40"/>
  <c r="AJ25" i="40"/>
  <c r="AG25" i="40"/>
  <c r="AD25" i="40"/>
  <c r="AS24" i="40"/>
  <c r="AP24" i="40"/>
  <c r="AM24" i="40"/>
  <c r="AJ24" i="40"/>
  <c r="AG24" i="40"/>
  <c r="AD24" i="40"/>
  <c r="S34" i="40"/>
  <c r="P34" i="40"/>
  <c r="M34" i="40"/>
  <c r="J34" i="40"/>
  <c r="G34" i="40"/>
  <c r="D34" i="40"/>
  <c r="D410" i="40" s="1"/>
  <c r="S33" i="40"/>
  <c r="P33" i="40"/>
  <c r="M33" i="40"/>
  <c r="J33" i="40"/>
  <c r="G33" i="40"/>
  <c r="D33" i="40"/>
  <c r="S32" i="40"/>
  <c r="P32" i="40"/>
  <c r="M32" i="40"/>
  <c r="J32" i="40"/>
  <c r="G32" i="40"/>
  <c r="D32" i="40"/>
  <c r="S31" i="40"/>
  <c r="P31" i="40"/>
  <c r="M31" i="40"/>
  <c r="J31" i="40"/>
  <c r="G31" i="40"/>
  <c r="D31" i="40"/>
  <c r="S30" i="40"/>
  <c r="P30" i="40"/>
  <c r="M30" i="40"/>
  <c r="J30" i="40"/>
  <c r="G30" i="40"/>
  <c r="D30" i="40"/>
  <c r="D406" i="40" s="1"/>
  <c r="S29" i="40"/>
  <c r="P29" i="40"/>
  <c r="M29" i="40"/>
  <c r="J29" i="40"/>
  <c r="G29" i="40"/>
  <c r="D29" i="40"/>
  <c r="S28" i="40"/>
  <c r="P28" i="40"/>
  <c r="M28" i="40"/>
  <c r="J28" i="40"/>
  <c r="G28" i="40"/>
  <c r="D28" i="40"/>
  <c r="S27" i="40"/>
  <c r="P27" i="40"/>
  <c r="M27" i="40"/>
  <c r="J27" i="40"/>
  <c r="G27" i="40"/>
  <c r="D27" i="40"/>
  <c r="S26" i="40"/>
  <c r="P26" i="40"/>
  <c r="M26" i="40"/>
  <c r="J26" i="40"/>
  <c r="G26" i="40"/>
  <c r="D26" i="40"/>
  <c r="D402" i="40" s="1"/>
  <c r="S25" i="40"/>
  <c r="P25" i="40"/>
  <c r="M25" i="40"/>
  <c r="J25" i="40"/>
  <c r="G25" i="40"/>
  <c r="D25" i="40"/>
  <c r="S24" i="40"/>
  <c r="P24" i="40"/>
  <c r="M24" i="40"/>
  <c r="J24" i="40"/>
  <c r="G24" i="40"/>
  <c r="D24" i="40"/>
  <c r="Y44" i="27"/>
  <c r="Z44" i="27"/>
  <c r="Y45" i="27"/>
  <c r="Z45" i="27"/>
  <c r="Y46" i="27"/>
  <c r="Z46" i="27"/>
  <c r="Y47" i="27"/>
  <c r="Z47" i="27"/>
  <c r="U26" i="27"/>
  <c r="U25" i="27"/>
  <c r="U24" i="27"/>
  <c r="U23" i="27"/>
  <c r="U22" i="27"/>
  <c r="U21" i="27"/>
  <c r="R26" i="27"/>
  <c r="R25" i="27"/>
  <c r="R24" i="27"/>
  <c r="R23" i="27"/>
  <c r="R22" i="27"/>
  <c r="R21" i="27"/>
  <c r="O26" i="27"/>
  <c r="O25" i="27"/>
  <c r="O24" i="27"/>
  <c r="O23" i="27"/>
  <c r="O22" i="27"/>
  <c r="O21" i="27"/>
  <c r="L26" i="27"/>
  <c r="L25" i="27"/>
  <c r="L24" i="27"/>
  <c r="L23" i="27"/>
  <c r="L22" i="27"/>
  <c r="L21" i="27"/>
  <c r="I26" i="27"/>
  <c r="I25" i="27"/>
  <c r="I24" i="27"/>
  <c r="I23" i="27"/>
  <c r="I22" i="27"/>
  <c r="I21" i="27"/>
  <c r="F26" i="27"/>
  <c r="F25" i="27"/>
  <c r="F24" i="27"/>
  <c r="F23" i="27"/>
  <c r="F22" i="27"/>
  <c r="F21" i="27"/>
  <c r="P73" i="30"/>
  <c r="Q73" i="30"/>
  <c r="J50" i="30"/>
  <c r="K50" i="30"/>
  <c r="AM407" i="40" l="1"/>
  <c r="O105" i="25"/>
  <c r="O414" i="25" s="1"/>
  <c r="AA412" i="27"/>
  <c r="AG406" i="40"/>
  <c r="I106" i="30"/>
  <c r="AP17" i="38"/>
  <c r="V221" i="40"/>
  <c r="R51" i="51"/>
  <c r="W474" i="25"/>
  <c r="AM403" i="40"/>
  <c r="G403" i="40"/>
  <c r="G407" i="40"/>
  <c r="AM401" i="40"/>
  <c r="AM405" i="40"/>
  <c r="AM409" i="40"/>
  <c r="AS205" i="40"/>
  <c r="T157" i="43"/>
  <c r="AG102" i="27"/>
  <c r="R310" i="25"/>
  <c r="R444" i="25" s="1"/>
  <c r="L106" i="30"/>
  <c r="W82" i="51"/>
  <c r="X19" i="51"/>
  <c r="X82" i="51" s="1"/>
  <c r="G404" i="40"/>
  <c r="G406" i="40"/>
  <c r="AS401" i="40"/>
  <c r="AM402" i="40"/>
  <c r="AS403" i="40"/>
  <c r="AS405" i="40"/>
  <c r="AS407" i="40"/>
  <c r="AS409" i="40"/>
  <c r="O106" i="30"/>
  <c r="AE104" i="27"/>
  <c r="L18" i="23" s="1"/>
  <c r="Y19" i="51" s="1"/>
  <c r="AF104" i="27"/>
  <c r="M18" i="23" s="1"/>
  <c r="O18" i="15"/>
  <c r="X19" i="16" s="1"/>
  <c r="K18" i="15"/>
  <c r="W78" i="23"/>
  <c r="J403" i="40"/>
  <c r="J407" i="40"/>
  <c r="X105" i="25"/>
  <c r="X414" i="25" s="1"/>
  <c r="G400" i="40"/>
  <c r="G402" i="40"/>
  <c r="G408" i="40"/>
  <c r="AG403" i="40"/>
  <c r="AG407" i="40"/>
  <c r="AM410" i="40"/>
  <c r="J400" i="40"/>
  <c r="D403" i="40"/>
  <c r="J404" i="40"/>
  <c r="D407" i="40"/>
  <c r="J408" i="40"/>
  <c r="AD400" i="40"/>
  <c r="AJ401" i="40"/>
  <c r="AD404" i="40"/>
  <c r="AJ405" i="40"/>
  <c r="AD408" i="40"/>
  <c r="AJ409" i="40"/>
  <c r="V152" i="43"/>
  <c r="AR17" i="38"/>
  <c r="V105" i="30"/>
  <c r="Q51" i="51"/>
  <c r="W104" i="30"/>
  <c r="G410" i="40"/>
  <c r="AM400" i="40"/>
  <c r="AM404" i="40"/>
  <c r="AM408" i="40"/>
  <c r="AM406" i="40"/>
  <c r="I310" i="28"/>
  <c r="O310" i="28"/>
  <c r="Q310" i="28"/>
  <c r="F310" i="28"/>
  <c r="P310" i="28"/>
  <c r="BU201" i="7"/>
  <c r="AA201" i="7"/>
  <c r="Y199" i="57" s="1"/>
  <c r="S106" i="30"/>
  <c r="V104" i="30"/>
  <c r="Y472" i="27"/>
  <c r="Z106" i="30"/>
  <c r="D401" i="40"/>
  <c r="J402" i="40"/>
  <c r="D405" i="40"/>
  <c r="J406" i="40"/>
  <c r="D409" i="40"/>
  <c r="J410" i="40"/>
  <c r="AP400" i="40"/>
  <c r="AD402" i="40"/>
  <c r="AJ403" i="40"/>
  <c r="AP404" i="40"/>
  <c r="AD406" i="40"/>
  <c r="AJ407" i="40"/>
  <c r="AP408" i="40"/>
  <c r="AD410" i="40"/>
  <c r="T106" i="30"/>
  <c r="G401" i="40"/>
  <c r="G405" i="40"/>
  <c r="G409" i="40"/>
  <c r="AS400" i="40"/>
  <c r="AS404" i="40"/>
  <c r="AS408" i="40"/>
  <c r="AG103" i="27"/>
  <c r="D400" i="40"/>
  <c r="J401" i="40"/>
  <c r="D404" i="40"/>
  <c r="J405" i="40"/>
  <c r="D408" i="40"/>
  <c r="J409" i="40"/>
  <c r="AD401" i="40"/>
  <c r="AJ402" i="40"/>
  <c r="AP403" i="40"/>
  <c r="AD405" i="40"/>
  <c r="AJ406" i="40"/>
  <c r="AP407" i="40"/>
  <c r="AD409" i="40"/>
  <c r="AJ410" i="40"/>
  <c r="Z472" i="27"/>
  <c r="AA106" i="30"/>
  <c r="AG401" i="40"/>
  <c r="AG405" i="40"/>
  <c r="AG409" i="40"/>
  <c r="L310" i="28"/>
  <c r="BU207" i="7"/>
  <c r="AA207" i="7"/>
  <c r="Y205" i="57" s="1"/>
  <c r="AP402" i="40"/>
  <c r="AP406" i="40"/>
  <c r="AP410" i="40"/>
  <c r="BU206" i="7"/>
  <c r="AA206" i="7"/>
  <c r="Y204" i="57" s="1"/>
  <c r="T207" i="57"/>
  <c r="Y198" i="57"/>
  <c r="AG400" i="40"/>
  <c r="AS402" i="40"/>
  <c r="AG404" i="40"/>
  <c r="AS406" i="40"/>
  <c r="AG408" i="40"/>
  <c r="AS410" i="40"/>
  <c r="BU202" i="7"/>
  <c r="AA202" i="7"/>
  <c r="Y200" i="57" s="1"/>
  <c r="BU205" i="7"/>
  <c r="AA205" i="7"/>
  <c r="Y203" i="57" s="1"/>
  <c r="Y201" i="57"/>
  <c r="AJ400" i="40"/>
  <c r="AP401" i="40"/>
  <c r="AJ404" i="40"/>
  <c r="AP405" i="40"/>
  <c r="AJ408" i="40"/>
  <c r="AP409" i="40"/>
  <c r="M410" i="40"/>
  <c r="AP205" i="40"/>
  <c r="BU204" i="7"/>
  <c r="AA204" i="7"/>
  <c r="Y202" i="57" s="1"/>
  <c r="U157" i="43"/>
  <c r="V154" i="43"/>
  <c r="AB311" i="30"/>
  <c r="M400" i="40"/>
  <c r="M404" i="40"/>
  <c r="M408" i="40"/>
  <c r="M402" i="40"/>
  <c r="M401" i="40"/>
  <c r="M405" i="40"/>
  <c r="M409" i="40"/>
  <c r="M406" i="40"/>
  <c r="M403" i="40"/>
  <c r="M407" i="40"/>
  <c r="L579" i="65"/>
  <c r="L581" i="65"/>
  <c r="L583" i="65"/>
  <c r="L585" i="65"/>
  <c r="L587" i="65"/>
  <c r="L589" i="65"/>
  <c r="L591" i="65"/>
  <c r="L593" i="65"/>
  <c r="L595" i="65"/>
  <c r="L597" i="65"/>
  <c r="L599" i="65"/>
  <c r="L601" i="65"/>
  <c r="BE380" i="7"/>
  <c r="BD380" i="7"/>
  <c r="BE385" i="7"/>
  <c r="L474" i="25"/>
  <c r="X208" i="7"/>
  <c r="BX208" i="7" s="1"/>
  <c r="BZ207" i="7"/>
  <c r="BA207" i="7"/>
  <c r="Z205" i="57" s="1"/>
  <c r="AY237" i="40"/>
  <c r="L603" i="65"/>
  <c r="L605" i="65"/>
  <c r="L607" i="65"/>
  <c r="L609" i="65"/>
  <c r="L611" i="65"/>
  <c r="L613" i="65"/>
  <c r="L615" i="65"/>
  <c r="L617" i="65"/>
  <c r="L665" i="65"/>
  <c r="F105" i="28"/>
  <c r="I105" i="28"/>
  <c r="BM383" i="7"/>
  <c r="J221" i="40"/>
  <c r="AG221" i="40"/>
  <c r="M221" i="40"/>
  <c r="AJ221" i="40"/>
  <c r="H194" i="47"/>
  <c r="J618" i="65"/>
  <c r="D207" i="57"/>
  <c r="H474" i="25"/>
  <c r="U105" i="25"/>
  <c r="U414" i="25" s="1"/>
  <c r="Z208" i="7"/>
  <c r="BZ208" i="7" s="1"/>
  <c r="AY233" i="40"/>
  <c r="AY229" i="40"/>
  <c r="P157" i="43"/>
  <c r="S474" i="25"/>
  <c r="G474" i="25"/>
  <c r="N132" i="44"/>
  <c r="AZ208" i="7"/>
  <c r="L578" i="65"/>
  <c r="L580" i="65"/>
  <c r="L582" i="65"/>
  <c r="L584" i="65"/>
  <c r="L586" i="65"/>
  <c r="L588" i="65"/>
  <c r="L590" i="65"/>
  <c r="L592" i="65"/>
  <c r="L594" i="65"/>
  <c r="L596" i="65"/>
  <c r="L598" i="65"/>
  <c r="L600" i="65"/>
  <c r="L602" i="65"/>
  <c r="L604" i="65"/>
  <c r="L606" i="65"/>
  <c r="L608" i="65"/>
  <c r="L610" i="65"/>
  <c r="L612" i="65"/>
  <c r="L614" i="65"/>
  <c r="L616" i="65"/>
  <c r="Q474" i="25"/>
  <c r="E474" i="25"/>
  <c r="O310" i="25"/>
  <c r="O444" i="25" s="1"/>
  <c r="O474" i="25" s="1"/>
  <c r="K76" i="15"/>
  <c r="U19" i="16"/>
  <c r="Q105" i="28"/>
  <c r="W221" i="40"/>
  <c r="AV221" i="40"/>
  <c r="BZ205" i="7"/>
  <c r="BY206" i="7"/>
  <c r="Y18" i="39"/>
  <c r="D474" i="25"/>
  <c r="T474" i="25"/>
  <c r="P105" i="28"/>
  <c r="AN76" i="38"/>
  <c r="N18" i="15"/>
  <c r="N76" i="15" s="1"/>
  <c r="AD310" i="25"/>
  <c r="H48" i="23" s="1"/>
  <c r="U208" i="7"/>
  <c r="BZ206" i="7"/>
  <c r="I134" i="35"/>
  <c r="M157" i="43"/>
  <c r="S207" i="57"/>
  <c r="AM76" i="38"/>
  <c r="M18" i="15"/>
  <c r="M76" i="15" s="1"/>
  <c r="P474" i="25"/>
  <c r="Y208" i="7"/>
  <c r="BA203" i="7"/>
  <c r="Z201" i="57" s="1"/>
  <c r="S157" i="43"/>
  <c r="U207" i="57"/>
  <c r="X221" i="40"/>
  <c r="AW221" i="40"/>
  <c r="AY217" i="40"/>
  <c r="Y218" i="40"/>
  <c r="Z19" i="51"/>
  <c r="Z82" i="51" s="1"/>
  <c r="V153" i="43"/>
  <c r="V155" i="43"/>
  <c r="V156" i="43"/>
  <c r="G207" i="57"/>
  <c r="E194" i="47"/>
  <c r="L666" i="65"/>
  <c r="K474" i="25"/>
  <c r="L105" i="28"/>
  <c r="L133" i="44"/>
  <c r="I19" i="51"/>
  <c r="I82" i="51" s="1"/>
  <c r="J474" i="25"/>
  <c r="R105" i="25"/>
  <c r="R414" i="25" s="1"/>
  <c r="R474" i="25" s="1"/>
  <c r="AJ310" i="25"/>
  <c r="AA48" i="23" s="1"/>
  <c r="O47" i="15" s="1"/>
  <c r="Y19" i="16" s="1"/>
  <c r="O105" i="28"/>
  <c r="BY205" i="7"/>
  <c r="M207" i="57"/>
  <c r="P221" i="40"/>
  <c r="AM221" i="40"/>
  <c r="AY219" i="40"/>
  <c r="Y220" i="40"/>
  <c r="J19" i="51"/>
  <c r="J82" i="51" s="1"/>
  <c r="AA104" i="27"/>
  <c r="T48" i="23"/>
  <c r="H47" i="15" s="1"/>
  <c r="P19" i="16" s="1"/>
  <c r="AQ19" i="16" s="1"/>
  <c r="F47" i="15"/>
  <c r="W304" i="31"/>
  <c r="N48" i="23"/>
  <c r="H194" i="46"/>
  <c r="E194" i="46"/>
  <c r="I135" i="35"/>
  <c r="AY208" i="7"/>
  <c r="AX208" i="7"/>
  <c r="BA206" i="7"/>
  <c r="Z204" i="57" s="1"/>
  <c r="BA201" i="7"/>
  <c r="Z199" i="57" s="1"/>
  <c r="BZ201" i="7"/>
  <c r="BZ202" i="7"/>
  <c r="BA205" i="7"/>
  <c r="Z203" i="57" s="1"/>
  <c r="R309" i="28"/>
  <c r="R104" i="28"/>
  <c r="T103" i="28"/>
  <c r="V474" i="25"/>
  <c r="X310" i="25"/>
  <c r="X444" i="25" s="1"/>
  <c r="X474" i="25" s="1"/>
  <c r="N474" i="25"/>
  <c r="M474" i="25"/>
  <c r="AD105" i="25"/>
  <c r="H18" i="23" s="1"/>
  <c r="H78" i="23" s="1"/>
  <c r="N131" i="44"/>
  <c r="H133" i="44"/>
  <c r="M133" i="44"/>
  <c r="AE103" i="25"/>
  <c r="G157" i="35"/>
  <c r="G156" i="35"/>
  <c r="D157" i="35"/>
  <c r="D156" i="35"/>
  <c r="C244" i="44"/>
  <c r="BV381" i="7"/>
  <c r="BS382" i="7"/>
  <c r="BP385" i="7"/>
  <c r="BP383" i="7"/>
  <c r="BP381" i="7"/>
  <c r="BM382" i="7"/>
  <c r="BJ383" i="7"/>
  <c r="BJ381" i="7"/>
  <c r="BG382" i="7"/>
  <c r="BG380" i="7"/>
  <c r="BD385" i="7"/>
  <c r="BD383" i="7"/>
  <c r="BD381" i="7"/>
  <c r="BD379" i="7"/>
  <c r="Y234" i="40"/>
  <c r="F157" i="35"/>
  <c r="F156" i="35"/>
  <c r="E156" i="35"/>
  <c r="H157" i="35"/>
  <c r="H156" i="35"/>
  <c r="E157" i="35"/>
  <c r="L660" i="65"/>
  <c r="L652" i="65"/>
  <c r="L644" i="65"/>
  <c r="L636" i="65"/>
  <c r="L628" i="65"/>
  <c r="I618" i="65"/>
  <c r="L664" i="65"/>
  <c r="L656" i="65"/>
  <c r="L648" i="65"/>
  <c r="L640" i="65"/>
  <c r="L632" i="65"/>
  <c r="K618" i="65"/>
  <c r="AY231" i="40"/>
  <c r="AY230" i="40"/>
  <c r="Y230" i="40"/>
  <c r="AY235" i="40"/>
  <c r="AY234" i="40"/>
  <c r="AY228" i="40"/>
  <c r="AY232" i="40"/>
  <c r="AY236" i="40"/>
  <c r="AY227" i="40"/>
  <c r="AS221" i="40"/>
  <c r="Y236" i="40"/>
  <c r="Y232" i="40"/>
  <c r="Y228" i="40"/>
  <c r="G221" i="40"/>
  <c r="S221" i="40"/>
  <c r="AD221" i="40"/>
  <c r="AP221" i="40"/>
  <c r="AX221" i="40"/>
  <c r="Y235" i="40"/>
  <c r="Y231" i="40"/>
  <c r="Y227" i="40"/>
  <c r="Y210" i="40"/>
  <c r="AY211" i="40"/>
  <c r="Y212" i="40"/>
  <c r="AY213" i="40"/>
  <c r="Y214" i="40"/>
  <c r="AY215" i="40"/>
  <c r="Y216" i="40"/>
  <c r="Y237" i="40"/>
  <c r="Y233" i="40"/>
  <c r="Y229" i="40"/>
  <c r="Y211" i="40"/>
  <c r="AY212" i="40"/>
  <c r="Y213" i="40"/>
  <c r="AY214" i="40"/>
  <c r="Y215" i="40"/>
  <c r="AY216" i="40"/>
  <c r="Y217" i="40"/>
  <c r="AY218" i="40"/>
  <c r="Y219" i="40"/>
  <c r="AY220" i="40"/>
  <c r="AG104" i="27"/>
  <c r="N18" i="23" s="1"/>
  <c r="BO202" i="7"/>
  <c r="BY202" i="7"/>
  <c r="BL202" i="7"/>
  <c r="BX202" i="7"/>
  <c r="BO203" i="7"/>
  <c r="BY203" i="7"/>
  <c r="BA204" i="7"/>
  <c r="Z202" i="57" s="1"/>
  <c r="BA202" i="7"/>
  <c r="Z200" i="57" s="1"/>
  <c r="BF203" i="7"/>
  <c r="BR203" i="7"/>
  <c r="BZ203" i="7"/>
  <c r="BO204" i="7"/>
  <c r="BY204" i="7"/>
  <c r="BY207" i="7"/>
  <c r="R103" i="28"/>
  <c r="R308" i="28"/>
  <c r="AQ203" i="28" s="1"/>
  <c r="AA308" i="25"/>
  <c r="Z308" i="28" s="1"/>
  <c r="AA309" i="25"/>
  <c r="N303" i="31" s="1"/>
  <c r="I303" i="31" s="1"/>
  <c r="J303" i="31" s="1"/>
  <c r="V303" i="31" s="1"/>
  <c r="Y310" i="28"/>
  <c r="Z444" i="25"/>
  <c r="AE104" i="25"/>
  <c r="X104" i="28"/>
  <c r="T104" i="28" s="1"/>
  <c r="AE308" i="25"/>
  <c r="X308" i="28"/>
  <c r="T308" i="28" s="1"/>
  <c r="L302" i="31"/>
  <c r="AF309" i="25"/>
  <c r="Y309" i="28"/>
  <c r="U309" i="28" s="1"/>
  <c r="M303" i="31"/>
  <c r="AE309" i="25"/>
  <c r="X309" i="28"/>
  <c r="T309" i="28" s="1"/>
  <c r="L303" i="31"/>
  <c r="AF103" i="25"/>
  <c r="Y103" i="28"/>
  <c r="U103" i="28" s="1"/>
  <c r="AA103" i="25"/>
  <c r="AA104" i="25"/>
  <c r="Z104" i="28" s="1"/>
  <c r="F310" i="25"/>
  <c r="F444" i="25" s="1"/>
  <c r="AF104" i="25"/>
  <c r="Y104" i="28"/>
  <c r="U104" i="28" s="1"/>
  <c r="AF308" i="25"/>
  <c r="AG308" i="25" s="1"/>
  <c r="M302" i="31"/>
  <c r="Y308" i="28"/>
  <c r="U308" i="28" s="1"/>
  <c r="U310" i="25"/>
  <c r="U444" i="25" s="1"/>
  <c r="U474" i="25" s="1"/>
  <c r="BO201" i="7"/>
  <c r="BY201" i="7"/>
  <c r="BL201" i="7"/>
  <c r="BX201" i="7"/>
  <c r="BU203" i="7"/>
  <c r="BR204" i="7"/>
  <c r="BZ204" i="7"/>
  <c r="BL205" i="7"/>
  <c r="BX205" i="7"/>
  <c r="BP384" i="7"/>
  <c r="BH384" i="7"/>
  <c r="BD384" i="7"/>
  <c r="BL204" i="7"/>
  <c r="BX204" i="7"/>
  <c r="BQ384" i="7"/>
  <c r="BM384" i="7"/>
  <c r="BE384" i="7"/>
  <c r="BA200" i="7"/>
  <c r="Z198" i="57" s="1"/>
  <c r="BL203" i="7"/>
  <c r="BX203" i="7"/>
  <c r="BL207" i="7"/>
  <c r="BX207" i="7"/>
  <c r="BN384" i="7"/>
  <c r="BJ384" i="7"/>
  <c r="BL206" i="7"/>
  <c r="BX206" i="7"/>
  <c r="BK384" i="7"/>
  <c r="BG384" i="7"/>
  <c r="AO76" i="38"/>
  <c r="U105" i="30"/>
  <c r="X105" i="30" s="1"/>
  <c r="L577" i="65"/>
  <c r="D221" i="40"/>
  <c r="AY210" i="40"/>
  <c r="U104" i="30"/>
  <c r="V198" i="57"/>
  <c r="V207" i="57" s="1"/>
  <c r="V151" i="43"/>
  <c r="BI208" i="7"/>
  <c r="BU208" i="7"/>
  <c r="BF208" i="7"/>
  <c r="BR208" i="7"/>
  <c r="BO208" i="7"/>
  <c r="BO200" i="7"/>
  <c r="BG208" i="7"/>
  <c r="BK208" i="7"/>
  <c r="BS208" i="7"/>
  <c r="BW208" i="7"/>
  <c r="BF200" i="7"/>
  <c r="BR200" i="7"/>
  <c r="BZ200" i="7"/>
  <c r="BJ208" i="7"/>
  <c r="BN208" i="7"/>
  <c r="BV208" i="7"/>
  <c r="BI200" i="7"/>
  <c r="BU200" i="7"/>
  <c r="BY200" i="7"/>
  <c r="BE208" i="7"/>
  <c r="BM208" i="7"/>
  <c r="BQ208" i="7"/>
  <c r="BL200" i="7"/>
  <c r="BX200" i="7"/>
  <c r="BD208" i="7"/>
  <c r="BH208" i="7"/>
  <c r="BL208" i="7"/>
  <c r="BP208" i="7"/>
  <c r="BT208" i="7"/>
  <c r="N129" i="44"/>
  <c r="I310" i="25"/>
  <c r="I444" i="25" s="1"/>
  <c r="I474" i="25" s="1"/>
  <c r="Y310" i="25"/>
  <c r="Y105" i="25"/>
  <c r="Z105" i="25"/>
  <c r="F105" i="25"/>
  <c r="F414" i="25" s="1"/>
  <c r="I32" i="44"/>
  <c r="J32" i="44"/>
  <c r="M218" i="28"/>
  <c r="N218" i="28"/>
  <c r="Q19" i="28"/>
  <c r="P19" i="28"/>
  <c r="Q18" i="28"/>
  <c r="P18" i="28"/>
  <c r="Q17" i="28"/>
  <c r="P17" i="28"/>
  <c r="P9" i="28"/>
  <c r="Q9" i="28"/>
  <c r="P10" i="28"/>
  <c r="Q10" i="28"/>
  <c r="P11" i="28"/>
  <c r="Q11" i="28"/>
  <c r="P12" i="28"/>
  <c r="Q12" i="28"/>
  <c r="P13" i="28"/>
  <c r="Q13" i="28"/>
  <c r="P14" i="28"/>
  <c r="Q14" i="28"/>
  <c r="Q8" i="28"/>
  <c r="P8" i="28"/>
  <c r="P30" i="28"/>
  <c r="Y82" i="51" l="1"/>
  <c r="Q19" i="51"/>
  <c r="Q82" i="51" s="1"/>
  <c r="N133" i="44"/>
  <c r="CA203" i="7"/>
  <c r="T18" i="23"/>
  <c r="N78" i="23"/>
  <c r="S18" i="23"/>
  <c r="M78" i="23"/>
  <c r="R18" i="23"/>
  <c r="L78" i="23"/>
  <c r="CA201" i="7"/>
  <c r="CA207" i="7"/>
  <c r="AA78" i="23"/>
  <c r="R105" i="28"/>
  <c r="U310" i="28"/>
  <c r="CA206" i="7"/>
  <c r="CA205" i="7"/>
  <c r="V106" i="30"/>
  <c r="V157" i="43"/>
  <c r="CA202" i="7"/>
  <c r="U106" i="30"/>
  <c r="X104" i="30"/>
  <c r="R310" i="28"/>
  <c r="AA472" i="27"/>
  <c r="AB106" i="30"/>
  <c r="W106" i="30"/>
  <c r="L618" i="65"/>
  <c r="BY208" i="7"/>
  <c r="Y221" i="40"/>
  <c r="R19" i="51"/>
  <c r="R82" i="51" s="1"/>
  <c r="AF105" i="25"/>
  <c r="D18" i="23" s="1"/>
  <c r="D78" i="23" s="1"/>
  <c r="AE105" i="25"/>
  <c r="C18" i="23" s="1"/>
  <c r="W19" i="16"/>
  <c r="O76" i="15"/>
  <c r="Z19" i="16"/>
  <c r="CA204" i="7"/>
  <c r="BA208" i="7"/>
  <c r="Z207" i="57" s="1"/>
  <c r="V308" i="28"/>
  <c r="V104" i="28"/>
  <c r="AE310" i="25"/>
  <c r="C48" i="23" s="1"/>
  <c r="N302" i="31"/>
  <c r="N304" i="31" s="1"/>
  <c r="Z309" i="28"/>
  <c r="V309" i="28" s="1"/>
  <c r="AA310" i="25"/>
  <c r="Z310" i="28" s="1"/>
  <c r="AF310" i="25"/>
  <c r="D48" i="23" s="1"/>
  <c r="F474" i="25"/>
  <c r="AY221" i="40"/>
  <c r="Y303" i="31"/>
  <c r="AG309" i="25"/>
  <c r="AG310" i="25" s="1"/>
  <c r="E48" i="23" s="1"/>
  <c r="K48" i="23" s="1"/>
  <c r="L304" i="31"/>
  <c r="Y105" i="28"/>
  <c r="U105" i="28" s="1"/>
  <c r="Z414" i="25"/>
  <c r="Z474" i="25" s="1"/>
  <c r="X303" i="31"/>
  <c r="U303" i="31"/>
  <c r="AG104" i="25"/>
  <c r="X310" i="28"/>
  <c r="T310" i="28" s="1"/>
  <c r="Y444" i="25"/>
  <c r="M304" i="31"/>
  <c r="Y302" i="31"/>
  <c r="AA105" i="25"/>
  <c r="Z103" i="28"/>
  <c r="V103" i="28" s="1"/>
  <c r="X105" i="28"/>
  <c r="T105" i="28" s="1"/>
  <c r="Y414" i="25"/>
  <c r="AG103" i="25"/>
  <c r="AA208" i="7"/>
  <c r="Y207" i="57" s="1"/>
  <c r="CA200" i="7"/>
  <c r="AZ411" i="40"/>
  <c r="AC411" i="40"/>
  <c r="AV204" i="40"/>
  <c r="AV203" i="40"/>
  <c r="AV202" i="40"/>
  <c r="AV201" i="40"/>
  <c r="AV200" i="40"/>
  <c r="AV199" i="40"/>
  <c r="AV198" i="40"/>
  <c r="AV197" i="40"/>
  <c r="AV196" i="40"/>
  <c r="AV195" i="40"/>
  <c r="AV194" i="40"/>
  <c r="S78" i="23" l="1"/>
  <c r="G18" i="15"/>
  <c r="G76" i="15" s="1"/>
  <c r="I18" i="23"/>
  <c r="C78" i="23"/>
  <c r="X106" i="30"/>
  <c r="R78" i="23"/>
  <c r="F18" i="15"/>
  <c r="F76" i="15" s="1"/>
  <c r="H18" i="15"/>
  <c r="T78" i="23"/>
  <c r="AV205" i="40"/>
  <c r="C18" i="15"/>
  <c r="AQ18" i="42"/>
  <c r="K19" i="51"/>
  <c r="C19" i="51" s="1"/>
  <c r="I302" i="31"/>
  <c r="AA444" i="25"/>
  <c r="L51" i="51"/>
  <c r="D51" i="51" s="1"/>
  <c r="J48" i="23"/>
  <c r="E47" i="15"/>
  <c r="J19" i="16" s="1"/>
  <c r="AS48" i="42"/>
  <c r="K51" i="51"/>
  <c r="I48" i="23"/>
  <c r="V310" i="28"/>
  <c r="X302" i="31"/>
  <c r="X304" i="31" s="1"/>
  <c r="Y304" i="31"/>
  <c r="AG105" i="25"/>
  <c r="Y474" i="25"/>
  <c r="AS19" i="16" s="1"/>
  <c r="L19" i="51"/>
  <c r="J18" i="23"/>
  <c r="Z105" i="28"/>
  <c r="V105" i="28" s="1"/>
  <c r="AA414" i="25"/>
  <c r="AP411" i="40"/>
  <c r="AH411" i="40"/>
  <c r="AD411" i="40"/>
  <c r="AI411" i="40"/>
  <c r="AQ411" i="40"/>
  <c r="AB411" i="40"/>
  <c r="AR411" i="40"/>
  <c r="AN411" i="40"/>
  <c r="AJ411" i="40"/>
  <c r="AF411" i="40"/>
  <c r="AS411" i="40"/>
  <c r="AO411" i="40"/>
  <c r="CA208" i="7"/>
  <c r="AL411" i="40"/>
  <c r="AE411" i="40"/>
  <c r="AU411" i="40"/>
  <c r="AT411" i="40"/>
  <c r="AK411" i="40"/>
  <c r="I78" i="23" l="1"/>
  <c r="D18" i="15"/>
  <c r="J78" i="23"/>
  <c r="H76" i="15"/>
  <c r="O19" i="16"/>
  <c r="AP19" i="16" s="1"/>
  <c r="E18" i="23"/>
  <c r="AN19" i="16"/>
  <c r="S19" i="16"/>
  <c r="AK19" i="16"/>
  <c r="AH19" i="16"/>
  <c r="J302" i="31"/>
  <c r="I304" i="31"/>
  <c r="AB18" i="23"/>
  <c r="AB78" i="23"/>
  <c r="AA474" i="25"/>
  <c r="AB48" i="23"/>
  <c r="D47" i="15"/>
  <c r="AR48" i="42"/>
  <c r="C47" i="15"/>
  <c r="C76" i="15" s="1"/>
  <c r="AQ48" i="42"/>
  <c r="C51" i="51"/>
  <c r="C82" i="51" s="1"/>
  <c r="K82" i="51"/>
  <c r="AR18" i="42"/>
  <c r="D19" i="51"/>
  <c r="D82" i="51" s="1"/>
  <c r="L82" i="51"/>
  <c r="AV160" i="7"/>
  <c r="AW160" i="7"/>
  <c r="AU152" i="7"/>
  <c r="AX152" i="7"/>
  <c r="AY152" i="7"/>
  <c r="AZ152" i="7"/>
  <c r="AU153" i="7"/>
  <c r="AX153" i="7"/>
  <c r="AY153" i="7"/>
  <c r="AZ153" i="7"/>
  <c r="AU154" i="7"/>
  <c r="AX154" i="7"/>
  <c r="AY154" i="7"/>
  <c r="AZ154" i="7"/>
  <c r="AU155" i="7"/>
  <c r="AX155" i="7"/>
  <c r="AY155" i="7"/>
  <c r="AZ155" i="7"/>
  <c r="AU156" i="7"/>
  <c r="AX156" i="7"/>
  <c r="AY156" i="7"/>
  <c r="AZ156" i="7"/>
  <c r="AU157" i="7"/>
  <c r="AX157" i="7"/>
  <c r="AY157" i="7"/>
  <c r="AZ157" i="7"/>
  <c r="AU158" i="7"/>
  <c r="AX158" i="7"/>
  <c r="AY158" i="7"/>
  <c r="AZ158" i="7"/>
  <c r="AU159" i="7"/>
  <c r="AX159" i="7"/>
  <c r="AY159" i="7"/>
  <c r="AZ159" i="7"/>
  <c r="E218" i="28"/>
  <c r="G218" i="28"/>
  <c r="H218" i="28"/>
  <c r="J218" i="28"/>
  <c r="K218" i="28"/>
  <c r="D218" i="28"/>
  <c r="F217" i="28"/>
  <c r="I217" i="28"/>
  <c r="L217" i="28"/>
  <c r="O217" i="28"/>
  <c r="E218" i="25"/>
  <c r="G218" i="25"/>
  <c r="H218" i="25"/>
  <c r="J218" i="25"/>
  <c r="K218" i="25"/>
  <c r="M218" i="25"/>
  <c r="N218" i="25"/>
  <c r="P218" i="25"/>
  <c r="Q218" i="25"/>
  <c r="S218" i="25"/>
  <c r="T218" i="25"/>
  <c r="V218" i="25"/>
  <c r="W218" i="25"/>
  <c r="AB218" i="25"/>
  <c r="AC218" i="25"/>
  <c r="AH218" i="25"/>
  <c r="AI218" i="25"/>
  <c r="D218" i="25"/>
  <c r="AJ216" i="25"/>
  <c r="AJ217" i="25"/>
  <c r="AD213" i="25"/>
  <c r="AD214" i="25"/>
  <c r="AD215" i="25"/>
  <c r="AD216" i="25"/>
  <c r="AD217" i="25"/>
  <c r="Y213" i="25"/>
  <c r="AE213" i="25" s="1"/>
  <c r="Z213" i="25"/>
  <c r="AF213" i="25" s="1"/>
  <c r="Y214" i="25"/>
  <c r="AE214" i="25" s="1"/>
  <c r="Z214" i="25"/>
  <c r="AF214" i="25" s="1"/>
  <c r="Y215" i="25"/>
  <c r="AE215" i="25" s="1"/>
  <c r="Z215" i="25"/>
  <c r="AF215" i="25" s="1"/>
  <c r="Y216" i="25"/>
  <c r="AE216" i="25" s="1"/>
  <c r="Z216" i="25"/>
  <c r="AF216" i="25" s="1"/>
  <c r="Y217" i="25"/>
  <c r="Z217" i="25"/>
  <c r="X213" i="25"/>
  <c r="X214" i="25"/>
  <c r="X215" i="25"/>
  <c r="X216" i="25"/>
  <c r="X217" i="25"/>
  <c r="U213" i="25"/>
  <c r="U214" i="25"/>
  <c r="U215" i="25"/>
  <c r="U216" i="25"/>
  <c r="U217" i="25"/>
  <c r="R213" i="25"/>
  <c r="R214" i="25"/>
  <c r="R215" i="25"/>
  <c r="R216" i="25"/>
  <c r="R217" i="25"/>
  <c r="O213" i="25"/>
  <c r="O214" i="25"/>
  <c r="O215" i="25"/>
  <c r="O216" i="25"/>
  <c r="O217" i="25"/>
  <c r="L214" i="25"/>
  <c r="L215" i="25"/>
  <c r="L216" i="25"/>
  <c r="L217" i="25"/>
  <c r="I214" i="25"/>
  <c r="I215" i="25"/>
  <c r="I216" i="25"/>
  <c r="I217" i="25"/>
  <c r="F214" i="25"/>
  <c r="F215" i="25"/>
  <c r="F216" i="25"/>
  <c r="F217" i="25"/>
  <c r="R211" i="31"/>
  <c r="S211" i="31"/>
  <c r="P215" i="28"/>
  <c r="Q215" i="28"/>
  <c r="P216" i="28"/>
  <c r="Q216" i="28"/>
  <c r="P217" i="28"/>
  <c r="Q217" i="28"/>
  <c r="K18" i="23" l="1"/>
  <c r="K78" i="23" s="1"/>
  <c r="E78" i="23"/>
  <c r="E18" i="15"/>
  <c r="AS18" i="42"/>
  <c r="V302" i="31"/>
  <c r="V304" i="31" s="1"/>
  <c r="J304" i="31"/>
  <c r="U302" i="31"/>
  <c r="U304" i="31" s="1"/>
  <c r="M211" i="31"/>
  <c r="AF217" i="25"/>
  <c r="X217" i="28"/>
  <c r="T217" i="28" s="1"/>
  <c r="AE217" i="25"/>
  <c r="D76" i="15"/>
  <c r="R215" i="28"/>
  <c r="R216" i="28"/>
  <c r="AA217" i="25"/>
  <c r="AG217" i="25" s="1"/>
  <c r="AA214" i="25"/>
  <c r="AG214" i="25" s="1"/>
  <c r="AA215" i="25"/>
  <c r="AG215" i="25" s="1"/>
  <c r="AA216" i="25"/>
  <c r="AG216" i="25" s="1"/>
  <c r="L211" i="31"/>
  <c r="Y217" i="28"/>
  <c r="U217" i="28" s="1"/>
  <c r="T211" i="31"/>
  <c r="R217" i="28"/>
  <c r="D210" i="31"/>
  <c r="E210" i="31" s="1"/>
  <c r="F210" i="31" s="1"/>
  <c r="G210" i="31" s="1"/>
  <c r="H210" i="31" s="1"/>
  <c r="L210" i="31"/>
  <c r="M210" i="31"/>
  <c r="R210" i="31"/>
  <c r="S210" i="31"/>
  <c r="D11" i="43"/>
  <c r="D10" i="43"/>
  <c r="D9" i="43"/>
  <c r="D8" i="43"/>
  <c r="D7" i="43"/>
  <c r="D6" i="43"/>
  <c r="G11" i="43"/>
  <c r="G10" i="43"/>
  <c r="G9" i="43"/>
  <c r="G8" i="43"/>
  <c r="G7" i="43"/>
  <c r="G6" i="43"/>
  <c r="J11" i="43"/>
  <c r="J10" i="43"/>
  <c r="J9" i="43"/>
  <c r="J8" i="43"/>
  <c r="J7" i="43"/>
  <c r="J6" i="43"/>
  <c r="M11" i="43"/>
  <c r="M10" i="43"/>
  <c r="M9" i="43"/>
  <c r="M8" i="43"/>
  <c r="M7" i="43"/>
  <c r="M6" i="43"/>
  <c r="P11" i="43"/>
  <c r="P10" i="43"/>
  <c r="P9" i="43"/>
  <c r="P8" i="43"/>
  <c r="P7" i="43"/>
  <c r="P6" i="43"/>
  <c r="S11" i="43"/>
  <c r="S10" i="43"/>
  <c r="S9" i="43"/>
  <c r="S8" i="43"/>
  <c r="S7" i="43"/>
  <c r="S6" i="43"/>
  <c r="S24" i="43"/>
  <c r="S23" i="43"/>
  <c r="S22" i="43"/>
  <c r="S21" i="43"/>
  <c r="S20" i="43"/>
  <c r="S19" i="43"/>
  <c r="P24" i="43"/>
  <c r="P23" i="43"/>
  <c r="P22" i="43"/>
  <c r="P21" i="43"/>
  <c r="P20" i="43"/>
  <c r="P19" i="43"/>
  <c r="M24" i="43"/>
  <c r="M23" i="43"/>
  <c r="M22" i="43"/>
  <c r="M21" i="43"/>
  <c r="M20" i="43"/>
  <c r="M19" i="43"/>
  <c r="J24" i="43"/>
  <c r="J23" i="43"/>
  <c r="J22" i="43"/>
  <c r="J21" i="43"/>
  <c r="J20" i="43"/>
  <c r="J19" i="43"/>
  <c r="G24" i="43"/>
  <c r="G23" i="43"/>
  <c r="G22" i="43"/>
  <c r="G21" i="43"/>
  <c r="G20" i="43"/>
  <c r="G19" i="43"/>
  <c r="D24" i="43"/>
  <c r="D23" i="43"/>
  <c r="D22" i="43"/>
  <c r="D21" i="43"/>
  <c r="D20" i="43"/>
  <c r="D19" i="43"/>
  <c r="S36" i="43"/>
  <c r="S35" i="43"/>
  <c r="S34" i="43"/>
  <c r="S33" i="43"/>
  <c r="S32" i="43"/>
  <c r="S31" i="43"/>
  <c r="S48" i="43"/>
  <c r="S47" i="43"/>
  <c r="S46" i="43"/>
  <c r="S45" i="43"/>
  <c r="S44" i="43"/>
  <c r="S43" i="43"/>
  <c r="S60" i="43"/>
  <c r="S59" i="43"/>
  <c r="S58" i="43"/>
  <c r="S57" i="43"/>
  <c r="S56" i="43"/>
  <c r="S55" i="43"/>
  <c r="S72" i="43"/>
  <c r="S71" i="43"/>
  <c r="S70" i="43"/>
  <c r="S69" i="43"/>
  <c r="S68" i="43"/>
  <c r="S67" i="43"/>
  <c r="S84" i="43"/>
  <c r="S83" i="43"/>
  <c r="S82" i="43"/>
  <c r="S81" i="43"/>
  <c r="S80" i="43"/>
  <c r="S79" i="43"/>
  <c r="P84" i="43"/>
  <c r="P83" i="43"/>
  <c r="P82" i="43"/>
  <c r="P81" i="43"/>
  <c r="P80" i="43"/>
  <c r="P79" i="43"/>
  <c r="S96" i="43"/>
  <c r="S95" i="43"/>
  <c r="S94" i="43"/>
  <c r="S93" i="43"/>
  <c r="S92" i="43"/>
  <c r="S91" i="43"/>
  <c r="P96" i="43"/>
  <c r="P95" i="43"/>
  <c r="P94" i="43"/>
  <c r="P93" i="43"/>
  <c r="P92" i="43"/>
  <c r="P91" i="43"/>
  <c r="M96" i="43"/>
  <c r="J96" i="43"/>
  <c r="G96" i="43"/>
  <c r="D96" i="43"/>
  <c r="M108" i="43"/>
  <c r="M107" i="43"/>
  <c r="M106" i="43"/>
  <c r="M105" i="43"/>
  <c r="M104" i="43"/>
  <c r="M103" i="43"/>
  <c r="P108" i="43"/>
  <c r="P107" i="43"/>
  <c r="P106" i="43"/>
  <c r="P105" i="43"/>
  <c r="P104" i="43"/>
  <c r="P103" i="43"/>
  <c r="S108" i="43"/>
  <c r="S107" i="43"/>
  <c r="S106" i="43"/>
  <c r="S105" i="43"/>
  <c r="S104" i="43"/>
  <c r="S103" i="43"/>
  <c r="S120" i="43"/>
  <c r="S119" i="43"/>
  <c r="S118" i="43"/>
  <c r="S117" i="43"/>
  <c r="S116" i="43"/>
  <c r="S115" i="43"/>
  <c r="P120" i="43"/>
  <c r="P119" i="43"/>
  <c r="P118" i="43"/>
  <c r="P117" i="43"/>
  <c r="P116" i="43"/>
  <c r="P115" i="43"/>
  <c r="D120" i="43"/>
  <c r="D119" i="43"/>
  <c r="D118" i="43"/>
  <c r="D117" i="43"/>
  <c r="D116" i="43"/>
  <c r="D115" i="43"/>
  <c r="P132" i="43"/>
  <c r="P131" i="43"/>
  <c r="P130" i="43"/>
  <c r="P129" i="43"/>
  <c r="P128" i="43"/>
  <c r="P127" i="43"/>
  <c r="S132" i="43"/>
  <c r="S131" i="43"/>
  <c r="S130" i="43"/>
  <c r="S129" i="43"/>
  <c r="S128" i="43"/>
  <c r="S127" i="43"/>
  <c r="S144" i="43"/>
  <c r="S143" i="43"/>
  <c r="S142" i="43"/>
  <c r="S141" i="43"/>
  <c r="S140" i="43"/>
  <c r="S139" i="43"/>
  <c r="P144" i="43"/>
  <c r="P143" i="43"/>
  <c r="P142" i="43"/>
  <c r="P141" i="43"/>
  <c r="P140" i="43"/>
  <c r="P139" i="43"/>
  <c r="M144" i="43"/>
  <c r="M143" i="43"/>
  <c r="M142" i="43"/>
  <c r="M141" i="43"/>
  <c r="M140" i="43"/>
  <c r="M139" i="43"/>
  <c r="J144" i="43"/>
  <c r="J143" i="43"/>
  <c r="J142" i="43"/>
  <c r="J141" i="43"/>
  <c r="J140" i="43"/>
  <c r="J139" i="43"/>
  <c r="G144" i="43"/>
  <c r="G143" i="43"/>
  <c r="G142" i="43"/>
  <c r="G141" i="43"/>
  <c r="G140" i="43"/>
  <c r="G139" i="43"/>
  <c r="D144" i="43"/>
  <c r="D143" i="43"/>
  <c r="D142" i="43"/>
  <c r="D141" i="43"/>
  <c r="D140" i="43"/>
  <c r="D139" i="43"/>
  <c r="M168" i="43"/>
  <c r="M167" i="43"/>
  <c r="M166" i="43"/>
  <c r="M165" i="43"/>
  <c r="M164" i="43"/>
  <c r="M163" i="43"/>
  <c r="P168" i="43"/>
  <c r="P167" i="43"/>
  <c r="P166" i="43"/>
  <c r="P165" i="43"/>
  <c r="P164" i="43"/>
  <c r="P163" i="43"/>
  <c r="S168" i="43"/>
  <c r="S167" i="43"/>
  <c r="S166" i="43"/>
  <c r="S165" i="43"/>
  <c r="S164" i="43"/>
  <c r="S163" i="43"/>
  <c r="S180" i="43"/>
  <c r="S179" i="43"/>
  <c r="S178" i="43"/>
  <c r="S177" i="43"/>
  <c r="S176" i="43"/>
  <c r="S175" i="43"/>
  <c r="S192" i="43"/>
  <c r="S191" i="43"/>
  <c r="S190" i="43"/>
  <c r="S189" i="43"/>
  <c r="S188" i="43"/>
  <c r="S187" i="43"/>
  <c r="S204" i="43"/>
  <c r="S203" i="43"/>
  <c r="S202" i="43"/>
  <c r="S201" i="43"/>
  <c r="S200" i="43"/>
  <c r="S199" i="43"/>
  <c r="P216" i="43"/>
  <c r="P215" i="43"/>
  <c r="P214" i="43"/>
  <c r="P213" i="43"/>
  <c r="P212" i="43"/>
  <c r="P211" i="43"/>
  <c r="P228" i="43"/>
  <c r="P227" i="43"/>
  <c r="P226" i="43"/>
  <c r="P225" i="43"/>
  <c r="P224" i="43"/>
  <c r="P223" i="43"/>
  <c r="S252" i="43"/>
  <c r="S251" i="43"/>
  <c r="S250" i="43"/>
  <c r="S249" i="43"/>
  <c r="S248" i="43"/>
  <c r="S247" i="43"/>
  <c r="D264" i="43"/>
  <c r="D263" i="43"/>
  <c r="D262" i="43"/>
  <c r="D261" i="43"/>
  <c r="D260" i="43"/>
  <c r="D259" i="43"/>
  <c r="G264" i="43"/>
  <c r="G263" i="43"/>
  <c r="G262" i="43"/>
  <c r="G261" i="43"/>
  <c r="G260" i="43"/>
  <c r="G259" i="43"/>
  <c r="J264" i="43"/>
  <c r="J263" i="43"/>
  <c r="J262" i="43"/>
  <c r="J261" i="43"/>
  <c r="J260" i="43"/>
  <c r="J259" i="43"/>
  <c r="M264" i="43"/>
  <c r="M263" i="43"/>
  <c r="M262" i="43"/>
  <c r="M261" i="43"/>
  <c r="M260" i="43"/>
  <c r="M259" i="43"/>
  <c r="P264" i="43"/>
  <c r="P263" i="43"/>
  <c r="P262" i="43"/>
  <c r="P261" i="43"/>
  <c r="P260" i="43"/>
  <c r="P259" i="43"/>
  <c r="S264" i="43"/>
  <c r="S263" i="43"/>
  <c r="S262" i="43"/>
  <c r="S261" i="43"/>
  <c r="S260" i="43"/>
  <c r="S259" i="43"/>
  <c r="S276" i="43"/>
  <c r="S275" i="43"/>
  <c r="S274" i="43"/>
  <c r="S273" i="43"/>
  <c r="S272" i="43"/>
  <c r="S271" i="43"/>
  <c r="P276" i="43"/>
  <c r="P275" i="43"/>
  <c r="P274" i="43"/>
  <c r="P273" i="43"/>
  <c r="P272" i="43"/>
  <c r="P271" i="43"/>
  <c r="M276" i="43"/>
  <c r="M275" i="43"/>
  <c r="M274" i="43"/>
  <c r="M273" i="43"/>
  <c r="M272" i="43"/>
  <c r="M271" i="43"/>
  <c r="D272" i="43"/>
  <c r="D273" i="43"/>
  <c r="D274" i="43"/>
  <c r="D275" i="43"/>
  <c r="D276" i="43"/>
  <c r="U14" i="57"/>
  <c r="T14" i="57"/>
  <c r="U13" i="57"/>
  <c r="T13" i="57"/>
  <c r="U12" i="57"/>
  <c r="T12" i="57"/>
  <c r="U11" i="57"/>
  <c r="T11" i="57"/>
  <c r="U10" i="57"/>
  <c r="T10" i="57"/>
  <c r="U9" i="57"/>
  <c r="T9" i="57"/>
  <c r="U8" i="57"/>
  <c r="T8" i="57"/>
  <c r="U7" i="57"/>
  <c r="T7" i="57"/>
  <c r="U6" i="57"/>
  <c r="T6" i="57"/>
  <c r="U30" i="57"/>
  <c r="T30" i="57"/>
  <c r="U29" i="57"/>
  <c r="T29" i="57"/>
  <c r="U28" i="57"/>
  <c r="T28" i="57"/>
  <c r="U27" i="57"/>
  <c r="T27" i="57"/>
  <c r="U26" i="57"/>
  <c r="T26" i="57"/>
  <c r="U25" i="57"/>
  <c r="T25" i="57"/>
  <c r="U24" i="57"/>
  <c r="T24" i="57"/>
  <c r="U23" i="57"/>
  <c r="T23" i="57"/>
  <c r="U22" i="57"/>
  <c r="T22" i="57"/>
  <c r="U46" i="57"/>
  <c r="T46" i="57"/>
  <c r="U45" i="57"/>
  <c r="T45" i="57"/>
  <c r="U44" i="57"/>
  <c r="T44" i="57"/>
  <c r="U43" i="57"/>
  <c r="T43" i="57"/>
  <c r="U42" i="57"/>
  <c r="T42" i="57"/>
  <c r="U41" i="57"/>
  <c r="T41" i="57"/>
  <c r="U40" i="57"/>
  <c r="T40" i="57"/>
  <c r="U39" i="57"/>
  <c r="T39" i="57"/>
  <c r="U38" i="57"/>
  <c r="T38" i="57"/>
  <c r="U62" i="57"/>
  <c r="T62" i="57"/>
  <c r="U61" i="57"/>
  <c r="T61" i="57"/>
  <c r="U60" i="57"/>
  <c r="T60" i="57"/>
  <c r="U59" i="57"/>
  <c r="T59" i="57"/>
  <c r="U58" i="57"/>
  <c r="T58" i="57"/>
  <c r="U57" i="57"/>
  <c r="T57" i="57"/>
  <c r="U56" i="57"/>
  <c r="T56" i="57"/>
  <c r="U55" i="57"/>
  <c r="T55" i="57"/>
  <c r="U54" i="57"/>
  <c r="T54" i="57"/>
  <c r="U78" i="57"/>
  <c r="T78" i="57"/>
  <c r="U77" i="57"/>
  <c r="T77" i="57"/>
  <c r="U76" i="57"/>
  <c r="T76" i="57"/>
  <c r="U75" i="57"/>
  <c r="T75" i="57"/>
  <c r="U74" i="57"/>
  <c r="T74" i="57"/>
  <c r="U73" i="57"/>
  <c r="T73" i="57"/>
  <c r="U72" i="57"/>
  <c r="T72" i="57"/>
  <c r="U71" i="57"/>
  <c r="T71" i="57"/>
  <c r="U70" i="57"/>
  <c r="T70" i="57"/>
  <c r="U94" i="57"/>
  <c r="T94" i="57"/>
  <c r="U93" i="57"/>
  <c r="T93" i="57"/>
  <c r="U92" i="57"/>
  <c r="T92" i="57"/>
  <c r="U91" i="57"/>
  <c r="T91" i="57"/>
  <c r="U90" i="57"/>
  <c r="T90" i="57"/>
  <c r="U89" i="57"/>
  <c r="T89" i="57"/>
  <c r="U88" i="57"/>
  <c r="T88" i="57"/>
  <c r="U87" i="57"/>
  <c r="T87" i="57"/>
  <c r="U86" i="57"/>
  <c r="T86" i="57"/>
  <c r="U110" i="57"/>
  <c r="T110" i="57"/>
  <c r="U109" i="57"/>
  <c r="T109" i="57"/>
  <c r="U108" i="57"/>
  <c r="T108" i="57"/>
  <c r="U107" i="57"/>
  <c r="T107" i="57"/>
  <c r="U106" i="57"/>
  <c r="T106" i="57"/>
  <c r="U105" i="57"/>
  <c r="T105" i="57"/>
  <c r="U104" i="57"/>
  <c r="T104" i="57"/>
  <c r="U103" i="57"/>
  <c r="T103" i="57"/>
  <c r="U102" i="57"/>
  <c r="T102" i="57"/>
  <c r="U126" i="57"/>
  <c r="T126" i="57"/>
  <c r="U125" i="57"/>
  <c r="T125" i="57"/>
  <c r="U124" i="57"/>
  <c r="T124" i="57"/>
  <c r="U123" i="57"/>
  <c r="T123" i="57"/>
  <c r="U122" i="57"/>
  <c r="T122" i="57"/>
  <c r="U121" i="57"/>
  <c r="T121" i="57"/>
  <c r="U120" i="57"/>
  <c r="T120" i="57"/>
  <c r="U119" i="57"/>
  <c r="T119" i="57"/>
  <c r="U118" i="57"/>
  <c r="T118" i="57"/>
  <c r="U142" i="57"/>
  <c r="T142" i="57"/>
  <c r="U141" i="57"/>
  <c r="T141" i="57"/>
  <c r="U140" i="57"/>
  <c r="T140" i="57"/>
  <c r="U139" i="57"/>
  <c r="T139" i="57"/>
  <c r="U138" i="57"/>
  <c r="T138" i="57"/>
  <c r="U137" i="57"/>
  <c r="T137" i="57"/>
  <c r="U136" i="57"/>
  <c r="T136" i="57"/>
  <c r="U135" i="57"/>
  <c r="T135" i="57"/>
  <c r="U134" i="57"/>
  <c r="T134" i="57"/>
  <c r="U158" i="57"/>
  <c r="T158" i="57"/>
  <c r="U157" i="57"/>
  <c r="T157" i="57"/>
  <c r="U156" i="57"/>
  <c r="T156" i="57"/>
  <c r="U155" i="57"/>
  <c r="T155" i="57"/>
  <c r="U154" i="57"/>
  <c r="T154" i="57"/>
  <c r="U153" i="57"/>
  <c r="T153" i="57"/>
  <c r="U152" i="57"/>
  <c r="T152" i="57"/>
  <c r="U151" i="57"/>
  <c r="T151" i="57"/>
  <c r="U150" i="57"/>
  <c r="T150" i="57"/>
  <c r="U174" i="57"/>
  <c r="T174" i="57"/>
  <c r="U173" i="57"/>
  <c r="T173" i="57"/>
  <c r="U172" i="57"/>
  <c r="T172" i="57"/>
  <c r="U171" i="57"/>
  <c r="T171" i="57"/>
  <c r="U170" i="57"/>
  <c r="T170" i="57"/>
  <c r="U169" i="57"/>
  <c r="T169" i="57"/>
  <c r="U168" i="57"/>
  <c r="T168" i="57"/>
  <c r="U167" i="57"/>
  <c r="T167" i="57"/>
  <c r="U166" i="57"/>
  <c r="T166" i="57"/>
  <c r="U190" i="57"/>
  <c r="T190" i="57"/>
  <c r="U189" i="57"/>
  <c r="T189" i="57"/>
  <c r="U188" i="57"/>
  <c r="T188" i="57"/>
  <c r="U187" i="57"/>
  <c r="T187" i="57"/>
  <c r="U186" i="57"/>
  <c r="T186" i="57"/>
  <c r="U185" i="57"/>
  <c r="T185" i="57"/>
  <c r="U184" i="57"/>
  <c r="T184" i="57"/>
  <c r="U183" i="57"/>
  <c r="T183" i="57"/>
  <c r="U182" i="57"/>
  <c r="T182" i="57"/>
  <c r="U222" i="57"/>
  <c r="T222" i="57"/>
  <c r="U221" i="57"/>
  <c r="T221" i="57"/>
  <c r="U220" i="57"/>
  <c r="T220" i="57"/>
  <c r="U219" i="57"/>
  <c r="T219" i="57"/>
  <c r="U218" i="57"/>
  <c r="T218" i="57"/>
  <c r="U217" i="57"/>
  <c r="T217" i="57"/>
  <c r="U216" i="57"/>
  <c r="T216" i="57"/>
  <c r="U215" i="57"/>
  <c r="T215" i="57"/>
  <c r="U214" i="57"/>
  <c r="T214" i="57"/>
  <c r="U238" i="57"/>
  <c r="T238" i="57"/>
  <c r="U237" i="57"/>
  <c r="T237" i="57"/>
  <c r="U236" i="57"/>
  <c r="T236" i="57"/>
  <c r="U235" i="57"/>
  <c r="T235" i="57"/>
  <c r="U234" i="57"/>
  <c r="T234" i="57"/>
  <c r="U233" i="57"/>
  <c r="T233" i="57"/>
  <c r="U232" i="57"/>
  <c r="T232" i="57"/>
  <c r="U231" i="57"/>
  <c r="T231" i="57"/>
  <c r="U230" i="57"/>
  <c r="T230" i="57"/>
  <c r="U254" i="57"/>
  <c r="T254" i="57"/>
  <c r="U253" i="57"/>
  <c r="T253" i="57"/>
  <c r="U252" i="57"/>
  <c r="T252" i="57"/>
  <c r="U251" i="57"/>
  <c r="T251" i="57"/>
  <c r="U250" i="57"/>
  <c r="T250" i="57"/>
  <c r="U249" i="57"/>
  <c r="T249" i="57"/>
  <c r="U248" i="57"/>
  <c r="T248" i="57"/>
  <c r="U247" i="57"/>
  <c r="T247" i="57"/>
  <c r="U246" i="57"/>
  <c r="T246" i="57"/>
  <c r="U270" i="57"/>
  <c r="T270" i="57"/>
  <c r="U269" i="57"/>
  <c r="T269" i="57"/>
  <c r="U268" i="57"/>
  <c r="T268" i="57"/>
  <c r="U267" i="57"/>
  <c r="T267" i="57"/>
  <c r="U266" i="57"/>
  <c r="T266" i="57"/>
  <c r="U265" i="57"/>
  <c r="T265" i="57"/>
  <c r="U264" i="57"/>
  <c r="T264" i="57"/>
  <c r="U263" i="57"/>
  <c r="T263" i="57"/>
  <c r="U262" i="57"/>
  <c r="T262" i="57"/>
  <c r="T278" i="57"/>
  <c r="U302" i="57"/>
  <c r="T302" i="57"/>
  <c r="U301" i="57"/>
  <c r="T301" i="57"/>
  <c r="U300" i="57"/>
  <c r="T300" i="57"/>
  <c r="U299" i="57"/>
  <c r="T299" i="57"/>
  <c r="U298" i="57"/>
  <c r="T298" i="57"/>
  <c r="U297" i="57"/>
  <c r="T297" i="57"/>
  <c r="U296" i="57"/>
  <c r="T296" i="57"/>
  <c r="U295" i="57"/>
  <c r="T295" i="57"/>
  <c r="U294" i="57"/>
  <c r="T294" i="57"/>
  <c r="U318" i="57"/>
  <c r="T318" i="57"/>
  <c r="U317" i="57"/>
  <c r="T317" i="57"/>
  <c r="U316" i="57"/>
  <c r="T316" i="57"/>
  <c r="U315" i="57"/>
  <c r="T315" i="57"/>
  <c r="U314" i="57"/>
  <c r="T314" i="57"/>
  <c r="U313" i="57"/>
  <c r="T313" i="57"/>
  <c r="U312" i="57"/>
  <c r="T312" i="57"/>
  <c r="U311" i="57"/>
  <c r="T311" i="57"/>
  <c r="U310" i="57"/>
  <c r="T310" i="57"/>
  <c r="U334" i="57"/>
  <c r="T334" i="57"/>
  <c r="U333" i="57"/>
  <c r="T333" i="57"/>
  <c r="U332" i="57"/>
  <c r="T332" i="57"/>
  <c r="U331" i="57"/>
  <c r="T331" i="57"/>
  <c r="U330" i="57"/>
  <c r="T330" i="57"/>
  <c r="U329" i="57"/>
  <c r="T329" i="57"/>
  <c r="U328" i="57"/>
  <c r="T328" i="57"/>
  <c r="U327" i="57"/>
  <c r="T327" i="57"/>
  <c r="U326" i="57"/>
  <c r="T326" i="57"/>
  <c r="U350" i="57"/>
  <c r="T350" i="57"/>
  <c r="U349" i="57"/>
  <c r="T349" i="57"/>
  <c r="U348" i="57"/>
  <c r="T348" i="57"/>
  <c r="U347" i="57"/>
  <c r="T347" i="57"/>
  <c r="U346" i="57"/>
  <c r="T346" i="57"/>
  <c r="U345" i="57"/>
  <c r="T345" i="57"/>
  <c r="U344" i="57"/>
  <c r="T344" i="57"/>
  <c r="U343" i="57"/>
  <c r="T343" i="57"/>
  <c r="U342" i="57"/>
  <c r="T342" i="57"/>
  <c r="T359" i="57"/>
  <c r="U359" i="57"/>
  <c r="T360" i="57"/>
  <c r="U360" i="57"/>
  <c r="T361" i="57"/>
  <c r="U361" i="57"/>
  <c r="T362" i="57"/>
  <c r="U362" i="57"/>
  <c r="T363" i="57"/>
  <c r="U363" i="57"/>
  <c r="T364" i="57"/>
  <c r="U364" i="57"/>
  <c r="T365" i="57"/>
  <c r="U365" i="57"/>
  <c r="T366" i="57"/>
  <c r="U366" i="57"/>
  <c r="U358" i="57"/>
  <c r="T358" i="57"/>
  <c r="D343" i="31"/>
  <c r="E343" i="31" s="1"/>
  <c r="F343" i="31" s="1"/>
  <c r="G343" i="31" s="1"/>
  <c r="H343" i="31" s="1"/>
  <c r="C344" i="31"/>
  <c r="U376" i="57" l="1"/>
  <c r="T376" i="57"/>
  <c r="T380" i="57"/>
  <c r="U378" i="57"/>
  <c r="U380" i="57"/>
  <c r="U382" i="57"/>
  <c r="T378" i="57"/>
  <c r="T382" i="57"/>
  <c r="T375" i="57"/>
  <c r="T377" i="57"/>
  <c r="T379" i="57"/>
  <c r="T381" i="57"/>
  <c r="T383" i="57"/>
  <c r="U375" i="57"/>
  <c r="U377" i="57"/>
  <c r="U379" i="57"/>
  <c r="U381" i="57"/>
  <c r="U383" i="57"/>
  <c r="G289" i="43"/>
  <c r="I19" i="16"/>
  <c r="E76" i="15"/>
  <c r="J289" i="43"/>
  <c r="P289" i="43"/>
  <c r="S181" i="43"/>
  <c r="M289" i="43"/>
  <c r="D287" i="43"/>
  <c r="D288" i="43"/>
  <c r="D289" i="43"/>
  <c r="G287" i="43"/>
  <c r="J288" i="43"/>
  <c r="Y211" i="31"/>
  <c r="G288" i="43"/>
  <c r="P284" i="43"/>
  <c r="Z217" i="28"/>
  <c r="V217" i="28" s="1"/>
  <c r="D286" i="43"/>
  <c r="M284" i="43"/>
  <c r="P287" i="43"/>
  <c r="P285" i="43"/>
  <c r="M286" i="43"/>
  <c r="M285" i="43"/>
  <c r="M288" i="43"/>
  <c r="M287" i="43"/>
  <c r="J284" i="43"/>
  <c r="J287" i="43"/>
  <c r="J286" i="43"/>
  <c r="J285" i="43"/>
  <c r="G286" i="43"/>
  <c r="G285" i="43"/>
  <c r="G284" i="43"/>
  <c r="D285" i="43"/>
  <c r="P286" i="43"/>
  <c r="P288" i="43"/>
  <c r="N211" i="31"/>
  <c r="X211" i="31" s="1"/>
  <c r="T210" i="31"/>
  <c r="N210" i="31"/>
  <c r="Y210" i="31"/>
  <c r="K210" i="31"/>
  <c r="W210" i="31" s="1"/>
  <c r="K343" i="31"/>
  <c r="AM19" i="16" l="1"/>
  <c r="R19" i="16"/>
  <c r="AG19" i="16"/>
  <c r="AJ19" i="16"/>
  <c r="X210" i="31"/>
  <c r="R343" i="31"/>
  <c r="W343" i="31" s="1"/>
  <c r="S343" i="31"/>
  <c r="T343" i="31" l="1"/>
  <c r="AA10" i="59" l="1"/>
  <c r="AA11" i="59" s="1"/>
  <c r="AV35" i="22" l="1"/>
  <c r="AV36" i="22"/>
  <c r="AV37" i="22"/>
  <c r="AV38" i="22"/>
  <c r="AV39" i="22"/>
  <c r="AV40" i="22"/>
  <c r="AV41" i="22"/>
  <c r="AV34" i="22"/>
  <c r="AV28" i="22"/>
  <c r="AV42" i="22" s="1"/>
  <c r="AW7" i="22"/>
  <c r="AW8" i="22"/>
  <c r="AW9" i="22"/>
  <c r="AW10" i="22"/>
  <c r="AW11" i="22"/>
  <c r="AW12" i="22"/>
  <c r="AW13" i="22"/>
  <c r="AW6" i="22"/>
  <c r="AW25" i="22" l="1"/>
  <c r="AW24" i="22"/>
  <c r="AW23" i="22"/>
  <c r="AW22" i="22"/>
  <c r="AW20" i="22"/>
  <c r="AW28" i="22"/>
  <c r="AW27" i="22"/>
  <c r="AW42" i="22"/>
  <c r="AW41" i="22"/>
  <c r="AW40" i="22"/>
  <c r="AW34" i="22"/>
  <c r="AW39" i="22"/>
  <c r="AW38" i="22"/>
  <c r="AW37" i="22"/>
  <c r="AW36" i="22"/>
  <c r="AW35" i="22"/>
  <c r="AW21" i="22"/>
  <c r="AW26" i="22"/>
  <c r="H1098" i="65"/>
  <c r="G1098" i="65"/>
  <c r="E1098" i="65"/>
  <c r="D1098" i="65"/>
  <c r="K1097" i="65"/>
  <c r="J1097" i="65"/>
  <c r="I1097" i="65"/>
  <c r="L1097" i="65" s="1"/>
  <c r="K1096" i="65"/>
  <c r="J1096" i="65"/>
  <c r="I1096" i="65"/>
  <c r="L1096" i="65" s="1"/>
  <c r="K1095" i="65"/>
  <c r="J1095" i="65"/>
  <c r="I1095" i="65"/>
  <c r="L1095" i="65" s="1"/>
  <c r="K1094" i="65"/>
  <c r="J1094" i="65"/>
  <c r="I1094" i="65"/>
  <c r="L1094" i="65" s="1"/>
  <c r="K1093" i="65"/>
  <c r="J1093" i="65"/>
  <c r="I1093" i="65"/>
  <c r="L1093" i="65" s="1"/>
  <c r="K1092" i="65"/>
  <c r="J1092" i="65"/>
  <c r="I1092" i="65"/>
  <c r="L1092" i="65" s="1"/>
  <c r="K1091" i="65"/>
  <c r="J1091" i="65"/>
  <c r="I1091" i="65"/>
  <c r="L1091" i="65" s="1"/>
  <c r="K1090" i="65"/>
  <c r="J1090" i="65"/>
  <c r="I1090" i="65"/>
  <c r="L1090" i="65" s="1"/>
  <c r="K1089" i="65"/>
  <c r="J1089" i="65"/>
  <c r="I1089" i="65"/>
  <c r="L1089" i="65" s="1"/>
  <c r="K1088" i="65"/>
  <c r="J1088" i="65"/>
  <c r="I1088" i="65"/>
  <c r="L1088" i="65" s="1"/>
  <c r="K1087" i="65"/>
  <c r="J1087" i="65"/>
  <c r="I1087" i="65"/>
  <c r="L1087" i="65" s="1"/>
  <c r="K1086" i="65"/>
  <c r="J1086" i="65"/>
  <c r="I1086" i="65"/>
  <c r="L1086" i="65" s="1"/>
  <c r="K1085" i="65"/>
  <c r="J1085" i="65"/>
  <c r="I1085" i="65"/>
  <c r="L1085" i="65" s="1"/>
  <c r="K1084" i="65"/>
  <c r="J1084" i="65"/>
  <c r="I1084" i="65"/>
  <c r="L1084" i="65" s="1"/>
  <c r="K1083" i="65"/>
  <c r="J1083" i="65"/>
  <c r="I1083" i="65"/>
  <c r="L1083" i="65" s="1"/>
  <c r="K1082" i="65"/>
  <c r="J1082" i="65"/>
  <c r="I1082" i="65"/>
  <c r="L1082" i="65" s="1"/>
  <c r="K1081" i="65"/>
  <c r="J1081" i="65"/>
  <c r="I1081" i="65"/>
  <c r="L1081" i="65" s="1"/>
  <c r="K1080" i="65"/>
  <c r="J1080" i="65"/>
  <c r="I1080" i="65"/>
  <c r="L1080" i="65" s="1"/>
  <c r="K1079" i="65"/>
  <c r="J1079" i="65"/>
  <c r="I1079" i="65"/>
  <c r="L1079" i="65" s="1"/>
  <c r="K1078" i="65"/>
  <c r="J1078" i="65"/>
  <c r="I1078" i="65"/>
  <c r="L1078" i="65" s="1"/>
  <c r="K1077" i="65"/>
  <c r="J1077" i="65"/>
  <c r="I1077" i="65"/>
  <c r="L1077" i="65" s="1"/>
  <c r="K1076" i="65"/>
  <c r="J1076" i="65"/>
  <c r="I1076" i="65"/>
  <c r="L1076" i="65" s="1"/>
  <c r="K1075" i="65"/>
  <c r="J1075" i="65"/>
  <c r="I1075" i="65"/>
  <c r="L1075" i="65" s="1"/>
  <c r="K1074" i="65"/>
  <c r="J1074" i="65"/>
  <c r="I1074" i="65"/>
  <c r="L1074" i="65" s="1"/>
  <c r="K1073" i="65"/>
  <c r="J1073" i="65"/>
  <c r="I1073" i="65"/>
  <c r="L1073" i="65" s="1"/>
  <c r="K1072" i="65"/>
  <c r="J1072" i="65"/>
  <c r="I1072" i="65"/>
  <c r="L1072" i="65" s="1"/>
  <c r="K1071" i="65"/>
  <c r="J1071" i="65"/>
  <c r="I1071" i="65"/>
  <c r="L1071" i="65" s="1"/>
  <c r="K1070" i="65"/>
  <c r="J1070" i="65"/>
  <c r="I1070" i="65"/>
  <c r="L1070" i="65" s="1"/>
  <c r="K1069" i="65"/>
  <c r="J1069" i="65"/>
  <c r="I1069" i="65"/>
  <c r="L1069" i="65" s="1"/>
  <c r="K1068" i="65"/>
  <c r="J1068" i="65"/>
  <c r="I1068" i="65"/>
  <c r="L1068" i="65" s="1"/>
  <c r="K1067" i="65"/>
  <c r="J1067" i="65"/>
  <c r="I1067" i="65"/>
  <c r="L1067" i="65" s="1"/>
  <c r="K1066" i="65"/>
  <c r="J1066" i="65"/>
  <c r="I1066" i="65"/>
  <c r="L1066" i="65" s="1"/>
  <c r="K1065" i="65"/>
  <c r="J1065" i="65"/>
  <c r="I1065" i="65"/>
  <c r="L1065" i="65" s="1"/>
  <c r="K1064" i="65"/>
  <c r="J1064" i="65"/>
  <c r="I1064" i="65"/>
  <c r="L1064" i="65" s="1"/>
  <c r="K1063" i="65"/>
  <c r="J1063" i="65"/>
  <c r="I1063" i="65"/>
  <c r="L1063" i="65" s="1"/>
  <c r="K1062" i="65"/>
  <c r="J1062" i="65"/>
  <c r="I1062" i="65"/>
  <c r="L1062" i="65" s="1"/>
  <c r="K1061" i="65"/>
  <c r="J1061" i="65"/>
  <c r="I1061" i="65"/>
  <c r="L1061" i="65" s="1"/>
  <c r="K1060" i="65"/>
  <c r="J1060" i="65"/>
  <c r="I1060" i="65"/>
  <c r="L1060" i="65" s="1"/>
  <c r="K1059" i="65"/>
  <c r="J1059" i="65"/>
  <c r="I1059" i="65"/>
  <c r="L1059" i="65" s="1"/>
  <c r="K1058" i="65"/>
  <c r="J1058" i="65"/>
  <c r="I1058" i="65"/>
  <c r="L1058" i="65" s="1"/>
  <c r="K1057" i="65"/>
  <c r="J1057" i="65"/>
  <c r="I1057" i="65"/>
  <c r="F1098" i="65"/>
  <c r="H1050" i="65"/>
  <c r="G1050" i="65"/>
  <c r="E1050" i="65"/>
  <c r="D1050" i="65"/>
  <c r="K1049" i="65"/>
  <c r="J1049" i="65"/>
  <c r="I1049" i="65"/>
  <c r="L1049" i="65" s="1"/>
  <c r="K1048" i="65"/>
  <c r="J1048" i="65"/>
  <c r="I1048" i="65"/>
  <c r="L1048" i="65" s="1"/>
  <c r="K1047" i="65"/>
  <c r="J1047" i="65"/>
  <c r="I1047" i="65"/>
  <c r="L1047" i="65" s="1"/>
  <c r="K1046" i="65"/>
  <c r="J1046" i="65"/>
  <c r="I1046" i="65"/>
  <c r="L1046" i="65" s="1"/>
  <c r="K1045" i="65"/>
  <c r="J1045" i="65"/>
  <c r="I1045" i="65"/>
  <c r="L1045" i="65" s="1"/>
  <c r="K1044" i="65"/>
  <c r="J1044" i="65"/>
  <c r="I1044" i="65"/>
  <c r="L1044" i="65" s="1"/>
  <c r="K1043" i="65"/>
  <c r="J1043" i="65"/>
  <c r="I1043" i="65"/>
  <c r="L1043" i="65" s="1"/>
  <c r="K1042" i="65"/>
  <c r="J1042" i="65"/>
  <c r="I1042" i="65"/>
  <c r="L1042" i="65" s="1"/>
  <c r="K1041" i="65"/>
  <c r="J1041" i="65"/>
  <c r="I1041" i="65"/>
  <c r="L1041" i="65" s="1"/>
  <c r="K1040" i="65"/>
  <c r="J1040" i="65"/>
  <c r="I1040" i="65"/>
  <c r="L1040" i="65" s="1"/>
  <c r="K1039" i="65"/>
  <c r="J1039" i="65"/>
  <c r="I1039" i="65"/>
  <c r="L1039" i="65" s="1"/>
  <c r="K1038" i="65"/>
  <c r="J1038" i="65"/>
  <c r="I1038" i="65"/>
  <c r="L1038" i="65" s="1"/>
  <c r="K1037" i="65"/>
  <c r="J1037" i="65"/>
  <c r="I1037" i="65"/>
  <c r="L1037" i="65" s="1"/>
  <c r="K1036" i="65"/>
  <c r="J1036" i="65"/>
  <c r="I1036" i="65"/>
  <c r="L1036" i="65" s="1"/>
  <c r="K1035" i="65"/>
  <c r="J1035" i="65"/>
  <c r="I1035" i="65"/>
  <c r="L1035" i="65" s="1"/>
  <c r="K1034" i="65"/>
  <c r="J1034" i="65"/>
  <c r="I1034" i="65"/>
  <c r="L1034" i="65" s="1"/>
  <c r="K1033" i="65"/>
  <c r="J1033" i="65"/>
  <c r="I1033" i="65"/>
  <c r="L1033" i="65" s="1"/>
  <c r="K1032" i="65"/>
  <c r="J1032" i="65"/>
  <c r="I1032" i="65"/>
  <c r="L1032" i="65" s="1"/>
  <c r="K1031" i="65"/>
  <c r="J1031" i="65"/>
  <c r="I1031" i="65"/>
  <c r="L1031" i="65" s="1"/>
  <c r="K1030" i="65"/>
  <c r="J1030" i="65"/>
  <c r="I1030" i="65"/>
  <c r="L1030" i="65" s="1"/>
  <c r="K1029" i="65"/>
  <c r="J1029" i="65"/>
  <c r="I1029" i="65"/>
  <c r="L1029" i="65" s="1"/>
  <c r="K1028" i="65"/>
  <c r="J1028" i="65"/>
  <c r="I1028" i="65"/>
  <c r="L1028" i="65" s="1"/>
  <c r="K1027" i="65"/>
  <c r="J1027" i="65"/>
  <c r="I1027" i="65"/>
  <c r="L1027" i="65" s="1"/>
  <c r="K1026" i="65"/>
  <c r="J1026" i="65"/>
  <c r="I1026" i="65"/>
  <c r="L1026" i="65" s="1"/>
  <c r="K1025" i="65"/>
  <c r="J1025" i="65"/>
  <c r="I1025" i="65"/>
  <c r="L1025" i="65" s="1"/>
  <c r="K1024" i="65"/>
  <c r="J1024" i="65"/>
  <c r="I1024" i="65"/>
  <c r="L1024" i="65" s="1"/>
  <c r="K1023" i="65"/>
  <c r="J1023" i="65"/>
  <c r="I1023" i="65"/>
  <c r="L1023" i="65" s="1"/>
  <c r="K1022" i="65"/>
  <c r="J1022" i="65"/>
  <c r="I1022" i="65"/>
  <c r="L1022" i="65" s="1"/>
  <c r="K1021" i="65"/>
  <c r="J1021" i="65"/>
  <c r="I1021" i="65"/>
  <c r="L1021" i="65" s="1"/>
  <c r="K1020" i="65"/>
  <c r="J1020" i="65"/>
  <c r="I1020" i="65"/>
  <c r="L1020" i="65" s="1"/>
  <c r="K1019" i="65"/>
  <c r="J1019" i="65"/>
  <c r="I1019" i="65"/>
  <c r="L1019" i="65" s="1"/>
  <c r="K1018" i="65"/>
  <c r="J1018" i="65"/>
  <c r="I1018" i="65"/>
  <c r="L1018" i="65" s="1"/>
  <c r="K1017" i="65"/>
  <c r="J1017" i="65"/>
  <c r="I1017" i="65"/>
  <c r="L1017" i="65" s="1"/>
  <c r="K1016" i="65"/>
  <c r="J1016" i="65"/>
  <c r="I1016" i="65"/>
  <c r="L1016" i="65" s="1"/>
  <c r="K1015" i="65"/>
  <c r="J1015" i="65"/>
  <c r="I1015" i="65"/>
  <c r="L1015" i="65" s="1"/>
  <c r="K1014" i="65"/>
  <c r="J1014" i="65"/>
  <c r="I1014" i="65"/>
  <c r="L1014" i="65" s="1"/>
  <c r="K1013" i="65"/>
  <c r="J1013" i="65"/>
  <c r="I1013" i="65"/>
  <c r="L1013" i="65" s="1"/>
  <c r="K1012" i="65"/>
  <c r="J1012" i="65"/>
  <c r="I1012" i="65"/>
  <c r="L1012" i="65" s="1"/>
  <c r="K1011" i="65"/>
  <c r="J1011" i="65"/>
  <c r="I1011" i="65"/>
  <c r="L1011" i="65" s="1"/>
  <c r="K1010" i="65"/>
  <c r="J1010" i="65"/>
  <c r="I1010" i="65"/>
  <c r="L1010" i="65" s="1"/>
  <c r="K1009" i="65"/>
  <c r="J1009" i="65"/>
  <c r="I1009" i="65"/>
  <c r="L1009" i="65" s="1"/>
  <c r="H1001" i="65"/>
  <c r="G1001" i="65"/>
  <c r="E1001" i="65"/>
  <c r="D1001" i="65"/>
  <c r="K1000" i="65"/>
  <c r="J1000" i="65"/>
  <c r="I1000" i="65"/>
  <c r="F1000" i="65"/>
  <c r="K999" i="65"/>
  <c r="J999" i="65"/>
  <c r="I999" i="65"/>
  <c r="F999" i="65"/>
  <c r="K998" i="65"/>
  <c r="J998" i="65"/>
  <c r="I998" i="65"/>
  <c r="F998" i="65"/>
  <c r="K997" i="65"/>
  <c r="J997" i="65"/>
  <c r="I997" i="65"/>
  <c r="F997" i="65"/>
  <c r="K996" i="65"/>
  <c r="J996" i="65"/>
  <c r="I996" i="65"/>
  <c r="F996" i="65"/>
  <c r="K995" i="65"/>
  <c r="J995" i="65"/>
  <c r="I995" i="65"/>
  <c r="F995" i="65"/>
  <c r="K994" i="65"/>
  <c r="J994" i="65"/>
  <c r="I994" i="65"/>
  <c r="F994" i="65"/>
  <c r="K993" i="65"/>
  <c r="J993" i="65"/>
  <c r="I993" i="65"/>
  <c r="F993" i="65"/>
  <c r="K992" i="65"/>
  <c r="J992" i="65"/>
  <c r="I992" i="65"/>
  <c r="F992" i="65"/>
  <c r="K991" i="65"/>
  <c r="J991" i="65"/>
  <c r="I991" i="65"/>
  <c r="F991" i="65"/>
  <c r="K990" i="65"/>
  <c r="J990" i="65"/>
  <c r="I990" i="65"/>
  <c r="F990" i="65"/>
  <c r="K989" i="65"/>
  <c r="J989" i="65"/>
  <c r="I989" i="65"/>
  <c r="F989" i="65"/>
  <c r="K988" i="65"/>
  <c r="J988" i="65"/>
  <c r="I988" i="65"/>
  <c r="F988" i="65"/>
  <c r="K987" i="65"/>
  <c r="J987" i="65"/>
  <c r="I987" i="65"/>
  <c r="F987" i="65"/>
  <c r="K986" i="65"/>
  <c r="J986" i="65"/>
  <c r="I986" i="65"/>
  <c r="F986" i="65"/>
  <c r="K985" i="65"/>
  <c r="J985" i="65"/>
  <c r="I985" i="65"/>
  <c r="F985" i="65"/>
  <c r="K984" i="65"/>
  <c r="J984" i="65"/>
  <c r="I984" i="65"/>
  <c r="F984" i="65"/>
  <c r="K983" i="65"/>
  <c r="J983" i="65"/>
  <c r="I983" i="65"/>
  <c r="F983" i="65"/>
  <c r="K982" i="65"/>
  <c r="J982" i="65"/>
  <c r="I982" i="65"/>
  <c r="F982" i="65"/>
  <c r="K981" i="65"/>
  <c r="J981" i="65"/>
  <c r="I981" i="65"/>
  <c r="F981" i="65"/>
  <c r="K980" i="65"/>
  <c r="J980" i="65"/>
  <c r="I980" i="65"/>
  <c r="F980" i="65"/>
  <c r="K979" i="65"/>
  <c r="J979" i="65"/>
  <c r="I979" i="65"/>
  <c r="F979" i="65"/>
  <c r="K978" i="65"/>
  <c r="J978" i="65"/>
  <c r="I978" i="65"/>
  <c r="F978" i="65"/>
  <c r="K977" i="65"/>
  <c r="J977" i="65"/>
  <c r="I977" i="65"/>
  <c r="F977" i="65"/>
  <c r="K976" i="65"/>
  <c r="J976" i="65"/>
  <c r="I976" i="65"/>
  <c r="F976" i="65"/>
  <c r="K975" i="65"/>
  <c r="J975" i="65"/>
  <c r="I975" i="65"/>
  <c r="F975" i="65"/>
  <c r="K974" i="65"/>
  <c r="J974" i="65"/>
  <c r="I974" i="65"/>
  <c r="F974" i="65"/>
  <c r="K973" i="65"/>
  <c r="J973" i="65"/>
  <c r="I973" i="65"/>
  <c r="F973" i="65"/>
  <c r="K972" i="65"/>
  <c r="J972" i="65"/>
  <c r="I972" i="65"/>
  <c r="F972" i="65"/>
  <c r="K971" i="65"/>
  <c r="J971" i="65"/>
  <c r="I971" i="65"/>
  <c r="F971" i="65"/>
  <c r="K970" i="65"/>
  <c r="J970" i="65"/>
  <c r="I970" i="65"/>
  <c r="F970" i="65"/>
  <c r="K969" i="65"/>
  <c r="J969" i="65"/>
  <c r="I969" i="65"/>
  <c r="F969" i="65"/>
  <c r="K968" i="65"/>
  <c r="J968" i="65"/>
  <c r="I968" i="65"/>
  <c r="F968" i="65"/>
  <c r="K967" i="65"/>
  <c r="J967" i="65"/>
  <c r="I967" i="65"/>
  <c r="F967" i="65"/>
  <c r="K966" i="65"/>
  <c r="J966" i="65"/>
  <c r="I966" i="65"/>
  <c r="F966" i="65"/>
  <c r="K965" i="65"/>
  <c r="J965" i="65"/>
  <c r="I965" i="65"/>
  <c r="F965" i="65"/>
  <c r="K964" i="65"/>
  <c r="J964" i="65"/>
  <c r="I964" i="65"/>
  <c r="F964" i="65"/>
  <c r="K963" i="65"/>
  <c r="J963" i="65"/>
  <c r="I963" i="65"/>
  <c r="F963" i="65"/>
  <c r="K962" i="65"/>
  <c r="J962" i="65"/>
  <c r="I962" i="65"/>
  <c r="F962" i="65"/>
  <c r="K961" i="65"/>
  <c r="J961" i="65"/>
  <c r="I961" i="65"/>
  <c r="F961" i="65"/>
  <c r="K960" i="65"/>
  <c r="J960" i="65"/>
  <c r="I960" i="65"/>
  <c r="F960" i="65"/>
  <c r="H953" i="65"/>
  <c r="G953" i="65"/>
  <c r="E953" i="65"/>
  <c r="D953" i="65"/>
  <c r="K952" i="65"/>
  <c r="J952" i="65"/>
  <c r="I952" i="65"/>
  <c r="L952" i="65" s="1"/>
  <c r="K951" i="65"/>
  <c r="J951" i="65"/>
  <c r="I951" i="65"/>
  <c r="L951" i="65" s="1"/>
  <c r="K950" i="65"/>
  <c r="J950" i="65"/>
  <c r="I950" i="65"/>
  <c r="L950" i="65" s="1"/>
  <c r="K949" i="65"/>
  <c r="J949" i="65"/>
  <c r="I949" i="65"/>
  <c r="L949" i="65" s="1"/>
  <c r="K948" i="65"/>
  <c r="J948" i="65"/>
  <c r="I948" i="65"/>
  <c r="L948" i="65" s="1"/>
  <c r="K947" i="65"/>
  <c r="J947" i="65"/>
  <c r="I947" i="65"/>
  <c r="L947" i="65" s="1"/>
  <c r="K946" i="65"/>
  <c r="J946" i="65"/>
  <c r="I946" i="65"/>
  <c r="L946" i="65" s="1"/>
  <c r="K945" i="65"/>
  <c r="J945" i="65"/>
  <c r="I945" i="65"/>
  <c r="L945" i="65" s="1"/>
  <c r="K944" i="65"/>
  <c r="J944" i="65"/>
  <c r="I944" i="65"/>
  <c r="L944" i="65" s="1"/>
  <c r="K943" i="65"/>
  <c r="J943" i="65"/>
  <c r="I943" i="65"/>
  <c r="L943" i="65" s="1"/>
  <c r="K942" i="65"/>
  <c r="J942" i="65"/>
  <c r="I942" i="65"/>
  <c r="L942" i="65" s="1"/>
  <c r="K941" i="65"/>
  <c r="J941" i="65"/>
  <c r="I941" i="65"/>
  <c r="L941" i="65" s="1"/>
  <c r="K940" i="65"/>
  <c r="J940" i="65"/>
  <c r="I940" i="65"/>
  <c r="L940" i="65" s="1"/>
  <c r="K939" i="65"/>
  <c r="J939" i="65"/>
  <c r="I939" i="65"/>
  <c r="L939" i="65" s="1"/>
  <c r="K938" i="65"/>
  <c r="J938" i="65"/>
  <c r="I938" i="65"/>
  <c r="L938" i="65" s="1"/>
  <c r="K937" i="65"/>
  <c r="J937" i="65"/>
  <c r="I937" i="65"/>
  <c r="L937" i="65" s="1"/>
  <c r="K936" i="65"/>
  <c r="J936" i="65"/>
  <c r="I936" i="65"/>
  <c r="L936" i="65" s="1"/>
  <c r="K935" i="65"/>
  <c r="J935" i="65"/>
  <c r="I935" i="65"/>
  <c r="L935" i="65" s="1"/>
  <c r="K934" i="65"/>
  <c r="J934" i="65"/>
  <c r="I934" i="65"/>
  <c r="L934" i="65" s="1"/>
  <c r="K933" i="65"/>
  <c r="J933" i="65"/>
  <c r="I933" i="65"/>
  <c r="L933" i="65" s="1"/>
  <c r="K932" i="65"/>
  <c r="J932" i="65"/>
  <c r="I932" i="65"/>
  <c r="L932" i="65" s="1"/>
  <c r="K931" i="65"/>
  <c r="J931" i="65"/>
  <c r="I931" i="65"/>
  <c r="L931" i="65" s="1"/>
  <c r="K930" i="65"/>
  <c r="J930" i="65"/>
  <c r="I930" i="65"/>
  <c r="L930" i="65" s="1"/>
  <c r="K929" i="65"/>
  <c r="J929" i="65"/>
  <c r="I929" i="65"/>
  <c r="L929" i="65" s="1"/>
  <c r="K928" i="65"/>
  <c r="J928" i="65"/>
  <c r="I928" i="65"/>
  <c r="L928" i="65" s="1"/>
  <c r="K927" i="65"/>
  <c r="J927" i="65"/>
  <c r="I927" i="65"/>
  <c r="L927" i="65" s="1"/>
  <c r="K926" i="65"/>
  <c r="J926" i="65"/>
  <c r="I926" i="65"/>
  <c r="L926" i="65" s="1"/>
  <c r="K925" i="65"/>
  <c r="J925" i="65"/>
  <c r="I925" i="65"/>
  <c r="L925" i="65" s="1"/>
  <c r="K924" i="65"/>
  <c r="J924" i="65"/>
  <c r="I924" i="65"/>
  <c r="L924" i="65" s="1"/>
  <c r="K923" i="65"/>
  <c r="J923" i="65"/>
  <c r="I923" i="65"/>
  <c r="L923" i="65" s="1"/>
  <c r="K922" i="65"/>
  <c r="J922" i="65"/>
  <c r="I922" i="65"/>
  <c r="L922" i="65" s="1"/>
  <c r="K921" i="65"/>
  <c r="J921" i="65"/>
  <c r="I921" i="65"/>
  <c r="L921" i="65" s="1"/>
  <c r="K920" i="65"/>
  <c r="J920" i="65"/>
  <c r="I920" i="65"/>
  <c r="L920" i="65" s="1"/>
  <c r="K919" i="65"/>
  <c r="J919" i="65"/>
  <c r="I919" i="65"/>
  <c r="L919" i="65" s="1"/>
  <c r="K918" i="65"/>
  <c r="J918" i="65"/>
  <c r="I918" i="65"/>
  <c r="L918" i="65" s="1"/>
  <c r="K917" i="65"/>
  <c r="J917" i="65"/>
  <c r="I917" i="65"/>
  <c r="L917" i="65" s="1"/>
  <c r="K916" i="65"/>
  <c r="J916" i="65"/>
  <c r="I916" i="65"/>
  <c r="L916" i="65" s="1"/>
  <c r="K915" i="65"/>
  <c r="J915" i="65"/>
  <c r="I915" i="65"/>
  <c r="L915" i="65" s="1"/>
  <c r="K914" i="65"/>
  <c r="J914" i="65"/>
  <c r="I914" i="65"/>
  <c r="L914" i="65" s="1"/>
  <c r="K913" i="65"/>
  <c r="J913" i="65"/>
  <c r="I913" i="65"/>
  <c r="L913" i="65" s="1"/>
  <c r="K912" i="65"/>
  <c r="J912" i="65"/>
  <c r="I912" i="65"/>
  <c r="H905" i="65"/>
  <c r="G905" i="65"/>
  <c r="E905" i="65"/>
  <c r="D905" i="65"/>
  <c r="K904" i="65"/>
  <c r="J904" i="65"/>
  <c r="I904" i="65"/>
  <c r="F904" i="65"/>
  <c r="K903" i="65"/>
  <c r="J903" i="65"/>
  <c r="I903" i="65"/>
  <c r="F903" i="65"/>
  <c r="K902" i="65"/>
  <c r="J902" i="65"/>
  <c r="I902" i="65"/>
  <c r="F902" i="65"/>
  <c r="K901" i="65"/>
  <c r="J901" i="65"/>
  <c r="I901" i="65"/>
  <c r="F901" i="65"/>
  <c r="K900" i="65"/>
  <c r="J900" i="65"/>
  <c r="I900" i="65"/>
  <c r="F900" i="65"/>
  <c r="K899" i="65"/>
  <c r="J899" i="65"/>
  <c r="I899" i="65"/>
  <c r="F899" i="65"/>
  <c r="K898" i="65"/>
  <c r="J898" i="65"/>
  <c r="I898" i="65"/>
  <c r="F898" i="65"/>
  <c r="K897" i="65"/>
  <c r="J897" i="65"/>
  <c r="I897" i="65"/>
  <c r="F897" i="65"/>
  <c r="K896" i="65"/>
  <c r="J896" i="65"/>
  <c r="I896" i="65"/>
  <c r="F896" i="65"/>
  <c r="K895" i="65"/>
  <c r="J895" i="65"/>
  <c r="I895" i="65"/>
  <c r="F895" i="65"/>
  <c r="K894" i="65"/>
  <c r="J894" i="65"/>
  <c r="I894" i="65"/>
  <c r="F894" i="65"/>
  <c r="K893" i="65"/>
  <c r="J893" i="65"/>
  <c r="I893" i="65"/>
  <c r="F893" i="65"/>
  <c r="K892" i="65"/>
  <c r="J892" i="65"/>
  <c r="I892" i="65"/>
  <c r="F892" i="65"/>
  <c r="K891" i="65"/>
  <c r="J891" i="65"/>
  <c r="I891" i="65"/>
  <c r="F891" i="65"/>
  <c r="K890" i="65"/>
  <c r="J890" i="65"/>
  <c r="I890" i="65"/>
  <c r="F890" i="65"/>
  <c r="K889" i="65"/>
  <c r="J889" i="65"/>
  <c r="I889" i="65"/>
  <c r="F889" i="65"/>
  <c r="K888" i="65"/>
  <c r="J888" i="65"/>
  <c r="I888" i="65"/>
  <c r="F888" i="65"/>
  <c r="K887" i="65"/>
  <c r="J887" i="65"/>
  <c r="I887" i="65"/>
  <c r="F887" i="65"/>
  <c r="K886" i="65"/>
  <c r="J886" i="65"/>
  <c r="I886" i="65"/>
  <c r="F886" i="65"/>
  <c r="K885" i="65"/>
  <c r="J885" i="65"/>
  <c r="I885" i="65"/>
  <c r="F885" i="65"/>
  <c r="K884" i="65"/>
  <c r="J884" i="65"/>
  <c r="I884" i="65"/>
  <c r="F884" i="65"/>
  <c r="K883" i="65"/>
  <c r="J883" i="65"/>
  <c r="I883" i="65"/>
  <c r="F883" i="65"/>
  <c r="K882" i="65"/>
  <c r="J882" i="65"/>
  <c r="I882" i="65"/>
  <c r="F882" i="65"/>
  <c r="K881" i="65"/>
  <c r="J881" i="65"/>
  <c r="I881" i="65"/>
  <c r="F881" i="65"/>
  <c r="K880" i="65"/>
  <c r="J880" i="65"/>
  <c r="I880" i="65"/>
  <c r="F880" i="65"/>
  <c r="K879" i="65"/>
  <c r="J879" i="65"/>
  <c r="I879" i="65"/>
  <c r="F879" i="65"/>
  <c r="K878" i="65"/>
  <c r="J878" i="65"/>
  <c r="I878" i="65"/>
  <c r="F878" i="65"/>
  <c r="K877" i="65"/>
  <c r="J877" i="65"/>
  <c r="I877" i="65"/>
  <c r="F877" i="65"/>
  <c r="K876" i="65"/>
  <c r="J876" i="65"/>
  <c r="I876" i="65"/>
  <c r="F876" i="65"/>
  <c r="K875" i="65"/>
  <c r="J875" i="65"/>
  <c r="I875" i="65"/>
  <c r="F875" i="65"/>
  <c r="K874" i="65"/>
  <c r="J874" i="65"/>
  <c r="I874" i="65"/>
  <c r="F874" i="65"/>
  <c r="K873" i="65"/>
  <c r="J873" i="65"/>
  <c r="I873" i="65"/>
  <c r="F873" i="65"/>
  <c r="K872" i="65"/>
  <c r="J872" i="65"/>
  <c r="I872" i="65"/>
  <c r="F872" i="65"/>
  <c r="K871" i="65"/>
  <c r="J871" i="65"/>
  <c r="I871" i="65"/>
  <c r="F871" i="65"/>
  <c r="K870" i="65"/>
  <c r="J870" i="65"/>
  <c r="I870" i="65"/>
  <c r="F870" i="65"/>
  <c r="K869" i="65"/>
  <c r="J869" i="65"/>
  <c r="I869" i="65"/>
  <c r="F869" i="65"/>
  <c r="K868" i="65"/>
  <c r="J868" i="65"/>
  <c r="I868" i="65"/>
  <c r="F868" i="65"/>
  <c r="K867" i="65"/>
  <c r="J867" i="65"/>
  <c r="I867" i="65"/>
  <c r="F867" i="65"/>
  <c r="K866" i="65"/>
  <c r="J866" i="65"/>
  <c r="I866" i="65"/>
  <c r="F866" i="65"/>
  <c r="K865" i="65"/>
  <c r="J865" i="65"/>
  <c r="I865" i="65"/>
  <c r="F865" i="65"/>
  <c r="K864" i="65"/>
  <c r="J864" i="65"/>
  <c r="I864" i="65"/>
  <c r="F864" i="65"/>
  <c r="H857" i="65"/>
  <c r="G857" i="65"/>
  <c r="E857" i="65"/>
  <c r="D857" i="65"/>
  <c r="K856" i="65"/>
  <c r="J856" i="65"/>
  <c r="I856" i="65"/>
  <c r="L856" i="65" s="1"/>
  <c r="K855" i="65"/>
  <c r="J855" i="65"/>
  <c r="I855" i="65"/>
  <c r="L855" i="65" s="1"/>
  <c r="K854" i="65"/>
  <c r="J854" i="65"/>
  <c r="I854" i="65"/>
  <c r="L854" i="65" s="1"/>
  <c r="K853" i="65"/>
  <c r="J853" i="65"/>
  <c r="I853" i="65"/>
  <c r="L853" i="65" s="1"/>
  <c r="K852" i="65"/>
  <c r="J852" i="65"/>
  <c r="I852" i="65"/>
  <c r="L852" i="65" s="1"/>
  <c r="K851" i="65"/>
  <c r="J851" i="65"/>
  <c r="I851" i="65"/>
  <c r="L851" i="65" s="1"/>
  <c r="K850" i="65"/>
  <c r="J850" i="65"/>
  <c r="I850" i="65"/>
  <c r="L850" i="65" s="1"/>
  <c r="K849" i="65"/>
  <c r="J849" i="65"/>
  <c r="I849" i="65"/>
  <c r="L849" i="65" s="1"/>
  <c r="K848" i="65"/>
  <c r="J848" i="65"/>
  <c r="I848" i="65"/>
  <c r="L848" i="65" s="1"/>
  <c r="K847" i="65"/>
  <c r="J847" i="65"/>
  <c r="I847" i="65"/>
  <c r="L847" i="65" s="1"/>
  <c r="K846" i="65"/>
  <c r="J846" i="65"/>
  <c r="I846" i="65"/>
  <c r="L846" i="65" s="1"/>
  <c r="K845" i="65"/>
  <c r="J845" i="65"/>
  <c r="I845" i="65"/>
  <c r="L845" i="65" s="1"/>
  <c r="K844" i="65"/>
  <c r="J844" i="65"/>
  <c r="I844" i="65"/>
  <c r="L844" i="65" s="1"/>
  <c r="K843" i="65"/>
  <c r="J843" i="65"/>
  <c r="I843" i="65"/>
  <c r="L843" i="65" s="1"/>
  <c r="K842" i="65"/>
  <c r="J842" i="65"/>
  <c r="I842" i="65"/>
  <c r="L842" i="65" s="1"/>
  <c r="K841" i="65"/>
  <c r="J841" i="65"/>
  <c r="I841" i="65"/>
  <c r="L841" i="65" s="1"/>
  <c r="K840" i="65"/>
  <c r="J840" i="65"/>
  <c r="I840" i="65"/>
  <c r="L840" i="65" s="1"/>
  <c r="K839" i="65"/>
  <c r="J839" i="65"/>
  <c r="I839" i="65"/>
  <c r="L839" i="65" s="1"/>
  <c r="K838" i="65"/>
  <c r="J838" i="65"/>
  <c r="I838" i="65"/>
  <c r="L838" i="65" s="1"/>
  <c r="K837" i="65"/>
  <c r="J837" i="65"/>
  <c r="I837" i="65"/>
  <c r="L837" i="65" s="1"/>
  <c r="K836" i="65"/>
  <c r="J836" i="65"/>
  <c r="I836" i="65"/>
  <c r="L836" i="65" s="1"/>
  <c r="K835" i="65"/>
  <c r="J835" i="65"/>
  <c r="I835" i="65"/>
  <c r="L835" i="65" s="1"/>
  <c r="K834" i="65"/>
  <c r="J834" i="65"/>
  <c r="I834" i="65"/>
  <c r="L834" i="65" s="1"/>
  <c r="K833" i="65"/>
  <c r="J833" i="65"/>
  <c r="I833" i="65"/>
  <c r="L833" i="65" s="1"/>
  <c r="K832" i="65"/>
  <c r="J832" i="65"/>
  <c r="I832" i="65"/>
  <c r="L832" i="65" s="1"/>
  <c r="K831" i="65"/>
  <c r="J831" i="65"/>
  <c r="I831" i="65"/>
  <c r="L831" i="65" s="1"/>
  <c r="K830" i="65"/>
  <c r="J830" i="65"/>
  <c r="I830" i="65"/>
  <c r="L830" i="65" s="1"/>
  <c r="K829" i="65"/>
  <c r="J829" i="65"/>
  <c r="I829" i="65"/>
  <c r="L829" i="65" s="1"/>
  <c r="K828" i="65"/>
  <c r="J828" i="65"/>
  <c r="I828" i="65"/>
  <c r="L828" i="65" s="1"/>
  <c r="K827" i="65"/>
  <c r="J827" i="65"/>
  <c r="I827" i="65"/>
  <c r="L827" i="65" s="1"/>
  <c r="K826" i="65"/>
  <c r="J826" i="65"/>
  <c r="I826" i="65"/>
  <c r="L826" i="65" s="1"/>
  <c r="K825" i="65"/>
  <c r="J825" i="65"/>
  <c r="I825" i="65"/>
  <c r="L825" i="65" s="1"/>
  <c r="K824" i="65"/>
  <c r="J824" i="65"/>
  <c r="I824" i="65"/>
  <c r="L824" i="65" s="1"/>
  <c r="K823" i="65"/>
  <c r="J823" i="65"/>
  <c r="I823" i="65"/>
  <c r="L823" i="65" s="1"/>
  <c r="K822" i="65"/>
  <c r="J822" i="65"/>
  <c r="I822" i="65"/>
  <c r="L822" i="65" s="1"/>
  <c r="K821" i="65"/>
  <c r="J821" i="65"/>
  <c r="I821" i="65"/>
  <c r="L821" i="65" s="1"/>
  <c r="K820" i="65"/>
  <c r="J820" i="65"/>
  <c r="I820" i="65"/>
  <c r="L820" i="65" s="1"/>
  <c r="K819" i="65"/>
  <c r="J819" i="65"/>
  <c r="I819" i="65"/>
  <c r="L819" i="65" s="1"/>
  <c r="K818" i="65"/>
  <c r="J818" i="65"/>
  <c r="I818" i="65"/>
  <c r="L818" i="65" s="1"/>
  <c r="K817" i="65"/>
  <c r="J817" i="65"/>
  <c r="I817" i="65"/>
  <c r="L817" i="65" s="1"/>
  <c r="K816" i="65"/>
  <c r="J816" i="65"/>
  <c r="I816" i="65"/>
  <c r="L816" i="65" s="1"/>
  <c r="H809" i="65"/>
  <c r="G809" i="65"/>
  <c r="E809" i="65"/>
  <c r="D809" i="65"/>
  <c r="K808" i="65"/>
  <c r="J808" i="65"/>
  <c r="I808" i="65"/>
  <c r="L808" i="65" s="1"/>
  <c r="K807" i="65"/>
  <c r="J807" i="65"/>
  <c r="I807" i="65"/>
  <c r="L807" i="65" s="1"/>
  <c r="K806" i="65"/>
  <c r="J806" i="65"/>
  <c r="I806" i="65"/>
  <c r="L806" i="65" s="1"/>
  <c r="K805" i="65"/>
  <c r="J805" i="65"/>
  <c r="I805" i="65"/>
  <c r="L805" i="65" s="1"/>
  <c r="K804" i="65"/>
  <c r="J804" i="65"/>
  <c r="I804" i="65"/>
  <c r="L804" i="65" s="1"/>
  <c r="K803" i="65"/>
  <c r="J803" i="65"/>
  <c r="I803" i="65"/>
  <c r="L803" i="65" s="1"/>
  <c r="K802" i="65"/>
  <c r="J802" i="65"/>
  <c r="I802" i="65"/>
  <c r="L802" i="65" s="1"/>
  <c r="K801" i="65"/>
  <c r="J801" i="65"/>
  <c r="I801" i="65"/>
  <c r="L801" i="65" s="1"/>
  <c r="K800" i="65"/>
  <c r="J800" i="65"/>
  <c r="I800" i="65"/>
  <c r="L800" i="65" s="1"/>
  <c r="K799" i="65"/>
  <c r="J799" i="65"/>
  <c r="I799" i="65"/>
  <c r="L799" i="65" s="1"/>
  <c r="K798" i="65"/>
  <c r="J798" i="65"/>
  <c r="I798" i="65"/>
  <c r="L798" i="65" s="1"/>
  <c r="K797" i="65"/>
  <c r="J797" i="65"/>
  <c r="I797" i="65"/>
  <c r="L797" i="65" s="1"/>
  <c r="K796" i="65"/>
  <c r="J796" i="65"/>
  <c r="I796" i="65"/>
  <c r="L796" i="65" s="1"/>
  <c r="K795" i="65"/>
  <c r="J795" i="65"/>
  <c r="I795" i="65"/>
  <c r="L795" i="65" s="1"/>
  <c r="K794" i="65"/>
  <c r="J794" i="65"/>
  <c r="I794" i="65"/>
  <c r="L794" i="65" s="1"/>
  <c r="K793" i="65"/>
  <c r="J793" i="65"/>
  <c r="I793" i="65"/>
  <c r="L793" i="65" s="1"/>
  <c r="K792" i="65"/>
  <c r="J792" i="65"/>
  <c r="I792" i="65"/>
  <c r="L792" i="65" s="1"/>
  <c r="K791" i="65"/>
  <c r="J791" i="65"/>
  <c r="I791" i="65"/>
  <c r="L791" i="65" s="1"/>
  <c r="K790" i="65"/>
  <c r="J790" i="65"/>
  <c r="I790" i="65"/>
  <c r="L790" i="65" s="1"/>
  <c r="K789" i="65"/>
  <c r="J789" i="65"/>
  <c r="I789" i="65"/>
  <c r="L789" i="65" s="1"/>
  <c r="K788" i="65"/>
  <c r="J788" i="65"/>
  <c r="I788" i="65"/>
  <c r="L788" i="65" s="1"/>
  <c r="K787" i="65"/>
  <c r="J787" i="65"/>
  <c r="I787" i="65"/>
  <c r="L787" i="65" s="1"/>
  <c r="K786" i="65"/>
  <c r="J786" i="65"/>
  <c r="I786" i="65"/>
  <c r="L786" i="65" s="1"/>
  <c r="K785" i="65"/>
  <c r="J785" i="65"/>
  <c r="I785" i="65"/>
  <c r="L785" i="65" s="1"/>
  <c r="K784" i="65"/>
  <c r="J784" i="65"/>
  <c r="I784" i="65"/>
  <c r="L784" i="65" s="1"/>
  <c r="K783" i="65"/>
  <c r="J783" i="65"/>
  <c r="I783" i="65"/>
  <c r="L783" i="65" s="1"/>
  <c r="K782" i="65"/>
  <c r="J782" i="65"/>
  <c r="I782" i="65"/>
  <c r="L782" i="65" s="1"/>
  <c r="K781" i="65"/>
  <c r="J781" i="65"/>
  <c r="I781" i="65"/>
  <c r="L781" i="65" s="1"/>
  <c r="K780" i="65"/>
  <c r="J780" i="65"/>
  <c r="I780" i="65"/>
  <c r="L780" i="65" s="1"/>
  <c r="K779" i="65"/>
  <c r="J779" i="65"/>
  <c r="I779" i="65"/>
  <c r="L779" i="65" s="1"/>
  <c r="K778" i="65"/>
  <c r="J778" i="65"/>
  <c r="I778" i="65"/>
  <c r="L778" i="65" s="1"/>
  <c r="K777" i="65"/>
  <c r="J777" i="65"/>
  <c r="I777" i="65"/>
  <c r="L777" i="65" s="1"/>
  <c r="K776" i="65"/>
  <c r="J776" i="65"/>
  <c r="I776" i="65"/>
  <c r="L776" i="65" s="1"/>
  <c r="K775" i="65"/>
  <c r="J775" i="65"/>
  <c r="I775" i="65"/>
  <c r="L775" i="65" s="1"/>
  <c r="K774" i="65"/>
  <c r="J774" i="65"/>
  <c r="I774" i="65"/>
  <c r="L774" i="65" s="1"/>
  <c r="K773" i="65"/>
  <c r="J773" i="65"/>
  <c r="I773" i="65"/>
  <c r="L773" i="65" s="1"/>
  <c r="K772" i="65"/>
  <c r="J772" i="65"/>
  <c r="I772" i="65"/>
  <c r="L772" i="65" s="1"/>
  <c r="K771" i="65"/>
  <c r="J771" i="65"/>
  <c r="I771" i="65"/>
  <c r="L771" i="65" s="1"/>
  <c r="K770" i="65"/>
  <c r="J770" i="65"/>
  <c r="I770" i="65"/>
  <c r="L770" i="65" s="1"/>
  <c r="K769" i="65"/>
  <c r="J769" i="65"/>
  <c r="I769" i="65"/>
  <c r="L769" i="65" s="1"/>
  <c r="K768" i="65"/>
  <c r="J768" i="65"/>
  <c r="I768" i="65"/>
  <c r="F809" i="65"/>
  <c r="H762" i="65"/>
  <c r="G762" i="65"/>
  <c r="E762" i="65"/>
  <c r="D762" i="65"/>
  <c r="K761" i="65"/>
  <c r="J761" i="65"/>
  <c r="I761" i="65"/>
  <c r="F761" i="65"/>
  <c r="K760" i="65"/>
  <c r="J760" i="65"/>
  <c r="I760" i="65"/>
  <c r="F760" i="65"/>
  <c r="K759" i="65"/>
  <c r="J759" i="65"/>
  <c r="I759" i="65"/>
  <c r="F759" i="65"/>
  <c r="K758" i="65"/>
  <c r="J758" i="65"/>
  <c r="I758" i="65"/>
  <c r="F758" i="65"/>
  <c r="K757" i="65"/>
  <c r="J757" i="65"/>
  <c r="I757" i="65"/>
  <c r="F757" i="65"/>
  <c r="K756" i="65"/>
  <c r="J756" i="65"/>
  <c r="I756" i="65"/>
  <c r="F756" i="65"/>
  <c r="K755" i="65"/>
  <c r="J755" i="65"/>
  <c r="I755" i="65"/>
  <c r="F755" i="65"/>
  <c r="K754" i="65"/>
  <c r="J754" i="65"/>
  <c r="I754" i="65"/>
  <c r="F754" i="65"/>
  <c r="K753" i="65"/>
  <c r="J753" i="65"/>
  <c r="I753" i="65"/>
  <c r="F753" i="65"/>
  <c r="K752" i="65"/>
  <c r="J752" i="65"/>
  <c r="I752" i="65"/>
  <c r="F752" i="65"/>
  <c r="K751" i="65"/>
  <c r="J751" i="65"/>
  <c r="I751" i="65"/>
  <c r="F751" i="65"/>
  <c r="K750" i="65"/>
  <c r="J750" i="65"/>
  <c r="I750" i="65"/>
  <c r="F750" i="65"/>
  <c r="K749" i="65"/>
  <c r="J749" i="65"/>
  <c r="I749" i="65"/>
  <c r="F749" i="65"/>
  <c r="K748" i="65"/>
  <c r="J748" i="65"/>
  <c r="I748" i="65"/>
  <c r="F748" i="65"/>
  <c r="K747" i="65"/>
  <c r="J747" i="65"/>
  <c r="I747" i="65"/>
  <c r="F747" i="65"/>
  <c r="K746" i="65"/>
  <c r="J746" i="65"/>
  <c r="I746" i="65"/>
  <c r="F746" i="65"/>
  <c r="K745" i="65"/>
  <c r="J745" i="65"/>
  <c r="I745" i="65"/>
  <c r="F745" i="65"/>
  <c r="K744" i="65"/>
  <c r="J744" i="65"/>
  <c r="I744" i="65"/>
  <c r="F744" i="65"/>
  <c r="K743" i="65"/>
  <c r="J743" i="65"/>
  <c r="I743" i="65"/>
  <c r="F743" i="65"/>
  <c r="K742" i="65"/>
  <c r="J742" i="65"/>
  <c r="I742" i="65"/>
  <c r="F742" i="65"/>
  <c r="K741" i="65"/>
  <c r="J741" i="65"/>
  <c r="I741" i="65"/>
  <c r="F741" i="65"/>
  <c r="K740" i="65"/>
  <c r="J740" i="65"/>
  <c r="I740" i="65"/>
  <c r="F740" i="65"/>
  <c r="K739" i="65"/>
  <c r="J739" i="65"/>
  <c r="I739" i="65"/>
  <c r="F739" i="65"/>
  <c r="K738" i="65"/>
  <c r="J738" i="65"/>
  <c r="I738" i="65"/>
  <c r="F738" i="65"/>
  <c r="K737" i="65"/>
  <c r="J737" i="65"/>
  <c r="I737" i="65"/>
  <c r="F737" i="65"/>
  <c r="K736" i="65"/>
  <c r="J736" i="65"/>
  <c r="I736" i="65"/>
  <c r="F736" i="65"/>
  <c r="K735" i="65"/>
  <c r="J735" i="65"/>
  <c r="I735" i="65"/>
  <c r="F735" i="65"/>
  <c r="K734" i="65"/>
  <c r="J734" i="65"/>
  <c r="I734" i="65"/>
  <c r="F734" i="65"/>
  <c r="K733" i="65"/>
  <c r="J733" i="65"/>
  <c r="I733" i="65"/>
  <c r="F733" i="65"/>
  <c r="K732" i="65"/>
  <c r="J732" i="65"/>
  <c r="I732" i="65"/>
  <c r="F732" i="65"/>
  <c r="K731" i="65"/>
  <c r="J731" i="65"/>
  <c r="I731" i="65"/>
  <c r="F731" i="65"/>
  <c r="K730" i="65"/>
  <c r="J730" i="65"/>
  <c r="I730" i="65"/>
  <c r="F730" i="65"/>
  <c r="K729" i="65"/>
  <c r="J729" i="65"/>
  <c r="I729" i="65"/>
  <c r="F729" i="65"/>
  <c r="K728" i="65"/>
  <c r="J728" i="65"/>
  <c r="I728" i="65"/>
  <c r="F728" i="65"/>
  <c r="K727" i="65"/>
  <c r="J727" i="65"/>
  <c r="I727" i="65"/>
  <c r="F727" i="65"/>
  <c r="K726" i="65"/>
  <c r="J726" i="65"/>
  <c r="I726" i="65"/>
  <c r="F726" i="65"/>
  <c r="K725" i="65"/>
  <c r="J725" i="65"/>
  <c r="I725" i="65"/>
  <c r="F725" i="65"/>
  <c r="K724" i="65"/>
  <c r="J724" i="65"/>
  <c r="I724" i="65"/>
  <c r="F724" i="65"/>
  <c r="K723" i="65"/>
  <c r="J723" i="65"/>
  <c r="I723" i="65"/>
  <c r="F723" i="65"/>
  <c r="K722" i="65"/>
  <c r="J722" i="65"/>
  <c r="I722" i="65"/>
  <c r="F722" i="65"/>
  <c r="K721" i="65"/>
  <c r="J721" i="65"/>
  <c r="I721" i="65"/>
  <c r="F721" i="65"/>
  <c r="H715" i="65"/>
  <c r="G715" i="65"/>
  <c r="E715" i="65"/>
  <c r="D715" i="65"/>
  <c r="K714" i="65"/>
  <c r="J714" i="65"/>
  <c r="I714" i="65"/>
  <c r="F714" i="65"/>
  <c r="K713" i="65"/>
  <c r="J713" i="65"/>
  <c r="I713" i="65"/>
  <c r="F713" i="65"/>
  <c r="K712" i="65"/>
  <c r="J712" i="65"/>
  <c r="I712" i="65"/>
  <c r="F712" i="65"/>
  <c r="K711" i="65"/>
  <c r="J711" i="65"/>
  <c r="I711" i="65"/>
  <c r="F711" i="65"/>
  <c r="K710" i="65"/>
  <c r="J710" i="65"/>
  <c r="I710" i="65"/>
  <c r="F710" i="65"/>
  <c r="K709" i="65"/>
  <c r="J709" i="65"/>
  <c r="I709" i="65"/>
  <c r="F709" i="65"/>
  <c r="K708" i="65"/>
  <c r="J708" i="65"/>
  <c r="I708" i="65"/>
  <c r="F708" i="65"/>
  <c r="K707" i="65"/>
  <c r="J707" i="65"/>
  <c r="I707" i="65"/>
  <c r="F707" i="65"/>
  <c r="K706" i="65"/>
  <c r="J706" i="65"/>
  <c r="I706" i="65"/>
  <c r="F706" i="65"/>
  <c r="K705" i="65"/>
  <c r="J705" i="65"/>
  <c r="I705" i="65"/>
  <c r="F705" i="65"/>
  <c r="K704" i="65"/>
  <c r="J704" i="65"/>
  <c r="I704" i="65"/>
  <c r="F704" i="65"/>
  <c r="K703" i="65"/>
  <c r="J703" i="65"/>
  <c r="I703" i="65"/>
  <c r="F703" i="65"/>
  <c r="K702" i="65"/>
  <c r="J702" i="65"/>
  <c r="I702" i="65"/>
  <c r="F702" i="65"/>
  <c r="K701" i="65"/>
  <c r="J701" i="65"/>
  <c r="I701" i="65"/>
  <c r="F701" i="65"/>
  <c r="K700" i="65"/>
  <c r="J700" i="65"/>
  <c r="I700" i="65"/>
  <c r="F700" i="65"/>
  <c r="K699" i="65"/>
  <c r="J699" i="65"/>
  <c r="I699" i="65"/>
  <c r="F699" i="65"/>
  <c r="K698" i="65"/>
  <c r="J698" i="65"/>
  <c r="I698" i="65"/>
  <c r="F698" i="65"/>
  <c r="K697" i="65"/>
  <c r="J697" i="65"/>
  <c r="I697" i="65"/>
  <c r="F697" i="65"/>
  <c r="K696" i="65"/>
  <c r="J696" i="65"/>
  <c r="I696" i="65"/>
  <c r="F696" i="65"/>
  <c r="K695" i="65"/>
  <c r="J695" i="65"/>
  <c r="I695" i="65"/>
  <c r="F695" i="65"/>
  <c r="K694" i="65"/>
  <c r="J694" i="65"/>
  <c r="I694" i="65"/>
  <c r="F694" i="65"/>
  <c r="K693" i="65"/>
  <c r="J693" i="65"/>
  <c r="I693" i="65"/>
  <c r="F693" i="65"/>
  <c r="K692" i="65"/>
  <c r="J692" i="65"/>
  <c r="I692" i="65"/>
  <c r="F692" i="65"/>
  <c r="K691" i="65"/>
  <c r="J691" i="65"/>
  <c r="I691" i="65"/>
  <c r="F691" i="65"/>
  <c r="K690" i="65"/>
  <c r="J690" i="65"/>
  <c r="I690" i="65"/>
  <c r="F690" i="65"/>
  <c r="K689" i="65"/>
  <c r="J689" i="65"/>
  <c r="I689" i="65"/>
  <c r="F689" i="65"/>
  <c r="K688" i="65"/>
  <c r="J688" i="65"/>
  <c r="I688" i="65"/>
  <c r="F688" i="65"/>
  <c r="K687" i="65"/>
  <c r="J687" i="65"/>
  <c r="I687" i="65"/>
  <c r="F687" i="65"/>
  <c r="K686" i="65"/>
  <c r="J686" i="65"/>
  <c r="I686" i="65"/>
  <c r="F686" i="65"/>
  <c r="K685" i="65"/>
  <c r="J685" i="65"/>
  <c r="I685" i="65"/>
  <c r="F685" i="65"/>
  <c r="K684" i="65"/>
  <c r="J684" i="65"/>
  <c r="I684" i="65"/>
  <c r="F684" i="65"/>
  <c r="K683" i="65"/>
  <c r="J683" i="65"/>
  <c r="I683" i="65"/>
  <c r="F683" i="65"/>
  <c r="K682" i="65"/>
  <c r="J682" i="65"/>
  <c r="I682" i="65"/>
  <c r="F682" i="65"/>
  <c r="K681" i="65"/>
  <c r="J681" i="65"/>
  <c r="I681" i="65"/>
  <c r="F681" i="65"/>
  <c r="K680" i="65"/>
  <c r="J680" i="65"/>
  <c r="I680" i="65"/>
  <c r="F680" i="65"/>
  <c r="K679" i="65"/>
  <c r="J679" i="65"/>
  <c r="I679" i="65"/>
  <c r="F679" i="65"/>
  <c r="K678" i="65"/>
  <c r="J678" i="65"/>
  <c r="I678" i="65"/>
  <c r="F678" i="65"/>
  <c r="K677" i="65"/>
  <c r="J677" i="65"/>
  <c r="I677" i="65"/>
  <c r="F677" i="65"/>
  <c r="K676" i="65"/>
  <c r="J676" i="65"/>
  <c r="I676" i="65"/>
  <c r="F676" i="65"/>
  <c r="K675" i="65"/>
  <c r="J675" i="65"/>
  <c r="I675" i="65"/>
  <c r="F675" i="65"/>
  <c r="K674" i="65"/>
  <c r="J674" i="65"/>
  <c r="I674" i="65"/>
  <c r="F674" i="65"/>
  <c r="H667" i="65"/>
  <c r="G667" i="65"/>
  <c r="E667" i="65"/>
  <c r="D667" i="65"/>
  <c r="K667" i="65"/>
  <c r="I667" i="65"/>
  <c r="L667" i="65"/>
  <c r="H569" i="65"/>
  <c r="G569" i="65"/>
  <c r="E569" i="65"/>
  <c r="D569" i="65"/>
  <c r="K568" i="65"/>
  <c r="J568" i="65"/>
  <c r="I568" i="65"/>
  <c r="F568" i="65"/>
  <c r="K567" i="65"/>
  <c r="J567" i="65"/>
  <c r="I567" i="65"/>
  <c r="F567" i="65"/>
  <c r="K566" i="65"/>
  <c r="J566" i="65"/>
  <c r="I566" i="65"/>
  <c r="F566" i="65"/>
  <c r="K565" i="65"/>
  <c r="J565" i="65"/>
  <c r="I565" i="65"/>
  <c r="F565" i="65"/>
  <c r="K564" i="65"/>
  <c r="J564" i="65"/>
  <c r="I564" i="65"/>
  <c r="F564" i="65"/>
  <c r="K563" i="65"/>
  <c r="J563" i="65"/>
  <c r="I563" i="65"/>
  <c r="F563" i="65"/>
  <c r="K562" i="65"/>
  <c r="J562" i="65"/>
  <c r="I562" i="65"/>
  <c r="F562" i="65"/>
  <c r="K561" i="65"/>
  <c r="J561" i="65"/>
  <c r="I561" i="65"/>
  <c r="F561" i="65"/>
  <c r="K560" i="65"/>
  <c r="J560" i="65"/>
  <c r="I560" i="65"/>
  <c r="F560" i="65"/>
  <c r="K559" i="65"/>
  <c r="J559" i="65"/>
  <c r="I559" i="65"/>
  <c r="F559" i="65"/>
  <c r="K558" i="65"/>
  <c r="J558" i="65"/>
  <c r="I558" i="65"/>
  <c r="F558" i="65"/>
  <c r="K557" i="65"/>
  <c r="J557" i="65"/>
  <c r="I557" i="65"/>
  <c r="F557" i="65"/>
  <c r="K556" i="65"/>
  <c r="J556" i="65"/>
  <c r="I556" i="65"/>
  <c r="F556" i="65"/>
  <c r="K555" i="65"/>
  <c r="J555" i="65"/>
  <c r="I555" i="65"/>
  <c r="F555" i="65"/>
  <c r="K554" i="65"/>
  <c r="J554" i="65"/>
  <c r="I554" i="65"/>
  <c r="F554" i="65"/>
  <c r="K553" i="65"/>
  <c r="J553" i="65"/>
  <c r="I553" i="65"/>
  <c r="F553" i="65"/>
  <c r="K552" i="65"/>
  <c r="J552" i="65"/>
  <c r="I552" i="65"/>
  <c r="F552" i="65"/>
  <c r="K551" i="65"/>
  <c r="J551" i="65"/>
  <c r="I551" i="65"/>
  <c r="F551" i="65"/>
  <c r="K550" i="65"/>
  <c r="J550" i="65"/>
  <c r="I550" i="65"/>
  <c r="F550" i="65"/>
  <c r="K549" i="65"/>
  <c r="J549" i="65"/>
  <c r="I549" i="65"/>
  <c r="F549" i="65"/>
  <c r="K548" i="65"/>
  <c r="J548" i="65"/>
  <c r="I548" i="65"/>
  <c r="F548" i="65"/>
  <c r="K547" i="65"/>
  <c r="J547" i="65"/>
  <c r="I547" i="65"/>
  <c r="F547" i="65"/>
  <c r="K546" i="65"/>
  <c r="J546" i="65"/>
  <c r="I546" i="65"/>
  <c r="F546" i="65"/>
  <c r="K545" i="65"/>
  <c r="J545" i="65"/>
  <c r="I545" i="65"/>
  <c r="F545" i="65"/>
  <c r="K544" i="65"/>
  <c r="J544" i="65"/>
  <c r="I544" i="65"/>
  <c r="F544" i="65"/>
  <c r="K543" i="65"/>
  <c r="J543" i="65"/>
  <c r="I543" i="65"/>
  <c r="F543" i="65"/>
  <c r="K542" i="65"/>
  <c r="J542" i="65"/>
  <c r="I542" i="65"/>
  <c r="F542" i="65"/>
  <c r="K541" i="65"/>
  <c r="J541" i="65"/>
  <c r="I541" i="65"/>
  <c r="F541" i="65"/>
  <c r="K540" i="65"/>
  <c r="J540" i="65"/>
  <c r="I540" i="65"/>
  <c r="F540" i="65"/>
  <c r="K539" i="65"/>
  <c r="J539" i="65"/>
  <c r="I539" i="65"/>
  <c r="F539" i="65"/>
  <c r="K538" i="65"/>
  <c r="J538" i="65"/>
  <c r="I538" i="65"/>
  <c r="F538" i="65"/>
  <c r="K537" i="65"/>
  <c r="J537" i="65"/>
  <c r="I537" i="65"/>
  <c r="F537" i="65"/>
  <c r="K536" i="65"/>
  <c r="J536" i="65"/>
  <c r="I536" i="65"/>
  <c r="F536" i="65"/>
  <c r="K535" i="65"/>
  <c r="J535" i="65"/>
  <c r="I535" i="65"/>
  <c r="F535" i="65"/>
  <c r="K534" i="65"/>
  <c r="J534" i="65"/>
  <c r="I534" i="65"/>
  <c r="F534" i="65"/>
  <c r="K533" i="65"/>
  <c r="J533" i="65"/>
  <c r="I533" i="65"/>
  <c r="F533" i="65"/>
  <c r="K532" i="65"/>
  <c r="J532" i="65"/>
  <c r="I532" i="65"/>
  <c r="F532" i="65"/>
  <c r="K531" i="65"/>
  <c r="J531" i="65"/>
  <c r="I531" i="65"/>
  <c r="F531" i="65"/>
  <c r="K530" i="65"/>
  <c r="J530" i="65"/>
  <c r="I530" i="65"/>
  <c r="F530" i="65"/>
  <c r="K529" i="65"/>
  <c r="J529" i="65"/>
  <c r="I529" i="65"/>
  <c r="F529" i="65"/>
  <c r="K528" i="65"/>
  <c r="J528" i="65"/>
  <c r="I528" i="65"/>
  <c r="F528" i="65"/>
  <c r="H520" i="65"/>
  <c r="G520" i="65"/>
  <c r="E520" i="65"/>
  <c r="D520" i="65"/>
  <c r="K519" i="65"/>
  <c r="J519" i="65"/>
  <c r="I519" i="65"/>
  <c r="K518" i="65"/>
  <c r="J518" i="65"/>
  <c r="I518" i="65"/>
  <c r="K517" i="65"/>
  <c r="J517" i="65"/>
  <c r="I517" i="65"/>
  <c r="K516" i="65"/>
  <c r="J516" i="65"/>
  <c r="I516" i="65"/>
  <c r="K515" i="65"/>
  <c r="J515" i="65"/>
  <c r="I515" i="65"/>
  <c r="K514" i="65"/>
  <c r="J514" i="65"/>
  <c r="I514" i="65"/>
  <c r="K513" i="65"/>
  <c r="J513" i="65"/>
  <c r="I513" i="65"/>
  <c r="K512" i="65"/>
  <c r="J512" i="65"/>
  <c r="I512" i="65"/>
  <c r="K511" i="65"/>
  <c r="J511" i="65"/>
  <c r="I511" i="65"/>
  <c r="K510" i="65"/>
  <c r="J510" i="65"/>
  <c r="I510" i="65"/>
  <c r="K509" i="65"/>
  <c r="J509" i="65"/>
  <c r="I509" i="65"/>
  <c r="K508" i="65"/>
  <c r="J508" i="65"/>
  <c r="I508" i="65"/>
  <c r="K507" i="65"/>
  <c r="J507" i="65"/>
  <c r="I507" i="65"/>
  <c r="K506" i="65"/>
  <c r="J506" i="65"/>
  <c r="I506" i="65"/>
  <c r="K505" i="65"/>
  <c r="J505" i="65"/>
  <c r="I505" i="65"/>
  <c r="K504" i="65"/>
  <c r="J504" i="65"/>
  <c r="I504" i="65"/>
  <c r="K503" i="65"/>
  <c r="J503" i="65"/>
  <c r="I503" i="65"/>
  <c r="K502" i="65"/>
  <c r="J502" i="65"/>
  <c r="I502" i="65"/>
  <c r="K501" i="65"/>
  <c r="J501" i="65"/>
  <c r="I501" i="65"/>
  <c r="K500" i="65"/>
  <c r="J500" i="65"/>
  <c r="I500" i="65"/>
  <c r="K499" i="65"/>
  <c r="J499" i="65"/>
  <c r="I499" i="65"/>
  <c r="K498" i="65"/>
  <c r="J498" i="65"/>
  <c r="I498" i="65"/>
  <c r="K497" i="65"/>
  <c r="J497" i="65"/>
  <c r="I497" i="65"/>
  <c r="K496" i="65"/>
  <c r="J496" i="65"/>
  <c r="I496" i="65"/>
  <c r="K495" i="65"/>
  <c r="J495" i="65"/>
  <c r="I495" i="65"/>
  <c r="K494" i="65"/>
  <c r="J494" i="65"/>
  <c r="I494" i="65"/>
  <c r="K493" i="65"/>
  <c r="J493" i="65"/>
  <c r="I493" i="65"/>
  <c r="K492" i="65"/>
  <c r="J492" i="65"/>
  <c r="I492" i="65"/>
  <c r="K491" i="65"/>
  <c r="J491" i="65"/>
  <c r="I491" i="65"/>
  <c r="K490" i="65"/>
  <c r="J490" i="65"/>
  <c r="I490" i="65"/>
  <c r="K489" i="65"/>
  <c r="J489" i="65"/>
  <c r="I489" i="65"/>
  <c r="K488" i="65"/>
  <c r="J488" i="65"/>
  <c r="I488" i="65"/>
  <c r="K487" i="65"/>
  <c r="J487" i="65"/>
  <c r="I487" i="65"/>
  <c r="K486" i="65"/>
  <c r="J486" i="65"/>
  <c r="I486" i="65"/>
  <c r="K485" i="65"/>
  <c r="J485" i="65"/>
  <c r="I485" i="65"/>
  <c r="K484" i="65"/>
  <c r="J484" i="65"/>
  <c r="I484" i="65"/>
  <c r="K483" i="65"/>
  <c r="J483" i="65"/>
  <c r="I483" i="65"/>
  <c r="K482" i="65"/>
  <c r="J482" i="65"/>
  <c r="I482" i="65"/>
  <c r="K481" i="65"/>
  <c r="J481" i="65"/>
  <c r="I481" i="65"/>
  <c r="K480" i="65"/>
  <c r="J480" i="65"/>
  <c r="I480" i="65"/>
  <c r="K479" i="65"/>
  <c r="J479" i="65"/>
  <c r="I479" i="65"/>
  <c r="H472" i="65"/>
  <c r="G472" i="65"/>
  <c r="E472" i="65"/>
  <c r="D472" i="65"/>
  <c r="K471" i="65"/>
  <c r="J471" i="65"/>
  <c r="I471" i="65"/>
  <c r="K470" i="65"/>
  <c r="J470" i="65"/>
  <c r="I470" i="65"/>
  <c r="K469" i="65"/>
  <c r="J469" i="65"/>
  <c r="I469" i="65"/>
  <c r="K468" i="65"/>
  <c r="J468" i="65"/>
  <c r="I468" i="65"/>
  <c r="K467" i="65"/>
  <c r="J467" i="65"/>
  <c r="I467" i="65"/>
  <c r="K466" i="65"/>
  <c r="J466" i="65"/>
  <c r="I466" i="65"/>
  <c r="K465" i="65"/>
  <c r="J465" i="65"/>
  <c r="I465" i="65"/>
  <c r="K464" i="65"/>
  <c r="J464" i="65"/>
  <c r="I464" i="65"/>
  <c r="K463" i="65"/>
  <c r="J463" i="65"/>
  <c r="I463" i="65"/>
  <c r="K462" i="65"/>
  <c r="J462" i="65"/>
  <c r="I462" i="65"/>
  <c r="K461" i="65"/>
  <c r="J461" i="65"/>
  <c r="I461" i="65"/>
  <c r="K460" i="65"/>
  <c r="J460" i="65"/>
  <c r="I460" i="65"/>
  <c r="K459" i="65"/>
  <c r="J459" i="65"/>
  <c r="I459" i="65"/>
  <c r="K458" i="65"/>
  <c r="J458" i="65"/>
  <c r="I458" i="65"/>
  <c r="K457" i="65"/>
  <c r="J457" i="65"/>
  <c r="I457" i="65"/>
  <c r="K456" i="65"/>
  <c r="J456" i="65"/>
  <c r="I456" i="65"/>
  <c r="K455" i="65"/>
  <c r="J455" i="65"/>
  <c r="I455" i="65"/>
  <c r="K454" i="65"/>
  <c r="J454" i="65"/>
  <c r="I454" i="65"/>
  <c r="K453" i="65"/>
  <c r="J453" i="65"/>
  <c r="I453" i="65"/>
  <c r="K452" i="65"/>
  <c r="J452" i="65"/>
  <c r="I452" i="65"/>
  <c r="K451" i="65"/>
  <c r="J451" i="65"/>
  <c r="I451" i="65"/>
  <c r="K450" i="65"/>
  <c r="J450" i="65"/>
  <c r="I450" i="65"/>
  <c r="K449" i="65"/>
  <c r="J449" i="65"/>
  <c r="I449" i="65"/>
  <c r="K448" i="65"/>
  <c r="J448" i="65"/>
  <c r="I448" i="65"/>
  <c r="K447" i="65"/>
  <c r="J447" i="65"/>
  <c r="I447" i="65"/>
  <c r="K446" i="65"/>
  <c r="J446" i="65"/>
  <c r="I446" i="65"/>
  <c r="K445" i="65"/>
  <c r="J445" i="65"/>
  <c r="I445" i="65"/>
  <c r="K444" i="65"/>
  <c r="J444" i="65"/>
  <c r="I444" i="65"/>
  <c r="K443" i="65"/>
  <c r="J443" i="65"/>
  <c r="I443" i="65"/>
  <c r="K442" i="65"/>
  <c r="J442" i="65"/>
  <c r="I442" i="65"/>
  <c r="K441" i="65"/>
  <c r="J441" i="65"/>
  <c r="I441" i="65"/>
  <c r="K440" i="65"/>
  <c r="J440" i="65"/>
  <c r="I440" i="65"/>
  <c r="K439" i="65"/>
  <c r="J439" i="65"/>
  <c r="I439" i="65"/>
  <c r="K438" i="65"/>
  <c r="J438" i="65"/>
  <c r="I438" i="65"/>
  <c r="K437" i="65"/>
  <c r="J437" i="65"/>
  <c r="I437" i="65"/>
  <c r="K436" i="65"/>
  <c r="J436" i="65"/>
  <c r="I436" i="65"/>
  <c r="K435" i="65"/>
  <c r="J435" i="65"/>
  <c r="I435" i="65"/>
  <c r="K434" i="65"/>
  <c r="J434" i="65"/>
  <c r="I434" i="65"/>
  <c r="K433" i="65"/>
  <c r="J433" i="65"/>
  <c r="I433" i="65"/>
  <c r="K432" i="65"/>
  <c r="J432" i="65"/>
  <c r="I432" i="65"/>
  <c r="K431" i="65"/>
  <c r="J431" i="65"/>
  <c r="I431" i="65"/>
  <c r="H425" i="65"/>
  <c r="G425" i="65"/>
  <c r="E425" i="65"/>
  <c r="D425" i="65"/>
  <c r="K424" i="65"/>
  <c r="J424" i="65"/>
  <c r="I424" i="65"/>
  <c r="K423" i="65"/>
  <c r="J423" i="65"/>
  <c r="I423" i="65"/>
  <c r="K422" i="65"/>
  <c r="J422" i="65"/>
  <c r="I422" i="65"/>
  <c r="K421" i="65"/>
  <c r="J421" i="65"/>
  <c r="I421" i="65"/>
  <c r="K420" i="65"/>
  <c r="J420" i="65"/>
  <c r="I420" i="65"/>
  <c r="K419" i="65"/>
  <c r="J419" i="65"/>
  <c r="I419" i="65"/>
  <c r="K418" i="65"/>
  <c r="J418" i="65"/>
  <c r="I418" i="65"/>
  <c r="K417" i="65"/>
  <c r="J417" i="65"/>
  <c r="I417" i="65"/>
  <c r="K416" i="65"/>
  <c r="J416" i="65"/>
  <c r="I416" i="65"/>
  <c r="K415" i="65"/>
  <c r="J415" i="65"/>
  <c r="I415" i="65"/>
  <c r="K414" i="65"/>
  <c r="J414" i="65"/>
  <c r="I414" i="65"/>
  <c r="K413" i="65"/>
  <c r="J413" i="65"/>
  <c r="I413" i="65"/>
  <c r="K412" i="65"/>
  <c r="J412" i="65"/>
  <c r="I412" i="65"/>
  <c r="K411" i="65"/>
  <c r="J411" i="65"/>
  <c r="I411" i="65"/>
  <c r="K410" i="65"/>
  <c r="J410" i="65"/>
  <c r="I410" i="65"/>
  <c r="K409" i="65"/>
  <c r="J409" i="65"/>
  <c r="I409" i="65"/>
  <c r="K408" i="65"/>
  <c r="J408" i="65"/>
  <c r="I408" i="65"/>
  <c r="K407" i="65"/>
  <c r="J407" i="65"/>
  <c r="I407" i="65"/>
  <c r="K406" i="65"/>
  <c r="J406" i="65"/>
  <c r="I406" i="65"/>
  <c r="K405" i="65"/>
  <c r="J405" i="65"/>
  <c r="I405" i="65"/>
  <c r="K404" i="65"/>
  <c r="J404" i="65"/>
  <c r="I404" i="65"/>
  <c r="K403" i="65"/>
  <c r="J403" i="65"/>
  <c r="I403" i="65"/>
  <c r="K402" i="65"/>
  <c r="J402" i="65"/>
  <c r="I402" i="65"/>
  <c r="K401" i="65"/>
  <c r="J401" i="65"/>
  <c r="I401" i="65"/>
  <c r="K400" i="65"/>
  <c r="J400" i="65"/>
  <c r="I400" i="65"/>
  <c r="K399" i="65"/>
  <c r="J399" i="65"/>
  <c r="I399" i="65"/>
  <c r="K398" i="65"/>
  <c r="J398" i="65"/>
  <c r="I398" i="65"/>
  <c r="K397" i="65"/>
  <c r="J397" i="65"/>
  <c r="I397" i="65"/>
  <c r="K396" i="65"/>
  <c r="J396" i="65"/>
  <c r="I396" i="65"/>
  <c r="K395" i="65"/>
  <c r="J395" i="65"/>
  <c r="I395" i="65"/>
  <c r="K394" i="65"/>
  <c r="J394" i="65"/>
  <c r="I394" i="65"/>
  <c r="K393" i="65"/>
  <c r="J393" i="65"/>
  <c r="I393" i="65"/>
  <c r="K392" i="65"/>
  <c r="J392" i="65"/>
  <c r="I392" i="65"/>
  <c r="K391" i="65"/>
  <c r="J391" i="65"/>
  <c r="I391" i="65"/>
  <c r="K390" i="65"/>
  <c r="J390" i="65"/>
  <c r="I390" i="65"/>
  <c r="K389" i="65"/>
  <c r="J389" i="65"/>
  <c r="I389" i="65"/>
  <c r="K388" i="65"/>
  <c r="J388" i="65"/>
  <c r="I388" i="65"/>
  <c r="K387" i="65"/>
  <c r="J387" i="65"/>
  <c r="I387" i="65"/>
  <c r="K386" i="65"/>
  <c r="J386" i="65"/>
  <c r="I386" i="65"/>
  <c r="K385" i="65"/>
  <c r="J385" i="65"/>
  <c r="I385" i="65"/>
  <c r="K384" i="65"/>
  <c r="J384" i="65"/>
  <c r="I384" i="65"/>
  <c r="H378" i="65"/>
  <c r="G378" i="65"/>
  <c r="E378" i="65"/>
  <c r="D378" i="65"/>
  <c r="K377" i="65"/>
  <c r="J377" i="65"/>
  <c r="I377" i="65"/>
  <c r="K376" i="65"/>
  <c r="J376" i="65"/>
  <c r="I376" i="65"/>
  <c r="K375" i="65"/>
  <c r="J375" i="65"/>
  <c r="I375" i="65"/>
  <c r="K374" i="65"/>
  <c r="J374" i="65"/>
  <c r="I374" i="65"/>
  <c r="K373" i="65"/>
  <c r="J373" i="65"/>
  <c r="I373" i="65"/>
  <c r="K372" i="65"/>
  <c r="J372" i="65"/>
  <c r="I372" i="65"/>
  <c r="K371" i="65"/>
  <c r="J371" i="65"/>
  <c r="I371" i="65"/>
  <c r="K370" i="65"/>
  <c r="J370" i="65"/>
  <c r="I370" i="65"/>
  <c r="K369" i="65"/>
  <c r="J369" i="65"/>
  <c r="I369" i="65"/>
  <c r="K368" i="65"/>
  <c r="J368" i="65"/>
  <c r="I368" i="65"/>
  <c r="K367" i="65"/>
  <c r="J367" i="65"/>
  <c r="I367" i="65"/>
  <c r="K366" i="65"/>
  <c r="J366" i="65"/>
  <c r="I366" i="65"/>
  <c r="K365" i="65"/>
  <c r="J365" i="65"/>
  <c r="I365" i="65"/>
  <c r="K364" i="65"/>
  <c r="J364" i="65"/>
  <c r="I364" i="65"/>
  <c r="K363" i="65"/>
  <c r="J363" i="65"/>
  <c r="I363" i="65"/>
  <c r="K362" i="65"/>
  <c r="J362" i="65"/>
  <c r="I362" i="65"/>
  <c r="K361" i="65"/>
  <c r="J361" i="65"/>
  <c r="I361" i="65"/>
  <c r="K360" i="65"/>
  <c r="J360" i="65"/>
  <c r="I360" i="65"/>
  <c r="K359" i="65"/>
  <c r="J359" i="65"/>
  <c r="I359" i="65"/>
  <c r="K358" i="65"/>
  <c r="J358" i="65"/>
  <c r="I358" i="65"/>
  <c r="K357" i="65"/>
  <c r="J357" i="65"/>
  <c r="I357" i="65"/>
  <c r="K356" i="65"/>
  <c r="J356" i="65"/>
  <c r="I356" i="65"/>
  <c r="K355" i="65"/>
  <c r="J355" i="65"/>
  <c r="I355" i="65"/>
  <c r="K354" i="65"/>
  <c r="J354" i="65"/>
  <c r="I354" i="65"/>
  <c r="K353" i="65"/>
  <c r="J353" i="65"/>
  <c r="I353" i="65"/>
  <c r="K352" i="65"/>
  <c r="J352" i="65"/>
  <c r="I352" i="65"/>
  <c r="K351" i="65"/>
  <c r="J351" i="65"/>
  <c r="I351" i="65"/>
  <c r="K350" i="65"/>
  <c r="J350" i="65"/>
  <c r="I350" i="65"/>
  <c r="K349" i="65"/>
  <c r="J349" i="65"/>
  <c r="I349" i="65"/>
  <c r="K348" i="65"/>
  <c r="J348" i="65"/>
  <c r="I348" i="65"/>
  <c r="K347" i="65"/>
  <c r="J347" i="65"/>
  <c r="I347" i="65"/>
  <c r="K346" i="65"/>
  <c r="J346" i="65"/>
  <c r="I346" i="65"/>
  <c r="K345" i="65"/>
  <c r="J345" i="65"/>
  <c r="I345" i="65"/>
  <c r="K344" i="65"/>
  <c r="J344" i="65"/>
  <c r="I344" i="65"/>
  <c r="K343" i="65"/>
  <c r="J343" i="65"/>
  <c r="I343" i="65"/>
  <c r="K342" i="65"/>
  <c r="J342" i="65"/>
  <c r="I342" i="65"/>
  <c r="K341" i="65"/>
  <c r="J341" i="65"/>
  <c r="I341" i="65"/>
  <c r="K340" i="65"/>
  <c r="J340" i="65"/>
  <c r="I340" i="65"/>
  <c r="K339" i="65"/>
  <c r="J339" i="65"/>
  <c r="I339" i="65"/>
  <c r="K338" i="65"/>
  <c r="J338" i="65"/>
  <c r="I338" i="65"/>
  <c r="K337" i="65"/>
  <c r="J337" i="65"/>
  <c r="I337" i="65"/>
  <c r="H331" i="65"/>
  <c r="G331" i="65"/>
  <c r="E331" i="65"/>
  <c r="D331" i="65"/>
  <c r="K330" i="65"/>
  <c r="J330" i="65"/>
  <c r="I330" i="65"/>
  <c r="K329" i="65"/>
  <c r="J329" i="65"/>
  <c r="I329" i="65"/>
  <c r="K328" i="65"/>
  <c r="J328" i="65"/>
  <c r="I328" i="65"/>
  <c r="K327" i="65"/>
  <c r="J327" i="65"/>
  <c r="I327" i="65"/>
  <c r="K326" i="65"/>
  <c r="J326" i="65"/>
  <c r="I326" i="65"/>
  <c r="K325" i="65"/>
  <c r="J325" i="65"/>
  <c r="I325" i="65"/>
  <c r="K324" i="65"/>
  <c r="J324" i="65"/>
  <c r="I324" i="65"/>
  <c r="K323" i="65"/>
  <c r="J323" i="65"/>
  <c r="I323" i="65"/>
  <c r="K322" i="65"/>
  <c r="J322" i="65"/>
  <c r="I322" i="65"/>
  <c r="K321" i="65"/>
  <c r="J321" i="65"/>
  <c r="I321" i="65"/>
  <c r="K320" i="65"/>
  <c r="J320" i="65"/>
  <c r="I320" i="65"/>
  <c r="K319" i="65"/>
  <c r="J319" i="65"/>
  <c r="I319" i="65"/>
  <c r="K318" i="65"/>
  <c r="J318" i="65"/>
  <c r="I318" i="65"/>
  <c r="K317" i="65"/>
  <c r="J317" i="65"/>
  <c r="I317" i="65"/>
  <c r="K316" i="65"/>
  <c r="J316" i="65"/>
  <c r="I316" i="65"/>
  <c r="K315" i="65"/>
  <c r="J315" i="65"/>
  <c r="I315" i="65"/>
  <c r="K314" i="65"/>
  <c r="J314" i="65"/>
  <c r="I314" i="65"/>
  <c r="K313" i="65"/>
  <c r="J313" i="65"/>
  <c r="I313" i="65"/>
  <c r="K312" i="65"/>
  <c r="J312" i="65"/>
  <c r="I312" i="65"/>
  <c r="K311" i="65"/>
  <c r="J311" i="65"/>
  <c r="I311" i="65"/>
  <c r="K310" i="65"/>
  <c r="J310" i="65"/>
  <c r="I310" i="65"/>
  <c r="K309" i="65"/>
  <c r="J309" i="65"/>
  <c r="I309" i="65"/>
  <c r="K308" i="65"/>
  <c r="J308" i="65"/>
  <c r="I308" i="65"/>
  <c r="K307" i="65"/>
  <c r="J307" i="65"/>
  <c r="I307" i="65"/>
  <c r="K306" i="65"/>
  <c r="J306" i="65"/>
  <c r="I306" i="65"/>
  <c r="K305" i="65"/>
  <c r="J305" i="65"/>
  <c r="I305" i="65"/>
  <c r="K304" i="65"/>
  <c r="J304" i="65"/>
  <c r="I304" i="65"/>
  <c r="K303" i="65"/>
  <c r="J303" i="65"/>
  <c r="I303" i="65"/>
  <c r="K302" i="65"/>
  <c r="J302" i="65"/>
  <c r="I302" i="65"/>
  <c r="K301" i="65"/>
  <c r="J301" i="65"/>
  <c r="I301" i="65"/>
  <c r="K300" i="65"/>
  <c r="J300" i="65"/>
  <c r="I300" i="65"/>
  <c r="K299" i="65"/>
  <c r="J299" i="65"/>
  <c r="I299" i="65"/>
  <c r="K298" i="65"/>
  <c r="J298" i="65"/>
  <c r="I298" i="65"/>
  <c r="K297" i="65"/>
  <c r="J297" i="65"/>
  <c r="I297" i="65"/>
  <c r="K296" i="65"/>
  <c r="J296" i="65"/>
  <c r="I296" i="65"/>
  <c r="K295" i="65"/>
  <c r="J295" i="65"/>
  <c r="I295" i="65"/>
  <c r="K294" i="65"/>
  <c r="J294" i="65"/>
  <c r="I294" i="65"/>
  <c r="K293" i="65"/>
  <c r="J293" i="65"/>
  <c r="I293" i="65"/>
  <c r="K292" i="65"/>
  <c r="J292" i="65"/>
  <c r="I292" i="65"/>
  <c r="K291" i="65"/>
  <c r="J291" i="65"/>
  <c r="I291" i="65"/>
  <c r="K290" i="65"/>
  <c r="J290" i="65"/>
  <c r="I290" i="65"/>
  <c r="H284" i="65"/>
  <c r="G284" i="65"/>
  <c r="E284" i="65"/>
  <c r="D284" i="65"/>
  <c r="K283" i="65"/>
  <c r="J283" i="65"/>
  <c r="I283" i="65"/>
  <c r="F283" i="65"/>
  <c r="K282" i="65"/>
  <c r="J282" i="65"/>
  <c r="I282" i="65"/>
  <c r="F282" i="65"/>
  <c r="K281" i="65"/>
  <c r="J281" i="65"/>
  <c r="I281" i="65"/>
  <c r="F281" i="65"/>
  <c r="K280" i="65"/>
  <c r="J280" i="65"/>
  <c r="I280" i="65"/>
  <c r="F280" i="65"/>
  <c r="K279" i="65"/>
  <c r="J279" i="65"/>
  <c r="I279" i="65"/>
  <c r="F279" i="65"/>
  <c r="K278" i="65"/>
  <c r="J278" i="65"/>
  <c r="I278" i="65"/>
  <c r="F278" i="65"/>
  <c r="K277" i="65"/>
  <c r="J277" i="65"/>
  <c r="I277" i="65"/>
  <c r="F277" i="65"/>
  <c r="K276" i="65"/>
  <c r="J276" i="65"/>
  <c r="I276" i="65"/>
  <c r="F276" i="65"/>
  <c r="K275" i="65"/>
  <c r="J275" i="65"/>
  <c r="I275" i="65"/>
  <c r="F275" i="65"/>
  <c r="K274" i="65"/>
  <c r="J274" i="65"/>
  <c r="I274" i="65"/>
  <c r="F274" i="65"/>
  <c r="K273" i="65"/>
  <c r="J273" i="65"/>
  <c r="I273" i="65"/>
  <c r="F273" i="65"/>
  <c r="K272" i="65"/>
  <c r="J272" i="65"/>
  <c r="I272" i="65"/>
  <c r="F272" i="65"/>
  <c r="K271" i="65"/>
  <c r="J271" i="65"/>
  <c r="I271" i="65"/>
  <c r="F271" i="65"/>
  <c r="K270" i="65"/>
  <c r="J270" i="65"/>
  <c r="I270" i="65"/>
  <c r="F270" i="65"/>
  <c r="K269" i="65"/>
  <c r="J269" i="65"/>
  <c r="I269" i="65"/>
  <c r="F269" i="65"/>
  <c r="K268" i="65"/>
  <c r="J268" i="65"/>
  <c r="I268" i="65"/>
  <c r="F268" i="65"/>
  <c r="K267" i="65"/>
  <c r="J267" i="65"/>
  <c r="I267" i="65"/>
  <c r="F267" i="65"/>
  <c r="K266" i="65"/>
  <c r="J266" i="65"/>
  <c r="I266" i="65"/>
  <c r="F266" i="65"/>
  <c r="K265" i="65"/>
  <c r="J265" i="65"/>
  <c r="I265" i="65"/>
  <c r="F265" i="65"/>
  <c r="K264" i="65"/>
  <c r="J264" i="65"/>
  <c r="I264" i="65"/>
  <c r="F264" i="65"/>
  <c r="K263" i="65"/>
  <c r="J263" i="65"/>
  <c r="I263" i="65"/>
  <c r="F263" i="65"/>
  <c r="K262" i="65"/>
  <c r="J262" i="65"/>
  <c r="I262" i="65"/>
  <c r="F262" i="65"/>
  <c r="K261" i="65"/>
  <c r="J261" i="65"/>
  <c r="I261" i="65"/>
  <c r="F261" i="65"/>
  <c r="K260" i="65"/>
  <c r="J260" i="65"/>
  <c r="I260" i="65"/>
  <c r="F260" i="65"/>
  <c r="K259" i="65"/>
  <c r="J259" i="65"/>
  <c r="I259" i="65"/>
  <c r="F259" i="65"/>
  <c r="K258" i="65"/>
  <c r="J258" i="65"/>
  <c r="I258" i="65"/>
  <c r="F258" i="65"/>
  <c r="K257" i="65"/>
  <c r="J257" i="65"/>
  <c r="I257" i="65"/>
  <c r="F257" i="65"/>
  <c r="K256" i="65"/>
  <c r="J256" i="65"/>
  <c r="I256" i="65"/>
  <c r="F256" i="65"/>
  <c r="K255" i="65"/>
  <c r="J255" i="65"/>
  <c r="I255" i="65"/>
  <c r="F255" i="65"/>
  <c r="K254" i="65"/>
  <c r="J254" i="65"/>
  <c r="I254" i="65"/>
  <c r="F254" i="65"/>
  <c r="K253" i="65"/>
  <c r="J253" i="65"/>
  <c r="I253" i="65"/>
  <c r="F253" i="65"/>
  <c r="K252" i="65"/>
  <c r="J252" i="65"/>
  <c r="I252" i="65"/>
  <c r="F252" i="65"/>
  <c r="K251" i="65"/>
  <c r="J251" i="65"/>
  <c r="I251" i="65"/>
  <c r="F251" i="65"/>
  <c r="K250" i="65"/>
  <c r="J250" i="65"/>
  <c r="I250" i="65"/>
  <c r="F250" i="65"/>
  <c r="K249" i="65"/>
  <c r="J249" i="65"/>
  <c r="I249" i="65"/>
  <c r="F249" i="65"/>
  <c r="K248" i="65"/>
  <c r="J248" i="65"/>
  <c r="I248" i="65"/>
  <c r="F248" i="65"/>
  <c r="K247" i="65"/>
  <c r="J247" i="65"/>
  <c r="I247" i="65"/>
  <c r="F247" i="65"/>
  <c r="K246" i="65"/>
  <c r="J246" i="65"/>
  <c r="I246" i="65"/>
  <c r="F246" i="65"/>
  <c r="K245" i="65"/>
  <c r="J245" i="65"/>
  <c r="I245" i="65"/>
  <c r="F245" i="65"/>
  <c r="K244" i="65"/>
  <c r="J244" i="65"/>
  <c r="I244" i="65"/>
  <c r="F244" i="65"/>
  <c r="K243" i="65"/>
  <c r="J243" i="65"/>
  <c r="I243" i="65"/>
  <c r="F243" i="65"/>
  <c r="H237" i="65"/>
  <c r="G237" i="65"/>
  <c r="E237" i="65"/>
  <c r="D237" i="65"/>
  <c r="K236" i="65"/>
  <c r="J236" i="65"/>
  <c r="I236" i="65"/>
  <c r="K235" i="65"/>
  <c r="J235" i="65"/>
  <c r="I235" i="65"/>
  <c r="K234" i="65"/>
  <c r="J234" i="65"/>
  <c r="I234" i="65"/>
  <c r="K233" i="65"/>
  <c r="J233" i="65"/>
  <c r="I233" i="65"/>
  <c r="K232" i="65"/>
  <c r="J232" i="65"/>
  <c r="I232" i="65"/>
  <c r="K231" i="65"/>
  <c r="J231" i="65"/>
  <c r="I231" i="65"/>
  <c r="K230" i="65"/>
  <c r="J230" i="65"/>
  <c r="I230" i="65"/>
  <c r="K229" i="65"/>
  <c r="J229" i="65"/>
  <c r="I229" i="65"/>
  <c r="K228" i="65"/>
  <c r="J228" i="65"/>
  <c r="I228" i="65"/>
  <c r="K227" i="65"/>
  <c r="J227" i="65"/>
  <c r="I227" i="65"/>
  <c r="K226" i="65"/>
  <c r="J226" i="65"/>
  <c r="I226" i="65"/>
  <c r="K225" i="65"/>
  <c r="J225" i="65"/>
  <c r="I225" i="65"/>
  <c r="K224" i="65"/>
  <c r="J224" i="65"/>
  <c r="I224" i="65"/>
  <c r="K223" i="65"/>
  <c r="J223" i="65"/>
  <c r="I223" i="65"/>
  <c r="K222" i="65"/>
  <c r="J222" i="65"/>
  <c r="I222" i="65"/>
  <c r="K221" i="65"/>
  <c r="J221" i="65"/>
  <c r="I221" i="65"/>
  <c r="K220" i="65"/>
  <c r="J220" i="65"/>
  <c r="I220" i="65"/>
  <c r="K219" i="65"/>
  <c r="J219" i="65"/>
  <c r="I219" i="65"/>
  <c r="K218" i="65"/>
  <c r="J218" i="65"/>
  <c r="I218" i="65"/>
  <c r="K217" i="65"/>
  <c r="J217" i="65"/>
  <c r="I217" i="65"/>
  <c r="K216" i="65"/>
  <c r="J216" i="65"/>
  <c r="I216" i="65"/>
  <c r="K215" i="65"/>
  <c r="J215" i="65"/>
  <c r="I215" i="65"/>
  <c r="K214" i="65"/>
  <c r="J214" i="65"/>
  <c r="I214" i="65"/>
  <c r="K213" i="65"/>
  <c r="J213" i="65"/>
  <c r="I213" i="65"/>
  <c r="K212" i="65"/>
  <c r="J212" i="65"/>
  <c r="I212" i="65"/>
  <c r="K211" i="65"/>
  <c r="J211" i="65"/>
  <c r="I211" i="65"/>
  <c r="K210" i="65"/>
  <c r="J210" i="65"/>
  <c r="I210" i="65"/>
  <c r="K209" i="65"/>
  <c r="J209" i="65"/>
  <c r="I209" i="65"/>
  <c r="K208" i="65"/>
  <c r="J208" i="65"/>
  <c r="I208" i="65"/>
  <c r="K207" i="65"/>
  <c r="J207" i="65"/>
  <c r="I207" i="65"/>
  <c r="K206" i="65"/>
  <c r="J206" i="65"/>
  <c r="I206" i="65"/>
  <c r="K205" i="65"/>
  <c r="J205" i="65"/>
  <c r="I205" i="65"/>
  <c r="K204" i="65"/>
  <c r="J204" i="65"/>
  <c r="I204" i="65"/>
  <c r="K203" i="65"/>
  <c r="J203" i="65"/>
  <c r="I203" i="65"/>
  <c r="K202" i="65"/>
  <c r="J202" i="65"/>
  <c r="I202" i="65"/>
  <c r="K201" i="65"/>
  <c r="J201" i="65"/>
  <c r="I201" i="65"/>
  <c r="K200" i="65"/>
  <c r="J200" i="65"/>
  <c r="I200" i="65"/>
  <c r="K199" i="65"/>
  <c r="J199" i="65"/>
  <c r="I199" i="65"/>
  <c r="K198" i="65"/>
  <c r="J198" i="65"/>
  <c r="I198" i="65"/>
  <c r="K197" i="65"/>
  <c r="J197" i="65"/>
  <c r="I197" i="65"/>
  <c r="K196" i="65"/>
  <c r="J196" i="65"/>
  <c r="I196" i="65"/>
  <c r="H190" i="65"/>
  <c r="G190" i="65"/>
  <c r="E190" i="65"/>
  <c r="D190" i="65"/>
  <c r="K189" i="65"/>
  <c r="J189" i="65"/>
  <c r="K188" i="65"/>
  <c r="J188" i="65"/>
  <c r="K187" i="65"/>
  <c r="J187" i="65"/>
  <c r="K186" i="65"/>
  <c r="J186" i="65"/>
  <c r="K185" i="65"/>
  <c r="J185" i="65"/>
  <c r="K184" i="65"/>
  <c r="J184" i="65"/>
  <c r="K183" i="65"/>
  <c r="J183" i="65"/>
  <c r="K182" i="65"/>
  <c r="J182" i="65"/>
  <c r="K181" i="65"/>
  <c r="J181" i="65"/>
  <c r="K180" i="65"/>
  <c r="J180" i="65"/>
  <c r="K179" i="65"/>
  <c r="J179" i="65"/>
  <c r="K178" i="65"/>
  <c r="J178" i="65"/>
  <c r="K177" i="65"/>
  <c r="J177" i="65"/>
  <c r="K176" i="65"/>
  <c r="J176" i="65"/>
  <c r="K175" i="65"/>
  <c r="J175" i="65"/>
  <c r="K174" i="65"/>
  <c r="J174" i="65"/>
  <c r="K173" i="65"/>
  <c r="J173" i="65"/>
  <c r="K172" i="65"/>
  <c r="J172" i="65"/>
  <c r="K171" i="65"/>
  <c r="J171" i="65"/>
  <c r="K170" i="65"/>
  <c r="J170" i="65"/>
  <c r="K169" i="65"/>
  <c r="J169" i="65"/>
  <c r="K168" i="65"/>
  <c r="J168" i="65"/>
  <c r="K167" i="65"/>
  <c r="J167" i="65"/>
  <c r="K166" i="65"/>
  <c r="J166" i="65"/>
  <c r="K165" i="65"/>
  <c r="J165" i="65"/>
  <c r="K164" i="65"/>
  <c r="J164" i="65"/>
  <c r="K163" i="65"/>
  <c r="J163" i="65"/>
  <c r="K162" i="65"/>
  <c r="J162" i="65"/>
  <c r="K161" i="65"/>
  <c r="J161" i="65"/>
  <c r="K160" i="65"/>
  <c r="J160" i="65"/>
  <c r="K159" i="65"/>
  <c r="J159" i="65"/>
  <c r="K158" i="65"/>
  <c r="J158" i="65"/>
  <c r="K157" i="65"/>
  <c r="J157" i="65"/>
  <c r="K156" i="65"/>
  <c r="J156" i="65"/>
  <c r="K155" i="65"/>
  <c r="J155" i="65"/>
  <c r="K154" i="65"/>
  <c r="J154" i="65"/>
  <c r="K153" i="65"/>
  <c r="J153" i="65"/>
  <c r="K152" i="65"/>
  <c r="J152" i="65"/>
  <c r="K151" i="65"/>
  <c r="J151" i="65"/>
  <c r="K150" i="65"/>
  <c r="J150" i="65"/>
  <c r="K149" i="65"/>
  <c r="J149" i="65"/>
  <c r="I149" i="65"/>
  <c r="F190" i="65"/>
  <c r="D143" i="65"/>
  <c r="K142" i="65"/>
  <c r="J142" i="65"/>
  <c r="I142" i="65"/>
  <c r="F142" i="65"/>
  <c r="K141" i="65"/>
  <c r="J141" i="65"/>
  <c r="I141" i="65"/>
  <c r="F141" i="65"/>
  <c r="K140" i="65"/>
  <c r="J140" i="65"/>
  <c r="I140" i="65"/>
  <c r="F140" i="65"/>
  <c r="K139" i="65"/>
  <c r="J139" i="65"/>
  <c r="I139" i="65"/>
  <c r="F139" i="65"/>
  <c r="K138" i="65"/>
  <c r="J138" i="65"/>
  <c r="I138" i="65"/>
  <c r="F138" i="65"/>
  <c r="K137" i="65"/>
  <c r="J137" i="65"/>
  <c r="I137" i="65"/>
  <c r="F137" i="65"/>
  <c r="K136" i="65"/>
  <c r="J136" i="65"/>
  <c r="I136" i="65"/>
  <c r="F136" i="65"/>
  <c r="K135" i="65"/>
  <c r="J135" i="65"/>
  <c r="I135" i="65"/>
  <c r="F135" i="65"/>
  <c r="K134" i="65"/>
  <c r="J134" i="65"/>
  <c r="I134" i="65"/>
  <c r="F134" i="65"/>
  <c r="K133" i="65"/>
  <c r="J133" i="65"/>
  <c r="I133" i="65"/>
  <c r="F133" i="65"/>
  <c r="K132" i="65"/>
  <c r="J132" i="65"/>
  <c r="I132" i="65"/>
  <c r="F132" i="65"/>
  <c r="K131" i="65"/>
  <c r="J131" i="65"/>
  <c r="I131" i="65"/>
  <c r="F131" i="65"/>
  <c r="K130" i="65"/>
  <c r="J130" i="65"/>
  <c r="I130" i="65"/>
  <c r="F130" i="65"/>
  <c r="K129" i="65"/>
  <c r="J129" i="65"/>
  <c r="I129" i="65"/>
  <c r="F129" i="65"/>
  <c r="K128" i="65"/>
  <c r="J128" i="65"/>
  <c r="I128" i="65"/>
  <c r="F128" i="65"/>
  <c r="K127" i="65"/>
  <c r="J127" i="65"/>
  <c r="I127" i="65"/>
  <c r="F127" i="65"/>
  <c r="K126" i="65"/>
  <c r="J126" i="65"/>
  <c r="I126" i="65"/>
  <c r="F126" i="65"/>
  <c r="K125" i="65"/>
  <c r="J125" i="65"/>
  <c r="I125" i="65"/>
  <c r="F125" i="65"/>
  <c r="K124" i="65"/>
  <c r="J124" i="65"/>
  <c r="I124" i="65"/>
  <c r="F124" i="65"/>
  <c r="K123" i="65"/>
  <c r="J123" i="65"/>
  <c r="I123" i="65"/>
  <c r="F123" i="65"/>
  <c r="K122" i="65"/>
  <c r="J122" i="65"/>
  <c r="I122" i="65"/>
  <c r="F122" i="65"/>
  <c r="K121" i="65"/>
  <c r="J121" i="65"/>
  <c r="I121" i="65"/>
  <c r="F121" i="65"/>
  <c r="K120" i="65"/>
  <c r="J120" i="65"/>
  <c r="I120" i="65"/>
  <c r="F120" i="65"/>
  <c r="K119" i="65"/>
  <c r="J119" i="65"/>
  <c r="I119" i="65"/>
  <c r="F119" i="65"/>
  <c r="K118" i="65"/>
  <c r="J118" i="65"/>
  <c r="I118" i="65"/>
  <c r="F118" i="65"/>
  <c r="K117" i="65"/>
  <c r="J117" i="65"/>
  <c r="I117" i="65"/>
  <c r="F117" i="65"/>
  <c r="K116" i="65"/>
  <c r="J116" i="65"/>
  <c r="I116" i="65"/>
  <c r="F116" i="65"/>
  <c r="K115" i="65"/>
  <c r="J115" i="65"/>
  <c r="I115" i="65"/>
  <c r="F115" i="65"/>
  <c r="K114" i="65"/>
  <c r="J114" i="65"/>
  <c r="I114" i="65"/>
  <c r="F114" i="65"/>
  <c r="K113" i="65"/>
  <c r="J113" i="65"/>
  <c r="I113" i="65"/>
  <c r="F113" i="65"/>
  <c r="K112" i="65"/>
  <c r="J112" i="65"/>
  <c r="I112" i="65"/>
  <c r="F112" i="65"/>
  <c r="K111" i="65"/>
  <c r="J111" i="65"/>
  <c r="I111" i="65"/>
  <c r="F111" i="65"/>
  <c r="K110" i="65"/>
  <c r="J110" i="65"/>
  <c r="I110" i="65"/>
  <c r="F110" i="65"/>
  <c r="K109" i="65"/>
  <c r="J109" i="65"/>
  <c r="I109" i="65"/>
  <c r="F109" i="65"/>
  <c r="K108" i="65"/>
  <c r="J108" i="65"/>
  <c r="I108" i="65"/>
  <c r="F108" i="65"/>
  <c r="K107" i="65"/>
  <c r="J107" i="65"/>
  <c r="I107" i="65"/>
  <c r="F107" i="65"/>
  <c r="K106" i="65"/>
  <c r="J106" i="65"/>
  <c r="I106" i="65"/>
  <c r="F106" i="65"/>
  <c r="K105" i="65"/>
  <c r="J105" i="65"/>
  <c r="I105" i="65"/>
  <c r="F105" i="65"/>
  <c r="K104" i="65"/>
  <c r="J104" i="65"/>
  <c r="I104" i="65"/>
  <c r="F104" i="65"/>
  <c r="K103" i="65"/>
  <c r="J103" i="65"/>
  <c r="I103" i="65"/>
  <c r="F103" i="65"/>
  <c r="K102" i="65"/>
  <c r="J102" i="65"/>
  <c r="I102" i="65"/>
  <c r="F102" i="65"/>
  <c r="H95" i="65"/>
  <c r="G95" i="65"/>
  <c r="E95" i="65"/>
  <c r="D95" i="65"/>
  <c r="K94" i="65"/>
  <c r="J94" i="65"/>
  <c r="I94" i="65"/>
  <c r="F94" i="65"/>
  <c r="K93" i="65"/>
  <c r="J93" i="65"/>
  <c r="I93" i="65"/>
  <c r="F93" i="65"/>
  <c r="K92" i="65"/>
  <c r="J92" i="65"/>
  <c r="I92" i="65"/>
  <c r="F92" i="65"/>
  <c r="K91" i="65"/>
  <c r="J91" i="65"/>
  <c r="I91" i="65"/>
  <c r="F91" i="65"/>
  <c r="K90" i="65"/>
  <c r="J90" i="65"/>
  <c r="I90" i="65"/>
  <c r="F90" i="65"/>
  <c r="K89" i="65"/>
  <c r="J89" i="65"/>
  <c r="I89" i="65"/>
  <c r="F89" i="65"/>
  <c r="K88" i="65"/>
  <c r="J88" i="65"/>
  <c r="I88" i="65"/>
  <c r="F88" i="65"/>
  <c r="K87" i="65"/>
  <c r="J87" i="65"/>
  <c r="I87" i="65"/>
  <c r="F87" i="65"/>
  <c r="K86" i="65"/>
  <c r="J86" i="65"/>
  <c r="I86" i="65"/>
  <c r="F86" i="65"/>
  <c r="K85" i="65"/>
  <c r="J85" i="65"/>
  <c r="I85" i="65"/>
  <c r="F85" i="65"/>
  <c r="K84" i="65"/>
  <c r="J84" i="65"/>
  <c r="I84" i="65"/>
  <c r="F84" i="65"/>
  <c r="K83" i="65"/>
  <c r="J83" i="65"/>
  <c r="I83" i="65"/>
  <c r="F83" i="65"/>
  <c r="K82" i="65"/>
  <c r="J82" i="65"/>
  <c r="I82" i="65"/>
  <c r="F82" i="65"/>
  <c r="K81" i="65"/>
  <c r="J81" i="65"/>
  <c r="I81" i="65"/>
  <c r="F81" i="65"/>
  <c r="K80" i="65"/>
  <c r="J80" i="65"/>
  <c r="I80" i="65"/>
  <c r="F80" i="65"/>
  <c r="K79" i="65"/>
  <c r="J79" i="65"/>
  <c r="I79" i="65"/>
  <c r="F79" i="65"/>
  <c r="K78" i="65"/>
  <c r="J78" i="65"/>
  <c r="I78" i="65"/>
  <c r="F78" i="65"/>
  <c r="K77" i="65"/>
  <c r="J77" i="65"/>
  <c r="I77" i="65"/>
  <c r="F77" i="65"/>
  <c r="K76" i="65"/>
  <c r="J76" i="65"/>
  <c r="I76" i="65"/>
  <c r="F76" i="65"/>
  <c r="K75" i="65"/>
  <c r="J75" i="65"/>
  <c r="I75" i="65"/>
  <c r="F75" i="65"/>
  <c r="K74" i="65"/>
  <c r="J74" i="65"/>
  <c r="I74" i="65"/>
  <c r="F74" i="65"/>
  <c r="K73" i="65"/>
  <c r="J73" i="65"/>
  <c r="I73" i="65"/>
  <c r="F73" i="65"/>
  <c r="K72" i="65"/>
  <c r="J72" i="65"/>
  <c r="I72" i="65"/>
  <c r="F72" i="65"/>
  <c r="K71" i="65"/>
  <c r="J71" i="65"/>
  <c r="I71" i="65"/>
  <c r="F71" i="65"/>
  <c r="K70" i="65"/>
  <c r="J70" i="65"/>
  <c r="I70" i="65"/>
  <c r="F70" i="65"/>
  <c r="K69" i="65"/>
  <c r="J69" i="65"/>
  <c r="I69" i="65"/>
  <c r="F69" i="65"/>
  <c r="K68" i="65"/>
  <c r="J68" i="65"/>
  <c r="I68" i="65"/>
  <c r="F68" i="65"/>
  <c r="K67" i="65"/>
  <c r="J67" i="65"/>
  <c r="I67" i="65"/>
  <c r="F67" i="65"/>
  <c r="K66" i="65"/>
  <c r="J66" i="65"/>
  <c r="I66" i="65"/>
  <c r="F66" i="65"/>
  <c r="K65" i="65"/>
  <c r="J65" i="65"/>
  <c r="I65" i="65"/>
  <c r="F65" i="65"/>
  <c r="K64" i="65"/>
  <c r="J64" i="65"/>
  <c r="I64" i="65"/>
  <c r="F64" i="65"/>
  <c r="K63" i="65"/>
  <c r="J63" i="65"/>
  <c r="I63" i="65"/>
  <c r="F63" i="65"/>
  <c r="K62" i="65"/>
  <c r="J62" i="65"/>
  <c r="I62" i="65"/>
  <c r="F62" i="65"/>
  <c r="K61" i="65"/>
  <c r="J61" i="65"/>
  <c r="I61" i="65"/>
  <c r="F61" i="65"/>
  <c r="K60" i="65"/>
  <c r="J60" i="65"/>
  <c r="I60" i="65"/>
  <c r="F60" i="65"/>
  <c r="K59" i="65"/>
  <c r="J59" i="65"/>
  <c r="I59" i="65"/>
  <c r="F59" i="65"/>
  <c r="K58" i="65"/>
  <c r="J58" i="65"/>
  <c r="I58" i="65"/>
  <c r="F58" i="65"/>
  <c r="K57" i="65"/>
  <c r="J57" i="65"/>
  <c r="I57" i="65"/>
  <c r="F57" i="65"/>
  <c r="K56" i="65"/>
  <c r="J56" i="65"/>
  <c r="I56" i="65"/>
  <c r="F56" i="65"/>
  <c r="K55" i="65"/>
  <c r="J55" i="65"/>
  <c r="I55" i="65"/>
  <c r="F55" i="65"/>
  <c r="K54" i="65"/>
  <c r="J54" i="65"/>
  <c r="I54" i="65"/>
  <c r="F54" i="65"/>
  <c r="H47" i="65"/>
  <c r="G47" i="65"/>
  <c r="E47" i="65"/>
  <c r="D47" i="65"/>
  <c r="K46" i="65"/>
  <c r="J46" i="65"/>
  <c r="I46" i="65"/>
  <c r="K45" i="65"/>
  <c r="J45" i="65"/>
  <c r="I45" i="65"/>
  <c r="K44" i="65"/>
  <c r="J44" i="65"/>
  <c r="I44" i="65"/>
  <c r="K43" i="65"/>
  <c r="J43" i="65"/>
  <c r="I43" i="65"/>
  <c r="K42" i="65"/>
  <c r="J42" i="65"/>
  <c r="I42" i="65"/>
  <c r="K41" i="65"/>
  <c r="J41" i="65"/>
  <c r="I41" i="65"/>
  <c r="K40" i="65"/>
  <c r="J40" i="65"/>
  <c r="I40" i="65"/>
  <c r="K39" i="65"/>
  <c r="J39" i="65"/>
  <c r="I39" i="65"/>
  <c r="K38" i="65"/>
  <c r="J38" i="65"/>
  <c r="I38" i="65"/>
  <c r="K37" i="65"/>
  <c r="J37" i="65"/>
  <c r="I37" i="65"/>
  <c r="K36" i="65"/>
  <c r="J36" i="65"/>
  <c r="I36" i="65"/>
  <c r="K35" i="65"/>
  <c r="J35" i="65"/>
  <c r="I35" i="65"/>
  <c r="K34" i="65"/>
  <c r="J34" i="65"/>
  <c r="I34" i="65"/>
  <c r="K33" i="65"/>
  <c r="J33" i="65"/>
  <c r="I33" i="65"/>
  <c r="K32" i="65"/>
  <c r="J32" i="65"/>
  <c r="I32" i="65"/>
  <c r="K31" i="65"/>
  <c r="J31" i="65"/>
  <c r="I31" i="65"/>
  <c r="K30" i="65"/>
  <c r="J30" i="65"/>
  <c r="I30" i="65"/>
  <c r="K29" i="65"/>
  <c r="J29" i="65"/>
  <c r="I29" i="65"/>
  <c r="K28" i="65"/>
  <c r="J28" i="65"/>
  <c r="I28" i="65"/>
  <c r="K27" i="65"/>
  <c r="J27" i="65"/>
  <c r="I27" i="65"/>
  <c r="K26" i="65"/>
  <c r="J26" i="65"/>
  <c r="I26" i="65"/>
  <c r="K25" i="65"/>
  <c r="J25" i="65"/>
  <c r="I25" i="65"/>
  <c r="K24" i="65"/>
  <c r="J24" i="65"/>
  <c r="I24" i="65"/>
  <c r="K23" i="65"/>
  <c r="J23" i="65"/>
  <c r="I23" i="65"/>
  <c r="K22" i="65"/>
  <c r="J22" i="65"/>
  <c r="I22" i="65"/>
  <c r="K21" i="65"/>
  <c r="J21" i="65"/>
  <c r="I21" i="65"/>
  <c r="K20" i="65"/>
  <c r="J20" i="65"/>
  <c r="I20" i="65"/>
  <c r="K19" i="65"/>
  <c r="J19" i="65"/>
  <c r="I19" i="65"/>
  <c r="K18" i="65"/>
  <c r="J18" i="65"/>
  <c r="I18" i="65"/>
  <c r="K17" i="65"/>
  <c r="J17" i="65"/>
  <c r="I17" i="65"/>
  <c r="K16" i="65"/>
  <c r="J16" i="65"/>
  <c r="I16" i="65"/>
  <c r="K15" i="65"/>
  <c r="J15" i="65"/>
  <c r="I15" i="65"/>
  <c r="K14" i="65"/>
  <c r="J14" i="65"/>
  <c r="I14" i="65"/>
  <c r="K13" i="65"/>
  <c r="J13" i="65"/>
  <c r="I13" i="65"/>
  <c r="K12" i="65"/>
  <c r="J12" i="65"/>
  <c r="I12" i="65"/>
  <c r="K11" i="65"/>
  <c r="J11" i="65"/>
  <c r="I11" i="65"/>
  <c r="K10" i="65"/>
  <c r="J10" i="65"/>
  <c r="I10" i="65"/>
  <c r="K9" i="65"/>
  <c r="J9" i="65"/>
  <c r="I9" i="65"/>
  <c r="K8" i="65"/>
  <c r="J8" i="65"/>
  <c r="I8" i="65"/>
  <c r="K7" i="65"/>
  <c r="J7" i="65"/>
  <c r="I7" i="65"/>
  <c r="K6" i="65"/>
  <c r="J6" i="65"/>
  <c r="I6" i="65"/>
  <c r="I95" i="65" l="1"/>
  <c r="F1107" i="65"/>
  <c r="F1109" i="65"/>
  <c r="F1111" i="65"/>
  <c r="F1113" i="65"/>
  <c r="F1115" i="65"/>
  <c r="F1117" i="65"/>
  <c r="F1119" i="65"/>
  <c r="F1121" i="65"/>
  <c r="F1123" i="65"/>
  <c r="F1125" i="65"/>
  <c r="F1127" i="65"/>
  <c r="F1129" i="65"/>
  <c r="F1131" i="65"/>
  <c r="F1133" i="65"/>
  <c r="F1135" i="65"/>
  <c r="F1137" i="65"/>
  <c r="F1139" i="65"/>
  <c r="F1141" i="65"/>
  <c r="F1143" i="65"/>
  <c r="F1145" i="65"/>
  <c r="L964" i="65"/>
  <c r="L982" i="65"/>
  <c r="L990" i="65"/>
  <c r="I1108" i="65"/>
  <c r="K1110" i="65"/>
  <c r="J1113" i="65"/>
  <c r="I1116" i="65"/>
  <c r="K1118" i="65"/>
  <c r="J1121" i="65"/>
  <c r="I1124" i="65"/>
  <c r="K1126" i="65"/>
  <c r="J1129" i="65"/>
  <c r="I1132" i="65"/>
  <c r="K1134" i="65"/>
  <c r="J1137" i="65"/>
  <c r="I1140" i="65"/>
  <c r="K1142" i="65"/>
  <c r="J1145" i="65"/>
  <c r="I1111" i="65"/>
  <c r="J1124" i="65"/>
  <c r="K1129" i="65"/>
  <c r="K1137" i="65"/>
  <c r="I1143" i="65"/>
  <c r="K1145" i="65"/>
  <c r="F1106" i="65"/>
  <c r="F1108" i="65"/>
  <c r="F1110" i="65"/>
  <c r="F1112" i="65"/>
  <c r="F1114" i="65"/>
  <c r="F1116" i="65"/>
  <c r="F1118" i="65"/>
  <c r="F1120" i="65"/>
  <c r="F1122" i="65"/>
  <c r="F1124" i="65"/>
  <c r="F1126" i="65"/>
  <c r="F1128" i="65"/>
  <c r="F1130" i="65"/>
  <c r="F1132" i="65"/>
  <c r="F1134" i="65"/>
  <c r="F1136" i="65"/>
  <c r="F1138" i="65"/>
  <c r="F1140" i="65"/>
  <c r="F1142" i="65"/>
  <c r="F1144" i="65"/>
  <c r="F1146" i="65"/>
  <c r="J1116" i="65"/>
  <c r="I1127" i="65"/>
  <c r="I1135" i="65"/>
  <c r="I1114" i="65"/>
  <c r="J1119" i="65"/>
  <c r="I1122" i="65"/>
  <c r="K1124" i="65"/>
  <c r="J1127" i="65"/>
  <c r="I1130" i="65"/>
  <c r="K1132" i="65"/>
  <c r="J1135" i="65"/>
  <c r="I1138" i="65"/>
  <c r="K1140" i="65"/>
  <c r="J1143" i="65"/>
  <c r="I1146" i="65"/>
  <c r="J1144" i="65"/>
  <c r="L961" i="65"/>
  <c r="L995" i="65"/>
  <c r="K1113" i="65"/>
  <c r="K1121" i="65"/>
  <c r="J1140" i="65"/>
  <c r="J1111" i="65"/>
  <c r="I1109" i="65"/>
  <c r="I1117" i="65"/>
  <c r="J1122" i="65"/>
  <c r="I1125" i="65"/>
  <c r="K1127" i="65"/>
  <c r="J1130" i="65"/>
  <c r="I1133" i="65"/>
  <c r="K1135" i="65"/>
  <c r="J1138" i="65"/>
  <c r="I1141" i="65"/>
  <c r="K1143" i="65"/>
  <c r="J1146" i="65"/>
  <c r="K1144" i="65"/>
  <c r="J1108" i="65"/>
  <c r="I1119" i="65"/>
  <c r="J1132" i="65"/>
  <c r="I1106" i="65"/>
  <c r="K1108" i="65"/>
  <c r="K1116" i="65"/>
  <c r="J1106" i="65"/>
  <c r="K1111" i="65"/>
  <c r="J1114" i="65"/>
  <c r="K1119" i="65"/>
  <c r="K1106" i="65"/>
  <c r="J1109" i="65"/>
  <c r="I1112" i="65"/>
  <c r="K1114" i="65"/>
  <c r="J1117" i="65"/>
  <c r="I1120" i="65"/>
  <c r="K1122" i="65"/>
  <c r="J1125" i="65"/>
  <c r="I1128" i="65"/>
  <c r="K1130" i="65"/>
  <c r="J1133" i="65"/>
  <c r="I1136" i="65"/>
  <c r="K1138" i="65"/>
  <c r="J1141" i="65"/>
  <c r="K1146" i="65"/>
  <c r="K143" i="65"/>
  <c r="J1112" i="65"/>
  <c r="J1120" i="65"/>
  <c r="K1125" i="65"/>
  <c r="J1136" i="65"/>
  <c r="I1107" i="65"/>
  <c r="I1115" i="65"/>
  <c r="I1123" i="65"/>
  <c r="J1128" i="65"/>
  <c r="K1133" i="65"/>
  <c r="K1141" i="65"/>
  <c r="D1147" i="65"/>
  <c r="I1110" i="65"/>
  <c r="K1112" i="65"/>
  <c r="J1115" i="65"/>
  <c r="I1118" i="65"/>
  <c r="K1120" i="65"/>
  <c r="J1123" i="65"/>
  <c r="I1126" i="65"/>
  <c r="K1128" i="65"/>
  <c r="J1131" i="65"/>
  <c r="I1134" i="65"/>
  <c r="K1136" i="65"/>
  <c r="J1139" i="65"/>
  <c r="I1142" i="65"/>
  <c r="E1147" i="65"/>
  <c r="G1147" i="65"/>
  <c r="L1000" i="65"/>
  <c r="K1109" i="65"/>
  <c r="K1117" i="65"/>
  <c r="I1131" i="65"/>
  <c r="I1139" i="65"/>
  <c r="J1107" i="65"/>
  <c r="K1107" i="65"/>
  <c r="J1110" i="65"/>
  <c r="I1113" i="65"/>
  <c r="K1115" i="65"/>
  <c r="J1118" i="65"/>
  <c r="I1121" i="65"/>
  <c r="K1123" i="65"/>
  <c r="J1126" i="65"/>
  <c r="I1129" i="65"/>
  <c r="K1131" i="65"/>
  <c r="J1134" i="65"/>
  <c r="I1137" i="65"/>
  <c r="K1139" i="65"/>
  <c r="J1142" i="65"/>
  <c r="I1145" i="65"/>
  <c r="H1147" i="65"/>
  <c r="I1144" i="65"/>
  <c r="I905" i="65"/>
  <c r="J1001" i="65"/>
  <c r="F143" i="65"/>
  <c r="I143" i="65"/>
  <c r="J143" i="65"/>
  <c r="J1050" i="65"/>
  <c r="L721" i="65"/>
  <c r="L729" i="65"/>
  <c r="L737" i="65"/>
  <c r="L741" i="65"/>
  <c r="L745" i="65"/>
  <c r="L751" i="65"/>
  <c r="L755" i="65"/>
  <c r="L761" i="65"/>
  <c r="L723" i="65"/>
  <c r="L727" i="65"/>
  <c r="L733" i="65"/>
  <c r="L739" i="65"/>
  <c r="L749" i="65"/>
  <c r="L757" i="65"/>
  <c r="L725" i="65"/>
  <c r="L731" i="65"/>
  <c r="L735" i="65"/>
  <c r="L743" i="65"/>
  <c r="L747" i="65"/>
  <c r="L753" i="65"/>
  <c r="L759" i="65"/>
  <c r="K425" i="65"/>
  <c r="L207" i="65"/>
  <c r="I569" i="65"/>
  <c r="J762" i="65"/>
  <c r="K953" i="65"/>
  <c r="L722" i="65"/>
  <c r="L724" i="65"/>
  <c r="L726" i="65"/>
  <c r="L728" i="65"/>
  <c r="L730" i="65"/>
  <c r="L732" i="65"/>
  <c r="L734" i="65"/>
  <c r="L736" i="65"/>
  <c r="L738" i="65"/>
  <c r="L740" i="65"/>
  <c r="L742" i="65"/>
  <c r="L744" i="65"/>
  <c r="L746" i="65"/>
  <c r="L748" i="65"/>
  <c r="L750" i="65"/>
  <c r="L752" i="65"/>
  <c r="L754" i="65"/>
  <c r="L756" i="65"/>
  <c r="L758" i="65"/>
  <c r="L760" i="65"/>
  <c r="J857" i="65"/>
  <c r="L865" i="65"/>
  <c r="L867" i="65"/>
  <c r="L869" i="65"/>
  <c r="L871" i="65"/>
  <c r="L873" i="65"/>
  <c r="L875" i="65"/>
  <c r="L877" i="65"/>
  <c r="L879" i="65"/>
  <c r="L881" i="65"/>
  <c r="L883" i="65"/>
  <c r="L504" i="65"/>
  <c r="I953" i="65"/>
  <c r="L215" i="65"/>
  <c r="K569" i="65"/>
  <c r="K378" i="65"/>
  <c r="K857" i="65"/>
  <c r="L885" i="65"/>
  <c r="L887" i="65"/>
  <c r="L889" i="65"/>
  <c r="L891" i="65"/>
  <c r="L893" i="65"/>
  <c r="L895" i="65"/>
  <c r="L897" i="65"/>
  <c r="L899" i="65"/>
  <c r="L901" i="65"/>
  <c r="F1001" i="65"/>
  <c r="L1050" i="65"/>
  <c r="I715" i="65"/>
  <c r="I762" i="65"/>
  <c r="F905" i="65"/>
  <c r="L866" i="65"/>
  <c r="L868" i="65"/>
  <c r="L870" i="65"/>
  <c r="L872" i="65"/>
  <c r="L874" i="65"/>
  <c r="L876" i="65"/>
  <c r="L878" i="65"/>
  <c r="L880" i="65"/>
  <c r="L882" i="65"/>
  <c r="L884" i="65"/>
  <c r="L886" i="65"/>
  <c r="L888" i="65"/>
  <c r="L890" i="65"/>
  <c r="L892" i="65"/>
  <c r="L894" i="65"/>
  <c r="L896" i="65"/>
  <c r="L898" i="65"/>
  <c r="L900" i="65"/>
  <c r="L912" i="65"/>
  <c r="L953" i="65" s="1"/>
  <c r="I1001" i="65"/>
  <c r="I1050" i="65"/>
  <c r="I1098" i="65"/>
  <c r="J809" i="65"/>
  <c r="J1098" i="65"/>
  <c r="L222" i="65"/>
  <c r="I425" i="65"/>
  <c r="K715" i="65"/>
  <c r="I857" i="65"/>
  <c r="J905" i="65"/>
  <c r="J953" i="65"/>
  <c r="K1001" i="65"/>
  <c r="K1050" i="65"/>
  <c r="K1098" i="65"/>
  <c r="L516" i="65"/>
  <c r="L714" i="65"/>
  <c r="L674" i="65"/>
  <c r="L676" i="65"/>
  <c r="L677" i="65"/>
  <c r="L678" i="65"/>
  <c r="L679" i="65"/>
  <c r="L680" i="65"/>
  <c r="L681" i="65"/>
  <c r="L682" i="65"/>
  <c r="L683" i="65"/>
  <c r="L684" i="65"/>
  <c r="L685" i="65"/>
  <c r="L686" i="65"/>
  <c r="L687" i="65"/>
  <c r="L688" i="65"/>
  <c r="L689" i="65"/>
  <c r="L690" i="65"/>
  <c r="L691" i="65"/>
  <c r="L692" i="65"/>
  <c r="L693" i="65"/>
  <c r="L694" i="65"/>
  <c r="L695" i="65"/>
  <c r="L696" i="65"/>
  <c r="L697" i="65"/>
  <c r="L698" i="65"/>
  <c r="L699" i="65"/>
  <c r="L700" i="65"/>
  <c r="L701" i="65"/>
  <c r="L702" i="65"/>
  <c r="L703" i="65"/>
  <c r="L704" i="65"/>
  <c r="L705" i="65"/>
  <c r="L706" i="65"/>
  <c r="L707" i="65"/>
  <c r="L708" i="65"/>
  <c r="L709" i="65"/>
  <c r="L710" i="65"/>
  <c r="L711" i="65"/>
  <c r="L712" i="65"/>
  <c r="L713" i="65"/>
  <c r="I378" i="65"/>
  <c r="L857" i="65"/>
  <c r="I809" i="65"/>
  <c r="I472" i="65"/>
  <c r="K472" i="65"/>
  <c r="L997" i="65"/>
  <c r="L996" i="65"/>
  <c r="L994" i="65"/>
  <c r="L993" i="65"/>
  <c r="L991" i="65"/>
  <c r="L986" i="65"/>
  <c r="L987" i="65"/>
  <c r="L965" i="65"/>
  <c r="L963" i="65"/>
  <c r="L962" i="65"/>
  <c r="L966" i="65"/>
  <c r="L967" i="65"/>
  <c r="L968" i="65"/>
  <c r="L969" i="65"/>
  <c r="L970" i="65"/>
  <c r="L971" i="65"/>
  <c r="L972" i="65"/>
  <c r="L973" i="65"/>
  <c r="L974" i="65"/>
  <c r="L975" i="65"/>
  <c r="L976" i="65"/>
  <c r="L977" i="65"/>
  <c r="L978" i="65"/>
  <c r="L979" i="65"/>
  <c r="L980" i="65"/>
  <c r="L981" i="65"/>
  <c r="L983" i="65"/>
  <c r="L984" i="65"/>
  <c r="L985" i="65"/>
  <c r="L988" i="65"/>
  <c r="L989" i="65"/>
  <c r="L992" i="65"/>
  <c r="L998" i="65"/>
  <c r="L999" i="65"/>
  <c r="I190" i="65"/>
  <c r="L218" i="65"/>
  <c r="L62" i="65"/>
  <c r="L63" i="65"/>
  <c r="L64" i="65"/>
  <c r="L65" i="65"/>
  <c r="L66" i="65"/>
  <c r="L67" i="65"/>
  <c r="L68" i="65"/>
  <c r="L69" i="65"/>
  <c r="L70" i="65"/>
  <c r="L71" i="65"/>
  <c r="L72" i="65"/>
  <c r="L73" i="65"/>
  <c r="L74" i="65"/>
  <c r="L75" i="65"/>
  <c r="L76" i="65"/>
  <c r="L77" i="65"/>
  <c r="L78" i="65"/>
  <c r="L79" i="65"/>
  <c r="L80" i="65"/>
  <c r="L81" i="65"/>
  <c r="L82" i="65"/>
  <c r="L83" i="65"/>
  <c r="L84" i="65"/>
  <c r="L85" i="65"/>
  <c r="L86" i="65"/>
  <c r="L90" i="65"/>
  <c r="L91" i="65"/>
  <c r="L92" i="65"/>
  <c r="L93" i="65"/>
  <c r="L94" i="65"/>
  <c r="L102" i="65"/>
  <c r="L103" i="65"/>
  <c r="L105" i="65"/>
  <c r="L106" i="65"/>
  <c r="L107" i="65"/>
  <c r="L108" i="65"/>
  <c r="L109" i="65"/>
  <c r="L110" i="65"/>
  <c r="L111" i="65"/>
  <c r="L112" i="65"/>
  <c r="L113" i="65"/>
  <c r="L114" i="65"/>
  <c r="L115" i="65"/>
  <c r="L116" i="65"/>
  <c r="L117" i="65"/>
  <c r="L118" i="65"/>
  <c r="L119" i="65"/>
  <c r="L120" i="65"/>
  <c r="L121" i="65"/>
  <c r="L122" i="65"/>
  <c r="L123" i="65"/>
  <c r="L124" i="65"/>
  <c r="L125" i="65"/>
  <c r="L126" i="65"/>
  <c r="L127" i="65"/>
  <c r="L128" i="65"/>
  <c r="L223" i="65"/>
  <c r="L327" i="65"/>
  <c r="L484" i="65"/>
  <c r="L488" i="65"/>
  <c r="L500" i="65"/>
  <c r="J237" i="65"/>
  <c r="L197" i="65"/>
  <c r="L198" i="65"/>
  <c r="L206" i="65"/>
  <c r="K762" i="65"/>
  <c r="K809" i="65"/>
  <c r="L227" i="65"/>
  <c r="L229" i="65"/>
  <c r="L230" i="65"/>
  <c r="L231" i="65"/>
  <c r="L232" i="65"/>
  <c r="L293" i="65"/>
  <c r="L294" i="65"/>
  <c r="L295" i="65"/>
  <c r="L305" i="65"/>
  <c r="L306" i="65"/>
  <c r="L307" i="65"/>
  <c r="L309" i="65"/>
  <c r="L310" i="65"/>
  <c r="L311" i="65"/>
  <c r="L492" i="65"/>
  <c r="L493" i="65"/>
  <c r="L494" i="65"/>
  <c r="L199" i="65"/>
  <c r="L202" i="65"/>
  <c r="K905" i="65"/>
  <c r="L904" i="65"/>
  <c r="L903" i="65"/>
  <c r="L902" i="65"/>
  <c r="L329" i="65"/>
  <c r="L330" i="65"/>
  <c r="L337" i="65"/>
  <c r="L339" i="65"/>
  <c r="L340" i="65"/>
  <c r="L341" i="65"/>
  <c r="L342" i="65"/>
  <c r="L343" i="65"/>
  <c r="L344" i="65"/>
  <c r="L345" i="65"/>
  <c r="L346" i="65"/>
  <c r="L347" i="65"/>
  <c r="L348" i="65"/>
  <c r="L349" i="65"/>
  <c r="L350" i="65"/>
  <c r="L351" i="65"/>
  <c r="L352" i="65"/>
  <c r="L353" i="65"/>
  <c r="L354" i="65"/>
  <c r="L355" i="65"/>
  <c r="L356" i="65"/>
  <c r="L357" i="65"/>
  <c r="L358" i="65"/>
  <c r="L359" i="65"/>
  <c r="L360" i="65"/>
  <c r="L361" i="65"/>
  <c r="L362" i="65"/>
  <c r="L363" i="65"/>
  <c r="L364" i="65"/>
  <c r="L365" i="65"/>
  <c r="L366" i="65"/>
  <c r="L367" i="65"/>
  <c r="L368" i="65"/>
  <c r="L369" i="65"/>
  <c r="L370" i="65"/>
  <c r="L371" i="65"/>
  <c r="L372" i="65"/>
  <c r="L373" i="65"/>
  <c r="L374" i="65"/>
  <c r="L375" i="65"/>
  <c r="L376" i="65"/>
  <c r="L377" i="65"/>
  <c r="L384" i="65"/>
  <c r="L385" i="65"/>
  <c r="L386" i="65"/>
  <c r="L387" i="65"/>
  <c r="L388" i="65"/>
  <c r="L389" i="65"/>
  <c r="L390" i="65"/>
  <c r="L391" i="65"/>
  <c r="L392" i="65"/>
  <c r="L393" i="65"/>
  <c r="L394" i="65"/>
  <c r="L395" i="65"/>
  <c r="L396" i="65"/>
  <c r="L397" i="65"/>
  <c r="L398" i="65"/>
  <c r="L399" i="65"/>
  <c r="L400" i="65"/>
  <c r="L401" i="65"/>
  <c r="L402" i="65"/>
  <c r="L403" i="65"/>
  <c r="L404" i="65"/>
  <c r="L405" i="65"/>
  <c r="L406" i="65"/>
  <c r="L407" i="65"/>
  <c r="L408" i="65"/>
  <c r="L409" i="65"/>
  <c r="L410" i="65"/>
  <c r="L411" i="65"/>
  <c r="L412" i="65"/>
  <c r="L413" i="65"/>
  <c r="L414" i="65"/>
  <c r="L415" i="65"/>
  <c r="L416" i="65"/>
  <c r="L417" i="65"/>
  <c r="L418" i="65"/>
  <c r="L419" i="65"/>
  <c r="L420" i="65"/>
  <c r="L421" i="65"/>
  <c r="L422" i="65"/>
  <c r="L423" i="65"/>
  <c r="L424" i="65"/>
  <c r="L431" i="65"/>
  <c r="L433" i="65"/>
  <c r="L434" i="65"/>
  <c r="L435" i="65"/>
  <c r="L436" i="65"/>
  <c r="L437" i="65"/>
  <c r="L438" i="65"/>
  <c r="L439" i="65"/>
  <c r="L440" i="65"/>
  <c r="L441" i="65"/>
  <c r="L442" i="65"/>
  <c r="L443" i="65"/>
  <c r="L444" i="65"/>
  <c r="L445" i="65"/>
  <c r="L446" i="65"/>
  <c r="L447" i="65"/>
  <c r="L448" i="65"/>
  <c r="L449" i="65"/>
  <c r="L450" i="65"/>
  <c r="L451" i="65"/>
  <c r="L452" i="65"/>
  <c r="L453" i="65"/>
  <c r="L454" i="65"/>
  <c r="L455" i="65"/>
  <c r="L456" i="65"/>
  <c r="L457" i="65"/>
  <c r="L458" i="65"/>
  <c r="L459" i="65"/>
  <c r="L460" i="65"/>
  <c r="L461" i="65"/>
  <c r="L462" i="65"/>
  <c r="L463" i="65"/>
  <c r="L464" i="65"/>
  <c r="L465" i="65"/>
  <c r="L466" i="65"/>
  <c r="L467" i="65"/>
  <c r="L468" i="65"/>
  <c r="L469" i="65"/>
  <c r="L470" i="65"/>
  <c r="L471" i="65"/>
  <c r="L508" i="65"/>
  <c r="L509" i="65"/>
  <c r="L510" i="65"/>
  <c r="L511" i="65"/>
  <c r="L512" i="65"/>
  <c r="L517" i="65"/>
  <c r="L129" i="65"/>
  <c r="L130" i="65"/>
  <c r="L131" i="65"/>
  <c r="L132" i="65"/>
  <c r="L133" i="65"/>
  <c r="L134" i="65"/>
  <c r="L135" i="65"/>
  <c r="L136" i="65"/>
  <c r="L137" i="65"/>
  <c r="L138" i="65"/>
  <c r="L139" i="65"/>
  <c r="L140" i="65"/>
  <c r="L141" i="65"/>
  <c r="L142" i="65"/>
  <c r="L150" i="65"/>
  <c r="L151" i="65"/>
  <c r="L153" i="65"/>
  <c r="L154" i="65"/>
  <c r="L155" i="65"/>
  <c r="L156" i="65"/>
  <c r="L157" i="65"/>
  <c r="L158" i="65"/>
  <c r="L159" i="65"/>
  <c r="L160" i="65"/>
  <c r="L161" i="65"/>
  <c r="L162" i="65"/>
  <c r="L163" i="65"/>
  <c r="L165" i="65"/>
  <c r="L166" i="65"/>
  <c r="L167" i="65"/>
  <c r="L168" i="65"/>
  <c r="L169" i="65"/>
  <c r="L170" i="65"/>
  <c r="L171" i="65"/>
  <c r="L172" i="65"/>
  <c r="L173" i="65"/>
  <c r="L174" i="65"/>
  <c r="L175" i="65"/>
  <c r="L176" i="65"/>
  <c r="L177" i="65"/>
  <c r="L178" i="65"/>
  <c r="L179" i="65"/>
  <c r="L180" i="65"/>
  <c r="L181" i="65"/>
  <c r="L182" i="65"/>
  <c r="L183" i="65"/>
  <c r="L184" i="65"/>
  <c r="L185" i="65"/>
  <c r="L186" i="65"/>
  <c r="L187" i="65"/>
  <c r="L188" i="65"/>
  <c r="L189" i="65"/>
  <c r="L210" i="65"/>
  <c r="L212" i="65"/>
  <c r="L213" i="65"/>
  <c r="L214" i="65"/>
  <c r="L220" i="65"/>
  <c r="L221" i="65"/>
  <c r="L235" i="65"/>
  <c r="L236" i="65"/>
  <c r="L243" i="65"/>
  <c r="L245" i="65"/>
  <c r="L246" i="65"/>
  <c r="L248" i="65"/>
  <c r="L250" i="65"/>
  <c r="L251" i="65"/>
  <c r="L252" i="65"/>
  <c r="L495" i="65"/>
  <c r="L496" i="65"/>
  <c r="L501" i="65"/>
  <c r="L502" i="65"/>
  <c r="L503" i="65"/>
  <c r="L204" i="65"/>
  <c r="L205" i="65"/>
  <c r="L303" i="65"/>
  <c r="L319" i="65"/>
  <c r="L320" i="65"/>
  <c r="L321" i="65"/>
  <c r="L322" i="65"/>
  <c r="L323" i="65"/>
  <c r="L328" i="65"/>
  <c r="L479" i="65"/>
  <c r="L480" i="65"/>
  <c r="L485" i="65"/>
  <c r="L486" i="65"/>
  <c r="L487" i="65"/>
  <c r="L518" i="65"/>
  <c r="L519" i="65"/>
  <c r="L528" i="65"/>
  <c r="L530" i="65"/>
  <c r="L531" i="65"/>
  <c r="L532" i="65"/>
  <c r="L533" i="65"/>
  <c r="L534" i="65"/>
  <c r="L535" i="65"/>
  <c r="L536" i="65"/>
  <c r="L537" i="65"/>
  <c r="L538" i="65"/>
  <c r="L539" i="65"/>
  <c r="L540" i="65"/>
  <c r="L541" i="65"/>
  <c r="L542" i="65"/>
  <c r="L543" i="65"/>
  <c r="L544" i="65"/>
  <c r="L545" i="65"/>
  <c r="L546" i="65"/>
  <c r="L547" i="65"/>
  <c r="L548" i="65"/>
  <c r="L549" i="65"/>
  <c r="L550" i="65"/>
  <c r="L551" i="65"/>
  <c r="L552" i="65"/>
  <c r="L553" i="65"/>
  <c r="L554" i="65"/>
  <c r="L555" i="65"/>
  <c r="L556" i="65"/>
  <c r="L557" i="65"/>
  <c r="L558" i="65"/>
  <c r="L559" i="65"/>
  <c r="L560" i="65"/>
  <c r="L561" i="65"/>
  <c r="L562" i="65"/>
  <c r="L563" i="65"/>
  <c r="L564" i="65"/>
  <c r="L565" i="65"/>
  <c r="L566" i="65"/>
  <c r="L567" i="65"/>
  <c r="L568" i="65"/>
  <c r="I520" i="65"/>
  <c r="L489" i="65"/>
  <c r="L490" i="65"/>
  <c r="L491" i="65"/>
  <c r="L505" i="65"/>
  <c r="L506" i="65"/>
  <c r="L507" i="65"/>
  <c r="F472" i="65"/>
  <c r="F520" i="65"/>
  <c r="J569" i="65"/>
  <c r="J667" i="65"/>
  <c r="J715" i="65"/>
  <c r="K520" i="65"/>
  <c r="L481" i="65"/>
  <c r="L482" i="65"/>
  <c r="L483" i="65"/>
  <c r="L497" i="65"/>
  <c r="L498" i="65"/>
  <c r="L499" i="65"/>
  <c r="L513" i="65"/>
  <c r="L514" i="65"/>
  <c r="L515" i="65"/>
  <c r="J425" i="65"/>
  <c r="J472" i="65"/>
  <c r="J520" i="65"/>
  <c r="F569" i="65"/>
  <c r="F715" i="65"/>
  <c r="L253" i="65"/>
  <c r="L254" i="65"/>
  <c r="L256" i="65"/>
  <c r="L258" i="65"/>
  <c r="L259" i="65"/>
  <c r="L260" i="65"/>
  <c r="L261" i="65"/>
  <c r="L262" i="65"/>
  <c r="L264" i="65"/>
  <c r="L266" i="65"/>
  <c r="L267" i="65"/>
  <c r="L268" i="65"/>
  <c r="L269" i="65"/>
  <c r="L270" i="65"/>
  <c r="L272" i="65"/>
  <c r="L274" i="65"/>
  <c r="L275" i="65"/>
  <c r="L276" i="65"/>
  <c r="L277" i="65"/>
  <c r="L278" i="65"/>
  <c r="L280" i="65"/>
  <c r="L282" i="65"/>
  <c r="L283" i="65"/>
  <c r="L297" i="65"/>
  <c r="L298" i="65"/>
  <c r="L299" i="65"/>
  <c r="L301" i="65"/>
  <c r="L302" i="65"/>
  <c r="L324" i="65"/>
  <c r="L325" i="65"/>
  <c r="L326" i="65"/>
  <c r="F284" i="65"/>
  <c r="F378" i="65"/>
  <c r="L290" i="65"/>
  <c r="J331" i="65"/>
  <c r="L313" i="65"/>
  <c r="L314" i="65"/>
  <c r="L315" i="65"/>
  <c r="L317" i="65"/>
  <c r="L318" i="65"/>
  <c r="J284" i="65"/>
  <c r="I331" i="65"/>
  <c r="J378" i="65"/>
  <c r="K190" i="65"/>
  <c r="L200" i="65"/>
  <c r="L201" i="65"/>
  <c r="L211" i="65"/>
  <c r="L216" i="65"/>
  <c r="L217" i="65"/>
  <c r="L233" i="65"/>
  <c r="J190" i="65"/>
  <c r="L152" i="65"/>
  <c r="L164" i="65"/>
  <c r="L203" i="65"/>
  <c r="L208" i="65"/>
  <c r="L209" i="65"/>
  <c r="L219" i="65"/>
  <c r="L224" i="65"/>
  <c r="L225" i="65"/>
  <c r="F237" i="65"/>
  <c r="J95" i="65"/>
  <c r="L87" i="65"/>
  <c r="L88" i="65"/>
  <c r="L89" i="65"/>
  <c r="L7" i="65"/>
  <c r="L27" i="65"/>
  <c r="L35" i="65"/>
  <c r="L39" i="65"/>
  <c r="L43" i="65"/>
  <c r="F95" i="65"/>
  <c r="L55" i="65"/>
  <c r="L56" i="65"/>
  <c r="L57" i="65"/>
  <c r="L58" i="65"/>
  <c r="L59" i="65"/>
  <c r="L60" i="65"/>
  <c r="L61" i="65"/>
  <c r="K95" i="65"/>
  <c r="L296" i="65"/>
  <c r="L304" i="65"/>
  <c r="L312" i="65"/>
  <c r="L9" i="65"/>
  <c r="L8" i="65"/>
  <c r="L104" i="65"/>
  <c r="L149" i="65"/>
  <c r="L244" i="65"/>
  <c r="L11" i="65"/>
  <c r="I237" i="65"/>
  <c r="L228" i="65"/>
  <c r="K284" i="65"/>
  <c r="L249" i="65"/>
  <c r="L257" i="65"/>
  <c r="L265" i="65"/>
  <c r="L273" i="65"/>
  <c r="L281" i="65"/>
  <c r="F331" i="65"/>
  <c r="L291" i="65"/>
  <c r="L12" i="65"/>
  <c r="L16" i="65"/>
  <c r="L20" i="65"/>
  <c r="L24" i="65"/>
  <c r="L28" i="65"/>
  <c r="L32" i="65"/>
  <c r="L36" i="65"/>
  <c r="L40" i="65"/>
  <c r="L44" i="65"/>
  <c r="I47" i="65"/>
  <c r="L54" i="65"/>
  <c r="L15" i="65"/>
  <c r="L19" i="65"/>
  <c r="L23" i="65"/>
  <c r="L31" i="65"/>
  <c r="L6" i="65"/>
  <c r="L10" i="65"/>
  <c r="L14" i="65"/>
  <c r="L18" i="65"/>
  <c r="L22" i="65"/>
  <c r="L26" i="65"/>
  <c r="L30" i="65"/>
  <c r="L34" i="65"/>
  <c r="L38" i="65"/>
  <c r="L42" i="65"/>
  <c r="L46" i="65"/>
  <c r="K47" i="65"/>
  <c r="L196" i="65"/>
  <c r="L226" i="65"/>
  <c r="L234" i="65"/>
  <c r="L247" i="65"/>
  <c r="L255" i="65"/>
  <c r="L263" i="65"/>
  <c r="L271" i="65"/>
  <c r="L279" i="65"/>
  <c r="K331" i="65"/>
  <c r="L292" i="65"/>
  <c r="L300" i="65"/>
  <c r="L308" i="65"/>
  <c r="L316" i="65"/>
  <c r="L13" i="65"/>
  <c r="L17" i="65"/>
  <c r="L21" i="65"/>
  <c r="L25" i="65"/>
  <c r="L29" i="65"/>
  <c r="L33" i="65"/>
  <c r="L37" i="65"/>
  <c r="L41" i="65"/>
  <c r="L45" i="65"/>
  <c r="F47" i="65"/>
  <c r="J47" i="65"/>
  <c r="K237" i="65"/>
  <c r="I284" i="65"/>
  <c r="L338" i="65"/>
  <c r="F425" i="65"/>
  <c r="L432" i="65"/>
  <c r="L529" i="65"/>
  <c r="F667" i="65"/>
  <c r="L675" i="65"/>
  <c r="F762" i="65"/>
  <c r="F857" i="65"/>
  <c r="F953" i="65"/>
  <c r="F1050" i="65"/>
  <c r="L768" i="65"/>
  <c r="L809" i="65" s="1"/>
  <c r="L864" i="65"/>
  <c r="L960" i="65"/>
  <c r="L1057" i="65"/>
  <c r="L1098" i="65" s="1"/>
  <c r="L1125" i="65" l="1"/>
  <c r="L1122" i="65"/>
  <c r="L1118" i="65"/>
  <c r="L1115" i="65"/>
  <c r="L1124" i="65"/>
  <c r="L1143" i="65"/>
  <c r="L1120" i="65"/>
  <c r="F1147" i="65"/>
  <c r="L1117" i="65"/>
  <c r="L1146" i="65"/>
  <c r="L1114" i="65"/>
  <c r="L1116" i="65"/>
  <c r="L1108" i="65"/>
  <c r="L1135" i="65"/>
  <c r="L1145" i="65"/>
  <c r="L1113" i="65"/>
  <c r="L1142" i="65"/>
  <c r="L1110" i="65"/>
  <c r="L1112" i="65"/>
  <c r="L1109" i="65"/>
  <c r="L1127" i="65"/>
  <c r="K1147" i="65"/>
  <c r="L1138" i="65"/>
  <c r="L1140" i="65"/>
  <c r="L1107" i="65"/>
  <c r="J1147" i="65"/>
  <c r="L1121" i="65"/>
  <c r="L1134" i="65"/>
  <c r="L1144" i="65"/>
  <c r="L1139" i="65"/>
  <c r="L1106" i="65"/>
  <c r="L1137" i="65"/>
  <c r="L1131" i="65"/>
  <c r="L1133" i="65"/>
  <c r="L1123" i="65"/>
  <c r="L1141" i="65"/>
  <c r="L1136" i="65"/>
  <c r="L1130" i="65"/>
  <c r="L1132" i="65"/>
  <c r="L1111" i="65"/>
  <c r="L1129" i="65"/>
  <c r="L1126" i="65"/>
  <c r="L1119" i="65"/>
  <c r="L1128" i="65"/>
  <c r="I1147" i="65"/>
  <c r="L762" i="65"/>
  <c r="L143" i="65"/>
  <c r="L472" i="65"/>
  <c r="L715" i="65"/>
  <c r="L1001" i="65"/>
  <c r="L331" i="65"/>
  <c r="L569" i="65"/>
  <c r="L378" i="65"/>
  <c r="L190" i="65"/>
  <c r="L905" i="65"/>
  <c r="L520" i="65"/>
  <c r="L425" i="65"/>
  <c r="L95" i="65"/>
  <c r="L47" i="65"/>
  <c r="L284" i="65"/>
  <c r="L237" i="65"/>
  <c r="L1147" i="65" l="1"/>
  <c r="D271" i="43"/>
  <c r="D284" i="43" s="1"/>
  <c r="D366" i="57"/>
  <c r="D365" i="57"/>
  <c r="D364" i="57"/>
  <c r="D363" i="57"/>
  <c r="D362" i="57"/>
  <c r="D361" i="57"/>
  <c r="D360" i="57"/>
  <c r="D359" i="57"/>
  <c r="D358" i="57"/>
  <c r="P366" i="57"/>
  <c r="P365" i="57"/>
  <c r="P364" i="57"/>
  <c r="P363" i="57"/>
  <c r="P362" i="57"/>
  <c r="P361" i="57"/>
  <c r="P360" i="57"/>
  <c r="P359" i="57"/>
  <c r="P358" i="57"/>
  <c r="K52" i="44"/>
  <c r="K51" i="44"/>
  <c r="K50" i="44"/>
  <c r="K49" i="44"/>
  <c r="F13" i="58"/>
  <c r="E13" i="58"/>
  <c r="C13" i="58"/>
  <c r="B13" i="58"/>
  <c r="F27" i="58"/>
  <c r="E27" i="58"/>
  <c r="C27" i="58"/>
  <c r="B27" i="58"/>
  <c r="F40" i="58"/>
  <c r="E40" i="58"/>
  <c r="C40" i="58"/>
  <c r="B40" i="58"/>
  <c r="F54" i="58"/>
  <c r="E54" i="58"/>
  <c r="C54" i="58"/>
  <c r="B54" i="58"/>
  <c r="F67" i="58"/>
  <c r="E67" i="58"/>
  <c r="C67" i="58"/>
  <c r="B67" i="58"/>
  <c r="F81" i="58"/>
  <c r="E81" i="58"/>
  <c r="C81" i="58"/>
  <c r="B81" i="58"/>
  <c r="F94" i="58"/>
  <c r="E94" i="58"/>
  <c r="C94" i="58"/>
  <c r="B94" i="58"/>
  <c r="F108" i="58"/>
  <c r="E108" i="58"/>
  <c r="C108" i="58"/>
  <c r="B108" i="58"/>
  <c r="F121" i="58"/>
  <c r="E121" i="58"/>
  <c r="C121" i="58"/>
  <c r="B121" i="58"/>
  <c r="F135" i="58"/>
  <c r="E135" i="58"/>
  <c r="C135" i="58"/>
  <c r="B135" i="58"/>
  <c r="F148" i="58"/>
  <c r="E148" i="58"/>
  <c r="C148" i="58"/>
  <c r="B148" i="58"/>
  <c r="F162" i="58"/>
  <c r="E162" i="58"/>
  <c r="C162" i="58"/>
  <c r="B162" i="58"/>
  <c r="F188" i="58"/>
  <c r="E188" i="58"/>
  <c r="C188" i="58"/>
  <c r="B188" i="58"/>
  <c r="F202" i="58"/>
  <c r="E202" i="58"/>
  <c r="C202" i="58"/>
  <c r="B202" i="58"/>
  <c r="F215" i="58"/>
  <c r="E215" i="58"/>
  <c r="C215" i="58"/>
  <c r="B215" i="58"/>
  <c r="F229" i="58"/>
  <c r="E229" i="58"/>
  <c r="C229" i="58"/>
  <c r="B229" i="58"/>
  <c r="F242" i="58"/>
  <c r="E242" i="58"/>
  <c r="C242" i="58"/>
  <c r="B242" i="58"/>
  <c r="F256" i="58"/>
  <c r="E256" i="58"/>
  <c r="C256" i="58"/>
  <c r="B256" i="58"/>
  <c r="F269" i="58"/>
  <c r="E269" i="58"/>
  <c r="C269" i="58"/>
  <c r="B269" i="58"/>
  <c r="F283" i="58"/>
  <c r="E283" i="58"/>
  <c r="C283" i="58"/>
  <c r="B283" i="58"/>
  <c r="F296" i="58"/>
  <c r="E296" i="58"/>
  <c r="C296" i="58"/>
  <c r="B296" i="58"/>
  <c r="C310" i="58"/>
  <c r="E310" i="58"/>
  <c r="F310" i="58"/>
  <c r="H223" i="47"/>
  <c r="H222" i="47"/>
  <c r="H221" i="47"/>
  <c r="H220" i="47"/>
  <c r="H219" i="47"/>
  <c r="H218" i="47"/>
  <c r="H217" i="47"/>
  <c r="H216" i="47"/>
  <c r="H215" i="47"/>
  <c r="E223" i="47"/>
  <c r="E222" i="47"/>
  <c r="E221" i="47"/>
  <c r="E220" i="47"/>
  <c r="E219" i="47"/>
  <c r="E218" i="47"/>
  <c r="E217" i="47"/>
  <c r="E216" i="47"/>
  <c r="E215" i="47"/>
  <c r="G344" i="47"/>
  <c r="F344" i="47"/>
  <c r="D344" i="47"/>
  <c r="C344" i="47"/>
  <c r="G329" i="47"/>
  <c r="F329" i="47"/>
  <c r="D329" i="47"/>
  <c r="C329" i="47"/>
  <c r="G314" i="47"/>
  <c r="F314" i="47"/>
  <c r="D314" i="47"/>
  <c r="C314" i="47"/>
  <c r="G299" i="47"/>
  <c r="F299" i="47"/>
  <c r="D299" i="47"/>
  <c r="C299" i="47"/>
  <c r="G284" i="47"/>
  <c r="F284" i="47"/>
  <c r="D284" i="47"/>
  <c r="C284" i="47"/>
  <c r="G269" i="47"/>
  <c r="F269" i="47"/>
  <c r="D269" i="47"/>
  <c r="C269" i="47"/>
  <c r="G254" i="47"/>
  <c r="F254" i="47"/>
  <c r="D254" i="47"/>
  <c r="C254" i="47"/>
  <c r="G239" i="47"/>
  <c r="F239" i="47"/>
  <c r="D239" i="47"/>
  <c r="C239" i="47"/>
  <c r="G224" i="47"/>
  <c r="F224" i="47"/>
  <c r="D224" i="47"/>
  <c r="C224" i="47"/>
  <c r="G209" i="47"/>
  <c r="F209" i="47"/>
  <c r="D209" i="47"/>
  <c r="C209" i="47"/>
  <c r="G179" i="47"/>
  <c r="F179" i="47"/>
  <c r="D179" i="47"/>
  <c r="C179" i="47"/>
  <c r="G164" i="47"/>
  <c r="F164" i="47"/>
  <c r="D164" i="47"/>
  <c r="C164" i="47"/>
  <c r="G149" i="47"/>
  <c r="F149" i="47"/>
  <c r="D149" i="47"/>
  <c r="C149" i="47"/>
  <c r="G134" i="47"/>
  <c r="F134" i="47"/>
  <c r="D134" i="47"/>
  <c r="C134" i="47"/>
  <c r="G119" i="47"/>
  <c r="F119" i="47"/>
  <c r="D119" i="47"/>
  <c r="C119" i="47"/>
  <c r="G104" i="47"/>
  <c r="F104" i="47"/>
  <c r="D104" i="47"/>
  <c r="C104" i="47"/>
  <c r="G89" i="47"/>
  <c r="F89" i="47"/>
  <c r="D89" i="47"/>
  <c r="C89" i="47"/>
  <c r="G74" i="47"/>
  <c r="F74" i="47"/>
  <c r="D74" i="47"/>
  <c r="C74" i="47"/>
  <c r="G59" i="47"/>
  <c r="F59" i="47"/>
  <c r="D59" i="47"/>
  <c r="C59" i="47"/>
  <c r="G44" i="47"/>
  <c r="F44" i="47"/>
  <c r="D44" i="47"/>
  <c r="C44" i="47"/>
  <c r="G29" i="47"/>
  <c r="F29" i="47"/>
  <c r="D29" i="47"/>
  <c r="C29" i="47"/>
  <c r="D14" i="47"/>
  <c r="F14" i="47"/>
  <c r="G14" i="47"/>
  <c r="E6" i="47"/>
  <c r="E7" i="47"/>
  <c r="E8" i="47"/>
  <c r="E9" i="47"/>
  <c r="E10" i="47"/>
  <c r="E11" i="47"/>
  <c r="E12" i="47"/>
  <c r="E13" i="47"/>
  <c r="E224" i="47" l="1"/>
  <c r="F325" i="58"/>
  <c r="C361" i="47"/>
  <c r="H224" i="47"/>
  <c r="D379" i="31"/>
  <c r="D378" i="31"/>
  <c r="D377" i="31"/>
  <c r="D376" i="31"/>
  <c r="C380" i="31"/>
  <c r="AM35" i="38"/>
  <c r="AN35" i="38"/>
  <c r="AM36" i="38"/>
  <c r="AN36" i="38"/>
  <c r="AM37" i="38"/>
  <c r="AN37" i="38"/>
  <c r="AM38" i="38"/>
  <c r="AN38" i="38"/>
  <c r="AM39" i="38"/>
  <c r="AN39" i="38"/>
  <c r="AM40" i="38"/>
  <c r="AN40" i="38"/>
  <c r="AM41" i="38"/>
  <c r="AN41" i="38"/>
  <c r="AM42" i="38"/>
  <c r="AN42" i="38"/>
  <c r="AM43" i="38"/>
  <c r="AN43" i="38"/>
  <c r="AM44" i="38"/>
  <c r="AN44" i="38"/>
  <c r="AM45" i="38"/>
  <c r="AN45" i="38"/>
  <c r="AM47" i="38"/>
  <c r="AN47" i="38"/>
  <c r="AM48" i="38"/>
  <c r="AN48" i="38"/>
  <c r="AM49" i="38"/>
  <c r="AN49" i="38"/>
  <c r="AM50" i="38"/>
  <c r="AN50" i="38"/>
  <c r="AM51" i="38"/>
  <c r="AN51" i="38"/>
  <c r="AM52" i="38"/>
  <c r="AN52" i="38"/>
  <c r="AM53" i="38"/>
  <c r="AN53" i="38"/>
  <c r="AM54" i="38"/>
  <c r="AN54" i="38"/>
  <c r="AM55" i="38"/>
  <c r="AN55" i="38"/>
  <c r="AM56" i="38"/>
  <c r="AN56" i="38"/>
  <c r="AN34" i="38"/>
  <c r="Y25" i="7" l="1"/>
  <c r="Z25" i="7"/>
  <c r="Y26" i="7"/>
  <c r="Z26" i="7"/>
  <c r="Y27" i="7"/>
  <c r="Z27" i="7"/>
  <c r="Y28" i="7"/>
  <c r="Z28" i="7"/>
  <c r="Y29" i="7"/>
  <c r="Z29" i="7"/>
  <c r="Y30" i="7"/>
  <c r="Z30" i="7"/>
  <c r="Y31" i="7"/>
  <c r="Z31" i="7"/>
  <c r="Z24" i="7"/>
  <c r="Z32" i="7" l="1"/>
  <c r="AC391" i="40" l="1"/>
  <c r="AE391" i="40"/>
  <c r="AF391" i="40"/>
  <c r="AH391" i="40"/>
  <c r="AI391" i="40"/>
  <c r="AK391" i="40"/>
  <c r="AL391" i="40"/>
  <c r="AN391" i="40"/>
  <c r="AO391" i="40"/>
  <c r="AQ391" i="40"/>
  <c r="AR391" i="40"/>
  <c r="AT391" i="40"/>
  <c r="AU391" i="40"/>
  <c r="AD391" i="40"/>
  <c r="AG391" i="40"/>
  <c r="AJ391" i="40"/>
  <c r="B391" i="40"/>
  <c r="C391" i="40"/>
  <c r="E391" i="40"/>
  <c r="F391" i="40"/>
  <c r="H391" i="40"/>
  <c r="I391" i="40"/>
  <c r="K391" i="40"/>
  <c r="L391" i="40"/>
  <c r="N391" i="40"/>
  <c r="O391" i="40"/>
  <c r="Q391" i="40"/>
  <c r="R391" i="40"/>
  <c r="T391" i="40"/>
  <c r="U391" i="40"/>
  <c r="W381" i="40"/>
  <c r="X381" i="40"/>
  <c r="W382" i="40"/>
  <c r="X382" i="40"/>
  <c r="W383" i="40"/>
  <c r="X383" i="40"/>
  <c r="W384" i="40"/>
  <c r="X384" i="40"/>
  <c r="W385" i="40"/>
  <c r="X385" i="40"/>
  <c r="W386" i="40"/>
  <c r="X386" i="40"/>
  <c r="W387" i="40"/>
  <c r="X387" i="40"/>
  <c r="W388" i="40"/>
  <c r="X388" i="40"/>
  <c r="W389" i="40"/>
  <c r="X389" i="40"/>
  <c r="W390" i="40"/>
  <c r="X390" i="40"/>
  <c r="X380" i="40"/>
  <c r="W380" i="40"/>
  <c r="M391" i="40"/>
  <c r="F208" i="46"/>
  <c r="G208" i="46"/>
  <c r="X318" i="25"/>
  <c r="X317" i="25"/>
  <c r="X316" i="25"/>
  <c r="X315" i="25"/>
  <c r="X314" i="25"/>
  <c r="X313" i="25"/>
  <c r="X312" i="25"/>
  <c r="L109" i="25"/>
  <c r="L108" i="25"/>
  <c r="L107" i="25"/>
  <c r="C159" i="57"/>
  <c r="E159" i="57"/>
  <c r="F159" i="57"/>
  <c r="H159" i="57"/>
  <c r="I159" i="57"/>
  <c r="K159" i="57"/>
  <c r="L159" i="57"/>
  <c r="N159" i="57"/>
  <c r="O159" i="57"/>
  <c r="Q159" i="57"/>
  <c r="R159" i="57"/>
  <c r="P158" i="57"/>
  <c r="P157" i="57"/>
  <c r="P156" i="57"/>
  <c r="P155" i="57"/>
  <c r="P154" i="57"/>
  <c r="P153" i="57"/>
  <c r="P152" i="57"/>
  <c r="P151" i="57"/>
  <c r="P150" i="57"/>
  <c r="C121" i="43"/>
  <c r="E121" i="43"/>
  <c r="F121" i="43"/>
  <c r="H121" i="43"/>
  <c r="I121" i="43"/>
  <c r="K121" i="43"/>
  <c r="L121" i="43"/>
  <c r="N121" i="43"/>
  <c r="O121" i="43"/>
  <c r="Q121" i="43"/>
  <c r="R121" i="43"/>
  <c r="D121" i="43"/>
  <c r="G121" i="43"/>
  <c r="J121" i="43"/>
  <c r="M121" i="43"/>
  <c r="P121" i="43"/>
  <c r="P159" i="57" l="1"/>
  <c r="G159" i="57"/>
  <c r="D159" i="57"/>
  <c r="G391" i="40"/>
  <c r="D391" i="40"/>
  <c r="M159" i="57"/>
  <c r="J391" i="40"/>
  <c r="J159" i="57"/>
  <c r="X391" i="40"/>
  <c r="W391" i="40"/>
  <c r="AM37" i="42" l="1"/>
  <c r="AN37" i="42"/>
  <c r="AN7" i="42"/>
  <c r="AM7" i="42"/>
  <c r="I33" i="35" l="1"/>
  <c r="AU319" i="7" l="1"/>
  <c r="AR319" i="7"/>
  <c r="AO319" i="7"/>
  <c r="AL319" i="7"/>
  <c r="AI319" i="7"/>
  <c r="AF319" i="7"/>
  <c r="R159" i="7" l="1"/>
  <c r="R158" i="7"/>
  <c r="R157" i="7"/>
  <c r="R156" i="7"/>
  <c r="R155" i="7"/>
  <c r="R154" i="7"/>
  <c r="R153" i="7"/>
  <c r="R152" i="7"/>
  <c r="I160" i="7"/>
  <c r="D160" i="7"/>
  <c r="E160" i="7"/>
  <c r="G160" i="7"/>
  <c r="H160" i="7"/>
  <c r="J160" i="7"/>
  <c r="K160" i="7"/>
  <c r="M160" i="7"/>
  <c r="N160" i="7"/>
  <c r="P160" i="7"/>
  <c r="Q160" i="7"/>
  <c r="S160" i="7"/>
  <c r="T160" i="7"/>
  <c r="AN36" i="42"/>
  <c r="AX175" i="7"/>
  <c r="AX174" i="7"/>
  <c r="AX173" i="7"/>
  <c r="AX172" i="7"/>
  <c r="AX171" i="7"/>
  <c r="AX170" i="7"/>
  <c r="AX169" i="7"/>
  <c r="AX168" i="7"/>
  <c r="AU175" i="7"/>
  <c r="AU174" i="7"/>
  <c r="AU173" i="7"/>
  <c r="AU172" i="7"/>
  <c r="AU171" i="7"/>
  <c r="AU170" i="7"/>
  <c r="AU169" i="7"/>
  <c r="AU168" i="7"/>
  <c r="U175" i="7"/>
  <c r="U174" i="7"/>
  <c r="U173" i="7"/>
  <c r="U172" i="7"/>
  <c r="U171" i="7"/>
  <c r="U170" i="7"/>
  <c r="U169" i="7"/>
  <c r="U168" i="7"/>
  <c r="X169" i="7"/>
  <c r="X170" i="7"/>
  <c r="X171" i="7"/>
  <c r="X172" i="7"/>
  <c r="X173" i="7"/>
  <c r="X174" i="7"/>
  <c r="X175" i="7"/>
  <c r="P174" i="57"/>
  <c r="P173" i="57"/>
  <c r="P172" i="57"/>
  <c r="P171" i="57"/>
  <c r="P170" i="57"/>
  <c r="P169" i="57"/>
  <c r="P168" i="57"/>
  <c r="P167" i="57"/>
  <c r="P166" i="57"/>
  <c r="T127" i="43"/>
  <c r="U127" i="43"/>
  <c r="T128" i="43"/>
  <c r="U128" i="43"/>
  <c r="T129" i="43"/>
  <c r="U129" i="43"/>
  <c r="T130" i="43"/>
  <c r="U130" i="43"/>
  <c r="T131" i="43"/>
  <c r="U131" i="43"/>
  <c r="T132" i="43"/>
  <c r="U132" i="43"/>
  <c r="AM9" i="42"/>
  <c r="AN9" i="42"/>
  <c r="V132" i="43" l="1"/>
  <c r="V131" i="43"/>
  <c r="V127" i="43"/>
  <c r="V129" i="43"/>
  <c r="V130" i="43"/>
  <c r="V128" i="43"/>
  <c r="L160" i="7"/>
  <c r="O160" i="7"/>
  <c r="R160" i="7"/>
  <c r="F160" i="7"/>
  <c r="X57" i="23" l="1"/>
  <c r="L56" i="15" s="1"/>
  <c r="P31" i="28"/>
  <c r="Q31" i="28"/>
  <c r="Q30" i="28"/>
  <c r="N122" i="27" l="1"/>
  <c r="P122" i="27"/>
  <c r="Q122" i="27"/>
  <c r="S122" i="27"/>
  <c r="T122" i="27"/>
  <c r="V122" i="27"/>
  <c r="W122" i="27"/>
  <c r="U121" i="27"/>
  <c r="U120" i="27"/>
  <c r="U119" i="27"/>
  <c r="U118" i="27"/>
  <c r="R121" i="27"/>
  <c r="R120" i="27"/>
  <c r="R119" i="27"/>
  <c r="R118" i="27"/>
  <c r="I43" i="30"/>
  <c r="I42" i="30"/>
  <c r="I41" i="30"/>
  <c r="R122" i="27" l="1"/>
  <c r="U122" i="27"/>
  <c r="AO9" i="42"/>
  <c r="Z382" i="30"/>
  <c r="V382" i="30" s="1"/>
  <c r="AA382" i="30"/>
  <c r="W382" i="30" s="1"/>
  <c r="AB382" i="30"/>
  <c r="X382" i="30" s="1"/>
  <c r="Z388" i="30"/>
  <c r="V388" i="30" s="1"/>
  <c r="AA388" i="30"/>
  <c r="W388" i="30" s="1"/>
  <c r="AB388" i="30"/>
  <c r="X388" i="30" s="1"/>
  <c r="F28" i="30"/>
  <c r="F27" i="30"/>
  <c r="F26" i="30"/>
  <c r="F25" i="30"/>
  <c r="F24" i="30"/>
  <c r="F23" i="30"/>
  <c r="F218" i="30"/>
  <c r="F217" i="30"/>
  <c r="F216" i="30"/>
  <c r="F215" i="30"/>
  <c r="F214" i="30"/>
  <c r="F213" i="30"/>
  <c r="F212" i="30"/>
  <c r="F211" i="30"/>
  <c r="F210" i="30"/>
  <c r="F209" i="30"/>
  <c r="F208" i="30"/>
  <c r="F207" i="30"/>
  <c r="F206" i="30"/>
  <c r="F205" i="30"/>
  <c r="F204" i="30"/>
  <c r="F203" i="30"/>
  <c r="F202" i="30"/>
  <c r="P403" i="27"/>
  <c r="Q403" i="27"/>
  <c r="R403" i="27"/>
  <c r="S403" i="27"/>
  <c r="T403" i="27"/>
  <c r="U403" i="27"/>
  <c r="P415" i="27"/>
  <c r="Q415" i="27"/>
  <c r="R415" i="27"/>
  <c r="S415" i="27"/>
  <c r="T415" i="27"/>
  <c r="U415" i="27"/>
  <c r="F235" i="30"/>
  <c r="F234" i="30"/>
  <c r="F233" i="30"/>
  <c r="F232" i="30"/>
  <c r="F231" i="30"/>
  <c r="AO34" i="38" l="1"/>
  <c r="AO42" i="38"/>
  <c r="AO51" i="38"/>
  <c r="AO41" i="38"/>
  <c r="AO35" i="38"/>
  <c r="AO43" i="38"/>
  <c r="AO52" i="38"/>
  <c r="AO36" i="42"/>
  <c r="AO36" i="38"/>
  <c r="AO44" i="38"/>
  <c r="AO37" i="42"/>
  <c r="AO37" i="38"/>
  <c r="AO45" i="38"/>
  <c r="AO54" i="38"/>
  <c r="AO38" i="38"/>
  <c r="AO47" i="38"/>
  <c r="AO55" i="38"/>
  <c r="AO50" i="38"/>
  <c r="AO39" i="38"/>
  <c r="AO48" i="38"/>
  <c r="AO56" i="38"/>
  <c r="AO40" i="38"/>
  <c r="AO49" i="38"/>
  <c r="AO53" i="38"/>
  <c r="J42" i="27"/>
  <c r="K42" i="27"/>
  <c r="M42" i="27"/>
  <c r="N42" i="27"/>
  <c r="P42" i="27"/>
  <c r="P405" i="27" s="1"/>
  <c r="Q42" i="27"/>
  <c r="Q405" i="27" s="1"/>
  <c r="S42" i="27"/>
  <c r="S405" i="27" s="1"/>
  <c r="T42" i="27"/>
  <c r="T405" i="27" s="1"/>
  <c r="V42" i="27"/>
  <c r="W42" i="27"/>
  <c r="U41" i="27"/>
  <c r="U40" i="27"/>
  <c r="U39" i="27"/>
  <c r="R41" i="27"/>
  <c r="R40" i="27"/>
  <c r="R39" i="27"/>
  <c r="E335" i="32"/>
  <c r="F335" i="32"/>
  <c r="AU335" i="7"/>
  <c r="AU334" i="7"/>
  <c r="AU333" i="7"/>
  <c r="AU332" i="7"/>
  <c r="AU331" i="7"/>
  <c r="AU330" i="7"/>
  <c r="AU329" i="7"/>
  <c r="AU328" i="7"/>
  <c r="M155" i="27"/>
  <c r="N155" i="27"/>
  <c r="P155" i="27"/>
  <c r="P420" i="27" s="1"/>
  <c r="Q155" i="27"/>
  <c r="Q420" i="27" s="1"/>
  <c r="S155" i="27"/>
  <c r="S420" i="27" s="1"/>
  <c r="T155" i="27"/>
  <c r="T420" i="27" s="1"/>
  <c r="V155" i="27"/>
  <c r="W155" i="27"/>
  <c r="U154" i="27"/>
  <c r="U153" i="27"/>
  <c r="U152" i="27"/>
  <c r="R154" i="27"/>
  <c r="R153" i="27"/>
  <c r="R152" i="27"/>
  <c r="E152" i="44"/>
  <c r="E151" i="44"/>
  <c r="E150" i="44"/>
  <c r="E149" i="44"/>
  <c r="H152" i="44"/>
  <c r="H151" i="44"/>
  <c r="H150" i="44"/>
  <c r="H149" i="44"/>
  <c r="U155" i="27" l="1"/>
  <c r="U420" i="27" s="1"/>
  <c r="R155" i="27"/>
  <c r="R420" i="27" s="1"/>
  <c r="R42" i="27"/>
  <c r="R405" i="27" s="1"/>
  <c r="U42" i="27"/>
  <c r="U405" i="27" s="1"/>
  <c r="X14" i="25"/>
  <c r="X13" i="25"/>
  <c r="X12" i="25"/>
  <c r="X11" i="25"/>
  <c r="X10" i="25"/>
  <c r="X9" i="25"/>
  <c r="X8" i="25"/>
  <c r="X190" i="25"/>
  <c r="X189" i="25"/>
  <c r="X188" i="25"/>
  <c r="X187" i="25"/>
  <c r="X186" i="25"/>
  <c r="X185" i="25"/>
  <c r="X184" i="25"/>
  <c r="X183" i="25"/>
  <c r="O192" i="25" l="1"/>
  <c r="X192" i="25"/>
  <c r="P100" i="27"/>
  <c r="P411" i="27" s="1"/>
  <c r="Q100" i="27"/>
  <c r="Q411" i="27" s="1"/>
  <c r="S100" i="27"/>
  <c r="S411" i="27" s="1"/>
  <c r="T100" i="27"/>
  <c r="T411" i="27" s="1"/>
  <c r="V100" i="27"/>
  <c r="W100" i="27"/>
  <c r="O99" i="27"/>
  <c r="O98" i="27"/>
  <c r="O97" i="27"/>
  <c r="O96" i="27"/>
  <c r="O95" i="27"/>
  <c r="O94" i="27"/>
  <c r="O93" i="27"/>
  <c r="O92" i="27"/>
  <c r="O91" i="27"/>
  <c r="O90" i="27"/>
  <c r="R99" i="27"/>
  <c r="R98" i="27"/>
  <c r="R97" i="27"/>
  <c r="R96" i="27"/>
  <c r="R95" i="27"/>
  <c r="R94" i="27"/>
  <c r="R93" i="27"/>
  <c r="R92" i="27"/>
  <c r="R91" i="27"/>
  <c r="R90" i="27"/>
  <c r="U99" i="27"/>
  <c r="U98" i="27"/>
  <c r="U97" i="27"/>
  <c r="U96" i="27"/>
  <c r="U95" i="27"/>
  <c r="U94" i="27"/>
  <c r="U93" i="27"/>
  <c r="U92" i="27"/>
  <c r="U91" i="27"/>
  <c r="U90" i="27"/>
  <c r="AR191" i="7"/>
  <c r="AR190" i="7"/>
  <c r="AR189" i="7"/>
  <c r="AR188" i="7"/>
  <c r="AR187" i="7"/>
  <c r="AR186" i="7"/>
  <c r="AR185" i="7"/>
  <c r="AR184" i="7"/>
  <c r="L191" i="7"/>
  <c r="L190" i="7"/>
  <c r="L189" i="7"/>
  <c r="L188" i="7"/>
  <c r="L187" i="7"/>
  <c r="L186" i="7"/>
  <c r="L185" i="7"/>
  <c r="L184" i="7"/>
  <c r="R47" i="39"/>
  <c r="R49" i="39"/>
  <c r="O49" i="39"/>
  <c r="L49" i="39"/>
  <c r="F49" i="39"/>
  <c r="P305" i="27"/>
  <c r="P441" i="27" s="1"/>
  <c r="Q305" i="27"/>
  <c r="Q441" i="27" s="1"/>
  <c r="S305" i="27"/>
  <c r="S441" i="27" s="1"/>
  <c r="T305" i="27"/>
  <c r="T441" i="27" s="1"/>
  <c r="V305" i="27"/>
  <c r="W305" i="27"/>
  <c r="U304" i="27"/>
  <c r="U303" i="27"/>
  <c r="U302" i="27"/>
  <c r="U301" i="27"/>
  <c r="U300" i="27"/>
  <c r="U299" i="27"/>
  <c r="U298" i="27"/>
  <c r="U297" i="27"/>
  <c r="U296" i="27"/>
  <c r="U295" i="27"/>
  <c r="U294" i="27"/>
  <c r="R304" i="27"/>
  <c r="R303" i="27"/>
  <c r="R302" i="27"/>
  <c r="R301" i="27"/>
  <c r="R300" i="27"/>
  <c r="R299" i="27"/>
  <c r="R298" i="27"/>
  <c r="R297" i="27"/>
  <c r="R296" i="27"/>
  <c r="R295" i="27"/>
  <c r="R294" i="27"/>
  <c r="O191" i="7"/>
  <c r="O190" i="7"/>
  <c r="O189" i="7"/>
  <c r="O188" i="7"/>
  <c r="O187" i="7"/>
  <c r="O186" i="7"/>
  <c r="O185" i="7"/>
  <c r="O184" i="7"/>
  <c r="R191" i="7"/>
  <c r="R190" i="7"/>
  <c r="R189" i="7"/>
  <c r="R188" i="7"/>
  <c r="R187" i="7"/>
  <c r="R186" i="7"/>
  <c r="R185" i="7"/>
  <c r="R184" i="7"/>
  <c r="L305" i="28"/>
  <c r="L304" i="28"/>
  <c r="L303" i="28"/>
  <c r="L302" i="28"/>
  <c r="L301" i="28"/>
  <c r="L300" i="28"/>
  <c r="L299" i="28"/>
  <c r="L298" i="28"/>
  <c r="L297" i="28"/>
  <c r="L296" i="28"/>
  <c r="L295" i="28"/>
  <c r="X305" i="25"/>
  <c r="X304" i="25"/>
  <c r="X303" i="25"/>
  <c r="X302" i="25"/>
  <c r="X301" i="25"/>
  <c r="X300" i="25"/>
  <c r="X299" i="25"/>
  <c r="X298" i="25"/>
  <c r="X297" i="25"/>
  <c r="X296" i="25"/>
  <c r="X295" i="25"/>
  <c r="Y295" i="25"/>
  <c r="AV373" i="40"/>
  <c r="AV372" i="40"/>
  <c r="AV371" i="40"/>
  <c r="AV370" i="40"/>
  <c r="AV369" i="40"/>
  <c r="AV368" i="40"/>
  <c r="AV367" i="40"/>
  <c r="AV366" i="40"/>
  <c r="AV365" i="40"/>
  <c r="AV364" i="40"/>
  <c r="AV363" i="40"/>
  <c r="L158" i="27"/>
  <c r="L159" i="27"/>
  <c r="L160" i="27"/>
  <c r="L161" i="27"/>
  <c r="U161" i="27"/>
  <c r="U160" i="27"/>
  <c r="U159" i="27"/>
  <c r="U158" i="27"/>
  <c r="U157" i="27"/>
  <c r="R161" i="27"/>
  <c r="R160" i="27"/>
  <c r="R159" i="27"/>
  <c r="R158" i="27"/>
  <c r="R157" i="27"/>
  <c r="P162" i="27"/>
  <c r="P421" i="27" s="1"/>
  <c r="Q162" i="27"/>
  <c r="Q421" i="27" s="1"/>
  <c r="S162" i="27"/>
  <c r="S421" i="27" s="1"/>
  <c r="T162" i="27"/>
  <c r="T421" i="27" s="1"/>
  <c r="V162" i="27"/>
  <c r="W162" i="27"/>
  <c r="AJ382" i="27"/>
  <c r="AJ383" i="27"/>
  <c r="AJ384" i="27"/>
  <c r="E385" i="27"/>
  <c r="E451" i="27" s="1"/>
  <c r="G385" i="27"/>
  <c r="G451" i="27" s="1"/>
  <c r="H385" i="27"/>
  <c r="H451" i="27" s="1"/>
  <c r="J385" i="27"/>
  <c r="J451" i="27" s="1"/>
  <c r="K385" i="27"/>
  <c r="K451" i="27" s="1"/>
  <c r="M385" i="27"/>
  <c r="M451" i="27" s="1"/>
  <c r="N385" i="27"/>
  <c r="N451" i="27" s="1"/>
  <c r="P385" i="27"/>
  <c r="P451" i="27" s="1"/>
  <c r="Q385" i="27"/>
  <c r="Q451" i="27" s="1"/>
  <c r="S385" i="27"/>
  <c r="S451" i="27" s="1"/>
  <c r="T385" i="27"/>
  <c r="T451" i="27" s="1"/>
  <c r="V385" i="27"/>
  <c r="V451" i="27" s="1"/>
  <c r="W385" i="27"/>
  <c r="W451" i="27" s="1"/>
  <c r="AB385" i="27"/>
  <c r="O57" i="23" s="1"/>
  <c r="AC385" i="27"/>
  <c r="P57" i="23" s="1"/>
  <c r="AH385" i="27"/>
  <c r="U57" i="23" s="1"/>
  <c r="I56" i="15" s="1"/>
  <c r="AI385" i="27"/>
  <c r="V57" i="23" s="1"/>
  <c r="J56" i="15" s="1"/>
  <c r="AK385" i="27"/>
  <c r="D385" i="27"/>
  <c r="D451" i="27" s="1"/>
  <c r="F384" i="27"/>
  <c r="F383" i="27"/>
  <c r="F382" i="27"/>
  <c r="F381" i="27"/>
  <c r="I384" i="27"/>
  <c r="I383" i="27"/>
  <c r="I382" i="27"/>
  <c r="I381" i="27"/>
  <c r="AJ381" i="27"/>
  <c r="AD382" i="27"/>
  <c r="AD383" i="27"/>
  <c r="AD384" i="27"/>
  <c r="AD381" i="27"/>
  <c r="Y382" i="27"/>
  <c r="Z382" i="27"/>
  <c r="Y383" i="27"/>
  <c r="Z383" i="27"/>
  <c r="Y384" i="27"/>
  <c r="Z384" i="27"/>
  <c r="Z381" i="27"/>
  <c r="Y381" i="27"/>
  <c r="X384" i="27"/>
  <c r="X383" i="27"/>
  <c r="X382" i="27"/>
  <c r="X381" i="27"/>
  <c r="U384" i="27"/>
  <c r="U383" i="27"/>
  <c r="U382" i="27"/>
  <c r="U381" i="27"/>
  <c r="R384" i="27"/>
  <c r="R383" i="27"/>
  <c r="R382" i="27"/>
  <c r="R381" i="27"/>
  <c r="O384" i="27"/>
  <c r="O383" i="27"/>
  <c r="O382" i="27"/>
  <c r="O381" i="27"/>
  <c r="L384" i="27"/>
  <c r="L383" i="27"/>
  <c r="L382" i="27"/>
  <c r="L381" i="27"/>
  <c r="E379" i="27"/>
  <c r="D379" i="27"/>
  <c r="P379" i="27"/>
  <c r="P450" i="27" s="1"/>
  <c r="P480" i="27" s="1"/>
  <c r="Q379" i="27"/>
  <c r="Q450" i="27" s="1"/>
  <c r="Q480" i="27" s="1"/>
  <c r="S379" i="27"/>
  <c r="S450" i="27" s="1"/>
  <c r="S480" i="27" s="1"/>
  <c r="T379" i="27"/>
  <c r="T450" i="27" s="1"/>
  <c r="T480" i="27" s="1"/>
  <c r="V379" i="27"/>
  <c r="W379" i="27"/>
  <c r="F386" i="30"/>
  <c r="F385" i="30"/>
  <c r="F384" i="30"/>
  <c r="F383" i="30"/>
  <c r="D350" i="57"/>
  <c r="D349" i="57"/>
  <c r="D348" i="57"/>
  <c r="D347" i="57"/>
  <c r="D346" i="57"/>
  <c r="D345" i="57"/>
  <c r="D344" i="57"/>
  <c r="D343" i="57"/>
  <c r="D342" i="57"/>
  <c r="G350" i="57"/>
  <c r="G349" i="57"/>
  <c r="G348" i="57"/>
  <c r="G347" i="57"/>
  <c r="G346" i="57"/>
  <c r="G345" i="57"/>
  <c r="G344" i="57"/>
  <c r="G343" i="57"/>
  <c r="G342" i="57"/>
  <c r="J350" i="57"/>
  <c r="J349" i="57"/>
  <c r="J348" i="57"/>
  <c r="J347" i="57"/>
  <c r="J346" i="57"/>
  <c r="J345" i="57"/>
  <c r="J344" i="57"/>
  <c r="J343" i="57"/>
  <c r="J342" i="57"/>
  <c r="M350" i="57"/>
  <c r="M349" i="57"/>
  <c r="M348" i="57"/>
  <c r="M347" i="57"/>
  <c r="M346" i="57"/>
  <c r="M345" i="57"/>
  <c r="M344" i="57"/>
  <c r="M343" i="57"/>
  <c r="M342" i="57"/>
  <c r="U345" i="7"/>
  <c r="U346" i="7"/>
  <c r="U347" i="7"/>
  <c r="U348" i="7"/>
  <c r="U349" i="7"/>
  <c r="U350" i="7"/>
  <c r="U351" i="7"/>
  <c r="E222" i="44"/>
  <c r="F385" i="28"/>
  <c r="F384" i="28"/>
  <c r="F383" i="28"/>
  <c r="F382" i="28"/>
  <c r="I162" i="28"/>
  <c r="I161" i="28"/>
  <c r="I160" i="28"/>
  <c r="I159" i="28"/>
  <c r="I158" i="28"/>
  <c r="F159" i="28"/>
  <c r="F160" i="28"/>
  <c r="F161" i="28"/>
  <c r="F162" i="28"/>
  <c r="F158" i="28"/>
  <c r="F385" i="25"/>
  <c r="F384" i="25"/>
  <c r="F383" i="25"/>
  <c r="F382" i="25"/>
  <c r="I385" i="25"/>
  <c r="I384" i="25"/>
  <c r="I383" i="25"/>
  <c r="I382" i="25"/>
  <c r="L385" i="25"/>
  <c r="L384" i="25"/>
  <c r="L383" i="25"/>
  <c r="L382" i="25"/>
  <c r="Z385" i="25"/>
  <c r="L162" i="25"/>
  <c r="L161" i="25"/>
  <c r="L160" i="25"/>
  <c r="L159" i="25"/>
  <c r="L158" i="25"/>
  <c r="I162" i="25"/>
  <c r="I161" i="25"/>
  <c r="I160" i="25"/>
  <c r="I159" i="25"/>
  <c r="I158" i="25"/>
  <c r="F162" i="25"/>
  <c r="F161" i="25"/>
  <c r="F160" i="25"/>
  <c r="F159" i="25"/>
  <c r="F158" i="25"/>
  <c r="Y159" i="25"/>
  <c r="Z159" i="25"/>
  <c r="Y160" i="25"/>
  <c r="Z160" i="25"/>
  <c r="Z158" i="25"/>
  <c r="O14" i="25"/>
  <c r="O13" i="25"/>
  <c r="O12" i="25"/>
  <c r="O11" i="25"/>
  <c r="O10" i="25"/>
  <c r="O9" i="25"/>
  <c r="O8" i="25"/>
  <c r="Y451" i="27" l="1"/>
  <c r="AP55" i="38" s="1"/>
  <c r="Z451" i="27"/>
  <c r="AQ55" i="38" s="1"/>
  <c r="R385" i="27"/>
  <c r="R451" i="27" s="1"/>
  <c r="R305" i="27"/>
  <c r="R441" i="27" s="1"/>
  <c r="T471" i="27"/>
  <c r="P471" i="27"/>
  <c r="U100" i="27"/>
  <c r="U411" i="27" s="1"/>
  <c r="O100" i="27"/>
  <c r="Q471" i="27"/>
  <c r="S471" i="27"/>
  <c r="U385" i="27"/>
  <c r="U451" i="27" s="1"/>
  <c r="U305" i="27"/>
  <c r="U441" i="27" s="1"/>
  <c r="R162" i="27"/>
  <c r="R421" i="27" s="1"/>
  <c r="R100" i="27"/>
  <c r="R411" i="27" s="1"/>
  <c r="AE382" i="27"/>
  <c r="O377" i="31"/>
  <c r="Z384" i="30"/>
  <c r="Q481" i="27"/>
  <c r="U162" i="27"/>
  <c r="U421" i="27" s="1"/>
  <c r="AE381" i="27"/>
  <c r="O376" i="31"/>
  <c r="Z383" i="30"/>
  <c r="P481" i="27"/>
  <c r="AF382" i="27"/>
  <c r="P377" i="31"/>
  <c r="AA384" i="30"/>
  <c r="P376" i="31"/>
  <c r="AA383" i="30"/>
  <c r="AF384" i="27"/>
  <c r="P379" i="31"/>
  <c r="AA386" i="30"/>
  <c r="S481" i="27"/>
  <c r="AE384" i="27"/>
  <c r="O379" i="31"/>
  <c r="Z386" i="30"/>
  <c r="AD385" i="27"/>
  <c r="Q57" i="23" s="1"/>
  <c r="R379" i="27"/>
  <c r="R450" i="27" s="1"/>
  <c r="R480" i="27" s="1"/>
  <c r="AF383" i="27"/>
  <c r="P378" i="31"/>
  <c r="AA385" i="30"/>
  <c r="AJ385" i="27"/>
  <c r="W57" i="23" s="1"/>
  <c r="K56" i="15" s="1"/>
  <c r="L385" i="27"/>
  <c r="L451" i="27" s="1"/>
  <c r="AE383" i="27"/>
  <c r="O378" i="31"/>
  <c r="Z385" i="30"/>
  <c r="T481" i="27"/>
  <c r="X385" i="27"/>
  <c r="X451" i="27" s="1"/>
  <c r="O385" i="27"/>
  <c r="O451" i="27" s="1"/>
  <c r="AA382" i="27"/>
  <c r="AA384" i="27"/>
  <c r="AA383" i="27"/>
  <c r="AG383" i="27" s="1"/>
  <c r="I385" i="27"/>
  <c r="I451" i="27" s="1"/>
  <c r="AA381" i="27"/>
  <c r="Z385" i="27"/>
  <c r="AF381" i="27"/>
  <c r="Y385" i="27"/>
  <c r="F385" i="27"/>
  <c r="F451" i="27" s="1"/>
  <c r="U379" i="27"/>
  <c r="U450" i="27" s="1"/>
  <c r="U480" i="27" s="1"/>
  <c r="F15" i="30"/>
  <c r="F14" i="30"/>
  <c r="F13" i="30"/>
  <c r="F12" i="30"/>
  <c r="F11" i="30"/>
  <c r="F10" i="30"/>
  <c r="F9" i="30"/>
  <c r="U189" i="27"/>
  <c r="U188" i="27"/>
  <c r="U187" i="27"/>
  <c r="U186" i="27"/>
  <c r="U185" i="27"/>
  <c r="U184" i="27"/>
  <c r="U183" i="27"/>
  <c r="U182" i="27"/>
  <c r="R189" i="27"/>
  <c r="R188" i="27"/>
  <c r="R187" i="27"/>
  <c r="R186" i="27"/>
  <c r="R185" i="27"/>
  <c r="R184" i="27"/>
  <c r="R183" i="27"/>
  <c r="R182" i="27"/>
  <c r="R481" i="27" l="1"/>
  <c r="AA451" i="27"/>
  <c r="AR55" i="38" s="1"/>
  <c r="R191" i="27"/>
  <c r="U191" i="27"/>
  <c r="R471" i="27"/>
  <c r="U471" i="27"/>
  <c r="AE385" i="27"/>
  <c r="L57" i="23" s="1"/>
  <c r="R57" i="23" s="1"/>
  <c r="F56" i="15" s="1"/>
  <c r="T430" i="27"/>
  <c r="U481" i="27"/>
  <c r="O380" i="31"/>
  <c r="Z387" i="30"/>
  <c r="S430" i="27"/>
  <c r="AF385" i="27"/>
  <c r="M57" i="23" s="1"/>
  <c r="S57" i="23" s="1"/>
  <c r="G56" i="15" s="1"/>
  <c r="AG382" i="27"/>
  <c r="Q377" i="31"/>
  <c r="AB384" i="30"/>
  <c r="Q430" i="27"/>
  <c r="P380" i="31"/>
  <c r="AA387" i="30"/>
  <c r="P430" i="27"/>
  <c r="AG381" i="27"/>
  <c r="Q376" i="31"/>
  <c r="AB383" i="30"/>
  <c r="Q378" i="31"/>
  <c r="AB385" i="30"/>
  <c r="AG384" i="27"/>
  <c r="Q379" i="31"/>
  <c r="AB386" i="30"/>
  <c r="AA385" i="27"/>
  <c r="U13" i="27"/>
  <c r="U12" i="27"/>
  <c r="U11" i="27"/>
  <c r="U10" i="27"/>
  <c r="U9" i="27"/>
  <c r="U8" i="27"/>
  <c r="U7" i="27"/>
  <c r="R13" i="27"/>
  <c r="R12" i="27"/>
  <c r="R11" i="27"/>
  <c r="R10" i="27"/>
  <c r="R9" i="27"/>
  <c r="R8" i="27"/>
  <c r="R7" i="27"/>
  <c r="AU15" i="7"/>
  <c r="AU14" i="7"/>
  <c r="AU13" i="7"/>
  <c r="AU12" i="7"/>
  <c r="AU11" i="7"/>
  <c r="AU10" i="7"/>
  <c r="AU9" i="7"/>
  <c r="AU8" i="7"/>
  <c r="U15" i="7"/>
  <c r="U14" i="7"/>
  <c r="U13" i="7"/>
  <c r="U12" i="7"/>
  <c r="U11" i="7"/>
  <c r="U10" i="7"/>
  <c r="U9" i="7"/>
  <c r="U8" i="7"/>
  <c r="BF8" i="7" l="1"/>
  <c r="AG385" i="27"/>
  <c r="N57" i="23" s="1"/>
  <c r="T57" i="23" s="1"/>
  <c r="H56" i="15" s="1"/>
  <c r="R430" i="27"/>
  <c r="U430" i="27"/>
  <c r="Q380" i="31"/>
  <c r="AB387" i="30"/>
  <c r="N172" i="27"/>
  <c r="P172" i="27"/>
  <c r="P422" i="27" s="1"/>
  <c r="Q172" i="27"/>
  <c r="Q422" i="27" s="1"/>
  <c r="S172" i="27"/>
  <c r="S422" i="27" s="1"/>
  <c r="T172" i="27"/>
  <c r="T422" i="27" s="1"/>
  <c r="V172" i="27"/>
  <c r="W172" i="27"/>
  <c r="X171" i="27"/>
  <c r="X170" i="27"/>
  <c r="X169" i="27"/>
  <c r="X168" i="27"/>
  <c r="X167" i="27"/>
  <c r="X166" i="27"/>
  <c r="X165" i="27"/>
  <c r="X164" i="27"/>
  <c r="U171" i="27"/>
  <c r="U170" i="27"/>
  <c r="U169" i="27"/>
  <c r="U168" i="27"/>
  <c r="U167" i="27"/>
  <c r="U166" i="27"/>
  <c r="U165" i="27"/>
  <c r="U164" i="27"/>
  <c r="R171" i="27"/>
  <c r="R170" i="27"/>
  <c r="R169" i="27"/>
  <c r="R168" i="27"/>
  <c r="R167" i="27"/>
  <c r="R166" i="27"/>
  <c r="R165" i="27"/>
  <c r="R164" i="27"/>
  <c r="O171" i="27"/>
  <c r="O170" i="27"/>
  <c r="O169" i="27"/>
  <c r="O168" i="27"/>
  <c r="O167" i="27"/>
  <c r="O166" i="27"/>
  <c r="O165" i="27"/>
  <c r="O164" i="27"/>
  <c r="J391" i="27"/>
  <c r="K391" i="27"/>
  <c r="M391" i="27"/>
  <c r="N391" i="27"/>
  <c r="P391" i="27"/>
  <c r="P452" i="27" s="1"/>
  <c r="Q391" i="27"/>
  <c r="Q452" i="27" s="1"/>
  <c r="S391" i="27"/>
  <c r="S452" i="27" s="1"/>
  <c r="T391" i="27"/>
  <c r="T452" i="27" s="1"/>
  <c r="V391" i="27"/>
  <c r="W391" i="27"/>
  <c r="U390" i="27"/>
  <c r="U389" i="27"/>
  <c r="U388" i="27"/>
  <c r="U387" i="27"/>
  <c r="R390" i="27"/>
  <c r="R389" i="27"/>
  <c r="R388" i="27"/>
  <c r="R387" i="27"/>
  <c r="F392" i="30"/>
  <c r="F391" i="30"/>
  <c r="F390" i="30"/>
  <c r="F389" i="30"/>
  <c r="R392" i="30"/>
  <c r="R391" i="30"/>
  <c r="R390" i="30"/>
  <c r="R389" i="30"/>
  <c r="O392" i="30"/>
  <c r="O391" i="30"/>
  <c r="O390" i="30"/>
  <c r="O389" i="30"/>
  <c r="L392" i="30"/>
  <c r="L391" i="30"/>
  <c r="L390" i="30"/>
  <c r="L389" i="30"/>
  <c r="I392" i="30"/>
  <c r="I391" i="30"/>
  <c r="I390" i="30"/>
  <c r="I389" i="30"/>
  <c r="L173" i="30"/>
  <c r="L172" i="30"/>
  <c r="L171" i="30"/>
  <c r="L170" i="30"/>
  <c r="L169" i="30"/>
  <c r="L168" i="30"/>
  <c r="L167" i="30"/>
  <c r="L166" i="30"/>
  <c r="I173" i="30"/>
  <c r="I172" i="30"/>
  <c r="I171" i="30"/>
  <c r="I170" i="30"/>
  <c r="I169" i="30"/>
  <c r="I168" i="30"/>
  <c r="I167" i="30"/>
  <c r="I166" i="30"/>
  <c r="E232" i="44"/>
  <c r="E231" i="44"/>
  <c r="E230" i="44"/>
  <c r="E229" i="44"/>
  <c r="H232" i="44"/>
  <c r="H231" i="44"/>
  <c r="H230" i="44"/>
  <c r="H229" i="44"/>
  <c r="X379" i="25"/>
  <c r="X378" i="25"/>
  <c r="X377" i="25"/>
  <c r="X376" i="25"/>
  <c r="X375" i="25"/>
  <c r="X374" i="25"/>
  <c r="X373" i="25"/>
  <c r="X372" i="25"/>
  <c r="X385" i="25"/>
  <c r="X384" i="25"/>
  <c r="X383" i="25"/>
  <c r="X382" i="25"/>
  <c r="X391" i="25"/>
  <c r="X390" i="25"/>
  <c r="X389" i="25"/>
  <c r="X388" i="25"/>
  <c r="AB392" i="25"/>
  <c r="Y389" i="25"/>
  <c r="Z389" i="25"/>
  <c r="Y390" i="25"/>
  <c r="Z390" i="25"/>
  <c r="Y391" i="25"/>
  <c r="Z391" i="25"/>
  <c r="Z388" i="25"/>
  <c r="R367" i="7"/>
  <c r="R366" i="7"/>
  <c r="R365" i="7"/>
  <c r="R364" i="7"/>
  <c r="R363" i="7"/>
  <c r="R362" i="7"/>
  <c r="R361" i="7"/>
  <c r="R360" i="7"/>
  <c r="F391" i="28"/>
  <c r="F390" i="28"/>
  <c r="F389" i="28"/>
  <c r="F388" i="28"/>
  <c r="P443" i="27"/>
  <c r="Q443" i="27"/>
  <c r="S443" i="27"/>
  <c r="T443" i="27"/>
  <c r="U317" i="27"/>
  <c r="U316" i="27"/>
  <c r="U315" i="27"/>
  <c r="U314" i="27"/>
  <c r="U313" i="27"/>
  <c r="U312" i="27"/>
  <c r="U311" i="27"/>
  <c r="R317" i="27"/>
  <c r="R316" i="27"/>
  <c r="R315" i="27"/>
  <c r="R314" i="27"/>
  <c r="R313" i="27"/>
  <c r="R312" i="27"/>
  <c r="R311" i="27"/>
  <c r="P109" i="27"/>
  <c r="P413" i="27" s="1"/>
  <c r="Q109" i="27"/>
  <c r="Q413" i="27" s="1"/>
  <c r="Q473" i="27" s="1"/>
  <c r="S109" i="27"/>
  <c r="S413" i="27" s="1"/>
  <c r="T109" i="27"/>
  <c r="T413" i="27" s="1"/>
  <c r="T473" i="27" s="1"/>
  <c r="V109" i="27"/>
  <c r="W109" i="27"/>
  <c r="I154" i="40"/>
  <c r="K154" i="40"/>
  <c r="L154" i="40"/>
  <c r="N154" i="40"/>
  <c r="O154" i="40"/>
  <c r="Q154" i="40"/>
  <c r="R154" i="40"/>
  <c r="T154" i="40"/>
  <c r="U154" i="40"/>
  <c r="J154" i="40"/>
  <c r="M154" i="40"/>
  <c r="P142" i="57"/>
  <c r="P141" i="57"/>
  <c r="P140" i="57"/>
  <c r="P139" i="57"/>
  <c r="P138" i="57"/>
  <c r="P137" i="57"/>
  <c r="P136" i="57"/>
  <c r="P135" i="57"/>
  <c r="P134" i="57"/>
  <c r="M142" i="57"/>
  <c r="M141" i="57"/>
  <c r="M140" i="57"/>
  <c r="M139" i="57"/>
  <c r="M138" i="57"/>
  <c r="M137" i="57"/>
  <c r="M136" i="57"/>
  <c r="M135" i="57"/>
  <c r="M134" i="57"/>
  <c r="AD256" i="7"/>
  <c r="AE256" i="7"/>
  <c r="AG256" i="7"/>
  <c r="AH256" i="7"/>
  <c r="AJ256" i="7"/>
  <c r="AK256" i="7"/>
  <c r="AM256" i="7"/>
  <c r="AN256" i="7"/>
  <c r="AP256" i="7"/>
  <c r="AQ256" i="7"/>
  <c r="AS256" i="7"/>
  <c r="AT256" i="7"/>
  <c r="O35" i="61"/>
  <c r="P35" i="61"/>
  <c r="Q35" i="61"/>
  <c r="R35" i="61"/>
  <c r="S35" i="61"/>
  <c r="T35" i="61"/>
  <c r="U35" i="61"/>
  <c r="V27" i="61"/>
  <c r="V28" i="61"/>
  <c r="V29" i="61"/>
  <c r="V30" i="61"/>
  <c r="V31" i="61"/>
  <c r="V32" i="61"/>
  <c r="V33" i="61"/>
  <c r="V34" i="61"/>
  <c r="D268" i="58"/>
  <c r="D267" i="58"/>
  <c r="D266" i="58"/>
  <c r="D265" i="58"/>
  <c r="D264" i="58"/>
  <c r="D263" i="58"/>
  <c r="C319" i="32"/>
  <c r="E319" i="32"/>
  <c r="F319" i="32"/>
  <c r="B319" i="32"/>
  <c r="D318" i="32"/>
  <c r="D317" i="32"/>
  <c r="D316" i="32"/>
  <c r="D315" i="32"/>
  <c r="D314" i="32"/>
  <c r="D313" i="32"/>
  <c r="D312" i="32"/>
  <c r="D311" i="32"/>
  <c r="L368" i="27"/>
  <c r="L367" i="27"/>
  <c r="L366" i="27"/>
  <c r="L365" i="27"/>
  <c r="L364" i="27"/>
  <c r="L363" i="27"/>
  <c r="L362" i="27"/>
  <c r="L361" i="27"/>
  <c r="L360" i="27"/>
  <c r="L359" i="27"/>
  <c r="F368" i="27"/>
  <c r="F367" i="27"/>
  <c r="F366" i="27"/>
  <c r="F365" i="27"/>
  <c r="F364" i="27"/>
  <c r="F363" i="27"/>
  <c r="F362" i="27"/>
  <c r="F361" i="27"/>
  <c r="F360" i="27"/>
  <c r="F359" i="27"/>
  <c r="P369" i="27"/>
  <c r="P449" i="27" s="1"/>
  <c r="Q369" i="27"/>
  <c r="Q449" i="27" s="1"/>
  <c r="S369" i="27"/>
  <c r="S449" i="27" s="1"/>
  <c r="T369" i="27"/>
  <c r="T449" i="27" s="1"/>
  <c r="V369" i="27"/>
  <c r="W369" i="27"/>
  <c r="R368" i="27"/>
  <c r="R367" i="27"/>
  <c r="R366" i="27"/>
  <c r="R365" i="27"/>
  <c r="R364" i="27"/>
  <c r="R363" i="27"/>
  <c r="R362" i="27"/>
  <c r="R361" i="27"/>
  <c r="R360" i="27"/>
  <c r="R359" i="27"/>
  <c r="U368" i="27"/>
  <c r="U367" i="27"/>
  <c r="U366" i="27"/>
  <c r="U365" i="27"/>
  <c r="U364" i="27"/>
  <c r="U363" i="27"/>
  <c r="U362" i="27"/>
  <c r="U361" i="27"/>
  <c r="U360" i="27"/>
  <c r="U359" i="27"/>
  <c r="P150" i="27"/>
  <c r="P419" i="27" s="1"/>
  <c r="Q150" i="27"/>
  <c r="Q419" i="27" s="1"/>
  <c r="Q479" i="27" s="1"/>
  <c r="S150" i="27"/>
  <c r="S419" i="27" s="1"/>
  <c r="T150" i="27"/>
  <c r="T419" i="27" s="1"/>
  <c r="T479" i="27" s="1"/>
  <c r="V150" i="27"/>
  <c r="U149" i="27"/>
  <c r="U148" i="27"/>
  <c r="U147" i="27"/>
  <c r="U146" i="27"/>
  <c r="U145" i="27"/>
  <c r="U144" i="27"/>
  <c r="U143" i="27"/>
  <c r="R149" i="27"/>
  <c r="R148" i="27"/>
  <c r="R147" i="27"/>
  <c r="R146" i="27"/>
  <c r="R145" i="27"/>
  <c r="R144" i="27"/>
  <c r="R143" i="27"/>
  <c r="F149" i="27"/>
  <c r="F148" i="27"/>
  <c r="F147" i="27"/>
  <c r="F146" i="27"/>
  <c r="F145" i="27"/>
  <c r="F144" i="27"/>
  <c r="F143" i="27"/>
  <c r="P152" i="30"/>
  <c r="Q152" i="30"/>
  <c r="L369" i="28"/>
  <c r="L368" i="28"/>
  <c r="L367" i="28"/>
  <c r="L366" i="28"/>
  <c r="L365" i="28"/>
  <c r="L364" i="28"/>
  <c r="L363" i="28"/>
  <c r="L362" i="28"/>
  <c r="L361" i="28"/>
  <c r="L360" i="28"/>
  <c r="F369" i="28"/>
  <c r="F368" i="28"/>
  <c r="F367" i="28"/>
  <c r="F366" i="28"/>
  <c r="F365" i="28"/>
  <c r="F364" i="28"/>
  <c r="F363" i="28"/>
  <c r="F362" i="28"/>
  <c r="F361" i="28"/>
  <c r="F360" i="28"/>
  <c r="I145" i="28"/>
  <c r="I146" i="28"/>
  <c r="I147" i="28"/>
  <c r="I148" i="28"/>
  <c r="I149" i="28"/>
  <c r="I150" i="28"/>
  <c r="F145" i="28"/>
  <c r="F146" i="28"/>
  <c r="F147" i="28"/>
  <c r="F148" i="28"/>
  <c r="F149" i="28"/>
  <c r="F150" i="28"/>
  <c r="R369" i="27" l="1"/>
  <c r="R449" i="27" s="1"/>
  <c r="AF256" i="7"/>
  <c r="U318" i="27"/>
  <c r="R318" i="27"/>
  <c r="R443" i="27" s="1"/>
  <c r="D319" i="32"/>
  <c r="P479" i="27"/>
  <c r="U150" i="27"/>
  <c r="U419" i="27" s="1"/>
  <c r="U443" i="27"/>
  <c r="P482" i="27"/>
  <c r="Z392" i="25"/>
  <c r="X392" i="25"/>
  <c r="AL256" i="7"/>
  <c r="S479" i="27"/>
  <c r="P473" i="27"/>
  <c r="T482" i="27"/>
  <c r="S482" i="27"/>
  <c r="D269" i="58"/>
  <c r="Q482" i="27"/>
  <c r="U369" i="27"/>
  <c r="U449" i="27" s="1"/>
  <c r="AI256" i="7"/>
  <c r="AO256" i="7"/>
  <c r="AR256" i="7"/>
  <c r="S473" i="27"/>
  <c r="O172" i="27"/>
  <c r="R172" i="27"/>
  <c r="R422" i="27" s="1"/>
  <c r="U172" i="27"/>
  <c r="U422" i="27" s="1"/>
  <c r="R109" i="27"/>
  <c r="R413" i="27" s="1"/>
  <c r="U109" i="27"/>
  <c r="U413" i="27" s="1"/>
  <c r="R150" i="27"/>
  <c r="R419" i="27" s="1"/>
  <c r="R391" i="27"/>
  <c r="R452" i="27" s="1"/>
  <c r="U391" i="27"/>
  <c r="U452" i="27" s="1"/>
  <c r="S154" i="40"/>
  <c r="P154" i="40"/>
  <c r="C25" i="43"/>
  <c r="E25" i="43"/>
  <c r="F25" i="43"/>
  <c r="B25" i="43"/>
  <c r="O16" i="61"/>
  <c r="P16" i="61"/>
  <c r="Q16" i="61"/>
  <c r="R16" i="61"/>
  <c r="S16" i="61"/>
  <c r="T16" i="61"/>
  <c r="V13" i="61"/>
  <c r="V14" i="61"/>
  <c r="V15" i="61"/>
  <c r="K374" i="40"/>
  <c r="L374" i="40"/>
  <c r="N374" i="40"/>
  <c r="O374" i="40"/>
  <c r="Q374" i="40"/>
  <c r="R374" i="40"/>
  <c r="T374" i="40"/>
  <c r="P374" i="40"/>
  <c r="M374" i="40"/>
  <c r="K357" i="40"/>
  <c r="L357" i="40"/>
  <c r="N357" i="40"/>
  <c r="O357" i="40"/>
  <c r="Q357" i="40"/>
  <c r="R357" i="40"/>
  <c r="T357" i="40"/>
  <c r="P357" i="40"/>
  <c r="K340" i="40"/>
  <c r="L340" i="40"/>
  <c r="N340" i="40"/>
  <c r="O340" i="40"/>
  <c r="Q340" i="40"/>
  <c r="R340" i="40"/>
  <c r="T340" i="40"/>
  <c r="U340" i="40"/>
  <c r="P340" i="40"/>
  <c r="W244" i="40"/>
  <c r="J238" i="40"/>
  <c r="K238" i="40"/>
  <c r="L238" i="40"/>
  <c r="M238" i="40"/>
  <c r="N238" i="40"/>
  <c r="O238" i="40"/>
  <c r="P238" i="40"/>
  <c r="Q238" i="40"/>
  <c r="R238" i="40"/>
  <c r="T238" i="40"/>
  <c r="U238" i="40"/>
  <c r="J205" i="40"/>
  <c r="K205" i="40"/>
  <c r="L205" i="40"/>
  <c r="M205" i="40"/>
  <c r="N205" i="40"/>
  <c r="O205" i="40"/>
  <c r="P205" i="40"/>
  <c r="Q205" i="40"/>
  <c r="R205" i="40"/>
  <c r="T205" i="40"/>
  <c r="W24" i="40"/>
  <c r="AN154" i="40"/>
  <c r="AO154" i="40"/>
  <c r="AP154" i="40"/>
  <c r="AQ154" i="40"/>
  <c r="AR154" i="40"/>
  <c r="AS154" i="40"/>
  <c r="AT154" i="40"/>
  <c r="AU154" i="40"/>
  <c r="AN238" i="40"/>
  <c r="AO238" i="40"/>
  <c r="AP238" i="40"/>
  <c r="AQ238" i="40"/>
  <c r="AR238" i="40"/>
  <c r="AS238" i="40"/>
  <c r="AT238" i="40"/>
  <c r="AU238" i="40"/>
  <c r="AN374" i="40"/>
  <c r="AO374" i="40"/>
  <c r="AP374" i="40"/>
  <c r="AQ374" i="40"/>
  <c r="AR374" i="40"/>
  <c r="AS374" i="40"/>
  <c r="AT374" i="40"/>
  <c r="AU374" i="40"/>
  <c r="AV374" i="40"/>
  <c r="AN357" i="40"/>
  <c r="AO357" i="40"/>
  <c r="AQ357" i="40"/>
  <c r="AR357" i="40"/>
  <c r="AT357" i="40"/>
  <c r="AU357" i="40"/>
  <c r="AN340" i="40"/>
  <c r="AO340" i="40"/>
  <c r="AQ340" i="40"/>
  <c r="AR340" i="40"/>
  <c r="AT340" i="40"/>
  <c r="AU340" i="40"/>
  <c r="AN323" i="40"/>
  <c r="AO323" i="40"/>
  <c r="AQ323" i="40"/>
  <c r="AR323" i="40"/>
  <c r="AT323" i="40"/>
  <c r="AU323" i="40"/>
  <c r="AP323" i="40"/>
  <c r="AS340" i="40"/>
  <c r="AP340" i="40"/>
  <c r="AS357" i="40"/>
  <c r="AP357" i="40"/>
  <c r="AY373" i="40"/>
  <c r="AY371" i="40"/>
  <c r="AY369" i="40"/>
  <c r="AY367" i="40"/>
  <c r="AY365" i="40"/>
  <c r="AY363" i="40"/>
  <c r="AX390" i="40"/>
  <c r="AW390" i="40"/>
  <c r="AX389" i="40"/>
  <c r="AW389" i="40"/>
  <c r="AX388" i="40"/>
  <c r="AW388" i="40"/>
  <c r="AX387" i="40"/>
  <c r="AW387" i="40"/>
  <c r="AX386" i="40"/>
  <c r="AW386" i="40"/>
  <c r="AX385" i="40"/>
  <c r="AW385" i="40"/>
  <c r="AX384" i="40"/>
  <c r="AW384" i="40"/>
  <c r="AX383" i="40"/>
  <c r="AW383" i="40"/>
  <c r="AX382" i="40"/>
  <c r="AW382" i="40"/>
  <c r="AX381" i="40"/>
  <c r="AW381" i="40"/>
  <c r="AX380" i="40"/>
  <c r="AW380" i="40"/>
  <c r="AX373" i="40"/>
  <c r="AW373" i="40"/>
  <c r="AY372" i="40"/>
  <c r="AX372" i="40"/>
  <c r="AW372" i="40"/>
  <c r="AX371" i="40"/>
  <c r="AW371" i="40"/>
  <c r="AY370" i="40"/>
  <c r="AX370" i="40"/>
  <c r="AW370" i="40"/>
  <c r="AX369" i="40"/>
  <c r="AW369" i="40"/>
  <c r="AY368" i="40"/>
  <c r="AX368" i="40"/>
  <c r="AW368" i="40"/>
  <c r="AX367" i="40"/>
  <c r="AW367" i="40"/>
  <c r="AY366" i="40"/>
  <c r="AX366" i="40"/>
  <c r="AW366" i="40"/>
  <c r="AX365" i="40"/>
  <c r="AW365" i="40"/>
  <c r="AY364" i="40"/>
  <c r="AX364" i="40"/>
  <c r="AW364" i="40"/>
  <c r="AX363" i="40"/>
  <c r="AW363" i="40"/>
  <c r="AX356" i="40"/>
  <c r="AW356" i="40"/>
  <c r="AX355" i="40"/>
  <c r="AW355" i="40"/>
  <c r="AX354" i="40"/>
  <c r="AW354" i="40"/>
  <c r="AX353" i="40"/>
  <c r="AW353" i="40"/>
  <c r="AX352" i="40"/>
  <c r="AW352" i="40"/>
  <c r="AX351" i="40"/>
  <c r="AW351" i="40"/>
  <c r="AX350" i="40"/>
  <c r="AW350" i="40"/>
  <c r="AX349" i="40"/>
  <c r="AW349" i="40"/>
  <c r="AX348" i="40"/>
  <c r="AW348" i="40"/>
  <c r="AX347" i="40"/>
  <c r="AW347" i="40"/>
  <c r="AX346" i="40"/>
  <c r="AW346" i="40"/>
  <c r="AX339" i="40"/>
  <c r="AW339" i="40"/>
  <c r="AX338" i="40"/>
  <c r="AW338" i="40"/>
  <c r="AX337" i="40"/>
  <c r="AW337" i="40"/>
  <c r="AX336" i="40"/>
  <c r="AW336" i="40"/>
  <c r="AX335" i="40"/>
  <c r="AW335" i="40"/>
  <c r="AX334" i="40"/>
  <c r="AW334" i="40"/>
  <c r="AX333" i="40"/>
  <c r="AW333" i="40"/>
  <c r="AX332" i="40"/>
  <c r="AW332" i="40"/>
  <c r="AX331" i="40"/>
  <c r="AW331" i="40"/>
  <c r="AX330" i="40"/>
  <c r="AW330" i="40"/>
  <c r="AX329" i="40"/>
  <c r="AW329" i="40"/>
  <c r="AX322" i="40"/>
  <c r="AW322" i="40"/>
  <c r="AX321" i="40"/>
  <c r="AW321" i="40"/>
  <c r="AX320" i="40"/>
  <c r="AW320" i="40"/>
  <c r="AX319" i="40"/>
  <c r="AW319" i="40"/>
  <c r="AX318" i="40"/>
  <c r="AW318" i="40"/>
  <c r="AX317" i="40"/>
  <c r="AW317" i="40"/>
  <c r="AX316" i="40"/>
  <c r="AW316" i="40"/>
  <c r="AX315" i="40"/>
  <c r="AW315" i="40"/>
  <c r="AX314" i="40"/>
  <c r="AW314" i="40"/>
  <c r="AX313" i="40"/>
  <c r="AW313" i="40"/>
  <c r="AX312" i="40"/>
  <c r="AW312" i="40"/>
  <c r="AX305" i="40"/>
  <c r="AW305" i="40"/>
  <c r="AX304" i="40"/>
  <c r="AW304" i="40"/>
  <c r="AX303" i="40"/>
  <c r="AW303" i="40"/>
  <c r="AX302" i="40"/>
  <c r="AW302" i="40"/>
  <c r="AX301" i="40"/>
  <c r="AW301" i="40"/>
  <c r="AX300" i="40"/>
  <c r="AW300" i="40"/>
  <c r="AX299" i="40"/>
  <c r="AW299" i="40"/>
  <c r="AX298" i="40"/>
  <c r="AW298" i="40"/>
  <c r="AX297" i="40"/>
  <c r="AW297" i="40"/>
  <c r="AX296" i="40"/>
  <c r="AW296" i="40"/>
  <c r="AX295" i="40"/>
  <c r="AW295" i="40"/>
  <c r="AX288" i="40"/>
  <c r="AW288" i="40"/>
  <c r="AX287" i="40"/>
  <c r="AW287" i="40"/>
  <c r="AX286" i="40"/>
  <c r="AW286" i="40"/>
  <c r="AX285" i="40"/>
  <c r="AW285" i="40"/>
  <c r="AX284" i="40"/>
  <c r="AW284" i="40"/>
  <c r="AX283" i="40"/>
  <c r="AW283" i="40"/>
  <c r="AX282" i="40"/>
  <c r="AW282" i="40"/>
  <c r="AX281" i="40"/>
  <c r="AW281" i="40"/>
  <c r="AX280" i="40"/>
  <c r="AW280" i="40"/>
  <c r="AX279" i="40"/>
  <c r="AW279" i="40"/>
  <c r="AX278" i="40"/>
  <c r="AW278" i="40"/>
  <c r="AX271" i="40"/>
  <c r="AW271" i="40"/>
  <c r="AX270" i="40"/>
  <c r="AW270" i="40"/>
  <c r="AX269" i="40"/>
  <c r="AW269" i="40"/>
  <c r="AX268" i="40"/>
  <c r="AW268" i="40"/>
  <c r="AX267" i="40"/>
  <c r="AW267" i="40"/>
  <c r="AX266" i="40"/>
  <c r="AW266" i="40"/>
  <c r="AX265" i="40"/>
  <c r="AW265" i="40"/>
  <c r="AX264" i="40"/>
  <c r="AW264" i="40"/>
  <c r="AX263" i="40"/>
  <c r="AW263" i="40"/>
  <c r="AX262" i="40"/>
  <c r="AW262" i="40"/>
  <c r="AX261" i="40"/>
  <c r="AW261" i="40"/>
  <c r="AX254" i="40"/>
  <c r="AW254" i="40"/>
  <c r="AX253" i="40"/>
  <c r="AW253" i="40"/>
  <c r="AX252" i="40"/>
  <c r="AW252" i="40"/>
  <c r="AX251" i="40"/>
  <c r="AW251" i="40"/>
  <c r="AX250" i="40"/>
  <c r="AW250" i="40"/>
  <c r="AX249" i="40"/>
  <c r="AW249" i="40"/>
  <c r="AX248" i="40"/>
  <c r="AW248" i="40"/>
  <c r="AX247" i="40"/>
  <c r="AW247" i="40"/>
  <c r="AX246" i="40"/>
  <c r="AW246" i="40"/>
  <c r="AX245" i="40"/>
  <c r="AW245" i="40"/>
  <c r="AX244" i="40"/>
  <c r="AW244" i="40"/>
  <c r="AX204" i="40"/>
  <c r="AW204" i="40"/>
  <c r="AX203" i="40"/>
  <c r="AW203" i="40"/>
  <c r="AX202" i="40"/>
  <c r="AW202" i="40"/>
  <c r="AX201" i="40"/>
  <c r="AW201" i="40"/>
  <c r="AX200" i="40"/>
  <c r="AW200" i="40"/>
  <c r="AX199" i="40"/>
  <c r="AW199" i="40"/>
  <c r="AX198" i="40"/>
  <c r="AW198" i="40"/>
  <c r="AX197" i="40"/>
  <c r="AW197" i="40"/>
  <c r="AX196" i="40"/>
  <c r="AW196" i="40"/>
  <c r="AX195" i="40"/>
  <c r="AW195" i="40"/>
  <c r="AX194" i="40"/>
  <c r="AW194" i="40"/>
  <c r="AX187" i="40"/>
  <c r="AW187" i="40"/>
  <c r="AX186" i="40"/>
  <c r="AW186" i="40"/>
  <c r="AX185" i="40"/>
  <c r="AW185" i="40"/>
  <c r="AX184" i="40"/>
  <c r="AW184" i="40"/>
  <c r="AX183" i="40"/>
  <c r="AW183" i="40"/>
  <c r="AX182" i="40"/>
  <c r="AW182" i="40"/>
  <c r="AX181" i="40"/>
  <c r="AW181" i="40"/>
  <c r="AX180" i="40"/>
  <c r="AW180" i="40"/>
  <c r="AX179" i="40"/>
  <c r="AW179" i="40"/>
  <c r="AX178" i="40"/>
  <c r="AW178" i="40"/>
  <c r="AX177" i="40"/>
  <c r="AW177" i="40"/>
  <c r="AX170" i="40"/>
  <c r="AW170" i="40"/>
  <c r="AX169" i="40"/>
  <c r="AW169" i="40"/>
  <c r="AX168" i="40"/>
  <c r="AW168" i="40"/>
  <c r="AX167" i="40"/>
  <c r="AW167" i="40"/>
  <c r="AX166" i="40"/>
  <c r="AW166" i="40"/>
  <c r="AX165" i="40"/>
  <c r="AW165" i="40"/>
  <c r="AX164" i="40"/>
  <c r="AW164" i="40"/>
  <c r="AX163" i="40"/>
  <c r="AW163" i="40"/>
  <c r="AX162" i="40"/>
  <c r="AW162" i="40"/>
  <c r="AX161" i="40"/>
  <c r="AW161" i="40"/>
  <c r="AX160" i="40"/>
  <c r="AW160" i="40"/>
  <c r="AX153" i="40"/>
  <c r="AW153" i="40"/>
  <c r="AX152" i="40"/>
  <c r="AW152" i="40"/>
  <c r="AX151" i="40"/>
  <c r="AW151" i="40"/>
  <c r="AX150" i="40"/>
  <c r="AW150" i="40"/>
  <c r="AX149" i="40"/>
  <c r="AW149" i="40"/>
  <c r="AX148" i="40"/>
  <c r="AW148" i="40"/>
  <c r="AX147" i="40"/>
  <c r="AW147" i="40"/>
  <c r="AX146" i="40"/>
  <c r="AW146" i="40"/>
  <c r="AX145" i="40"/>
  <c r="AW145" i="40"/>
  <c r="AX144" i="40"/>
  <c r="AW144" i="40"/>
  <c r="AX143" i="40"/>
  <c r="AW143" i="40"/>
  <c r="AX136" i="40"/>
  <c r="AW136" i="40"/>
  <c r="AX135" i="40"/>
  <c r="AW135" i="40"/>
  <c r="AX134" i="40"/>
  <c r="AW134" i="40"/>
  <c r="AX133" i="40"/>
  <c r="AW133" i="40"/>
  <c r="AX132" i="40"/>
  <c r="AW132" i="40"/>
  <c r="AX131" i="40"/>
  <c r="AW131" i="40"/>
  <c r="AX130" i="40"/>
  <c r="AW130" i="40"/>
  <c r="AX129" i="40"/>
  <c r="AW129" i="40"/>
  <c r="AX128" i="40"/>
  <c r="AW128" i="40"/>
  <c r="AX127" i="40"/>
  <c r="AW127" i="40"/>
  <c r="AX126" i="40"/>
  <c r="AW126" i="40"/>
  <c r="AX119" i="40"/>
  <c r="AW119" i="40"/>
  <c r="AX118" i="40"/>
  <c r="AW118" i="40"/>
  <c r="AX117" i="40"/>
  <c r="AW117" i="40"/>
  <c r="AX116" i="40"/>
  <c r="AW116" i="40"/>
  <c r="AX115" i="40"/>
  <c r="AW115" i="40"/>
  <c r="AX114" i="40"/>
  <c r="AW114" i="40"/>
  <c r="AX113" i="40"/>
  <c r="AW113" i="40"/>
  <c r="AX112" i="40"/>
  <c r="AW112" i="40"/>
  <c r="AX111" i="40"/>
  <c r="AW111" i="40"/>
  <c r="AX110" i="40"/>
  <c r="AW110" i="40"/>
  <c r="AX109" i="40"/>
  <c r="AW109" i="40"/>
  <c r="AX102" i="40"/>
  <c r="AW102" i="40"/>
  <c r="AX101" i="40"/>
  <c r="AW101" i="40"/>
  <c r="AX100" i="40"/>
  <c r="AW100" i="40"/>
  <c r="AX99" i="40"/>
  <c r="AW99" i="40"/>
  <c r="AX98" i="40"/>
  <c r="AW98" i="40"/>
  <c r="AX97" i="40"/>
  <c r="AW97" i="40"/>
  <c r="AX96" i="40"/>
  <c r="AW96" i="40"/>
  <c r="AX95" i="40"/>
  <c r="AW95" i="40"/>
  <c r="AX94" i="40"/>
  <c r="AW94" i="40"/>
  <c r="AX93" i="40"/>
  <c r="AW93" i="40"/>
  <c r="AX92" i="40"/>
  <c r="AW92" i="40"/>
  <c r="AX85" i="40"/>
  <c r="AW85" i="40"/>
  <c r="AX84" i="40"/>
  <c r="AW84" i="40"/>
  <c r="AX83" i="40"/>
  <c r="AW83" i="40"/>
  <c r="AX82" i="40"/>
  <c r="AW82" i="40"/>
  <c r="AX81" i="40"/>
  <c r="AW81" i="40"/>
  <c r="AX80" i="40"/>
  <c r="AW80" i="40"/>
  <c r="AX79" i="40"/>
  <c r="AW79" i="40"/>
  <c r="AX78" i="40"/>
  <c r="AW78" i="40"/>
  <c r="AX77" i="40"/>
  <c r="AW77" i="40"/>
  <c r="AX76" i="40"/>
  <c r="AW76" i="40"/>
  <c r="AX75" i="40"/>
  <c r="AW75" i="40"/>
  <c r="AX68" i="40"/>
  <c r="AW68" i="40"/>
  <c r="AX67" i="40"/>
  <c r="AW67" i="40"/>
  <c r="AX66" i="40"/>
  <c r="AW66" i="40"/>
  <c r="AX65" i="40"/>
  <c r="AW65" i="40"/>
  <c r="AX64" i="40"/>
  <c r="AW64" i="40"/>
  <c r="AX63" i="40"/>
  <c r="AW63" i="40"/>
  <c r="AX62" i="40"/>
  <c r="AW62" i="40"/>
  <c r="AX61" i="40"/>
  <c r="AW61" i="40"/>
  <c r="AX60" i="40"/>
  <c r="AW60" i="40"/>
  <c r="AX59" i="40"/>
  <c r="AW59" i="40"/>
  <c r="AX58" i="40"/>
  <c r="AW58" i="40"/>
  <c r="AX51" i="40"/>
  <c r="AW51" i="40"/>
  <c r="AX50" i="40"/>
  <c r="AW50" i="40"/>
  <c r="AX49" i="40"/>
  <c r="AW49" i="40"/>
  <c r="AX48" i="40"/>
  <c r="AW48" i="40"/>
  <c r="AX47" i="40"/>
  <c r="AW47" i="40"/>
  <c r="AX46" i="40"/>
  <c r="AW46" i="40"/>
  <c r="AX45" i="40"/>
  <c r="AW45" i="40"/>
  <c r="AX44" i="40"/>
  <c r="AW44" i="40"/>
  <c r="AX43" i="40"/>
  <c r="AW43" i="40"/>
  <c r="AX42" i="40"/>
  <c r="AW42" i="40"/>
  <c r="AX41" i="40"/>
  <c r="AW41" i="40"/>
  <c r="AX34" i="40"/>
  <c r="AW34" i="40"/>
  <c r="AX33" i="40"/>
  <c r="AW33" i="40"/>
  <c r="AX32" i="40"/>
  <c r="AW32" i="40"/>
  <c r="AX31" i="40"/>
  <c r="AW31" i="40"/>
  <c r="AX30" i="40"/>
  <c r="AW30" i="40"/>
  <c r="AX29" i="40"/>
  <c r="AW29" i="40"/>
  <c r="AX28" i="40"/>
  <c r="AW28" i="40"/>
  <c r="AX27" i="40"/>
  <c r="AW27" i="40"/>
  <c r="AX26" i="40"/>
  <c r="AW26" i="40"/>
  <c r="AX25" i="40"/>
  <c r="AW25" i="40"/>
  <c r="AX24" i="40"/>
  <c r="AW24" i="40"/>
  <c r="AW8" i="40"/>
  <c r="AX8" i="40"/>
  <c r="AW9" i="40"/>
  <c r="AX9" i="40"/>
  <c r="AW10" i="40"/>
  <c r="AX10" i="40"/>
  <c r="AW11" i="40"/>
  <c r="AX11" i="40"/>
  <c r="AW12" i="40"/>
  <c r="AX12" i="40"/>
  <c r="AW13" i="40"/>
  <c r="AX13" i="40"/>
  <c r="AW14" i="40"/>
  <c r="AX14" i="40"/>
  <c r="AW15" i="40"/>
  <c r="AX15" i="40"/>
  <c r="AW16" i="40"/>
  <c r="AX16" i="40"/>
  <c r="AW17" i="40"/>
  <c r="AX17" i="40"/>
  <c r="AX7" i="40"/>
  <c r="AW7" i="40"/>
  <c r="AJ18" i="40"/>
  <c r="AK18" i="40"/>
  <c r="AL18" i="40"/>
  <c r="AN18" i="40"/>
  <c r="AO18" i="40"/>
  <c r="AQ18" i="40"/>
  <c r="AR18" i="40"/>
  <c r="AT18" i="40"/>
  <c r="AU18" i="40"/>
  <c r="AS18" i="40"/>
  <c r="AP18" i="40"/>
  <c r="W7" i="40"/>
  <c r="X369" i="25"/>
  <c r="X368" i="25"/>
  <c r="X367" i="25"/>
  <c r="X366" i="25"/>
  <c r="X365" i="25"/>
  <c r="X364" i="25"/>
  <c r="X363" i="25"/>
  <c r="X362" i="25"/>
  <c r="X361" i="25"/>
  <c r="X360" i="25"/>
  <c r="F369" i="25"/>
  <c r="F368" i="25"/>
  <c r="F367" i="25"/>
  <c r="F366" i="25"/>
  <c r="F365" i="25"/>
  <c r="F364" i="25"/>
  <c r="F363" i="25"/>
  <c r="F362" i="25"/>
  <c r="F361" i="25"/>
  <c r="F360" i="25"/>
  <c r="I369" i="25"/>
  <c r="I368" i="25"/>
  <c r="I367" i="25"/>
  <c r="I366" i="25"/>
  <c r="I365" i="25"/>
  <c r="I364" i="25"/>
  <c r="I363" i="25"/>
  <c r="I362" i="25"/>
  <c r="I361" i="25"/>
  <c r="I360" i="25"/>
  <c r="L369" i="25"/>
  <c r="L368" i="25"/>
  <c r="L367" i="25"/>
  <c r="L366" i="25"/>
  <c r="L365" i="25"/>
  <c r="L364" i="25"/>
  <c r="L363" i="25"/>
  <c r="L362" i="25"/>
  <c r="L361" i="25"/>
  <c r="L360" i="25"/>
  <c r="F150" i="25"/>
  <c r="F149" i="25"/>
  <c r="F148" i="25"/>
  <c r="F147" i="25"/>
  <c r="F146" i="25"/>
  <c r="F145" i="25"/>
  <c r="F144" i="25"/>
  <c r="I150" i="25"/>
  <c r="I149" i="25"/>
  <c r="I148" i="25"/>
  <c r="I147" i="25"/>
  <c r="I146" i="25"/>
  <c r="I145" i="25"/>
  <c r="I144" i="25"/>
  <c r="L150" i="25"/>
  <c r="L149" i="25"/>
  <c r="L148" i="25"/>
  <c r="L147" i="25"/>
  <c r="L146" i="25"/>
  <c r="L145" i="25"/>
  <c r="L144" i="25"/>
  <c r="AX400" i="40" l="1"/>
  <c r="AX404" i="40"/>
  <c r="AX408" i="40"/>
  <c r="AX402" i="40"/>
  <c r="AX406" i="40"/>
  <c r="AW400" i="40"/>
  <c r="AW402" i="40"/>
  <c r="AW404" i="40"/>
  <c r="AW406" i="40"/>
  <c r="AW408" i="40"/>
  <c r="AX401" i="40"/>
  <c r="AX403" i="40"/>
  <c r="AX405" i="40"/>
  <c r="AX407" i="40"/>
  <c r="AX409" i="40"/>
  <c r="AW401" i="40"/>
  <c r="AW403" i="40"/>
  <c r="AW405" i="40"/>
  <c r="AW407" i="40"/>
  <c r="AW409" i="40"/>
  <c r="AX410" i="40"/>
  <c r="AX205" i="40"/>
  <c r="AW410" i="40"/>
  <c r="AW205" i="40"/>
  <c r="R479" i="27"/>
  <c r="U473" i="27"/>
  <c r="U479" i="27"/>
  <c r="AS323" i="40"/>
  <c r="U482" i="27"/>
  <c r="AS391" i="40"/>
  <c r="R482" i="27"/>
  <c r="M357" i="40"/>
  <c r="AP391" i="40"/>
  <c r="P391" i="40"/>
  <c r="R473" i="27"/>
  <c r="AW238" i="40"/>
  <c r="AX18" i="40"/>
  <c r="M340" i="40"/>
  <c r="AW18" i="40"/>
  <c r="AS69" i="40"/>
  <c r="Y219" i="27"/>
  <c r="AC69" i="40"/>
  <c r="AE69" i="40"/>
  <c r="AF69" i="40"/>
  <c r="AH69" i="40"/>
  <c r="AI69" i="40"/>
  <c r="AK69" i="40"/>
  <c r="AL69" i="40"/>
  <c r="AN69" i="40"/>
  <c r="AO69" i="40"/>
  <c r="AQ69" i="40"/>
  <c r="AR69" i="40"/>
  <c r="AT69" i="40"/>
  <c r="AU69" i="40"/>
  <c r="AW69" i="40"/>
  <c r="AX69" i="40"/>
  <c r="AP69" i="40"/>
  <c r="AD69" i="40"/>
  <c r="AJ69" i="40"/>
  <c r="E69" i="40"/>
  <c r="F69" i="40"/>
  <c r="H69" i="40"/>
  <c r="I69" i="40"/>
  <c r="K69" i="40"/>
  <c r="L69" i="40"/>
  <c r="N69" i="40"/>
  <c r="O69" i="40"/>
  <c r="Q69" i="40"/>
  <c r="R69" i="40"/>
  <c r="T69" i="40"/>
  <c r="U69" i="40"/>
  <c r="G69" i="40"/>
  <c r="J69" i="40"/>
  <c r="M69" i="40"/>
  <c r="P69" i="40"/>
  <c r="P222" i="27"/>
  <c r="P433" i="27" s="1"/>
  <c r="P463" i="27" s="1"/>
  <c r="Q222" i="27"/>
  <c r="Q433" i="27" s="1"/>
  <c r="Q463" i="27" s="1"/>
  <c r="S222" i="27"/>
  <c r="S433" i="27" s="1"/>
  <c r="T222" i="27"/>
  <c r="T433" i="27" s="1"/>
  <c r="V222" i="27"/>
  <c r="W222" i="27"/>
  <c r="U221" i="27"/>
  <c r="U220" i="27"/>
  <c r="U219" i="27"/>
  <c r="R221" i="27"/>
  <c r="R220" i="27"/>
  <c r="R219" i="27"/>
  <c r="O221" i="27"/>
  <c r="O220" i="27"/>
  <c r="O219" i="27"/>
  <c r="L221" i="27"/>
  <c r="L220" i="27"/>
  <c r="L219" i="27"/>
  <c r="I221" i="27"/>
  <c r="I220" i="27"/>
  <c r="I219" i="27"/>
  <c r="F221" i="27"/>
  <c r="F220" i="27"/>
  <c r="F219" i="27"/>
  <c r="E42" i="44"/>
  <c r="E41" i="44"/>
  <c r="E40" i="44"/>
  <c r="E39" i="44"/>
  <c r="H42" i="44"/>
  <c r="H41" i="44"/>
  <c r="H40" i="44"/>
  <c r="H39" i="44"/>
  <c r="F222" i="28"/>
  <c r="F221" i="28"/>
  <c r="F220" i="28"/>
  <c r="F222" i="25"/>
  <c r="F221" i="25"/>
  <c r="F220" i="25"/>
  <c r="I222" i="25"/>
  <c r="I221" i="25"/>
  <c r="I220" i="25"/>
  <c r="L222" i="25"/>
  <c r="L221" i="25"/>
  <c r="L220" i="25"/>
  <c r="O222" i="25"/>
  <c r="O221" i="25"/>
  <c r="O220" i="25"/>
  <c r="R222" i="25"/>
  <c r="R221" i="25"/>
  <c r="R220" i="25"/>
  <c r="U222" i="25"/>
  <c r="U221" i="25"/>
  <c r="U220" i="25"/>
  <c r="X222" i="25"/>
  <c r="X221" i="25"/>
  <c r="X220" i="25"/>
  <c r="O31" i="25"/>
  <c r="O30" i="25"/>
  <c r="L31" i="25"/>
  <c r="L30" i="25"/>
  <c r="I31" i="25"/>
  <c r="I30" i="25"/>
  <c r="F31" i="25"/>
  <c r="F30" i="25"/>
  <c r="S463" i="27" l="1"/>
  <c r="T463" i="27"/>
  <c r="AX411" i="40"/>
  <c r="AW411" i="40"/>
  <c r="AG69" i="40"/>
  <c r="O222" i="27"/>
  <c r="R222" i="27"/>
  <c r="R433" i="27" s="1"/>
  <c r="R463" i="27" s="1"/>
  <c r="U222" i="27"/>
  <c r="U433" i="27" s="1"/>
  <c r="P302" i="57"/>
  <c r="P301" i="57"/>
  <c r="P300" i="57"/>
  <c r="P299" i="57"/>
  <c r="P298" i="57"/>
  <c r="P297" i="57"/>
  <c r="P296" i="57"/>
  <c r="P295" i="57"/>
  <c r="P294" i="57"/>
  <c r="V322" i="40"/>
  <c r="V321" i="40"/>
  <c r="V320" i="40"/>
  <c r="V319" i="40"/>
  <c r="V318" i="40"/>
  <c r="V317" i="40"/>
  <c r="V316" i="40"/>
  <c r="V315" i="40"/>
  <c r="V314" i="40"/>
  <c r="V313" i="40"/>
  <c r="V312" i="40"/>
  <c r="P323" i="40"/>
  <c r="M323" i="40"/>
  <c r="X312" i="40"/>
  <c r="F323" i="40"/>
  <c r="H323" i="40"/>
  <c r="I323" i="40"/>
  <c r="K323" i="40"/>
  <c r="L323" i="40"/>
  <c r="N323" i="40"/>
  <c r="O323" i="40"/>
  <c r="Q323" i="40"/>
  <c r="R323" i="40"/>
  <c r="T323" i="40"/>
  <c r="U323" i="40"/>
  <c r="AR303" i="7"/>
  <c r="AO303" i="7"/>
  <c r="AL303" i="7"/>
  <c r="AF303" i="7"/>
  <c r="U297" i="7"/>
  <c r="U298" i="7"/>
  <c r="U299" i="7"/>
  <c r="U300" i="7"/>
  <c r="U301" i="7"/>
  <c r="U302" i="7"/>
  <c r="U303" i="7"/>
  <c r="F358" i="30"/>
  <c r="F357" i="30"/>
  <c r="F356" i="30"/>
  <c r="F355" i="30"/>
  <c r="F354" i="30"/>
  <c r="F353" i="30"/>
  <c r="F357" i="28"/>
  <c r="F356" i="28"/>
  <c r="F355" i="28"/>
  <c r="F354" i="28"/>
  <c r="F353" i="28"/>
  <c r="F352" i="28"/>
  <c r="M357" i="27"/>
  <c r="N357" i="27"/>
  <c r="P357" i="27"/>
  <c r="P448" i="27" s="1"/>
  <c r="Q357" i="27"/>
  <c r="Q448" i="27" s="1"/>
  <c r="S357" i="27"/>
  <c r="S448" i="27" s="1"/>
  <c r="T357" i="27"/>
  <c r="T448" i="27" s="1"/>
  <c r="V357" i="27"/>
  <c r="W357" i="27"/>
  <c r="U356" i="27"/>
  <c r="U355" i="27"/>
  <c r="U354" i="27"/>
  <c r="U353" i="27"/>
  <c r="U352" i="27"/>
  <c r="U351" i="27"/>
  <c r="R356" i="27"/>
  <c r="R355" i="27"/>
  <c r="R354" i="27"/>
  <c r="R353" i="27"/>
  <c r="R352" i="27"/>
  <c r="R351" i="27"/>
  <c r="N141" i="27"/>
  <c r="P141" i="27"/>
  <c r="P418" i="27" s="1"/>
  <c r="Q141" i="27"/>
  <c r="Q418" i="27" s="1"/>
  <c r="S141" i="27"/>
  <c r="S418" i="27" s="1"/>
  <c r="T141" i="27"/>
  <c r="T418" i="27" s="1"/>
  <c r="V141" i="27"/>
  <c r="W141" i="27"/>
  <c r="U140" i="27"/>
  <c r="U139" i="27"/>
  <c r="U138" i="27"/>
  <c r="U137" i="27"/>
  <c r="R140" i="27"/>
  <c r="R139" i="27"/>
  <c r="R138" i="27"/>
  <c r="R137" i="27"/>
  <c r="Y352" i="25"/>
  <c r="AK289" i="40"/>
  <c r="AL289" i="40"/>
  <c r="AN289" i="40"/>
  <c r="AO289" i="40"/>
  <c r="AQ289" i="40"/>
  <c r="AR289" i="40"/>
  <c r="AT289" i="40"/>
  <c r="AU289" i="40"/>
  <c r="AW289" i="40"/>
  <c r="AX289" i="40"/>
  <c r="H289" i="40"/>
  <c r="I289" i="40"/>
  <c r="K289" i="40"/>
  <c r="L289" i="40"/>
  <c r="N289" i="40"/>
  <c r="O289" i="40"/>
  <c r="Q289" i="40"/>
  <c r="R289" i="40"/>
  <c r="T289" i="40"/>
  <c r="U289" i="40"/>
  <c r="J289" i="40"/>
  <c r="G289" i="40"/>
  <c r="M338" i="27"/>
  <c r="N338" i="27"/>
  <c r="P338" i="27"/>
  <c r="P446" i="27" s="1"/>
  <c r="Q338" i="27"/>
  <c r="Q446" i="27" s="1"/>
  <c r="S338" i="27"/>
  <c r="S446" i="27" s="1"/>
  <c r="T338" i="27"/>
  <c r="T446" i="27" s="1"/>
  <c r="V338" i="27"/>
  <c r="W338" i="27"/>
  <c r="X337" i="27"/>
  <c r="X336" i="27"/>
  <c r="X335" i="27"/>
  <c r="U337" i="27"/>
  <c r="U336" i="27"/>
  <c r="U335" i="27"/>
  <c r="R337" i="27"/>
  <c r="R336" i="27"/>
  <c r="R335" i="27"/>
  <c r="O337" i="27"/>
  <c r="O336" i="27"/>
  <c r="O335" i="27"/>
  <c r="N127" i="27"/>
  <c r="P127" i="27"/>
  <c r="P416" i="27" s="1"/>
  <c r="Q127" i="27"/>
  <c r="Q416" i="27" s="1"/>
  <c r="S127" i="27"/>
  <c r="S416" i="27" s="1"/>
  <c r="T127" i="27"/>
  <c r="T416" i="27" s="1"/>
  <c r="T476" i="27" s="1"/>
  <c r="V127" i="27"/>
  <c r="W127" i="27"/>
  <c r="U126" i="27"/>
  <c r="U125" i="27"/>
  <c r="U124" i="27"/>
  <c r="R126" i="27"/>
  <c r="R125" i="27"/>
  <c r="R124" i="27"/>
  <c r="E246" i="46"/>
  <c r="O271" i="7"/>
  <c r="K172" i="44"/>
  <c r="K171" i="44"/>
  <c r="K170" i="44"/>
  <c r="K169" i="44"/>
  <c r="E339" i="25"/>
  <c r="G339" i="25"/>
  <c r="H339" i="25"/>
  <c r="J339" i="25"/>
  <c r="K339" i="25"/>
  <c r="M339" i="25"/>
  <c r="N339" i="25"/>
  <c r="P339" i="25"/>
  <c r="X338" i="25"/>
  <c r="X337" i="25"/>
  <c r="X336" i="25"/>
  <c r="O339" i="25"/>
  <c r="O127" i="25"/>
  <c r="O126" i="25"/>
  <c r="O125" i="25"/>
  <c r="H57" i="38"/>
  <c r="AN306" i="40"/>
  <c r="AO306" i="40"/>
  <c r="AP306" i="40"/>
  <c r="AQ306" i="40"/>
  <c r="AR306" i="40"/>
  <c r="AS306" i="40"/>
  <c r="AT306" i="40"/>
  <c r="AU306" i="40"/>
  <c r="AP289" i="40"/>
  <c r="AS289" i="40"/>
  <c r="C306" i="40"/>
  <c r="D306" i="40"/>
  <c r="E306" i="40"/>
  <c r="F306" i="40"/>
  <c r="G306" i="40"/>
  <c r="H306" i="40"/>
  <c r="I306" i="40"/>
  <c r="J306" i="40"/>
  <c r="K306" i="40"/>
  <c r="L306" i="40"/>
  <c r="N306" i="40"/>
  <c r="O306" i="40"/>
  <c r="Q306" i="40"/>
  <c r="R306" i="40"/>
  <c r="T306" i="40"/>
  <c r="U306" i="40"/>
  <c r="P306" i="40"/>
  <c r="M306" i="40"/>
  <c r="M289" i="40"/>
  <c r="P289" i="40"/>
  <c r="S342" i="30"/>
  <c r="P349" i="27"/>
  <c r="P447" i="27" s="1"/>
  <c r="Q349" i="27"/>
  <c r="Q447" i="27" s="1"/>
  <c r="S349" i="27"/>
  <c r="S447" i="27" s="1"/>
  <c r="T349" i="27"/>
  <c r="T447" i="27" s="1"/>
  <c r="V349" i="27"/>
  <c r="W349" i="27"/>
  <c r="E135" i="27"/>
  <c r="G135" i="27"/>
  <c r="H135" i="27"/>
  <c r="J135" i="27"/>
  <c r="K135" i="27"/>
  <c r="M135" i="27"/>
  <c r="N135" i="27"/>
  <c r="P135" i="27"/>
  <c r="P417" i="27" s="1"/>
  <c r="Q135" i="27"/>
  <c r="Q417" i="27" s="1"/>
  <c r="Q477" i="27" s="1"/>
  <c r="S135" i="27"/>
  <c r="S417" i="27" s="1"/>
  <c r="T135" i="27"/>
  <c r="T417" i="27" s="1"/>
  <c r="V135" i="27"/>
  <c r="W135" i="27"/>
  <c r="U134" i="27"/>
  <c r="U133" i="27"/>
  <c r="U132" i="27"/>
  <c r="U131" i="27"/>
  <c r="U130" i="27"/>
  <c r="U129" i="27"/>
  <c r="R134" i="27"/>
  <c r="R133" i="27"/>
  <c r="R132" i="27"/>
  <c r="R131" i="27"/>
  <c r="R130" i="27"/>
  <c r="R129" i="27"/>
  <c r="U463" i="27" l="1"/>
  <c r="S476" i="27"/>
  <c r="P476" i="27"/>
  <c r="P478" i="27"/>
  <c r="R127" i="27"/>
  <c r="R416" i="27" s="1"/>
  <c r="U338" i="27"/>
  <c r="U446" i="27" s="1"/>
  <c r="I339" i="25"/>
  <c r="S478" i="27"/>
  <c r="T477" i="27"/>
  <c r="L339" i="25"/>
  <c r="R338" i="27"/>
  <c r="R446" i="27" s="1"/>
  <c r="Q478" i="27"/>
  <c r="Q476" i="27"/>
  <c r="Y312" i="40"/>
  <c r="V323" i="40"/>
  <c r="U135" i="27"/>
  <c r="U417" i="27" s="1"/>
  <c r="F339" i="25"/>
  <c r="P477" i="27"/>
  <c r="R357" i="27"/>
  <c r="R448" i="27" s="1"/>
  <c r="J323" i="40"/>
  <c r="S323" i="40"/>
  <c r="S477" i="27"/>
  <c r="F135" i="27"/>
  <c r="T478" i="27"/>
  <c r="L135" i="27"/>
  <c r="U349" i="27"/>
  <c r="U447" i="27" s="1"/>
  <c r="U127" i="27"/>
  <c r="U416" i="27" s="1"/>
  <c r="X338" i="27"/>
  <c r="R141" i="27"/>
  <c r="R418" i="27" s="1"/>
  <c r="U141" i="27"/>
  <c r="U418" i="27" s="1"/>
  <c r="I135" i="27"/>
  <c r="R135" i="27"/>
  <c r="R417" i="27" s="1"/>
  <c r="O338" i="27"/>
  <c r="U357" i="27"/>
  <c r="U448" i="27" s="1"/>
  <c r="R349" i="27"/>
  <c r="R447" i="27" s="1"/>
  <c r="G323" i="40"/>
  <c r="X31" i="25"/>
  <c r="X30" i="25"/>
  <c r="X100" i="25"/>
  <c r="X99" i="25"/>
  <c r="X98" i="25"/>
  <c r="X97" i="25"/>
  <c r="X96" i="25"/>
  <c r="X95" i="25"/>
  <c r="X94" i="25"/>
  <c r="X93" i="25"/>
  <c r="X92" i="25"/>
  <c r="X91" i="25"/>
  <c r="X116" i="25"/>
  <c r="X115" i="25"/>
  <c r="X114" i="25"/>
  <c r="X113" i="25"/>
  <c r="X112" i="25"/>
  <c r="X172" i="25"/>
  <c r="X171" i="25"/>
  <c r="X170" i="25"/>
  <c r="X169" i="25"/>
  <c r="X168" i="25"/>
  <c r="X167" i="25"/>
  <c r="X166" i="25"/>
  <c r="X165" i="25"/>
  <c r="X162" i="25"/>
  <c r="X161" i="25"/>
  <c r="X160" i="25"/>
  <c r="X159" i="25"/>
  <c r="X158" i="25"/>
  <c r="X155" i="25"/>
  <c r="X154" i="25"/>
  <c r="X153" i="25"/>
  <c r="X150" i="25"/>
  <c r="X149" i="25"/>
  <c r="X148" i="25"/>
  <c r="X147" i="25"/>
  <c r="X146" i="25"/>
  <c r="X145" i="25"/>
  <c r="X144" i="25"/>
  <c r="X141" i="25"/>
  <c r="X140" i="25"/>
  <c r="X139" i="25"/>
  <c r="X138" i="25"/>
  <c r="X135" i="25"/>
  <c r="X134" i="25"/>
  <c r="X133" i="25"/>
  <c r="X132" i="25"/>
  <c r="X131" i="25"/>
  <c r="X130" i="25"/>
  <c r="X127" i="25"/>
  <c r="X126" i="25"/>
  <c r="X125" i="25"/>
  <c r="X122" i="25"/>
  <c r="X121" i="25"/>
  <c r="X120" i="25"/>
  <c r="X119" i="25"/>
  <c r="Y131" i="25"/>
  <c r="Z131" i="25"/>
  <c r="Y132" i="25"/>
  <c r="Z132" i="25"/>
  <c r="Y133" i="25"/>
  <c r="Z133" i="25"/>
  <c r="Y134" i="25"/>
  <c r="Z134" i="25"/>
  <c r="Y135" i="25"/>
  <c r="Z135" i="25"/>
  <c r="Z130" i="25"/>
  <c r="P131" i="28"/>
  <c r="Q131" i="28"/>
  <c r="P132" i="28"/>
  <c r="Q132" i="28"/>
  <c r="P133" i="28"/>
  <c r="Q133" i="28"/>
  <c r="P134" i="28"/>
  <c r="Q134" i="28"/>
  <c r="P135" i="28"/>
  <c r="Q135" i="28"/>
  <c r="Q130" i="28"/>
  <c r="O131" i="28"/>
  <c r="O132" i="28"/>
  <c r="O133" i="28"/>
  <c r="O134" i="28"/>
  <c r="O135" i="28"/>
  <c r="Y341" i="25"/>
  <c r="X349" i="25"/>
  <c r="X348" i="25"/>
  <c r="X347" i="25"/>
  <c r="X346" i="25"/>
  <c r="X345" i="25"/>
  <c r="X344" i="25"/>
  <c r="X343" i="25"/>
  <c r="X342" i="25"/>
  <c r="X341" i="25"/>
  <c r="O349" i="25"/>
  <c r="O348" i="25"/>
  <c r="O347" i="25"/>
  <c r="O346" i="25"/>
  <c r="O345" i="25"/>
  <c r="O344" i="25"/>
  <c r="O343" i="25"/>
  <c r="O342" i="25"/>
  <c r="O341" i="25"/>
  <c r="U476" i="27" l="1"/>
  <c r="R476" i="27"/>
  <c r="U478" i="27"/>
  <c r="R477" i="27"/>
  <c r="R478" i="27"/>
  <c r="U477" i="27"/>
  <c r="D132" i="58"/>
  <c r="D133" i="58"/>
  <c r="D134" i="58"/>
  <c r="D131" i="58"/>
  <c r="D130" i="58"/>
  <c r="D129" i="58"/>
  <c r="D158" i="32"/>
  <c r="D157" i="32"/>
  <c r="D156" i="32"/>
  <c r="D155" i="32"/>
  <c r="D154" i="32"/>
  <c r="D153" i="32"/>
  <c r="D152" i="32"/>
  <c r="D151" i="32"/>
  <c r="AS171" i="40"/>
  <c r="AL171" i="40"/>
  <c r="AN171" i="40"/>
  <c r="AO171" i="40"/>
  <c r="AQ171" i="40"/>
  <c r="AR171" i="40"/>
  <c r="AT171" i="40"/>
  <c r="AU171" i="40"/>
  <c r="J171" i="40"/>
  <c r="K171" i="40"/>
  <c r="L171" i="40"/>
  <c r="N171" i="40"/>
  <c r="O171" i="40"/>
  <c r="Q171" i="40"/>
  <c r="R171" i="40"/>
  <c r="T171" i="40"/>
  <c r="U171" i="40"/>
  <c r="P283" i="27"/>
  <c r="P439" i="27" s="1"/>
  <c r="Q283" i="27"/>
  <c r="Q439" i="27" s="1"/>
  <c r="S283" i="27"/>
  <c r="S439" i="27" s="1"/>
  <c r="T283" i="27"/>
  <c r="T439" i="27" s="1"/>
  <c r="V283" i="27"/>
  <c r="W283" i="27"/>
  <c r="P82" i="27"/>
  <c r="P409" i="27" s="1"/>
  <c r="Q82" i="27"/>
  <c r="Q409" i="27" s="1"/>
  <c r="S82" i="27"/>
  <c r="S409" i="27" s="1"/>
  <c r="T82" i="27"/>
  <c r="T409" i="27" s="1"/>
  <c r="V82" i="27"/>
  <c r="W82" i="27"/>
  <c r="U81" i="27"/>
  <c r="U80" i="27"/>
  <c r="U79" i="27"/>
  <c r="U78" i="27"/>
  <c r="U77" i="27"/>
  <c r="U76" i="27"/>
  <c r="U75" i="27"/>
  <c r="U74" i="27"/>
  <c r="U73" i="27"/>
  <c r="R81" i="27"/>
  <c r="R80" i="27"/>
  <c r="R79" i="27"/>
  <c r="R78" i="27"/>
  <c r="R77" i="27"/>
  <c r="R76" i="27"/>
  <c r="R75" i="27"/>
  <c r="R74" i="27"/>
  <c r="R73" i="27"/>
  <c r="X283" i="25"/>
  <c r="X282" i="25"/>
  <c r="X281" i="25"/>
  <c r="X280" i="25"/>
  <c r="X279" i="25"/>
  <c r="X278" i="25"/>
  <c r="X277" i="25"/>
  <c r="X276" i="25"/>
  <c r="X275" i="25"/>
  <c r="X274" i="25"/>
  <c r="X273" i="25"/>
  <c r="X272" i="25"/>
  <c r="X271" i="25"/>
  <c r="X270" i="25"/>
  <c r="X82" i="25"/>
  <c r="X81" i="25"/>
  <c r="X80" i="25"/>
  <c r="X79" i="25"/>
  <c r="X78" i="25"/>
  <c r="X77" i="25"/>
  <c r="X76" i="25"/>
  <c r="X75" i="25"/>
  <c r="X74" i="25"/>
  <c r="O82" i="25"/>
  <c r="O81" i="25"/>
  <c r="O80" i="25"/>
  <c r="O79" i="25"/>
  <c r="O78" i="25"/>
  <c r="O77" i="25"/>
  <c r="O76" i="25"/>
  <c r="O75" i="25"/>
  <c r="O74" i="25"/>
  <c r="C255" i="32"/>
  <c r="B255" i="32"/>
  <c r="D254" i="32"/>
  <c r="D253" i="32"/>
  <c r="D252" i="32"/>
  <c r="D251" i="32"/>
  <c r="D250" i="32"/>
  <c r="D249" i="32"/>
  <c r="D248" i="32"/>
  <c r="D247" i="32"/>
  <c r="AK272" i="40"/>
  <c r="AL272" i="40"/>
  <c r="AN272" i="40"/>
  <c r="AO272" i="40"/>
  <c r="AQ272" i="40"/>
  <c r="AR272" i="40"/>
  <c r="AT272" i="40"/>
  <c r="AU272" i="40"/>
  <c r="AW272" i="40"/>
  <c r="AS272" i="40"/>
  <c r="AP272" i="40"/>
  <c r="H272" i="40"/>
  <c r="I272" i="40"/>
  <c r="K272" i="40"/>
  <c r="L272" i="40"/>
  <c r="N272" i="40"/>
  <c r="O272" i="40"/>
  <c r="Q272" i="40"/>
  <c r="R272" i="40"/>
  <c r="T272" i="40"/>
  <c r="U272" i="40"/>
  <c r="P272" i="40"/>
  <c r="M272" i="40"/>
  <c r="P333" i="27"/>
  <c r="P445" i="27" s="1"/>
  <c r="P475" i="27" s="1"/>
  <c r="Q333" i="27"/>
  <c r="Q445" i="27" s="1"/>
  <c r="Q475" i="27" s="1"/>
  <c r="S333" i="27"/>
  <c r="S445" i="27" s="1"/>
  <c r="S475" i="27" s="1"/>
  <c r="T333" i="27"/>
  <c r="T445" i="27" s="1"/>
  <c r="T475" i="27" s="1"/>
  <c r="V333" i="27"/>
  <c r="W333" i="27"/>
  <c r="U332" i="27"/>
  <c r="U331" i="27"/>
  <c r="U330" i="27"/>
  <c r="U329" i="27"/>
  <c r="R332" i="27"/>
  <c r="R331" i="27"/>
  <c r="R330" i="27"/>
  <c r="R329" i="27"/>
  <c r="Y57" i="38"/>
  <c r="Z57" i="38"/>
  <c r="AA57" i="38"/>
  <c r="AB57" i="38"/>
  <c r="AC57" i="38"/>
  <c r="AD57" i="38"/>
  <c r="U254" i="7"/>
  <c r="U253" i="7"/>
  <c r="U252" i="7"/>
  <c r="U251" i="7"/>
  <c r="U250" i="7"/>
  <c r="U249" i="7"/>
  <c r="U248" i="7"/>
  <c r="K162" i="44"/>
  <c r="K161" i="44"/>
  <c r="K160" i="44"/>
  <c r="K159" i="44"/>
  <c r="H162" i="44"/>
  <c r="H161" i="44"/>
  <c r="H160" i="44"/>
  <c r="H159" i="44"/>
  <c r="E162" i="44"/>
  <c r="E161" i="44"/>
  <c r="E160" i="44"/>
  <c r="E159" i="44"/>
  <c r="I333" i="28"/>
  <c r="I332" i="28"/>
  <c r="I331" i="28"/>
  <c r="I330" i="28"/>
  <c r="X333" i="25"/>
  <c r="X332" i="25"/>
  <c r="X331" i="25"/>
  <c r="X330" i="25"/>
  <c r="O333" i="25"/>
  <c r="O332" i="25"/>
  <c r="O331" i="25"/>
  <c r="O330" i="25"/>
  <c r="AC255" i="40"/>
  <c r="AE255" i="40"/>
  <c r="AF255" i="40"/>
  <c r="AH255" i="40"/>
  <c r="AI255" i="40"/>
  <c r="AK255" i="40"/>
  <c r="AL255" i="40"/>
  <c r="AN255" i="40"/>
  <c r="AO255" i="40"/>
  <c r="AQ255" i="40"/>
  <c r="AR255" i="40"/>
  <c r="AT255" i="40"/>
  <c r="AU255" i="40"/>
  <c r="AV254" i="40"/>
  <c r="AV253" i="40"/>
  <c r="AV252" i="40"/>
  <c r="AV251" i="40"/>
  <c r="AV250" i="40"/>
  <c r="AV249" i="40"/>
  <c r="AV248" i="40"/>
  <c r="AV247" i="40"/>
  <c r="AV246" i="40"/>
  <c r="AV245" i="40"/>
  <c r="AV244" i="40"/>
  <c r="AS255" i="40"/>
  <c r="AP255" i="40"/>
  <c r="AJ255" i="40"/>
  <c r="AG255" i="40"/>
  <c r="AD255" i="40"/>
  <c r="H255" i="40"/>
  <c r="I255" i="40"/>
  <c r="K255" i="40"/>
  <c r="L255" i="40"/>
  <c r="N255" i="40"/>
  <c r="O255" i="40"/>
  <c r="Q255" i="40"/>
  <c r="R255" i="40"/>
  <c r="T255" i="40"/>
  <c r="U255" i="40"/>
  <c r="P255" i="40"/>
  <c r="M255" i="40"/>
  <c r="G255" i="40"/>
  <c r="P327" i="27"/>
  <c r="P444" i="27" s="1"/>
  <c r="Q327" i="27"/>
  <c r="Q444" i="27" s="1"/>
  <c r="S327" i="27"/>
  <c r="S444" i="27" s="1"/>
  <c r="T327" i="27"/>
  <c r="T444" i="27" s="1"/>
  <c r="V327" i="27"/>
  <c r="W327" i="27"/>
  <c r="X326" i="27"/>
  <c r="X325" i="27"/>
  <c r="X324" i="27"/>
  <c r="X323" i="27"/>
  <c r="X322" i="27"/>
  <c r="X321" i="27"/>
  <c r="X320" i="27"/>
  <c r="U326" i="27"/>
  <c r="U325" i="27"/>
  <c r="U324" i="27"/>
  <c r="U323" i="27"/>
  <c r="U322" i="27"/>
  <c r="U321" i="27"/>
  <c r="U320" i="27"/>
  <c r="R326" i="27"/>
  <c r="R325" i="27"/>
  <c r="R324" i="27"/>
  <c r="R323" i="27"/>
  <c r="R322" i="27"/>
  <c r="R321" i="27"/>
  <c r="R320" i="27"/>
  <c r="M116" i="27"/>
  <c r="N116" i="27"/>
  <c r="P116" i="27"/>
  <c r="P414" i="27" s="1"/>
  <c r="Q116" i="27"/>
  <c r="Q414" i="27" s="1"/>
  <c r="S116" i="27"/>
  <c r="S414" i="27" s="1"/>
  <c r="T116" i="27"/>
  <c r="T414" i="27" s="1"/>
  <c r="V116" i="27"/>
  <c r="W116" i="27"/>
  <c r="U115" i="27"/>
  <c r="U114" i="27"/>
  <c r="U113" i="27"/>
  <c r="U112" i="27"/>
  <c r="U111" i="27"/>
  <c r="R115" i="27"/>
  <c r="R114" i="27"/>
  <c r="R113" i="27"/>
  <c r="R112" i="27"/>
  <c r="R111" i="27"/>
  <c r="R328" i="30"/>
  <c r="R327" i="30"/>
  <c r="R326" i="30"/>
  <c r="R325" i="30"/>
  <c r="R324" i="30"/>
  <c r="R323" i="30"/>
  <c r="R322" i="30"/>
  <c r="O328" i="30"/>
  <c r="O327" i="30"/>
  <c r="O326" i="30"/>
  <c r="O325" i="30"/>
  <c r="O324" i="30"/>
  <c r="O323" i="30"/>
  <c r="O322" i="30"/>
  <c r="L328" i="30"/>
  <c r="L327" i="30"/>
  <c r="L326" i="30"/>
  <c r="L325" i="30"/>
  <c r="L324" i="30"/>
  <c r="L323" i="30"/>
  <c r="L322" i="30"/>
  <c r="O117" i="30"/>
  <c r="O116" i="30"/>
  <c r="O115" i="30"/>
  <c r="O114" i="30"/>
  <c r="O113" i="30"/>
  <c r="X233" i="7"/>
  <c r="X234" i="7"/>
  <c r="X235" i="7"/>
  <c r="X236" i="7"/>
  <c r="X237" i="7"/>
  <c r="X238" i="7"/>
  <c r="X239" i="7"/>
  <c r="U233" i="7"/>
  <c r="U234" i="7"/>
  <c r="U235" i="7"/>
  <c r="U236" i="7"/>
  <c r="U237" i="7"/>
  <c r="U238" i="7"/>
  <c r="U239" i="7"/>
  <c r="AX239" i="7"/>
  <c r="AX238" i="7"/>
  <c r="AX237" i="7"/>
  <c r="AX236" i="7"/>
  <c r="AX235" i="7"/>
  <c r="AX234" i="7"/>
  <c r="AX233" i="7"/>
  <c r="AX232" i="7"/>
  <c r="AU239" i="7"/>
  <c r="AU238" i="7"/>
  <c r="AU237" i="7"/>
  <c r="AU236" i="7"/>
  <c r="AU235" i="7"/>
  <c r="AU234" i="7"/>
  <c r="AU233" i="7"/>
  <c r="AU232" i="7"/>
  <c r="X232" i="7"/>
  <c r="U232" i="7"/>
  <c r="X327" i="25"/>
  <c r="X326" i="25"/>
  <c r="X325" i="25"/>
  <c r="X324" i="25"/>
  <c r="X323" i="25"/>
  <c r="X322" i="25"/>
  <c r="X321" i="25"/>
  <c r="Q315" i="28"/>
  <c r="Q316" i="28"/>
  <c r="Q317" i="28"/>
  <c r="Q318" i="28"/>
  <c r="Q321" i="28"/>
  <c r="X109" i="25"/>
  <c r="X108" i="25"/>
  <c r="X107" i="25"/>
  <c r="AC188" i="40"/>
  <c r="AE188" i="40"/>
  <c r="AF188" i="40"/>
  <c r="AH188" i="40"/>
  <c r="AI188" i="40"/>
  <c r="AK188" i="40"/>
  <c r="AL188" i="40"/>
  <c r="AN188" i="40"/>
  <c r="AO188" i="40"/>
  <c r="AQ188" i="40"/>
  <c r="AR188" i="40"/>
  <c r="AT188" i="40"/>
  <c r="AU188" i="40"/>
  <c r="AV187" i="40"/>
  <c r="AV186" i="40"/>
  <c r="AV185" i="40"/>
  <c r="AY185" i="40" s="1"/>
  <c r="AV184" i="40"/>
  <c r="AV183" i="40"/>
  <c r="AV182" i="40"/>
  <c r="AV181" i="40"/>
  <c r="AV180" i="40"/>
  <c r="AY180" i="40" s="1"/>
  <c r="AV179" i="40"/>
  <c r="AV178" i="40"/>
  <c r="AV177" i="40"/>
  <c r="AY177" i="40" s="1"/>
  <c r="AS188" i="40"/>
  <c r="AP188" i="40"/>
  <c r="AM188" i="40"/>
  <c r="AJ188" i="40"/>
  <c r="AG188" i="40"/>
  <c r="M188" i="40"/>
  <c r="G188" i="40"/>
  <c r="P188" i="40"/>
  <c r="C188" i="40"/>
  <c r="E188" i="40"/>
  <c r="F188" i="40"/>
  <c r="H188" i="40"/>
  <c r="I188" i="40"/>
  <c r="K188" i="40"/>
  <c r="L188" i="40"/>
  <c r="N188" i="40"/>
  <c r="O188" i="40"/>
  <c r="Q188" i="40"/>
  <c r="R188" i="40"/>
  <c r="S188" i="40"/>
  <c r="T188" i="40"/>
  <c r="U188" i="40"/>
  <c r="J292" i="27"/>
  <c r="K292" i="27"/>
  <c r="M292" i="27"/>
  <c r="N292" i="27"/>
  <c r="P292" i="27"/>
  <c r="P440" i="27" s="1"/>
  <c r="Q292" i="27"/>
  <c r="Q440" i="27" s="1"/>
  <c r="S292" i="27"/>
  <c r="S440" i="27" s="1"/>
  <c r="T292" i="27"/>
  <c r="T440" i="27" s="1"/>
  <c r="V292" i="27"/>
  <c r="W292" i="27"/>
  <c r="X291" i="27"/>
  <c r="X290" i="27"/>
  <c r="X289" i="27"/>
  <c r="X288" i="27"/>
  <c r="X287" i="27"/>
  <c r="X286" i="27"/>
  <c r="X285" i="27"/>
  <c r="U291" i="27"/>
  <c r="U290" i="27"/>
  <c r="U289" i="27"/>
  <c r="U288" i="27"/>
  <c r="U287" i="27"/>
  <c r="U286" i="27"/>
  <c r="U285" i="27"/>
  <c r="R291" i="27"/>
  <c r="R290" i="27"/>
  <c r="R289" i="27"/>
  <c r="R288" i="27"/>
  <c r="R287" i="27"/>
  <c r="R286" i="27"/>
  <c r="R285" i="27"/>
  <c r="G88" i="27"/>
  <c r="H88" i="27"/>
  <c r="J88" i="27"/>
  <c r="K88" i="27"/>
  <c r="M88" i="27"/>
  <c r="N88" i="27"/>
  <c r="P88" i="27"/>
  <c r="P410" i="27" s="1"/>
  <c r="Q88" i="27"/>
  <c r="Q410" i="27" s="1"/>
  <c r="Q470" i="27" s="1"/>
  <c r="S88" i="27"/>
  <c r="S410" i="27" s="1"/>
  <c r="T88" i="27"/>
  <c r="T410" i="27" s="1"/>
  <c r="T470" i="27" s="1"/>
  <c r="V88" i="27"/>
  <c r="W88" i="27"/>
  <c r="X87" i="27"/>
  <c r="X86" i="27"/>
  <c r="X85" i="27"/>
  <c r="X84" i="27"/>
  <c r="U87" i="27"/>
  <c r="U86" i="27"/>
  <c r="U85" i="27"/>
  <c r="U84" i="27"/>
  <c r="R87" i="27"/>
  <c r="R86" i="27"/>
  <c r="R85" i="27"/>
  <c r="R84" i="27"/>
  <c r="R293" i="30"/>
  <c r="R292" i="30"/>
  <c r="R291" i="30"/>
  <c r="R290" i="30"/>
  <c r="R289" i="30"/>
  <c r="R288" i="30"/>
  <c r="R287" i="30"/>
  <c r="O293" i="30"/>
  <c r="O292" i="30"/>
  <c r="O291" i="30"/>
  <c r="O290" i="30"/>
  <c r="O289" i="30"/>
  <c r="O288" i="30"/>
  <c r="O287" i="30"/>
  <c r="L293" i="30"/>
  <c r="L292" i="30"/>
  <c r="L291" i="30"/>
  <c r="L290" i="30"/>
  <c r="L289" i="30"/>
  <c r="L288" i="30"/>
  <c r="L287" i="30"/>
  <c r="R89" i="30"/>
  <c r="R88" i="30"/>
  <c r="R87" i="30"/>
  <c r="R86" i="30"/>
  <c r="O89" i="30"/>
  <c r="O88" i="30"/>
  <c r="O87" i="30"/>
  <c r="O86" i="30"/>
  <c r="L89" i="30"/>
  <c r="L88" i="30"/>
  <c r="L87" i="30"/>
  <c r="L86" i="30"/>
  <c r="E112" i="44"/>
  <c r="E111" i="44"/>
  <c r="E110" i="44"/>
  <c r="E109" i="44"/>
  <c r="H112" i="44"/>
  <c r="H111" i="44"/>
  <c r="H110" i="44"/>
  <c r="H109" i="44"/>
  <c r="O88" i="28"/>
  <c r="O87" i="28"/>
  <c r="O86" i="28"/>
  <c r="O85" i="28"/>
  <c r="L88" i="28"/>
  <c r="L87" i="28"/>
  <c r="L86" i="28"/>
  <c r="L85" i="28"/>
  <c r="O292" i="28"/>
  <c r="O291" i="28"/>
  <c r="O290" i="28"/>
  <c r="O289" i="28"/>
  <c r="O288" i="28"/>
  <c r="O287" i="28"/>
  <c r="O286" i="28"/>
  <c r="L292" i="28"/>
  <c r="L291" i="28"/>
  <c r="L290" i="28"/>
  <c r="L289" i="28"/>
  <c r="L288" i="28"/>
  <c r="L287" i="28"/>
  <c r="L286" i="28"/>
  <c r="Y286" i="25"/>
  <c r="X292" i="25"/>
  <c r="X291" i="25"/>
  <c r="X290" i="25"/>
  <c r="X289" i="25"/>
  <c r="X288" i="25"/>
  <c r="X287" i="25"/>
  <c r="X286" i="25"/>
  <c r="X88" i="25"/>
  <c r="X87" i="25"/>
  <c r="X86" i="25"/>
  <c r="X85" i="25"/>
  <c r="O88" i="25"/>
  <c r="O87" i="25"/>
  <c r="O86" i="25"/>
  <c r="O85" i="25"/>
  <c r="L88" i="25"/>
  <c r="L87" i="25"/>
  <c r="L86" i="25"/>
  <c r="L85" i="25"/>
  <c r="R44" i="39"/>
  <c r="R45" i="39"/>
  <c r="T44" i="39"/>
  <c r="E71" i="27"/>
  <c r="G71" i="27"/>
  <c r="H71" i="27"/>
  <c r="J71" i="27"/>
  <c r="K71" i="27"/>
  <c r="M71" i="27"/>
  <c r="N71" i="27"/>
  <c r="P71" i="27"/>
  <c r="P408" i="27" s="1"/>
  <c r="Q71" i="27"/>
  <c r="Q408" i="27" s="1"/>
  <c r="S71" i="27"/>
  <c r="S408" i="27" s="1"/>
  <c r="T71" i="27"/>
  <c r="T408" i="27" s="1"/>
  <c r="V71" i="27"/>
  <c r="W71" i="27"/>
  <c r="U70" i="27"/>
  <c r="U69" i="27"/>
  <c r="U68" i="27"/>
  <c r="U67" i="27"/>
  <c r="U66" i="27"/>
  <c r="U65" i="27"/>
  <c r="U64" i="27"/>
  <c r="U63" i="27"/>
  <c r="U62" i="27"/>
  <c r="R70" i="27"/>
  <c r="R69" i="27"/>
  <c r="R68" i="27"/>
  <c r="R67" i="27"/>
  <c r="R66" i="27"/>
  <c r="R65" i="27"/>
  <c r="R64" i="27"/>
  <c r="R63" i="27"/>
  <c r="R62" i="27"/>
  <c r="O70" i="27"/>
  <c r="O69" i="27"/>
  <c r="O68" i="27"/>
  <c r="O67" i="27"/>
  <c r="O66" i="27"/>
  <c r="O65" i="27"/>
  <c r="O64" i="27"/>
  <c r="O63" i="27"/>
  <c r="O62" i="27"/>
  <c r="P267" i="27"/>
  <c r="P438" i="27" s="1"/>
  <c r="Q267" i="27"/>
  <c r="Q438" i="27" s="1"/>
  <c r="S267" i="27"/>
  <c r="S438" i="27" s="1"/>
  <c r="T267" i="27"/>
  <c r="T438" i="27" s="1"/>
  <c r="V267" i="27"/>
  <c r="W267" i="27"/>
  <c r="U266" i="27"/>
  <c r="U265" i="27"/>
  <c r="U264" i="27"/>
  <c r="U263" i="27"/>
  <c r="U262" i="27"/>
  <c r="U261" i="27"/>
  <c r="U260" i="27"/>
  <c r="U259" i="27"/>
  <c r="U258" i="27"/>
  <c r="U257" i="27"/>
  <c r="R266" i="27"/>
  <c r="R265" i="27"/>
  <c r="R264" i="27"/>
  <c r="R263" i="27"/>
  <c r="R262" i="27"/>
  <c r="R261" i="27"/>
  <c r="R260" i="27"/>
  <c r="R259" i="27"/>
  <c r="R258" i="27"/>
  <c r="R257" i="27"/>
  <c r="AO143" i="7"/>
  <c r="AO142" i="7"/>
  <c r="AO141" i="7"/>
  <c r="AO140" i="7"/>
  <c r="AO139" i="7"/>
  <c r="AO138" i="7"/>
  <c r="AO137" i="7"/>
  <c r="AO136" i="7"/>
  <c r="O143" i="7"/>
  <c r="O142" i="7"/>
  <c r="O141" i="7"/>
  <c r="O140" i="7"/>
  <c r="O139" i="7"/>
  <c r="O138" i="7"/>
  <c r="O137" i="7"/>
  <c r="O136" i="7"/>
  <c r="I267" i="28"/>
  <c r="I266" i="28"/>
  <c r="I265" i="28"/>
  <c r="I264" i="28"/>
  <c r="I263" i="28"/>
  <c r="I262" i="28"/>
  <c r="I261" i="28"/>
  <c r="I260" i="28"/>
  <c r="I259" i="28"/>
  <c r="I258" i="28"/>
  <c r="I71" i="28"/>
  <c r="I70" i="28"/>
  <c r="I69" i="28"/>
  <c r="I68" i="28"/>
  <c r="I67" i="28"/>
  <c r="I66" i="28"/>
  <c r="I65" i="28"/>
  <c r="I64" i="28"/>
  <c r="I63" i="28"/>
  <c r="X51" i="25"/>
  <c r="X71" i="25"/>
  <c r="X70" i="25"/>
  <c r="X69" i="25"/>
  <c r="X68" i="25"/>
  <c r="X67" i="25"/>
  <c r="X66" i="25"/>
  <c r="X65" i="25"/>
  <c r="X64" i="25"/>
  <c r="X63" i="25"/>
  <c r="X60" i="25"/>
  <c r="X59" i="25"/>
  <c r="X58" i="25"/>
  <c r="X57" i="25"/>
  <c r="X56" i="25"/>
  <c r="X55" i="25"/>
  <c r="X54" i="25"/>
  <c r="X53" i="25"/>
  <c r="X52" i="25"/>
  <c r="X255" i="25"/>
  <c r="X254" i="25"/>
  <c r="X253" i="25"/>
  <c r="X252" i="25"/>
  <c r="X251" i="25"/>
  <c r="X250" i="25"/>
  <c r="X249" i="25"/>
  <c r="X248" i="25"/>
  <c r="X267" i="25"/>
  <c r="X266" i="25"/>
  <c r="X265" i="25"/>
  <c r="X264" i="25"/>
  <c r="X263" i="25"/>
  <c r="X262" i="25"/>
  <c r="X261" i="25"/>
  <c r="X260" i="25"/>
  <c r="X259" i="25"/>
  <c r="X258" i="25"/>
  <c r="U267" i="25"/>
  <c r="U266" i="25"/>
  <c r="U265" i="25"/>
  <c r="U264" i="25"/>
  <c r="U263" i="25"/>
  <c r="U262" i="25"/>
  <c r="U261" i="25"/>
  <c r="U260" i="25"/>
  <c r="U259" i="25"/>
  <c r="U258" i="25"/>
  <c r="R267" i="25"/>
  <c r="R266" i="25"/>
  <c r="R265" i="25"/>
  <c r="R264" i="25"/>
  <c r="R263" i="25"/>
  <c r="R262" i="25"/>
  <c r="R261" i="25"/>
  <c r="R260" i="25"/>
  <c r="R259" i="25"/>
  <c r="R258" i="25"/>
  <c r="O267" i="25"/>
  <c r="O266" i="25"/>
  <c r="O265" i="25"/>
  <c r="O264" i="25"/>
  <c r="O263" i="25"/>
  <c r="O262" i="25"/>
  <c r="O261" i="25"/>
  <c r="O260" i="25"/>
  <c r="O259" i="25"/>
  <c r="O258" i="25"/>
  <c r="S72" i="25"/>
  <c r="AR127" i="7"/>
  <c r="AR126" i="7"/>
  <c r="AR125" i="7"/>
  <c r="AR124" i="7"/>
  <c r="AR123" i="7"/>
  <c r="AR122" i="7"/>
  <c r="AR121" i="7"/>
  <c r="AR120" i="7"/>
  <c r="K82" i="44"/>
  <c r="K81" i="44"/>
  <c r="K80" i="44"/>
  <c r="K79" i="44"/>
  <c r="D107" i="58"/>
  <c r="D106" i="58"/>
  <c r="D105" i="58"/>
  <c r="D104" i="58"/>
  <c r="D103" i="58"/>
  <c r="D102" i="58"/>
  <c r="G126" i="32"/>
  <c r="G125" i="32"/>
  <c r="G124" i="32"/>
  <c r="G123" i="32"/>
  <c r="G122" i="32"/>
  <c r="G121" i="32"/>
  <c r="G120" i="32"/>
  <c r="G119" i="32"/>
  <c r="D126" i="32"/>
  <c r="D125" i="32"/>
  <c r="D124" i="32"/>
  <c r="D123" i="32"/>
  <c r="D122" i="32"/>
  <c r="D121" i="32"/>
  <c r="D120" i="32"/>
  <c r="D119" i="32"/>
  <c r="AC137" i="40"/>
  <c r="AE137" i="40"/>
  <c r="AF137" i="40"/>
  <c r="AH137" i="40"/>
  <c r="AI137" i="40"/>
  <c r="AK137" i="40"/>
  <c r="AL137" i="40"/>
  <c r="AN137" i="40"/>
  <c r="AO137" i="40"/>
  <c r="AQ137" i="40"/>
  <c r="AR137" i="40"/>
  <c r="AT137" i="40"/>
  <c r="AU137" i="40"/>
  <c r="AW137" i="40"/>
  <c r="AX137" i="40"/>
  <c r="AP137" i="40"/>
  <c r="AM137" i="40"/>
  <c r="AJ137" i="40"/>
  <c r="AG137" i="40"/>
  <c r="BE401" i="40"/>
  <c r="BI401" i="40"/>
  <c r="BN401" i="40"/>
  <c r="BQ401" i="40"/>
  <c r="BR401" i="40"/>
  <c r="BT401" i="40"/>
  <c r="BU401" i="40"/>
  <c r="BI402" i="40"/>
  <c r="BR402" i="40"/>
  <c r="BU402" i="40"/>
  <c r="BE403" i="40"/>
  <c r="BI403" i="40"/>
  <c r="BO403" i="40"/>
  <c r="BR403" i="40"/>
  <c r="BU403" i="40"/>
  <c r="BO404" i="40"/>
  <c r="BQ404" i="40"/>
  <c r="BN405" i="40"/>
  <c r="BO405" i="40"/>
  <c r="BQ406" i="40"/>
  <c r="BO407" i="40"/>
  <c r="BR407" i="40"/>
  <c r="BN408" i="40"/>
  <c r="BO408" i="40"/>
  <c r="BB410" i="40"/>
  <c r="BH410" i="40"/>
  <c r="X373" i="40"/>
  <c r="W373" i="40"/>
  <c r="X372" i="40"/>
  <c r="W372" i="40"/>
  <c r="X371" i="40"/>
  <c r="W371" i="40"/>
  <c r="X370" i="40"/>
  <c r="W370" i="40"/>
  <c r="X369" i="40"/>
  <c r="W369" i="40"/>
  <c r="X368" i="40"/>
  <c r="W368" i="40"/>
  <c r="X367" i="40"/>
  <c r="W367" i="40"/>
  <c r="X366" i="40"/>
  <c r="W366" i="40"/>
  <c r="X365" i="40"/>
  <c r="W365" i="40"/>
  <c r="X364" i="40"/>
  <c r="W364" i="40"/>
  <c r="X363" i="40"/>
  <c r="W363" i="40"/>
  <c r="X356" i="40"/>
  <c r="W356" i="40"/>
  <c r="X355" i="40"/>
  <c r="W355" i="40"/>
  <c r="X354" i="40"/>
  <c r="W354" i="40"/>
  <c r="X353" i="40"/>
  <c r="W353" i="40"/>
  <c r="X352" i="40"/>
  <c r="W352" i="40"/>
  <c r="X351" i="40"/>
  <c r="W351" i="40"/>
  <c r="X350" i="40"/>
  <c r="W350" i="40"/>
  <c r="X349" i="40"/>
  <c r="W349" i="40"/>
  <c r="X348" i="40"/>
  <c r="W348" i="40"/>
  <c r="X347" i="40"/>
  <c r="W347" i="40"/>
  <c r="X346" i="40"/>
  <c r="W346" i="40"/>
  <c r="X339" i="40"/>
  <c r="W339" i="40"/>
  <c r="X338" i="40"/>
  <c r="W338" i="40"/>
  <c r="X337" i="40"/>
  <c r="W337" i="40"/>
  <c r="X336" i="40"/>
  <c r="W336" i="40"/>
  <c r="X335" i="40"/>
  <c r="W335" i="40"/>
  <c r="X334" i="40"/>
  <c r="W334" i="40"/>
  <c r="X333" i="40"/>
  <c r="W333" i="40"/>
  <c r="X332" i="40"/>
  <c r="W332" i="40"/>
  <c r="X331" i="40"/>
  <c r="W331" i="40"/>
  <c r="X330" i="40"/>
  <c r="W330" i="40"/>
  <c r="X329" i="40"/>
  <c r="W329" i="40"/>
  <c r="Y322" i="40"/>
  <c r="X322" i="40"/>
  <c r="W322" i="40"/>
  <c r="Y321" i="40"/>
  <c r="X321" i="40"/>
  <c r="W321" i="40"/>
  <c r="Y320" i="40"/>
  <c r="X320" i="40"/>
  <c r="W320" i="40"/>
  <c r="Y319" i="40"/>
  <c r="X319" i="40"/>
  <c r="W319" i="40"/>
  <c r="Y318" i="40"/>
  <c r="X318" i="40"/>
  <c r="W318" i="40"/>
  <c r="Y317" i="40"/>
  <c r="X317" i="40"/>
  <c r="W317" i="40"/>
  <c r="Y316" i="40"/>
  <c r="X316" i="40"/>
  <c r="W316" i="40"/>
  <c r="Y315" i="40"/>
  <c r="X315" i="40"/>
  <c r="W315" i="40"/>
  <c r="Y314" i="40"/>
  <c r="X314" i="40"/>
  <c r="W314" i="40"/>
  <c r="Y313" i="40"/>
  <c r="X313" i="40"/>
  <c r="W313" i="40"/>
  <c r="W312" i="40"/>
  <c r="X305" i="40"/>
  <c r="W305" i="40"/>
  <c r="X304" i="40"/>
  <c r="W304" i="40"/>
  <c r="X303" i="40"/>
  <c r="W303" i="40"/>
  <c r="X302" i="40"/>
  <c r="W302" i="40"/>
  <c r="X301" i="40"/>
  <c r="W301" i="40"/>
  <c r="X300" i="40"/>
  <c r="W300" i="40"/>
  <c r="X299" i="40"/>
  <c r="W299" i="40"/>
  <c r="X298" i="40"/>
  <c r="W298" i="40"/>
  <c r="X297" i="40"/>
  <c r="W297" i="40"/>
  <c r="X296" i="40"/>
  <c r="W296" i="40"/>
  <c r="X295" i="40"/>
  <c r="W295" i="40"/>
  <c r="X288" i="40"/>
  <c r="W288" i="40"/>
  <c r="X287" i="40"/>
  <c r="W287" i="40"/>
  <c r="X286" i="40"/>
  <c r="W286" i="40"/>
  <c r="X285" i="40"/>
  <c r="W285" i="40"/>
  <c r="X284" i="40"/>
  <c r="W284" i="40"/>
  <c r="X283" i="40"/>
  <c r="W283" i="40"/>
  <c r="X282" i="40"/>
  <c r="W282" i="40"/>
  <c r="X281" i="40"/>
  <c r="W281" i="40"/>
  <c r="X280" i="40"/>
  <c r="W280" i="40"/>
  <c r="X279" i="40"/>
  <c r="W279" i="40"/>
  <c r="X278" i="40"/>
  <c r="W278" i="40"/>
  <c r="X271" i="40"/>
  <c r="W271" i="40"/>
  <c r="X270" i="40"/>
  <c r="W270" i="40"/>
  <c r="X269" i="40"/>
  <c r="W269" i="40"/>
  <c r="X268" i="40"/>
  <c r="W268" i="40"/>
  <c r="X267" i="40"/>
  <c r="W267" i="40"/>
  <c r="X266" i="40"/>
  <c r="W266" i="40"/>
  <c r="X265" i="40"/>
  <c r="W265" i="40"/>
  <c r="X264" i="40"/>
  <c r="W264" i="40"/>
  <c r="X263" i="40"/>
  <c r="W263" i="40"/>
  <c r="X262" i="40"/>
  <c r="W262" i="40"/>
  <c r="X261" i="40"/>
  <c r="W261" i="40"/>
  <c r="X254" i="40"/>
  <c r="W254" i="40"/>
  <c r="X253" i="40"/>
  <c r="W253" i="40"/>
  <c r="X252" i="40"/>
  <c r="W252" i="40"/>
  <c r="X251" i="40"/>
  <c r="W251" i="40"/>
  <c r="X250" i="40"/>
  <c r="W250" i="40"/>
  <c r="X249" i="40"/>
  <c r="W249" i="40"/>
  <c r="X248" i="40"/>
  <c r="W248" i="40"/>
  <c r="X247" i="40"/>
  <c r="W247" i="40"/>
  <c r="X246" i="40"/>
  <c r="W246" i="40"/>
  <c r="X245" i="40"/>
  <c r="W245" i="40"/>
  <c r="X244" i="40"/>
  <c r="X204" i="40"/>
  <c r="W204" i="40"/>
  <c r="X203" i="40"/>
  <c r="W203" i="40"/>
  <c r="X202" i="40"/>
  <c r="W202" i="40"/>
  <c r="X201" i="40"/>
  <c r="W201" i="40"/>
  <c r="X200" i="40"/>
  <c r="W200" i="40"/>
  <c r="X199" i="40"/>
  <c r="W199" i="40"/>
  <c r="X198" i="40"/>
  <c r="W198" i="40"/>
  <c r="X197" i="40"/>
  <c r="W197" i="40"/>
  <c r="X196" i="40"/>
  <c r="W196" i="40"/>
  <c r="X195" i="40"/>
  <c r="W195" i="40"/>
  <c r="X194" i="40"/>
  <c r="W194" i="40"/>
  <c r="X187" i="40"/>
  <c r="W187" i="40"/>
  <c r="X186" i="40"/>
  <c r="W186" i="40"/>
  <c r="X185" i="40"/>
  <c r="W185" i="40"/>
  <c r="X184" i="40"/>
  <c r="W184" i="40"/>
  <c r="X183" i="40"/>
  <c r="W183" i="40"/>
  <c r="X182" i="40"/>
  <c r="W182" i="40"/>
  <c r="X181" i="40"/>
  <c r="W181" i="40"/>
  <c r="X180" i="40"/>
  <c r="W180" i="40"/>
  <c r="X179" i="40"/>
  <c r="W179" i="40"/>
  <c r="X178" i="40"/>
  <c r="W178" i="40"/>
  <c r="X177" i="40"/>
  <c r="W177" i="40"/>
  <c r="X170" i="40"/>
  <c r="W170" i="40"/>
  <c r="X169" i="40"/>
  <c r="W169" i="40"/>
  <c r="X168" i="40"/>
  <c r="W168" i="40"/>
  <c r="X167" i="40"/>
  <c r="W167" i="40"/>
  <c r="X166" i="40"/>
  <c r="W166" i="40"/>
  <c r="X165" i="40"/>
  <c r="W165" i="40"/>
  <c r="X164" i="40"/>
  <c r="W164" i="40"/>
  <c r="X163" i="40"/>
  <c r="W163" i="40"/>
  <c r="X162" i="40"/>
  <c r="W162" i="40"/>
  <c r="X161" i="40"/>
  <c r="W161" i="40"/>
  <c r="X160" i="40"/>
  <c r="W160" i="40"/>
  <c r="X153" i="40"/>
  <c r="W153" i="40"/>
  <c r="X152" i="40"/>
  <c r="W152" i="40"/>
  <c r="X151" i="40"/>
  <c r="W151" i="40"/>
  <c r="X150" i="40"/>
  <c r="W150" i="40"/>
  <c r="X149" i="40"/>
  <c r="W149" i="40"/>
  <c r="X148" i="40"/>
  <c r="W148" i="40"/>
  <c r="X147" i="40"/>
  <c r="W147" i="40"/>
  <c r="X146" i="40"/>
  <c r="W146" i="40"/>
  <c r="X145" i="40"/>
  <c r="W145" i="40"/>
  <c r="X144" i="40"/>
  <c r="W144" i="40"/>
  <c r="X143" i="40"/>
  <c r="W143" i="40"/>
  <c r="X136" i="40"/>
  <c r="W136" i="40"/>
  <c r="X135" i="40"/>
  <c r="W135" i="40"/>
  <c r="X134" i="40"/>
  <c r="W134" i="40"/>
  <c r="X133" i="40"/>
  <c r="W133" i="40"/>
  <c r="X132" i="40"/>
  <c r="W132" i="40"/>
  <c r="X131" i="40"/>
  <c r="W131" i="40"/>
  <c r="X130" i="40"/>
  <c r="W130" i="40"/>
  <c r="X129" i="40"/>
  <c r="W129" i="40"/>
  <c r="X128" i="40"/>
  <c r="W128" i="40"/>
  <c r="X127" i="40"/>
  <c r="W127" i="40"/>
  <c r="X126" i="40"/>
  <c r="W126" i="40"/>
  <c r="X119" i="40"/>
  <c r="W119" i="40"/>
  <c r="X118" i="40"/>
  <c r="W118" i="40"/>
  <c r="X117" i="40"/>
  <c r="W117" i="40"/>
  <c r="X116" i="40"/>
  <c r="W116" i="40"/>
  <c r="X115" i="40"/>
  <c r="W115" i="40"/>
  <c r="X114" i="40"/>
  <c r="W114" i="40"/>
  <c r="X113" i="40"/>
  <c r="W113" i="40"/>
  <c r="X112" i="40"/>
  <c r="W112" i="40"/>
  <c r="X111" i="40"/>
  <c r="W111" i="40"/>
  <c r="X110" i="40"/>
  <c r="W110" i="40"/>
  <c r="X109" i="40"/>
  <c r="W109" i="40"/>
  <c r="X102" i="40"/>
  <c r="W102" i="40"/>
  <c r="X101" i="40"/>
  <c r="W101" i="40"/>
  <c r="X100" i="40"/>
  <c r="W100" i="40"/>
  <c r="X99" i="40"/>
  <c r="W99" i="40"/>
  <c r="X98" i="40"/>
  <c r="W98" i="40"/>
  <c r="X97" i="40"/>
  <c r="W97" i="40"/>
  <c r="X96" i="40"/>
  <c r="W96" i="40"/>
  <c r="X95" i="40"/>
  <c r="W95" i="40"/>
  <c r="X94" i="40"/>
  <c r="W94" i="40"/>
  <c r="X93" i="40"/>
  <c r="W93" i="40"/>
  <c r="X92" i="40"/>
  <c r="W92" i="40"/>
  <c r="X85" i="40"/>
  <c r="W85" i="40"/>
  <c r="X84" i="40"/>
  <c r="W84" i="40"/>
  <c r="X83" i="40"/>
  <c r="W83" i="40"/>
  <c r="X82" i="40"/>
  <c r="W82" i="40"/>
  <c r="X81" i="40"/>
  <c r="W81" i="40"/>
  <c r="X80" i="40"/>
  <c r="W80" i="40"/>
  <c r="X79" i="40"/>
  <c r="W79" i="40"/>
  <c r="X78" i="40"/>
  <c r="W78" i="40"/>
  <c r="X77" i="40"/>
  <c r="W77" i="40"/>
  <c r="X76" i="40"/>
  <c r="W76" i="40"/>
  <c r="X75" i="40"/>
  <c r="W75" i="40"/>
  <c r="X68" i="40"/>
  <c r="W68" i="40"/>
  <c r="X67" i="40"/>
  <c r="W67" i="40"/>
  <c r="X66" i="40"/>
  <c r="W66" i="40"/>
  <c r="X65" i="40"/>
  <c r="W65" i="40"/>
  <c r="X64" i="40"/>
  <c r="W64" i="40"/>
  <c r="X63" i="40"/>
  <c r="W63" i="40"/>
  <c r="X62" i="40"/>
  <c r="W62" i="40"/>
  <c r="X61" i="40"/>
  <c r="W61" i="40"/>
  <c r="X60" i="40"/>
  <c r="W60" i="40"/>
  <c r="X59" i="40"/>
  <c r="W59" i="40"/>
  <c r="X58" i="40"/>
  <c r="W58" i="40"/>
  <c r="X51" i="40"/>
  <c r="W51" i="40"/>
  <c r="X50" i="40"/>
  <c r="W50" i="40"/>
  <c r="X49" i="40"/>
  <c r="W49" i="40"/>
  <c r="X48" i="40"/>
  <c r="W48" i="40"/>
  <c r="X47" i="40"/>
  <c r="W47" i="40"/>
  <c r="X46" i="40"/>
  <c r="W46" i="40"/>
  <c r="X45" i="40"/>
  <c r="W45" i="40"/>
  <c r="X44" i="40"/>
  <c r="W44" i="40"/>
  <c r="X43" i="40"/>
  <c r="W43" i="40"/>
  <c r="X42" i="40"/>
  <c r="W42" i="40"/>
  <c r="X41" i="40"/>
  <c r="W41" i="40"/>
  <c r="X34" i="40"/>
  <c r="W34" i="40"/>
  <c r="X33" i="40"/>
  <c r="W33" i="40"/>
  <c r="X32" i="40"/>
  <c r="W32" i="40"/>
  <c r="X31" i="40"/>
  <c r="W31" i="40"/>
  <c r="X30" i="40"/>
  <c r="W30" i="40"/>
  <c r="X29" i="40"/>
  <c r="W29" i="40"/>
  <c r="X28" i="40"/>
  <c r="W28" i="40"/>
  <c r="X27" i="40"/>
  <c r="W27" i="40"/>
  <c r="X26" i="40"/>
  <c r="W26" i="40"/>
  <c r="X25" i="40"/>
  <c r="W25" i="40"/>
  <c r="X24" i="40"/>
  <c r="W8" i="40"/>
  <c r="X8" i="40"/>
  <c r="W9" i="40"/>
  <c r="X9" i="40"/>
  <c r="W10" i="40"/>
  <c r="X10" i="40"/>
  <c r="W11" i="40"/>
  <c r="X11" i="40"/>
  <c r="W12" i="40"/>
  <c r="X12" i="40"/>
  <c r="W13" i="40"/>
  <c r="X13" i="40"/>
  <c r="W14" i="40"/>
  <c r="X14" i="40"/>
  <c r="W15" i="40"/>
  <c r="X15" i="40"/>
  <c r="W16" i="40"/>
  <c r="X16" i="40"/>
  <c r="W17" i="40"/>
  <c r="X17" i="40"/>
  <c r="X7" i="40"/>
  <c r="P17" i="40"/>
  <c r="P410" i="40" s="1"/>
  <c r="P16" i="40"/>
  <c r="P409" i="40" s="1"/>
  <c r="P15" i="40"/>
  <c r="P408" i="40" s="1"/>
  <c r="P14" i="40"/>
  <c r="P407" i="40" s="1"/>
  <c r="P13" i="40"/>
  <c r="P406" i="40" s="1"/>
  <c r="P12" i="40"/>
  <c r="P405" i="40" s="1"/>
  <c r="P11" i="40"/>
  <c r="P404" i="40" s="1"/>
  <c r="P10" i="40"/>
  <c r="P403" i="40" s="1"/>
  <c r="P9" i="40"/>
  <c r="P402" i="40" s="1"/>
  <c r="P8" i="40"/>
  <c r="P401" i="40" s="1"/>
  <c r="P7" i="40"/>
  <c r="P400" i="40" s="1"/>
  <c r="F137" i="40"/>
  <c r="H137" i="40"/>
  <c r="I137" i="40"/>
  <c r="K137" i="40"/>
  <c r="L137" i="40"/>
  <c r="N137" i="40"/>
  <c r="O137" i="40"/>
  <c r="Q137" i="40"/>
  <c r="R137" i="40"/>
  <c r="T137" i="40"/>
  <c r="U137" i="40"/>
  <c r="P137" i="40"/>
  <c r="J255" i="27"/>
  <c r="K255" i="27"/>
  <c r="M255" i="27"/>
  <c r="N255" i="27"/>
  <c r="P255" i="27"/>
  <c r="P437" i="27" s="1"/>
  <c r="Q255" i="27"/>
  <c r="Q437" i="27" s="1"/>
  <c r="S255" i="27"/>
  <c r="S437" i="27" s="1"/>
  <c r="T255" i="27"/>
  <c r="T437" i="27" s="1"/>
  <c r="V255" i="27"/>
  <c r="W255" i="27"/>
  <c r="U254" i="27"/>
  <c r="U253" i="27"/>
  <c r="U252" i="27"/>
  <c r="U251" i="27"/>
  <c r="U250" i="27"/>
  <c r="U249" i="27"/>
  <c r="U248" i="27"/>
  <c r="U247" i="27"/>
  <c r="R254" i="27"/>
  <c r="R253" i="27"/>
  <c r="R252" i="27"/>
  <c r="R251" i="27"/>
  <c r="R250" i="27"/>
  <c r="R249" i="27"/>
  <c r="R248" i="27"/>
  <c r="R247" i="27"/>
  <c r="O254" i="27"/>
  <c r="O253" i="27"/>
  <c r="O252" i="27"/>
  <c r="O251" i="27"/>
  <c r="O250" i="27"/>
  <c r="O249" i="27"/>
  <c r="O248" i="27"/>
  <c r="O247" i="27"/>
  <c r="J60" i="27"/>
  <c r="K60" i="27"/>
  <c r="M60" i="27"/>
  <c r="N60" i="27"/>
  <c r="P60" i="27"/>
  <c r="P407" i="27" s="1"/>
  <c r="Q60" i="27"/>
  <c r="Q407" i="27" s="1"/>
  <c r="S60" i="27"/>
  <c r="S407" i="27" s="1"/>
  <c r="T60" i="27"/>
  <c r="T407" i="27" s="1"/>
  <c r="V60" i="27"/>
  <c r="W60" i="27"/>
  <c r="X60" i="27"/>
  <c r="U59" i="27"/>
  <c r="U58" i="27"/>
  <c r="U57" i="27"/>
  <c r="U56" i="27"/>
  <c r="U55" i="27"/>
  <c r="U54" i="27"/>
  <c r="U53" i="27"/>
  <c r="U52" i="27"/>
  <c r="U51" i="27"/>
  <c r="U50" i="27"/>
  <c r="R59" i="27"/>
  <c r="R58" i="27"/>
  <c r="R57" i="27"/>
  <c r="R56" i="27"/>
  <c r="R55" i="27"/>
  <c r="R54" i="27"/>
  <c r="R53" i="27"/>
  <c r="R52" i="27"/>
  <c r="R51" i="27"/>
  <c r="R50" i="27"/>
  <c r="O59" i="27"/>
  <c r="O58" i="27"/>
  <c r="O57" i="27"/>
  <c r="O56" i="27"/>
  <c r="O55" i="27"/>
  <c r="O54" i="27"/>
  <c r="O53" i="27"/>
  <c r="O52" i="27"/>
  <c r="O51" i="27"/>
  <c r="O50" i="27"/>
  <c r="O255" i="28"/>
  <c r="O254" i="28"/>
  <c r="O253" i="28"/>
  <c r="O252" i="28"/>
  <c r="O251" i="28"/>
  <c r="O250" i="28"/>
  <c r="O249" i="28"/>
  <c r="O248" i="28"/>
  <c r="L255" i="28"/>
  <c r="L254" i="28"/>
  <c r="L253" i="28"/>
  <c r="L252" i="28"/>
  <c r="L251" i="28"/>
  <c r="L250" i="28"/>
  <c r="L249" i="28"/>
  <c r="L248" i="28"/>
  <c r="I255" i="28"/>
  <c r="I254" i="28"/>
  <c r="I253" i="28"/>
  <c r="I252" i="28"/>
  <c r="I251" i="28"/>
  <c r="I250" i="28"/>
  <c r="I249" i="28"/>
  <c r="I248" i="28"/>
  <c r="O60" i="28"/>
  <c r="O59" i="28"/>
  <c r="O58" i="28"/>
  <c r="O57" i="28"/>
  <c r="O56" i="28"/>
  <c r="O55" i="28"/>
  <c r="O54" i="28"/>
  <c r="O53" i="28"/>
  <c r="O52" i="28"/>
  <c r="O51" i="28"/>
  <c r="L60" i="28"/>
  <c r="L59" i="28"/>
  <c r="L58" i="28"/>
  <c r="L57" i="28"/>
  <c r="L56" i="28"/>
  <c r="L55" i="28"/>
  <c r="L54" i="28"/>
  <c r="L53" i="28"/>
  <c r="L52" i="28"/>
  <c r="L51" i="28"/>
  <c r="I60" i="28"/>
  <c r="I59" i="28"/>
  <c r="I58" i="28"/>
  <c r="I57" i="28"/>
  <c r="I56" i="28"/>
  <c r="I55" i="28"/>
  <c r="I54" i="28"/>
  <c r="I53" i="28"/>
  <c r="I52" i="28"/>
  <c r="I51" i="28"/>
  <c r="O255" i="25"/>
  <c r="O254" i="25"/>
  <c r="O253" i="25"/>
  <c r="O252" i="25"/>
  <c r="O251" i="25"/>
  <c r="O250" i="25"/>
  <c r="O249" i="25"/>
  <c r="O248" i="25"/>
  <c r="O60" i="25"/>
  <c r="O59" i="25"/>
  <c r="O58" i="25"/>
  <c r="O57" i="25"/>
  <c r="O56" i="25"/>
  <c r="O55" i="25"/>
  <c r="O54" i="25"/>
  <c r="O53" i="25"/>
  <c r="O52" i="25"/>
  <c r="O51" i="25"/>
  <c r="G103" i="40"/>
  <c r="M103" i="40"/>
  <c r="P103" i="40"/>
  <c r="V102" i="40"/>
  <c r="Y102" i="40" s="1"/>
  <c r="V101" i="40"/>
  <c r="Y101" i="40" s="1"/>
  <c r="V100" i="40"/>
  <c r="Y100" i="40" s="1"/>
  <c r="V99" i="40"/>
  <c r="Y99" i="40" s="1"/>
  <c r="V98" i="40"/>
  <c r="V97" i="40"/>
  <c r="Y97" i="40" s="1"/>
  <c r="V96" i="40"/>
  <c r="Y96" i="40" s="1"/>
  <c r="V95" i="40"/>
  <c r="Y95" i="40" s="1"/>
  <c r="V94" i="40"/>
  <c r="Y94" i="40" s="1"/>
  <c r="V93" i="40"/>
  <c r="Y93" i="40" s="1"/>
  <c r="V92" i="40"/>
  <c r="Y92" i="40" s="1"/>
  <c r="D103" i="40"/>
  <c r="AV102" i="40"/>
  <c r="AV101" i="40"/>
  <c r="AV100" i="40"/>
  <c r="AV99" i="40"/>
  <c r="AV98" i="40"/>
  <c r="AV97" i="40"/>
  <c r="AV96" i="40"/>
  <c r="AV95" i="40"/>
  <c r="AV94" i="40"/>
  <c r="AV93" i="40"/>
  <c r="AV92" i="40"/>
  <c r="AJ103" i="40"/>
  <c r="AG411" i="40"/>
  <c r="AY97" i="40"/>
  <c r="AD103" i="40"/>
  <c r="AE103" i="40"/>
  <c r="AF103" i="40"/>
  <c r="AH103" i="40"/>
  <c r="AI103" i="40"/>
  <c r="AK103" i="40"/>
  <c r="AL103" i="40"/>
  <c r="AN103" i="40"/>
  <c r="AO103" i="40"/>
  <c r="AP103" i="40"/>
  <c r="AQ103" i="40"/>
  <c r="AR103" i="40"/>
  <c r="AT103" i="40"/>
  <c r="AU103" i="40"/>
  <c r="C103" i="40"/>
  <c r="E103" i="40"/>
  <c r="F103" i="40"/>
  <c r="H103" i="40"/>
  <c r="I103" i="40"/>
  <c r="K103" i="40"/>
  <c r="L103" i="40"/>
  <c r="N103" i="40"/>
  <c r="O103" i="40"/>
  <c r="Q103" i="40"/>
  <c r="R103" i="40"/>
  <c r="T103" i="40"/>
  <c r="U103" i="40"/>
  <c r="R233" i="27"/>
  <c r="R232" i="27"/>
  <c r="R231" i="27"/>
  <c r="R230" i="27"/>
  <c r="R229" i="27"/>
  <c r="U233" i="27"/>
  <c r="U232" i="27"/>
  <c r="U231" i="27"/>
  <c r="U230" i="27"/>
  <c r="U229" i="27"/>
  <c r="E234" i="27"/>
  <c r="G234" i="27"/>
  <c r="H234" i="27"/>
  <c r="J234" i="27"/>
  <c r="K234" i="27"/>
  <c r="M234" i="27"/>
  <c r="N234" i="27"/>
  <c r="P234" i="27"/>
  <c r="P435" i="27" s="1"/>
  <c r="P465" i="27" s="1"/>
  <c r="Q234" i="27"/>
  <c r="Q435" i="27" s="1"/>
  <c r="Q465" i="27" s="1"/>
  <c r="S234" i="27"/>
  <c r="S435" i="27" s="1"/>
  <c r="S465" i="27" s="1"/>
  <c r="T234" i="27"/>
  <c r="T435" i="27" s="1"/>
  <c r="T465" i="27" s="1"/>
  <c r="V234" i="27"/>
  <c r="W234" i="27"/>
  <c r="S110" i="57"/>
  <c r="S109" i="57"/>
  <c r="S108" i="57"/>
  <c r="S107" i="57"/>
  <c r="S106" i="57"/>
  <c r="S105" i="57"/>
  <c r="S104" i="57"/>
  <c r="S103" i="57"/>
  <c r="S102" i="57"/>
  <c r="W410" i="40" l="1"/>
  <c r="X410" i="40"/>
  <c r="D255" i="32"/>
  <c r="W400" i="40"/>
  <c r="W402" i="40"/>
  <c r="W404" i="40"/>
  <c r="W406" i="40"/>
  <c r="W408" i="40"/>
  <c r="X401" i="40"/>
  <c r="X403" i="40"/>
  <c r="X405" i="40"/>
  <c r="X407" i="40"/>
  <c r="X409" i="40"/>
  <c r="W401" i="40"/>
  <c r="W403" i="40"/>
  <c r="W405" i="40"/>
  <c r="W407" i="40"/>
  <c r="W409" i="40"/>
  <c r="X400" i="40"/>
  <c r="X402" i="40"/>
  <c r="X404" i="40"/>
  <c r="X406" i="40"/>
  <c r="X408" i="40"/>
  <c r="S470" i="27"/>
  <c r="P474" i="27"/>
  <c r="V108" i="57"/>
  <c r="X272" i="40"/>
  <c r="V107" i="57"/>
  <c r="V106" i="57"/>
  <c r="V105" i="57"/>
  <c r="P470" i="27"/>
  <c r="V104" i="57"/>
  <c r="U60" i="27"/>
  <c r="U407" i="27" s="1"/>
  <c r="P467" i="27"/>
  <c r="O89" i="25"/>
  <c r="S469" i="27"/>
  <c r="V103" i="57"/>
  <c r="V110" i="57"/>
  <c r="V109" i="57"/>
  <c r="W255" i="40"/>
  <c r="W272" i="40"/>
  <c r="F329" i="30"/>
  <c r="BR408" i="40"/>
  <c r="BQ408" i="40"/>
  <c r="Q469" i="27"/>
  <c r="R234" i="27"/>
  <c r="R435" i="27" s="1"/>
  <c r="R465" i="27" s="1"/>
  <c r="AY98" i="40"/>
  <c r="U267" i="27"/>
  <c r="U438" i="27" s="1"/>
  <c r="T468" i="27"/>
  <c r="AY178" i="40"/>
  <c r="AY186" i="40"/>
  <c r="P469" i="27"/>
  <c r="AY99" i="40"/>
  <c r="AS103" i="40"/>
  <c r="BI410" i="40"/>
  <c r="BR405" i="40"/>
  <c r="BR404" i="40"/>
  <c r="AD137" i="40"/>
  <c r="S468" i="27"/>
  <c r="AY179" i="40"/>
  <c r="AY187" i="40"/>
  <c r="P171" i="40"/>
  <c r="Q474" i="27"/>
  <c r="AY92" i="40"/>
  <c r="AY100" i="40"/>
  <c r="W306" i="40"/>
  <c r="BQ403" i="40"/>
  <c r="BQ402" i="40"/>
  <c r="AS137" i="40"/>
  <c r="Q468" i="27"/>
  <c r="L88" i="27"/>
  <c r="R88" i="27"/>
  <c r="R410" i="27" s="1"/>
  <c r="U82" i="27"/>
  <c r="U409" i="27" s="1"/>
  <c r="AM103" i="40"/>
  <c r="S103" i="40"/>
  <c r="X306" i="40"/>
  <c r="W323" i="40"/>
  <c r="BE402" i="40"/>
  <c r="D108" i="58"/>
  <c r="P468" i="27"/>
  <c r="J188" i="40"/>
  <c r="AY181" i="40"/>
  <c r="R333" i="27"/>
  <c r="R445" i="27" s="1"/>
  <c r="R475" i="27" s="1"/>
  <c r="Y98" i="40"/>
  <c r="AY93" i="40"/>
  <c r="O60" i="27"/>
  <c r="U234" i="27"/>
  <c r="U435" i="27" s="1"/>
  <c r="U465" i="27" s="1"/>
  <c r="AY94" i="40"/>
  <c r="AY102" i="40"/>
  <c r="T467" i="27"/>
  <c r="I255" i="27"/>
  <c r="L255" i="27"/>
  <c r="O255" i="27"/>
  <c r="R255" i="27"/>
  <c r="R437" i="27" s="1"/>
  <c r="U255" i="27"/>
  <c r="U437" i="27" s="1"/>
  <c r="U467" i="27" s="1"/>
  <c r="BO401" i="40"/>
  <c r="L71" i="27"/>
  <c r="AY182" i="40"/>
  <c r="AV255" i="40"/>
  <c r="D135" i="58"/>
  <c r="AY95" i="40"/>
  <c r="AG103" i="40"/>
  <c r="J103" i="40"/>
  <c r="S467" i="27"/>
  <c r="X323" i="40"/>
  <c r="U292" i="27"/>
  <c r="U440" i="27" s="1"/>
  <c r="D188" i="40"/>
  <c r="AY183" i="40"/>
  <c r="AD188" i="40"/>
  <c r="T474" i="27"/>
  <c r="T469" i="27"/>
  <c r="M171" i="40"/>
  <c r="AY101" i="40"/>
  <c r="AY96" i="40"/>
  <c r="Q467" i="27"/>
  <c r="I88" i="27"/>
  <c r="O88" i="27"/>
  <c r="U88" i="27"/>
  <c r="U410" i="27" s="1"/>
  <c r="AY184" i="40"/>
  <c r="U116" i="27"/>
  <c r="U414" i="27" s="1"/>
  <c r="S474" i="27"/>
  <c r="U327" i="27"/>
  <c r="U444" i="27" s="1"/>
  <c r="AP171" i="40"/>
  <c r="BE410" i="40"/>
  <c r="BF410" i="40"/>
  <c r="X171" i="40"/>
  <c r="L411" i="40"/>
  <c r="F411" i="40"/>
  <c r="M137" i="40"/>
  <c r="W137" i="40"/>
  <c r="U333" i="27"/>
  <c r="U445" i="27" s="1"/>
  <c r="U475" i="27" s="1"/>
  <c r="L60" i="27"/>
  <c r="R60" i="27"/>
  <c r="R407" i="27" s="1"/>
  <c r="R467" i="27" s="1"/>
  <c r="L292" i="27"/>
  <c r="O327" i="27"/>
  <c r="R327" i="27"/>
  <c r="R444" i="27" s="1"/>
  <c r="I71" i="27"/>
  <c r="U283" i="27"/>
  <c r="U439" i="27" s="1"/>
  <c r="F71" i="27"/>
  <c r="X88" i="27"/>
  <c r="R116" i="27"/>
  <c r="R414" i="27" s="1"/>
  <c r="R292" i="27"/>
  <c r="R440" i="27" s="1"/>
  <c r="L116" i="27"/>
  <c r="X327" i="27"/>
  <c r="R82" i="27"/>
  <c r="R409" i="27" s="1"/>
  <c r="R283" i="27"/>
  <c r="R439" i="27" s="1"/>
  <c r="R267" i="27"/>
  <c r="R438" i="27" s="1"/>
  <c r="O292" i="27"/>
  <c r="O71" i="27"/>
  <c r="BT400" i="40"/>
  <c r="BT403" i="40"/>
  <c r="BT402" i="40"/>
  <c r="BU404" i="40"/>
  <c r="BQ409" i="40"/>
  <c r="BU400" i="40"/>
  <c r="BU410" i="40"/>
  <c r="BU406" i="40"/>
  <c r="BQ410" i="40"/>
  <c r="BR409" i="40"/>
  <c r="BR400" i="40"/>
  <c r="BR410" i="40"/>
  <c r="BQ407" i="40"/>
  <c r="BR406" i="40"/>
  <c r="BN409" i="40"/>
  <c r="BN402" i="40"/>
  <c r="BN410" i="40"/>
  <c r="BO409" i="40"/>
  <c r="BN406" i="40"/>
  <c r="BO410" i="40"/>
  <c r="BN407" i="40"/>
  <c r="BO406" i="40"/>
  <c r="BN403" i="40"/>
  <c r="BO402" i="40"/>
  <c r="Q411" i="40"/>
  <c r="O411" i="40"/>
  <c r="N411" i="40"/>
  <c r="R411" i="40"/>
  <c r="BQ405" i="40"/>
  <c r="BQ400" i="40"/>
  <c r="BN404" i="40"/>
  <c r="BN400" i="40"/>
  <c r="BO400" i="40"/>
  <c r="BT405" i="40"/>
  <c r="BT404" i="40"/>
  <c r="BC410" i="40"/>
  <c r="BT410" i="40"/>
  <c r="BU405" i="40"/>
  <c r="Y323" i="40"/>
  <c r="BT406" i="40"/>
  <c r="C411" i="40"/>
  <c r="K411" i="40"/>
  <c r="AM171" i="40"/>
  <c r="BK410" i="40"/>
  <c r="BL410" i="40"/>
  <c r="W171" i="40"/>
  <c r="BT408" i="40"/>
  <c r="I411" i="40"/>
  <c r="H411" i="40"/>
  <c r="E411" i="40"/>
  <c r="BU409" i="40"/>
  <c r="BU408" i="40"/>
  <c r="BT409" i="40"/>
  <c r="AV188" i="40"/>
  <c r="BT407" i="40"/>
  <c r="U411" i="40"/>
  <c r="BU407" i="40"/>
  <c r="X188" i="40"/>
  <c r="T411" i="40"/>
  <c r="W188" i="40"/>
  <c r="BI409" i="40"/>
  <c r="BE409" i="40"/>
  <c r="BI408" i="40"/>
  <c r="BE408" i="40"/>
  <c r="BI407" i="40"/>
  <c r="BE407" i="40"/>
  <c r="BL406" i="40"/>
  <c r="BH406" i="40"/>
  <c r="BL405" i="40"/>
  <c r="BH405" i="40"/>
  <c r="BK404" i="40"/>
  <c r="BC404" i="40"/>
  <c r="BK403" i="40"/>
  <c r="BC403" i="40"/>
  <c r="BK400" i="40"/>
  <c r="BE400" i="40"/>
  <c r="BF409" i="40"/>
  <c r="BB409" i="40"/>
  <c r="BF408" i="40"/>
  <c r="BB408" i="40"/>
  <c r="BF407" i="40"/>
  <c r="BB407" i="40"/>
  <c r="BI406" i="40"/>
  <c r="BE406" i="40"/>
  <c r="BI405" i="40"/>
  <c r="BE405" i="40"/>
  <c r="BL404" i="40"/>
  <c r="BH404" i="40"/>
  <c r="BL403" i="40"/>
  <c r="BH403" i="40"/>
  <c r="BK402" i="40"/>
  <c r="BF402" i="40"/>
  <c r="BB402" i="40"/>
  <c r="BL400" i="40"/>
  <c r="BF400" i="40"/>
  <c r="BK409" i="40"/>
  <c r="BC409" i="40"/>
  <c r="BK408" i="40"/>
  <c r="BC408" i="40"/>
  <c r="BK407" i="40"/>
  <c r="BC407" i="40"/>
  <c r="BF406" i="40"/>
  <c r="BB406" i="40"/>
  <c r="BF405" i="40"/>
  <c r="BB405" i="40"/>
  <c r="BI404" i="40"/>
  <c r="BE404" i="40"/>
  <c r="BL402" i="40"/>
  <c r="BC402" i="40"/>
  <c r="BF401" i="40"/>
  <c r="BB401" i="40"/>
  <c r="BH400" i="40"/>
  <c r="BL409" i="40"/>
  <c r="BH409" i="40"/>
  <c r="BL408" i="40"/>
  <c r="BH408" i="40"/>
  <c r="BL407" i="40"/>
  <c r="BH407" i="40"/>
  <c r="BK406" i="40"/>
  <c r="BC406" i="40"/>
  <c r="BK405" i="40"/>
  <c r="BC405" i="40"/>
  <c r="BF404" i="40"/>
  <c r="BB404" i="40"/>
  <c r="BF403" i="40"/>
  <c r="BB403" i="40"/>
  <c r="BH402" i="40"/>
  <c r="BI400" i="40"/>
  <c r="BC400" i="40"/>
  <c r="X292" i="27"/>
  <c r="U71" i="27"/>
  <c r="U408" i="27" s="1"/>
  <c r="R71" i="27"/>
  <c r="R408" i="27" s="1"/>
  <c r="BK401" i="40"/>
  <c r="BC401" i="40"/>
  <c r="BL401" i="40"/>
  <c r="BH401" i="40"/>
  <c r="V103" i="40"/>
  <c r="U470" i="27" l="1"/>
  <c r="R470" i="27"/>
  <c r="R468" i="27"/>
  <c r="U474" i="27"/>
  <c r="BR411" i="40"/>
  <c r="R474" i="27"/>
  <c r="U469" i="27"/>
  <c r="R469" i="27"/>
  <c r="U468" i="27"/>
  <c r="BO411" i="40"/>
  <c r="BN411" i="40"/>
  <c r="BQ411" i="40"/>
  <c r="BT411" i="40"/>
  <c r="W411" i="40"/>
  <c r="X411" i="40"/>
  <c r="BE411" i="40"/>
  <c r="BI411" i="40"/>
  <c r="BU411" i="40"/>
  <c r="BK411" i="40"/>
  <c r="BF411" i="40"/>
  <c r="BH411" i="40"/>
  <c r="BC411" i="40"/>
  <c r="BL411" i="40"/>
  <c r="AE96" i="7"/>
  <c r="AG96" i="7"/>
  <c r="AH96" i="7"/>
  <c r="AJ96" i="7"/>
  <c r="AK96" i="7"/>
  <c r="AM96" i="7"/>
  <c r="AN96" i="7"/>
  <c r="AP96" i="7"/>
  <c r="AQ96" i="7"/>
  <c r="AS96" i="7"/>
  <c r="AT96" i="7"/>
  <c r="AV96" i="7"/>
  <c r="AW96" i="7"/>
  <c r="AY89" i="7"/>
  <c r="AZ89" i="7"/>
  <c r="AY90" i="7"/>
  <c r="AZ90" i="7"/>
  <c r="AY91" i="7"/>
  <c r="AZ91" i="7"/>
  <c r="AY92" i="7"/>
  <c r="AZ92" i="7"/>
  <c r="AY93" i="7"/>
  <c r="AZ93" i="7"/>
  <c r="AY94" i="7"/>
  <c r="AZ94" i="7"/>
  <c r="AY95" i="7"/>
  <c r="AZ95" i="7"/>
  <c r="AZ88" i="7"/>
  <c r="AX95" i="7"/>
  <c r="AX94" i="7"/>
  <c r="AX93" i="7"/>
  <c r="AX92" i="7"/>
  <c r="AX91" i="7"/>
  <c r="AX90" i="7"/>
  <c r="AX89" i="7"/>
  <c r="AX88" i="7"/>
  <c r="AU95" i="7"/>
  <c r="AU94" i="7"/>
  <c r="AU93" i="7"/>
  <c r="BA93" i="7" s="1"/>
  <c r="AU92" i="7"/>
  <c r="BA92" i="7" s="1"/>
  <c r="AU91" i="7"/>
  <c r="AU90" i="7"/>
  <c r="BA90" i="7" s="1"/>
  <c r="AU89" i="7"/>
  <c r="AU88" i="7"/>
  <c r="BA88" i="7" s="1"/>
  <c r="BA95" i="7"/>
  <c r="BA94" i="7"/>
  <c r="X95" i="7"/>
  <c r="X94" i="7"/>
  <c r="X93" i="7"/>
  <c r="X92" i="7"/>
  <c r="X91" i="7"/>
  <c r="X90" i="7"/>
  <c r="X89" i="7"/>
  <c r="X88" i="7"/>
  <c r="U95" i="7"/>
  <c r="U94" i="7"/>
  <c r="U93" i="7"/>
  <c r="U92" i="7"/>
  <c r="U91" i="7"/>
  <c r="U90" i="7"/>
  <c r="U89" i="7"/>
  <c r="U88" i="7"/>
  <c r="O234" i="25"/>
  <c r="O233" i="25"/>
  <c r="O232" i="25"/>
  <c r="O231" i="25"/>
  <c r="O230" i="25"/>
  <c r="R234" i="25"/>
  <c r="R233" i="25"/>
  <c r="R232" i="25"/>
  <c r="R231" i="25"/>
  <c r="R230" i="25"/>
  <c r="U234" i="25"/>
  <c r="U233" i="25"/>
  <c r="U232" i="25"/>
  <c r="U231" i="25"/>
  <c r="U230" i="25"/>
  <c r="X234" i="25"/>
  <c r="X233" i="25"/>
  <c r="X232" i="25"/>
  <c r="X231" i="25"/>
  <c r="X230" i="25"/>
  <c r="P231" i="28"/>
  <c r="Q231" i="28"/>
  <c r="P232" i="28"/>
  <c r="Q232" i="28"/>
  <c r="P233" i="28"/>
  <c r="Q233" i="28"/>
  <c r="P234" i="28"/>
  <c r="Q234" i="28"/>
  <c r="Q230" i="28"/>
  <c r="L42" i="28"/>
  <c r="L41" i="28"/>
  <c r="L40" i="28"/>
  <c r="X42" i="25"/>
  <c r="X41" i="25"/>
  <c r="X40" i="25"/>
  <c r="BA91" i="7" l="1"/>
  <c r="AL96" i="7"/>
  <c r="AO96" i="7"/>
  <c r="AZ96" i="7"/>
  <c r="AF96" i="7"/>
  <c r="AI96" i="7"/>
  <c r="AR96" i="7"/>
  <c r="AU96" i="7"/>
  <c r="BA89" i="7"/>
  <c r="BA96" i="7" s="1"/>
  <c r="AX96" i="7"/>
  <c r="O19" i="28"/>
  <c r="O18" i="28"/>
  <c r="O17" i="28"/>
  <c r="L19" i="28"/>
  <c r="L18" i="28"/>
  <c r="L17" i="28"/>
  <c r="I19" i="28"/>
  <c r="I18" i="28"/>
  <c r="I17" i="28"/>
  <c r="F19" i="28"/>
  <c r="F18" i="28"/>
  <c r="F17" i="28"/>
  <c r="P194" i="28"/>
  <c r="AG120" i="40"/>
  <c r="S120" i="40"/>
  <c r="M120" i="40"/>
  <c r="J120" i="40"/>
  <c r="G120" i="40"/>
  <c r="D120" i="40"/>
  <c r="AC120" i="40"/>
  <c r="AD120" i="40"/>
  <c r="AE120" i="40"/>
  <c r="AF120" i="40"/>
  <c r="AH120" i="40"/>
  <c r="AI120" i="40"/>
  <c r="AK120" i="40"/>
  <c r="AL120" i="40"/>
  <c r="AN120" i="40"/>
  <c r="AO120" i="40"/>
  <c r="AQ120" i="40"/>
  <c r="AR120" i="40"/>
  <c r="AT120" i="40"/>
  <c r="AU120" i="40"/>
  <c r="AW120" i="40"/>
  <c r="AX120" i="40"/>
  <c r="C120" i="40"/>
  <c r="E120" i="40"/>
  <c r="F120" i="40"/>
  <c r="H120" i="40"/>
  <c r="I120" i="40"/>
  <c r="K120" i="40"/>
  <c r="L120" i="40"/>
  <c r="N120" i="40"/>
  <c r="O120" i="40"/>
  <c r="Q120" i="40"/>
  <c r="R120" i="40"/>
  <c r="T120" i="40"/>
  <c r="U120" i="40"/>
  <c r="W120" i="40"/>
  <c r="X120" i="40"/>
  <c r="E245" i="27"/>
  <c r="G245" i="27"/>
  <c r="H245" i="27"/>
  <c r="J245" i="27"/>
  <c r="K245" i="27"/>
  <c r="M245" i="27"/>
  <c r="N245" i="27"/>
  <c r="P245" i="27"/>
  <c r="P436" i="27" s="1"/>
  <c r="Q245" i="27"/>
  <c r="Q436" i="27" s="1"/>
  <c r="S245" i="27"/>
  <c r="S436" i="27" s="1"/>
  <c r="T245" i="27"/>
  <c r="T436" i="27" s="1"/>
  <c r="V245" i="27"/>
  <c r="W245" i="27"/>
  <c r="AB245" i="27"/>
  <c r="AC245" i="27"/>
  <c r="P42" i="23" s="1"/>
  <c r="AH245" i="27"/>
  <c r="AI245" i="27"/>
  <c r="AK245" i="27"/>
  <c r="D245" i="27"/>
  <c r="I246" i="30"/>
  <c r="I245" i="30"/>
  <c r="I244" i="30"/>
  <c r="I243" i="30"/>
  <c r="I242" i="30"/>
  <c r="I241" i="30"/>
  <c r="I240" i="30"/>
  <c r="I239" i="30"/>
  <c r="I238" i="30"/>
  <c r="P401" i="27"/>
  <c r="Q401" i="27"/>
  <c r="S401" i="27"/>
  <c r="T401" i="27"/>
  <c r="E48" i="27"/>
  <c r="G48" i="27"/>
  <c r="H48" i="27"/>
  <c r="J48" i="27"/>
  <c r="K48" i="27"/>
  <c r="M48" i="27"/>
  <c r="N48" i="27"/>
  <c r="P48" i="27"/>
  <c r="P406" i="27" s="1"/>
  <c r="P466" i="27" s="1"/>
  <c r="Q48" i="27"/>
  <c r="Q406" i="27" s="1"/>
  <c r="S48" i="27"/>
  <c r="S406" i="27" s="1"/>
  <c r="T48" i="27"/>
  <c r="T406" i="27" s="1"/>
  <c r="V48" i="27"/>
  <c r="W48" i="27"/>
  <c r="X244" i="27"/>
  <c r="X243" i="27"/>
  <c r="X242" i="27"/>
  <c r="X241" i="27"/>
  <c r="X240" i="27"/>
  <c r="X239" i="27"/>
  <c r="X238" i="27"/>
  <c r="AA238" i="27" s="1"/>
  <c r="X237" i="27"/>
  <c r="AA237" i="27" s="1"/>
  <c r="X236" i="27"/>
  <c r="P94" i="57"/>
  <c r="P93" i="57"/>
  <c r="P92" i="57"/>
  <c r="P91" i="57"/>
  <c r="P90" i="57"/>
  <c r="P89" i="57"/>
  <c r="P88" i="57"/>
  <c r="P87" i="57"/>
  <c r="P86" i="57"/>
  <c r="S46" i="57"/>
  <c r="V46" i="57" s="1"/>
  <c r="S45" i="57"/>
  <c r="V45" i="57" s="1"/>
  <c r="S44" i="57"/>
  <c r="S43" i="57"/>
  <c r="S42" i="57"/>
  <c r="V42" i="57" s="1"/>
  <c r="S41" i="57"/>
  <c r="V41" i="57" s="1"/>
  <c r="S40" i="57"/>
  <c r="S39" i="57"/>
  <c r="S38" i="57"/>
  <c r="V38" i="57" s="1"/>
  <c r="S71" i="57"/>
  <c r="S72" i="57"/>
  <c r="S73" i="57"/>
  <c r="S74" i="57"/>
  <c r="S75" i="57"/>
  <c r="V75" i="57" s="1"/>
  <c r="S76" i="57"/>
  <c r="V76" i="57" s="1"/>
  <c r="S77" i="57"/>
  <c r="S78" i="57"/>
  <c r="V71" i="57"/>
  <c r="V72" i="57"/>
  <c r="AF105" i="7"/>
  <c r="AF106" i="7"/>
  <c r="AF107" i="7"/>
  <c r="AF108" i="7"/>
  <c r="AF109" i="7"/>
  <c r="AF110" i="7"/>
  <c r="AF111" i="7"/>
  <c r="AI105" i="7"/>
  <c r="AI106" i="7"/>
  <c r="AI107" i="7"/>
  <c r="AI108" i="7"/>
  <c r="AI109" i="7"/>
  <c r="AI110" i="7"/>
  <c r="AI111" i="7"/>
  <c r="AL105" i="7"/>
  <c r="AL106" i="7"/>
  <c r="AL107" i="7"/>
  <c r="AL108" i="7"/>
  <c r="AL109" i="7"/>
  <c r="AL110" i="7"/>
  <c r="AL111" i="7"/>
  <c r="AO105" i="7"/>
  <c r="AO106" i="7"/>
  <c r="AO107" i="7"/>
  <c r="AO108" i="7"/>
  <c r="AO109" i="7"/>
  <c r="AO110" i="7"/>
  <c r="R105" i="7"/>
  <c r="R106" i="7"/>
  <c r="R107" i="7"/>
  <c r="R108" i="7"/>
  <c r="R109" i="7"/>
  <c r="R110" i="7"/>
  <c r="O105" i="7"/>
  <c r="O106" i="7"/>
  <c r="O107" i="7"/>
  <c r="O108" i="7"/>
  <c r="O109" i="7"/>
  <c r="O110" i="7"/>
  <c r="L105" i="7"/>
  <c r="L106" i="7"/>
  <c r="L107" i="7"/>
  <c r="L108" i="7"/>
  <c r="L109" i="7"/>
  <c r="L110" i="7"/>
  <c r="L111" i="7"/>
  <c r="I105" i="7"/>
  <c r="I106" i="7"/>
  <c r="I107" i="7"/>
  <c r="I108" i="7"/>
  <c r="I109" i="7"/>
  <c r="I110" i="7"/>
  <c r="I111" i="7"/>
  <c r="F105" i="7"/>
  <c r="F106" i="7"/>
  <c r="F107" i="7"/>
  <c r="F108" i="7"/>
  <c r="F109" i="7"/>
  <c r="F110" i="7"/>
  <c r="I245" i="28"/>
  <c r="I244" i="28"/>
  <c r="I243" i="28"/>
  <c r="I242" i="28"/>
  <c r="I241" i="28"/>
  <c r="I240" i="28"/>
  <c r="I239" i="28"/>
  <c r="I238" i="28"/>
  <c r="I237" i="28"/>
  <c r="X245" i="25"/>
  <c r="X244" i="25"/>
  <c r="X243" i="25"/>
  <c r="X242" i="25"/>
  <c r="X241" i="25"/>
  <c r="X240" i="25"/>
  <c r="X239" i="25"/>
  <c r="X238" i="25"/>
  <c r="X237" i="25"/>
  <c r="U245" i="25"/>
  <c r="U244" i="25"/>
  <c r="U243" i="25"/>
  <c r="U242" i="25"/>
  <c r="U241" i="25"/>
  <c r="U240" i="25"/>
  <c r="U239" i="25"/>
  <c r="U238" i="25"/>
  <c r="U237" i="25"/>
  <c r="R245" i="25"/>
  <c r="R244" i="25"/>
  <c r="R243" i="25"/>
  <c r="R242" i="25"/>
  <c r="R241" i="25"/>
  <c r="R240" i="25"/>
  <c r="R239" i="25"/>
  <c r="R238" i="25"/>
  <c r="R237" i="25"/>
  <c r="O237" i="25"/>
  <c r="X48" i="25"/>
  <c r="X47" i="25"/>
  <c r="X46" i="25"/>
  <c r="X45" i="25"/>
  <c r="U48" i="25"/>
  <c r="U47" i="25"/>
  <c r="U46" i="25"/>
  <c r="U45" i="25"/>
  <c r="R48" i="25"/>
  <c r="R47" i="25"/>
  <c r="R46" i="25"/>
  <c r="R45" i="25"/>
  <c r="O48" i="25"/>
  <c r="O47" i="25"/>
  <c r="O46" i="25"/>
  <c r="O45" i="25"/>
  <c r="F8" i="39"/>
  <c r="AV85" i="40"/>
  <c r="AV84" i="40"/>
  <c r="AV83" i="40"/>
  <c r="AV82" i="40"/>
  <c r="AV81" i="40"/>
  <c r="AV80" i="40"/>
  <c r="AV79" i="40"/>
  <c r="AY79" i="40" s="1"/>
  <c r="AV78" i="40"/>
  <c r="AV77" i="40"/>
  <c r="AV76" i="40"/>
  <c r="AV75" i="40"/>
  <c r="AS86" i="40"/>
  <c r="AG86" i="40"/>
  <c r="S86" i="40"/>
  <c r="P86" i="40"/>
  <c r="J86" i="40"/>
  <c r="G86" i="40"/>
  <c r="AX86" i="40"/>
  <c r="AW86" i="40"/>
  <c r="AU86" i="40"/>
  <c r="AT86" i="40"/>
  <c r="AR86" i="40"/>
  <c r="AQ86" i="40"/>
  <c r="AO86" i="40"/>
  <c r="AN86" i="40"/>
  <c r="AL86" i="40"/>
  <c r="AK86" i="40"/>
  <c r="AJ86" i="40"/>
  <c r="AI86" i="40"/>
  <c r="AH86" i="40"/>
  <c r="AF86" i="40"/>
  <c r="AE86" i="40"/>
  <c r="AC86" i="40"/>
  <c r="AB86" i="40"/>
  <c r="C86" i="40"/>
  <c r="E86" i="40"/>
  <c r="F86" i="40"/>
  <c r="H86" i="40"/>
  <c r="I86" i="40"/>
  <c r="K86" i="40"/>
  <c r="L86" i="40"/>
  <c r="N86" i="40"/>
  <c r="O86" i="40"/>
  <c r="Q86" i="40"/>
  <c r="R86" i="40"/>
  <c r="T86" i="40"/>
  <c r="U86" i="40"/>
  <c r="W86" i="40"/>
  <c r="X86" i="40"/>
  <c r="D86" i="40"/>
  <c r="X36" i="27"/>
  <c r="AA36" i="27" s="1"/>
  <c r="X35" i="27"/>
  <c r="AA35" i="27" s="1"/>
  <c r="X34" i="27"/>
  <c r="X33" i="27"/>
  <c r="AA33" i="27" s="1"/>
  <c r="O37" i="27"/>
  <c r="E37" i="27"/>
  <c r="G37" i="27"/>
  <c r="H37" i="27"/>
  <c r="J37" i="27"/>
  <c r="K37" i="27"/>
  <c r="M37" i="27"/>
  <c r="N37" i="27"/>
  <c r="P37" i="27"/>
  <c r="P404" i="27" s="1"/>
  <c r="Q37" i="27"/>
  <c r="Q404" i="27" s="1"/>
  <c r="S37" i="27"/>
  <c r="S404" i="27" s="1"/>
  <c r="T37" i="27"/>
  <c r="T404" i="27" s="1"/>
  <c r="V37" i="27"/>
  <c r="W37" i="27"/>
  <c r="AB37" i="27"/>
  <c r="AC37" i="27"/>
  <c r="P10" i="23" s="1"/>
  <c r="AH37" i="27"/>
  <c r="AI37" i="27"/>
  <c r="AK37" i="27"/>
  <c r="P227" i="27"/>
  <c r="P434" i="27" s="1"/>
  <c r="Q227" i="27"/>
  <c r="Q434" i="27" s="1"/>
  <c r="S227" i="27"/>
  <c r="S434" i="27" s="1"/>
  <c r="T227" i="27"/>
  <c r="T434" i="27" s="1"/>
  <c r="V227" i="27"/>
  <c r="W227" i="27"/>
  <c r="AX73" i="7"/>
  <c r="AX74" i="7"/>
  <c r="AX75" i="7"/>
  <c r="AX76" i="7"/>
  <c r="AX77" i="7"/>
  <c r="AX78" i="7"/>
  <c r="AX79" i="7"/>
  <c r="AU73" i="7"/>
  <c r="AU74" i="7"/>
  <c r="AU75" i="7"/>
  <c r="AU76" i="7"/>
  <c r="AU77" i="7"/>
  <c r="AU78" i="7"/>
  <c r="AU79" i="7"/>
  <c r="O37" i="28"/>
  <c r="O36" i="28"/>
  <c r="O35" i="28"/>
  <c r="L37" i="28"/>
  <c r="L36" i="28"/>
  <c r="L35" i="28"/>
  <c r="I37" i="28"/>
  <c r="I36" i="28"/>
  <c r="I35" i="28"/>
  <c r="X227" i="25"/>
  <c r="X226" i="25"/>
  <c r="X225" i="25"/>
  <c r="X37" i="25"/>
  <c r="X36" i="25"/>
  <c r="X35" i="25"/>
  <c r="X34" i="25"/>
  <c r="Y33" i="27"/>
  <c r="AE33" i="27" s="1"/>
  <c r="Z33" i="27"/>
  <c r="AF33" i="27" s="1"/>
  <c r="AD33" i="27"/>
  <c r="AA34" i="27"/>
  <c r="Y34" i="27"/>
  <c r="AE34" i="27" s="1"/>
  <c r="Z34" i="27"/>
  <c r="AF34" i="27" s="1"/>
  <c r="AD34" i="27"/>
  <c r="Y35" i="27"/>
  <c r="AE35" i="27" s="1"/>
  <c r="Z35" i="27"/>
  <c r="AF35" i="27" s="1"/>
  <c r="AD35" i="27"/>
  <c r="Y36" i="27"/>
  <c r="AE36" i="27" s="1"/>
  <c r="Z36" i="27"/>
  <c r="AF36" i="27" s="1"/>
  <c r="AD36" i="27"/>
  <c r="I9" i="35"/>
  <c r="I10" i="35"/>
  <c r="AW52" i="40"/>
  <c r="AV34" i="40"/>
  <c r="AV33" i="40"/>
  <c r="AV32" i="40"/>
  <c r="AV31" i="40"/>
  <c r="AV30" i="40"/>
  <c r="AV29" i="40"/>
  <c r="AV28" i="40"/>
  <c r="AY28" i="40" s="1"/>
  <c r="AV27" i="40"/>
  <c r="AV26" i="40"/>
  <c r="AV25" i="40"/>
  <c r="AY25" i="40" s="1"/>
  <c r="AV24" i="40"/>
  <c r="AJ35" i="40"/>
  <c r="AG35" i="40"/>
  <c r="AX52" i="40"/>
  <c r="AU52" i="40"/>
  <c r="AT52" i="40"/>
  <c r="AR52" i="40"/>
  <c r="AQ52" i="40"/>
  <c r="AO52" i="40"/>
  <c r="AN52" i="40"/>
  <c r="AL52" i="40"/>
  <c r="AK52" i="40"/>
  <c r="AI52" i="40"/>
  <c r="AH52" i="40"/>
  <c r="AF52" i="40"/>
  <c r="AE52" i="40"/>
  <c r="AC52" i="40"/>
  <c r="AB52" i="40"/>
  <c r="X52" i="40"/>
  <c r="W52" i="40"/>
  <c r="U52" i="40"/>
  <c r="T52" i="40"/>
  <c r="R52" i="40"/>
  <c r="Q52" i="40"/>
  <c r="O52" i="40"/>
  <c r="N52" i="40"/>
  <c r="L52" i="40"/>
  <c r="K52" i="40"/>
  <c r="I52" i="40"/>
  <c r="H52" i="40"/>
  <c r="F52" i="40"/>
  <c r="E52" i="40"/>
  <c r="C52" i="40"/>
  <c r="B52" i="40"/>
  <c r="AX35" i="40"/>
  <c r="AW35" i="40"/>
  <c r="AU35" i="40"/>
  <c r="AT35" i="40"/>
  <c r="AR35" i="40"/>
  <c r="AQ35" i="40"/>
  <c r="AO35" i="40"/>
  <c r="AN35" i="40"/>
  <c r="AL35" i="40"/>
  <c r="AK35" i="40"/>
  <c r="AI35" i="40"/>
  <c r="AH35" i="40"/>
  <c r="AF35" i="40"/>
  <c r="AE35" i="40"/>
  <c r="AC35" i="40"/>
  <c r="AB35" i="40"/>
  <c r="C35" i="40"/>
  <c r="D35" i="40"/>
  <c r="E35" i="40"/>
  <c r="F35" i="40"/>
  <c r="G35" i="40"/>
  <c r="H35" i="40"/>
  <c r="I35" i="40"/>
  <c r="K35" i="40"/>
  <c r="L35" i="40"/>
  <c r="N35" i="40"/>
  <c r="O35" i="40"/>
  <c r="Q35" i="40"/>
  <c r="R35" i="40"/>
  <c r="T35" i="40"/>
  <c r="U35" i="40"/>
  <c r="W35" i="40"/>
  <c r="X35" i="40"/>
  <c r="AV51" i="40"/>
  <c r="AV50" i="40"/>
  <c r="AV49" i="40"/>
  <c r="AV48" i="40"/>
  <c r="AY48" i="40" s="1"/>
  <c r="AV47" i="40"/>
  <c r="AV46" i="40"/>
  <c r="AV45" i="40"/>
  <c r="AV44" i="40"/>
  <c r="AV43" i="40"/>
  <c r="AV42" i="40"/>
  <c r="AV41" i="40"/>
  <c r="AS52" i="40"/>
  <c r="AP52" i="40"/>
  <c r="AM52" i="40"/>
  <c r="AJ52" i="40"/>
  <c r="V51" i="40"/>
  <c r="V50" i="40"/>
  <c r="V49" i="40"/>
  <c r="V48" i="40"/>
  <c r="V47" i="40"/>
  <c r="V46" i="40"/>
  <c r="V45" i="40"/>
  <c r="V44" i="40"/>
  <c r="V43" i="40"/>
  <c r="V42" i="40"/>
  <c r="V41" i="40"/>
  <c r="P52" i="40"/>
  <c r="M52" i="40"/>
  <c r="J52" i="40"/>
  <c r="Y45" i="40"/>
  <c r="C18" i="40"/>
  <c r="D18" i="40"/>
  <c r="E18" i="40"/>
  <c r="F18" i="40"/>
  <c r="G18" i="40"/>
  <c r="H18" i="40"/>
  <c r="I18" i="40"/>
  <c r="J18" i="40"/>
  <c r="K18" i="40"/>
  <c r="L18" i="40"/>
  <c r="M18" i="40"/>
  <c r="N18" i="40"/>
  <c r="O18" i="40"/>
  <c r="P18" i="40"/>
  <c r="Q18" i="40"/>
  <c r="R18" i="40"/>
  <c r="T18" i="40"/>
  <c r="U18" i="40"/>
  <c r="W18" i="40"/>
  <c r="X18" i="40"/>
  <c r="BP410" i="40"/>
  <c r="BP402" i="40"/>
  <c r="P35" i="40"/>
  <c r="E27" i="27"/>
  <c r="F27" i="27"/>
  <c r="G27" i="27"/>
  <c r="H27" i="27"/>
  <c r="I27" i="27"/>
  <c r="J27" i="27"/>
  <c r="K27" i="27"/>
  <c r="L27" i="27"/>
  <c r="M27" i="27"/>
  <c r="N27" i="27"/>
  <c r="O27" i="27"/>
  <c r="P27" i="27"/>
  <c r="P402" i="27" s="1"/>
  <c r="Q27" i="27"/>
  <c r="Q402" i="27" s="1"/>
  <c r="R27" i="27"/>
  <c r="R402" i="27" s="1"/>
  <c r="S27" i="27"/>
  <c r="S402" i="27" s="1"/>
  <c r="T27" i="27"/>
  <c r="T402" i="27" s="1"/>
  <c r="U27" i="27"/>
  <c r="U402" i="27" s="1"/>
  <c r="V27" i="27"/>
  <c r="W27" i="27"/>
  <c r="Z390" i="27"/>
  <c r="AA392" i="30" s="1"/>
  <c r="Y390" i="27"/>
  <c r="Z392" i="30" s="1"/>
  <c r="Z389" i="27"/>
  <c r="AA391" i="30" s="1"/>
  <c r="Y389" i="27"/>
  <c r="Z391" i="30" s="1"/>
  <c r="Z388" i="27"/>
  <c r="AA390" i="30" s="1"/>
  <c r="Y388" i="27"/>
  <c r="Z390" i="30" s="1"/>
  <c r="Z387" i="27"/>
  <c r="AA389" i="30" s="1"/>
  <c r="Y387" i="27"/>
  <c r="Z389" i="30" s="1"/>
  <c r="AA380" i="30"/>
  <c r="Z380" i="30"/>
  <c r="AA379" i="30"/>
  <c r="Z379" i="30"/>
  <c r="Y371" i="27"/>
  <c r="Z368" i="27"/>
  <c r="Y368" i="27"/>
  <c r="Z367" i="27"/>
  <c r="Y367" i="27"/>
  <c r="Z366" i="27"/>
  <c r="Y366" i="27"/>
  <c r="Z365" i="27"/>
  <c r="Y365" i="27"/>
  <c r="Z364" i="27"/>
  <c r="Y364" i="27"/>
  <c r="Z363" i="27"/>
  <c r="Y363" i="27"/>
  <c r="Z362" i="27"/>
  <c r="Y362" i="27"/>
  <c r="Z361" i="27"/>
  <c r="Y361" i="27"/>
  <c r="Z360" i="27"/>
  <c r="Y360" i="27"/>
  <c r="Z359" i="27"/>
  <c r="Y359" i="27"/>
  <c r="Z356" i="27"/>
  <c r="Y356" i="27"/>
  <c r="Z355" i="27"/>
  <c r="Y355" i="27"/>
  <c r="Z354" i="27"/>
  <c r="Y354" i="27"/>
  <c r="Z353" i="27"/>
  <c r="Y353" i="27"/>
  <c r="Z352" i="27"/>
  <c r="Y352" i="27"/>
  <c r="Z351" i="27"/>
  <c r="Y351" i="27"/>
  <c r="Z348" i="27"/>
  <c r="P343" i="31" s="1"/>
  <c r="Y348" i="27"/>
  <c r="O343" i="31" s="1"/>
  <c r="Z347" i="27"/>
  <c r="Y347" i="27"/>
  <c r="Z346" i="27"/>
  <c r="Y346" i="27"/>
  <c r="Z345" i="27"/>
  <c r="Y345" i="27"/>
  <c r="Z344" i="27"/>
  <c r="Y344" i="27"/>
  <c r="Z343" i="27"/>
  <c r="Y343" i="27"/>
  <c r="Z342" i="27"/>
  <c r="Y342" i="27"/>
  <c r="Z341" i="27"/>
  <c r="Y341" i="27"/>
  <c r="Z340" i="27"/>
  <c r="Y340" i="27"/>
  <c r="Z337" i="27"/>
  <c r="Y337" i="27"/>
  <c r="Z336" i="27"/>
  <c r="Y336" i="27"/>
  <c r="Z335" i="27"/>
  <c r="Y335" i="27"/>
  <c r="Z332" i="27"/>
  <c r="Y332" i="27"/>
  <c r="Z331" i="27"/>
  <c r="Y331" i="27"/>
  <c r="Z330" i="27"/>
  <c r="Y330" i="27"/>
  <c r="Z329" i="27"/>
  <c r="Y329" i="27"/>
  <c r="Z326" i="27"/>
  <c r="Y326" i="27"/>
  <c r="Z325" i="27"/>
  <c r="Y325" i="27"/>
  <c r="Z324" i="27"/>
  <c r="Y324" i="27"/>
  <c r="Z323" i="27"/>
  <c r="Y323" i="27"/>
  <c r="Z322" i="27"/>
  <c r="Y322" i="27"/>
  <c r="Z321" i="27"/>
  <c r="Y321" i="27"/>
  <c r="Z320" i="27"/>
  <c r="Y320" i="27"/>
  <c r="Z317" i="27"/>
  <c r="Y317" i="27"/>
  <c r="Z316" i="27"/>
  <c r="Y316" i="27"/>
  <c r="Z315" i="27"/>
  <c r="Y315" i="27"/>
  <c r="Z314" i="27"/>
  <c r="W312" i="30" s="1"/>
  <c r="Y314" i="27"/>
  <c r="V312" i="30" s="1"/>
  <c r="Z313" i="27"/>
  <c r="Y313" i="27"/>
  <c r="Z312" i="27"/>
  <c r="Y312" i="27"/>
  <c r="Z314" i="30" s="1"/>
  <c r="Z311" i="27"/>
  <c r="V309" i="30"/>
  <c r="Z304" i="27"/>
  <c r="Y304" i="27"/>
  <c r="Z303" i="27"/>
  <c r="Y303" i="27"/>
  <c r="Z302" i="27"/>
  <c r="Y302" i="27"/>
  <c r="Z301" i="27"/>
  <c r="Y301" i="27"/>
  <c r="Z300" i="27"/>
  <c r="Y300" i="27"/>
  <c r="Z299" i="27"/>
  <c r="Y299" i="27"/>
  <c r="Z298" i="27"/>
  <c r="Y298" i="27"/>
  <c r="Z297" i="27"/>
  <c r="Y297" i="27"/>
  <c r="Z296" i="27"/>
  <c r="Y296" i="27"/>
  <c r="Z295" i="27"/>
  <c r="Y295" i="27"/>
  <c r="Z294" i="27"/>
  <c r="Y294" i="27"/>
  <c r="Z291" i="27"/>
  <c r="Y291" i="27"/>
  <c r="Z290" i="27"/>
  <c r="Y290" i="27"/>
  <c r="Z289" i="27"/>
  <c r="Y289" i="27"/>
  <c r="Z288" i="27"/>
  <c r="Y288" i="27"/>
  <c r="Z287" i="27"/>
  <c r="Y287" i="27"/>
  <c r="Z286" i="27"/>
  <c r="Y286" i="27"/>
  <c r="Z285" i="27"/>
  <c r="Y285" i="27"/>
  <c r="Z282" i="27"/>
  <c r="Y282" i="27"/>
  <c r="Z281" i="27"/>
  <c r="Y281" i="27"/>
  <c r="Z280" i="27"/>
  <c r="Y280" i="27"/>
  <c r="Z279" i="27"/>
  <c r="Y279" i="27"/>
  <c r="Z278" i="27"/>
  <c r="Y278" i="27"/>
  <c r="Z277" i="27"/>
  <c r="Y277" i="27"/>
  <c r="Z276" i="27"/>
  <c r="Y276" i="27"/>
  <c r="Z275" i="27"/>
  <c r="Y275" i="27"/>
  <c r="Z274" i="27"/>
  <c r="Y274" i="27"/>
  <c r="Z273" i="27"/>
  <c r="Y273" i="27"/>
  <c r="Z272" i="27"/>
  <c r="Y272" i="27"/>
  <c r="Z271" i="27"/>
  <c r="Y271" i="27"/>
  <c r="Z270" i="27"/>
  <c r="Y270" i="27"/>
  <c r="Z269" i="27"/>
  <c r="Y269" i="27"/>
  <c r="Z266" i="27"/>
  <c r="Y266" i="27"/>
  <c r="Z265" i="27"/>
  <c r="Y265" i="27"/>
  <c r="Z264" i="27"/>
  <c r="Y264" i="27"/>
  <c r="Z263" i="27"/>
  <c r="Y263" i="27"/>
  <c r="Z262" i="27"/>
  <c r="Y262" i="27"/>
  <c r="Z261" i="27"/>
  <c r="Y261" i="27"/>
  <c r="Z260" i="27"/>
  <c r="Y260" i="27"/>
  <c r="Z259" i="27"/>
  <c r="Y259" i="27"/>
  <c r="Z258" i="27"/>
  <c r="Y258" i="27"/>
  <c r="Z257" i="27"/>
  <c r="Y257" i="27"/>
  <c r="Z254" i="27"/>
  <c r="Y254" i="27"/>
  <c r="Z253" i="27"/>
  <c r="Y253" i="27"/>
  <c r="Z252" i="27"/>
  <c r="Y252" i="27"/>
  <c r="Z251" i="27"/>
  <c r="Y251" i="27"/>
  <c r="Z250" i="27"/>
  <c r="Y250" i="27"/>
  <c r="Z249" i="27"/>
  <c r="Y249" i="27"/>
  <c r="Z248" i="27"/>
  <c r="Y248" i="27"/>
  <c r="Z247" i="27"/>
  <c r="Y247" i="27"/>
  <c r="AA244" i="27"/>
  <c r="Z244" i="27"/>
  <c r="Y244" i="27"/>
  <c r="AA243" i="27"/>
  <c r="Z243" i="27"/>
  <c r="Y243" i="27"/>
  <c r="AA242" i="27"/>
  <c r="Z242" i="27"/>
  <c r="Y242" i="27"/>
  <c r="AA241" i="27"/>
  <c r="Z241" i="27"/>
  <c r="Y241" i="27"/>
  <c r="AA240" i="27"/>
  <c r="Z240" i="27"/>
  <c r="Y240" i="27"/>
  <c r="AA239" i="27"/>
  <c r="Z239" i="27"/>
  <c r="Y239" i="27"/>
  <c r="Z238" i="27"/>
  <c r="Y238" i="27"/>
  <c r="Z237" i="27"/>
  <c r="Y237" i="27"/>
  <c r="AA236" i="27"/>
  <c r="Z236" i="27"/>
  <c r="Y236" i="27"/>
  <c r="Z233" i="27"/>
  <c r="Y233" i="27"/>
  <c r="Z232" i="27"/>
  <c r="Y232" i="27"/>
  <c r="Z231" i="27"/>
  <c r="Y231" i="27"/>
  <c r="Z230" i="27"/>
  <c r="Y230" i="27"/>
  <c r="Z229" i="27"/>
  <c r="Y229" i="27"/>
  <c r="Z226" i="27"/>
  <c r="Y226" i="27"/>
  <c r="Z225" i="27"/>
  <c r="Y225" i="27"/>
  <c r="Z224" i="27"/>
  <c r="Z221" i="27"/>
  <c r="Y221" i="27"/>
  <c r="Z220" i="27"/>
  <c r="Y220" i="27"/>
  <c r="Z219" i="27"/>
  <c r="Z216" i="27"/>
  <c r="P210" i="31" s="1"/>
  <c r="Y216" i="27"/>
  <c r="O210" i="31" s="1"/>
  <c r="Z215" i="27"/>
  <c r="Y215" i="27"/>
  <c r="Z214" i="27"/>
  <c r="Y214" i="27"/>
  <c r="Z213" i="27"/>
  <c r="Y213" i="27"/>
  <c r="Z212" i="27"/>
  <c r="Y212" i="27"/>
  <c r="Z211" i="27"/>
  <c r="Y211" i="27"/>
  <c r="Z210" i="27"/>
  <c r="Y210" i="27"/>
  <c r="Z209" i="27"/>
  <c r="Y209" i="27"/>
  <c r="Z208" i="27"/>
  <c r="Y208" i="27"/>
  <c r="Z207" i="27"/>
  <c r="Y207" i="27"/>
  <c r="Z206" i="27"/>
  <c r="Y206" i="27"/>
  <c r="Z205" i="27"/>
  <c r="Y205" i="27"/>
  <c r="Z204" i="27"/>
  <c r="Y204" i="27"/>
  <c r="Z203" i="27"/>
  <c r="Y203" i="27"/>
  <c r="Z202" i="27"/>
  <c r="Y202" i="27"/>
  <c r="Z201" i="27"/>
  <c r="Y201" i="27"/>
  <c r="Z200" i="27"/>
  <c r="Y200" i="27"/>
  <c r="Z189" i="27"/>
  <c r="Y189" i="27"/>
  <c r="Z188" i="27"/>
  <c r="Y188" i="27"/>
  <c r="Z187" i="27"/>
  <c r="Y187" i="27"/>
  <c r="Z186" i="27"/>
  <c r="Y186" i="27"/>
  <c r="Z185" i="27"/>
  <c r="Y185" i="27"/>
  <c r="Z184" i="27"/>
  <c r="Y184" i="27"/>
  <c r="Z183" i="27"/>
  <c r="Y183" i="27"/>
  <c r="Z182" i="27"/>
  <c r="Y182" i="27"/>
  <c r="Z171" i="27"/>
  <c r="Y171" i="27"/>
  <c r="Z170" i="27"/>
  <c r="Y170" i="27"/>
  <c r="Z169" i="27"/>
  <c r="Y169" i="27"/>
  <c r="Z168" i="27"/>
  <c r="Y168" i="27"/>
  <c r="Z167" i="27"/>
  <c r="Y167" i="27"/>
  <c r="Z166" i="27"/>
  <c r="Y166" i="27"/>
  <c r="Z165" i="27"/>
  <c r="Y165" i="27"/>
  <c r="Z164" i="27"/>
  <c r="Y164" i="27"/>
  <c r="Z161" i="27"/>
  <c r="Y161" i="27"/>
  <c r="Z160" i="27"/>
  <c r="Y160" i="27"/>
  <c r="Z159" i="27"/>
  <c r="Y159" i="27"/>
  <c r="Z158" i="27"/>
  <c r="Y158" i="27"/>
  <c r="Z157" i="27"/>
  <c r="Y157" i="27"/>
  <c r="Z154" i="27"/>
  <c r="Y154" i="27"/>
  <c r="Z153" i="27"/>
  <c r="Y153" i="27"/>
  <c r="Z152" i="27"/>
  <c r="Y152" i="27"/>
  <c r="Z149" i="27"/>
  <c r="Y149" i="27"/>
  <c r="Z148" i="27"/>
  <c r="Y148" i="27"/>
  <c r="Z147" i="27"/>
  <c r="Y147" i="27"/>
  <c r="Z146" i="27"/>
  <c r="Y146" i="27"/>
  <c r="Z145" i="27"/>
  <c r="Y145" i="27"/>
  <c r="Z144" i="27"/>
  <c r="Y144" i="27"/>
  <c r="Z143" i="27"/>
  <c r="Y143" i="27"/>
  <c r="Z140" i="27"/>
  <c r="Y140" i="27"/>
  <c r="Z139" i="27"/>
  <c r="Y139" i="27"/>
  <c r="Z138" i="27"/>
  <c r="Y138" i="27"/>
  <c r="Z137" i="27"/>
  <c r="Y137" i="27"/>
  <c r="Z134" i="27"/>
  <c r="Y134" i="27"/>
  <c r="Z133" i="27"/>
  <c r="Y133" i="27"/>
  <c r="Z132" i="27"/>
  <c r="Y132" i="27"/>
  <c r="Z131" i="27"/>
  <c r="Y131" i="27"/>
  <c r="Z130" i="27"/>
  <c r="Y130" i="27"/>
  <c r="Z129" i="27"/>
  <c r="Y129" i="27"/>
  <c r="Z126" i="27"/>
  <c r="Y126" i="27"/>
  <c r="Z125" i="27"/>
  <c r="Y125" i="27"/>
  <c r="Z124" i="27"/>
  <c r="Y124" i="27"/>
  <c r="Z121" i="27"/>
  <c r="Y121" i="27"/>
  <c r="Z120" i="27"/>
  <c r="Y120" i="27"/>
  <c r="Z119" i="27"/>
  <c r="Y119" i="27"/>
  <c r="Z118" i="27"/>
  <c r="Y118" i="27"/>
  <c r="Z115" i="27"/>
  <c r="Y115" i="27"/>
  <c r="Z114" i="27"/>
  <c r="Y114" i="27"/>
  <c r="Z113" i="27"/>
  <c r="Y113" i="27"/>
  <c r="Z112" i="27"/>
  <c r="Y112" i="27"/>
  <c r="Z111" i="27"/>
  <c r="Y111" i="27"/>
  <c r="Y90" i="27"/>
  <c r="Z87" i="27"/>
  <c r="Y87" i="27"/>
  <c r="Z86" i="27"/>
  <c r="Y86" i="27"/>
  <c r="Z85" i="27"/>
  <c r="Y85" i="27"/>
  <c r="Z84" i="27"/>
  <c r="Y84" i="27"/>
  <c r="Z81" i="27"/>
  <c r="Y81" i="27"/>
  <c r="Z80" i="27"/>
  <c r="Y80" i="27"/>
  <c r="Z79" i="27"/>
  <c r="Y79" i="27"/>
  <c r="Z78" i="27"/>
  <c r="Y78" i="27"/>
  <c r="Z77" i="27"/>
  <c r="Y77" i="27"/>
  <c r="Z76" i="27"/>
  <c r="Y76" i="27"/>
  <c r="Z75" i="27"/>
  <c r="Y75" i="27"/>
  <c r="Z74" i="27"/>
  <c r="Y74" i="27"/>
  <c r="Z73" i="27"/>
  <c r="Y73" i="27"/>
  <c r="Z70" i="27"/>
  <c r="Y70" i="27"/>
  <c r="Z69" i="27"/>
  <c r="Y69" i="27"/>
  <c r="Z68" i="27"/>
  <c r="Y68" i="27"/>
  <c r="Z67" i="27"/>
  <c r="Y67" i="27"/>
  <c r="Z66" i="27"/>
  <c r="Y66" i="27"/>
  <c r="Z65" i="27"/>
  <c r="Y65" i="27"/>
  <c r="Z64" i="27"/>
  <c r="Y64" i="27"/>
  <c r="Z63" i="27"/>
  <c r="Y63" i="27"/>
  <c r="Z62" i="27"/>
  <c r="Y62" i="27"/>
  <c r="Z59" i="27"/>
  <c r="Y59" i="27"/>
  <c r="Z58" i="27"/>
  <c r="Y58" i="27"/>
  <c r="Z57" i="27"/>
  <c r="Y57" i="27"/>
  <c r="Z56" i="27"/>
  <c r="Y56" i="27"/>
  <c r="Z55" i="27"/>
  <c r="Y55" i="27"/>
  <c r="Z54" i="27"/>
  <c r="Y54" i="27"/>
  <c r="Z53" i="27"/>
  <c r="Y53" i="27"/>
  <c r="Z52" i="27"/>
  <c r="Y52" i="27"/>
  <c r="Z51" i="27"/>
  <c r="Y51" i="27"/>
  <c r="Z50" i="27"/>
  <c r="Y50" i="27"/>
  <c r="Z30" i="27"/>
  <c r="Y30" i="27"/>
  <c r="Z29" i="27"/>
  <c r="Y29" i="27"/>
  <c r="Z26" i="27"/>
  <c r="Y26" i="27"/>
  <c r="Z25" i="27"/>
  <c r="Y25" i="27"/>
  <c r="Z24" i="27"/>
  <c r="Y24" i="27"/>
  <c r="Z23" i="27"/>
  <c r="Y23" i="27"/>
  <c r="Z22" i="27"/>
  <c r="Y22" i="27"/>
  <c r="Z21" i="27"/>
  <c r="Y21" i="27"/>
  <c r="L14" i="27"/>
  <c r="M14" i="27"/>
  <c r="N14" i="27"/>
  <c r="P14" i="27"/>
  <c r="Q14" i="27"/>
  <c r="Q173" i="27" s="1"/>
  <c r="R14" i="27"/>
  <c r="S14" i="27"/>
  <c r="T14" i="27"/>
  <c r="U14" i="27"/>
  <c r="V14" i="27"/>
  <c r="W14" i="27"/>
  <c r="AB14" i="27"/>
  <c r="AC14" i="27"/>
  <c r="P6" i="23" s="1"/>
  <c r="P66" i="23" s="1"/>
  <c r="AH14" i="27"/>
  <c r="AI14" i="27"/>
  <c r="E217" i="27"/>
  <c r="G217" i="27"/>
  <c r="H217" i="27"/>
  <c r="J217" i="27"/>
  <c r="K217" i="27"/>
  <c r="M217" i="27"/>
  <c r="N217" i="27"/>
  <c r="P217" i="27"/>
  <c r="Q217" i="27"/>
  <c r="S217" i="27"/>
  <c r="T217" i="27"/>
  <c r="V217" i="27"/>
  <c r="W217" i="27"/>
  <c r="AB217" i="27"/>
  <c r="AC217" i="27"/>
  <c r="P38" i="23" s="1"/>
  <c r="X216" i="27"/>
  <c r="X215" i="27"/>
  <c r="X214" i="27"/>
  <c r="X213" i="27"/>
  <c r="X212" i="27"/>
  <c r="X211" i="27"/>
  <c r="X210" i="27"/>
  <c r="X209" i="27"/>
  <c r="X208" i="27"/>
  <c r="X207" i="27"/>
  <c r="X206" i="27"/>
  <c r="X205" i="27"/>
  <c r="X204" i="27"/>
  <c r="X203" i="27"/>
  <c r="X202" i="27"/>
  <c r="X201" i="27"/>
  <c r="X200" i="27"/>
  <c r="U216" i="27"/>
  <c r="U215" i="27"/>
  <c r="U214" i="27"/>
  <c r="U213" i="27"/>
  <c r="U212" i="27"/>
  <c r="U211" i="27"/>
  <c r="U210" i="27"/>
  <c r="U209" i="27"/>
  <c r="U208" i="27"/>
  <c r="U207" i="27"/>
  <c r="U206" i="27"/>
  <c r="U205" i="27"/>
  <c r="U204" i="27"/>
  <c r="U203" i="27"/>
  <c r="U202" i="27"/>
  <c r="U201" i="27"/>
  <c r="U200" i="27"/>
  <c r="R216" i="27"/>
  <c r="R215" i="27"/>
  <c r="R214" i="27"/>
  <c r="R213" i="27"/>
  <c r="R212" i="27"/>
  <c r="R211" i="27"/>
  <c r="R210" i="27"/>
  <c r="R209" i="27"/>
  <c r="R208" i="27"/>
  <c r="R207" i="27"/>
  <c r="R206" i="27"/>
  <c r="R205" i="27"/>
  <c r="R204" i="27"/>
  <c r="R203" i="27"/>
  <c r="R202" i="27"/>
  <c r="R201" i="27"/>
  <c r="R200" i="27"/>
  <c r="O216" i="27"/>
  <c r="O215" i="27"/>
  <c r="O214" i="27"/>
  <c r="O213" i="27"/>
  <c r="O212" i="27"/>
  <c r="O211" i="27"/>
  <c r="O210" i="27"/>
  <c r="O209" i="27"/>
  <c r="O208" i="27"/>
  <c r="O207" i="27"/>
  <c r="O206" i="27"/>
  <c r="O205" i="27"/>
  <c r="O204" i="27"/>
  <c r="O203" i="27"/>
  <c r="O202" i="27"/>
  <c r="O201" i="27"/>
  <c r="O200" i="27"/>
  <c r="L216" i="27"/>
  <c r="L215" i="27"/>
  <c r="L214" i="27"/>
  <c r="L213" i="27"/>
  <c r="L212" i="27"/>
  <c r="L211" i="27"/>
  <c r="L210" i="27"/>
  <c r="L209" i="27"/>
  <c r="L208" i="27"/>
  <c r="L207" i="27"/>
  <c r="L206" i="27"/>
  <c r="L205" i="27"/>
  <c r="L204" i="27"/>
  <c r="L203" i="27"/>
  <c r="L202" i="27"/>
  <c r="L201" i="27"/>
  <c r="L200" i="27"/>
  <c r="I216" i="27"/>
  <c r="I215" i="27"/>
  <c r="I214" i="27"/>
  <c r="I213" i="27"/>
  <c r="I212" i="27"/>
  <c r="I211" i="27"/>
  <c r="I210" i="27"/>
  <c r="I209" i="27"/>
  <c r="I208" i="27"/>
  <c r="I207" i="27"/>
  <c r="I206" i="27"/>
  <c r="I205" i="27"/>
  <c r="I204" i="27"/>
  <c r="I203" i="27"/>
  <c r="I202" i="27"/>
  <c r="I201" i="27"/>
  <c r="I200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04" i="27"/>
  <c r="F203" i="27"/>
  <c r="F202" i="27"/>
  <c r="F201" i="27"/>
  <c r="F200" i="27"/>
  <c r="R197" i="27"/>
  <c r="R196" i="27"/>
  <c r="R195" i="27"/>
  <c r="R194" i="27"/>
  <c r="R193" i="27"/>
  <c r="U197" i="27"/>
  <c r="U196" i="27"/>
  <c r="U195" i="27"/>
  <c r="U194" i="27"/>
  <c r="U193" i="27"/>
  <c r="X197" i="27"/>
  <c r="X196" i="27"/>
  <c r="X195" i="27"/>
  <c r="X194" i="27"/>
  <c r="X193" i="27"/>
  <c r="Y194" i="25"/>
  <c r="X198" i="25"/>
  <c r="X197" i="25"/>
  <c r="X196" i="25"/>
  <c r="X195" i="25"/>
  <c r="X194" i="25"/>
  <c r="O216" i="28"/>
  <c r="O215" i="28"/>
  <c r="O214" i="28"/>
  <c r="O213" i="28"/>
  <c r="O212" i="28"/>
  <c r="O211" i="28"/>
  <c r="O210" i="28"/>
  <c r="O209" i="28"/>
  <c r="O208" i="28"/>
  <c r="O207" i="28"/>
  <c r="O206" i="28"/>
  <c r="O205" i="28"/>
  <c r="O204" i="28"/>
  <c r="O203" i="28"/>
  <c r="O202" i="28"/>
  <c r="O201" i="28"/>
  <c r="L216" i="28"/>
  <c r="L215" i="28"/>
  <c r="L214" i="28"/>
  <c r="L213" i="28"/>
  <c r="L212" i="28"/>
  <c r="L211" i="28"/>
  <c r="L210" i="28"/>
  <c r="L209" i="28"/>
  <c r="L208" i="28"/>
  <c r="L207" i="28"/>
  <c r="L206" i="28"/>
  <c r="L205" i="28"/>
  <c r="L204" i="28"/>
  <c r="L203" i="28"/>
  <c r="L202" i="28"/>
  <c r="L201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01" i="28"/>
  <c r="O198" i="28"/>
  <c r="O197" i="28"/>
  <c r="O196" i="28"/>
  <c r="O195" i="28"/>
  <c r="O194" i="28"/>
  <c r="L198" i="28"/>
  <c r="L197" i="28"/>
  <c r="L196" i="28"/>
  <c r="L195" i="28"/>
  <c r="L194" i="28"/>
  <c r="I198" i="28"/>
  <c r="I197" i="28"/>
  <c r="I196" i="28"/>
  <c r="I195" i="28"/>
  <c r="I194" i="28"/>
  <c r="F195" i="28"/>
  <c r="F196" i="28"/>
  <c r="F197" i="28"/>
  <c r="F198" i="28"/>
  <c r="F194" i="28"/>
  <c r="O27" i="28"/>
  <c r="O26" i="28"/>
  <c r="O25" i="28"/>
  <c r="O24" i="28"/>
  <c r="O23" i="28"/>
  <c r="O22" i="28"/>
  <c r="L27" i="28"/>
  <c r="L26" i="28"/>
  <c r="L25" i="28"/>
  <c r="L24" i="28"/>
  <c r="L23" i="28"/>
  <c r="L22" i="28"/>
  <c r="I27" i="28"/>
  <c r="I26" i="28"/>
  <c r="I25" i="28"/>
  <c r="I24" i="28"/>
  <c r="I23" i="28"/>
  <c r="I22" i="28"/>
  <c r="F23" i="28"/>
  <c r="F24" i="28"/>
  <c r="F25" i="28"/>
  <c r="F26" i="28"/>
  <c r="F27" i="28"/>
  <c r="F22" i="28"/>
  <c r="X212" i="25"/>
  <c r="X211" i="25"/>
  <c r="X210" i="25"/>
  <c r="X209" i="25"/>
  <c r="X208" i="25"/>
  <c r="X207" i="25"/>
  <c r="X206" i="25"/>
  <c r="X205" i="25"/>
  <c r="X204" i="25"/>
  <c r="X203" i="25"/>
  <c r="X202" i="25"/>
  <c r="X201" i="25"/>
  <c r="U212" i="25"/>
  <c r="U211" i="25"/>
  <c r="U210" i="25"/>
  <c r="U209" i="25"/>
  <c r="U208" i="25"/>
  <c r="U207" i="25"/>
  <c r="U206" i="25"/>
  <c r="U205" i="25"/>
  <c r="U204" i="25"/>
  <c r="U203" i="25"/>
  <c r="U202" i="25"/>
  <c r="U201" i="25"/>
  <c r="R212" i="25"/>
  <c r="R211" i="25"/>
  <c r="R210" i="25"/>
  <c r="R209" i="25"/>
  <c r="R208" i="25"/>
  <c r="R207" i="25"/>
  <c r="R206" i="25"/>
  <c r="R205" i="25"/>
  <c r="R204" i="25"/>
  <c r="R203" i="25"/>
  <c r="R202" i="25"/>
  <c r="R201" i="25"/>
  <c r="O212" i="25"/>
  <c r="O211" i="25"/>
  <c r="O210" i="25"/>
  <c r="O209" i="25"/>
  <c r="O208" i="25"/>
  <c r="O207" i="25"/>
  <c r="O206" i="25"/>
  <c r="O205" i="25"/>
  <c r="O204" i="25"/>
  <c r="O203" i="25"/>
  <c r="O202" i="25"/>
  <c r="O201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I213" i="25"/>
  <c r="I212" i="25"/>
  <c r="I211" i="25"/>
  <c r="I210" i="25"/>
  <c r="I209" i="25"/>
  <c r="I208" i="25"/>
  <c r="I207" i="25"/>
  <c r="I206" i="25"/>
  <c r="I205" i="25"/>
  <c r="I204" i="25"/>
  <c r="I203" i="25"/>
  <c r="I202" i="25"/>
  <c r="I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01" i="25"/>
  <c r="X27" i="25"/>
  <c r="X26" i="25"/>
  <c r="X25" i="25"/>
  <c r="X24" i="25"/>
  <c r="X23" i="25"/>
  <c r="X22" i="25"/>
  <c r="U27" i="25"/>
  <c r="U26" i="25"/>
  <c r="U25" i="25"/>
  <c r="U24" i="25"/>
  <c r="U23" i="25"/>
  <c r="U22" i="25"/>
  <c r="R27" i="25"/>
  <c r="R26" i="25"/>
  <c r="R25" i="25"/>
  <c r="R24" i="25"/>
  <c r="R23" i="25"/>
  <c r="R22" i="25"/>
  <c r="O27" i="25"/>
  <c r="O26" i="25"/>
  <c r="O25" i="25"/>
  <c r="O24" i="25"/>
  <c r="O23" i="25"/>
  <c r="O22" i="25"/>
  <c r="L27" i="25"/>
  <c r="L26" i="25"/>
  <c r="L25" i="25"/>
  <c r="L24" i="25"/>
  <c r="L23" i="25"/>
  <c r="L22" i="25"/>
  <c r="I27" i="25"/>
  <c r="I26" i="25"/>
  <c r="I25" i="25"/>
  <c r="I24" i="25"/>
  <c r="I23" i="25"/>
  <c r="I22" i="25"/>
  <c r="F23" i="25"/>
  <c r="F24" i="25"/>
  <c r="F25" i="25"/>
  <c r="F26" i="25"/>
  <c r="F27" i="25"/>
  <c r="F22" i="25"/>
  <c r="Y313" i="25"/>
  <c r="Z313" i="25"/>
  <c r="Y314" i="25"/>
  <c r="Z314" i="25"/>
  <c r="Y315" i="25"/>
  <c r="Z315" i="25"/>
  <c r="Y316" i="25"/>
  <c r="Z316" i="25"/>
  <c r="Y317" i="25"/>
  <c r="Z317" i="25"/>
  <c r="Y318" i="25"/>
  <c r="Z318" i="25"/>
  <c r="Z312" i="25"/>
  <c r="F65" i="59"/>
  <c r="T173" i="27" l="1"/>
  <c r="S432" i="27"/>
  <c r="S462" i="27" s="1"/>
  <c r="S392" i="27"/>
  <c r="AQ415" i="40" s="1"/>
  <c r="U400" i="27"/>
  <c r="W309" i="30"/>
  <c r="AA313" i="30"/>
  <c r="Q432" i="27"/>
  <c r="Q392" i="27"/>
  <c r="AO415" i="40" s="1"/>
  <c r="P432" i="27"/>
  <c r="P392" i="27"/>
  <c r="AN415" i="40" s="1"/>
  <c r="S173" i="27"/>
  <c r="Q415" i="40" s="1"/>
  <c r="W310" i="30"/>
  <c r="AA314" i="30"/>
  <c r="T432" i="27"/>
  <c r="T462" i="27" s="1"/>
  <c r="T392" i="27"/>
  <c r="AR415" i="40" s="1"/>
  <c r="R400" i="27"/>
  <c r="R460" i="27" s="1"/>
  <c r="W392" i="27"/>
  <c r="AU415" i="40" s="1"/>
  <c r="P173" i="27"/>
  <c r="N415" i="40" s="1"/>
  <c r="V392" i="27"/>
  <c r="AT415" i="40" s="1"/>
  <c r="AY82" i="40"/>
  <c r="AA194" i="27"/>
  <c r="AA195" i="27"/>
  <c r="R198" i="27"/>
  <c r="AA196" i="27"/>
  <c r="AA197" i="27"/>
  <c r="Y82" i="27"/>
  <c r="Z318" i="27"/>
  <c r="V310" i="30"/>
  <c r="Y318" i="27"/>
  <c r="Y191" i="27"/>
  <c r="Z191" i="27"/>
  <c r="Y217" i="27"/>
  <c r="O211" i="31" s="1"/>
  <c r="AM411" i="40"/>
  <c r="U198" i="27"/>
  <c r="X198" i="27"/>
  <c r="AA193" i="27"/>
  <c r="F218" i="28"/>
  <c r="I218" i="28"/>
  <c r="L218" i="28"/>
  <c r="O218" i="28"/>
  <c r="L37" i="27"/>
  <c r="X37" i="27"/>
  <c r="Z234" i="27"/>
  <c r="Y333" i="27"/>
  <c r="Y338" i="27"/>
  <c r="R227" i="27"/>
  <c r="R434" i="27" s="1"/>
  <c r="R19" i="28"/>
  <c r="R18" i="28"/>
  <c r="R17" i="28"/>
  <c r="AA213" i="25"/>
  <c r="AG213" i="25" s="1"/>
  <c r="O218" i="25"/>
  <c r="R218" i="25"/>
  <c r="U218" i="25"/>
  <c r="X218" i="25"/>
  <c r="X434" i="25" s="1"/>
  <c r="L218" i="25"/>
  <c r="I218" i="25"/>
  <c r="F218" i="25"/>
  <c r="Q210" i="31"/>
  <c r="I210" i="31" s="1"/>
  <c r="J210" i="31" s="1"/>
  <c r="U210" i="31" s="1"/>
  <c r="Q343" i="31"/>
  <c r="AV86" i="40"/>
  <c r="V52" i="40"/>
  <c r="AV52" i="40"/>
  <c r="AA204" i="27"/>
  <c r="Y141" i="27"/>
  <c r="Z141" i="27"/>
  <c r="V77" i="57"/>
  <c r="V73" i="57"/>
  <c r="V40" i="57"/>
  <c r="V44" i="57"/>
  <c r="V74" i="57"/>
  <c r="V39" i="57"/>
  <c r="V43" i="57"/>
  <c r="V30" i="57"/>
  <c r="V25" i="57"/>
  <c r="V29" i="57"/>
  <c r="V24" i="57"/>
  <c r="V28" i="57"/>
  <c r="V23" i="57"/>
  <c r="V27" i="57"/>
  <c r="V22" i="57"/>
  <c r="V26" i="57"/>
  <c r="AY33" i="40"/>
  <c r="AM35" i="40"/>
  <c r="BP409" i="40"/>
  <c r="S52" i="40"/>
  <c r="Z305" i="27"/>
  <c r="AA307" i="30" s="1"/>
  <c r="P464" i="27"/>
  <c r="F37" i="27"/>
  <c r="Q466" i="27"/>
  <c r="AA210" i="27"/>
  <c r="Q464" i="27"/>
  <c r="Z82" i="27"/>
  <c r="I37" i="27"/>
  <c r="U37" i="27"/>
  <c r="U404" i="27" s="1"/>
  <c r="T464" i="27"/>
  <c r="S400" i="27"/>
  <c r="Y100" i="27"/>
  <c r="Y49" i="40"/>
  <c r="AG52" i="40"/>
  <c r="AY29" i="40"/>
  <c r="AP35" i="40"/>
  <c r="M86" i="40"/>
  <c r="AY75" i="40"/>
  <c r="AY83" i="40"/>
  <c r="Q431" i="27"/>
  <c r="Q453" i="27" s="1"/>
  <c r="Y42" i="40"/>
  <c r="Y50" i="40"/>
  <c r="AY45" i="40"/>
  <c r="AY30" i="40"/>
  <c r="AY76" i="40"/>
  <c r="AY84" i="40"/>
  <c r="AM86" i="40"/>
  <c r="F48" i="27"/>
  <c r="L48" i="27"/>
  <c r="R48" i="27"/>
  <c r="R406" i="27" s="1"/>
  <c r="AS120" i="40"/>
  <c r="P431" i="27"/>
  <c r="P453" i="27" s="1"/>
  <c r="AA216" i="27"/>
  <c r="AA208" i="27"/>
  <c r="O415" i="40"/>
  <c r="Q400" i="27"/>
  <c r="Y60" i="27"/>
  <c r="Z245" i="27"/>
  <c r="Y43" i="40"/>
  <c r="Y51" i="40"/>
  <c r="AY46" i="40"/>
  <c r="AY31" i="40"/>
  <c r="BP403" i="40"/>
  <c r="AY77" i="40"/>
  <c r="AY85" i="40"/>
  <c r="P120" i="40"/>
  <c r="AJ120" i="40"/>
  <c r="AM120" i="40"/>
  <c r="AA215" i="27"/>
  <c r="AA207" i="27"/>
  <c r="P400" i="27"/>
  <c r="Z48" i="27"/>
  <c r="Z60" i="27"/>
  <c r="BP405" i="40"/>
  <c r="Y44" i="40"/>
  <c r="G52" i="40"/>
  <c r="AY47" i="40"/>
  <c r="AY44" i="40"/>
  <c r="M35" i="40"/>
  <c r="AY24" i="40"/>
  <c r="AY32" i="40"/>
  <c r="R37" i="27"/>
  <c r="R404" i="27" s="1"/>
  <c r="AY78" i="40"/>
  <c r="T466" i="27"/>
  <c r="AA200" i="27"/>
  <c r="AA214" i="27"/>
  <c r="AA206" i="27"/>
  <c r="Y116" i="27"/>
  <c r="Y135" i="27"/>
  <c r="Y255" i="27"/>
  <c r="Y267" i="27"/>
  <c r="S466" i="27"/>
  <c r="Y27" i="27"/>
  <c r="Z116" i="27"/>
  <c r="Z135" i="27"/>
  <c r="Y222" i="27"/>
  <c r="Z255" i="27"/>
  <c r="Z333" i="27"/>
  <c r="Z338" i="27"/>
  <c r="Y46" i="40"/>
  <c r="AY41" i="40"/>
  <c r="AY49" i="40"/>
  <c r="AS35" i="40"/>
  <c r="AY26" i="40"/>
  <c r="AY34" i="40"/>
  <c r="BP406" i="40"/>
  <c r="S464" i="27"/>
  <c r="AY80" i="40"/>
  <c r="AP86" i="40"/>
  <c r="O245" i="27"/>
  <c r="I48" i="27"/>
  <c r="O48" i="27"/>
  <c r="U48" i="27"/>
  <c r="U406" i="27" s="1"/>
  <c r="AP120" i="40"/>
  <c r="AA202" i="27"/>
  <c r="AA212" i="27"/>
  <c r="U460" i="27"/>
  <c r="Z27" i="27"/>
  <c r="Y127" i="27"/>
  <c r="Y155" i="27"/>
  <c r="Q462" i="27"/>
  <c r="Y47" i="40"/>
  <c r="AY42" i="40"/>
  <c r="AY50" i="40"/>
  <c r="AY27" i="40"/>
  <c r="BP407" i="40"/>
  <c r="AV35" i="40"/>
  <c r="AY81" i="40"/>
  <c r="T431" i="27"/>
  <c r="AA203" i="27"/>
  <c r="AA211" i="27"/>
  <c r="R415" i="40"/>
  <c r="T400" i="27"/>
  <c r="Z127" i="27"/>
  <c r="Z155" i="27"/>
  <c r="P462" i="27"/>
  <c r="BP401" i="40"/>
  <c r="Y48" i="40"/>
  <c r="AY43" i="40"/>
  <c r="AY51" i="40"/>
  <c r="AD35" i="40"/>
  <c r="S431" i="27"/>
  <c r="J35" i="40"/>
  <c r="AD52" i="40"/>
  <c r="Y41" i="40"/>
  <c r="D52" i="40"/>
  <c r="AD86" i="40"/>
  <c r="Y305" i="27"/>
  <c r="Y162" i="27"/>
  <c r="Z162" i="27"/>
  <c r="Y245" i="27"/>
  <c r="AA201" i="27"/>
  <c r="AA213" i="27"/>
  <c r="AA209" i="27"/>
  <c r="Y48" i="27"/>
  <c r="AA245" i="27"/>
  <c r="O227" i="27"/>
  <c r="AA205" i="27"/>
  <c r="AF37" i="27"/>
  <c r="Y37" i="27"/>
  <c r="L245" i="27"/>
  <c r="X245" i="27"/>
  <c r="L217" i="27"/>
  <c r="R217" i="27"/>
  <c r="R432" i="27" s="1"/>
  <c r="R462" i="27" s="1"/>
  <c r="X217" i="27"/>
  <c r="Z37" i="27"/>
  <c r="I245" i="27"/>
  <c r="U245" i="27"/>
  <c r="U436" i="27" s="1"/>
  <c r="Y327" i="27"/>
  <c r="AD37" i="27"/>
  <c r="U227" i="27"/>
  <c r="U434" i="27" s="1"/>
  <c r="F245" i="27"/>
  <c r="R245" i="27"/>
  <c r="R436" i="27" s="1"/>
  <c r="I217" i="27"/>
  <c r="O217" i="27"/>
  <c r="U217" i="27"/>
  <c r="U432" i="27" s="1"/>
  <c r="U462" i="27" s="1"/>
  <c r="Y14" i="27"/>
  <c r="AE37" i="27"/>
  <c r="Z327" i="27"/>
  <c r="F217" i="27"/>
  <c r="Z88" i="27"/>
  <c r="Y234" i="27"/>
  <c r="Z14" i="27"/>
  <c r="Y88" i="27"/>
  <c r="Z349" i="27"/>
  <c r="Z217" i="27"/>
  <c r="P211" i="31" s="1"/>
  <c r="Y391" i="27"/>
  <c r="Z222" i="27"/>
  <c r="Z357" i="27"/>
  <c r="Y357" i="27"/>
  <c r="Y349" i="27"/>
  <c r="Z283" i="27"/>
  <c r="Y283" i="27"/>
  <c r="AA37" i="27"/>
  <c r="G20" i="25"/>
  <c r="P432" i="25"/>
  <c r="Q432" i="25"/>
  <c r="S432" i="25"/>
  <c r="T432" i="25"/>
  <c r="V432" i="25"/>
  <c r="W432" i="25"/>
  <c r="X432" i="25"/>
  <c r="P199" i="25"/>
  <c r="P433" i="25" s="1"/>
  <c r="Q199" i="25"/>
  <c r="Q433" i="25" s="1"/>
  <c r="S199" i="25"/>
  <c r="S433" i="25" s="1"/>
  <c r="T199" i="25"/>
  <c r="T433" i="25" s="1"/>
  <c r="V199" i="25"/>
  <c r="V433" i="25" s="1"/>
  <c r="W199" i="25"/>
  <c r="W433" i="25" s="1"/>
  <c r="X199" i="25"/>
  <c r="X433" i="25" s="1"/>
  <c r="P434" i="25"/>
  <c r="Q434" i="25"/>
  <c r="S434" i="25"/>
  <c r="T434" i="25"/>
  <c r="V434" i="25"/>
  <c r="W434" i="25"/>
  <c r="P223" i="25"/>
  <c r="P435" i="25" s="1"/>
  <c r="Q223" i="25"/>
  <c r="Q435" i="25" s="1"/>
  <c r="S223" i="25"/>
  <c r="S435" i="25" s="1"/>
  <c r="T223" i="25"/>
  <c r="T435" i="25" s="1"/>
  <c r="V223" i="25"/>
  <c r="V435" i="25" s="1"/>
  <c r="W223" i="25"/>
  <c r="W435" i="25" s="1"/>
  <c r="X223" i="25"/>
  <c r="X435" i="25" s="1"/>
  <c r="P228" i="25"/>
  <c r="P436" i="25" s="1"/>
  <c r="Q228" i="25"/>
  <c r="Q436" i="25" s="1"/>
  <c r="S228" i="25"/>
  <c r="S436" i="25" s="1"/>
  <c r="T228" i="25"/>
  <c r="T436" i="25" s="1"/>
  <c r="V228" i="25"/>
  <c r="V436" i="25" s="1"/>
  <c r="W228" i="25"/>
  <c r="W436" i="25" s="1"/>
  <c r="X228" i="25"/>
  <c r="X436" i="25" s="1"/>
  <c r="P235" i="25"/>
  <c r="P437" i="25" s="1"/>
  <c r="Q235" i="25"/>
  <c r="Q437" i="25" s="1"/>
  <c r="S235" i="25"/>
  <c r="S437" i="25" s="1"/>
  <c r="T235" i="25"/>
  <c r="T437" i="25" s="1"/>
  <c r="V235" i="25"/>
  <c r="V437" i="25" s="1"/>
  <c r="W235" i="25"/>
  <c r="W437" i="25" s="1"/>
  <c r="X235" i="25"/>
  <c r="X437" i="25" s="1"/>
  <c r="P246" i="25"/>
  <c r="P438" i="25" s="1"/>
  <c r="Q246" i="25"/>
  <c r="Q438" i="25" s="1"/>
  <c r="S246" i="25"/>
  <c r="S438" i="25" s="1"/>
  <c r="T246" i="25"/>
  <c r="T438" i="25" s="1"/>
  <c r="V246" i="25"/>
  <c r="V438" i="25" s="1"/>
  <c r="W246" i="25"/>
  <c r="W438" i="25" s="1"/>
  <c r="X246" i="25"/>
  <c r="X438" i="25" s="1"/>
  <c r="P256" i="25"/>
  <c r="P439" i="25" s="1"/>
  <c r="Q256" i="25"/>
  <c r="Q439" i="25" s="1"/>
  <c r="S256" i="25"/>
  <c r="S439" i="25" s="1"/>
  <c r="T256" i="25"/>
  <c r="T439" i="25" s="1"/>
  <c r="V256" i="25"/>
  <c r="V439" i="25" s="1"/>
  <c r="W256" i="25"/>
  <c r="W439" i="25" s="1"/>
  <c r="X256" i="25"/>
  <c r="X439" i="25" s="1"/>
  <c r="P268" i="25"/>
  <c r="P440" i="25" s="1"/>
  <c r="Q268" i="25"/>
  <c r="Q440" i="25" s="1"/>
  <c r="S268" i="25"/>
  <c r="S440" i="25" s="1"/>
  <c r="T268" i="25"/>
  <c r="T440" i="25" s="1"/>
  <c r="V268" i="25"/>
  <c r="V440" i="25" s="1"/>
  <c r="W268" i="25"/>
  <c r="W440" i="25" s="1"/>
  <c r="X268" i="25"/>
  <c r="X440" i="25" s="1"/>
  <c r="P284" i="25"/>
  <c r="P441" i="25" s="1"/>
  <c r="Q284" i="25"/>
  <c r="Q441" i="25" s="1"/>
  <c r="S284" i="25"/>
  <c r="S441" i="25" s="1"/>
  <c r="T284" i="25"/>
  <c r="T441" i="25" s="1"/>
  <c r="V284" i="25"/>
  <c r="V441" i="25" s="1"/>
  <c r="W284" i="25"/>
  <c r="W441" i="25" s="1"/>
  <c r="X284" i="25"/>
  <c r="X441" i="25" s="1"/>
  <c r="P293" i="25"/>
  <c r="P442" i="25" s="1"/>
  <c r="Q293" i="25"/>
  <c r="Q442" i="25" s="1"/>
  <c r="S293" i="25"/>
  <c r="S442" i="25" s="1"/>
  <c r="T293" i="25"/>
  <c r="T442" i="25" s="1"/>
  <c r="V293" i="25"/>
  <c r="V442" i="25" s="1"/>
  <c r="W293" i="25"/>
  <c r="W442" i="25" s="1"/>
  <c r="X293" i="25"/>
  <c r="X442" i="25" s="1"/>
  <c r="P306" i="25"/>
  <c r="P443" i="25" s="1"/>
  <c r="Q306" i="25"/>
  <c r="Q443" i="25" s="1"/>
  <c r="S306" i="25"/>
  <c r="S443" i="25" s="1"/>
  <c r="T306" i="25"/>
  <c r="T443" i="25" s="1"/>
  <c r="V306" i="25"/>
  <c r="V443" i="25" s="1"/>
  <c r="W306" i="25"/>
  <c r="W443" i="25" s="1"/>
  <c r="X306" i="25"/>
  <c r="X443" i="25" s="1"/>
  <c r="P319" i="25"/>
  <c r="P445" i="25" s="1"/>
  <c r="Q319" i="25"/>
  <c r="Q445" i="25" s="1"/>
  <c r="S319" i="25"/>
  <c r="S445" i="25" s="1"/>
  <c r="T319" i="25"/>
  <c r="T445" i="25" s="1"/>
  <c r="V319" i="25"/>
  <c r="V445" i="25" s="1"/>
  <c r="W319" i="25"/>
  <c r="W445" i="25" s="1"/>
  <c r="X319" i="25"/>
  <c r="X445" i="25" s="1"/>
  <c r="P328" i="25"/>
  <c r="P446" i="25" s="1"/>
  <c r="Q328" i="25"/>
  <c r="Q446" i="25" s="1"/>
  <c r="S328" i="25"/>
  <c r="S446" i="25" s="1"/>
  <c r="T328" i="25"/>
  <c r="T446" i="25" s="1"/>
  <c r="V328" i="25"/>
  <c r="V446" i="25" s="1"/>
  <c r="W328" i="25"/>
  <c r="W446" i="25" s="1"/>
  <c r="X328" i="25"/>
  <c r="X446" i="25" s="1"/>
  <c r="P334" i="25"/>
  <c r="P447" i="25" s="1"/>
  <c r="Q334" i="25"/>
  <c r="Q447" i="25" s="1"/>
  <c r="S334" i="25"/>
  <c r="S447" i="25" s="1"/>
  <c r="T334" i="25"/>
  <c r="T447" i="25" s="1"/>
  <c r="V334" i="25"/>
  <c r="V447" i="25" s="1"/>
  <c r="W334" i="25"/>
  <c r="W447" i="25" s="1"/>
  <c r="X334" i="25"/>
  <c r="X447" i="25" s="1"/>
  <c r="P448" i="25"/>
  <c r="Q339" i="25"/>
  <c r="Q448" i="25" s="1"/>
  <c r="S339" i="25"/>
  <c r="S448" i="25" s="1"/>
  <c r="T339" i="25"/>
  <c r="T448" i="25" s="1"/>
  <c r="V339" i="25"/>
  <c r="V448" i="25" s="1"/>
  <c r="W339" i="25"/>
  <c r="W448" i="25" s="1"/>
  <c r="X339" i="25"/>
  <c r="X448" i="25" s="1"/>
  <c r="P350" i="25"/>
  <c r="P449" i="25" s="1"/>
  <c r="Q350" i="25"/>
  <c r="Q449" i="25" s="1"/>
  <c r="S350" i="25"/>
  <c r="S449" i="25" s="1"/>
  <c r="T350" i="25"/>
  <c r="T449" i="25" s="1"/>
  <c r="V350" i="25"/>
  <c r="V449" i="25" s="1"/>
  <c r="W350" i="25"/>
  <c r="W449" i="25" s="1"/>
  <c r="X350" i="25"/>
  <c r="X449" i="25" s="1"/>
  <c r="P358" i="25"/>
  <c r="Q358" i="25"/>
  <c r="S358" i="25"/>
  <c r="T358" i="25"/>
  <c r="V358" i="25"/>
  <c r="W358" i="25"/>
  <c r="X358" i="25"/>
  <c r="AB358" i="25"/>
  <c r="P370" i="25"/>
  <c r="P451" i="25" s="1"/>
  <c r="Q370" i="25"/>
  <c r="Q451" i="25" s="1"/>
  <c r="S370" i="25"/>
  <c r="S451" i="25" s="1"/>
  <c r="T370" i="25"/>
  <c r="T451" i="25" s="1"/>
  <c r="V370" i="25"/>
  <c r="V451" i="25" s="1"/>
  <c r="W370" i="25"/>
  <c r="W451" i="25" s="1"/>
  <c r="X370" i="25"/>
  <c r="X451" i="25" s="1"/>
  <c r="P380" i="25"/>
  <c r="P452" i="25" s="1"/>
  <c r="Q380" i="25"/>
  <c r="Q452" i="25" s="1"/>
  <c r="S380" i="25"/>
  <c r="S452" i="25" s="1"/>
  <c r="T380" i="25"/>
  <c r="T452" i="25" s="1"/>
  <c r="V452" i="25"/>
  <c r="W452" i="25"/>
  <c r="X380" i="25"/>
  <c r="X452" i="25" s="1"/>
  <c r="N386" i="25"/>
  <c r="P386" i="25"/>
  <c r="P453" i="25" s="1"/>
  <c r="Q386" i="25"/>
  <c r="Q453" i="25" s="1"/>
  <c r="S386" i="25"/>
  <c r="S453" i="25" s="1"/>
  <c r="T386" i="25"/>
  <c r="T453" i="25" s="1"/>
  <c r="V386" i="25"/>
  <c r="V453" i="25" s="1"/>
  <c r="W386" i="25"/>
  <c r="W453" i="25" s="1"/>
  <c r="X386" i="25"/>
  <c r="X453" i="25" s="1"/>
  <c r="P392" i="25"/>
  <c r="P454" i="25" s="1"/>
  <c r="Q392" i="25"/>
  <c r="Q454" i="25" s="1"/>
  <c r="S392" i="25"/>
  <c r="S454" i="25" s="1"/>
  <c r="T392" i="25"/>
  <c r="T454" i="25" s="1"/>
  <c r="V392" i="25"/>
  <c r="V454" i="25" s="1"/>
  <c r="W392" i="25"/>
  <c r="W454" i="25" s="1"/>
  <c r="X454" i="25"/>
  <c r="Z454" i="25"/>
  <c r="Y388" i="25"/>
  <c r="Y385" i="25"/>
  <c r="Z384" i="25"/>
  <c r="Y384" i="25"/>
  <c r="Z383" i="25"/>
  <c r="Y383" i="25"/>
  <c r="Z382" i="25"/>
  <c r="Y382" i="25"/>
  <c r="Z379" i="25"/>
  <c r="Y379" i="25"/>
  <c r="Z378" i="25"/>
  <c r="Y378" i="25"/>
  <c r="Z377" i="25"/>
  <c r="Y377" i="25"/>
  <c r="Z376" i="25"/>
  <c r="Y376" i="25"/>
  <c r="Z375" i="25"/>
  <c r="Y375" i="25"/>
  <c r="Z374" i="25"/>
  <c r="Y374" i="25"/>
  <c r="Z373" i="25"/>
  <c r="Y373" i="25"/>
  <c r="Z372" i="25"/>
  <c r="Y372" i="25"/>
  <c r="Z369" i="25"/>
  <c r="Y369" i="25"/>
  <c r="Z368" i="25"/>
  <c r="Y368" i="25"/>
  <c r="Z367" i="25"/>
  <c r="Y367" i="25"/>
  <c r="Z366" i="25"/>
  <c r="Y366" i="25"/>
  <c r="Z365" i="25"/>
  <c r="Y365" i="25"/>
  <c r="Z364" i="25"/>
  <c r="Y364" i="25"/>
  <c r="Z363" i="25"/>
  <c r="Y363" i="25"/>
  <c r="Z362" i="25"/>
  <c r="Y362" i="25"/>
  <c r="Z361" i="25"/>
  <c r="Y361" i="25"/>
  <c r="Z360" i="25"/>
  <c r="Y360" i="25"/>
  <c r="Z357" i="25"/>
  <c r="Y357" i="25"/>
  <c r="Z356" i="25"/>
  <c r="Y356" i="25"/>
  <c r="Z355" i="25"/>
  <c r="Y355" i="25"/>
  <c r="Z354" i="25"/>
  <c r="Y354" i="25"/>
  <c r="Z353" i="25"/>
  <c r="Y353" i="25"/>
  <c r="Z352" i="25"/>
  <c r="Z349" i="25"/>
  <c r="M343" i="31" s="1"/>
  <c r="Y349" i="25"/>
  <c r="L343" i="31" s="1"/>
  <c r="Z348" i="25"/>
  <c r="Y348" i="25"/>
  <c r="Z347" i="25"/>
  <c r="Y347" i="25"/>
  <c r="Z346" i="25"/>
  <c r="Y346" i="25"/>
  <c r="Z345" i="25"/>
  <c r="Y345" i="25"/>
  <c r="Z344" i="25"/>
  <c r="Y344" i="25"/>
  <c r="Z343" i="25"/>
  <c r="Y343" i="25"/>
  <c r="Z342" i="25"/>
  <c r="Y342" i="25"/>
  <c r="Z341" i="25"/>
  <c r="Z338" i="25"/>
  <c r="Y338" i="25"/>
  <c r="Z337" i="25"/>
  <c r="Y337" i="25"/>
  <c r="Z336" i="25"/>
  <c r="Y336" i="25"/>
  <c r="Z333" i="25"/>
  <c r="Y333" i="25"/>
  <c r="Z332" i="25"/>
  <c r="Y332" i="25"/>
  <c r="Z331" i="25"/>
  <c r="Y331" i="25"/>
  <c r="Z330" i="25"/>
  <c r="Y330" i="25"/>
  <c r="Z327" i="25"/>
  <c r="Y327" i="25"/>
  <c r="Z326" i="25"/>
  <c r="Y326" i="25"/>
  <c r="Z325" i="25"/>
  <c r="Y325" i="25"/>
  <c r="Z324" i="25"/>
  <c r="Y324" i="25"/>
  <c r="Z323" i="25"/>
  <c r="Y323" i="25"/>
  <c r="Z322" i="25"/>
  <c r="Y322" i="25"/>
  <c r="Z321" i="25"/>
  <c r="Y321" i="25"/>
  <c r="Y312" i="25"/>
  <c r="Z305" i="25"/>
  <c r="Y305" i="25"/>
  <c r="Z304" i="25"/>
  <c r="Y304" i="25"/>
  <c r="Z303" i="25"/>
  <c r="Y303" i="25"/>
  <c r="Z302" i="25"/>
  <c r="Y302" i="25"/>
  <c r="Z301" i="25"/>
  <c r="Y301" i="25"/>
  <c r="Z300" i="25"/>
  <c r="Y300" i="25"/>
  <c r="Z299" i="25"/>
  <c r="Y299" i="25"/>
  <c r="Z298" i="25"/>
  <c r="Y298" i="25"/>
  <c r="Z297" i="25"/>
  <c r="Y297" i="25"/>
  <c r="Z296" i="25"/>
  <c r="Y296" i="25"/>
  <c r="Z295" i="25"/>
  <c r="Z292" i="25"/>
  <c r="Y292" i="25"/>
  <c r="Z291" i="25"/>
  <c r="Y291" i="25"/>
  <c r="Z290" i="25"/>
  <c r="Y290" i="25"/>
  <c r="Z289" i="25"/>
  <c r="Y289" i="25"/>
  <c r="Z288" i="25"/>
  <c r="Y288" i="25"/>
  <c r="Z287" i="25"/>
  <c r="Y287" i="25"/>
  <c r="Z286" i="25"/>
  <c r="Z283" i="25"/>
  <c r="Y283" i="25"/>
  <c r="Z282" i="25"/>
  <c r="Y282" i="25"/>
  <c r="Z281" i="25"/>
  <c r="Y281" i="25"/>
  <c r="Z280" i="25"/>
  <c r="Y280" i="25"/>
  <c r="Z279" i="25"/>
  <c r="Y279" i="25"/>
  <c r="Z278" i="25"/>
  <c r="Y278" i="25"/>
  <c r="Z277" i="25"/>
  <c r="Y277" i="25"/>
  <c r="Z276" i="25"/>
  <c r="Y276" i="25"/>
  <c r="Z275" i="25"/>
  <c r="Y275" i="25"/>
  <c r="Z274" i="25"/>
  <c r="Y274" i="25"/>
  <c r="Z273" i="25"/>
  <c r="Y273" i="25"/>
  <c r="Z272" i="25"/>
  <c r="Y272" i="25"/>
  <c r="Z271" i="25"/>
  <c r="Y271" i="25"/>
  <c r="Z270" i="25"/>
  <c r="Y270" i="25"/>
  <c r="Z267" i="25"/>
  <c r="AF267" i="25" s="1"/>
  <c r="Y267" i="25"/>
  <c r="AE267" i="25" s="1"/>
  <c r="Z266" i="25"/>
  <c r="AF266" i="25" s="1"/>
  <c r="Y266" i="25"/>
  <c r="AE266" i="25" s="1"/>
  <c r="Z265" i="25"/>
  <c r="AF265" i="25" s="1"/>
  <c r="Y265" i="25"/>
  <c r="AE265" i="25" s="1"/>
  <c r="Z264" i="25"/>
  <c r="AF264" i="25" s="1"/>
  <c r="Y264" i="25"/>
  <c r="AE264" i="25" s="1"/>
  <c r="Z263" i="25"/>
  <c r="AF263" i="25" s="1"/>
  <c r="Y263" i="25"/>
  <c r="AE263" i="25" s="1"/>
  <c r="Z262" i="25"/>
  <c r="AF262" i="25" s="1"/>
  <c r="Y262" i="25"/>
  <c r="AE262" i="25" s="1"/>
  <c r="Z261" i="25"/>
  <c r="AF261" i="25" s="1"/>
  <c r="Y261" i="25"/>
  <c r="AE261" i="25" s="1"/>
  <c r="Z260" i="25"/>
  <c r="AF260" i="25" s="1"/>
  <c r="Y260" i="25"/>
  <c r="AE260" i="25" s="1"/>
  <c r="Z259" i="25"/>
  <c r="AF259" i="25" s="1"/>
  <c r="Y259" i="25"/>
  <c r="AE259" i="25" s="1"/>
  <c r="Z258" i="25"/>
  <c r="AF258" i="25" s="1"/>
  <c r="Y258" i="25"/>
  <c r="AE258" i="25" s="1"/>
  <c r="Z255" i="25"/>
  <c r="Y255" i="25"/>
  <c r="Z254" i="25"/>
  <c r="Y254" i="25"/>
  <c r="Z253" i="25"/>
  <c r="Y253" i="25"/>
  <c r="Z252" i="25"/>
  <c r="Y252" i="25"/>
  <c r="Z251" i="25"/>
  <c r="Y251" i="25"/>
  <c r="Z250" i="25"/>
  <c r="Y250" i="25"/>
  <c r="Z249" i="25"/>
  <c r="Y249" i="25"/>
  <c r="Z248" i="25"/>
  <c r="Y248" i="25"/>
  <c r="Z245" i="25"/>
  <c r="Y245" i="25"/>
  <c r="Z244" i="25"/>
  <c r="Y244" i="25"/>
  <c r="Z243" i="25"/>
  <c r="Y243" i="25"/>
  <c r="Z242" i="25"/>
  <c r="Y242" i="25"/>
  <c r="Z241" i="25"/>
  <c r="Y241" i="25"/>
  <c r="Z240" i="25"/>
  <c r="Y240" i="25"/>
  <c r="Z239" i="25"/>
  <c r="Y239" i="25"/>
  <c r="Z238" i="25"/>
  <c r="Y238" i="25"/>
  <c r="Z237" i="25"/>
  <c r="Y237" i="25"/>
  <c r="Z234" i="25"/>
  <c r="Y234" i="25"/>
  <c r="Z233" i="25"/>
  <c r="Y233" i="25"/>
  <c r="Z232" i="25"/>
  <c r="Y232" i="25"/>
  <c r="Z231" i="25"/>
  <c r="Y231" i="25"/>
  <c r="Z230" i="25"/>
  <c r="Y230" i="25"/>
  <c r="Z227" i="25"/>
  <c r="Y227" i="25"/>
  <c r="Z226" i="25"/>
  <c r="Y226" i="25"/>
  <c r="Z225" i="25"/>
  <c r="Y225" i="25"/>
  <c r="Z222" i="25"/>
  <c r="Y222" i="25"/>
  <c r="Z221" i="25"/>
  <c r="Y221" i="25"/>
  <c r="Z220" i="25"/>
  <c r="Y220" i="25"/>
  <c r="AA212" i="25"/>
  <c r="Z212" i="25"/>
  <c r="AF212" i="25" s="1"/>
  <c r="Y212" i="25"/>
  <c r="AE212" i="25" s="1"/>
  <c r="AA211" i="25"/>
  <c r="Z211" i="25"/>
  <c r="AF211" i="25" s="1"/>
  <c r="Y211" i="25"/>
  <c r="AE211" i="25" s="1"/>
  <c r="AA210" i="25"/>
  <c r="Z210" i="25"/>
  <c r="AF210" i="25" s="1"/>
  <c r="Y210" i="25"/>
  <c r="AE210" i="25" s="1"/>
  <c r="AA209" i="25"/>
  <c r="Z209" i="25"/>
  <c r="AF209" i="25" s="1"/>
  <c r="Y209" i="25"/>
  <c r="AE209" i="25" s="1"/>
  <c r="AA208" i="25"/>
  <c r="Z208" i="25"/>
  <c r="AF208" i="25" s="1"/>
  <c r="Y208" i="25"/>
  <c r="AE208" i="25" s="1"/>
  <c r="AA207" i="25"/>
  <c r="Z207" i="25"/>
  <c r="AF207" i="25" s="1"/>
  <c r="Y207" i="25"/>
  <c r="AE207" i="25" s="1"/>
  <c r="AA206" i="25"/>
  <c r="Z206" i="25"/>
  <c r="AF206" i="25" s="1"/>
  <c r="Y206" i="25"/>
  <c r="AE206" i="25" s="1"/>
  <c r="AA205" i="25"/>
  <c r="Z205" i="25"/>
  <c r="AF205" i="25" s="1"/>
  <c r="Y205" i="25"/>
  <c r="AE205" i="25" s="1"/>
  <c r="AA204" i="25"/>
  <c r="Z204" i="25"/>
  <c r="AF204" i="25" s="1"/>
  <c r="Y204" i="25"/>
  <c r="AE204" i="25" s="1"/>
  <c r="AA203" i="25"/>
  <c r="Z203" i="25"/>
  <c r="AF203" i="25" s="1"/>
  <c r="Y203" i="25"/>
  <c r="AE203" i="25" s="1"/>
  <c r="AA202" i="25"/>
  <c r="Z202" i="25"/>
  <c r="AF202" i="25" s="1"/>
  <c r="Y202" i="25"/>
  <c r="AE202" i="25" s="1"/>
  <c r="AA201" i="25"/>
  <c r="Z201" i="25"/>
  <c r="AF201" i="25" s="1"/>
  <c r="Y201" i="25"/>
  <c r="AE201" i="25" s="1"/>
  <c r="Z198" i="25"/>
  <c r="Y198" i="25"/>
  <c r="Z197" i="25"/>
  <c r="Y197" i="25"/>
  <c r="Z196" i="25"/>
  <c r="Z195" i="25"/>
  <c r="Y195" i="25"/>
  <c r="Z194" i="25"/>
  <c r="Z190" i="25"/>
  <c r="Y190" i="25"/>
  <c r="Z189" i="25"/>
  <c r="Y189" i="25"/>
  <c r="Z188" i="25"/>
  <c r="Y188" i="25"/>
  <c r="Z187" i="25"/>
  <c r="Y187" i="25"/>
  <c r="Z186" i="25"/>
  <c r="Y186" i="25"/>
  <c r="Z185" i="25"/>
  <c r="Y185" i="25"/>
  <c r="Z184" i="25"/>
  <c r="Y184" i="25"/>
  <c r="Z183" i="25"/>
  <c r="Y183" i="25"/>
  <c r="Z172" i="25"/>
  <c r="Y172" i="25"/>
  <c r="Z171" i="25"/>
  <c r="Y171" i="25"/>
  <c r="Z170" i="25"/>
  <c r="Y170" i="25"/>
  <c r="Z169" i="25"/>
  <c r="Y169" i="25"/>
  <c r="Z168" i="25"/>
  <c r="Y168" i="25"/>
  <c r="Z167" i="25"/>
  <c r="Y167" i="25"/>
  <c r="Z166" i="25"/>
  <c r="Y166" i="25"/>
  <c r="Z165" i="25"/>
  <c r="Y165" i="25"/>
  <c r="Z162" i="25"/>
  <c r="Y162" i="25"/>
  <c r="Z161" i="25"/>
  <c r="Y161" i="25"/>
  <c r="Y158" i="25"/>
  <c r="Z155" i="25"/>
  <c r="Y155" i="25"/>
  <c r="Z154" i="25"/>
  <c r="Y154" i="25"/>
  <c r="Z153" i="25"/>
  <c r="Y153" i="25"/>
  <c r="Z150" i="25"/>
  <c r="Y150" i="25"/>
  <c r="Z149" i="25"/>
  <c r="Y149" i="25"/>
  <c r="Z148" i="25"/>
  <c r="Y148" i="25"/>
  <c r="Z147" i="25"/>
  <c r="Y147" i="25"/>
  <c r="Z146" i="25"/>
  <c r="Y146" i="25"/>
  <c r="Z145" i="25"/>
  <c r="Y145" i="25"/>
  <c r="Z144" i="25"/>
  <c r="Y144" i="25"/>
  <c r="Z141" i="25"/>
  <c r="Y141" i="25"/>
  <c r="Z140" i="25"/>
  <c r="Y140" i="25"/>
  <c r="Z139" i="25"/>
  <c r="Y139" i="25"/>
  <c r="Z138" i="25"/>
  <c r="Z136" i="25"/>
  <c r="Z419" i="25" s="1"/>
  <c r="Y130" i="25"/>
  <c r="Y136" i="25" s="1"/>
  <c r="Y419" i="25" s="1"/>
  <c r="Z127" i="25"/>
  <c r="Y127" i="25"/>
  <c r="Z126" i="25"/>
  <c r="Y126" i="25"/>
  <c r="Z125" i="25"/>
  <c r="Y125" i="25"/>
  <c r="Z122" i="25"/>
  <c r="Y122" i="25"/>
  <c r="Z121" i="25"/>
  <c r="Y121" i="25"/>
  <c r="Z120" i="25"/>
  <c r="Y120" i="25"/>
  <c r="Z119" i="25"/>
  <c r="Y119" i="25"/>
  <c r="Z116" i="25"/>
  <c r="Y116" i="25"/>
  <c r="Z115" i="25"/>
  <c r="Y115" i="25"/>
  <c r="Z114" i="25"/>
  <c r="Y114" i="25"/>
  <c r="Z113" i="25"/>
  <c r="Y113" i="25"/>
  <c r="Z112" i="25"/>
  <c r="Y112" i="25"/>
  <c r="Z109" i="25"/>
  <c r="Y109" i="25"/>
  <c r="Z108" i="25"/>
  <c r="Y108" i="25"/>
  <c r="Z107" i="25"/>
  <c r="Y107" i="25"/>
  <c r="Z100" i="25"/>
  <c r="Y100" i="25"/>
  <c r="Z99" i="25"/>
  <c r="Y99" i="25"/>
  <c r="Z98" i="25"/>
  <c r="Y98" i="25"/>
  <c r="Z97" i="25"/>
  <c r="Y97" i="25"/>
  <c r="Z96" i="25"/>
  <c r="Y96" i="25"/>
  <c r="Z95" i="25"/>
  <c r="Y95" i="25"/>
  <c r="Z94" i="25"/>
  <c r="Y94" i="25"/>
  <c r="Z93" i="25"/>
  <c r="Y93" i="25"/>
  <c r="Z92" i="25"/>
  <c r="Y92" i="25"/>
  <c r="Z91" i="25"/>
  <c r="Y91" i="25"/>
  <c r="Z88" i="25"/>
  <c r="Y88" i="25"/>
  <c r="Z87" i="25"/>
  <c r="Y87" i="25"/>
  <c r="Z86" i="25"/>
  <c r="Y86" i="25"/>
  <c r="Z85" i="25"/>
  <c r="Y85" i="25"/>
  <c r="Z82" i="25"/>
  <c r="Y82" i="25"/>
  <c r="Z81" i="25"/>
  <c r="Y81" i="25"/>
  <c r="Z80" i="25"/>
  <c r="Y80" i="25"/>
  <c r="Z79" i="25"/>
  <c r="Y79" i="25"/>
  <c r="Z78" i="25"/>
  <c r="Y78" i="25"/>
  <c r="Z77" i="25"/>
  <c r="Y77" i="25"/>
  <c r="Z76" i="25"/>
  <c r="Y76" i="25"/>
  <c r="Z75" i="25"/>
  <c r="Y75" i="25"/>
  <c r="Z74" i="25"/>
  <c r="Y74" i="25"/>
  <c r="Z71" i="25"/>
  <c r="Y71" i="25"/>
  <c r="Z70" i="25"/>
  <c r="Y70" i="25"/>
  <c r="Z69" i="25"/>
  <c r="Y69" i="25"/>
  <c r="Z68" i="25"/>
  <c r="Y68" i="25"/>
  <c r="Z67" i="25"/>
  <c r="Y67" i="25"/>
  <c r="Z66" i="25"/>
  <c r="Y66" i="25"/>
  <c r="Z65" i="25"/>
  <c r="Y65" i="25"/>
  <c r="Z64" i="25"/>
  <c r="Y64" i="25"/>
  <c r="Z63" i="25"/>
  <c r="Y63" i="25"/>
  <c r="Z60" i="25"/>
  <c r="Y60" i="25"/>
  <c r="Z59" i="25"/>
  <c r="Y59" i="25"/>
  <c r="Z58" i="25"/>
  <c r="Y58" i="25"/>
  <c r="Z57" i="25"/>
  <c r="Y57" i="25"/>
  <c r="Z56" i="25"/>
  <c r="Y56" i="25"/>
  <c r="Z55" i="25"/>
  <c r="Y55" i="25"/>
  <c r="Z54" i="25"/>
  <c r="Y54" i="25"/>
  <c r="Z53" i="25"/>
  <c r="Y53" i="25"/>
  <c r="Z52" i="25"/>
  <c r="Y52" i="25"/>
  <c r="Z51" i="25"/>
  <c r="Y51" i="25"/>
  <c r="Z48" i="25"/>
  <c r="Y48" i="25"/>
  <c r="Z47" i="25"/>
  <c r="Y47" i="25"/>
  <c r="Z46" i="25"/>
  <c r="Y46" i="25"/>
  <c r="Z45" i="25"/>
  <c r="Y45" i="25"/>
  <c r="Z42" i="25"/>
  <c r="Y42" i="25"/>
  <c r="Z41" i="25"/>
  <c r="Y41" i="25"/>
  <c r="Z40" i="25"/>
  <c r="Y40" i="25"/>
  <c r="Z37" i="25"/>
  <c r="Y37" i="25"/>
  <c r="Z36" i="25"/>
  <c r="Y36" i="25"/>
  <c r="Z35" i="25"/>
  <c r="Y35" i="25"/>
  <c r="Z34" i="25"/>
  <c r="Y34" i="28" s="1"/>
  <c r="U34" i="28" s="1"/>
  <c r="Y34" i="25"/>
  <c r="X34" i="28" s="1"/>
  <c r="T34" i="28" s="1"/>
  <c r="Z31" i="25"/>
  <c r="Y31" i="28" s="1"/>
  <c r="Y31" i="25"/>
  <c r="X31" i="28" s="1"/>
  <c r="Z30" i="25"/>
  <c r="Y30" i="28" s="1"/>
  <c r="Y30" i="25"/>
  <c r="X30" i="28" s="1"/>
  <c r="Z27" i="25"/>
  <c r="Y27" i="25"/>
  <c r="Z26" i="25"/>
  <c r="Y26" i="25"/>
  <c r="Z25" i="25"/>
  <c r="Y25" i="25"/>
  <c r="Z24" i="25"/>
  <c r="Y24" i="25"/>
  <c r="Z23" i="25"/>
  <c r="Y23" i="25"/>
  <c r="Z22" i="25"/>
  <c r="Y22" i="25"/>
  <c r="Y9" i="25"/>
  <c r="Z9" i="25"/>
  <c r="Y10" i="25"/>
  <c r="Z10" i="25"/>
  <c r="Y11" i="25"/>
  <c r="Z11" i="25"/>
  <c r="Y12" i="25"/>
  <c r="Z12" i="25"/>
  <c r="Y13" i="25"/>
  <c r="Z13" i="25"/>
  <c r="Y14" i="25"/>
  <c r="Z14" i="25"/>
  <c r="Z8" i="25"/>
  <c r="Y8" i="25"/>
  <c r="AE8" i="25" s="1"/>
  <c r="P173" i="25"/>
  <c r="P424" i="25" s="1"/>
  <c r="Q173" i="25"/>
  <c r="Q424" i="25" s="1"/>
  <c r="S173" i="25"/>
  <c r="S424" i="25" s="1"/>
  <c r="T173" i="25"/>
  <c r="T424" i="25" s="1"/>
  <c r="V173" i="25"/>
  <c r="V424" i="25" s="1"/>
  <c r="W173" i="25"/>
  <c r="W424" i="25" s="1"/>
  <c r="X173" i="25"/>
  <c r="X424" i="25" s="1"/>
  <c r="P163" i="25"/>
  <c r="P423" i="25" s="1"/>
  <c r="Q163" i="25"/>
  <c r="Q423" i="25" s="1"/>
  <c r="S163" i="25"/>
  <c r="S423" i="25" s="1"/>
  <c r="S483" i="25" s="1"/>
  <c r="T163" i="25"/>
  <c r="T423" i="25" s="1"/>
  <c r="V163" i="25"/>
  <c r="V423" i="25" s="1"/>
  <c r="W163" i="25"/>
  <c r="W423" i="25" s="1"/>
  <c r="X163" i="25"/>
  <c r="X423" i="25" s="1"/>
  <c r="X483" i="25" s="1"/>
  <c r="P156" i="25"/>
  <c r="P422" i="25" s="1"/>
  <c r="Q156" i="25"/>
  <c r="Q422" i="25" s="1"/>
  <c r="Q482" i="25" s="1"/>
  <c r="S156" i="25"/>
  <c r="S422" i="25" s="1"/>
  <c r="S482" i="25" s="1"/>
  <c r="T156" i="25"/>
  <c r="T422" i="25" s="1"/>
  <c r="T482" i="25" s="1"/>
  <c r="V156" i="25"/>
  <c r="V422" i="25" s="1"/>
  <c r="W156" i="25"/>
  <c r="W422" i="25" s="1"/>
  <c r="X156" i="25"/>
  <c r="X422" i="25" s="1"/>
  <c r="X482" i="25" s="1"/>
  <c r="P151" i="25"/>
  <c r="P421" i="25" s="1"/>
  <c r="Q151" i="25"/>
  <c r="Q421" i="25" s="1"/>
  <c r="S151" i="25"/>
  <c r="S421" i="25" s="1"/>
  <c r="T151" i="25"/>
  <c r="T421" i="25" s="1"/>
  <c r="V151" i="25"/>
  <c r="V421" i="25" s="1"/>
  <c r="W151" i="25"/>
  <c r="W421" i="25" s="1"/>
  <c r="X151" i="25"/>
  <c r="X421" i="25" s="1"/>
  <c r="P142" i="25"/>
  <c r="Q142" i="25"/>
  <c r="S142" i="25"/>
  <c r="T142" i="25"/>
  <c r="V142" i="25"/>
  <c r="W142" i="25"/>
  <c r="X142" i="25"/>
  <c r="N136" i="25"/>
  <c r="P136" i="25"/>
  <c r="P419" i="25" s="1"/>
  <c r="P479" i="25" s="1"/>
  <c r="Q136" i="25"/>
  <c r="Q419" i="25" s="1"/>
  <c r="S136" i="25"/>
  <c r="S419" i="25" s="1"/>
  <c r="T136" i="25"/>
  <c r="T419" i="25" s="1"/>
  <c r="V136" i="25"/>
  <c r="V419" i="25" s="1"/>
  <c r="V479" i="25" s="1"/>
  <c r="W136" i="25"/>
  <c r="W419" i="25" s="1"/>
  <c r="W479" i="25" s="1"/>
  <c r="X136" i="25"/>
  <c r="X419" i="25" s="1"/>
  <c r="N128" i="25"/>
  <c r="P128" i="25"/>
  <c r="P418" i="25" s="1"/>
  <c r="Q128" i="25"/>
  <c r="Q418" i="25" s="1"/>
  <c r="S128" i="25"/>
  <c r="S418" i="25" s="1"/>
  <c r="T128" i="25"/>
  <c r="T418" i="25" s="1"/>
  <c r="V128" i="25"/>
  <c r="V418" i="25" s="1"/>
  <c r="W128" i="25"/>
  <c r="W418" i="25" s="1"/>
  <c r="X128" i="25"/>
  <c r="X418" i="25" s="1"/>
  <c r="N123" i="25"/>
  <c r="P123" i="25"/>
  <c r="P417" i="25" s="1"/>
  <c r="Q123" i="25"/>
  <c r="Q417" i="25" s="1"/>
  <c r="S123" i="25"/>
  <c r="S417" i="25" s="1"/>
  <c r="T123" i="25"/>
  <c r="T417" i="25" s="1"/>
  <c r="V123" i="25"/>
  <c r="V417" i="25" s="1"/>
  <c r="W123" i="25"/>
  <c r="W417" i="25" s="1"/>
  <c r="X123" i="25"/>
  <c r="X417" i="25" s="1"/>
  <c r="P117" i="25"/>
  <c r="P416" i="25" s="1"/>
  <c r="Q117" i="25"/>
  <c r="Q416" i="25" s="1"/>
  <c r="Q476" i="25" s="1"/>
  <c r="S117" i="25"/>
  <c r="S416" i="25" s="1"/>
  <c r="S476" i="25" s="1"/>
  <c r="T117" i="25"/>
  <c r="T416" i="25" s="1"/>
  <c r="V117" i="25"/>
  <c r="V416" i="25" s="1"/>
  <c r="W117" i="25"/>
  <c r="W416" i="25" s="1"/>
  <c r="W476" i="25" s="1"/>
  <c r="X117" i="25"/>
  <c r="X416" i="25" s="1"/>
  <c r="AB117" i="25"/>
  <c r="AC117" i="25"/>
  <c r="N110" i="25"/>
  <c r="P110" i="25"/>
  <c r="P415" i="25" s="1"/>
  <c r="P475" i="25" s="1"/>
  <c r="Q110" i="25"/>
  <c r="Q415" i="25" s="1"/>
  <c r="S110" i="25"/>
  <c r="S415" i="25" s="1"/>
  <c r="T110" i="25"/>
  <c r="T415" i="25" s="1"/>
  <c r="V110" i="25"/>
  <c r="V415" i="25" s="1"/>
  <c r="W110" i="25"/>
  <c r="W415" i="25" s="1"/>
  <c r="X110" i="25"/>
  <c r="X415" i="25" s="1"/>
  <c r="P101" i="25"/>
  <c r="P413" i="25" s="1"/>
  <c r="Q101" i="25"/>
  <c r="Q413" i="25" s="1"/>
  <c r="Q473" i="25" s="1"/>
  <c r="S101" i="25"/>
  <c r="S413" i="25" s="1"/>
  <c r="S473" i="25" s="1"/>
  <c r="T101" i="25"/>
  <c r="T413" i="25" s="1"/>
  <c r="T473" i="25" s="1"/>
  <c r="V101" i="25"/>
  <c r="V413" i="25" s="1"/>
  <c r="W101" i="25"/>
  <c r="W413" i="25" s="1"/>
  <c r="X101" i="25"/>
  <c r="X413" i="25" s="1"/>
  <c r="X473" i="25" s="1"/>
  <c r="P412" i="25"/>
  <c r="Q89" i="25"/>
  <c r="Q412" i="25" s="1"/>
  <c r="S89" i="25"/>
  <c r="S412" i="25" s="1"/>
  <c r="S472" i="25" s="1"/>
  <c r="T89" i="25"/>
  <c r="T412" i="25" s="1"/>
  <c r="V89" i="25"/>
  <c r="V412" i="25" s="1"/>
  <c r="W89" i="25"/>
  <c r="W412" i="25" s="1"/>
  <c r="X89" i="25"/>
  <c r="X412" i="25" s="1"/>
  <c r="X472" i="25" s="1"/>
  <c r="AB89" i="25"/>
  <c r="N83" i="25"/>
  <c r="P83" i="25"/>
  <c r="P411" i="25" s="1"/>
  <c r="Q83" i="25"/>
  <c r="Q411" i="25" s="1"/>
  <c r="Q471" i="25" s="1"/>
  <c r="S83" i="25"/>
  <c r="S411" i="25" s="1"/>
  <c r="T83" i="25"/>
  <c r="T411" i="25" s="1"/>
  <c r="V83" i="25"/>
  <c r="V411" i="25" s="1"/>
  <c r="W83" i="25"/>
  <c r="W411" i="25" s="1"/>
  <c r="W471" i="25" s="1"/>
  <c r="X83" i="25"/>
  <c r="X411" i="25" s="1"/>
  <c r="P72" i="25"/>
  <c r="P410" i="25" s="1"/>
  <c r="P470" i="25" s="1"/>
  <c r="Q72" i="25"/>
  <c r="Q410" i="25" s="1"/>
  <c r="S410" i="25"/>
  <c r="T72" i="25"/>
  <c r="T410" i="25" s="1"/>
  <c r="V72" i="25"/>
  <c r="V410" i="25" s="1"/>
  <c r="W72" i="25"/>
  <c r="W410" i="25" s="1"/>
  <c r="X72" i="25"/>
  <c r="X410" i="25" s="1"/>
  <c r="N61" i="25"/>
  <c r="P61" i="25"/>
  <c r="P409" i="25" s="1"/>
  <c r="Q61" i="25"/>
  <c r="Q409" i="25" s="1"/>
  <c r="S61" i="25"/>
  <c r="S409" i="25" s="1"/>
  <c r="T61" i="25"/>
  <c r="T409" i="25" s="1"/>
  <c r="T469" i="25" s="1"/>
  <c r="V61" i="25"/>
  <c r="V409" i="25" s="1"/>
  <c r="W61" i="25"/>
  <c r="W409" i="25" s="1"/>
  <c r="X61" i="25"/>
  <c r="X409" i="25" s="1"/>
  <c r="P49" i="25"/>
  <c r="P408" i="25" s="1"/>
  <c r="P468" i="25" s="1"/>
  <c r="Q49" i="25"/>
  <c r="Q408" i="25" s="1"/>
  <c r="S49" i="25"/>
  <c r="S408" i="25" s="1"/>
  <c r="S468" i="25" s="1"/>
  <c r="T49" i="25"/>
  <c r="T408" i="25" s="1"/>
  <c r="T468" i="25" s="1"/>
  <c r="V49" i="25"/>
  <c r="V408" i="25" s="1"/>
  <c r="W49" i="25"/>
  <c r="W408" i="25" s="1"/>
  <c r="X49" i="25"/>
  <c r="X408" i="25" s="1"/>
  <c r="X468" i="25" s="1"/>
  <c r="P43" i="25"/>
  <c r="P407" i="25" s="1"/>
  <c r="Q43" i="25"/>
  <c r="Q407" i="25" s="1"/>
  <c r="Q467" i="25" s="1"/>
  <c r="S43" i="25"/>
  <c r="S407" i="25" s="1"/>
  <c r="T43" i="25"/>
  <c r="T407" i="25" s="1"/>
  <c r="V43" i="25"/>
  <c r="V407" i="25" s="1"/>
  <c r="W43" i="25"/>
  <c r="W407" i="25" s="1"/>
  <c r="W467" i="25" s="1"/>
  <c r="X43" i="25"/>
  <c r="X407" i="25" s="1"/>
  <c r="P38" i="25"/>
  <c r="P406" i="25" s="1"/>
  <c r="P466" i="25" s="1"/>
  <c r="Q38" i="25"/>
  <c r="Q406" i="25" s="1"/>
  <c r="Q466" i="25" s="1"/>
  <c r="S38" i="25"/>
  <c r="S406" i="25" s="1"/>
  <c r="T38" i="25"/>
  <c r="T406" i="25" s="1"/>
  <c r="V38" i="25"/>
  <c r="V406" i="25" s="1"/>
  <c r="V466" i="25" s="1"/>
  <c r="W38" i="25"/>
  <c r="W406" i="25" s="1"/>
  <c r="X38" i="25"/>
  <c r="X406" i="25" s="1"/>
  <c r="P32" i="25"/>
  <c r="P405" i="25" s="1"/>
  <c r="Q32" i="25"/>
  <c r="Q405" i="25" s="1"/>
  <c r="S32" i="25"/>
  <c r="S405" i="25" s="1"/>
  <c r="T32" i="25"/>
  <c r="T405" i="25" s="1"/>
  <c r="T465" i="25" s="1"/>
  <c r="V32" i="25"/>
  <c r="V405" i="25" s="1"/>
  <c r="W32" i="25"/>
  <c r="W405" i="25" s="1"/>
  <c r="X32" i="25"/>
  <c r="X405" i="25" s="1"/>
  <c r="J28" i="25"/>
  <c r="K28" i="25"/>
  <c r="L28" i="25"/>
  <c r="M28" i="25"/>
  <c r="N28" i="25"/>
  <c r="O28" i="25"/>
  <c r="O404" i="25" s="1"/>
  <c r="P28" i="25"/>
  <c r="Q28" i="25"/>
  <c r="Q404" i="25" s="1"/>
  <c r="R28" i="25"/>
  <c r="R404" i="25" s="1"/>
  <c r="S28" i="25"/>
  <c r="S404" i="25" s="1"/>
  <c r="T28" i="25"/>
  <c r="U28" i="25"/>
  <c r="U404" i="25" s="1"/>
  <c r="V28" i="25"/>
  <c r="V404" i="25" s="1"/>
  <c r="W28" i="25"/>
  <c r="W404" i="25" s="1"/>
  <c r="X28" i="25"/>
  <c r="N20" i="25"/>
  <c r="P20" i="25"/>
  <c r="P403" i="25" s="1"/>
  <c r="P463" i="25" s="1"/>
  <c r="Q20" i="25"/>
  <c r="Q403" i="25" s="1"/>
  <c r="S20" i="25"/>
  <c r="S403" i="25" s="1"/>
  <c r="T20" i="25"/>
  <c r="T403" i="25" s="1"/>
  <c r="V20" i="25"/>
  <c r="V403" i="25" s="1"/>
  <c r="W20" i="25"/>
  <c r="W403" i="25" s="1"/>
  <c r="X20" i="25"/>
  <c r="X403" i="25" s="1"/>
  <c r="X463" i="25" s="1"/>
  <c r="AB20" i="25"/>
  <c r="AC20" i="25"/>
  <c r="E15" i="25"/>
  <c r="G15" i="25"/>
  <c r="H15" i="25"/>
  <c r="J15" i="25"/>
  <c r="K15" i="25"/>
  <c r="M15" i="25"/>
  <c r="N15" i="25"/>
  <c r="P15" i="25"/>
  <c r="P402" i="25" s="1"/>
  <c r="Q15" i="25"/>
  <c r="Q402" i="25" s="1"/>
  <c r="S15" i="25"/>
  <c r="S402" i="25" s="1"/>
  <c r="T15" i="25"/>
  <c r="T402" i="25" s="1"/>
  <c r="T462" i="25" s="1"/>
  <c r="V15" i="25"/>
  <c r="V402" i="25" s="1"/>
  <c r="W15" i="25"/>
  <c r="W402" i="25" s="1"/>
  <c r="X15" i="25"/>
  <c r="X402" i="25" s="1"/>
  <c r="AB15" i="25"/>
  <c r="AC15" i="25"/>
  <c r="AE32" i="7"/>
  <c r="AG32" i="7"/>
  <c r="AH32" i="7"/>
  <c r="AJ32" i="7"/>
  <c r="AK32" i="7"/>
  <c r="AM32" i="7"/>
  <c r="AN32" i="7"/>
  <c r="AP32" i="7"/>
  <c r="AQ32" i="7"/>
  <c r="AS32" i="7"/>
  <c r="AT32" i="7"/>
  <c r="AV32" i="7"/>
  <c r="AW32" i="7"/>
  <c r="AY25" i="7"/>
  <c r="AZ25" i="7"/>
  <c r="AY26" i="7"/>
  <c r="AZ26" i="7"/>
  <c r="AY27" i="7"/>
  <c r="AZ27" i="7"/>
  <c r="AY28" i="7"/>
  <c r="AZ28" i="7"/>
  <c r="AY29" i="7"/>
  <c r="AZ29" i="7"/>
  <c r="AY30" i="7"/>
  <c r="AZ30" i="7"/>
  <c r="AY31" i="7"/>
  <c r="AZ31" i="7"/>
  <c r="AZ24" i="7"/>
  <c r="AY24" i="7"/>
  <c r="AX31" i="7"/>
  <c r="AX30" i="7"/>
  <c r="AX29" i="7"/>
  <c r="AX28" i="7"/>
  <c r="AX27" i="7"/>
  <c r="AX26" i="7"/>
  <c r="AX25" i="7"/>
  <c r="AX24" i="7"/>
  <c r="Y24" i="7"/>
  <c r="Y32" i="7" s="1"/>
  <c r="O111" i="7"/>
  <c r="J112" i="7"/>
  <c r="K112" i="7"/>
  <c r="M112" i="7"/>
  <c r="N112" i="7"/>
  <c r="P112" i="7"/>
  <c r="Q112" i="7"/>
  <c r="R391" i="25"/>
  <c r="R390" i="25"/>
  <c r="R389" i="25"/>
  <c r="R388" i="25"/>
  <c r="R385" i="25"/>
  <c r="R384" i="25"/>
  <c r="R383" i="25"/>
  <c r="R382" i="25"/>
  <c r="R369" i="25"/>
  <c r="R368" i="25"/>
  <c r="R367" i="25"/>
  <c r="R366" i="25"/>
  <c r="R365" i="25"/>
  <c r="R364" i="25"/>
  <c r="R363" i="25"/>
  <c r="R362" i="25"/>
  <c r="R361" i="25"/>
  <c r="R360" i="25"/>
  <c r="R357" i="25"/>
  <c r="R356" i="25"/>
  <c r="R355" i="25"/>
  <c r="R354" i="25"/>
  <c r="R353" i="25"/>
  <c r="R352" i="25"/>
  <c r="R338" i="25"/>
  <c r="R337" i="25"/>
  <c r="R336" i="25"/>
  <c r="R333" i="25"/>
  <c r="R332" i="25"/>
  <c r="R331" i="25"/>
  <c r="R330" i="25"/>
  <c r="R327" i="25"/>
  <c r="R326" i="25"/>
  <c r="R325" i="25"/>
  <c r="R324" i="25"/>
  <c r="R323" i="25"/>
  <c r="R322" i="25"/>
  <c r="R321" i="25"/>
  <c r="R318" i="25"/>
  <c r="R317" i="25"/>
  <c r="R316" i="25"/>
  <c r="R315" i="25"/>
  <c r="R314" i="25"/>
  <c r="R313" i="25"/>
  <c r="R312" i="25"/>
  <c r="R255" i="25"/>
  <c r="R254" i="25"/>
  <c r="R253" i="25"/>
  <c r="R252" i="25"/>
  <c r="R251" i="25"/>
  <c r="R250" i="25"/>
  <c r="R249" i="25"/>
  <c r="R248" i="25"/>
  <c r="R235" i="25"/>
  <c r="R437" i="25" s="1"/>
  <c r="R198" i="25"/>
  <c r="R197" i="25"/>
  <c r="R196" i="25"/>
  <c r="R195" i="25"/>
  <c r="R194" i="25"/>
  <c r="R190" i="25"/>
  <c r="R189" i="25"/>
  <c r="R188" i="25"/>
  <c r="R187" i="25"/>
  <c r="R186" i="25"/>
  <c r="R185" i="25"/>
  <c r="R184" i="25"/>
  <c r="R183" i="25"/>
  <c r="R172" i="25"/>
  <c r="R171" i="25"/>
  <c r="R170" i="25"/>
  <c r="R169" i="25"/>
  <c r="R168" i="25"/>
  <c r="R167" i="25"/>
  <c r="R166" i="25"/>
  <c r="R165" i="25"/>
  <c r="O162" i="25"/>
  <c r="O161" i="25"/>
  <c r="O160" i="25"/>
  <c r="O159" i="25"/>
  <c r="O158" i="25"/>
  <c r="R162" i="25"/>
  <c r="R161" i="25"/>
  <c r="R160" i="25"/>
  <c r="R159" i="25"/>
  <c r="R158" i="25"/>
  <c r="L155" i="25"/>
  <c r="L154" i="25"/>
  <c r="L153" i="25"/>
  <c r="O155" i="25"/>
  <c r="O154" i="25"/>
  <c r="O153" i="25"/>
  <c r="R155" i="25"/>
  <c r="R154" i="25"/>
  <c r="R153" i="25"/>
  <c r="R150" i="25"/>
  <c r="R149" i="25"/>
  <c r="R148" i="25"/>
  <c r="R147" i="25"/>
  <c r="R146" i="25"/>
  <c r="R145" i="25"/>
  <c r="R144" i="25"/>
  <c r="R135" i="25"/>
  <c r="R134" i="25"/>
  <c r="R133" i="25"/>
  <c r="R132" i="25"/>
  <c r="R131" i="25"/>
  <c r="R130" i="25"/>
  <c r="R127" i="25"/>
  <c r="R126" i="25"/>
  <c r="R125" i="25"/>
  <c r="R122" i="25"/>
  <c r="R121" i="25"/>
  <c r="R120" i="25"/>
  <c r="R119" i="25"/>
  <c r="R116" i="25"/>
  <c r="R115" i="25"/>
  <c r="R114" i="25"/>
  <c r="R113" i="25"/>
  <c r="R112" i="25"/>
  <c r="R109" i="25"/>
  <c r="R108" i="25"/>
  <c r="R107" i="25"/>
  <c r="R100" i="25"/>
  <c r="R99" i="25"/>
  <c r="R98" i="25"/>
  <c r="R97" i="25"/>
  <c r="R96" i="25"/>
  <c r="R95" i="25"/>
  <c r="R94" i="25"/>
  <c r="R93" i="25"/>
  <c r="R92" i="25"/>
  <c r="R91" i="25"/>
  <c r="R88" i="25"/>
  <c r="R87" i="25"/>
  <c r="R86" i="25"/>
  <c r="R85" i="25"/>
  <c r="R60" i="25"/>
  <c r="R59" i="25"/>
  <c r="R58" i="25"/>
  <c r="R57" i="25"/>
  <c r="R56" i="25"/>
  <c r="R55" i="25"/>
  <c r="R54" i="25"/>
  <c r="R53" i="25"/>
  <c r="R52" i="25"/>
  <c r="R51" i="25"/>
  <c r="R42" i="25"/>
  <c r="R41" i="25"/>
  <c r="R40" i="25"/>
  <c r="R31" i="25"/>
  <c r="R30" i="25"/>
  <c r="R14" i="25"/>
  <c r="R13" i="25"/>
  <c r="R12" i="25"/>
  <c r="R11" i="25"/>
  <c r="R10" i="25"/>
  <c r="R9" i="25"/>
  <c r="R8" i="25"/>
  <c r="S255" i="40"/>
  <c r="AY254" i="40"/>
  <c r="AY253" i="40"/>
  <c r="AY252" i="40"/>
  <c r="AY251" i="40"/>
  <c r="AY250" i="40"/>
  <c r="AY249" i="40"/>
  <c r="AY248" i="40"/>
  <c r="AY247" i="40"/>
  <c r="AY246" i="40"/>
  <c r="AY245" i="40"/>
  <c r="O264" i="7"/>
  <c r="L271" i="7"/>
  <c r="L264" i="7"/>
  <c r="I271" i="7"/>
  <c r="I264" i="7"/>
  <c r="F271" i="7"/>
  <c r="F264" i="7"/>
  <c r="H222" i="44"/>
  <c r="H199" i="44"/>
  <c r="H203" i="44" s="1"/>
  <c r="E199" i="44"/>
  <c r="H192" i="44"/>
  <c r="E192" i="44"/>
  <c r="H191" i="44"/>
  <c r="E191" i="44"/>
  <c r="H190" i="44"/>
  <c r="E190" i="44"/>
  <c r="H189" i="44"/>
  <c r="E189" i="44"/>
  <c r="H122" i="44"/>
  <c r="E122" i="44"/>
  <c r="H121" i="44"/>
  <c r="E121" i="44"/>
  <c r="H120" i="44"/>
  <c r="E120" i="44"/>
  <c r="H119" i="44"/>
  <c r="E119" i="44"/>
  <c r="H72" i="44"/>
  <c r="E72" i="44"/>
  <c r="H71" i="44"/>
  <c r="E71" i="44"/>
  <c r="H70" i="44"/>
  <c r="E70" i="44"/>
  <c r="H69" i="44"/>
  <c r="E69" i="44"/>
  <c r="H62" i="44"/>
  <c r="E62" i="44"/>
  <c r="H61" i="44"/>
  <c r="E61" i="44"/>
  <c r="H60" i="44"/>
  <c r="E60" i="44"/>
  <c r="H59" i="44"/>
  <c r="E59" i="44"/>
  <c r="I390" i="27"/>
  <c r="I389" i="27"/>
  <c r="I388" i="27"/>
  <c r="I387" i="27"/>
  <c r="L390" i="27"/>
  <c r="L389" i="27"/>
  <c r="L388" i="27"/>
  <c r="L387" i="27"/>
  <c r="O390" i="27"/>
  <c r="O389" i="27"/>
  <c r="O388" i="27"/>
  <c r="O387" i="27"/>
  <c r="AA337" i="27"/>
  <c r="AA336" i="27"/>
  <c r="AA335" i="27"/>
  <c r="O183" i="27"/>
  <c r="O184" i="27"/>
  <c r="O185" i="27"/>
  <c r="O186" i="27"/>
  <c r="O187" i="27"/>
  <c r="O188" i="27"/>
  <c r="O189" i="27"/>
  <c r="AA171" i="27"/>
  <c r="AA170" i="27"/>
  <c r="AA169" i="27"/>
  <c r="AA168" i="27"/>
  <c r="AA167" i="27"/>
  <c r="AA166" i="27"/>
  <c r="AA165" i="27"/>
  <c r="AA164" i="27"/>
  <c r="O154" i="27"/>
  <c r="O153" i="27"/>
  <c r="O152" i="27"/>
  <c r="O126" i="27"/>
  <c r="O125" i="27"/>
  <c r="O124" i="27"/>
  <c r="D14" i="32"/>
  <c r="D13" i="32"/>
  <c r="D12" i="32"/>
  <c r="D11" i="32"/>
  <c r="D10" i="32"/>
  <c r="D9" i="32"/>
  <c r="D8" i="32"/>
  <c r="D7" i="32"/>
  <c r="D174" i="32"/>
  <c r="D173" i="32"/>
  <c r="D172" i="32"/>
  <c r="D171" i="32"/>
  <c r="D170" i="32"/>
  <c r="D169" i="32"/>
  <c r="D168" i="32"/>
  <c r="D167" i="32"/>
  <c r="D147" i="58"/>
  <c r="D146" i="58"/>
  <c r="D145" i="58"/>
  <c r="D144" i="58"/>
  <c r="D143" i="58"/>
  <c r="D142" i="58"/>
  <c r="D201" i="58"/>
  <c r="D200" i="58"/>
  <c r="D199" i="58"/>
  <c r="D198" i="58"/>
  <c r="D197" i="58"/>
  <c r="D196" i="58"/>
  <c r="X180" i="57"/>
  <c r="O158" i="27"/>
  <c r="O159" i="27"/>
  <c r="O160" i="27"/>
  <c r="O161" i="27"/>
  <c r="I391" i="28"/>
  <c r="I390" i="28"/>
  <c r="I389" i="28"/>
  <c r="I388" i="28"/>
  <c r="L391" i="28"/>
  <c r="L390" i="28"/>
  <c r="L389" i="28"/>
  <c r="L388" i="28"/>
  <c r="AH201" i="28"/>
  <c r="F31" i="28"/>
  <c r="F30" i="28"/>
  <c r="I31" i="28"/>
  <c r="I30" i="28"/>
  <c r="L31" i="28"/>
  <c r="L30" i="28"/>
  <c r="L155" i="28"/>
  <c r="L154" i="28"/>
  <c r="L153" i="28"/>
  <c r="I172" i="28"/>
  <c r="I171" i="28"/>
  <c r="I170" i="28"/>
  <c r="I169" i="28"/>
  <c r="I168" i="28"/>
  <c r="I167" i="28"/>
  <c r="I166" i="28"/>
  <c r="I165" i="28"/>
  <c r="L172" i="28"/>
  <c r="L171" i="28"/>
  <c r="L170" i="28"/>
  <c r="L169" i="28"/>
  <c r="L168" i="28"/>
  <c r="L167" i="28"/>
  <c r="L166" i="28"/>
  <c r="L165" i="28"/>
  <c r="F113" i="28"/>
  <c r="F114" i="28"/>
  <c r="F115" i="28"/>
  <c r="F116" i="28"/>
  <c r="AD188" i="28"/>
  <c r="AF188" i="28"/>
  <c r="AG188" i="28"/>
  <c r="AI188" i="28"/>
  <c r="AJ188" i="28"/>
  <c r="AL188" i="28"/>
  <c r="AM188" i="28"/>
  <c r="AD189" i="28"/>
  <c r="AF189" i="28"/>
  <c r="AG189" i="28"/>
  <c r="AI189" i="28"/>
  <c r="AJ189" i="28"/>
  <c r="AL189" i="28"/>
  <c r="AM189" i="28"/>
  <c r="AD190" i="28"/>
  <c r="AF190" i="28"/>
  <c r="AG190" i="28"/>
  <c r="AI190" i="28"/>
  <c r="AJ190" i="28"/>
  <c r="AL190" i="28"/>
  <c r="AM190" i="28"/>
  <c r="AD191" i="28"/>
  <c r="AF191" i="28"/>
  <c r="AG191" i="28"/>
  <c r="AI191" i="28"/>
  <c r="AJ191" i="28"/>
  <c r="AL191" i="28"/>
  <c r="AM191" i="28"/>
  <c r="AD192" i="28"/>
  <c r="AF192" i="28"/>
  <c r="AG192" i="28"/>
  <c r="AI192" i="28"/>
  <c r="AJ192" i="28"/>
  <c r="AL192" i="28"/>
  <c r="AM192" i="28"/>
  <c r="AD193" i="28"/>
  <c r="AF193" i="28"/>
  <c r="AG193" i="28"/>
  <c r="AI193" i="28"/>
  <c r="AJ193" i="28"/>
  <c r="AL193" i="28"/>
  <c r="AM193" i="28"/>
  <c r="AD194" i="28"/>
  <c r="AF194" i="28"/>
  <c r="AG194" i="28"/>
  <c r="AI194" i="28"/>
  <c r="AJ194" i="28"/>
  <c r="AL194" i="28"/>
  <c r="AM194" i="28"/>
  <c r="AD195" i="28"/>
  <c r="AF195" i="28"/>
  <c r="AG195" i="28"/>
  <c r="AI195" i="28"/>
  <c r="AJ195" i="28"/>
  <c r="AL195" i="28"/>
  <c r="AM195" i="28"/>
  <c r="AD196" i="28"/>
  <c r="AF196" i="28"/>
  <c r="AG196" i="28"/>
  <c r="AI196" i="28"/>
  <c r="AJ196" i="28"/>
  <c r="AL196" i="28"/>
  <c r="AM196" i="28"/>
  <c r="AD197" i="28"/>
  <c r="AF197" i="28"/>
  <c r="AG197" i="28"/>
  <c r="AI197" i="28"/>
  <c r="AJ197" i="28"/>
  <c r="AL197" i="28"/>
  <c r="AM197" i="28"/>
  <c r="AD198" i="28"/>
  <c r="AF198" i="28"/>
  <c r="AG198" i="28"/>
  <c r="AI198" i="28"/>
  <c r="AJ198" i="28"/>
  <c r="AL198" i="28"/>
  <c r="AM198" i="28"/>
  <c r="AD199" i="28"/>
  <c r="AF199" i="28"/>
  <c r="AG199" i="28"/>
  <c r="AI199" i="28"/>
  <c r="AJ199" i="28"/>
  <c r="AL199" i="28"/>
  <c r="AM199" i="28"/>
  <c r="AD200" i="28"/>
  <c r="AF200" i="28"/>
  <c r="AG200" i="28"/>
  <c r="AI200" i="28"/>
  <c r="AJ200" i="28"/>
  <c r="AL200" i="28"/>
  <c r="AM200" i="28"/>
  <c r="AD201" i="28"/>
  <c r="AE201" i="28"/>
  <c r="AF201" i="28"/>
  <c r="AG201" i="28"/>
  <c r="AI201" i="28"/>
  <c r="AJ201" i="28"/>
  <c r="AK201" i="28"/>
  <c r="AL201" i="28"/>
  <c r="AM201" i="28"/>
  <c r="AD202" i="28"/>
  <c r="AF202" i="28"/>
  <c r="AG202" i="28"/>
  <c r="AI202" i="28"/>
  <c r="AJ202" i="28"/>
  <c r="AL202" i="28"/>
  <c r="AM202" i="28"/>
  <c r="AD204" i="28"/>
  <c r="AF204" i="28"/>
  <c r="AG204" i="28"/>
  <c r="AI204" i="28"/>
  <c r="AJ204" i="28"/>
  <c r="AL204" i="28"/>
  <c r="AM204" i="28"/>
  <c r="AV134" i="40"/>
  <c r="AY134" i="40" s="1"/>
  <c r="AV135" i="40"/>
  <c r="AY135" i="40" s="1"/>
  <c r="AV287" i="40"/>
  <c r="AV286" i="40"/>
  <c r="AY286" i="40" s="1"/>
  <c r="AV285" i="40"/>
  <c r="AV284" i="40"/>
  <c r="AV283" i="40"/>
  <c r="AV282" i="40"/>
  <c r="AY282" i="40" s="1"/>
  <c r="AV281" i="40"/>
  <c r="AV280" i="40"/>
  <c r="AV279" i="40"/>
  <c r="AV278" i="40"/>
  <c r="W473" i="25" l="1"/>
  <c r="S463" i="25"/>
  <c r="T481" i="25"/>
  <c r="Q211" i="31"/>
  <c r="Q462" i="25"/>
  <c r="T471" i="25"/>
  <c r="V472" i="25"/>
  <c r="X466" i="25"/>
  <c r="S479" i="25"/>
  <c r="W465" i="25"/>
  <c r="Q469" i="25"/>
  <c r="P473" i="25"/>
  <c r="P484" i="25"/>
  <c r="P465" i="25"/>
  <c r="T477" i="25"/>
  <c r="T478" i="25"/>
  <c r="X481" i="25"/>
  <c r="T484" i="25"/>
  <c r="S453" i="27"/>
  <c r="U392" i="27"/>
  <c r="V473" i="25"/>
  <c r="V478" i="25"/>
  <c r="S467" i="25"/>
  <c r="V469" i="25"/>
  <c r="V462" i="25"/>
  <c r="X471" i="25"/>
  <c r="Q475" i="25"/>
  <c r="X477" i="25"/>
  <c r="S477" i="25"/>
  <c r="W481" i="25"/>
  <c r="Q481" i="25"/>
  <c r="P461" i="27"/>
  <c r="V475" i="25"/>
  <c r="Q463" i="25"/>
  <c r="P462" i="25"/>
  <c r="S471" i="25"/>
  <c r="T472" i="25"/>
  <c r="S481" i="25"/>
  <c r="R173" i="27"/>
  <c r="U173" i="27"/>
  <c r="W466" i="25"/>
  <c r="R392" i="27"/>
  <c r="AP415" i="40" s="1"/>
  <c r="P478" i="25"/>
  <c r="Q479" i="25"/>
  <c r="V465" i="25"/>
  <c r="P469" i="25"/>
  <c r="V484" i="25"/>
  <c r="W475" i="25"/>
  <c r="T453" i="27"/>
  <c r="T483" i="25"/>
  <c r="Q461" i="27"/>
  <c r="AA198" i="27"/>
  <c r="V470" i="25"/>
  <c r="S470" i="25"/>
  <c r="T463" i="25"/>
  <c r="P467" i="25"/>
  <c r="Z128" i="25"/>
  <c r="Z418" i="25" s="1"/>
  <c r="Y156" i="25"/>
  <c r="Y422" i="25" s="1"/>
  <c r="S462" i="25"/>
  <c r="V471" i="25"/>
  <c r="W472" i="25"/>
  <c r="R192" i="25"/>
  <c r="R432" i="25" s="1"/>
  <c r="T470" i="25"/>
  <c r="S478" i="25"/>
  <c r="T479" i="25"/>
  <c r="AE218" i="25"/>
  <c r="S469" i="25"/>
  <c r="Q477" i="25"/>
  <c r="X484" i="25"/>
  <c r="Q468" i="25"/>
  <c r="P476" i="25"/>
  <c r="D175" i="32"/>
  <c r="V467" i="25"/>
  <c r="AF218" i="25"/>
  <c r="P471" i="25"/>
  <c r="Q472" i="25"/>
  <c r="P481" i="25"/>
  <c r="AX32" i="7"/>
  <c r="T466" i="25"/>
  <c r="R464" i="27"/>
  <c r="X478" i="25"/>
  <c r="Y49" i="25"/>
  <c r="Y408" i="25" s="1"/>
  <c r="Y61" i="25"/>
  <c r="Y409" i="25" s="1"/>
  <c r="Y89" i="25"/>
  <c r="Y412" i="25" s="1"/>
  <c r="E203" i="44"/>
  <c r="S465" i="25"/>
  <c r="X469" i="25"/>
  <c r="S484" i="25"/>
  <c r="W468" i="25"/>
  <c r="V476" i="25"/>
  <c r="Q483" i="25"/>
  <c r="W462" i="25"/>
  <c r="Z192" i="25"/>
  <c r="Y192" i="25"/>
  <c r="X475" i="25"/>
  <c r="Z83" i="25"/>
  <c r="Z411" i="25" s="1"/>
  <c r="Y334" i="25"/>
  <c r="Y447" i="25" s="1"/>
  <c r="Y339" i="25"/>
  <c r="Y448" i="25" s="1"/>
  <c r="W483" i="25"/>
  <c r="X465" i="25"/>
  <c r="T461" i="27"/>
  <c r="U464" i="27"/>
  <c r="BA29" i="7"/>
  <c r="BA30" i="7"/>
  <c r="BA31" i="7"/>
  <c r="BA27" i="7"/>
  <c r="BA24" i="7"/>
  <c r="AU32" i="7"/>
  <c r="X450" i="25"/>
  <c r="X455" i="25" s="1"/>
  <c r="X393" i="25"/>
  <c r="V450" i="25"/>
  <c r="V393" i="25"/>
  <c r="W450" i="25"/>
  <c r="W455" i="25" s="1"/>
  <c r="W393" i="25"/>
  <c r="Z358" i="25"/>
  <c r="Z450" i="25" s="1"/>
  <c r="T450" i="25"/>
  <c r="T393" i="25"/>
  <c r="S450" i="25"/>
  <c r="S455" i="25" s="1"/>
  <c r="S393" i="25"/>
  <c r="Q450" i="25"/>
  <c r="Q455" i="25" s="1"/>
  <c r="Q393" i="25"/>
  <c r="P450" i="25"/>
  <c r="P455" i="25" s="1"/>
  <c r="P393" i="25"/>
  <c r="X420" i="25"/>
  <c r="X174" i="25"/>
  <c r="S420" i="25"/>
  <c r="S425" i="25" s="1"/>
  <c r="S174" i="25"/>
  <c r="T420" i="25"/>
  <c r="T174" i="25"/>
  <c r="V420" i="25"/>
  <c r="V425" i="25" s="1"/>
  <c r="V174" i="25"/>
  <c r="P420" i="25"/>
  <c r="P174" i="25"/>
  <c r="W420" i="25"/>
  <c r="W425" i="25" s="1"/>
  <c r="W174" i="25"/>
  <c r="Q420" i="25"/>
  <c r="Q425" i="25" s="1"/>
  <c r="Q174" i="25"/>
  <c r="AY52" i="40"/>
  <c r="Y218" i="25"/>
  <c r="Y434" i="25" s="1"/>
  <c r="N343" i="31"/>
  <c r="X343" i="31" s="1"/>
  <c r="Y343" i="31"/>
  <c r="V210" i="31"/>
  <c r="AA217" i="27"/>
  <c r="AI32" i="7"/>
  <c r="Z218" i="25"/>
  <c r="AA218" i="25"/>
  <c r="Y142" i="25"/>
  <c r="Y117" i="25"/>
  <c r="Y416" i="25" s="1"/>
  <c r="Y101" i="25"/>
  <c r="Y413" i="25" s="1"/>
  <c r="Y72" i="25"/>
  <c r="Y410" i="25" s="1"/>
  <c r="AR32" i="7"/>
  <c r="BA26" i="7"/>
  <c r="Y28" i="25"/>
  <c r="Y404" i="25" s="1"/>
  <c r="Y38" i="25"/>
  <c r="Y406" i="25" s="1"/>
  <c r="Y151" i="25"/>
  <c r="Y421" i="25" s="1"/>
  <c r="BM410" i="40"/>
  <c r="S205" i="40"/>
  <c r="AM255" i="40"/>
  <c r="AY244" i="40"/>
  <c r="AY283" i="40"/>
  <c r="R284" i="25"/>
  <c r="R441" i="25" s="1"/>
  <c r="R319" i="25"/>
  <c r="R445" i="25" s="1"/>
  <c r="R380" i="25"/>
  <c r="R452" i="25" s="1"/>
  <c r="R386" i="25"/>
  <c r="R453" i="25" s="1"/>
  <c r="AY32" i="7"/>
  <c r="S466" i="25"/>
  <c r="S475" i="25"/>
  <c r="X479" i="25"/>
  <c r="Y392" i="25"/>
  <c r="Y454" i="25" s="1"/>
  <c r="BP408" i="40"/>
  <c r="M411" i="40"/>
  <c r="BM403" i="40"/>
  <c r="S69" i="40"/>
  <c r="AY284" i="40"/>
  <c r="S289" i="40"/>
  <c r="AF32" i="7"/>
  <c r="Q465" i="25"/>
  <c r="Y123" i="25"/>
  <c r="Y417" i="25" s="1"/>
  <c r="Y477" i="25" s="1"/>
  <c r="Y370" i="25"/>
  <c r="Y451" i="25" s="1"/>
  <c r="Y380" i="25"/>
  <c r="Y452" i="25" s="1"/>
  <c r="Y52" i="40"/>
  <c r="P411" i="40"/>
  <c r="BP400" i="40"/>
  <c r="S461" i="27"/>
  <c r="I391" i="27"/>
  <c r="J272" i="40"/>
  <c r="AY285" i="40"/>
  <c r="S340" i="40"/>
  <c r="S357" i="40"/>
  <c r="Z89" i="25"/>
  <c r="Z412" i="25" s="1"/>
  <c r="Z101" i="25"/>
  <c r="Z413" i="25" s="1"/>
  <c r="Z117" i="25"/>
  <c r="Z416" i="25" s="1"/>
  <c r="Y284" i="25"/>
  <c r="Y441" i="25" s="1"/>
  <c r="T460" i="27"/>
  <c r="T423" i="27"/>
  <c r="U466" i="27"/>
  <c r="Q460" i="27"/>
  <c r="Q423" i="27"/>
  <c r="X462" i="25"/>
  <c r="Y32" i="25"/>
  <c r="X32" i="28" s="1"/>
  <c r="W469" i="25"/>
  <c r="X470" i="25"/>
  <c r="P472" i="25"/>
  <c r="S460" i="27"/>
  <c r="S423" i="27"/>
  <c r="J255" i="40"/>
  <c r="AM391" i="40"/>
  <c r="D148" i="58"/>
  <c r="S137" i="40"/>
  <c r="S171" i="40"/>
  <c r="AM272" i="40"/>
  <c r="AY279" i="40"/>
  <c r="AY287" i="40"/>
  <c r="S306" i="40"/>
  <c r="R370" i="25"/>
  <c r="R451" i="25" s="1"/>
  <c r="R392" i="25"/>
  <c r="R454" i="25" s="1"/>
  <c r="AL32" i="7"/>
  <c r="AO32" i="7"/>
  <c r="V468" i="25"/>
  <c r="U431" i="27"/>
  <c r="U453" i="27" s="1"/>
  <c r="AS415" i="40"/>
  <c r="BP404" i="40"/>
  <c r="O155" i="27"/>
  <c r="BM407" i="40"/>
  <c r="S238" i="40"/>
  <c r="AY280" i="40"/>
  <c r="Y128" i="25"/>
  <c r="Y418" i="25" s="1"/>
  <c r="P460" i="27"/>
  <c r="P423" i="27"/>
  <c r="S272" i="40"/>
  <c r="D202" i="58"/>
  <c r="AM69" i="40"/>
  <c r="AY281" i="40"/>
  <c r="S374" i="40"/>
  <c r="S391" i="40"/>
  <c r="T467" i="25"/>
  <c r="Z15" i="25"/>
  <c r="Z402" i="25" s="1"/>
  <c r="Z20" i="25"/>
  <c r="Z403" i="25" s="1"/>
  <c r="Z110" i="25"/>
  <c r="Z415" i="25" s="1"/>
  <c r="Z123" i="25"/>
  <c r="Z417" i="25" s="1"/>
  <c r="Y256" i="25"/>
  <c r="Y439" i="25" s="1"/>
  <c r="R431" i="27"/>
  <c r="R453" i="27" s="1"/>
  <c r="R466" i="27"/>
  <c r="AY278" i="40"/>
  <c r="AM289" i="40"/>
  <c r="S35" i="40"/>
  <c r="AM323" i="40"/>
  <c r="W482" i="25"/>
  <c r="J374" i="40"/>
  <c r="AA338" i="27"/>
  <c r="O127" i="27"/>
  <c r="Y386" i="25"/>
  <c r="Y453" i="25" s="1"/>
  <c r="Z386" i="25"/>
  <c r="Z453" i="25" s="1"/>
  <c r="Y163" i="25"/>
  <c r="Y423" i="25" s="1"/>
  <c r="BM400" i="40"/>
  <c r="BM404" i="40"/>
  <c r="BM408" i="40"/>
  <c r="AM18" i="40"/>
  <c r="BM402" i="40"/>
  <c r="BM401" i="40"/>
  <c r="BM405" i="40"/>
  <c r="BM409" i="40"/>
  <c r="O391" i="27"/>
  <c r="L391" i="27"/>
  <c r="Z370" i="25"/>
  <c r="Z451" i="25" s="1"/>
  <c r="V481" i="25"/>
  <c r="Z151" i="25"/>
  <c r="Z421" i="25" s="1"/>
  <c r="BM406" i="40"/>
  <c r="Y358" i="25"/>
  <c r="Z339" i="25"/>
  <c r="Z448" i="25" s="1"/>
  <c r="BD400" i="40"/>
  <c r="BD401" i="40"/>
  <c r="BD402" i="40"/>
  <c r="BD403" i="40"/>
  <c r="BD404" i="40"/>
  <c r="BD405" i="40"/>
  <c r="BD406" i="40"/>
  <c r="BD407" i="40"/>
  <c r="BD408" i="40"/>
  <c r="BG400" i="40"/>
  <c r="BG404" i="40"/>
  <c r="BG408" i="40"/>
  <c r="BG401" i="40"/>
  <c r="BG405" i="40"/>
  <c r="BG409" i="40"/>
  <c r="BG402" i="40"/>
  <c r="BG406" i="40"/>
  <c r="W477" i="25"/>
  <c r="X476" i="25"/>
  <c r="W470" i="25"/>
  <c r="Q470" i="25"/>
  <c r="Y268" i="25"/>
  <c r="Y440" i="25" s="1"/>
  <c r="J137" i="40"/>
  <c r="G137" i="40"/>
  <c r="X467" i="25"/>
  <c r="Z246" i="25"/>
  <c r="Z438" i="25" s="1"/>
  <c r="Z49" i="25"/>
  <c r="Z408" i="25" s="1"/>
  <c r="Z228" i="25"/>
  <c r="Z436" i="25" s="1"/>
  <c r="W478" i="25"/>
  <c r="Q478" i="25"/>
  <c r="V482" i="25"/>
  <c r="P482" i="25"/>
  <c r="V483" i="25"/>
  <c r="P483" i="25"/>
  <c r="T476" i="25"/>
  <c r="V477" i="25"/>
  <c r="P477" i="25"/>
  <c r="Y228" i="25"/>
  <c r="Y436" i="25" s="1"/>
  <c r="Y246" i="25"/>
  <c r="Y438" i="25" s="1"/>
  <c r="Y306" i="25"/>
  <c r="Y443" i="25" s="1"/>
  <c r="R32" i="25"/>
  <c r="R405" i="25" s="1"/>
  <c r="W484" i="25"/>
  <c r="Q484" i="25"/>
  <c r="Y83" i="25"/>
  <c r="Y411" i="25" s="1"/>
  <c r="Z256" i="25"/>
  <c r="Z439" i="25" s="1"/>
  <c r="Z268" i="25"/>
  <c r="Z440" i="25" s="1"/>
  <c r="Z293" i="25"/>
  <c r="Z442" i="25" s="1"/>
  <c r="R72" i="25"/>
  <c r="R410" i="25" s="1"/>
  <c r="R142" i="25"/>
  <c r="R151" i="25"/>
  <c r="R421" i="25" s="1"/>
  <c r="R20" i="25"/>
  <c r="R403" i="25" s="1"/>
  <c r="R49" i="25"/>
  <c r="R408" i="25" s="1"/>
  <c r="R61" i="25"/>
  <c r="R409" i="25" s="1"/>
  <c r="R89" i="25"/>
  <c r="R412" i="25" s="1"/>
  <c r="R101" i="25"/>
  <c r="R413" i="25" s="1"/>
  <c r="R110" i="25"/>
  <c r="R415" i="25" s="1"/>
  <c r="R123" i="25"/>
  <c r="R417" i="25" s="1"/>
  <c r="R128" i="25"/>
  <c r="R418" i="25" s="1"/>
  <c r="R136" i="25"/>
  <c r="R419" i="25" s="1"/>
  <c r="O156" i="25"/>
  <c r="O422" i="25" s="1"/>
  <c r="R163" i="25"/>
  <c r="R423" i="25" s="1"/>
  <c r="R483" i="25" s="1"/>
  <c r="Y235" i="25"/>
  <c r="Y437" i="25" s="1"/>
  <c r="Y293" i="25"/>
  <c r="Y442" i="25" s="1"/>
  <c r="Y472" i="25" s="1"/>
  <c r="R83" i="25"/>
  <c r="R411" i="25" s="1"/>
  <c r="R117" i="25"/>
  <c r="R416" i="25" s="1"/>
  <c r="R434" i="25"/>
  <c r="R464" i="25" s="1"/>
  <c r="R223" i="25"/>
  <c r="R435" i="25" s="1"/>
  <c r="R256" i="25"/>
  <c r="R439" i="25" s="1"/>
  <c r="R268" i="25"/>
  <c r="R440" i="25" s="1"/>
  <c r="R293" i="25"/>
  <c r="R442" i="25" s="1"/>
  <c r="R334" i="25"/>
  <c r="R447" i="25" s="1"/>
  <c r="R15" i="25"/>
  <c r="R402" i="25" s="1"/>
  <c r="R38" i="25"/>
  <c r="R406" i="25" s="1"/>
  <c r="R43" i="25"/>
  <c r="R407" i="25" s="1"/>
  <c r="R467" i="25" s="1"/>
  <c r="R156" i="25"/>
  <c r="R422" i="25" s="1"/>
  <c r="O163" i="25"/>
  <c r="O423" i="25" s="1"/>
  <c r="R173" i="25"/>
  <c r="R424" i="25" s="1"/>
  <c r="Y43" i="25"/>
  <c r="Y407" i="25" s="1"/>
  <c r="Z223" i="25"/>
  <c r="Z435" i="25" s="1"/>
  <c r="Z235" i="25"/>
  <c r="Z437" i="25" s="1"/>
  <c r="Y328" i="25"/>
  <c r="Y446" i="25" s="1"/>
  <c r="Y476" i="25" s="1"/>
  <c r="Y350" i="25"/>
  <c r="Y449" i="25" s="1"/>
  <c r="Y479" i="25" s="1"/>
  <c r="Z72" i="25"/>
  <c r="Z410" i="25" s="1"/>
  <c r="R328" i="25"/>
  <c r="R446" i="25" s="1"/>
  <c r="R339" i="25"/>
  <c r="R448" i="25" s="1"/>
  <c r="R358" i="25"/>
  <c r="Y223" i="25"/>
  <c r="Y435" i="25" s="1"/>
  <c r="R199" i="25"/>
  <c r="R433" i="25" s="1"/>
  <c r="R228" i="25"/>
  <c r="R436" i="25" s="1"/>
  <c r="R246" i="25"/>
  <c r="R438" i="25" s="1"/>
  <c r="R306" i="25"/>
  <c r="R443" i="25" s="1"/>
  <c r="O448" i="25"/>
  <c r="R350" i="25"/>
  <c r="R449" i="25" s="1"/>
  <c r="X404" i="25"/>
  <c r="V464" i="25"/>
  <c r="W464" i="25"/>
  <c r="V455" i="25"/>
  <c r="Q464" i="25"/>
  <c r="S464" i="25"/>
  <c r="Z28" i="25"/>
  <c r="Z404" i="25" s="1"/>
  <c r="T404" i="25"/>
  <c r="P404" i="25"/>
  <c r="T475" i="25"/>
  <c r="Y319" i="25"/>
  <c r="Y445" i="25" s="1"/>
  <c r="Y110" i="25"/>
  <c r="Y415" i="25" s="1"/>
  <c r="Z199" i="25"/>
  <c r="Z433" i="25" s="1"/>
  <c r="Y199" i="25"/>
  <c r="Y433" i="25" s="1"/>
  <c r="W463" i="25"/>
  <c r="V463" i="25"/>
  <c r="Y20" i="25"/>
  <c r="Y403" i="25" s="1"/>
  <c r="Y15" i="25"/>
  <c r="Y402" i="25" s="1"/>
  <c r="AZ32" i="7"/>
  <c r="BA28" i="7"/>
  <c r="BA25" i="7"/>
  <c r="AI205" i="28"/>
  <c r="AJ205" i="28"/>
  <c r="AM205" i="28"/>
  <c r="AG205" i="28"/>
  <c r="AF205" i="28"/>
  <c r="AL205" i="28"/>
  <c r="AD205" i="28"/>
  <c r="R19" i="39"/>
  <c r="R20" i="39"/>
  <c r="P483" i="27" l="1"/>
  <c r="R484" i="25"/>
  <c r="Y469" i="25"/>
  <c r="Q483" i="27"/>
  <c r="Y481" i="25"/>
  <c r="Z472" i="25"/>
  <c r="AS17" i="16" s="1"/>
  <c r="Z478" i="25"/>
  <c r="Y468" i="25"/>
  <c r="S483" i="27"/>
  <c r="Y482" i="25"/>
  <c r="P480" i="25"/>
  <c r="Y478" i="25"/>
  <c r="R482" i="25"/>
  <c r="T483" i="27"/>
  <c r="Y466" i="25"/>
  <c r="Y464" i="25"/>
  <c r="R473" i="25"/>
  <c r="R475" i="25"/>
  <c r="Y473" i="25"/>
  <c r="R479" i="25"/>
  <c r="R476" i="25"/>
  <c r="R471" i="25"/>
  <c r="Y471" i="25"/>
  <c r="W480" i="25"/>
  <c r="W485" i="25" s="1"/>
  <c r="V480" i="25"/>
  <c r="V485" i="25" s="1"/>
  <c r="R481" i="25"/>
  <c r="X480" i="25"/>
  <c r="T480" i="25"/>
  <c r="T455" i="25"/>
  <c r="S480" i="25"/>
  <c r="S485" i="25" s="1"/>
  <c r="Q480" i="25"/>
  <c r="Q485" i="25" s="1"/>
  <c r="R450" i="25"/>
  <c r="R455" i="25" s="1"/>
  <c r="R393" i="25"/>
  <c r="Y450" i="25"/>
  <c r="Y420" i="25"/>
  <c r="R420" i="25"/>
  <c r="R425" i="25" s="1"/>
  <c r="R174" i="25"/>
  <c r="Y470" i="25"/>
  <c r="Y405" i="25"/>
  <c r="Y465" i="25" s="1"/>
  <c r="U401" i="27"/>
  <c r="P415" i="40"/>
  <c r="R401" i="27"/>
  <c r="E325" i="58"/>
  <c r="C325" i="58"/>
  <c r="R463" i="25"/>
  <c r="R478" i="25"/>
  <c r="BP411" i="40"/>
  <c r="BJ406" i="40"/>
  <c r="BD409" i="40"/>
  <c r="Y483" i="25"/>
  <c r="BJ400" i="40"/>
  <c r="BJ408" i="40"/>
  <c r="BJ404" i="40"/>
  <c r="BJ403" i="40"/>
  <c r="BJ405" i="40"/>
  <c r="BJ401" i="40"/>
  <c r="BJ402" i="40"/>
  <c r="BJ409" i="40"/>
  <c r="BJ407" i="40"/>
  <c r="BG403" i="40"/>
  <c r="BM411" i="40"/>
  <c r="BG407" i="40"/>
  <c r="Z481" i="25"/>
  <c r="G411" i="40"/>
  <c r="BG410" i="40"/>
  <c r="J411" i="40"/>
  <c r="BJ410" i="40"/>
  <c r="D411" i="40"/>
  <c r="BD410" i="40"/>
  <c r="Z470" i="25"/>
  <c r="R470" i="25"/>
  <c r="Z468" i="25"/>
  <c r="AS13" i="16" s="1"/>
  <c r="R468" i="25"/>
  <c r="R466" i="25"/>
  <c r="Y467" i="25"/>
  <c r="R465" i="25"/>
  <c r="R477" i="25"/>
  <c r="R469" i="25"/>
  <c r="R472" i="25"/>
  <c r="R462" i="25"/>
  <c r="X425" i="25"/>
  <c r="X464" i="25"/>
  <c r="T425" i="25"/>
  <c r="T464" i="25"/>
  <c r="P425" i="25"/>
  <c r="P464" i="25"/>
  <c r="Y475" i="25"/>
  <c r="Z463" i="25"/>
  <c r="Y463" i="25"/>
  <c r="BA32" i="7"/>
  <c r="E384" i="32"/>
  <c r="F384" i="32"/>
  <c r="C384" i="32"/>
  <c r="AS26" i="16" l="1"/>
  <c r="AS23" i="16"/>
  <c r="AS8" i="16"/>
  <c r="AS15" i="16"/>
  <c r="P485" i="25"/>
  <c r="X485" i="25"/>
  <c r="T485" i="25"/>
  <c r="Y480" i="25"/>
  <c r="R480" i="25"/>
  <c r="R485" i="25" s="1"/>
  <c r="R461" i="27"/>
  <c r="R483" i="27" s="1"/>
  <c r="R423" i="27"/>
  <c r="U461" i="27"/>
  <c r="U483" i="27" s="1"/>
  <c r="U423" i="27"/>
  <c r="BD411" i="40"/>
  <c r="BJ411" i="40"/>
  <c r="BG411" i="40"/>
  <c r="AF405" i="30"/>
  <c r="AH405" i="30"/>
  <c r="AI405" i="30"/>
  <c r="AK405" i="30"/>
  <c r="AL405" i="30"/>
  <c r="AN405" i="30"/>
  <c r="AO405" i="30"/>
  <c r="AQ405" i="30"/>
  <c r="AR405" i="30"/>
  <c r="AE405" i="30"/>
  <c r="AF401" i="30"/>
  <c r="AH401" i="30"/>
  <c r="AI401" i="30"/>
  <c r="AK401" i="30"/>
  <c r="AL401" i="30"/>
  <c r="AN401" i="30"/>
  <c r="AO401" i="30"/>
  <c r="AQ401" i="30"/>
  <c r="AR401" i="30"/>
  <c r="AE401" i="30"/>
  <c r="AF398" i="30"/>
  <c r="AH398" i="30"/>
  <c r="AI398" i="30"/>
  <c r="AK398" i="30"/>
  <c r="AL398" i="30"/>
  <c r="AN398" i="30"/>
  <c r="AO398" i="30"/>
  <c r="AQ398" i="30"/>
  <c r="AR398" i="30"/>
  <c r="AF399" i="30"/>
  <c r="AH399" i="30"/>
  <c r="AI399" i="30"/>
  <c r="AK399" i="30"/>
  <c r="AL399" i="30"/>
  <c r="AN399" i="30"/>
  <c r="AO399" i="30"/>
  <c r="AQ399" i="30"/>
  <c r="AR399" i="30"/>
  <c r="AE399" i="30"/>
  <c r="AE398" i="30"/>
  <c r="AF395" i="30"/>
  <c r="AH395" i="30"/>
  <c r="AI395" i="30"/>
  <c r="AK395" i="30"/>
  <c r="AL395" i="30"/>
  <c r="AN395" i="30"/>
  <c r="AO395" i="30"/>
  <c r="AQ395" i="30"/>
  <c r="AR395" i="30"/>
  <c r="AE395" i="30"/>
  <c r="AF394" i="30"/>
  <c r="AH394" i="30"/>
  <c r="AI394" i="30"/>
  <c r="AK394" i="30"/>
  <c r="AL394" i="30"/>
  <c r="AN394" i="30"/>
  <c r="AO394" i="30"/>
  <c r="AQ394" i="30"/>
  <c r="AR394" i="30"/>
  <c r="AE394" i="30"/>
  <c r="AF392" i="30"/>
  <c r="AH392" i="30"/>
  <c r="AI392" i="30"/>
  <c r="AK392" i="30"/>
  <c r="AL392" i="30"/>
  <c r="AN392" i="30"/>
  <c r="AO392" i="30"/>
  <c r="AQ392" i="30"/>
  <c r="AR392" i="30"/>
  <c r="AE392" i="30"/>
  <c r="AF390" i="30"/>
  <c r="AH390" i="30"/>
  <c r="AI390" i="30"/>
  <c r="AK390" i="30"/>
  <c r="AL390" i="30"/>
  <c r="AN390" i="30"/>
  <c r="AO390" i="30"/>
  <c r="AQ390" i="30"/>
  <c r="AR390" i="30"/>
  <c r="AE390" i="30"/>
  <c r="AC204" i="28"/>
  <c r="AC200" i="28"/>
  <c r="AC198" i="28"/>
  <c r="AC197" i="28"/>
  <c r="AC193" i="28"/>
  <c r="AC191" i="28"/>
  <c r="AC189" i="28"/>
  <c r="J187" i="31"/>
  <c r="AT35" i="22" l="1"/>
  <c r="AT36" i="22"/>
  <c r="AT37" i="22"/>
  <c r="AT38" i="22"/>
  <c r="AT39" i="22"/>
  <c r="AT40" i="22"/>
  <c r="AT41" i="22"/>
  <c r="AT34" i="22"/>
  <c r="AT28" i="22"/>
  <c r="AU21" i="22" s="1"/>
  <c r="AT14" i="22"/>
  <c r="AU7" i="22" s="1"/>
  <c r="AT38" i="21"/>
  <c r="AT39" i="21"/>
  <c r="AT40" i="21"/>
  <c r="AT41" i="21"/>
  <c r="AT42" i="21"/>
  <c r="AT43" i="21"/>
  <c r="AT44" i="21"/>
  <c r="AT37" i="21"/>
  <c r="AU22" i="21"/>
  <c r="AT13" i="21"/>
  <c r="AU8" i="21" s="1"/>
  <c r="AU27" i="22" l="1"/>
  <c r="AU28" i="22"/>
  <c r="AU26" i="22"/>
  <c r="AU25" i="22"/>
  <c r="AT45" i="21"/>
  <c r="AU37" i="21" s="1"/>
  <c r="AU24" i="22"/>
  <c r="AU23" i="22"/>
  <c r="AU22" i="22"/>
  <c r="AU20" i="22"/>
  <c r="AU6" i="22"/>
  <c r="AU11" i="22"/>
  <c r="AU10" i="22"/>
  <c r="AU13" i="22"/>
  <c r="AU14" i="22"/>
  <c r="AU9" i="22"/>
  <c r="AU12" i="22"/>
  <c r="AU8" i="22"/>
  <c r="AT42" i="22"/>
  <c r="AU42" i="22" s="1"/>
  <c r="AU21" i="21"/>
  <c r="AU24" i="21"/>
  <c r="AU25" i="21"/>
  <c r="AU28" i="21"/>
  <c r="AU26" i="21"/>
  <c r="AU23" i="21"/>
  <c r="AU27" i="21"/>
  <c r="AU5" i="21"/>
  <c r="AU10" i="21"/>
  <c r="AU6" i="21"/>
  <c r="AU11" i="21"/>
  <c r="AU7" i="21"/>
  <c r="AU13" i="21"/>
  <c r="AU9" i="21"/>
  <c r="AU12" i="21"/>
  <c r="AU38" i="21" l="1"/>
  <c r="AU43" i="21"/>
  <c r="AU41" i="21"/>
  <c r="AU44" i="21"/>
  <c r="AU45" i="21"/>
  <c r="AU42" i="21"/>
  <c r="AU39" i="21"/>
  <c r="AU40" i="21"/>
  <c r="AU35" i="22"/>
  <c r="AU39" i="22"/>
  <c r="AU36" i="22"/>
  <c r="AU37" i="22"/>
  <c r="AU38" i="22"/>
  <c r="AU34" i="22"/>
  <c r="AU40" i="22"/>
  <c r="AU41" i="22"/>
  <c r="O100" i="28" l="1"/>
  <c r="O99" i="28"/>
  <c r="O98" i="28"/>
  <c r="O97" i="28"/>
  <c r="O96" i="28"/>
  <c r="O95" i="28"/>
  <c r="O94" i="28"/>
  <c r="O93" i="28"/>
  <c r="O92" i="28"/>
  <c r="O91" i="28"/>
  <c r="L100" i="28"/>
  <c r="L99" i="28"/>
  <c r="L98" i="28"/>
  <c r="L97" i="28"/>
  <c r="L96" i="28"/>
  <c r="L95" i="28"/>
  <c r="L94" i="28"/>
  <c r="L93" i="28"/>
  <c r="L92" i="28"/>
  <c r="L91" i="28"/>
  <c r="I100" i="28"/>
  <c r="I99" i="28"/>
  <c r="I98" i="28"/>
  <c r="I97" i="28"/>
  <c r="I96" i="28"/>
  <c r="I95" i="28"/>
  <c r="I94" i="28"/>
  <c r="I93" i="28"/>
  <c r="I92" i="28"/>
  <c r="I91" i="28"/>
  <c r="AX367" i="7"/>
  <c r="AX366" i="7"/>
  <c r="AX365" i="7"/>
  <c r="AX364" i="7"/>
  <c r="AX363" i="7"/>
  <c r="AX362" i="7"/>
  <c r="AX361" i="7"/>
  <c r="AX360" i="7"/>
  <c r="AR368" i="7"/>
  <c r="AO368" i="7"/>
  <c r="AF368" i="7"/>
  <c r="I368" i="7"/>
  <c r="O368" i="7"/>
  <c r="U367" i="7"/>
  <c r="U366" i="7"/>
  <c r="U365" i="7"/>
  <c r="U364" i="7"/>
  <c r="U363" i="7"/>
  <c r="U362" i="7"/>
  <c r="U361" i="7"/>
  <c r="U360" i="7"/>
  <c r="X367" i="7"/>
  <c r="X366" i="7"/>
  <c r="X365" i="7"/>
  <c r="X364" i="7"/>
  <c r="X363" i="7"/>
  <c r="X362" i="7"/>
  <c r="X361" i="7"/>
  <c r="X360" i="7"/>
  <c r="X351" i="7"/>
  <c r="X350" i="7"/>
  <c r="X349" i="7"/>
  <c r="X348" i="7"/>
  <c r="X347" i="7"/>
  <c r="X346" i="7"/>
  <c r="X345" i="7"/>
  <c r="X344" i="7"/>
  <c r="U344" i="7"/>
  <c r="U352" i="7" s="1"/>
  <c r="AW304" i="7"/>
  <c r="AV304" i="7"/>
  <c r="AT304" i="7"/>
  <c r="AS304" i="7"/>
  <c r="AQ304" i="7"/>
  <c r="AP304" i="7"/>
  <c r="AN304" i="7"/>
  <c r="AM304" i="7"/>
  <c r="AK304" i="7"/>
  <c r="AJ304" i="7"/>
  <c r="AH304" i="7"/>
  <c r="AG304" i="7"/>
  <c r="AE304" i="7"/>
  <c r="AD304" i="7"/>
  <c r="AW320" i="7"/>
  <c r="AV320" i="7"/>
  <c r="AT320" i="7"/>
  <c r="AS320" i="7"/>
  <c r="AQ320" i="7"/>
  <c r="AP320" i="7"/>
  <c r="AN320" i="7"/>
  <c r="AM320" i="7"/>
  <c r="AK320" i="7"/>
  <c r="AJ320" i="7"/>
  <c r="AH320" i="7"/>
  <c r="AG320" i="7"/>
  <c r="AE320" i="7"/>
  <c r="AD320" i="7"/>
  <c r="AW336" i="7"/>
  <c r="AV336" i="7"/>
  <c r="AT336" i="7"/>
  <c r="AS336" i="7"/>
  <c r="AQ336" i="7"/>
  <c r="AP336" i="7"/>
  <c r="AN336" i="7"/>
  <c r="AM336" i="7"/>
  <c r="AK336" i="7"/>
  <c r="AJ336" i="7"/>
  <c r="AH336" i="7"/>
  <c r="AG336" i="7"/>
  <c r="AE336" i="7"/>
  <c r="AD336" i="7"/>
  <c r="AW352" i="7"/>
  <c r="AV352" i="7"/>
  <c r="AT352" i="7"/>
  <c r="AS352" i="7"/>
  <c r="AQ352" i="7"/>
  <c r="AP352" i="7"/>
  <c r="AN352" i="7"/>
  <c r="AM352" i="7"/>
  <c r="AK352" i="7"/>
  <c r="AJ352" i="7"/>
  <c r="AH352" i="7"/>
  <c r="AG352" i="7"/>
  <c r="AE352" i="7"/>
  <c r="AD352" i="7"/>
  <c r="AW368" i="7"/>
  <c r="AV368" i="7"/>
  <c r="AU368" i="7"/>
  <c r="AT368" i="7"/>
  <c r="AS368" i="7"/>
  <c r="AQ368" i="7"/>
  <c r="AP368" i="7"/>
  <c r="AN368" i="7"/>
  <c r="AM368" i="7"/>
  <c r="AL368" i="7"/>
  <c r="AK368" i="7"/>
  <c r="AJ368" i="7"/>
  <c r="AI368" i="7"/>
  <c r="AH368" i="7"/>
  <c r="AG368" i="7"/>
  <c r="AE368" i="7"/>
  <c r="AD368" i="7"/>
  <c r="W368" i="7"/>
  <c r="V368" i="7"/>
  <c r="T368" i="7"/>
  <c r="S368" i="7"/>
  <c r="R368" i="7"/>
  <c r="Q368" i="7"/>
  <c r="P368" i="7"/>
  <c r="N368" i="7"/>
  <c r="M368" i="7"/>
  <c r="L368" i="7"/>
  <c r="K368" i="7"/>
  <c r="J368" i="7"/>
  <c r="H368" i="7"/>
  <c r="G368" i="7"/>
  <c r="F368" i="7"/>
  <c r="E368" i="7"/>
  <c r="D368" i="7"/>
  <c r="W352" i="7"/>
  <c r="V352" i="7"/>
  <c r="T352" i="7"/>
  <c r="S352" i="7"/>
  <c r="Q352" i="7"/>
  <c r="P352" i="7"/>
  <c r="N352" i="7"/>
  <c r="M352" i="7"/>
  <c r="K352" i="7"/>
  <c r="J352" i="7"/>
  <c r="H352" i="7"/>
  <c r="G352" i="7"/>
  <c r="E352" i="7"/>
  <c r="D352" i="7"/>
  <c r="AY204" i="40"/>
  <c r="AY202" i="40"/>
  <c r="AY201" i="40"/>
  <c r="AY200" i="40"/>
  <c r="AY199" i="40"/>
  <c r="AY198" i="40"/>
  <c r="AY197" i="40"/>
  <c r="AY196" i="40"/>
  <c r="AY195" i="40"/>
  <c r="AY194" i="40"/>
  <c r="AV390" i="40"/>
  <c r="AY390" i="40" s="1"/>
  <c r="AV389" i="40"/>
  <c r="AY389" i="40" s="1"/>
  <c r="AV388" i="40"/>
  <c r="AY388" i="40" s="1"/>
  <c r="AV387" i="40"/>
  <c r="AY387" i="40" s="1"/>
  <c r="AV386" i="40"/>
  <c r="AY386" i="40" s="1"/>
  <c r="AV385" i="40"/>
  <c r="AY385" i="40" s="1"/>
  <c r="AV384" i="40"/>
  <c r="AY384" i="40" s="1"/>
  <c r="AV383" i="40"/>
  <c r="AY383" i="40" s="1"/>
  <c r="AV382" i="40"/>
  <c r="AY382" i="40" s="1"/>
  <c r="AV381" i="40"/>
  <c r="AY381" i="40" s="1"/>
  <c r="AV380" i="40"/>
  <c r="V390" i="40"/>
  <c r="Y390" i="40" s="1"/>
  <c r="V389" i="40"/>
  <c r="Y389" i="40" s="1"/>
  <c r="V388" i="40"/>
  <c r="Y388" i="40" s="1"/>
  <c r="V387" i="40"/>
  <c r="Y387" i="40" s="1"/>
  <c r="V386" i="40"/>
  <c r="Y386" i="40" s="1"/>
  <c r="V385" i="40"/>
  <c r="Y385" i="40" s="1"/>
  <c r="V384" i="40"/>
  <c r="Y384" i="40" s="1"/>
  <c r="V383" i="40"/>
  <c r="Y383" i="40" s="1"/>
  <c r="V382" i="40"/>
  <c r="Y382" i="40" s="1"/>
  <c r="V381" i="40"/>
  <c r="Y381" i="40" s="1"/>
  <c r="V380" i="40"/>
  <c r="S46" i="39"/>
  <c r="T46" i="39"/>
  <c r="S47" i="39"/>
  <c r="T47" i="39"/>
  <c r="S49" i="39"/>
  <c r="T49" i="39"/>
  <c r="T45" i="39"/>
  <c r="R46" i="39"/>
  <c r="O46" i="39"/>
  <c r="L46" i="39"/>
  <c r="I46" i="39"/>
  <c r="F46" i="39"/>
  <c r="U47" i="39"/>
  <c r="R11" i="39"/>
  <c r="R12" i="39"/>
  <c r="R13" i="39"/>
  <c r="O11" i="39"/>
  <c r="O12" i="39"/>
  <c r="O13" i="39"/>
  <c r="L11" i="39"/>
  <c r="L12" i="39"/>
  <c r="L13" i="39"/>
  <c r="I11" i="39"/>
  <c r="I12" i="39"/>
  <c r="I13" i="39"/>
  <c r="E29" i="39"/>
  <c r="G29" i="39"/>
  <c r="H29" i="39"/>
  <c r="J29" i="39"/>
  <c r="K29" i="39"/>
  <c r="M29" i="39"/>
  <c r="N29" i="39"/>
  <c r="P29" i="39"/>
  <c r="Q29" i="39"/>
  <c r="S7" i="39"/>
  <c r="T7" i="39"/>
  <c r="S8" i="39"/>
  <c r="T8" i="39"/>
  <c r="S9" i="39"/>
  <c r="T9" i="39"/>
  <c r="S10" i="39"/>
  <c r="T10" i="39"/>
  <c r="S11" i="39"/>
  <c r="T11" i="39"/>
  <c r="S12" i="39"/>
  <c r="T12" i="39"/>
  <c r="S13" i="39"/>
  <c r="T13" i="39"/>
  <c r="S14" i="39"/>
  <c r="T14" i="39"/>
  <c r="S15" i="39"/>
  <c r="T15" i="39"/>
  <c r="S16" i="39"/>
  <c r="T16" i="39"/>
  <c r="S17" i="39"/>
  <c r="T17" i="39"/>
  <c r="S19" i="39"/>
  <c r="T19" i="39"/>
  <c r="S20" i="39"/>
  <c r="T20" i="39"/>
  <c r="S21" i="39"/>
  <c r="T21" i="39"/>
  <c r="S22" i="39"/>
  <c r="T22" i="39"/>
  <c r="S23" i="39"/>
  <c r="T23" i="39"/>
  <c r="S24" i="39"/>
  <c r="T24" i="39"/>
  <c r="S25" i="39"/>
  <c r="T25" i="39"/>
  <c r="S26" i="39"/>
  <c r="T26" i="39"/>
  <c r="S27" i="39"/>
  <c r="T27" i="39"/>
  <c r="S28" i="39"/>
  <c r="T28" i="39"/>
  <c r="T6" i="39"/>
  <c r="F127" i="32"/>
  <c r="E127" i="32"/>
  <c r="C127" i="32"/>
  <c r="B127" i="32"/>
  <c r="G127" i="32"/>
  <c r="D127" i="32"/>
  <c r="G350" i="32"/>
  <c r="G349" i="32"/>
  <c r="G348" i="32"/>
  <c r="G347" i="32"/>
  <c r="G346" i="32"/>
  <c r="G345" i="32"/>
  <c r="G344" i="32"/>
  <c r="G343" i="32"/>
  <c r="D350" i="32"/>
  <c r="D349" i="32"/>
  <c r="D348" i="32"/>
  <c r="D347" i="32"/>
  <c r="D346" i="32"/>
  <c r="D345" i="32"/>
  <c r="D344" i="32"/>
  <c r="D343" i="32"/>
  <c r="G107" i="58"/>
  <c r="G106" i="58"/>
  <c r="G105" i="58"/>
  <c r="G104" i="58"/>
  <c r="G103" i="58"/>
  <c r="G102" i="58"/>
  <c r="D295" i="58"/>
  <c r="D291" i="58"/>
  <c r="D290" i="58"/>
  <c r="G295" i="58"/>
  <c r="G294" i="58"/>
  <c r="G293" i="58"/>
  <c r="G292" i="58"/>
  <c r="G291" i="58"/>
  <c r="G290" i="58"/>
  <c r="T77" i="39" l="1"/>
  <c r="S77" i="39"/>
  <c r="X368" i="7"/>
  <c r="AV391" i="40"/>
  <c r="AX368" i="7"/>
  <c r="D296" i="58"/>
  <c r="G108" i="58"/>
  <c r="G296" i="58"/>
  <c r="U46" i="39"/>
  <c r="AL304" i="7"/>
  <c r="V391" i="40"/>
  <c r="Y380" i="40"/>
  <c r="Y391" i="40" s="1"/>
  <c r="AY203" i="40"/>
  <c r="AY205" i="40" s="1"/>
  <c r="X352" i="7"/>
  <c r="AY380" i="40"/>
  <c r="U368" i="7"/>
  <c r="T29" i="39"/>
  <c r="X417" i="40" s="1"/>
  <c r="G351" i="32"/>
  <c r="F351" i="32"/>
  <c r="E351" i="32"/>
  <c r="D351" i="32"/>
  <c r="C351" i="32"/>
  <c r="B351" i="32"/>
  <c r="F101" i="30" l="1"/>
  <c r="F100" i="30"/>
  <c r="F99" i="30"/>
  <c r="F98" i="30"/>
  <c r="F97" i="30"/>
  <c r="F96" i="30"/>
  <c r="F95" i="30"/>
  <c r="F94" i="30"/>
  <c r="F93" i="30"/>
  <c r="F92" i="30"/>
  <c r="R93" i="30"/>
  <c r="R94" i="30"/>
  <c r="R95" i="30"/>
  <c r="R96" i="30"/>
  <c r="R97" i="30"/>
  <c r="R98" i="30"/>
  <c r="R99" i="30"/>
  <c r="R100" i="30"/>
  <c r="R101" i="30"/>
  <c r="I50" i="35"/>
  <c r="AM49" i="42"/>
  <c r="AN49" i="42"/>
  <c r="AM50" i="42"/>
  <c r="AN50" i="42"/>
  <c r="AM51" i="42"/>
  <c r="AN51" i="42"/>
  <c r="AM52" i="42"/>
  <c r="AN52" i="42"/>
  <c r="AM53" i="42"/>
  <c r="AN53" i="42"/>
  <c r="AM54" i="42"/>
  <c r="AN54" i="42"/>
  <c r="AM56" i="42"/>
  <c r="AN56" i="42"/>
  <c r="AM57" i="42"/>
  <c r="AN57" i="42"/>
  <c r="AM58" i="42"/>
  <c r="AN58" i="42"/>
  <c r="AN47" i="42"/>
  <c r="AO57" i="42"/>
  <c r="AO58" i="42"/>
  <c r="AO56" i="42"/>
  <c r="E288" i="7"/>
  <c r="G288" i="7"/>
  <c r="H288" i="7"/>
  <c r="J288" i="7"/>
  <c r="K288" i="7"/>
  <c r="M288" i="7"/>
  <c r="N288" i="7"/>
  <c r="P288" i="7"/>
  <c r="Q288" i="7"/>
  <c r="S288" i="7"/>
  <c r="T288" i="7"/>
  <c r="V288" i="7"/>
  <c r="W288" i="7"/>
  <c r="AV256" i="7"/>
  <c r="AW256" i="7"/>
  <c r="G83" i="28"/>
  <c r="H83" i="28"/>
  <c r="X255" i="40" l="1"/>
  <c r="V158" i="44" l="1"/>
  <c r="U95" i="57" l="1"/>
  <c r="Y137" i="7"/>
  <c r="Z137" i="7"/>
  <c r="Y138" i="7"/>
  <c r="Z138" i="7"/>
  <c r="Y139" i="7"/>
  <c r="Z139" i="7"/>
  <c r="Y140" i="7"/>
  <c r="Z140" i="7"/>
  <c r="Y141" i="7"/>
  <c r="Z141" i="7"/>
  <c r="Y142" i="7"/>
  <c r="Z142" i="7"/>
  <c r="Y143" i="7"/>
  <c r="Z143" i="7"/>
  <c r="Z136" i="7"/>
  <c r="B175" i="32"/>
  <c r="F134" i="46"/>
  <c r="AA24" i="25"/>
  <c r="I28" i="25"/>
  <c r="AN6" i="42"/>
  <c r="AN8" i="42"/>
  <c r="AM8" i="42"/>
  <c r="U391" i="25"/>
  <c r="U390" i="25"/>
  <c r="U389" i="25"/>
  <c r="U388" i="25"/>
  <c r="O391" i="25"/>
  <c r="O390" i="25"/>
  <c r="O389" i="25"/>
  <c r="O388" i="25"/>
  <c r="U385" i="25"/>
  <c r="U384" i="25"/>
  <c r="U383" i="25"/>
  <c r="U382" i="25"/>
  <c r="O385" i="25"/>
  <c r="O384" i="25"/>
  <c r="O383" i="25"/>
  <c r="O382" i="25"/>
  <c r="U172" i="25"/>
  <c r="U171" i="25"/>
  <c r="U170" i="25"/>
  <c r="U169" i="25"/>
  <c r="U168" i="25"/>
  <c r="U167" i="25"/>
  <c r="U166" i="25"/>
  <c r="U165" i="25"/>
  <c r="O172" i="25"/>
  <c r="AA172" i="25" s="1"/>
  <c r="O171" i="25"/>
  <c r="AA171" i="25" s="1"/>
  <c r="O170" i="25"/>
  <c r="AA170" i="25" s="1"/>
  <c r="O169" i="25"/>
  <c r="O168" i="25"/>
  <c r="AA168" i="25" s="1"/>
  <c r="O167" i="25"/>
  <c r="O166" i="25"/>
  <c r="O165" i="25"/>
  <c r="AA165" i="25" s="1"/>
  <c r="AA169" i="25"/>
  <c r="F380" i="30"/>
  <c r="F379" i="30"/>
  <c r="F378" i="30"/>
  <c r="F377" i="30"/>
  <c r="F376" i="30"/>
  <c r="AG405" i="30" s="1"/>
  <c r="F375" i="30"/>
  <c r="F374" i="30"/>
  <c r="F373" i="30"/>
  <c r="AV356" i="40"/>
  <c r="AY356" i="40" s="1"/>
  <c r="AV355" i="40"/>
  <c r="AY355" i="40" s="1"/>
  <c r="AV354" i="40"/>
  <c r="AY354" i="40" s="1"/>
  <c r="AV353" i="40"/>
  <c r="AY353" i="40" s="1"/>
  <c r="V356" i="40"/>
  <c r="Y356" i="40" s="1"/>
  <c r="V355" i="40"/>
  <c r="Y355" i="40" s="1"/>
  <c r="V354" i="40"/>
  <c r="Y354" i="40" s="1"/>
  <c r="V353" i="40"/>
  <c r="Y353" i="40" s="1"/>
  <c r="V352" i="40"/>
  <c r="Y352" i="40" s="1"/>
  <c r="V351" i="40"/>
  <c r="Y351" i="40" s="1"/>
  <c r="V350" i="40"/>
  <c r="Y350" i="40" s="1"/>
  <c r="V349" i="40"/>
  <c r="Y349" i="40" s="1"/>
  <c r="V348" i="40"/>
  <c r="Y348" i="40" s="1"/>
  <c r="V347" i="40"/>
  <c r="Y347" i="40" s="1"/>
  <c r="V346" i="40"/>
  <c r="Y346" i="40" s="1"/>
  <c r="AV352" i="40"/>
  <c r="AY352" i="40" s="1"/>
  <c r="AV351" i="40"/>
  <c r="AV350" i="40"/>
  <c r="AY350" i="40" s="1"/>
  <c r="AV349" i="40"/>
  <c r="AY349" i="40" s="1"/>
  <c r="AV348" i="40"/>
  <c r="AY348" i="40" s="1"/>
  <c r="AV347" i="40"/>
  <c r="AY347" i="40" s="1"/>
  <c r="AV346" i="40"/>
  <c r="AY346" i="40" s="1"/>
  <c r="B335" i="32"/>
  <c r="C335" i="32"/>
  <c r="R56" i="39"/>
  <c r="O56" i="39"/>
  <c r="L56" i="39"/>
  <c r="I56" i="39"/>
  <c r="F56" i="39"/>
  <c r="R27" i="39"/>
  <c r="R24" i="39"/>
  <c r="R25" i="39"/>
  <c r="R26" i="39"/>
  <c r="O25" i="39"/>
  <c r="O26" i="39"/>
  <c r="O27" i="39"/>
  <c r="L26" i="39"/>
  <c r="I26" i="39"/>
  <c r="F26" i="39"/>
  <c r="K212" i="44"/>
  <c r="K211" i="44"/>
  <c r="K210" i="44"/>
  <c r="K209" i="44"/>
  <c r="AN204" i="28"/>
  <c r="AK204" i="28"/>
  <c r="AH204" i="28"/>
  <c r="AE204" i="28"/>
  <c r="AX335" i="7"/>
  <c r="AX334" i="7"/>
  <c r="AX333" i="7"/>
  <c r="AX332" i="7"/>
  <c r="AX331" i="7"/>
  <c r="AX330" i="7"/>
  <c r="AX329" i="7"/>
  <c r="AX328" i="7"/>
  <c r="AR336" i="7"/>
  <c r="AL336" i="7"/>
  <c r="AF336" i="7"/>
  <c r="U335" i="7"/>
  <c r="U334" i="7"/>
  <c r="U333" i="7"/>
  <c r="U332" i="7"/>
  <c r="U331" i="7"/>
  <c r="U330" i="7"/>
  <c r="U329" i="7"/>
  <c r="U328" i="7"/>
  <c r="X378" i="27"/>
  <c r="AA378" i="27" s="1"/>
  <c r="X377" i="27"/>
  <c r="AA377" i="27" s="1"/>
  <c r="X376" i="27"/>
  <c r="AA376" i="27" s="1"/>
  <c r="X375" i="27"/>
  <c r="AA375" i="27" s="1"/>
  <c r="X374" i="27"/>
  <c r="AA374" i="27" s="1"/>
  <c r="X373" i="27"/>
  <c r="AA373" i="27" s="1"/>
  <c r="X372" i="27"/>
  <c r="AA372" i="27" s="1"/>
  <c r="X371" i="27"/>
  <c r="AA371" i="27" s="1"/>
  <c r="AA376" i="25"/>
  <c r="AA375" i="25"/>
  <c r="AA374" i="25"/>
  <c r="AA373" i="25"/>
  <c r="AA372" i="25"/>
  <c r="AA379" i="25"/>
  <c r="AA378" i="25"/>
  <c r="AA377" i="25"/>
  <c r="X41" i="27"/>
  <c r="X40" i="27"/>
  <c r="X39" i="27"/>
  <c r="O41" i="27"/>
  <c r="O40" i="27"/>
  <c r="O39" i="27"/>
  <c r="L41" i="27"/>
  <c r="L40" i="27"/>
  <c r="L39" i="27"/>
  <c r="I41" i="27"/>
  <c r="I40" i="27"/>
  <c r="I39" i="27"/>
  <c r="AM9" i="38"/>
  <c r="AN9" i="38"/>
  <c r="AM10" i="38"/>
  <c r="AN10" i="38"/>
  <c r="AM11" i="38"/>
  <c r="AN11" i="38"/>
  <c r="AN8" i="38"/>
  <c r="AN70" i="38" l="1"/>
  <c r="AM68" i="38"/>
  <c r="AN68" i="38"/>
  <c r="AN69" i="38"/>
  <c r="AM70" i="38"/>
  <c r="AN67" i="38"/>
  <c r="AM69" i="38"/>
  <c r="AA40" i="27"/>
  <c r="AA167" i="25"/>
  <c r="AA39" i="27"/>
  <c r="AA41" i="27"/>
  <c r="AA385" i="25"/>
  <c r="AA391" i="25"/>
  <c r="AA166" i="25"/>
  <c r="AA390" i="25"/>
  <c r="U336" i="7"/>
  <c r="AA384" i="25"/>
  <c r="U386" i="25"/>
  <c r="U453" i="25" s="1"/>
  <c r="U392" i="25"/>
  <c r="U454" i="25" s="1"/>
  <c r="L42" i="27"/>
  <c r="X42" i="27"/>
  <c r="U173" i="25"/>
  <c r="U424" i="25" s="1"/>
  <c r="U380" i="25"/>
  <c r="U452" i="25" s="1"/>
  <c r="AA388" i="25"/>
  <c r="AA389" i="25"/>
  <c r="O42" i="27"/>
  <c r="AV357" i="40"/>
  <c r="AY351" i="40"/>
  <c r="O380" i="25"/>
  <c r="O452" i="25" s="1"/>
  <c r="O482" i="25" s="1"/>
  <c r="F379" i="27"/>
  <c r="AB379" i="30"/>
  <c r="O379" i="27"/>
  <c r="X379" i="27"/>
  <c r="AB380" i="30"/>
  <c r="O386" i="25"/>
  <c r="O453" i="25" s="1"/>
  <c r="O483" i="25" s="1"/>
  <c r="AA382" i="25"/>
  <c r="AA383" i="25"/>
  <c r="O173" i="25"/>
  <c r="O424" i="25" s="1"/>
  <c r="AA23" i="25"/>
  <c r="AA27" i="25"/>
  <c r="AA22" i="25"/>
  <c r="AA26" i="25"/>
  <c r="AA25" i="25"/>
  <c r="U26" i="39"/>
  <c r="AO10" i="38"/>
  <c r="AO11" i="38"/>
  <c r="AX336" i="7"/>
  <c r="AU336" i="7"/>
  <c r="AO336" i="7"/>
  <c r="AI336" i="7"/>
  <c r="AO8" i="42"/>
  <c r="E43" i="28"/>
  <c r="G43" i="28"/>
  <c r="H43" i="28"/>
  <c r="J43" i="28"/>
  <c r="K43" i="28"/>
  <c r="M43" i="28"/>
  <c r="N43" i="28"/>
  <c r="AO69" i="38" l="1"/>
  <c r="AO70" i="38"/>
  <c r="AA42" i="27"/>
  <c r="U484" i="25"/>
  <c r="AA386" i="25"/>
  <c r="AA453" i="25" s="1"/>
  <c r="AA392" i="25"/>
  <c r="AA454" i="25" s="1"/>
  <c r="AA28" i="25"/>
  <c r="AA404" i="25" s="1"/>
  <c r="O294" i="27"/>
  <c r="X294" i="27"/>
  <c r="O295" i="27"/>
  <c r="X295" i="27"/>
  <c r="O296" i="27"/>
  <c r="X296" i="27"/>
  <c r="O297" i="27"/>
  <c r="X297" i="27"/>
  <c r="O298" i="27"/>
  <c r="X298" i="27"/>
  <c r="O299" i="27"/>
  <c r="X299" i="27"/>
  <c r="O300" i="27"/>
  <c r="X300" i="27"/>
  <c r="O301" i="27"/>
  <c r="X301" i="27"/>
  <c r="O302" i="27"/>
  <c r="X302" i="27"/>
  <c r="O303" i="27"/>
  <c r="X303" i="27"/>
  <c r="O304" i="27"/>
  <c r="X304" i="27"/>
  <c r="AG398" i="30"/>
  <c r="AG399" i="30"/>
  <c r="AK197" i="28"/>
  <c r="AK198" i="28"/>
  <c r="AH197" i="28"/>
  <c r="AH198" i="28"/>
  <c r="AE197" i="28"/>
  <c r="AE198" i="28"/>
  <c r="AM47" i="42"/>
  <c r="U305" i="25"/>
  <c r="U304" i="25"/>
  <c r="U303" i="25"/>
  <c r="AA303" i="25" s="1"/>
  <c r="U302" i="25"/>
  <c r="U301" i="25"/>
  <c r="U300" i="25"/>
  <c r="U299" i="25"/>
  <c r="AA299" i="25" s="1"/>
  <c r="U298" i="25"/>
  <c r="U297" i="25"/>
  <c r="U296" i="25"/>
  <c r="U295" i="25"/>
  <c r="AF219" i="27"/>
  <c r="AF220" i="27"/>
  <c r="AF221" i="27"/>
  <c r="AE220" i="27"/>
  <c r="AE221" i="27"/>
  <c r="AO9" i="38"/>
  <c r="F58" i="39"/>
  <c r="F57" i="39"/>
  <c r="F55" i="39"/>
  <c r="F54" i="39"/>
  <c r="F53" i="39"/>
  <c r="F52" i="39"/>
  <c r="F51" i="39"/>
  <c r="F50" i="39"/>
  <c r="F45" i="39"/>
  <c r="F44" i="39"/>
  <c r="F43" i="39"/>
  <c r="F42" i="39"/>
  <c r="F41" i="39"/>
  <c r="F40" i="39"/>
  <c r="F39" i="39"/>
  <c r="F38" i="39"/>
  <c r="F37" i="39"/>
  <c r="F36" i="39"/>
  <c r="I58" i="39"/>
  <c r="I57" i="39"/>
  <c r="I55" i="39"/>
  <c r="I54" i="39"/>
  <c r="I53" i="39"/>
  <c r="I52" i="39"/>
  <c r="I51" i="39"/>
  <c r="I50" i="39"/>
  <c r="I49" i="39"/>
  <c r="I45" i="39"/>
  <c r="I44" i="39"/>
  <c r="I43" i="39"/>
  <c r="I42" i="39"/>
  <c r="I41" i="39"/>
  <c r="I40" i="39"/>
  <c r="I39" i="39"/>
  <c r="I38" i="39"/>
  <c r="I37" i="39"/>
  <c r="I36" i="39"/>
  <c r="L58" i="39"/>
  <c r="L57" i="39"/>
  <c r="L55" i="39"/>
  <c r="L54" i="39"/>
  <c r="L53" i="39"/>
  <c r="L52" i="39"/>
  <c r="L51" i="39"/>
  <c r="L50" i="39"/>
  <c r="L45" i="39"/>
  <c r="L44" i="39"/>
  <c r="L43" i="39"/>
  <c r="L42" i="39"/>
  <c r="L41" i="39"/>
  <c r="L40" i="39"/>
  <c r="L39" i="39"/>
  <c r="L38" i="39"/>
  <c r="L37" i="39"/>
  <c r="L36" i="39"/>
  <c r="O58" i="39"/>
  <c r="O57" i="39"/>
  <c r="O55" i="39"/>
  <c r="O54" i="39"/>
  <c r="O53" i="39"/>
  <c r="O52" i="39"/>
  <c r="O51" i="39"/>
  <c r="O50" i="39"/>
  <c r="O45" i="39"/>
  <c r="O44" i="39"/>
  <c r="O43" i="39"/>
  <c r="O42" i="39"/>
  <c r="O41" i="39"/>
  <c r="O40" i="39"/>
  <c r="O39" i="39"/>
  <c r="O38" i="39"/>
  <c r="O37" i="39"/>
  <c r="O36" i="39"/>
  <c r="O28" i="39"/>
  <c r="O24" i="39"/>
  <c r="O23" i="39"/>
  <c r="O22" i="39"/>
  <c r="O21" i="39"/>
  <c r="O20" i="39"/>
  <c r="O19" i="39"/>
  <c r="O17" i="39"/>
  <c r="O77" i="39" s="1"/>
  <c r="O16" i="39"/>
  <c r="O15" i="39"/>
  <c r="O14" i="39"/>
  <c r="O10" i="39"/>
  <c r="O9" i="39"/>
  <c r="O8" i="39"/>
  <c r="O7" i="39"/>
  <c r="O6" i="39"/>
  <c r="L28" i="39"/>
  <c r="L27" i="39"/>
  <c r="L25" i="39"/>
  <c r="L24" i="39"/>
  <c r="L23" i="39"/>
  <c r="L22" i="39"/>
  <c r="L21" i="39"/>
  <c r="L20" i="39"/>
  <c r="L19" i="39"/>
  <c r="L17" i="39"/>
  <c r="L77" i="39" s="1"/>
  <c r="L16" i="39"/>
  <c r="L15" i="39"/>
  <c r="L14" i="39"/>
  <c r="L10" i="39"/>
  <c r="L9" i="39"/>
  <c r="L8" i="39"/>
  <c r="L7" i="39"/>
  <c r="L6" i="39"/>
  <c r="I28" i="39"/>
  <c r="I27" i="39"/>
  <c r="I25" i="39"/>
  <c r="I24" i="39"/>
  <c r="I23" i="39"/>
  <c r="I22" i="39"/>
  <c r="I21" i="39"/>
  <c r="I20" i="39"/>
  <c r="I19" i="39"/>
  <c r="I17" i="39"/>
  <c r="I77" i="39" s="1"/>
  <c r="I16" i="39"/>
  <c r="I15" i="39"/>
  <c r="I14" i="39"/>
  <c r="I10" i="39"/>
  <c r="I9" i="39"/>
  <c r="I8" i="39"/>
  <c r="I7" i="39"/>
  <c r="I6" i="39"/>
  <c r="F7" i="39"/>
  <c r="F9" i="39"/>
  <c r="F10" i="39"/>
  <c r="F11" i="39"/>
  <c r="U11" i="39" s="1"/>
  <c r="F12" i="39"/>
  <c r="F13" i="39"/>
  <c r="U13" i="39" s="1"/>
  <c r="F14" i="39"/>
  <c r="F15" i="39"/>
  <c r="F16" i="39"/>
  <c r="F17" i="39"/>
  <c r="F77" i="39" s="1"/>
  <c r="F19" i="39"/>
  <c r="F20" i="39"/>
  <c r="F21" i="39"/>
  <c r="F22" i="39"/>
  <c r="F23" i="39"/>
  <c r="F24" i="39"/>
  <c r="F25" i="39"/>
  <c r="F27" i="39"/>
  <c r="F28" i="39"/>
  <c r="F6" i="39"/>
  <c r="AM22" i="42"/>
  <c r="AN22" i="42"/>
  <c r="AM23" i="42"/>
  <c r="AN23" i="42"/>
  <c r="AM24" i="42"/>
  <c r="AN24" i="42"/>
  <c r="AM25" i="42"/>
  <c r="AN25" i="42"/>
  <c r="AM26" i="42"/>
  <c r="AN26" i="42"/>
  <c r="AM6" i="42"/>
  <c r="T59" i="42"/>
  <c r="AO54" i="42"/>
  <c r="AO52" i="42"/>
  <c r="AO50" i="42"/>
  <c r="O388" i="28"/>
  <c r="P388" i="28"/>
  <c r="Q388" i="28"/>
  <c r="O389" i="28"/>
  <c r="P389" i="28"/>
  <c r="Q389" i="28"/>
  <c r="O390" i="28"/>
  <c r="P390" i="28"/>
  <c r="Q390" i="28"/>
  <c r="O391" i="28"/>
  <c r="P391" i="28"/>
  <c r="Q391" i="28"/>
  <c r="AO68" i="38" l="1"/>
  <c r="AA297" i="25"/>
  <c r="AA295" i="25"/>
  <c r="AA296" i="25"/>
  <c r="AA300" i="25"/>
  <c r="AA304" i="25"/>
  <c r="U44" i="39"/>
  <c r="O305" i="27"/>
  <c r="X305" i="27"/>
  <c r="U27" i="39"/>
  <c r="AA296" i="27"/>
  <c r="AA300" i="27"/>
  <c r="AA304" i="27"/>
  <c r="AA301" i="27"/>
  <c r="AA295" i="27"/>
  <c r="AA299" i="27"/>
  <c r="AA303" i="27"/>
  <c r="AA297" i="27"/>
  <c r="AA294" i="27"/>
  <c r="AA298" i="27"/>
  <c r="AA302" i="27"/>
  <c r="U25" i="39"/>
  <c r="AA301" i="25"/>
  <c r="AA305" i="25"/>
  <c r="O306" i="25"/>
  <c r="O443" i="25" s="1"/>
  <c r="U306" i="25"/>
  <c r="U443" i="25" s="1"/>
  <c r="AA298" i="25"/>
  <c r="AA302" i="25"/>
  <c r="U19" i="39"/>
  <c r="I29" i="39"/>
  <c r="U24" i="39"/>
  <c r="U49" i="39"/>
  <c r="AO8" i="38"/>
  <c r="AO51" i="42"/>
  <c r="AO49" i="42"/>
  <c r="AO53" i="42"/>
  <c r="AO47" i="42"/>
  <c r="AO7" i="42"/>
  <c r="AO26" i="42"/>
  <c r="AO24" i="42"/>
  <c r="U20" i="39"/>
  <c r="L29" i="39"/>
  <c r="O29" i="39"/>
  <c r="F29" i="39"/>
  <c r="U12" i="39"/>
  <c r="AO22" i="42"/>
  <c r="AO23" i="42"/>
  <c r="AO25" i="42"/>
  <c r="AB350" i="25"/>
  <c r="AC350" i="25"/>
  <c r="AH350" i="25"/>
  <c r="AI350" i="25"/>
  <c r="AO67" i="38" l="1"/>
  <c r="AA305" i="27"/>
  <c r="AB307" i="30" s="1"/>
  <c r="AV119" i="40"/>
  <c r="AY119" i="40" s="1"/>
  <c r="AV118" i="40"/>
  <c r="AY118" i="40" s="1"/>
  <c r="AV117" i="40"/>
  <c r="AY117" i="40" s="1"/>
  <c r="AV116" i="40"/>
  <c r="AY116" i="40" s="1"/>
  <c r="AV115" i="40"/>
  <c r="AY115" i="40" s="1"/>
  <c r="AV114" i="40"/>
  <c r="AY114" i="40" s="1"/>
  <c r="AV113" i="40"/>
  <c r="AY113" i="40" s="1"/>
  <c r="AV112" i="40"/>
  <c r="AY112" i="40" s="1"/>
  <c r="AV111" i="40"/>
  <c r="AY111" i="40" s="1"/>
  <c r="AV110" i="40"/>
  <c r="AY110" i="40" s="1"/>
  <c r="AV109" i="40"/>
  <c r="AV153" i="40"/>
  <c r="AY153" i="40" s="1"/>
  <c r="AV152" i="40"/>
  <c r="AY152" i="40" s="1"/>
  <c r="AV151" i="40"/>
  <c r="AY151" i="40" s="1"/>
  <c r="AV150" i="40"/>
  <c r="AY150" i="40" s="1"/>
  <c r="AV149" i="40"/>
  <c r="AY149" i="40" s="1"/>
  <c r="AV148" i="40"/>
  <c r="AY148" i="40" s="1"/>
  <c r="AV147" i="40"/>
  <c r="AY147" i="40" s="1"/>
  <c r="AV146" i="40"/>
  <c r="AY146" i="40" s="1"/>
  <c r="AV145" i="40"/>
  <c r="AY145" i="40" s="1"/>
  <c r="AV144" i="40"/>
  <c r="AY144" i="40" s="1"/>
  <c r="AV143" i="40"/>
  <c r="AV170" i="40"/>
  <c r="AY170" i="40" s="1"/>
  <c r="AV169" i="40"/>
  <c r="AY169" i="40" s="1"/>
  <c r="AV168" i="40"/>
  <c r="AY168" i="40" s="1"/>
  <c r="AV167" i="40"/>
  <c r="AY167" i="40" s="1"/>
  <c r="AV166" i="40"/>
  <c r="AY166" i="40" s="1"/>
  <c r="AV165" i="40"/>
  <c r="AY165" i="40" s="1"/>
  <c r="AV164" i="40"/>
  <c r="AY164" i="40" s="1"/>
  <c r="AV163" i="40"/>
  <c r="AY163" i="40" s="1"/>
  <c r="AV162" i="40"/>
  <c r="AY162" i="40" s="1"/>
  <c r="AV161" i="40"/>
  <c r="AY161" i="40" s="1"/>
  <c r="AV160" i="40"/>
  <c r="AY160" i="40" s="1"/>
  <c r="AV305" i="40"/>
  <c r="AY305" i="40" s="1"/>
  <c r="AV304" i="40"/>
  <c r="AY304" i="40" s="1"/>
  <c r="AV303" i="40"/>
  <c r="AY303" i="40" s="1"/>
  <c r="AV302" i="40"/>
  <c r="AY302" i="40" s="1"/>
  <c r="AV301" i="40"/>
  <c r="AY301" i="40" s="1"/>
  <c r="AV300" i="40"/>
  <c r="AY300" i="40" s="1"/>
  <c r="AV299" i="40"/>
  <c r="AY299" i="40" s="1"/>
  <c r="AV298" i="40"/>
  <c r="AY298" i="40" s="1"/>
  <c r="AV297" i="40"/>
  <c r="AY297" i="40" s="1"/>
  <c r="AV296" i="40"/>
  <c r="AY296" i="40" s="1"/>
  <c r="AV295" i="40"/>
  <c r="AY295" i="40" s="1"/>
  <c r="AV339" i="40"/>
  <c r="AY339" i="40" s="1"/>
  <c r="AV338" i="40"/>
  <c r="AY338" i="40" s="1"/>
  <c r="AV337" i="40"/>
  <c r="AY337" i="40" s="1"/>
  <c r="AV336" i="40"/>
  <c r="AY336" i="40" s="1"/>
  <c r="AV335" i="40"/>
  <c r="AY335" i="40" s="1"/>
  <c r="AV334" i="40"/>
  <c r="AY334" i="40" s="1"/>
  <c r="AV333" i="40"/>
  <c r="AY333" i="40" s="1"/>
  <c r="AV332" i="40"/>
  <c r="AV331" i="40"/>
  <c r="AY331" i="40" s="1"/>
  <c r="AV330" i="40"/>
  <c r="AY330" i="40" s="1"/>
  <c r="AV329" i="40"/>
  <c r="AY329" i="40" s="1"/>
  <c r="V373" i="40"/>
  <c r="Y373" i="40" s="1"/>
  <c r="V372" i="40"/>
  <c r="Y372" i="40" s="1"/>
  <c r="V371" i="40"/>
  <c r="Y371" i="40" s="1"/>
  <c r="V370" i="40"/>
  <c r="Y370" i="40" s="1"/>
  <c r="V369" i="40"/>
  <c r="Y369" i="40" s="1"/>
  <c r="V368" i="40"/>
  <c r="Y368" i="40" s="1"/>
  <c r="V367" i="40"/>
  <c r="Y367" i="40" s="1"/>
  <c r="V366" i="40"/>
  <c r="Y366" i="40" s="1"/>
  <c r="V365" i="40"/>
  <c r="Y365" i="40" s="1"/>
  <c r="V364" i="40"/>
  <c r="Y364" i="40" s="1"/>
  <c r="V363" i="40"/>
  <c r="Y363" i="40" s="1"/>
  <c r="V339" i="40"/>
  <c r="Y339" i="40" s="1"/>
  <c r="V338" i="40"/>
  <c r="Y338" i="40" s="1"/>
  <c r="V337" i="40"/>
  <c r="Y337" i="40" s="1"/>
  <c r="V336" i="40"/>
  <c r="Y336" i="40" s="1"/>
  <c r="V335" i="40"/>
  <c r="Y335" i="40" s="1"/>
  <c r="V334" i="40"/>
  <c r="Y334" i="40" s="1"/>
  <c r="V333" i="40"/>
  <c r="Y333" i="40" s="1"/>
  <c r="V332" i="40"/>
  <c r="Y332" i="40" s="1"/>
  <c r="V331" i="40"/>
  <c r="Y331" i="40" s="1"/>
  <c r="V330" i="40"/>
  <c r="Y330" i="40" s="1"/>
  <c r="V329" i="40"/>
  <c r="Y329" i="40" s="1"/>
  <c r="V187" i="40"/>
  <c r="V186" i="40"/>
  <c r="V185" i="40"/>
  <c r="V184" i="40"/>
  <c r="V183" i="40"/>
  <c r="V182" i="40"/>
  <c r="V181" i="40"/>
  <c r="V180" i="40"/>
  <c r="Y180" i="40" s="1"/>
  <c r="V179" i="40"/>
  <c r="Y179" i="40" s="1"/>
  <c r="V178" i="40"/>
  <c r="Y178" i="40" s="1"/>
  <c r="V177" i="40"/>
  <c r="Y177" i="40" s="1"/>
  <c r="V170" i="40"/>
  <c r="Y170" i="40" s="1"/>
  <c r="V169" i="40"/>
  <c r="Y169" i="40" s="1"/>
  <c r="V168" i="40"/>
  <c r="Y168" i="40" s="1"/>
  <c r="V167" i="40"/>
  <c r="Y167" i="40" s="1"/>
  <c r="V166" i="40"/>
  <c r="Y166" i="40" s="1"/>
  <c r="V165" i="40"/>
  <c r="Y165" i="40" s="1"/>
  <c r="V164" i="40"/>
  <c r="Y164" i="40" s="1"/>
  <c r="V163" i="40"/>
  <c r="V162" i="40"/>
  <c r="V161" i="40"/>
  <c r="V160" i="40"/>
  <c r="V153" i="40"/>
  <c r="Y153" i="40" s="1"/>
  <c r="V152" i="40"/>
  <c r="Y152" i="40" s="1"/>
  <c r="V151" i="40"/>
  <c r="Y151" i="40" s="1"/>
  <c r="V150" i="40"/>
  <c r="Y150" i="40" s="1"/>
  <c r="V149" i="40"/>
  <c r="Y149" i="40" s="1"/>
  <c r="V148" i="40"/>
  <c r="Y148" i="40" s="1"/>
  <c r="V147" i="40"/>
  <c r="Y147" i="40" s="1"/>
  <c r="V146" i="40"/>
  <c r="Y146" i="40" s="1"/>
  <c r="V145" i="40"/>
  <c r="Y145" i="40" s="1"/>
  <c r="V144" i="40"/>
  <c r="Y144" i="40" s="1"/>
  <c r="V143" i="40"/>
  <c r="V119" i="40"/>
  <c r="Y119" i="40" s="1"/>
  <c r="V118" i="40"/>
  <c r="Y118" i="40" s="1"/>
  <c r="V117" i="40"/>
  <c r="Y117" i="40" s="1"/>
  <c r="V116" i="40"/>
  <c r="Y116" i="40" s="1"/>
  <c r="V115" i="40"/>
  <c r="Y115" i="40" s="1"/>
  <c r="V114" i="40"/>
  <c r="Y114" i="40" s="1"/>
  <c r="V113" i="40"/>
  <c r="Y113" i="40" s="1"/>
  <c r="V112" i="40"/>
  <c r="Y112" i="40" s="1"/>
  <c r="V111" i="40"/>
  <c r="Y111" i="40" s="1"/>
  <c r="V110" i="40"/>
  <c r="Y110" i="40" s="1"/>
  <c r="V109" i="40"/>
  <c r="O368" i="27"/>
  <c r="O367" i="27"/>
  <c r="O366" i="27"/>
  <c r="O365" i="27"/>
  <c r="O364" i="27"/>
  <c r="O363" i="27"/>
  <c r="O362" i="27"/>
  <c r="O361" i="27"/>
  <c r="O360" i="27"/>
  <c r="O359" i="27"/>
  <c r="I368" i="27"/>
  <c r="I367" i="27"/>
  <c r="I366" i="27"/>
  <c r="I365" i="27"/>
  <c r="I364" i="27"/>
  <c r="I363" i="27"/>
  <c r="I362" i="27"/>
  <c r="I361" i="27"/>
  <c r="I360" i="27"/>
  <c r="I359" i="27"/>
  <c r="X348" i="27"/>
  <c r="X347" i="27"/>
  <c r="X346" i="27"/>
  <c r="X345" i="27"/>
  <c r="X344" i="27"/>
  <c r="X343" i="27"/>
  <c r="X342" i="27"/>
  <c r="X341" i="27"/>
  <c r="X340" i="27"/>
  <c r="O332" i="27"/>
  <c r="O331" i="27"/>
  <c r="O330" i="27"/>
  <c r="O329" i="27"/>
  <c r="L332" i="27"/>
  <c r="L331" i="27"/>
  <c r="L330" i="27"/>
  <c r="L329" i="27"/>
  <c r="I332" i="27"/>
  <c r="I331" i="27"/>
  <c r="I330" i="27"/>
  <c r="I329" i="27"/>
  <c r="AA326" i="27"/>
  <c r="AA325" i="27"/>
  <c r="AA324" i="27"/>
  <c r="AA323" i="27"/>
  <c r="AA322" i="27"/>
  <c r="AA321" i="27"/>
  <c r="AA320" i="27"/>
  <c r="O317" i="27"/>
  <c r="O316" i="27"/>
  <c r="O315" i="27"/>
  <c r="O314" i="27"/>
  <c r="O313" i="27"/>
  <c r="O312" i="27"/>
  <c r="O311" i="27"/>
  <c r="AA291" i="27"/>
  <c r="AA290" i="27"/>
  <c r="AA289" i="27"/>
  <c r="AA288" i="27"/>
  <c r="AA287" i="27"/>
  <c r="AA286" i="27"/>
  <c r="AA285" i="27"/>
  <c r="O282" i="27"/>
  <c r="O281" i="27"/>
  <c r="O280" i="27"/>
  <c r="O279" i="27"/>
  <c r="O278" i="27"/>
  <c r="O277" i="27"/>
  <c r="O276" i="27"/>
  <c r="O275" i="27"/>
  <c r="O274" i="27"/>
  <c r="O273" i="27"/>
  <c r="O272" i="27"/>
  <c r="O271" i="27"/>
  <c r="O270" i="27"/>
  <c r="O269" i="27"/>
  <c r="X266" i="27"/>
  <c r="X265" i="27"/>
  <c r="X264" i="27"/>
  <c r="X263" i="27"/>
  <c r="X262" i="27"/>
  <c r="X261" i="27"/>
  <c r="X260" i="27"/>
  <c r="X259" i="27"/>
  <c r="X258" i="27"/>
  <c r="X257" i="27"/>
  <c r="O266" i="27"/>
  <c r="O265" i="27"/>
  <c r="O264" i="27"/>
  <c r="O263" i="27"/>
  <c r="O262" i="27"/>
  <c r="O261" i="27"/>
  <c r="O260" i="27"/>
  <c r="O259" i="27"/>
  <c r="O258" i="27"/>
  <c r="O257" i="27"/>
  <c r="O157" i="27"/>
  <c r="O162" i="27" s="1"/>
  <c r="L157" i="27"/>
  <c r="I161" i="27"/>
  <c r="I160" i="27"/>
  <c r="I159" i="27"/>
  <c r="I158" i="27"/>
  <c r="I157" i="27"/>
  <c r="F161" i="27"/>
  <c r="F160" i="27"/>
  <c r="F159" i="27"/>
  <c r="F158" i="27"/>
  <c r="F157" i="27"/>
  <c r="O149" i="27"/>
  <c r="O148" i="27"/>
  <c r="O147" i="27"/>
  <c r="O146" i="27"/>
  <c r="O145" i="27"/>
  <c r="O144" i="27"/>
  <c r="O143" i="27"/>
  <c r="L149" i="27"/>
  <c r="L148" i="27"/>
  <c r="L147" i="27"/>
  <c r="L146" i="27"/>
  <c r="L145" i="27"/>
  <c r="L144" i="27"/>
  <c r="L143" i="27"/>
  <c r="I149" i="27"/>
  <c r="I148" i="27"/>
  <c r="I147" i="27"/>
  <c r="I146" i="27"/>
  <c r="I145" i="27"/>
  <c r="I144" i="27"/>
  <c r="I143" i="27"/>
  <c r="O134" i="27"/>
  <c r="O133" i="27"/>
  <c r="O132" i="27"/>
  <c r="O131" i="27"/>
  <c r="O130" i="27"/>
  <c r="O129" i="27"/>
  <c r="L121" i="27"/>
  <c r="L120" i="27"/>
  <c r="L119" i="27"/>
  <c r="L118" i="27"/>
  <c r="I121" i="27"/>
  <c r="I120" i="27"/>
  <c r="I119" i="27"/>
  <c r="I118" i="27"/>
  <c r="AA87" i="27"/>
  <c r="AA86" i="27"/>
  <c r="AA85" i="27"/>
  <c r="AA84" i="27"/>
  <c r="X81" i="27"/>
  <c r="X80" i="27"/>
  <c r="X79" i="27"/>
  <c r="X78" i="27"/>
  <c r="X77" i="27"/>
  <c r="X76" i="27"/>
  <c r="X75" i="27"/>
  <c r="X74" i="27"/>
  <c r="X73" i="27"/>
  <c r="O81" i="27"/>
  <c r="O80" i="27"/>
  <c r="O79" i="27"/>
  <c r="O78" i="27"/>
  <c r="O77" i="27"/>
  <c r="O76" i="27"/>
  <c r="O75" i="27"/>
  <c r="O74" i="27"/>
  <c r="O73" i="27"/>
  <c r="X70" i="27"/>
  <c r="AA70" i="27" s="1"/>
  <c r="X69" i="27"/>
  <c r="AA69" i="27" s="1"/>
  <c r="X68" i="27"/>
  <c r="AA68" i="27" s="1"/>
  <c r="X67" i="27"/>
  <c r="AA67" i="27" s="1"/>
  <c r="X66" i="27"/>
  <c r="AA66" i="27" s="1"/>
  <c r="X65" i="27"/>
  <c r="AA65" i="27" s="1"/>
  <c r="X64" i="27"/>
  <c r="AA64" i="27" s="1"/>
  <c r="X63" i="27"/>
  <c r="AA63" i="27" s="1"/>
  <c r="X62" i="27"/>
  <c r="AA59" i="27"/>
  <c r="AA58" i="27"/>
  <c r="AA57" i="27"/>
  <c r="AA56" i="27"/>
  <c r="AA55" i="27"/>
  <c r="AA54" i="27"/>
  <c r="AA53" i="27"/>
  <c r="AA52" i="27"/>
  <c r="AA51" i="27"/>
  <c r="AA50" i="27"/>
  <c r="X47" i="27"/>
  <c r="AA47" i="27" s="1"/>
  <c r="X46" i="27"/>
  <c r="AA46" i="27" s="1"/>
  <c r="X45" i="27"/>
  <c r="AA45" i="27" s="1"/>
  <c r="X44" i="27"/>
  <c r="F370" i="30"/>
  <c r="F369" i="30"/>
  <c r="F368" i="30"/>
  <c r="F367" i="30"/>
  <c r="F366" i="30"/>
  <c r="F365" i="30"/>
  <c r="F364" i="30"/>
  <c r="F363" i="30"/>
  <c r="F362" i="30"/>
  <c r="F361" i="30"/>
  <c r="R350" i="30"/>
  <c r="R349" i="30"/>
  <c r="R348" i="30"/>
  <c r="R347" i="30"/>
  <c r="R346" i="30"/>
  <c r="R345" i="30"/>
  <c r="R344" i="30"/>
  <c r="R343" i="30"/>
  <c r="R342" i="30"/>
  <c r="AG401" i="30"/>
  <c r="I334" i="30"/>
  <c r="I333" i="30"/>
  <c r="AJ401" i="30" s="1"/>
  <c r="I332" i="30"/>
  <c r="I331" i="30"/>
  <c r="L334" i="30"/>
  <c r="L333" i="30"/>
  <c r="AM401" i="30" s="1"/>
  <c r="L332" i="30"/>
  <c r="L331" i="30"/>
  <c r="AG395" i="30"/>
  <c r="AG394" i="30"/>
  <c r="I228" i="30"/>
  <c r="I227" i="30"/>
  <c r="I226" i="30"/>
  <c r="AJ392" i="30" s="1"/>
  <c r="AG392" i="30"/>
  <c r="F163" i="30"/>
  <c r="F162" i="30"/>
  <c r="F161" i="30"/>
  <c r="F160" i="30"/>
  <c r="F159" i="30"/>
  <c r="L151" i="30"/>
  <c r="L150" i="30"/>
  <c r="L149" i="30"/>
  <c r="L148" i="30"/>
  <c r="L147" i="30"/>
  <c r="L146" i="30"/>
  <c r="L145" i="30"/>
  <c r="I151" i="30"/>
  <c r="I150" i="30"/>
  <c r="I149" i="30"/>
  <c r="I148" i="30"/>
  <c r="I147" i="30"/>
  <c r="I146" i="30"/>
  <c r="I145" i="30"/>
  <c r="F151" i="30"/>
  <c r="F150" i="30"/>
  <c r="F149" i="30"/>
  <c r="F148" i="30"/>
  <c r="F147" i="30"/>
  <c r="F146" i="30"/>
  <c r="F145" i="30"/>
  <c r="L123" i="30"/>
  <c r="L122" i="30"/>
  <c r="L121" i="30"/>
  <c r="L120" i="30"/>
  <c r="I123" i="30"/>
  <c r="I122" i="30"/>
  <c r="I121" i="30"/>
  <c r="I120" i="30"/>
  <c r="F123" i="30"/>
  <c r="F122" i="30"/>
  <c r="F121" i="30"/>
  <c r="F120" i="30"/>
  <c r="I72" i="30"/>
  <c r="I71" i="30"/>
  <c r="I70" i="30"/>
  <c r="I69" i="30"/>
  <c r="I68" i="30"/>
  <c r="I67" i="30"/>
  <c r="I66" i="30"/>
  <c r="I65" i="30"/>
  <c r="I64" i="30"/>
  <c r="R61" i="30"/>
  <c r="R60" i="30"/>
  <c r="R59" i="30"/>
  <c r="R58" i="30"/>
  <c r="R57" i="30"/>
  <c r="R56" i="30"/>
  <c r="R55" i="30"/>
  <c r="R54" i="30"/>
  <c r="R53" i="30"/>
  <c r="R52" i="30"/>
  <c r="O61" i="30"/>
  <c r="O60" i="30"/>
  <c r="O59" i="30"/>
  <c r="O58" i="30"/>
  <c r="O57" i="30"/>
  <c r="O56" i="30"/>
  <c r="O55" i="30"/>
  <c r="O54" i="30"/>
  <c r="O53" i="30"/>
  <c r="O52" i="30"/>
  <c r="L61" i="30"/>
  <c r="L60" i="30"/>
  <c r="L59" i="30"/>
  <c r="L58" i="30"/>
  <c r="L57" i="30"/>
  <c r="L56" i="30"/>
  <c r="L55" i="30"/>
  <c r="L54" i="30"/>
  <c r="L53" i="30"/>
  <c r="L52" i="30"/>
  <c r="I61" i="30"/>
  <c r="I60" i="30"/>
  <c r="I59" i="30"/>
  <c r="I58" i="30"/>
  <c r="I57" i="30"/>
  <c r="I56" i="30"/>
  <c r="I55" i="30"/>
  <c r="I54" i="30"/>
  <c r="I53" i="30"/>
  <c r="I52" i="30"/>
  <c r="F61" i="30"/>
  <c r="F60" i="30"/>
  <c r="F59" i="30"/>
  <c r="F58" i="30"/>
  <c r="F57" i="30"/>
  <c r="F56" i="30"/>
  <c r="F55" i="30"/>
  <c r="F54" i="30"/>
  <c r="F53" i="30"/>
  <c r="F52" i="30"/>
  <c r="I35" i="30"/>
  <c r="F38" i="30"/>
  <c r="F37" i="30"/>
  <c r="F36" i="30"/>
  <c r="F35" i="30"/>
  <c r="P350" i="57"/>
  <c r="P349" i="57"/>
  <c r="P348" i="57"/>
  <c r="P347" i="57"/>
  <c r="P346" i="57"/>
  <c r="P345" i="57"/>
  <c r="P344" i="57"/>
  <c r="P343" i="57"/>
  <c r="P342" i="57"/>
  <c r="P286" i="57"/>
  <c r="P285" i="57"/>
  <c r="P284" i="57"/>
  <c r="P283" i="57"/>
  <c r="P282" i="57"/>
  <c r="P281" i="57"/>
  <c r="P280" i="57"/>
  <c r="P279" i="57"/>
  <c r="P278" i="57"/>
  <c r="M222" i="57"/>
  <c r="M221" i="57"/>
  <c r="M220" i="57"/>
  <c r="M219" i="57"/>
  <c r="M218" i="57"/>
  <c r="M217" i="57"/>
  <c r="M216" i="57"/>
  <c r="M215" i="57"/>
  <c r="M214" i="57"/>
  <c r="P126" i="57"/>
  <c r="P125" i="57"/>
  <c r="P124" i="57"/>
  <c r="P123" i="57"/>
  <c r="P122" i="57"/>
  <c r="P121" i="57"/>
  <c r="P120" i="57"/>
  <c r="P119" i="57"/>
  <c r="P118" i="57"/>
  <c r="V102" i="57"/>
  <c r="H327" i="46"/>
  <c r="H326" i="46"/>
  <c r="H325" i="46"/>
  <c r="H324" i="46"/>
  <c r="H323" i="46"/>
  <c r="H322" i="46"/>
  <c r="H321" i="46"/>
  <c r="H320" i="46"/>
  <c r="H319" i="46"/>
  <c r="E327" i="46"/>
  <c r="E326" i="46"/>
  <c r="E325" i="46"/>
  <c r="E324" i="46"/>
  <c r="E323" i="46"/>
  <c r="E322" i="46"/>
  <c r="E321" i="46"/>
  <c r="E320" i="46"/>
  <c r="E319" i="46"/>
  <c r="H282" i="46"/>
  <c r="H281" i="46"/>
  <c r="H280" i="46"/>
  <c r="H279" i="46"/>
  <c r="H278" i="46"/>
  <c r="H277" i="46"/>
  <c r="H276" i="46"/>
  <c r="H275" i="46"/>
  <c r="H274" i="46"/>
  <c r="E282" i="46"/>
  <c r="E281" i="46"/>
  <c r="E280" i="46"/>
  <c r="E279" i="46"/>
  <c r="E278" i="46"/>
  <c r="E277" i="46"/>
  <c r="E276" i="46"/>
  <c r="E275" i="46"/>
  <c r="E274" i="46"/>
  <c r="H237" i="46"/>
  <c r="H236" i="46"/>
  <c r="H235" i="46"/>
  <c r="H234" i="46"/>
  <c r="H233" i="46"/>
  <c r="H232" i="46"/>
  <c r="H231" i="46"/>
  <c r="H230" i="46"/>
  <c r="H229" i="46"/>
  <c r="E237" i="46"/>
  <c r="E236" i="46"/>
  <c r="E235" i="46"/>
  <c r="E234" i="46"/>
  <c r="E233" i="46"/>
  <c r="E232" i="46"/>
  <c r="E231" i="46"/>
  <c r="E230" i="46"/>
  <c r="E229" i="46"/>
  <c r="H222" i="46"/>
  <c r="H221" i="46"/>
  <c r="H220" i="46"/>
  <c r="H219" i="46"/>
  <c r="H218" i="46"/>
  <c r="H217" i="46"/>
  <c r="H216" i="46"/>
  <c r="H215" i="46"/>
  <c r="H214" i="46"/>
  <c r="E222" i="46"/>
  <c r="E221" i="46"/>
  <c r="E220" i="46"/>
  <c r="E219" i="46"/>
  <c r="E218" i="46"/>
  <c r="E217" i="46"/>
  <c r="E216" i="46"/>
  <c r="E215" i="46"/>
  <c r="E214" i="46"/>
  <c r="H207" i="46"/>
  <c r="H206" i="46"/>
  <c r="H205" i="46"/>
  <c r="H204" i="46"/>
  <c r="H203" i="46"/>
  <c r="H202" i="46"/>
  <c r="H201" i="46"/>
  <c r="H200" i="46"/>
  <c r="H199" i="46"/>
  <c r="H163" i="46"/>
  <c r="H162" i="46"/>
  <c r="H161" i="46"/>
  <c r="H160" i="46"/>
  <c r="H159" i="46"/>
  <c r="H158" i="46"/>
  <c r="H157" i="46"/>
  <c r="H156" i="46"/>
  <c r="H155" i="46"/>
  <c r="E163" i="46"/>
  <c r="E162" i="46"/>
  <c r="E161" i="46"/>
  <c r="E160" i="46"/>
  <c r="E159" i="46"/>
  <c r="E158" i="46"/>
  <c r="E157" i="46"/>
  <c r="E156" i="46"/>
  <c r="E155" i="46"/>
  <c r="H148" i="46"/>
  <c r="H147" i="46"/>
  <c r="H146" i="46"/>
  <c r="H145" i="46"/>
  <c r="H144" i="46"/>
  <c r="H143" i="46"/>
  <c r="H142" i="46"/>
  <c r="H141" i="46"/>
  <c r="H140" i="46"/>
  <c r="E148" i="46"/>
  <c r="E147" i="46"/>
  <c r="E146" i="46"/>
  <c r="E145" i="46"/>
  <c r="E144" i="46"/>
  <c r="E143" i="46"/>
  <c r="E142" i="46"/>
  <c r="E141" i="46"/>
  <c r="E140" i="46"/>
  <c r="H133" i="46"/>
  <c r="H132" i="46"/>
  <c r="H131" i="46"/>
  <c r="H130" i="46"/>
  <c r="H129" i="46"/>
  <c r="H128" i="46"/>
  <c r="H127" i="46"/>
  <c r="H126" i="46"/>
  <c r="H125" i="46"/>
  <c r="E133" i="46"/>
  <c r="E132" i="46"/>
  <c r="E131" i="46"/>
  <c r="E130" i="46"/>
  <c r="E129" i="46"/>
  <c r="E128" i="46"/>
  <c r="E127" i="46"/>
  <c r="E126" i="46"/>
  <c r="E125" i="46"/>
  <c r="H118" i="46"/>
  <c r="H117" i="46"/>
  <c r="H116" i="46"/>
  <c r="H115" i="46"/>
  <c r="H114" i="46"/>
  <c r="H113" i="46"/>
  <c r="H112" i="46"/>
  <c r="H111" i="46"/>
  <c r="H110" i="46"/>
  <c r="E118" i="46"/>
  <c r="E117" i="46"/>
  <c r="E116" i="46"/>
  <c r="E115" i="46"/>
  <c r="E114" i="46"/>
  <c r="E113" i="46"/>
  <c r="E112" i="46"/>
  <c r="E111" i="46"/>
  <c r="E110" i="46"/>
  <c r="E103" i="46"/>
  <c r="E102" i="46"/>
  <c r="E101" i="46"/>
  <c r="E100" i="46"/>
  <c r="E99" i="46"/>
  <c r="E98" i="46"/>
  <c r="E97" i="46"/>
  <c r="E96" i="46"/>
  <c r="E95" i="46"/>
  <c r="H103" i="46"/>
  <c r="H102" i="46"/>
  <c r="H101" i="46"/>
  <c r="H100" i="46"/>
  <c r="H99" i="46"/>
  <c r="H98" i="46"/>
  <c r="H97" i="46"/>
  <c r="H96" i="46"/>
  <c r="H95" i="46"/>
  <c r="H88" i="46"/>
  <c r="H87" i="46"/>
  <c r="H86" i="46"/>
  <c r="H85" i="46"/>
  <c r="H84" i="46"/>
  <c r="H83" i="46"/>
  <c r="H82" i="46"/>
  <c r="H81" i="46"/>
  <c r="H80" i="46"/>
  <c r="E88" i="46"/>
  <c r="E87" i="46"/>
  <c r="E86" i="46"/>
  <c r="E85" i="46"/>
  <c r="E84" i="46"/>
  <c r="E83" i="46"/>
  <c r="E82" i="46"/>
  <c r="E81" i="46"/>
  <c r="E80" i="46"/>
  <c r="E73" i="46"/>
  <c r="E72" i="46"/>
  <c r="E71" i="46"/>
  <c r="E70" i="46"/>
  <c r="E69" i="46"/>
  <c r="E68" i="46"/>
  <c r="E67" i="46"/>
  <c r="E66" i="46"/>
  <c r="E65" i="46"/>
  <c r="H73" i="46"/>
  <c r="H72" i="46"/>
  <c r="H71" i="46"/>
  <c r="H70" i="46"/>
  <c r="H69" i="46"/>
  <c r="H68" i="46"/>
  <c r="H67" i="46"/>
  <c r="H66" i="46"/>
  <c r="H65" i="46"/>
  <c r="H58" i="46"/>
  <c r="H57" i="46"/>
  <c r="H56" i="46"/>
  <c r="H55" i="46"/>
  <c r="H54" i="46"/>
  <c r="H53" i="46"/>
  <c r="H52" i="46"/>
  <c r="H51" i="46"/>
  <c r="H50" i="46"/>
  <c r="E58" i="46"/>
  <c r="E57" i="46"/>
  <c r="E56" i="46"/>
  <c r="E55" i="46"/>
  <c r="E54" i="46"/>
  <c r="E53" i="46"/>
  <c r="E52" i="46"/>
  <c r="E51" i="46"/>
  <c r="E50" i="46"/>
  <c r="E43" i="46"/>
  <c r="E42" i="46"/>
  <c r="E41" i="46"/>
  <c r="E40" i="46"/>
  <c r="E39" i="46"/>
  <c r="E38" i="46"/>
  <c r="E37" i="46"/>
  <c r="E36" i="46"/>
  <c r="E35" i="46"/>
  <c r="H43" i="46"/>
  <c r="H42" i="46"/>
  <c r="H41" i="46"/>
  <c r="H40" i="46"/>
  <c r="H39" i="46"/>
  <c r="H38" i="46"/>
  <c r="H37" i="46"/>
  <c r="H36" i="46"/>
  <c r="H35" i="46"/>
  <c r="H28" i="46"/>
  <c r="H27" i="46"/>
  <c r="H26" i="46"/>
  <c r="H25" i="46"/>
  <c r="H24" i="46"/>
  <c r="H23" i="46"/>
  <c r="H22" i="46"/>
  <c r="H21" i="46"/>
  <c r="H20" i="46"/>
  <c r="E28" i="46"/>
  <c r="E27" i="46"/>
  <c r="E26" i="46"/>
  <c r="E25" i="46"/>
  <c r="E24" i="46"/>
  <c r="E23" i="46"/>
  <c r="E22" i="46"/>
  <c r="E21" i="46"/>
  <c r="E20" i="46"/>
  <c r="H13" i="46"/>
  <c r="H12" i="46"/>
  <c r="H11" i="46"/>
  <c r="H10" i="46"/>
  <c r="H9" i="46"/>
  <c r="H8" i="46"/>
  <c r="H7" i="46"/>
  <c r="H6" i="46"/>
  <c r="H5" i="46"/>
  <c r="AX351" i="7"/>
  <c r="AX350" i="7"/>
  <c r="AX349" i="7"/>
  <c r="AX348" i="7"/>
  <c r="AX347" i="7"/>
  <c r="AX346" i="7"/>
  <c r="AX345" i="7"/>
  <c r="AX344" i="7"/>
  <c r="AU352" i="7"/>
  <c r="AR352" i="7"/>
  <c r="AO352" i="7"/>
  <c r="AF352" i="7"/>
  <c r="AI352" i="7"/>
  <c r="AL352" i="7"/>
  <c r="AX319" i="7"/>
  <c r="AX318" i="7"/>
  <c r="AX317" i="7"/>
  <c r="AX316" i="7"/>
  <c r="AX315" i="7"/>
  <c r="AX314" i="7"/>
  <c r="AX313" i="7"/>
  <c r="AX312" i="7"/>
  <c r="AU320" i="7"/>
  <c r="AR320" i="7"/>
  <c r="AO320" i="7"/>
  <c r="AL320" i="7"/>
  <c r="AI320" i="7"/>
  <c r="AF320" i="7"/>
  <c r="AR143" i="7"/>
  <c r="AR142" i="7"/>
  <c r="AR141" i="7"/>
  <c r="AR140" i="7"/>
  <c r="AR139" i="7"/>
  <c r="AR138" i="7"/>
  <c r="AR137" i="7"/>
  <c r="AR136" i="7"/>
  <c r="AR111" i="7"/>
  <c r="AR110" i="7"/>
  <c r="AR109" i="7"/>
  <c r="AR108" i="7"/>
  <c r="AR107" i="7"/>
  <c r="AR106" i="7"/>
  <c r="AR105" i="7"/>
  <c r="AR104" i="7"/>
  <c r="AO111" i="7"/>
  <c r="AO104" i="7"/>
  <c r="AL104" i="7"/>
  <c r="AI104" i="7"/>
  <c r="AF104" i="7"/>
  <c r="AX72" i="7"/>
  <c r="AU72" i="7"/>
  <c r="X319" i="7"/>
  <c r="X318" i="7"/>
  <c r="X317" i="7"/>
  <c r="X316" i="7"/>
  <c r="X315" i="7"/>
  <c r="X314" i="7"/>
  <c r="X313" i="7"/>
  <c r="X312" i="7"/>
  <c r="X223" i="7"/>
  <c r="X222" i="7"/>
  <c r="X221" i="7"/>
  <c r="X220" i="7"/>
  <c r="X219" i="7"/>
  <c r="X218" i="7"/>
  <c r="X217" i="7"/>
  <c r="X216" i="7"/>
  <c r="U159" i="7"/>
  <c r="U158" i="7"/>
  <c r="U157" i="7"/>
  <c r="U156" i="7"/>
  <c r="U155" i="7"/>
  <c r="U154" i="7"/>
  <c r="U153" i="7"/>
  <c r="U152" i="7"/>
  <c r="X159" i="7"/>
  <c r="X158" i="7"/>
  <c r="X157" i="7"/>
  <c r="X156" i="7"/>
  <c r="X155" i="7"/>
  <c r="X154" i="7"/>
  <c r="X153" i="7"/>
  <c r="X152" i="7"/>
  <c r="R143" i="7"/>
  <c r="R142" i="7"/>
  <c r="R141" i="7"/>
  <c r="R140" i="7"/>
  <c r="R139" i="7"/>
  <c r="R138" i="7"/>
  <c r="R137" i="7"/>
  <c r="BR137" i="7" s="1"/>
  <c r="R136" i="7"/>
  <c r="U127" i="7"/>
  <c r="U126" i="7"/>
  <c r="U125" i="7"/>
  <c r="U124" i="7"/>
  <c r="U123" i="7"/>
  <c r="U122" i="7"/>
  <c r="U121" i="7"/>
  <c r="U120" i="7"/>
  <c r="R127" i="7"/>
  <c r="R126" i="7"/>
  <c r="R125" i="7"/>
  <c r="R124" i="7"/>
  <c r="R123" i="7"/>
  <c r="R122" i="7"/>
  <c r="R121" i="7"/>
  <c r="R120" i="7"/>
  <c r="F111" i="7"/>
  <c r="F104" i="7"/>
  <c r="I104" i="7"/>
  <c r="L104" i="7"/>
  <c r="L112" i="7" s="1"/>
  <c r="O104" i="7"/>
  <c r="O112" i="7" s="1"/>
  <c r="R111" i="7"/>
  <c r="R104" i="7"/>
  <c r="U111" i="7"/>
  <c r="U110" i="7"/>
  <c r="U109" i="7"/>
  <c r="U108" i="7"/>
  <c r="U107" i="7"/>
  <c r="U106" i="7"/>
  <c r="U105" i="7"/>
  <c r="U104" i="7"/>
  <c r="U79" i="7"/>
  <c r="U78" i="7"/>
  <c r="U77" i="7"/>
  <c r="U76" i="7"/>
  <c r="U75" i="7"/>
  <c r="U74" i="7"/>
  <c r="U73" i="7"/>
  <c r="U72" i="7"/>
  <c r="K222" i="44"/>
  <c r="K221" i="44"/>
  <c r="K220" i="44"/>
  <c r="K219" i="44"/>
  <c r="K199" i="44"/>
  <c r="K179" i="44"/>
  <c r="K152" i="44"/>
  <c r="K151" i="44"/>
  <c r="K150" i="44"/>
  <c r="K149" i="44"/>
  <c r="K142" i="44"/>
  <c r="K141" i="44"/>
  <c r="K140" i="44"/>
  <c r="K139" i="44"/>
  <c r="K112" i="44"/>
  <c r="K111" i="44"/>
  <c r="K110" i="44"/>
  <c r="K109" i="44"/>
  <c r="K102" i="44"/>
  <c r="K101" i="44"/>
  <c r="K100" i="44"/>
  <c r="K99" i="44"/>
  <c r="K92" i="44"/>
  <c r="K91" i="44"/>
  <c r="K90" i="44"/>
  <c r="K89" i="44"/>
  <c r="K72" i="44"/>
  <c r="K71" i="44"/>
  <c r="K70" i="44"/>
  <c r="K69" i="44"/>
  <c r="O385" i="28"/>
  <c r="O384" i="28"/>
  <c r="O383" i="28"/>
  <c r="O382" i="28"/>
  <c r="L385" i="28"/>
  <c r="L384" i="28"/>
  <c r="L383" i="28"/>
  <c r="L382" i="28"/>
  <c r="I385" i="28"/>
  <c r="I384" i="28"/>
  <c r="I383" i="28"/>
  <c r="I382" i="28"/>
  <c r="O369" i="28"/>
  <c r="O368" i="28"/>
  <c r="O367" i="28"/>
  <c r="O366" i="28"/>
  <c r="O365" i="28"/>
  <c r="O364" i="28"/>
  <c r="O363" i="28"/>
  <c r="O362" i="28"/>
  <c r="O361" i="28"/>
  <c r="O360" i="28"/>
  <c r="I369" i="28"/>
  <c r="I368" i="28"/>
  <c r="I367" i="28"/>
  <c r="I366" i="28"/>
  <c r="I365" i="28"/>
  <c r="I364" i="28"/>
  <c r="I363" i="28"/>
  <c r="I362" i="28"/>
  <c r="I361" i="28"/>
  <c r="I360" i="28"/>
  <c r="O349" i="28"/>
  <c r="O348" i="28"/>
  <c r="O347" i="28"/>
  <c r="O346" i="28"/>
  <c r="O345" i="28"/>
  <c r="O344" i="28"/>
  <c r="O343" i="28"/>
  <c r="O342" i="28"/>
  <c r="O341" i="28"/>
  <c r="AN202" i="28" s="1"/>
  <c r="AK202" i="28"/>
  <c r="AH202" i="28"/>
  <c r="AE202" i="28"/>
  <c r="O333" i="28"/>
  <c r="O332" i="28"/>
  <c r="AN200" i="28" s="1"/>
  <c r="O331" i="28"/>
  <c r="O330" i="28"/>
  <c r="L333" i="28"/>
  <c r="L332" i="28"/>
  <c r="AK200" i="28" s="1"/>
  <c r="L331" i="28"/>
  <c r="L330" i="28"/>
  <c r="AH200" i="28"/>
  <c r="AE200" i="28"/>
  <c r="O327" i="28"/>
  <c r="O326" i="28"/>
  <c r="O325" i="28"/>
  <c r="O324" i="28"/>
  <c r="O323" i="28"/>
  <c r="O322" i="28"/>
  <c r="O321" i="28"/>
  <c r="AN199" i="28" s="1"/>
  <c r="L327" i="28"/>
  <c r="L326" i="28"/>
  <c r="L325" i="28"/>
  <c r="L324" i="28"/>
  <c r="L323" i="28"/>
  <c r="L322" i="28"/>
  <c r="L321" i="28"/>
  <c r="AK199" i="28" s="1"/>
  <c r="I327" i="28"/>
  <c r="I326" i="28"/>
  <c r="I325" i="28"/>
  <c r="I324" i="28"/>
  <c r="I323" i="28"/>
  <c r="I322" i="28"/>
  <c r="I321" i="28"/>
  <c r="AH199" i="28" s="1"/>
  <c r="AE199" i="28"/>
  <c r="O318" i="28"/>
  <c r="O317" i="28"/>
  <c r="O316" i="28"/>
  <c r="O315" i="28"/>
  <c r="O314" i="28"/>
  <c r="O313" i="28"/>
  <c r="O312" i="28"/>
  <c r="AK196" i="28"/>
  <c r="AH196" i="28"/>
  <c r="AE196" i="28"/>
  <c r="O283" i="28"/>
  <c r="O282" i="28"/>
  <c r="O281" i="28"/>
  <c r="O280" i="28"/>
  <c r="O279" i="28"/>
  <c r="O278" i="28"/>
  <c r="O277" i="28"/>
  <c r="O276" i="28"/>
  <c r="O275" i="28"/>
  <c r="O274" i="28"/>
  <c r="O273" i="28"/>
  <c r="O272" i="28"/>
  <c r="O271" i="28"/>
  <c r="O270" i="28"/>
  <c r="AN195" i="28" s="1"/>
  <c r="L283" i="28"/>
  <c r="L282" i="28"/>
  <c r="L281" i="28"/>
  <c r="L280" i="28"/>
  <c r="L279" i="28"/>
  <c r="L278" i="28"/>
  <c r="L277" i="28"/>
  <c r="L276" i="28"/>
  <c r="L275" i="28"/>
  <c r="L274" i="28"/>
  <c r="L273" i="28"/>
  <c r="L272" i="28"/>
  <c r="L271" i="28"/>
  <c r="L270" i="28"/>
  <c r="AK195" i="28" s="1"/>
  <c r="AH195" i="28"/>
  <c r="AE195" i="28"/>
  <c r="O267" i="28"/>
  <c r="O266" i="28"/>
  <c r="O265" i="28"/>
  <c r="AN194" i="28" s="1"/>
  <c r="O264" i="28"/>
  <c r="O263" i="28"/>
  <c r="O262" i="28"/>
  <c r="O261" i="28"/>
  <c r="O260" i="28"/>
  <c r="O259" i="28"/>
  <c r="O258" i="28"/>
  <c r="AN193" i="28" s="1"/>
  <c r="L267" i="28"/>
  <c r="L266" i="28"/>
  <c r="L265" i="28"/>
  <c r="AK194" i="28" s="1"/>
  <c r="L264" i="28"/>
  <c r="L263" i="28"/>
  <c r="L262" i="28"/>
  <c r="L261" i="28"/>
  <c r="L260" i="28"/>
  <c r="L259" i="28"/>
  <c r="L258" i="28"/>
  <c r="AK193" i="28" s="1"/>
  <c r="AH194" i="28"/>
  <c r="AH193" i="28"/>
  <c r="AE194" i="28"/>
  <c r="AE193" i="28"/>
  <c r="AN192" i="28"/>
  <c r="AK192" i="28"/>
  <c r="AH192" i="28"/>
  <c r="AE192" i="28"/>
  <c r="O245" i="28"/>
  <c r="O244" i="28"/>
  <c r="O243" i="28"/>
  <c r="O242" i="28"/>
  <c r="O241" i="28"/>
  <c r="O240" i="28"/>
  <c r="O239" i="28"/>
  <c r="O238" i="28"/>
  <c r="O237" i="28"/>
  <c r="L245" i="28"/>
  <c r="L244" i="28"/>
  <c r="L243" i="28"/>
  <c r="L242" i="28"/>
  <c r="L241" i="28"/>
  <c r="L240" i="28"/>
  <c r="L239" i="28"/>
  <c r="L238" i="28"/>
  <c r="L237" i="28"/>
  <c r="O227" i="28"/>
  <c r="O226" i="28"/>
  <c r="O225" i="28"/>
  <c r="AN191" i="28" s="1"/>
  <c r="AK191" i="28"/>
  <c r="AH191" i="28"/>
  <c r="AE191" i="28"/>
  <c r="O162" i="28"/>
  <c r="O161" i="28"/>
  <c r="O160" i="28"/>
  <c r="O159" i="28"/>
  <c r="O158" i="28"/>
  <c r="L162" i="28"/>
  <c r="L161" i="28"/>
  <c r="L160" i="28"/>
  <c r="L159" i="28"/>
  <c r="L158" i="28"/>
  <c r="O150" i="28"/>
  <c r="O149" i="28"/>
  <c r="O148" i="28"/>
  <c r="O147" i="28"/>
  <c r="O146" i="28"/>
  <c r="O145" i="28"/>
  <c r="O144" i="28"/>
  <c r="L150" i="28"/>
  <c r="L149" i="28"/>
  <c r="L148" i="28"/>
  <c r="L147" i="28"/>
  <c r="L146" i="28"/>
  <c r="L145" i="28"/>
  <c r="L144" i="28"/>
  <c r="I144" i="28"/>
  <c r="F144" i="28"/>
  <c r="O130" i="28"/>
  <c r="R131" i="28"/>
  <c r="O122" i="28"/>
  <c r="O121" i="28"/>
  <c r="O120" i="28"/>
  <c r="O119" i="28"/>
  <c r="L122" i="28"/>
  <c r="L121" i="28"/>
  <c r="L120" i="28"/>
  <c r="L119" i="28"/>
  <c r="I122" i="28"/>
  <c r="I121" i="28"/>
  <c r="I120" i="28"/>
  <c r="I119" i="28"/>
  <c r="O116" i="28"/>
  <c r="O115" i="28"/>
  <c r="O114" i="28"/>
  <c r="O113" i="28"/>
  <c r="O112" i="28"/>
  <c r="L116" i="28"/>
  <c r="L115" i="28"/>
  <c r="L114" i="28"/>
  <c r="L113" i="28"/>
  <c r="L112" i="28"/>
  <c r="I116" i="28"/>
  <c r="I115" i="28"/>
  <c r="I114" i="28"/>
  <c r="I113" i="28"/>
  <c r="I112" i="28"/>
  <c r="F112" i="28"/>
  <c r="O109" i="28"/>
  <c r="O108" i="28"/>
  <c r="O107" i="28"/>
  <c r="O82" i="28"/>
  <c r="O81" i="28"/>
  <c r="O80" i="28"/>
  <c r="O79" i="28"/>
  <c r="O78" i="28"/>
  <c r="O77" i="28"/>
  <c r="O76" i="28"/>
  <c r="O75" i="28"/>
  <c r="O74" i="28"/>
  <c r="L82" i="28"/>
  <c r="L81" i="28"/>
  <c r="L80" i="28"/>
  <c r="L79" i="28"/>
  <c r="L78" i="28"/>
  <c r="L77" i="28"/>
  <c r="L76" i="28"/>
  <c r="L75" i="28"/>
  <c r="L74" i="28"/>
  <c r="I82" i="28"/>
  <c r="I81" i="28"/>
  <c r="I80" i="28"/>
  <c r="I79" i="28"/>
  <c r="I78" i="28"/>
  <c r="I77" i="28"/>
  <c r="I76" i="28"/>
  <c r="I75" i="28"/>
  <c r="I74" i="28"/>
  <c r="O71" i="28"/>
  <c r="O70" i="28"/>
  <c r="O69" i="28"/>
  <c r="O68" i="28"/>
  <c r="O67" i="28"/>
  <c r="O66" i="28"/>
  <c r="O65" i="28"/>
  <c r="O64" i="28"/>
  <c r="O63" i="28"/>
  <c r="L71" i="28"/>
  <c r="L70" i="28"/>
  <c r="L69" i="28"/>
  <c r="L68" i="28"/>
  <c r="L67" i="28"/>
  <c r="L66" i="28"/>
  <c r="L65" i="28"/>
  <c r="L64" i="28"/>
  <c r="L63" i="28"/>
  <c r="U369" i="25"/>
  <c r="U368" i="25"/>
  <c r="U367" i="25"/>
  <c r="U366" i="25"/>
  <c r="U365" i="25"/>
  <c r="U364" i="25"/>
  <c r="U363" i="25"/>
  <c r="U362" i="25"/>
  <c r="U361" i="25"/>
  <c r="U360" i="25"/>
  <c r="O369" i="25"/>
  <c r="O368" i="25"/>
  <c r="AA368" i="25" s="1"/>
  <c r="O367" i="25"/>
  <c r="O366" i="25"/>
  <c r="O365" i="25"/>
  <c r="O364" i="25"/>
  <c r="O363" i="25"/>
  <c r="O362" i="25"/>
  <c r="O361" i="25"/>
  <c r="O360" i="25"/>
  <c r="AA360" i="25" s="1"/>
  <c r="AA346" i="25"/>
  <c r="AA342" i="25"/>
  <c r="U327" i="25"/>
  <c r="U326" i="25"/>
  <c r="U325" i="25"/>
  <c r="U324" i="25"/>
  <c r="U323" i="25"/>
  <c r="U322" i="25"/>
  <c r="U321" i="25"/>
  <c r="O327" i="25"/>
  <c r="O326" i="25"/>
  <c r="O325" i="25"/>
  <c r="O324" i="25"/>
  <c r="O323" i="25"/>
  <c r="O322" i="25"/>
  <c r="O321" i="25"/>
  <c r="U318" i="25"/>
  <c r="U317" i="25"/>
  <c r="U316" i="25"/>
  <c r="U315" i="25"/>
  <c r="U314" i="25"/>
  <c r="U313" i="25"/>
  <c r="U312" i="25"/>
  <c r="O318" i="25"/>
  <c r="O317" i="25"/>
  <c r="O316" i="25"/>
  <c r="O315" i="25"/>
  <c r="O314" i="25"/>
  <c r="O313" i="25"/>
  <c r="O312" i="25"/>
  <c r="U292" i="25"/>
  <c r="AA292" i="25" s="1"/>
  <c r="U291" i="25"/>
  <c r="U290" i="25"/>
  <c r="U289" i="25"/>
  <c r="U288" i="25"/>
  <c r="AA288" i="25" s="1"/>
  <c r="U287" i="25"/>
  <c r="U286" i="25"/>
  <c r="U283" i="25"/>
  <c r="U282" i="25"/>
  <c r="U281" i="25"/>
  <c r="U280" i="25"/>
  <c r="U279" i="25"/>
  <c r="U278" i="25"/>
  <c r="U277" i="25"/>
  <c r="U276" i="25"/>
  <c r="U275" i="25"/>
  <c r="U274" i="25"/>
  <c r="U273" i="25"/>
  <c r="U272" i="25"/>
  <c r="U271" i="25"/>
  <c r="U270" i="25"/>
  <c r="O283" i="25"/>
  <c r="O282" i="25"/>
  <c r="O281" i="25"/>
  <c r="O280" i="25"/>
  <c r="O279" i="25"/>
  <c r="O278" i="25"/>
  <c r="O277" i="25"/>
  <c r="O276" i="25"/>
  <c r="O275" i="25"/>
  <c r="O274" i="25"/>
  <c r="O273" i="25"/>
  <c r="O272" i="25"/>
  <c r="O271" i="25"/>
  <c r="O270" i="25"/>
  <c r="AA267" i="25"/>
  <c r="AA264" i="25"/>
  <c r="AA263" i="25"/>
  <c r="AA260" i="25"/>
  <c r="AA259" i="25"/>
  <c r="U255" i="25"/>
  <c r="U254" i="25"/>
  <c r="U253" i="25"/>
  <c r="U252" i="25"/>
  <c r="U251" i="25"/>
  <c r="AA251" i="25" s="1"/>
  <c r="U250" i="25"/>
  <c r="AA250" i="25" s="1"/>
  <c r="U249" i="25"/>
  <c r="AA249" i="25" s="1"/>
  <c r="U248" i="25"/>
  <c r="AA248" i="25" s="1"/>
  <c r="AA255" i="25"/>
  <c r="AA254" i="25"/>
  <c r="AA253" i="25"/>
  <c r="AA252" i="25"/>
  <c r="U150" i="25"/>
  <c r="U149" i="25"/>
  <c r="U148" i="25"/>
  <c r="U147" i="25"/>
  <c r="U146" i="25"/>
  <c r="U145" i="25"/>
  <c r="U144" i="25"/>
  <c r="O150" i="25"/>
  <c r="O149" i="25"/>
  <c r="O148" i="25"/>
  <c r="O147" i="25"/>
  <c r="O146" i="25"/>
  <c r="O145" i="25"/>
  <c r="O144" i="25"/>
  <c r="U135" i="25"/>
  <c r="U134" i="25"/>
  <c r="U133" i="25"/>
  <c r="U132" i="25"/>
  <c r="U131" i="25"/>
  <c r="U130" i="25"/>
  <c r="O135" i="25"/>
  <c r="O134" i="25"/>
  <c r="O133" i="25"/>
  <c r="O132" i="25"/>
  <c r="O131" i="25"/>
  <c r="O130" i="25"/>
  <c r="U109" i="25"/>
  <c r="U108" i="25"/>
  <c r="U107" i="25"/>
  <c r="O109" i="25"/>
  <c r="O108" i="25"/>
  <c r="O107" i="25"/>
  <c r="U82" i="25"/>
  <c r="U81" i="25"/>
  <c r="U80" i="25"/>
  <c r="U79" i="25"/>
  <c r="U78" i="25"/>
  <c r="U77" i="25"/>
  <c r="U76" i="25"/>
  <c r="U75" i="25"/>
  <c r="U74" i="25"/>
  <c r="AJ71" i="25"/>
  <c r="AJ70" i="25"/>
  <c r="AJ69" i="25"/>
  <c r="AJ68" i="25"/>
  <c r="AJ67" i="25"/>
  <c r="AJ66" i="25"/>
  <c r="AJ65" i="25"/>
  <c r="AJ64" i="25"/>
  <c r="AJ63" i="25"/>
  <c r="U60" i="25"/>
  <c r="U59" i="25"/>
  <c r="U58" i="25"/>
  <c r="AA58" i="25" s="1"/>
  <c r="U57" i="25"/>
  <c r="AA57" i="25" s="1"/>
  <c r="U56" i="25"/>
  <c r="U55" i="25"/>
  <c r="U54" i="25"/>
  <c r="AA54" i="25" s="1"/>
  <c r="U53" i="25"/>
  <c r="AA53" i="25" s="1"/>
  <c r="U52" i="25"/>
  <c r="U51" i="25"/>
  <c r="AA48" i="25"/>
  <c r="AA47" i="25"/>
  <c r="AA46" i="25"/>
  <c r="AA45" i="25"/>
  <c r="AA37" i="25"/>
  <c r="AA36" i="25"/>
  <c r="AA35" i="25"/>
  <c r="AA34" i="25"/>
  <c r="Z34" i="28" s="1"/>
  <c r="V34" i="28" s="1"/>
  <c r="AC386" i="25"/>
  <c r="AB386" i="25"/>
  <c r="AM13" i="42"/>
  <c r="BR143" i="7" l="1"/>
  <c r="AA365" i="25"/>
  <c r="BR140" i="7"/>
  <c r="O123" i="28"/>
  <c r="BR141" i="7"/>
  <c r="I123" i="28"/>
  <c r="L123" i="28"/>
  <c r="BR139" i="7"/>
  <c r="AA131" i="25"/>
  <c r="AA273" i="25"/>
  <c r="AA281" i="25"/>
  <c r="AA363" i="25"/>
  <c r="BR142" i="7"/>
  <c r="BR138" i="7"/>
  <c r="AA364" i="25"/>
  <c r="AA369" i="25"/>
  <c r="AA367" i="25"/>
  <c r="O318" i="27"/>
  <c r="AA135" i="25"/>
  <c r="K203" i="44"/>
  <c r="N199" i="44"/>
  <c r="N203" i="44" s="1"/>
  <c r="R134" i="28"/>
  <c r="R133" i="28"/>
  <c r="X109" i="27"/>
  <c r="AA325" i="25"/>
  <c r="V78" i="57"/>
  <c r="AA348" i="27"/>
  <c r="AA341" i="27"/>
  <c r="AA361" i="25"/>
  <c r="U328" i="25"/>
  <c r="U446" i="25" s="1"/>
  <c r="AA362" i="25"/>
  <c r="AA132" i="25"/>
  <c r="AA270" i="25"/>
  <c r="AA278" i="25"/>
  <c r="AA133" i="25"/>
  <c r="AA274" i="25"/>
  <c r="AA282" i="25"/>
  <c r="U370" i="25"/>
  <c r="U451" i="25" s="1"/>
  <c r="R135" i="28"/>
  <c r="BA152" i="7"/>
  <c r="BA153" i="7"/>
  <c r="O349" i="27"/>
  <c r="AA134" i="25"/>
  <c r="U319" i="25"/>
  <c r="U445" i="25" s="1"/>
  <c r="O150" i="27"/>
  <c r="AA277" i="25"/>
  <c r="R130" i="28"/>
  <c r="AA88" i="27"/>
  <c r="AA342" i="27"/>
  <c r="V120" i="40"/>
  <c r="Y109" i="40"/>
  <c r="O370" i="25"/>
  <c r="O451" i="25" s="1"/>
  <c r="D25" i="43"/>
  <c r="AV120" i="40"/>
  <c r="AY109" i="40"/>
  <c r="AA130" i="25"/>
  <c r="R132" i="28"/>
  <c r="AX352" i="7"/>
  <c r="AA327" i="27"/>
  <c r="O333" i="27"/>
  <c r="AA344" i="27"/>
  <c r="AA321" i="25"/>
  <c r="AA345" i="27"/>
  <c r="Y143" i="40"/>
  <c r="V154" i="40"/>
  <c r="V238" i="40"/>
  <c r="AX320" i="7"/>
  <c r="BA156" i="7"/>
  <c r="BA155" i="7"/>
  <c r="BA159" i="7"/>
  <c r="BA154" i="7"/>
  <c r="BA158" i="7"/>
  <c r="BA157" i="7"/>
  <c r="AA76" i="27"/>
  <c r="AA80" i="27"/>
  <c r="O82" i="27"/>
  <c r="O283" i="27"/>
  <c r="AA343" i="27"/>
  <c r="AA347" i="27"/>
  <c r="AA44" i="27"/>
  <c r="AA48" i="27" s="1"/>
  <c r="X48" i="27"/>
  <c r="AA60" i="27"/>
  <c r="O369" i="27"/>
  <c r="O135" i="27"/>
  <c r="AA74" i="27"/>
  <c r="AA78" i="27"/>
  <c r="AA315" i="25"/>
  <c r="AV154" i="40"/>
  <c r="AY143" i="40"/>
  <c r="AV340" i="40"/>
  <c r="AY332" i="40"/>
  <c r="AV306" i="40"/>
  <c r="AA346" i="27"/>
  <c r="X349" i="27"/>
  <c r="AA340" i="27"/>
  <c r="AV171" i="40"/>
  <c r="Y163" i="40"/>
  <c r="Y162" i="40"/>
  <c r="Y161" i="40"/>
  <c r="V171" i="40"/>
  <c r="Y160" i="40"/>
  <c r="X82" i="27"/>
  <c r="AA73" i="27"/>
  <c r="AA77" i="27"/>
  <c r="AA81" i="27"/>
  <c r="AA75" i="27"/>
  <c r="AA79" i="27"/>
  <c r="Y187" i="40"/>
  <c r="Y186" i="40"/>
  <c r="Y185" i="40"/>
  <c r="Y184" i="40"/>
  <c r="Y183" i="40"/>
  <c r="Y182" i="40"/>
  <c r="V188" i="40"/>
  <c r="Y181" i="40"/>
  <c r="X71" i="27"/>
  <c r="AA62" i="27"/>
  <c r="X267" i="27"/>
  <c r="AA263" i="27"/>
  <c r="AA259" i="27"/>
  <c r="AA266" i="27"/>
  <c r="AA265" i="27"/>
  <c r="AA264" i="27"/>
  <c r="AA262" i="27"/>
  <c r="AA261" i="27"/>
  <c r="AA260" i="27"/>
  <c r="AA258" i="27"/>
  <c r="AA257" i="27"/>
  <c r="AA366" i="25"/>
  <c r="O61" i="25"/>
  <c r="O409" i="25" s="1"/>
  <c r="AA63" i="25"/>
  <c r="AA67" i="25"/>
  <c r="U72" i="25"/>
  <c r="U410" i="25" s="1"/>
  <c r="AA80" i="25"/>
  <c r="AA145" i="25"/>
  <c r="AA233" i="25"/>
  <c r="AA239" i="25"/>
  <c r="AA318" i="25"/>
  <c r="AA324" i="25"/>
  <c r="AA349" i="25"/>
  <c r="AA52" i="25"/>
  <c r="AA56" i="25"/>
  <c r="AA60" i="25"/>
  <c r="AA258" i="25"/>
  <c r="AA262" i="25"/>
  <c r="AA266" i="25"/>
  <c r="AA272" i="25"/>
  <c r="AA276" i="25"/>
  <c r="AA280" i="25"/>
  <c r="AA286" i="25"/>
  <c r="AA290" i="25"/>
  <c r="U293" i="25"/>
  <c r="U442" i="25" s="1"/>
  <c r="AA313" i="25"/>
  <c r="AA317" i="25"/>
  <c r="AA323" i="25"/>
  <c r="AA327" i="25"/>
  <c r="AA344" i="25"/>
  <c r="AA348" i="25"/>
  <c r="AA71" i="25"/>
  <c r="AA76" i="25"/>
  <c r="AA108" i="25"/>
  <c r="AA149" i="25"/>
  <c r="O151" i="25"/>
  <c r="O421" i="25" s="1"/>
  <c r="AA227" i="25"/>
  <c r="AA243" i="25"/>
  <c r="AA314" i="25"/>
  <c r="AA341" i="25"/>
  <c r="AA345" i="25"/>
  <c r="AA289" i="25"/>
  <c r="AA343" i="25"/>
  <c r="AA347" i="25"/>
  <c r="AA312" i="25"/>
  <c r="AA322" i="25"/>
  <c r="AA287" i="25"/>
  <c r="AA316" i="25"/>
  <c r="AA291" i="25"/>
  <c r="U350" i="25"/>
  <c r="U449" i="25" s="1"/>
  <c r="AA66" i="25"/>
  <c r="AA70" i="25"/>
  <c r="O72" i="25"/>
  <c r="O410" i="25" s="1"/>
  <c r="AA75" i="25"/>
  <c r="AA79" i="25"/>
  <c r="O412" i="25"/>
  <c r="U110" i="25"/>
  <c r="U415" i="25" s="1"/>
  <c r="O136" i="25"/>
  <c r="O419" i="25" s="1"/>
  <c r="AA144" i="25"/>
  <c r="AA148" i="25"/>
  <c r="U151" i="25"/>
  <c r="U421" i="25" s="1"/>
  <c r="U481" i="25" s="1"/>
  <c r="AA226" i="25"/>
  <c r="AA232" i="25"/>
  <c r="AA238" i="25"/>
  <c r="AA242" i="25"/>
  <c r="U256" i="25"/>
  <c r="U439" i="25" s="1"/>
  <c r="U268" i="25"/>
  <c r="U440" i="25" s="1"/>
  <c r="O350" i="25"/>
  <c r="O449" i="25" s="1"/>
  <c r="O38" i="25"/>
  <c r="O406" i="25" s="1"/>
  <c r="AA49" i="25"/>
  <c r="AA408" i="25" s="1"/>
  <c r="O49" i="25"/>
  <c r="O408" i="25" s="1"/>
  <c r="U49" i="25"/>
  <c r="U408" i="25" s="1"/>
  <c r="AA51" i="25"/>
  <c r="AA55" i="25"/>
  <c r="AA59" i="25"/>
  <c r="U61" i="25"/>
  <c r="U409" i="25" s="1"/>
  <c r="AA65" i="25"/>
  <c r="AA69" i="25"/>
  <c r="AA74" i="25"/>
  <c r="AA78" i="25"/>
  <c r="AA82" i="25"/>
  <c r="U83" i="25"/>
  <c r="U411" i="25" s="1"/>
  <c r="AA147" i="25"/>
  <c r="AA225" i="25"/>
  <c r="U228" i="25"/>
  <c r="U436" i="25" s="1"/>
  <c r="AA231" i="25"/>
  <c r="AA237" i="25"/>
  <c r="AA241" i="25"/>
  <c r="AA245" i="25"/>
  <c r="U246" i="25"/>
  <c r="U438" i="25" s="1"/>
  <c r="AA261" i="25"/>
  <c r="AA265" i="25"/>
  <c r="AA271" i="25"/>
  <c r="AA275" i="25"/>
  <c r="AA279" i="25"/>
  <c r="AA283" i="25"/>
  <c r="O319" i="25"/>
  <c r="O445" i="25" s="1"/>
  <c r="AA326" i="25"/>
  <c r="U38" i="25"/>
  <c r="U406" i="25" s="1"/>
  <c r="AA64" i="25"/>
  <c r="AA68" i="25"/>
  <c r="AA77" i="25"/>
  <c r="AA81" i="25"/>
  <c r="O83" i="25"/>
  <c r="O411" i="25" s="1"/>
  <c r="U136" i="25"/>
  <c r="U419" i="25" s="1"/>
  <c r="AA146" i="25"/>
  <c r="AA150" i="25"/>
  <c r="AA230" i="25"/>
  <c r="AA234" i="25"/>
  <c r="U235" i="25"/>
  <c r="U437" i="25" s="1"/>
  <c r="AA240" i="25"/>
  <c r="AA244" i="25"/>
  <c r="U284" i="25"/>
  <c r="U441" i="25" s="1"/>
  <c r="O110" i="25"/>
  <c r="O415" i="25" s="1"/>
  <c r="AA109" i="25"/>
  <c r="AA107" i="25"/>
  <c r="F83" i="28"/>
  <c r="I83" i="28"/>
  <c r="F38" i="25"/>
  <c r="O481" i="25" l="1"/>
  <c r="AA349" i="27"/>
  <c r="Y171" i="40"/>
  <c r="AA82" i="27"/>
  <c r="Y188" i="40"/>
  <c r="AA293" i="25"/>
  <c r="AA442" i="25" s="1"/>
  <c r="AA72" i="25"/>
  <c r="AA410" i="25" s="1"/>
  <c r="AA228" i="25"/>
  <c r="AA436" i="25" s="1"/>
  <c r="U470" i="25"/>
  <c r="U479" i="25"/>
  <c r="O479" i="25"/>
  <c r="U471" i="25"/>
  <c r="AA151" i="25"/>
  <c r="AA421" i="25" s="1"/>
  <c r="U466" i="25"/>
  <c r="U469" i="25"/>
  <c r="U468" i="25"/>
  <c r="U475" i="25"/>
  <c r="O475" i="25"/>
  <c r="L122" i="25"/>
  <c r="L121" i="25"/>
  <c r="L120" i="25"/>
  <c r="L119" i="25"/>
  <c r="I122" i="25"/>
  <c r="I121" i="25"/>
  <c r="I120" i="25"/>
  <c r="I119" i="25"/>
  <c r="F63" i="32"/>
  <c r="E63" i="32"/>
  <c r="C63" i="32"/>
  <c r="E5" i="47"/>
  <c r="AV68" i="40"/>
  <c r="AY68" i="40" s="1"/>
  <c r="AV67" i="40"/>
  <c r="AY67" i="40" s="1"/>
  <c r="AV66" i="40"/>
  <c r="AY66" i="40" s="1"/>
  <c r="AV65" i="40"/>
  <c r="AY65" i="40" s="1"/>
  <c r="AV64" i="40"/>
  <c r="AY64" i="40" s="1"/>
  <c r="AV63" i="40"/>
  <c r="AY63" i="40" s="1"/>
  <c r="AV62" i="40"/>
  <c r="AY62" i="40" s="1"/>
  <c r="AV61" i="40"/>
  <c r="AY61" i="40" s="1"/>
  <c r="AV60" i="40"/>
  <c r="AY60" i="40" s="1"/>
  <c r="AV59" i="40"/>
  <c r="AY59" i="40" s="1"/>
  <c r="AV58" i="40"/>
  <c r="AV17" i="40"/>
  <c r="AV16" i="40"/>
  <c r="AV15" i="40"/>
  <c r="AV14" i="40"/>
  <c r="AV13" i="40"/>
  <c r="AV12" i="40"/>
  <c r="AV11" i="40"/>
  <c r="AV10" i="40"/>
  <c r="AV9" i="40"/>
  <c r="AV8" i="40"/>
  <c r="AV7" i="40"/>
  <c r="V17" i="40"/>
  <c r="V16" i="40"/>
  <c r="V15" i="40"/>
  <c r="V14" i="40"/>
  <c r="V13" i="40"/>
  <c r="V12" i="40"/>
  <c r="V11" i="40"/>
  <c r="V10" i="40"/>
  <c r="V9" i="40"/>
  <c r="V8" i="40"/>
  <c r="V7" i="40"/>
  <c r="S17" i="40"/>
  <c r="S410" i="40" s="1"/>
  <c r="S16" i="40"/>
  <c r="S409" i="40" s="1"/>
  <c r="S15" i="40"/>
  <c r="S408" i="40" s="1"/>
  <c r="S14" i="40"/>
  <c r="S407" i="40" s="1"/>
  <c r="S13" i="40"/>
  <c r="S406" i="40" s="1"/>
  <c r="S12" i="40"/>
  <c r="S405" i="40" s="1"/>
  <c r="S11" i="40"/>
  <c r="S404" i="40" s="1"/>
  <c r="S10" i="40"/>
  <c r="S403" i="40" s="1"/>
  <c r="S9" i="40"/>
  <c r="S402" i="40" s="1"/>
  <c r="S8" i="40"/>
  <c r="S401" i="40" s="1"/>
  <c r="S7" i="40"/>
  <c r="S400" i="40" s="1"/>
  <c r="X233" i="27"/>
  <c r="X232" i="27"/>
  <c r="X231" i="27"/>
  <c r="X230" i="27"/>
  <c r="X229" i="27"/>
  <c r="O233" i="27"/>
  <c r="O232" i="27"/>
  <c r="O231" i="27"/>
  <c r="O230" i="27"/>
  <c r="O229" i="27"/>
  <c r="L233" i="27"/>
  <c r="L232" i="27"/>
  <c r="L231" i="27"/>
  <c r="L230" i="27"/>
  <c r="L229" i="27"/>
  <c r="I233" i="27"/>
  <c r="I232" i="27"/>
  <c r="I231" i="27"/>
  <c r="I230" i="27"/>
  <c r="I229" i="27"/>
  <c r="X221" i="27"/>
  <c r="AA221" i="27" s="1"/>
  <c r="X220" i="27"/>
  <c r="AA220" i="27" s="1"/>
  <c r="X219" i="27"/>
  <c r="O30" i="27"/>
  <c r="O29" i="27"/>
  <c r="L30" i="27"/>
  <c r="L29" i="27"/>
  <c r="I30" i="27"/>
  <c r="I29" i="27"/>
  <c r="F30" i="27"/>
  <c r="F29" i="27"/>
  <c r="I235" i="30"/>
  <c r="I234" i="30"/>
  <c r="I233" i="30"/>
  <c r="I232" i="30"/>
  <c r="I231" i="30"/>
  <c r="O223" i="30"/>
  <c r="O222" i="30"/>
  <c r="O221" i="30"/>
  <c r="L223" i="30"/>
  <c r="L222" i="30"/>
  <c r="L221" i="30"/>
  <c r="I223" i="30"/>
  <c r="I222" i="30"/>
  <c r="I221" i="30"/>
  <c r="F223" i="30"/>
  <c r="F222" i="30"/>
  <c r="F221" i="30"/>
  <c r="R43" i="30"/>
  <c r="R42" i="30"/>
  <c r="R41" i="30"/>
  <c r="F43" i="30"/>
  <c r="F42" i="30"/>
  <c r="F41" i="30"/>
  <c r="X63" i="7"/>
  <c r="X62" i="7"/>
  <c r="X61" i="7"/>
  <c r="X60" i="7"/>
  <c r="X59" i="7"/>
  <c r="X58" i="7"/>
  <c r="X57" i="7"/>
  <c r="X56" i="7"/>
  <c r="K62" i="44"/>
  <c r="K61" i="44"/>
  <c r="K60" i="44"/>
  <c r="K59" i="44"/>
  <c r="K42" i="44"/>
  <c r="K41" i="44"/>
  <c r="K40" i="44"/>
  <c r="K39" i="44"/>
  <c r="O234" i="28"/>
  <c r="R234" i="28" s="1"/>
  <c r="O233" i="28"/>
  <c r="R233" i="28" s="1"/>
  <c r="O232" i="28"/>
  <c r="R232" i="28" s="1"/>
  <c r="O231" i="28"/>
  <c r="R231" i="28" s="1"/>
  <c r="O230" i="28"/>
  <c r="R230" i="28" s="1"/>
  <c r="O222" i="28"/>
  <c r="O221" i="28"/>
  <c r="O220" i="28"/>
  <c r="L222" i="28"/>
  <c r="L221" i="28"/>
  <c r="L220" i="28"/>
  <c r="I222" i="28"/>
  <c r="I221" i="28"/>
  <c r="I220" i="28"/>
  <c r="O190" i="28"/>
  <c r="O189" i="28"/>
  <c r="O188" i="28"/>
  <c r="O187" i="28"/>
  <c r="O186" i="28"/>
  <c r="O185" i="28"/>
  <c r="O184" i="28"/>
  <c r="O183" i="28"/>
  <c r="AH188" i="28"/>
  <c r="AE188" i="28"/>
  <c r="I43" i="28"/>
  <c r="AA222" i="25"/>
  <c r="O42" i="25"/>
  <c r="O41" i="25"/>
  <c r="O40" i="25"/>
  <c r="D43" i="25"/>
  <c r="U31" i="25"/>
  <c r="U30" i="25"/>
  <c r="AA30" i="25" s="1"/>
  <c r="Z30" i="28" s="1"/>
  <c r="D32" i="25"/>
  <c r="AO6" i="42"/>
  <c r="AC42" i="27"/>
  <c r="P11" i="23" s="1"/>
  <c r="K224" i="30"/>
  <c r="M224" i="30"/>
  <c r="N224" i="30"/>
  <c r="P224" i="30"/>
  <c r="Q224" i="30"/>
  <c r="S222" i="30"/>
  <c r="T222" i="30"/>
  <c r="S223" i="30"/>
  <c r="T223" i="30"/>
  <c r="T221" i="30"/>
  <c r="S221" i="30"/>
  <c r="R222" i="30"/>
  <c r="R223" i="30"/>
  <c r="R221" i="30"/>
  <c r="I11" i="35"/>
  <c r="I12" i="35"/>
  <c r="E64" i="7"/>
  <c r="G64" i="7"/>
  <c r="H64" i="7"/>
  <c r="J64" i="7"/>
  <c r="K64" i="7"/>
  <c r="L64" i="7"/>
  <c r="M64" i="7"/>
  <c r="N64" i="7"/>
  <c r="P64" i="7"/>
  <c r="Q64" i="7"/>
  <c r="S64" i="7"/>
  <c r="T64" i="7"/>
  <c r="V64" i="7"/>
  <c r="W64" i="7"/>
  <c r="D64" i="7"/>
  <c r="AN188" i="28" l="1"/>
  <c r="O192" i="28"/>
  <c r="AY11" i="40"/>
  <c r="AY15" i="40"/>
  <c r="AY14" i="40"/>
  <c r="AY13" i="40"/>
  <c r="AY17" i="40"/>
  <c r="AY12" i="40"/>
  <c r="AY16" i="40"/>
  <c r="L224" i="30"/>
  <c r="BS401" i="40"/>
  <c r="Y8" i="40"/>
  <c r="BS402" i="40"/>
  <c r="Y9" i="40"/>
  <c r="Y17" i="40"/>
  <c r="BS410" i="40"/>
  <c r="Y16" i="40"/>
  <c r="BS409" i="40"/>
  <c r="AV69" i="40"/>
  <c r="AY58" i="40"/>
  <c r="AY69" i="40" s="1"/>
  <c r="BS403" i="40"/>
  <c r="Y10" i="40"/>
  <c r="V18" i="40"/>
  <c r="BS404" i="40"/>
  <c r="Y11" i="40"/>
  <c r="E14" i="47"/>
  <c r="BS406" i="40"/>
  <c r="Y13" i="40"/>
  <c r="BS407" i="40"/>
  <c r="Y14" i="40"/>
  <c r="BS405" i="40"/>
  <c r="Y12" i="40"/>
  <c r="Y7" i="40"/>
  <c r="S18" i="40"/>
  <c r="BS408" i="40"/>
  <c r="Y15" i="40"/>
  <c r="O224" i="30"/>
  <c r="F234" i="27"/>
  <c r="X234" i="27"/>
  <c r="L234" i="27"/>
  <c r="AA230" i="27"/>
  <c r="I234" i="27"/>
  <c r="O234" i="27"/>
  <c r="AY10" i="40"/>
  <c r="AY9" i="40"/>
  <c r="AY8" i="40"/>
  <c r="AV18" i="40"/>
  <c r="AY7" i="40"/>
  <c r="X222" i="27"/>
  <c r="AA219" i="27"/>
  <c r="AA222" i="27" s="1"/>
  <c r="AV103" i="40"/>
  <c r="AA233" i="27"/>
  <c r="AA232" i="27"/>
  <c r="AA231" i="27"/>
  <c r="AA229" i="27"/>
  <c r="L43" i="28"/>
  <c r="F43" i="28"/>
  <c r="AA221" i="25"/>
  <c r="AA220" i="25"/>
  <c r="U223" i="25"/>
  <c r="U435" i="25" s="1"/>
  <c r="U32" i="25"/>
  <c r="U405" i="25" s="1"/>
  <c r="O43" i="25"/>
  <c r="O407" i="25" s="1"/>
  <c r="AA31" i="25"/>
  <c r="Z31" i="28" s="1"/>
  <c r="I32" i="25"/>
  <c r="O32" i="25"/>
  <c r="O405" i="25" s="1"/>
  <c r="F43" i="25"/>
  <c r="I64" i="7"/>
  <c r="R64" i="7"/>
  <c r="AF16" i="7"/>
  <c r="O64" i="7"/>
  <c r="U223" i="30"/>
  <c r="U221" i="30"/>
  <c r="U222" i="30"/>
  <c r="F64" i="7"/>
  <c r="R224" i="30"/>
  <c r="T7" i="43"/>
  <c r="U7" i="43"/>
  <c r="T8" i="43"/>
  <c r="U8" i="43"/>
  <c r="T9" i="43"/>
  <c r="U9" i="43"/>
  <c r="T10" i="43"/>
  <c r="U10" i="43"/>
  <c r="T11" i="43"/>
  <c r="U11" i="43"/>
  <c r="U6" i="43"/>
  <c r="T6" i="43"/>
  <c r="O182" i="27"/>
  <c r="O191" i="27" s="1"/>
  <c r="O13" i="27"/>
  <c r="O12" i="27"/>
  <c r="O11" i="27"/>
  <c r="O10" i="27"/>
  <c r="O9" i="27"/>
  <c r="O8" i="27"/>
  <c r="O7" i="27"/>
  <c r="BS400" i="40" l="1"/>
  <c r="BS411" i="40" s="1"/>
  <c r="S411" i="40"/>
  <c r="S415" i="40" s="1"/>
  <c r="Y18" i="40"/>
  <c r="AY18" i="40"/>
  <c r="O14" i="27"/>
  <c r="U465" i="25"/>
  <c r="AA223" i="25"/>
  <c r="AA435" i="25" s="1"/>
  <c r="O15" i="25"/>
  <c r="O402" i="25" s="1"/>
  <c r="O432" i="25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8" i="30"/>
  <c r="I27" i="30"/>
  <c r="I26" i="30"/>
  <c r="I25" i="30"/>
  <c r="I24" i="30"/>
  <c r="I23" i="30"/>
  <c r="X26" i="27"/>
  <c r="AA26" i="27" s="1"/>
  <c r="X25" i="27"/>
  <c r="AA25" i="27" s="1"/>
  <c r="X24" i="27"/>
  <c r="AA24" i="27" s="1"/>
  <c r="X23" i="27"/>
  <c r="AA23" i="27" s="1"/>
  <c r="X22" i="27"/>
  <c r="AA22" i="27" s="1"/>
  <c r="X21" i="27"/>
  <c r="AW48" i="7"/>
  <c r="AV48" i="7"/>
  <c r="AT48" i="7"/>
  <c r="AS48" i="7"/>
  <c r="AQ48" i="7"/>
  <c r="AP48" i="7"/>
  <c r="AN48" i="7"/>
  <c r="AM48" i="7"/>
  <c r="AK48" i="7"/>
  <c r="AJ48" i="7"/>
  <c r="AH48" i="7"/>
  <c r="AG48" i="7"/>
  <c r="AE48" i="7"/>
  <c r="AD48" i="7"/>
  <c r="W48" i="7"/>
  <c r="V48" i="7"/>
  <c r="T48" i="7"/>
  <c r="S48" i="7"/>
  <c r="Q48" i="7"/>
  <c r="P48" i="7"/>
  <c r="N48" i="7"/>
  <c r="M48" i="7"/>
  <c r="K48" i="7"/>
  <c r="J48" i="7"/>
  <c r="H48" i="7"/>
  <c r="G48" i="7"/>
  <c r="E48" i="7"/>
  <c r="D48" i="7"/>
  <c r="AD32" i="7"/>
  <c r="AN190" i="28"/>
  <c r="AK190" i="28"/>
  <c r="AH190" i="28"/>
  <c r="AE190" i="28"/>
  <c r="L12" i="28"/>
  <c r="O12" i="28"/>
  <c r="L13" i="28"/>
  <c r="O13" i="28"/>
  <c r="L14" i="28"/>
  <c r="O14" i="28"/>
  <c r="F15" i="28"/>
  <c r="G15" i="28"/>
  <c r="H15" i="28"/>
  <c r="J15" i="28"/>
  <c r="K15" i="28"/>
  <c r="M15" i="28"/>
  <c r="N15" i="28"/>
  <c r="U434" i="25"/>
  <c r="U464" i="25" s="1"/>
  <c r="V34" i="40"/>
  <c r="V33" i="40"/>
  <c r="V32" i="40"/>
  <c r="Y32" i="40" s="1"/>
  <c r="V31" i="40"/>
  <c r="V30" i="40"/>
  <c r="V29" i="40"/>
  <c r="V28" i="40"/>
  <c r="V27" i="40"/>
  <c r="V26" i="40"/>
  <c r="V25" i="40"/>
  <c r="V24" i="40"/>
  <c r="K20" i="44"/>
  <c r="K19" i="44"/>
  <c r="K18" i="44"/>
  <c r="K17" i="44"/>
  <c r="AN189" i="28"/>
  <c r="AK189" i="28"/>
  <c r="AH189" i="28"/>
  <c r="AE189" i="28"/>
  <c r="U198" i="25"/>
  <c r="U197" i="25"/>
  <c r="U196" i="25"/>
  <c r="U195" i="25"/>
  <c r="U194" i="25"/>
  <c r="O198" i="25"/>
  <c r="O197" i="25"/>
  <c r="O196" i="25"/>
  <c r="O195" i="25"/>
  <c r="O194" i="25"/>
  <c r="L198" i="25"/>
  <c r="L197" i="25"/>
  <c r="L196" i="25"/>
  <c r="L195" i="25"/>
  <c r="L194" i="25"/>
  <c r="I198" i="25"/>
  <c r="I197" i="25"/>
  <c r="I196" i="25"/>
  <c r="I195" i="25"/>
  <c r="I194" i="25"/>
  <c r="F198" i="25"/>
  <c r="F197" i="25"/>
  <c r="F196" i="25"/>
  <c r="F195" i="25"/>
  <c r="F194" i="25"/>
  <c r="U20" i="25"/>
  <c r="U403" i="25" s="1"/>
  <c r="K192" i="44"/>
  <c r="K191" i="44"/>
  <c r="K190" i="44"/>
  <c r="K189" i="44"/>
  <c r="AM23" i="38"/>
  <c r="AN23" i="38"/>
  <c r="AO23" i="38"/>
  <c r="AR304" i="7"/>
  <c r="AO304" i="7"/>
  <c r="AI303" i="7"/>
  <c r="AI304" i="7" s="1"/>
  <c r="AF296" i="7"/>
  <c r="AF304" i="7" s="1"/>
  <c r="I358" i="30"/>
  <c r="I357" i="30"/>
  <c r="I356" i="30"/>
  <c r="I355" i="30"/>
  <c r="I354" i="30"/>
  <c r="I353" i="30"/>
  <c r="I142" i="30"/>
  <c r="I141" i="30"/>
  <c r="I140" i="30"/>
  <c r="I139" i="30"/>
  <c r="F142" i="30"/>
  <c r="F141" i="30"/>
  <c r="F140" i="30"/>
  <c r="F139" i="30"/>
  <c r="I357" i="28"/>
  <c r="I356" i="28"/>
  <c r="I355" i="28"/>
  <c r="I354" i="28"/>
  <c r="I353" i="28"/>
  <c r="I352" i="28"/>
  <c r="O356" i="27"/>
  <c r="O355" i="27"/>
  <c r="O354" i="27"/>
  <c r="O353" i="27"/>
  <c r="O352" i="27"/>
  <c r="O351" i="27"/>
  <c r="U357" i="25"/>
  <c r="U356" i="25"/>
  <c r="U355" i="25"/>
  <c r="U354" i="25"/>
  <c r="U353" i="25"/>
  <c r="U352" i="25"/>
  <c r="O357" i="25"/>
  <c r="O356" i="25"/>
  <c r="O355" i="25"/>
  <c r="O354" i="25"/>
  <c r="O353" i="25"/>
  <c r="O352" i="25"/>
  <c r="H343" i="47"/>
  <c r="E343" i="47"/>
  <c r="H342" i="47"/>
  <c r="E342" i="47"/>
  <c r="H341" i="47"/>
  <c r="E341" i="47"/>
  <c r="H340" i="47"/>
  <c r="E340" i="47"/>
  <c r="H339" i="47"/>
  <c r="E339" i="47"/>
  <c r="H338" i="47"/>
  <c r="E338" i="47"/>
  <c r="H337" i="47"/>
  <c r="E337" i="47"/>
  <c r="H336" i="47"/>
  <c r="E336" i="47"/>
  <c r="H335" i="47"/>
  <c r="E335" i="47"/>
  <c r="H328" i="47"/>
  <c r="E328" i="47"/>
  <c r="H327" i="47"/>
  <c r="E327" i="47"/>
  <c r="H326" i="47"/>
  <c r="E326" i="47"/>
  <c r="H325" i="47"/>
  <c r="E325" i="47"/>
  <c r="H324" i="47"/>
  <c r="E324" i="47"/>
  <c r="H323" i="47"/>
  <c r="E323" i="47"/>
  <c r="H322" i="47"/>
  <c r="E322" i="47"/>
  <c r="H321" i="47"/>
  <c r="E321" i="47"/>
  <c r="H320" i="47"/>
  <c r="E320" i="47"/>
  <c r="H313" i="47"/>
  <c r="E313" i="47"/>
  <c r="H312" i="47"/>
  <c r="E312" i="47"/>
  <c r="H311" i="47"/>
  <c r="E311" i="47"/>
  <c r="H310" i="47"/>
  <c r="E310" i="47"/>
  <c r="H309" i="47"/>
  <c r="E309" i="47"/>
  <c r="H308" i="47"/>
  <c r="E308" i="47"/>
  <c r="H307" i="47"/>
  <c r="E307" i="47"/>
  <c r="H306" i="47"/>
  <c r="E306" i="47"/>
  <c r="H305" i="47"/>
  <c r="E305" i="47"/>
  <c r="H298" i="47"/>
  <c r="E298" i="47"/>
  <c r="H297" i="47"/>
  <c r="E297" i="47"/>
  <c r="H296" i="47"/>
  <c r="E296" i="47"/>
  <c r="H295" i="47"/>
  <c r="E295" i="47"/>
  <c r="H294" i="47"/>
  <c r="E294" i="47"/>
  <c r="H293" i="47"/>
  <c r="E293" i="47"/>
  <c r="H292" i="47"/>
  <c r="E292" i="47"/>
  <c r="H291" i="47"/>
  <c r="E291" i="47"/>
  <c r="H290" i="47"/>
  <c r="E290" i="47"/>
  <c r="H283" i="47"/>
  <c r="E283" i="47"/>
  <c r="H282" i="47"/>
  <c r="E282" i="47"/>
  <c r="H281" i="47"/>
  <c r="E281" i="47"/>
  <c r="H280" i="47"/>
  <c r="E280" i="47"/>
  <c r="H279" i="47"/>
  <c r="E279" i="47"/>
  <c r="H278" i="47"/>
  <c r="E278" i="47"/>
  <c r="H277" i="47"/>
  <c r="E277" i="47"/>
  <c r="H276" i="47"/>
  <c r="E276" i="47"/>
  <c r="H275" i="47"/>
  <c r="E275" i="47"/>
  <c r="H268" i="47"/>
  <c r="E268" i="47"/>
  <c r="H267" i="47"/>
  <c r="E267" i="47"/>
  <c r="H266" i="47"/>
  <c r="E266" i="47"/>
  <c r="H265" i="47"/>
  <c r="E265" i="47"/>
  <c r="H264" i="47"/>
  <c r="E264" i="47"/>
  <c r="H263" i="47"/>
  <c r="E263" i="47"/>
  <c r="H262" i="47"/>
  <c r="E262" i="47"/>
  <c r="H261" i="47"/>
  <c r="E261" i="47"/>
  <c r="H260" i="47"/>
  <c r="E260" i="47"/>
  <c r="H253" i="47"/>
  <c r="E253" i="47"/>
  <c r="H252" i="47"/>
  <c r="E252" i="47"/>
  <c r="H251" i="47"/>
  <c r="E251" i="47"/>
  <c r="H250" i="47"/>
  <c r="E250" i="47"/>
  <c r="H249" i="47"/>
  <c r="E249" i="47"/>
  <c r="H248" i="47"/>
  <c r="E248" i="47"/>
  <c r="H247" i="47"/>
  <c r="E247" i="47"/>
  <c r="H246" i="47"/>
  <c r="E246" i="47"/>
  <c r="H245" i="47"/>
  <c r="E245" i="47"/>
  <c r="H238" i="47"/>
  <c r="E238" i="47"/>
  <c r="H237" i="47"/>
  <c r="E237" i="47"/>
  <c r="H236" i="47"/>
  <c r="E236" i="47"/>
  <c r="H235" i="47"/>
  <c r="E235" i="47"/>
  <c r="H234" i="47"/>
  <c r="E234" i="47"/>
  <c r="H233" i="47"/>
  <c r="E233" i="47"/>
  <c r="H232" i="47"/>
  <c r="E232" i="47"/>
  <c r="H231" i="47"/>
  <c r="E231" i="47"/>
  <c r="H230" i="47"/>
  <c r="E230" i="47"/>
  <c r="H208" i="47"/>
  <c r="E208" i="47"/>
  <c r="H207" i="47"/>
  <c r="E207" i="47"/>
  <c r="H206" i="47"/>
  <c r="E206" i="47"/>
  <c r="H205" i="47"/>
  <c r="E205" i="47"/>
  <c r="H204" i="47"/>
  <c r="E204" i="47"/>
  <c r="H203" i="47"/>
  <c r="E203" i="47"/>
  <c r="H202" i="47"/>
  <c r="E202" i="47"/>
  <c r="H201" i="47"/>
  <c r="E201" i="47"/>
  <c r="H200" i="47"/>
  <c r="E200" i="47"/>
  <c r="H178" i="47"/>
  <c r="E178" i="47"/>
  <c r="H177" i="47"/>
  <c r="E177" i="47"/>
  <c r="H176" i="47"/>
  <c r="E176" i="47"/>
  <c r="H175" i="47"/>
  <c r="E175" i="47"/>
  <c r="H174" i="47"/>
  <c r="E174" i="47"/>
  <c r="H173" i="47"/>
  <c r="E173" i="47"/>
  <c r="H172" i="47"/>
  <c r="E172" i="47"/>
  <c r="H171" i="47"/>
  <c r="E171" i="47"/>
  <c r="H170" i="47"/>
  <c r="E170" i="47"/>
  <c r="H163" i="47"/>
  <c r="E163" i="47"/>
  <c r="H162" i="47"/>
  <c r="E162" i="47"/>
  <c r="H161" i="47"/>
  <c r="E161" i="47"/>
  <c r="H160" i="47"/>
  <c r="E160" i="47"/>
  <c r="H159" i="47"/>
  <c r="E159" i="47"/>
  <c r="H158" i="47"/>
  <c r="E158" i="47"/>
  <c r="H157" i="47"/>
  <c r="E157" i="47"/>
  <c r="H156" i="47"/>
  <c r="E156" i="47"/>
  <c r="H155" i="47"/>
  <c r="E155" i="47"/>
  <c r="H148" i="47"/>
  <c r="E148" i="47"/>
  <c r="H147" i="47"/>
  <c r="E147" i="47"/>
  <c r="H146" i="47"/>
  <c r="E146" i="47"/>
  <c r="H145" i="47"/>
  <c r="E145" i="47"/>
  <c r="H144" i="47"/>
  <c r="E144" i="47"/>
  <c r="H143" i="47"/>
  <c r="E143" i="47"/>
  <c r="H142" i="47"/>
  <c r="E142" i="47"/>
  <c r="H141" i="47"/>
  <c r="E141" i="47"/>
  <c r="H140" i="47"/>
  <c r="E140" i="47"/>
  <c r="H133" i="47"/>
  <c r="E133" i="47"/>
  <c r="H132" i="47"/>
  <c r="E132" i="47"/>
  <c r="H131" i="47"/>
  <c r="E131" i="47"/>
  <c r="H130" i="47"/>
  <c r="E130" i="47"/>
  <c r="H129" i="47"/>
  <c r="E129" i="47"/>
  <c r="H128" i="47"/>
  <c r="E128" i="47"/>
  <c r="H127" i="47"/>
  <c r="E127" i="47"/>
  <c r="H126" i="47"/>
  <c r="E126" i="47"/>
  <c r="H118" i="47"/>
  <c r="E118" i="47"/>
  <c r="H117" i="47"/>
  <c r="E117" i="47"/>
  <c r="H116" i="47"/>
  <c r="E116" i="47"/>
  <c r="H115" i="47"/>
  <c r="E115" i="47"/>
  <c r="H114" i="47"/>
  <c r="E114" i="47"/>
  <c r="H113" i="47"/>
  <c r="E113" i="47"/>
  <c r="H112" i="47"/>
  <c r="E112" i="47"/>
  <c r="H111" i="47"/>
  <c r="E111" i="47"/>
  <c r="H110" i="47"/>
  <c r="E110" i="47"/>
  <c r="H103" i="47"/>
  <c r="E103" i="47"/>
  <c r="H102" i="47"/>
  <c r="E102" i="47"/>
  <c r="H101" i="47"/>
  <c r="E101" i="47"/>
  <c r="H100" i="47"/>
  <c r="E100" i="47"/>
  <c r="H99" i="47"/>
  <c r="E99" i="47"/>
  <c r="H98" i="47"/>
  <c r="E98" i="47"/>
  <c r="H97" i="47"/>
  <c r="E97" i="47"/>
  <c r="H96" i="47"/>
  <c r="E96" i="47"/>
  <c r="H95" i="47"/>
  <c r="E95" i="47"/>
  <c r="H88" i="47"/>
  <c r="E88" i="47"/>
  <c r="H87" i="47"/>
  <c r="E87" i="47"/>
  <c r="H86" i="47"/>
  <c r="E86" i="47"/>
  <c r="H85" i="47"/>
  <c r="E85" i="47"/>
  <c r="H84" i="47"/>
  <c r="E84" i="47"/>
  <c r="H83" i="47"/>
  <c r="E83" i="47"/>
  <c r="H82" i="47"/>
  <c r="E82" i="47"/>
  <c r="H81" i="47"/>
  <c r="E81" i="47"/>
  <c r="H80" i="47"/>
  <c r="E80" i="47"/>
  <c r="H73" i="47"/>
  <c r="E73" i="47"/>
  <c r="H72" i="47"/>
  <c r="E72" i="47"/>
  <c r="H71" i="47"/>
  <c r="E71" i="47"/>
  <c r="H70" i="47"/>
  <c r="E70" i="47"/>
  <c r="H69" i="47"/>
  <c r="E69" i="47"/>
  <c r="H68" i="47"/>
  <c r="E68" i="47"/>
  <c r="H67" i="47"/>
  <c r="E67" i="47"/>
  <c r="H66" i="47"/>
  <c r="E66" i="47"/>
  <c r="H65" i="47"/>
  <c r="E65" i="47"/>
  <c r="H58" i="47"/>
  <c r="E58" i="47"/>
  <c r="H57" i="47"/>
  <c r="E57" i="47"/>
  <c r="H56" i="47"/>
  <c r="E56" i="47"/>
  <c r="H55" i="47"/>
  <c r="E55" i="47"/>
  <c r="H54" i="47"/>
  <c r="E54" i="47"/>
  <c r="H53" i="47"/>
  <c r="E53" i="47"/>
  <c r="H52" i="47"/>
  <c r="E52" i="47"/>
  <c r="H51" i="47"/>
  <c r="E51" i="47"/>
  <c r="H50" i="47"/>
  <c r="E50" i="47"/>
  <c r="H43" i="47"/>
  <c r="E43" i="47"/>
  <c r="H42" i="47"/>
  <c r="E42" i="47"/>
  <c r="H41" i="47"/>
  <c r="E41" i="47"/>
  <c r="H40" i="47"/>
  <c r="E40" i="47"/>
  <c r="H39" i="47"/>
  <c r="E39" i="47"/>
  <c r="H38" i="47"/>
  <c r="E38" i="47"/>
  <c r="H37" i="47"/>
  <c r="E37" i="47"/>
  <c r="H36" i="47"/>
  <c r="E36" i="47"/>
  <c r="H35" i="47"/>
  <c r="E35" i="47"/>
  <c r="H28" i="47"/>
  <c r="E28" i="47"/>
  <c r="E360" i="47" s="1"/>
  <c r="H27" i="47"/>
  <c r="E27" i="47"/>
  <c r="H26" i="47"/>
  <c r="E26" i="47"/>
  <c r="E358" i="47" s="1"/>
  <c r="H25" i="47"/>
  <c r="E25" i="47"/>
  <c r="H24" i="47"/>
  <c r="E24" i="47"/>
  <c r="E356" i="47" s="1"/>
  <c r="H23" i="47"/>
  <c r="E23" i="47"/>
  <c r="H22" i="47"/>
  <c r="E22" i="47"/>
  <c r="E354" i="47" s="1"/>
  <c r="H21" i="47"/>
  <c r="E21" i="47"/>
  <c r="H20" i="47"/>
  <c r="E20" i="47"/>
  <c r="AV322" i="40"/>
  <c r="AY322" i="40" s="1"/>
  <c r="AV321" i="40"/>
  <c r="AY321" i="40" s="1"/>
  <c r="AV320" i="40"/>
  <c r="AY320" i="40" s="1"/>
  <c r="AV319" i="40"/>
  <c r="AY319" i="40" s="1"/>
  <c r="AV318" i="40"/>
  <c r="AY318" i="40" s="1"/>
  <c r="AV317" i="40"/>
  <c r="AY317" i="40" s="1"/>
  <c r="AV316" i="40"/>
  <c r="AY316" i="40" s="1"/>
  <c r="AV315" i="40"/>
  <c r="AY315" i="40" s="1"/>
  <c r="AV314" i="40"/>
  <c r="AY314" i="40" s="1"/>
  <c r="AV313" i="40"/>
  <c r="AY313" i="40" s="1"/>
  <c r="AV312" i="40"/>
  <c r="V305" i="40"/>
  <c r="Y305" i="40" s="1"/>
  <c r="V304" i="40"/>
  <c r="Y304" i="40" s="1"/>
  <c r="V303" i="40"/>
  <c r="Y303" i="40" s="1"/>
  <c r="V302" i="40"/>
  <c r="Y302" i="40" s="1"/>
  <c r="V301" i="40"/>
  <c r="Y301" i="40" s="1"/>
  <c r="V300" i="40"/>
  <c r="Y300" i="40" s="1"/>
  <c r="V299" i="40"/>
  <c r="Y299" i="40" s="1"/>
  <c r="V298" i="40"/>
  <c r="Y298" i="40" s="1"/>
  <c r="V297" i="40"/>
  <c r="Y297" i="40" s="1"/>
  <c r="V296" i="40"/>
  <c r="Y296" i="40" s="1"/>
  <c r="V295" i="40"/>
  <c r="AV288" i="40"/>
  <c r="V288" i="40"/>
  <c r="Y288" i="40" s="1"/>
  <c r="V287" i="40"/>
  <c r="Y287" i="40" s="1"/>
  <c r="V286" i="40"/>
  <c r="Y286" i="40" s="1"/>
  <c r="V285" i="40"/>
  <c r="Y285" i="40" s="1"/>
  <c r="V284" i="40"/>
  <c r="Y284" i="40" s="1"/>
  <c r="V283" i="40"/>
  <c r="Y283" i="40" s="1"/>
  <c r="V282" i="40"/>
  <c r="Y282" i="40" s="1"/>
  <c r="V281" i="40"/>
  <c r="Y281" i="40" s="1"/>
  <c r="V280" i="40"/>
  <c r="Y280" i="40" s="1"/>
  <c r="V279" i="40"/>
  <c r="Y279" i="40" s="1"/>
  <c r="V278" i="40"/>
  <c r="V271" i="40"/>
  <c r="Y271" i="40" s="1"/>
  <c r="V270" i="40"/>
  <c r="Y270" i="40" s="1"/>
  <c r="V269" i="40"/>
  <c r="Y269" i="40" s="1"/>
  <c r="V268" i="40"/>
  <c r="Y268" i="40" s="1"/>
  <c r="V267" i="40"/>
  <c r="Y267" i="40" s="1"/>
  <c r="V266" i="40"/>
  <c r="Y266" i="40" s="1"/>
  <c r="V265" i="40"/>
  <c r="Y265" i="40" s="1"/>
  <c r="V264" i="40"/>
  <c r="Y264" i="40" s="1"/>
  <c r="V263" i="40"/>
  <c r="Y263" i="40" s="1"/>
  <c r="V262" i="40"/>
  <c r="Y262" i="40" s="1"/>
  <c r="V261" i="40"/>
  <c r="AV271" i="40"/>
  <c r="AY271" i="40" s="1"/>
  <c r="AV270" i="40"/>
  <c r="AV269" i="40"/>
  <c r="AV268" i="40"/>
  <c r="AY268" i="40" s="1"/>
  <c r="AV267" i="40"/>
  <c r="AY267" i="40" s="1"/>
  <c r="AV266" i="40"/>
  <c r="AY266" i="40" s="1"/>
  <c r="AV265" i="40"/>
  <c r="AY265" i="40" s="1"/>
  <c r="AV264" i="40"/>
  <c r="AY264" i="40" s="1"/>
  <c r="AV263" i="40"/>
  <c r="AY263" i="40" s="1"/>
  <c r="AV262" i="40"/>
  <c r="AY262" i="40" s="1"/>
  <c r="AV261" i="40"/>
  <c r="V254" i="40"/>
  <c r="Y254" i="40" s="1"/>
  <c r="V253" i="40"/>
  <c r="Y253" i="40" s="1"/>
  <c r="V252" i="40"/>
  <c r="Y252" i="40" s="1"/>
  <c r="V251" i="40"/>
  <c r="Y251" i="40" s="1"/>
  <c r="V250" i="40"/>
  <c r="Y250" i="40" s="1"/>
  <c r="V249" i="40"/>
  <c r="Y249" i="40" s="1"/>
  <c r="V248" i="40"/>
  <c r="Y248" i="40" s="1"/>
  <c r="V247" i="40"/>
  <c r="Y247" i="40" s="1"/>
  <c r="V246" i="40"/>
  <c r="Y246" i="40" s="1"/>
  <c r="V245" i="40"/>
  <c r="Y245" i="40" s="1"/>
  <c r="V244" i="40"/>
  <c r="V204" i="40"/>
  <c r="Y204" i="40" s="1"/>
  <c r="V203" i="40"/>
  <c r="Y203" i="40" s="1"/>
  <c r="V202" i="40"/>
  <c r="V201" i="40"/>
  <c r="Y201" i="40" s="1"/>
  <c r="V200" i="40"/>
  <c r="Y200" i="40" s="1"/>
  <c r="V199" i="40"/>
  <c r="Y199" i="40" s="1"/>
  <c r="V198" i="40"/>
  <c r="Y198" i="40" s="1"/>
  <c r="V197" i="40"/>
  <c r="Y197" i="40" s="1"/>
  <c r="V196" i="40"/>
  <c r="Y196" i="40" s="1"/>
  <c r="V195" i="40"/>
  <c r="Y195" i="40" s="1"/>
  <c r="V194" i="40"/>
  <c r="Y194" i="40" s="1"/>
  <c r="AV136" i="40"/>
  <c r="AV410" i="40" s="1"/>
  <c r="AV133" i="40"/>
  <c r="AV407" i="40" s="1"/>
  <c r="AV132" i="40"/>
  <c r="AV406" i="40" s="1"/>
  <c r="AV131" i="40"/>
  <c r="AV130" i="40"/>
  <c r="AV404" i="40" s="1"/>
  <c r="AV129" i="40"/>
  <c r="AV403" i="40" s="1"/>
  <c r="AV128" i="40"/>
  <c r="AV402" i="40" s="1"/>
  <c r="AV127" i="40"/>
  <c r="AV126" i="40"/>
  <c r="V136" i="40"/>
  <c r="Y136" i="40" s="1"/>
  <c r="V135" i="40"/>
  <c r="Y135" i="40" s="1"/>
  <c r="V134" i="40"/>
  <c r="Y134" i="40" s="1"/>
  <c r="V133" i="40"/>
  <c r="Y133" i="40" s="1"/>
  <c r="V132" i="40"/>
  <c r="Y132" i="40" s="1"/>
  <c r="V131" i="40"/>
  <c r="Y131" i="40" s="1"/>
  <c r="V130" i="40"/>
  <c r="Y130" i="40" s="1"/>
  <c r="V129" i="40"/>
  <c r="Y129" i="40" s="1"/>
  <c r="V128" i="40"/>
  <c r="Y128" i="40" s="1"/>
  <c r="V127" i="40"/>
  <c r="Y127" i="40" s="1"/>
  <c r="V126" i="40"/>
  <c r="V85" i="40"/>
  <c r="V84" i="40"/>
  <c r="V83" i="40"/>
  <c r="V82" i="40"/>
  <c r="V81" i="40"/>
  <c r="V80" i="40"/>
  <c r="V79" i="40"/>
  <c r="V78" i="40"/>
  <c r="V77" i="40"/>
  <c r="V76" i="40"/>
  <c r="V75" i="40"/>
  <c r="V68" i="40"/>
  <c r="Y68" i="40" s="1"/>
  <c r="V67" i="40"/>
  <c r="Y67" i="40" s="1"/>
  <c r="V66" i="40"/>
  <c r="Y66" i="40" s="1"/>
  <c r="V65" i="40"/>
  <c r="Y65" i="40" s="1"/>
  <c r="V64" i="40"/>
  <c r="Y64" i="40" s="1"/>
  <c r="V63" i="40"/>
  <c r="Y63" i="40" s="1"/>
  <c r="V62" i="40"/>
  <c r="Y62" i="40" s="1"/>
  <c r="V61" i="40"/>
  <c r="Y61" i="40" s="1"/>
  <c r="V60" i="40"/>
  <c r="Y60" i="40" s="1"/>
  <c r="V59" i="40"/>
  <c r="Y59" i="40" s="1"/>
  <c r="V58" i="40"/>
  <c r="Y58" i="40" s="1"/>
  <c r="AV401" i="40" l="1"/>
  <c r="E353" i="47"/>
  <c r="E355" i="47"/>
  <c r="E357" i="47"/>
  <c r="AM82" i="38"/>
  <c r="AN82" i="38"/>
  <c r="AO82" i="38"/>
  <c r="AV405" i="40"/>
  <c r="E359" i="47"/>
  <c r="AY269" i="40"/>
  <c r="AY408" i="40" s="1"/>
  <c r="AV408" i="40"/>
  <c r="AV400" i="40"/>
  <c r="AY270" i="40"/>
  <c r="AY409" i="40" s="1"/>
  <c r="AV409" i="40"/>
  <c r="V400" i="40"/>
  <c r="Y76" i="40"/>
  <c r="V401" i="40"/>
  <c r="Y78" i="40"/>
  <c r="V403" i="40"/>
  <c r="Y77" i="40"/>
  <c r="V402" i="40"/>
  <c r="Y85" i="40"/>
  <c r="V410" i="40"/>
  <c r="Y84" i="40"/>
  <c r="V409" i="40"/>
  <c r="Y83" i="40"/>
  <c r="V408" i="40"/>
  <c r="Y82" i="40"/>
  <c r="V407" i="40"/>
  <c r="Y81" i="40"/>
  <c r="V406" i="40"/>
  <c r="Y80" i="40"/>
  <c r="V405" i="40"/>
  <c r="Y79" i="40"/>
  <c r="V404" i="40"/>
  <c r="E344" i="47"/>
  <c r="AA357" i="25"/>
  <c r="H29" i="47"/>
  <c r="H89" i="47"/>
  <c r="H164" i="47"/>
  <c r="H254" i="47"/>
  <c r="H314" i="47"/>
  <c r="E239" i="47"/>
  <c r="E299" i="47"/>
  <c r="R13" i="28"/>
  <c r="R12" i="28"/>
  <c r="R14" i="28"/>
  <c r="AA353" i="25"/>
  <c r="AA355" i="25"/>
  <c r="E119" i="47"/>
  <c r="E209" i="47"/>
  <c r="E284" i="47"/>
  <c r="E59" i="47"/>
  <c r="AY127" i="40"/>
  <c r="AY401" i="40" s="1"/>
  <c r="AY131" i="40"/>
  <c r="AY405" i="40" s="1"/>
  <c r="AY130" i="40"/>
  <c r="AY404" i="40" s="1"/>
  <c r="AY136" i="40"/>
  <c r="AY129" i="40"/>
  <c r="AY403" i="40" s="1"/>
  <c r="AY133" i="40"/>
  <c r="AY407" i="40" s="1"/>
  <c r="AY128" i="40"/>
  <c r="AY402" i="40" s="1"/>
  <c r="AY132" i="40"/>
  <c r="AY406" i="40" s="1"/>
  <c r="AA354" i="25"/>
  <c r="V255" i="40"/>
  <c r="Y244" i="40"/>
  <c r="AV323" i="40"/>
  <c r="AY312" i="40"/>
  <c r="H59" i="47"/>
  <c r="H119" i="47"/>
  <c r="H209" i="47"/>
  <c r="H284" i="47"/>
  <c r="H344" i="47"/>
  <c r="AV137" i="40"/>
  <c r="AY126" i="40"/>
  <c r="V289" i="40"/>
  <c r="Y278" i="40"/>
  <c r="E74" i="47"/>
  <c r="E149" i="47"/>
  <c r="U199" i="25"/>
  <c r="U433" i="25" s="1"/>
  <c r="U463" i="25" s="1"/>
  <c r="H74" i="47"/>
  <c r="H149" i="47"/>
  <c r="H239" i="47"/>
  <c r="H299" i="47"/>
  <c r="AV272" i="40"/>
  <c r="AY261" i="40"/>
  <c r="E29" i="47"/>
  <c r="E89" i="47"/>
  <c r="E164" i="47"/>
  <c r="E254" i="47"/>
  <c r="E314" i="47"/>
  <c r="AY288" i="40"/>
  <c r="AY289" i="40" s="1"/>
  <c r="AV289" i="40"/>
  <c r="V306" i="40"/>
  <c r="Y295" i="40"/>
  <c r="E44" i="47"/>
  <c r="E104" i="47"/>
  <c r="E179" i="47"/>
  <c r="E269" i="47"/>
  <c r="E329" i="47"/>
  <c r="V86" i="40"/>
  <c r="Y75" i="40"/>
  <c r="V137" i="40"/>
  <c r="Y126" i="40"/>
  <c r="V272" i="40"/>
  <c r="Y261" i="40"/>
  <c r="H44" i="47"/>
  <c r="H104" i="47"/>
  <c r="H179" i="47"/>
  <c r="H269" i="47"/>
  <c r="H329" i="47"/>
  <c r="AA352" i="25"/>
  <c r="AA195" i="25"/>
  <c r="Y27" i="40"/>
  <c r="Y403" i="40" s="1"/>
  <c r="Y31" i="40"/>
  <c r="Y26" i="40"/>
  <c r="Y402" i="40" s="1"/>
  <c r="Y30" i="40"/>
  <c r="Y34" i="40"/>
  <c r="Y25" i="40"/>
  <c r="Y29" i="40"/>
  <c r="Y33" i="40"/>
  <c r="V35" i="40"/>
  <c r="Y24" i="40"/>
  <c r="Y28" i="40"/>
  <c r="AV238" i="40"/>
  <c r="Y202" i="40"/>
  <c r="O357" i="27"/>
  <c r="X27" i="27"/>
  <c r="AA21" i="27"/>
  <c r="AA27" i="27" s="1"/>
  <c r="U358" i="25"/>
  <c r="AE205" i="28"/>
  <c r="AA356" i="25"/>
  <c r="O199" i="25"/>
  <c r="O433" i="25" s="1"/>
  <c r="O462" i="25"/>
  <c r="O142" i="25"/>
  <c r="O358" i="25"/>
  <c r="O20" i="25"/>
  <c r="AA198" i="25"/>
  <c r="AA197" i="25"/>
  <c r="AA196" i="25"/>
  <c r="AA194" i="25"/>
  <c r="Y255" i="40"/>
  <c r="AH205" i="28"/>
  <c r="AL48" i="7"/>
  <c r="F48" i="7"/>
  <c r="I48" i="7"/>
  <c r="L48" i="7"/>
  <c r="O48" i="7"/>
  <c r="AF48" i="7"/>
  <c r="AI48" i="7"/>
  <c r="M227" i="27"/>
  <c r="N227" i="27"/>
  <c r="J155" i="27"/>
  <c r="K155" i="27"/>
  <c r="I386" i="30"/>
  <c r="I385" i="30"/>
  <c r="I384" i="30"/>
  <c r="I383" i="30"/>
  <c r="R140" i="30"/>
  <c r="R141" i="30"/>
  <c r="R142" i="30"/>
  <c r="R139" i="30"/>
  <c r="D28" i="38"/>
  <c r="P318" i="57"/>
  <c r="P317" i="57"/>
  <c r="P316" i="57"/>
  <c r="P315" i="57"/>
  <c r="P314" i="57"/>
  <c r="P313" i="57"/>
  <c r="P312" i="57"/>
  <c r="P311" i="57"/>
  <c r="P310" i="57"/>
  <c r="P222" i="57"/>
  <c r="P221" i="57"/>
  <c r="P220" i="57"/>
  <c r="P219" i="57"/>
  <c r="P218" i="57"/>
  <c r="P217" i="57"/>
  <c r="P216" i="57"/>
  <c r="P215" i="57"/>
  <c r="P214" i="57"/>
  <c r="P190" i="57"/>
  <c r="M190" i="57"/>
  <c r="J190" i="57"/>
  <c r="G190" i="57"/>
  <c r="D190" i="57"/>
  <c r="P189" i="57"/>
  <c r="M189" i="57"/>
  <c r="J189" i="57"/>
  <c r="G189" i="57"/>
  <c r="D189" i="57"/>
  <c r="P188" i="57"/>
  <c r="M188" i="57"/>
  <c r="J188" i="57"/>
  <c r="G188" i="57"/>
  <c r="D188" i="57"/>
  <c r="P187" i="57"/>
  <c r="M187" i="57"/>
  <c r="J187" i="57"/>
  <c r="G187" i="57"/>
  <c r="D187" i="57"/>
  <c r="P186" i="57"/>
  <c r="M186" i="57"/>
  <c r="J186" i="57"/>
  <c r="G186" i="57"/>
  <c r="D186" i="57"/>
  <c r="P185" i="57"/>
  <c r="M185" i="57"/>
  <c r="J185" i="57"/>
  <c r="G185" i="57"/>
  <c r="D185" i="57"/>
  <c r="P184" i="57"/>
  <c r="M184" i="57"/>
  <c r="J184" i="57"/>
  <c r="G184" i="57"/>
  <c r="D184" i="57"/>
  <c r="P183" i="57"/>
  <c r="M183" i="57"/>
  <c r="J183" i="57"/>
  <c r="G183" i="57"/>
  <c r="D183" i="57"/>
  <c r="P182" i="57"/>
  <c r="M182" i="57"/>
  <c r="J182" i="57"/>
  <c r="G182" i="57"/>
  <c r="D182" i="57"/>
  <c r="S228" i="43"/>
  <c r="S227" i="43"/>
  <c r="S226" i="43"/>
  <c r="S225" i="43"/>
  <c r="S224" i="43"/>
  <c r="S223" i="43"/>
  <c r="S216" i="43"/>
  <c r="S215" i="43"/>
  <c r="S214" i="43"/>
  <c r="S213" i="43"/>
  <c r="S212" i="43"/>
  <c r="S211" i="43"/>
  <c r="E342" i="46"/>
  <c r="E341" i="46"/>
  <c r="E340" i="46"/>
  <c r="E339" i="46"/>
  <c r="E338" i="46"/>
  <c r="E337" i="46"/>
  <c r="E336" i="46"/>
  <c r="E335" i="46"/>
  <c r="E334" i="46"/>
  <c r="E312" i="46"/>
  <c r="E311" i="46"/>
  <c r="E310" i="46"/>
  <c r="E309" i="46"/>
  <c r="E308" i="46"/>
  <c r="E307" i="46"/>
  <c r="E306" i="46"/>
  <c r="E305" i="46"/>
  <c r="E304" i="46"/>
  <c r="E297" i="46"/>
  <c r="E296" i="46"/>
  <c r="E295" i="46"/>
  <c r="E294" i="46"/>
  <c r="E293" i="46"/>
  <c r="E292" i="46"/>
  <c r="E291" i="46"/>
  <c r="E290" i="46"/>
  <c r="E289" i="46"/>
  <c r="E252" i="46"/>
  <c r="E251" i="46"/>
  <c r="E250" i="46"/>
  <c r="E249" i="46"/>
  <c r="E248" i="46"/>
  <c r="E247" i="46"/>
  <c r="E245" i="46"/>
  <c r="E244" i="46"/>
  <c r="E178" i="46"/>
  <c r="E177" i="46"/>
  <c r="E176" i="46"/>
  <c r="E175" i="46"/>
  <c r="E174" i="46"/>
  <c r="E173" i="46"/>
  <c r="E172" i="46"/>
  <c r="E171" i="46"/>
  <c r="E170" i="46"/>
  <c r="AU303" i="7"/>
  <c r="AU302" i="7"/>
  <c r="AU301" i="7"/>
  <c r="AU300" i="7"/>
  <c r="AU299" i="7"/>
  <c r="AU298" i="7"/>
  <c r="AU297" i="7"/>
  <c r="AU296" i="7"/>
  <c r="AW288" i="7"/>
  <c r="AV288" i="7"/>
  <c r="AT288" i="7"/>
  <c r="AS288" i="7"/>
  <c r="AQ288" i="7"/>
  <c r="AP288" i="7"/>
  <c r="AN288" i="7"/>
  <c r="AM288" i="7"/>
  <c r="AK288" i="7"/>
  <c r="AJ288" i="7"/>
  <c r="AH288" i="7"/>
  <c r="AG288" i="7"/>
  <c r="AE288" i="7"/>
  <c r="AD288" i="7"/>
  <c r="AU287" i="7"/>
  <c r="AI385" i="7"/>
  <c r="AF385" i="7"/>
  <c r="AU286" i="7"/>
  <c r="AO384" i="7"/>
  <c r="AI384" i="7"/>
  <c r="AF384" i="7"/>
  <c r="AU285" i="7"/>
  <c r="AO383" i="7"/>
  <c r="AL383" i="7"/>
  <c r="AI383" i="7"/>
  <c r="AF383" i="7"/>
  <c r="AU284" i="7"/>
  <c r="AO382" i="7"/>
  <c r="AL382" i="7"/>
  <c r="AI382" i="7"/>
  <c r="AF382" i="7"/>
  <c r="AU283" i="7"/>
  <c r="AO381" i="7"/>
  <c r="AL381" i="7"/>
  <c r="AI381" i="7"/>
  <c r="AF381" i="7"/>
  <c r="AU282" i="7"/>
  <c r="AO380" i="7"/>
  <c r="AL380" i="7"/>
  <c r="AI380" i="7"/>
  <c r="AF380" i="7"/>
  <c r="AU281" i="7"/>
  <c r="AO379" i="7"/>
  <c r="AL379" i="7"/>
  <c r="AI379" i="7"/>
  <c r="AF379" i="7"/>
  <c r="AU280" i="7"/>
  <c r="AR280" i="7"/>
  <c r="AI378" i="7"/>
  <c r="AF378" i="7"/>
  <c r="AW272" i="7"/>
  <c r="AV272" i="7"/>
  <c r="AT272" i="7"/>
  <c r="AS272" i="7"/>
  <c r="AQ272" i="7"/>
  <c r="AP272" i="7"/>
  <c r="AN272" i="7"/>
  <c r="AM272" i="7"/>
  <c r="AK272" i="7"/>
  <c r="AJ272" i="7"/>
  <c r="AH272" i="7"/>
  <c r="AG272" i="7"/>
  <c r="AE272" i="7"/>
  <c r="AD272" i="7"/>
  <c r="AU271" i="7"/>
  <c r="AR271" i="7"/>
  <c r="AO385" i="7"/>
  <c r="AL385" i="7"/>
  <c r="AI272" i="7"/>
  <c r="AU270" i="7"/>
  <c r="AR270" i="7"/>
  <c r="AL384" i="7"/>
  <c r="AU269" i="7"/>
  <c r="AR269" i="7"/>
  <c r="AR383" i="7" s="1"/>
  <c r="AU268" i="7"/>
  <c r="AR268" i="7"/>
  <c r="AR382" i="7" s="1"/>
  <c r="AU267" i="7"/>
  <c r="AR267" i="7"/>
  <c r="AR381" i="7" s="1"/>
  <c r="AU266" i="7"/>
  <c r="AR266" i="7"/>
  <c r="AU265" i="7"/>
  <c r="AR265" i="7"/>
  <c r="AU264" i="7"/>
  <c r="AR264" i="7"/>
  <c r="AR378" i="7" s="1"/>
  <c r="AO378" i="7"/>
  <c r="AL378" i="7"/>
  <c r="AU256" i="7"/>
  <c r="AW240" i="7"/>
  <c r="AV240" i="7"/>
  <c r="AT240" i="7"/>
  <c r="AS240" i="7"/>
  <c r="AQ240" i="7"/>
  <c r="AP240" i="7"/>
  <c r="AN240" i="7"/>
  <c r="AM240" i="7"/>
  <c r="AK240" i="7"/>
  <c r="AJ240" i="7"/>
  <c r="AH240" i="7"/>
  <c r="AG240" i="7"/>
  <c r="AE240" i="7"/>
  <c r="AD240" i="7"/>
  <c r="AU240" i="7"/>
  <c r="AO240" i="7"/>
  <c r="AI240" i="7"/>
  <c r="AF240" i="7"/>
  <c r="AW224" i="7"/>
  <c r="AV224" i="7"/>
  <c r="AT224" i="7"/>
  <c r="AS224" i="7"/>
  <c r="AQ224" i="7"/>
  <c r="AP224" i="7"/>
  <c r="AN224" i="7"/>
  <c r="AM224" i="7"/>
  <c r="AK224" i="7"/>
  <c r="AJ224" i="7"/>
  <c r="AH224" i="7"/>
  <c r="AG224" i="7"/>
  <c r="AE224" i="7"/>
  <c r="AD224" i="7"/>
  <c r="AO224" i="7"/>
  <c r="AI224" i="7"/>
  <c r="AW192" i="7"/>
  <c r="AV192" i="7"/>
  <c r="AT192" i="7"/>
  <c r="AS192" i="7"/>
  <c r="AQ192" i="7"/>
  <c r="AP192" i="7"/>
  <c r="AN192" i="7"/>
  <c r="AM192" i="7"/>
  <c r="AK192" i="7"/>
  <c r="AJ192" i="7"/>
  <c r="AH192" i="7"/>
  <c r="AG192" i="7"/>
  <c r="AE192" i="7"/>
  <c r="AD192" i="7"/>
  <c r="AU191" i="7"/>
  <c r="AU190" i="7"/>
  <c r="AU189" i="7"/>
  <c r="AU188" i="7"/>
  <c r="AU187" i="7"/>
  <c r="AU186" i="7"/>
  <c r="AU185" i="7"/>
  <c r="AU184" i="7"/>
  <c r="AW176" i="7"/>
  <c r="AV176" i="7"/>
  <c r="AT176" i="7"/>
  <c r="AS176" i="7"/>
  <c r="AQ176" i="7"/>
  <c r="AP176" i="7"/>
  <c r="AN176" i="7"/>
  <c r="AM176" i="7"/>
  <c r="AK176" i="7"/>
  <c r="AJ176" i="7"/>
  <c r="AH176" i="7"/>
  <c r="AG176" i="7"/>
  <c r="AE176" i="7"/>
  <c r="AD176" i="7"/>
  <c r="AO176" i="7"/>
  <c r="AL176" i="7"/>
  <c r="AI176" i="7"/>
  <c r="AT160" i="7"/>
  <c r="AS160" i="7"/>
  <c r="AQ160" i="7"/>
  <c r="AP160" i="7"/>
  <c r="AN160" i="7"/>
  <c r="AM160" i="7"/>
  <c r="AK160" i="7"/>
  <c r="AJ160" i="7"/>
  <c r="AH160" i="7"/>
  <c r="AG160" i="7"/>
  <c r="AE160" i="7"/>
  <c r="AD160" i="7"/>
  <c r="AU160" i="7"/>
  <c r="AO160" i="7"/>
  <c r="AI160" i="7"/>
  <c r="AF160" i="7"/>
  <c r="AW144" i="7"/>
  <c r="AV144" i="7"/>
  <c r="AT144" i="7"/>
  <c r="AS144" i="7"/>
  <c r="AQ144" i="7"/>
  <c r="AP144" i="7"/>
  <c r="AN144" i="7"/>
  <c r="AM144" i="7"/>
  <c r="AK144" i="7"/>
  <c r="AJ144" i="7"/>
  <c r="AH144" i="7"/>
  <c r="AG144" i="7"/>
  <c r="AE144" i="7"/>
  <c r="AD144" i="7"/>
  <c r="AU143" i="7"/>
  <c r="AU142" i="7"/>
  <c r="AU141" i="7"/>
  <c r="AU140" i="7"/>
  <c r="AU139" i="7"/>
  <c r="AU138" i="7"/>
  <c r="AU137" i="7"/>
  <c r="AU136" i="7"/>
  <c r="AO144" i="7"/>
  <c r="AI144" i="7"/>
  <c r="AW128" i="7"/>
  <c r="AV128" i="7"/>
  <c r="AT128" i="7"/>
  <c r="AS128" i="7"/>
  <c r="AQ128" i="7"/>
  <c r="AP128" i="7"/>
  <c r="AN128" i="7"/>
  <c r="AM128" i="7"/>
  <c r="AK128" i="7"/>
  <c r="AJ128" i="7"/>
  <c r="AH128" i="7"/>
  <c r="AG128" i="7"/>
  <c r="AE128" i="7"/>
  <c r="AD128" i="7"/>
  <c r="AU127" i="7"/>
  <c r="AU126" i="7"/>
  <c r="AU125" i="7"/>
  <c r="AU124" i="7"/>
  <c r="AU123" i="7"/>
  <c r="AU122" i="7"/>
  <c r="AU121" i="7"/>
  <c r="AU120" i="7"/>
  <c r="AR128" i="7"/>
  <c r="AO128" i="7"/>
  <c r="AI128" i="7"/>
  <c r="AW112" i="7"/>
  <c r="AV112" i="7"/>
  <c r="AT112" i="7"/>
  <c r="AS112" i="7"/>
  <c r="AQ112" i="7"/>
  <c r="AP112" i="7"/>
  <c r="AN112" i="7"/>
  <c r="AM112" i="7"/>
  <c r="AK112" i="7"/>
  <c r="AJ112" i="7"/>
  <c r="AH112" i="7"/>
  <c r="AG112" i="7"/>
  <c r="AE112" i="7"/>
  <c r="AD112" i="7"/>
  <c r="AU111" i="7"/>
  <c r="AU110" i="7"/>
  <c r="AU109" i="7"/>
  <c r="AU108" i="7"/>
  <c r="AU107" i="7"/>
  <c r="AU106" i="7"/>
  <c r="AU105" i="7"/>
  <c r="AU104" i="7"/>
  <c r="AO112" i="7"/>
  <c r="AL112" i="7"/>
  <c r="AI112" i="7"/>
  <c r="AD96" i="7"/>
  <c r="AW80" i="7"/>
  <c r="AV80" i="7"/>
  <c r="AT80" i="7"/>
  <c r="AS80" i="7"/>
  <c r="AQ80" i="7"/>
  <c r="AP80" i="7"/>
  <c r="AN80" i="7"/>
  <c r="AM80" i="7"/>
  <c r="AK80" i="7"/>
  <c r="AJ80" i="7"/>
  <c r="AH80" i="7"/>
  <c r="AG80" i="7"/>
  <c r="AE80" i="7"/>
  <c r="AD80" i="7"/>
  <c r="AU80" i="7"/>
  <c r="AR80" i="7"/>
  <c r="AO80" i="7"/>
  <c r="AI80" i="7"/>
  <c r="AW64" i="7"/>
  <c r="AV64" i="7"/>
  <c r="AT64" i="7"/>
  <c r="AS64" i="7"/>
  <c r="AQ64" i="7"/>
  <c r="AP64" i="7"/>
  <c r="AN64" i="7"/>
  <c r="AM64" i="7"/>
  <c r="AK64" i="7"/>
  <c r="AJ64" i="7"/>
  <c r="AH64" i="7"/>
  <c r="AG64" i="7"/>
  <c r="AE64" i="7"/>
  <c r="AD64" i="7"/>
  <c r="AR64" i="7"/>
  <c r="AO64" i="7"/>
  <c r="AL64" i="7"/>
  <c r="AI64" i="7"/>
  <c r="AF64" i="7"/>
  <c r="AR385" i="7"/>
  <c r="AR384" i="7"/>
  <c r="AR380" i="7"/>
  <c r="AR379" i="7"/>
  <c r="AO48" i="7"/>
  <c r="AW16" i="7"/>
  <c r="AV16" i="7"/>
  <c r="AT16" i="7"/>
  <c r="AS16" i="7"/>
  <c r="AQ16" i="7"/>
  <c r="AP16" i="7"/>
  <c r="AN16" i="7"/>
  <c r="AM16" i="7"/>
  <c r="AK16" i="7"/>
  <c r="AJ16" i="7"/>
  <c r="AH16" i="7"/>
  <c r="AG16" i="7"/>
  <c r="AE16" i="7"/>
  <c r="AD16" i="7"/>
  <c r="AR16" i="7"/>
  <c r="AO16" i="7"/>
  <c r="AL16" i="7"/>
  <c r="AI16" i="7"/>
  <c r="Z367" i="7"/>
  <c r="Y367" i="7"/>
  <c r="Z366" i="7"/>
  <c r="Y366" i="7"/>
  <c r="Z365" i="7"/>
  <c r="Y365" i="7"/>
  <c r="Z364" i="7"/>
  <c r="Y364" i="7"/>
  <c r="Z363" i="7"/>
  <c r="Y363" i="7"/>
  <c r="Z362" i="7"/>
  <c r="Y362" i="7"/>
  <c r="Z361" i="7"/>
  <c r="Y361" i="7"/>
  <c r="Z360" i="7"/>
  <c r="Y360" i="7"/>
  <c r="Z351" i="7"/>
  <c r="Y351" i="7"/>
  <c r="Z350" i="7"/>
  <c r="Y350" i="7"/>
  <c r="Z349" i="7"/>
  <c r="Y349" i="7"/>
  <c r="Z348" i="7"/>
  <c r="Y348" i="7"/>
  <c r="Z347" i="7"/>
  <c r="Y347" i="7"/>
  <c r="Z346" i="7"/>
  <c r="Y346" i="7"/>
  <c r="Z345" i="7"/>
  <c r="Y345" i="7"/>
  <c r="Z344" i="7"/>
  <c r="Y344" i="7"/>
  <c r="Z335" i="7"/>
  <c r="Y335" i="7"/>
  <c r="X335" i="7"/>
  <c r="Z334" i="7"/>
  <c r="Y334" i="7"/>
  <c r="X334" i="7"/>
  <c r="Z333" i="7"/>
  <c r="Y333" i="7"/>
  <c r="X333" i="7"/>
  <c r="Z332" i="7"/>
  <c r="Y332" i="7"/>
  <c r="X332" i="7"/>
  <c r="Z331" i="7"/>
  <c r="Y331" i="7"/>
  <c r="X331" i="7"/>
  <c r="Z330" i="7"/>
  <c r="Y330" i="7"/>
  <c r="X330" i="7"/>
  <c r="Z329" i="7"/>
  <c r="Y329" i="7"/>
  <c r="X329" i="7"/>
  <c r="Z328" i="7"/>
  <c r="Y328" i="7"/>
  <c r="X328" i="7"/>
  <c r="AM10" i="42"/>
  <c r="AN10" i="42"/>
  <c r="AM11" i="42"/>
  <c r="AN11" i="42"/>
  <c r="AH43" i="25"/>
  <c r="AI43" i="25"/>
  <c r="AB43" i="25"/>
  <c r="AC43" i="25"/>
  <c r="M43" i="25"/>
  <c r="N43" i="25"/>
  <c r="J43" i="25"/>
  <c r="K43" i="25"/>
  <c r="E43" i="25"/>
  <c r="G43" i="25"/>
  <c r="H43" i="25"/>
  <c r="C34" i="64"/>
  <c r="D34" i="64" s="1"/>
  <c r="C35" i="64"/>
  <c r="D35" i="64" s="1"/>
  <c r="C36" i="64"/>
  <c r="D36" i="64" s="1"/>
  <c r="C37" i="64"/>
  <c r="D37" i="64" s="1"/>
  <c r="C38" i="64"/>
  <c r="D38" i="64" s="1"/>
  <c r="C39" i="64"/>
  <c r="D39" i="64" s="1"/>
  <c r="C40" i="64"/>
  <c r="D40" i="64" s="1"/>
  <c r="C41" i="64"/>
  <c r="D41" i="64" s="1"/>
  <c r="C42" i="64"/>
  <c r="D42" i="64" s="1"/>
  <c r="C43" i="64"/>
  <c r="D43" i="64" s="1"/>
  <c r="C44" i="64"/>
  <c r="D44" i="64" s="1"/>
  <c r="C46" i="64"/>
  <c r="D46" i="64" s="1"/>
  <c r="C47" i="64"/>
  <c r="D47" i="64" s="1"/>
  <c r="C48" i="64"/>
  <c r="D48" i="64" s="1"/>
  <c r="C49" i="64"/>
  <c r="D49" i="64" s="1"/>
  <c r="C50" i="64"/>
  <c r="D50" i="64" s="1"/>
  <c r="C51" i="64"/>
  <c r="D51" i="64" s="1"/>
  <c r="C52" i="64"/>
  <c r="D52" i="64" s="1"/>
  <c r="C53" i="64"/>
  <c r="D53" i="64" s="1"/>
  <c r="C54" i="64"/>
  <c r="D54" i="64" s="1"/>
  <c r="C55" i="64"/>
  <c r="D55" i="64" s="1"/>
  <c r="C33" i="64"/>
  <c r="D33" i="64" s="1"/>
  <c r="C6" i="64"/>
  <c r="D6" i="64" s="1"/>
  <c r="C7" i="64"/>
  <c r="D7" i="64" s="1"/>
  <c r="C8" i="64"/>
  <c r="D8" i="64" s="1"/>
  <c r="C9" i="64"/>
  <c r="D9" i="64" s="1"/>
  <c r="C10" i="64"/>
  <c r="D10" i="64" s="1"/>
  <c r="C11" i="64"/>
  <c r="D11" i="64" s="1"/>
  <c r="C12" i="64"/>
  <c r="D12" i="64" s="1"/>
  <c r="C13" i="64"/>
  <c r="D13" i="64" s="1"/>
  <c r="C14" i="64"/>
  <c r="D14" i="64" s="1"/>
  <c r="C15" i="64"/>
  <c r="D15" i="64" s="1"/>
  <c r="C16" i="64"/>
  <c r="D16" i="64" s="1"/>
  <c r="C18" i="64"/>
  <c r="D18" i="64" s="1"/>
  <c r="C19" i="64"/>
  <c r="D19" i="64" s="1"/>
  <c r="C20" i="64"/>
  <c r="D20" i="64" s="1"/>
  <c r="C21" i="64"/>
  <c r="D21" i="64" s="1"/>
  <c r="C22" i="64"/>
  <c r="D22" i="64" s="1"/>
  <c r="C23" i="64"/>
  <c r="D23" i="64" s="1"/>
  <c r="C24" i="64"/>
  <c r="D24" i="64" s="1"/>
  <c r="C25" i="64"/>
  <c r="D25" i="64" s="1"/>
  <c r="C26" i="64"/>
  <c r="D26" i="64" s="1"/>
  <c r="C27" i="64"/>
  <c r="D27" i="64" s="1"/>
  <c r="C5" i="64"/>
  <c r="D5" i="64" s="1"/>
  <c r="Z7" i="64"/>
  <c r="Z8" i="64"/>
  <c r="Z9" i="64"/>
  <c r="Z10" i="64"/>
  <c r="Z11" i="64"/>
  <c r="Z12" i="64"/>
  <c r="Z13" i="64"/>
  <c r="Z14" i="64"/>
  <c r="Z15" i="64"/>
  <c r="Z16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6" i="64"/>
  <c r="AU384" i="7" l="1"/>
  <c r="AU378" i="7"/>
  <c r="Y410" i="40"/>
  <c r="Y406" i="40"/>
  <c r="Y404" i="40"/>
  <c r="S289" i="43"/>
  <c r="Y407" i="40"/>
  <c r="Y405" i="40"/>
  <c r="Y409" i="40"/>
  <c r="Y401" i="40"/>
  <c r="AY400" i="40"/>
  <c r="AY410" i="40"/>
  <c r="Y408" i="40"/>
  <c r="Y306" i="40"/>
  <c r="Y400" i="40"/>
  <c r="AU382" i="7"/>
  <c r="S284" i="43"/>
  <c r="S286" i="43"/>
  <c r="AU380" i="7"/>
  <c r="AU379" i="7"/>
  <c r="AU381" i="7"/>
  <c r="S285" i="43"/>
  <c r="X336" i="7"/>
  <c r="S287" i="43"/>
  <c r="AU304" i="7"/>
  <c r="S288" i="43"/>
  <c r="BV409" i="40"/>
  <c r="Z368" i="7"/>
  <c r="AU385" i="7"/>
  <c r="AU383" i="7"/>
  <c r="AA335" i="7"/>
  <c r="AA367" i="7"/>
  <c r="U450" i="25"/>
  <c r="O450" i="25"/>
  <c r="O420" i="25"/>
  <c r="AV411" i="40"/>
  <c r="AY137" i="40"/>
  <c r="AA358" i="25"/>
  <c r="E50" i="64"/>
  <c r="F50" i="64" s="1"/>
  <c r="E23" i="64"/>
  <c r="F23" i="64" s="1"/>
  <c r="E14" i="64"/>
  <c r="F14" i="64" s="1"/>
  <c r="E6" i="64"/>
  <c r="F6" i="64" s="1"/>
  <c r="E49" i="64"/>
  <c r="F49" i="64" s="1"/>
  <c r="E40" i="64"/>
  <c r="F40" i="64" s="1"/>
  <c r="E24" i="64"/>
  <c r="F24" i="64" s="1"/>
  <c r="E22" i="64"/>
  <c r="F22" i="64" s="1"/>
  <c r="E13" i="64"/>
  <c r="F13" i="64" s="1"/>
  <c r="E33" i="64"/>
  <c r="F33" i="64" s="1"/>
  <c r="E48" i="64"/>
  <c r="F48" i="64" s="1"/>
  <c r="E39" i="64"/>
  <c r="F39" i="64" s="1"/>
  <c r="E15" i="64"/>
  <c r="F15" i="64" s="1"/>
  <c r="E21" i="64"/>
  <c r="F21" i="64" s="1"/>
  <c r="E12" i="64"/>
  <c r="F12" i="64"/>
  <c r="E55" i="64"/>
  <c r="F55" i="64" s="1"/>
  <c r="E47" i="64"/>
  <c r="F47" i="64" s="1"/>
  <c r="E38" i="64"/>
  <c r="F38" i="64" s="1"/>
  <c r="E41" i="64"/>
  <c r="F41" i="64" s="1"/>
  <c r="E5" i="64"/>
  <c r="F5" i="64" s="1"/>
  <c r="E20" i="64"/>
  <c r="F20" i="64" s="1"/>
  <c r="E11" i="64"/>
  <c r="F11" i="64" s="1"/>
  <c r="E54" i="64"/>
  <c r="F54" i="64" s="1"/>
  <c r="E46" i="64"/>
  <c r="F46" i="64" s="1"/>
  <c r="E37" i="64"/>
  <c r="F37" i="64" s="1"/>
  <c r="E7" i="64"/>
  <c r="F7" i="64" s="1"/>
  <c r="E27" i="64"/>
  <c r="F27" i="64" s="1"/>
  <c r="E19" i="64"/>
  <c r="F19" i="64" s="1"/>
  <c r="E10" i="64"/>
  <c r="F10" i="64" s="1"/>
  <c r="E53" i="64"/>
  <c r="F53" i="64" s="1"/>
  <c r="E44" i="64"/>
  <c r="F44" i="64" s="1"/>
  <c r="E36" i="64"/>
  <c r="F36" i="64" s="1"/>
  <c r="AU192" i="7"/>
  <c r="E26" i="64"/>
  <c r="F26" i="64"/>
  <c r="E18" i="64"/>
  <c r="F18" i="64" s="1"/>
  <c r="E9" i="64"/>
  <c r="F9" i="64" s="1"/>
  <c r="E52" i="64"/>
  <c r="F52" i="64" s="1"/>
  <c r="E43" i="64"/>
  <c r="F43" i="64" s="1"/>
  <c r="E35" i="64"/>
  <c r="F35" i="64" s="1"/>
  <c r="E25" i="64"/>
  <c r="F25" i="64" s="1"/>
  <c r="E16" i="64"/>
  <c r="F16" i="64" s="1"/>
  <c r="E8" i="64"/>
  <c r="F8" i="64" s="1"/>
  <c r="E51" i="64"/>
  <c r="F51" i="64" s="1"/>
  <c r="E42" i="64"/>
  <c r="F42" i="64" s="1"/>
  <c r="E34" i="64"/>
  <c r="F34" i="64" s="1"/>
  <c r="S121" i="43"/>
  <c r="Y35" i="40"/>
  <c r="BV403" i="40"/>
  <c r="BV404" i="40"/>
  <c r="BV410" i="40"/>
  <c r="BV402" i="40"/>
  <c r="BV401" i="40"/>
  <c r="BV407" i="40"/>
  <c r="BV400" i="40"/>
  <c r="BV406" i="40"/>
  <c r="BV405" i="40"/>
  <c r="Z336" i="7"/>
  <c r="V411" i="40"/>
  <c r="BV408" i="40"/>
  <c r="Z352" i="7"/>
  <c r="AA350" i="7"/>
  <c r="O403" i="25"/>
  <c r="AA20" i="25"/>
  <c r="AA403" i="25" s="1"/>
  <c r="AA199" i="25"/>
  <c r="AA433" i="25" s="1"/>
  <c r="Y352" i="7"/>
  <c r="Y368" i="7"/>
  <c r="Y336" i="7"/>
  <c r="AA331" i="7"/>
  <c r="AU112" i="7"/>
  <c r="AU144" i="7"/>
  <c r="AA333" i="7"/>
  <c r="AU128" i="7"/>
  <c r="AO272" i="7"/>
  <c r="AR272" i="7"/>
  <c r="AO10" i="42"/>
  <c r="AI192" i="7"/>
  <c r="AU272" i="7"/>
  <c r="AO288" i="7"/>
  <c r="AO192" i="7"/>
  <c r="AU288" i="7"/>
  <c r="AR192" i="7"/>
  <c r="AA366" i="7"/>
  <c r="AA365" i="7"/>
  <c r="AA364" i="7"/>
  <c r="AA362" i="7"/>
  <c r="AI288" i="7"/>
  <c r="AA332" i="7"/>
  <c r="AA345" i="7"/>
  <c r="AU224" i="7"/>
  <c r="AU176" i="7"/>
  <c r="AA346" i="7"/>
  <c r="AR48" i="7"/>
  <c r="AA329" i="7"/>
  <c r="AA347" i="7"/>
  <c r="AA363" i="7"/>
  <c r="AU48" i="7"/>
  <c r="AR112" i="7"/>
  <c r="AF144" i="7"/>
  <c r="AL160" i="7"/>
  <c r="AR176" i="7"/>
  <c r="AF224" i="7"/>
  <c r="AL240" i="7"/>
  <c r="AF288" i="7"/>
  <c r="AA330" i="7"/>
  <c r="AA348" i="7"/>
  <c r="AA349" i="7"/>
  <c r="AF80" i="7"/>
  <c r="AF128" i="7"/>
  <c r="AL144" i="7"/>
  <c r="AR160" i="7"/>
  <c r="AF192" i="7"/>
  <c r="AL224" i="7"/>
  <c r="AR240" i="7"/>
  <c r="AF272" i="7"/>
  <c r="AL288" i="7"/>
  <c r="AU16" i="7"/>
  <c r="AO11" i="42"/>
  <c r="AA351" i="7"/>
  <c r="AU64" i="7"/>
  <c r="AL80" i="7"/>
  <c r="AF112" i="7"/>
  <c r="AL128" i="7"/>
  <c r="AR144" i="7"/>
  <c r="AF176" i="7"/>
  <c r="AL192" i="7"/>
  <c r="AR224" i="7"/>
  <c r="AL272" i="7"/>
  <c r="AR288" i="7"/>
  <c r="AA334" i="7"/>
  <c r="AA360" i="7"/>
  <c r="AA361" i="7"/>
  <c r="AA344" i="7"/>
  <c r="AA328" i="7"/>
  <c r="AR35" i="22"/>
  <c r="AR36" i="22"/>
  <c r="AR37" i="22"/>
  <c r="AR38" i="22"/>
  <c r="AR39" i="22"/>
  <c r="AR40" i="22"/>
  <c r="AR41" i="22"/>
  <c r="AR34" i="22"/>
  <c r="AR28" i="22"/>
  <c r="AS28" i="22" s="1"/>
  <c r="AR14" i="22"/>
  <c r="AS6" i="22" s="1"/>
  <c r="O480" i="25" l="1"/>
  <c r="AA450" i="25"/>
  <c r="AY411" i="40"/>
  <c r="Y411" i="40"/>
  <c r="BV411" i="40"/>
  <c r="O463" i="25"/>
  <c r="AA463" i="25"/>
  <c r="AA368" i="7"/>
  <c r="AA336" i="7"/>
  <c r="AA352" i="7"/>
  <c r="AS26" i="22"/>
  <c r="AS23" i="22"/>
  <c r="AS27" i="22"/>
  <c r="AR42" i="22"/>
  <c r="AS38" i="22" s="1"/>
  <c r="AS11" i="22"/>
  <c r="AS10" i="22"/>
  <c r="AS7" i="22"/>
  <c r="AS9" i="22"/>
  <c r="AS25" i="22"/>
  <c r="AS8" i="22"/>
  <c r="AS24" i="22"/>
  <c r="AS14" i="22"/>
  <c r="AS22" i="22"/>
  <c r="AS13" i="22"/>
  <c r="AS20" i="22"/>
  <c r="AS21" i="22"/>
  <c r="AS12" i="22"/>
  <c r="AR38" i="21"/>
  <c r="AR39" i="21"/>
  <c r="AR40" i="21"/>
  <c r="AR41" i="21"/>
  <c r="AR42" i="21"/>
  <c r="AR43" i="21"/>
  <c r="AR44" i="21"/>
  <c r="AR37" i="21"/>
  <c r="B56" i="64"/>
  <c r="C56" i="64" s="1"/>
  <c r="D56" i="64" s="1"/>
  <c r="B28" i="64"/>
  <c r="S5" i="59"/>
  <c r="AM38" i="42"/>
  <c r="AN38" i="42"/>
  <c r="AM39" i="42"/>
  <c r="AN39" i="42"/>
  <c r="AM40" i="42"/>
  <c r="AN40" i="42"/>
  <c r="AM41" i="42"/>
  <c r="AN41" i="42"/>
  <c r="AM42" i="42"/>
  <c r="AN42" i="42"/>
  <c r="AM43" i="42"/>
  <c r="AN43" i="42"/>
  <c r="AM44" i="42"/>
  <c r="AN44" i="42"/>
  <c r="AM45" i="42"/>
  <c r="AN45" i="42"/>
  <c r="AM46" i="42"/>
  <c r="AN46" i="42"/>
  <c r="AM36" i="42"/>
  <c r="AS41" i="22" l="1"/>
  <c r="E56" i="64"/>
  <c r="F56" i="64" s="1"/>
  <c r="AS42" i="22"/>
  <c r="AS39" i="22"/>
  <c r="AS34" i="22"/>
  <c r="AS35" i="22"/>
  <c r="AS36" i="22"/>
  <c r="AS37" i="22"/>
  <c r="AS40" i="22"/>
  <c r="AR45" i="21"/>
  <c r="AS44" i="21" s="1"/>
  <c r="C28" i="64"/>
  <c r="D28" i="64" s="1"/>
  <c r="AN59" i="42"/>
  <c r="AO42" i="42"/>
  <c r="AO46" i="42"/>
  <c r="AO41" i="42"/>
  <c r="AO45" i="42"/>
  <c r="AO40" i="42"/>
  <c r="AO44" i="42"/>
  <c r="AO39" i="42"/>
  <c r="AO43" i="42"/>
  <c r="AO38" i="42"/>
  <c r="AM59" i="42"/>
  <c r="I213" i="31"/>
  <c r="J213" i="31" s="1"/>
  <c r="I218" i="31"/>
  <c r="J218" i="31" s="1"/>
  <c r="I223" i="31"/>
  <c r="J223" i="31" s="1"/>
  <c r="I230" i="31"/>
  <c r="J230" i="31" s="1"/>
  <c r="I241" i="31"/>
  <c r="J241" i="31" s="1"/>
  <c r="I251" i="31"/>
  <c r="J251" i="31" s="1"/>
  <c r="I263" i="31"/>
  <c r="J263" i="31" s="1"/>
  <c r="I279" i="31"/>
  <c r="J279" i="31" s="1"/>
  <c r="I288" i="31"/>
  <c r="J288" i="31" s="1"/>
  <c r="I305" i="31"/>
  <c r="J305" i="31" s="1"/>
  <c r="I301" i="31"/>
  <c r="J301" i="31" s="1"/>
  <c r="I323" i="31"/>
  <c r="J323" i="31" s="1"/>
  <c r="I329" i="31"/>
  <c r="J329" i="31" s="1"/>
  <c r="I334" i="31"/>
  <c r="J334" i="31" s="1"/>
  <c r="I343" i="31"/>
  <c r="J343" i="31" s="1"/>
  <c r="I345" i="31"/>
  <c r="J345" i="31" s="1"/>
  <c r="I353" i="31"/>
  <c r="J353" i="31" s="1"/>
  <c r="I365" i="31"/>
  <c r="J365" i="31" s="1"/>
  <c r="I375" i="31"/>
  <c r="J375" i="31" s="1"/>
  <c r="I381" i="31"/>
  <c r="J381" i="31" s="1"/>
  <c r="I194" i="31"/>
  <c r="J194" i="31" s="1"/>
  <c r="AS37" i="21" l="1"/>
  <c r="V343" i="31"/>
  <c r="U343" i="31"/>
  <c r="D58" i="64"/>
  <c r="E28" i="64"/>
  <c r="F28" i="64" s="1"/>
  <c r="F58" i="64" s="1"/>
  <c r="AS40" i="21"/>
  <c r="AS45" i="21"/>
  <c r="AS43" i="21"/>
  <c r="AS38" i="21"/>
  <c r="AS39" i="21"/>
  <c r="AS41" i="21"/>
  <c r="AS42" i="21"/>
  <c r="AO59" i="42"/>
  <c r="H76" i="39"/>
  <c r="S44" i="39"/>
  <c r="S45" i="39"/>
  <c r="S50" i="39"/>
  <c r="T50" i="39"/>
  <c r="S51" i="39"/>
  <c r="T51" i="39"/>
  <c r="S52" i="39"/>
  <c r="T52" i="39"/>
  <c r="S53" i="39"/>
  <c r="T53" i="39"/>
  <c r="S54" i="39"/>
  <c r="T54" i="39"/>
  <c r="S55" i="39"/>
  <c r="T55" i="39"/>
  <c r="S56" i="39"/>
  <c r="T56" i="39"/>
  <c r="S57" i="39"/>
  <c r="T57" i="39"/>
  <c r="S58" i="39"/>
  <c r="T58" i="39"/>
  <c r="S37" i="39"/>
  <c r="T37" i="39"/>
  <c r="S38" i="39"/>
  <c r="T38" i="39"/>
  <c r="S39" i="39"/>
  <c r="T39" i="39"/>
  <c r="S40" i="39"/>
  <c r="T40" i="39"/>
  <c r="S41" i="39"/>
  <c r="T41" i="39"/>
  <c r="S42" i="39"/>
  <c r="T42" i="39"/>
  <c r="S43" i="39"/>
  <c r="T43" i="39"/>
  <c r="T36" i="39"/>
  <c r="Z434" i="25" l="1"/>
  <c r="Z464" i="25" s="1"/>
  <c r="AS9" i="16" s="1"/>
  <c r="E284" i="28" l="1"/>
  <c r="D284" i="28"/>
  <c r="I306" i="30"/>
  <c r="I305" i="30"/>
  <c r="I304" i="30"/>
  <c r="I303" i="30"/>
  <c r="I302" i="30"/>
  <c r="I301" i="30"/>
  <c r="I300" i="30"/>
  <c r="I299" i="30"/>
  <c r="AJ398" i="30" s="1"/>
  <c r="I298" i="30"/>
  <c r="I297" i="30"/>
  <c r="I296" i="30"/>
  <c r="AJ399" i="30" s="1"/>
  <c r="O305" i="28"/>
  <c r="O304" i="28"/>
  <c r="O303" i="28"/>
  <c r="O302" i="28"/>
  <c r="O301" i="28"/>
  <c r="O300" i="28"/>
  <c r="O299" i="28"/>
  <c r="O298" i="28"/>
  <c r="AN197" i="28" s="1"/>
  <c r="O297" i="28"/>
  <c r="O296" i="28"/>
  <c r="O295" i="28"/>
  <c r="AN198" i="28" s="1"/>
  <c r="K305" i="27"/>
  <c r="C367" i="32"/>
  <c r="E367" i="32"/>
  <c r="F367" i="32"/>
  <c r="X387" i="27"/>
  <c r="X388" i="27"/>
  <c r="AA388" i="27" s="1"/>
  <c r="AB390" i="30" s="1"/>
  <c r="X389" i="27"/>
  <c r="AA389" i="27" s="1"/>
  <c r="AB391" i="30" s="1"/>
  <c r="X390" i="27"/>
  <c r="AA390" i="27" s="1"/>
  <c r="AB392" i="30" s="1"/>
  <c r="K232" i="44"/>
  <c r="K231" i="44"/>
  <c r="K230" i="44"/>
  <c r="K229" i="44"/>
  <c r="O172" i="28"/>
  <c r="O171" i="28"/>
  <c r="O170" i="28"/>
  <c r="O169" i="28"/>
  <c r="O168" i="28"/>
  <c r="O167" i="28"/>
  <c r="O166" i="28"/>
  <c r="O165" i="28"/>
  <c r="R271" i="7"/>
  <c r="R270" i="7"/>
  <c r="R269" i="7"/>
  <c r="R268" i="7"/>
  <c r="R267" i="7"/>
  <c r="R266" i="7"/>
  <c r="R265" i="7"/>
  <c r="R264" i="7"/>
  <c r="O127" i="28"/>
  <c r="O126" i="28"/>
  <c r="O125" i="28"/>
  <c r="U127" i="25"/>
  <c r="AA127" i="25" s="1"/>
  <c r="U126" i="25"/>
  <c r="U125" i="25"/>
  <c r="U338" i="25"/>
  <c r="AA338" i="25" s="1"/>
  <c r="U337" i="25"/>
  <c r="AA337" i="25" s="1"/>
  <c r="U336" i="25"/>
  <c r="F73" i="30"/>
  <c r="D73" i="30"/>
  <c r="E73" i="30"/>
  <c r="G73" i="30"/>
  <c r="H73" i="30"/>
  <c r="K31" i="44"/>
  <c r="K30" i="44"/>
  <c r="K29" i="44"/>
  <c r="K28" i="44"/>
  <c r="D39" i="58"/>
  <c r="D38" i="58"/>
  <c r="D37" i="58"/>
  <c r="D36" i="58"/>
  <c r="D35" i="58"/>
  <c r="D34" i="58"/>
  <c r="G45" i="32"/>
  <c r="G44" i="32"/>
  <c r="G43" i="32"/>
  <c r="G42" i="32"/>
  <c r="G41" i="32"/>
  <c r="G40" i="32"/>
  <c r="G39" i="32"/>
  <c r="D40" i="32"/>
  <c r="D41" i="32"/>
  <c r="D42" i="32"/>
  <c r="D43" i="32"/>
  <c r="D44" i="32"/>
  <c r="D45" i="32"/>
  <c r="R218" i="30"/>
  <c r="R217" i="30"/>
  <c r="R216" i="30"/>
  <c r="R215" i="30"/>
  <c r="R214" i="30"/>
  <c r="R213" i="30"/>
  <c r="R212" i="30"/>
  <c r="R211" i="30"/>
  <c r="R210" i="30"/>
  <c r="R209" i="30"/>
  <c r="R208" i="30"/>
  <c r="R207" i="30"/>
  <c r="R206" i="30"/>
  <c r="R205" i="30"/>
  <c r="R204" i="30"/>
  <c r="R203" i="30"/>
  <c r="R202" i="30"/>
  <c r="O218" i="30"/>
  <c r="O217" i="30"/>
  <c r="O216" i="30"/>
  <c r="O215" i="30"/>
  <c r="O214" i="30"/>
  <c r="O213" i="30"/>
  <c r="O212" i="30"/>
  <c r="O211" i="30"/>
  <c r="O210" i="30"/>
  <c r="O209" i="30"/>
  <c r="O208" i="30"/>
  <c r="O207" i="30"/>
  <c r="O206" i="30"/>
  <c r="O205" i="30"/>
  <c r="O204" i="30"/>
  <c r="O203" i="30"/>
  <c r="O202" i="30"/>
  <c r="L218" i="30"/>
  <c r="L217" i="30"/>
  <c r="L216" i="30"/>
  <c r="L215" i="30"/>
  <c r="L214" i="30"/>
  <c r="L213" i="30"/>
  <c r="L212" i="30"/>
  <c r="L211" i="30"/>
  <c r="L210" i="30"/>
  <c r="L209" i="30"/>
  <c r="L208" i="30"/>
  <c r="L207" i="30"/>
  <c r="L206" i="30"/>
  <c r="L205" i="30"/>
  <c r="L204" i="30"/>
  <c r="L203" i="30"/>
  <c r="L202" i="30"/>
  <c r="AA434" i="25"/>
  <c r="AA464" i="25" s="1"/>
  <c r="AX63" i="7"/>
  <c r="AX62" i="7"/>
  <c r="AX61" i="7"/>
  <c r="AX60" i="7"/>
  <c r="AX59" i="7"/>
  <c r="AX58" i="7"/>
  <c r="AX57" i="7"/>
  <c r="AX56" i="7"/>
  <c r="K32" i="44" l="1"/>
  <c r="D40" i="58"/>
  <c r="X391" i="27"/>
  <c r="AA387" i="27"/>
  <c r="AB389" i="30" s="1"/>
  <c r="O128" i="25"/>
  <c r="O418" i="25" s="1"/>
  <c r="O478" i="25" s="1"/>
  <c r="AA125" i="25"/>
  <c r="O101" i="25"/>
  <c r="U128" i="25"/>
  <c r="U418" i="25" s="1"/>
  <c r="U339" i="25"/>
  <c r="U448" i="25" s="1"/>
  <c r="AA336" i="25"/>
  <c r="AA126" i="25"/>
  <c r="R48" i="7"/>
  <c r="U64" i="7"/>
  <c r="X64" i="7"/>
  <c r="X161" i="27"/>
  <c r="AA161" i="27" s="1"/>
  <c r="X160" i="27"/>
  <c r="AA160" i="27" s="1"/>
  <c r="X159" i="27"/>
  <c r="AA159" i="27" s="1"/>
  <c r="X158" i="27"/>
  <c r="X157" i="27"/>
  <c r="AA157" i="27" s="1"/>
  <c r="F386" i="28"/>
  <c r="D386" i="28"/>
  <c r="E386" i="28"/>
  <c r="G386" i="28"/>
  <c r="H386" i="28"/>
  <c r="AM27" i="42"/>
  <c r="AN27" i="42"/>
  <c r="D238" i="32"/>
  <c r="D237" i="32"/>
  <c r="D236" i="32"/>
  <c r="D235" i="32"/>
  <c r="D234" i="32"/>
  <c r="D233" i="32"/>
  <c r="D232" i="32"/>
  <c r="D231" i="32"/>
  <c r="B239" i="32"/>
  <c r="C239" i="32"/>
  <c r="E239" i="32"/>
  <c r="F239" i="32"/>
  <c r="O116" i="25"/>
  <c r="O115" i="25"/>
  <c r="O114" i="25"/>
  <c r="O113" i="25"/>
  <c r="O112" i="25"/>
  <c r="I327" i="27"/>
  <c r="D327" i="27"/>
  <c r="E327" i="27"/>
  <c r="G327" i="27"/>
  <c r="H327" i="27"/>
  <c r="J327" i="27"/>
  <c r="K327" i="27"/>
  <c r="M327" i="27"/>
  <c r="N327" i="27"/>
  <c r="AA158" i="27" l="1"/>
  <c r="AA162" i="27" s="1"/>
  <c r="X162" i="27"/>
  <c r="O116" i="27"/>
  <c r="O413" i="25"/>
  <c r="O473" i="25" s="1"/>
  <c r="O117" i="25"/>
  <c r="O416" i="25" s="1"/>
  <c r="U478" i="25"/>
  <c r="D239" i="32"/>
  <c r="AO27" i="42"/>
  <c r="L327" i="27"/>
  <c r="F327" i="27"/>
  <c r="X368" i="27"/>
  <c r="AA368" i="27" s="1"/>
  <c r="X367" i="27"/>
  <c r="AA367" i="27" s="1"/>
  <c r="X366" i="27"/>
  <c r="AA366" i="27" s="1"/>
  <c r="X365" i="27"/>
  <c r="AA365" i="27" s="1"/>
  <c r="X364" i="27"/>
  <c r="AA364" i="27" s="1"/>
  <c r="X363" i="27"/>
  <c r="AA363" i="27" s="1"/>
  <c r="X362" i="27"/>
  <c r="AA362" i="27" s="1"/>
  <c r="X361" i="27"/>
  <c r="AA361" i="27" s="1"/>
  <c r="X360" i="27"/>
  <c r="AA360" i="27" s="1"/>
  <c r="X359" i="27"/>
  <c r="U320" i="7"/>
  <c r="R320" i="7"/>
  <c r="I320" i="7"/>
  <c r="T320" i="7"/>
  <c r="P320" i="7"/>
  <c r="N320" i="7"/>
  <c r="K320" i="7"/>
  <c r="J320" i="7"/>
  <c r="H320" i="7"/>
  <c r="D320" i="7"/>
  <c r="E320" i="7"/>
  <c r="M320" i="7"/>
  <c r="Q320" i="7"/>
  <c r="V320" i="7"/>
  <c r="W320" i="7"/>
  <c r="X369" i="27" l="1"/>
  <c r="AA359" i="27"/>
  <c r="L320" i="7"/>
  <c r="O320" i="7"/>
  <c r="S320" i="7"/>
  <c r="G320" i="7"/>
  <c r="I15" i="30" l="1"/>
  <c r="I14" i="30"/>
  <c r="I13" i="30"/>
  <c r="I12" i="30"/>
  <c r="I11" i="30"/>
  <c r="I10" i="30"/>
  <c r="I9" i="30"/>
  <c r="X189" i="27"/>
  <c r="AA189" i="27" s="1"/>
  <c r="X188" i="27"/>
  <c r="AA188" i="27" s="1"/>
  <c r="X187" i="27"/>
  <c r="AA187" i="27" s="1"/>
  <c r="X186" i="27"/>
  <c r="AA186" i="27" s="1"/>
  <c r="X185" i="27"/>
  <c r="AA185" i="27" s="1"/>
  <c r="X184" i="27"/>
  <c r="AA184" i="27" s="1"/>
  <c r="X183" i="27"/>
  <c r="AA183" i="27" s="1"/>
  <c r="X182" i="27"/>
  <c r="X9" i="7"/>
  <c r="X10" i="7"/>
  <c r="X11" i="7"/>
  <c r="X12" i="7"/>
  <c r="X13" i="7"/>
  <c r="X14" i="7"/>
  <c r="X15" i="7"/>
  <c r="L190" i="28"/>
  <c r="L189" i="28"/>
  <c r="L188" i="28"/>
  <c r="L187" i="28"/>
  <c r="L186" i="28"/>
  <c r="L185" i="28"/>
  <c r="L184" i="28"/>
  <c r="L183" i="28"/>
  <c r="O11" i="28"/>
  <c r="O10" i="28"/>
  <c r="R10" i="28" s="1"/>
  <c r="O9" i="28"/>
  <c r="O8" i="28"/>
  <c r="L11" i="28"/>
  <c r="L10" i="28"/>
  <c r="L9" i="28"/>
  <c r="L8" i="28"/>
  <c r="R8" i="28" s="1"/>
  <c r="R9" i="28"/>
  <c r="U190" i="25"/>
  <c r="AA190" i="25" s="1"/>
  <c r="U189" i="25"/>
  <c r="AA189" i="25" s="1"/>
  <c r="U188" i="25"/>
  <c r="AA188" i="25" s="1"/>
  <c r="U187" i="25"/>
  <c r="AA187" i="25" s="1"/>
  <c r="U186" i="25"/>
  <c r="U185" i="25"/>
  <c r="AA185" i="25" s="1"/>
  <c r="U184" i="25"/>
  <c r="AA184" i="25" s="1"/>
  <c r="U183" i="25"/>
  <c r="U14" i="25"/>
  <c r="AA14" i="25" s="1"/>
  <c r="U13" i="25"/>
  <c r="AA13" i="25" s="1"/>
  <c r="U12" i="25"/>
  <c r="AA12" i="25" s="1"/>
  <c r="U11" i="25"/>
  <c r="AA11" i="25" s="1"/>
  <c r="U10" i="25"/>
  <c r="AA10" i="25" s="1"/>
  <c r="U9" i="25"/>
  <c r="AA9" i="25" s="1"/>
  <c r="U8" i="25"/>
  <c r="O155" i="28"/>
  <c r="O154" i="28"/>
  <c r="O153" i="28"/>
  <c r="R11" i="28" l="1"/>
  <c r="X191" i="27"/>
  <c r="AK188" i="28"/>
  <c r="AK205" i="28" s="1"/>
  <c r="L192" i="28"/>
  <c r="AA186" i="25"/>
  <c r="U192" i="25"/>
  <c r="AA182" i="27"/>
  <c r="AA191" i="27" s="1"/>
  <c r="U15" i="25"/>
  <c r="AA8" i="25"/>
  <c r="AA15" i="25" s="1"/>
  <c r="AA402" i="25" s="1"/>
  <c r="AA183" i="25"/>
  <c r="I15" i="28"/>
  <c r="O15" i="28"/>
  <c r="L15" i="28"/>
  <c r="P74" i="28"/>
  <c r="Q74" i="28"/>
  <c r="P75" i="28"/>
  <c r="Q75" i="28"/>
  <c r="P76" i="28"/>
  <c r="Q76" i="28"/>
  <c r="P77" i="28"/>
  <c r="Q77" i="28"/>
  <c r="P78" i="28"/>
  <c r="Q78" i="28"/>
  <c r="P79" i="28"/>
  <c r="Q79" i="28"/>
  <c r="P80" i="28"/>
  <c r="Q80" i="28"/>
  <c r="P81" i="28"/>
  <c r="Q81" i="28"/>
  <c r="P82" i="28"/>
  <c r="Q82" i="28"/>
  <c r="G223" i="58"/>
  <c r="D228" i="58"/>
  <c r="D227" i="58"/>
  <c r="D226" i="58"/>
  <c r="D225" i="58"/>
  <c r="D224" i="58"/>
  <c r="D223" i="58"/>
  <c r="D88" i="32"/>
  <c r="D89" i="32"/>
  <c r="D90" i="32"/>
  <c r="D91" i="32"/>
  <c r="D92" i="32"/>
  <c r="D93" i="32"/>
  <c r="D94" i="32"/>
  <c r="B95" i="32"/>
  <c r="C95" i="32"/>
  <c r="E95" i="32"/>
  <c r="F95" i="32"/>
  <c r="E112" i="7"/>
  <c r="G112" i="7"/>
  <c r="H112" i="7"/>
  <c r="S112" i="7"/>
  <c r="T112" i="7"/>
  <c r="V112" i="7"/>
  <c r="W112" i="7"/>
  <c r="O385" i="7"/>
  <c r="BO385" i="7" s="1"/>
  <c r="O384" i="7"/>
  <c r="BO384" i="7" s="1"/>
  <c r="O383" i="7"/>
  <c r="BO383" i="7" s="1"/>
  <c r="O382" i="7"/>
  <c r="BO382" i="7" s="1"/>
  <c r="O381" i="7"/>
  <c r="BO381" i="7" s="1"/>
  <c r="O380" i="7"/>
  <c r="BO380" i="7" s="1"/>
  <c r="O379" i="7"/>
  <c r="BO379" i="7" s="1"/>
  <c r="O378" i="7"/>
  <c r="BO378" i="7" s="1"/>
  <c r="L385" i="7"/>
  <c r="BL385" i="7" s="1"/>
  <c r="L384" i="7"/>
  <c r="BL384" i="7" s="1"/>
  <c r="L383" i="7"/>
  <c r="BL383" i="7" s="1"/>
  <c r="L382" i="7"/>
  <c r="BL382" i="7" s="1"/>
  <c r="L381" i="7"/>
  <c r="BL381" i="7" s="1"/>
  <c r="L380" i="7"/>
  <c r="BL380" i="7" s="1"/>
  <c r="L379" i="7"/>
  <c r="BL379" i="7" s="1"/>
  <c r="L378" i="7"/>
  <c r="BL378" i="7" s="1"/>
  <c r="I385" i="7"/>
  <c r="BI385" i="7" s="1"/>
  <c r="I384" i="7"/>
  <c r="BI384" i="7" s="1"/>
  <c r="I383" i="7"/>
  <c r="BI383" i="7" s="1"/>
  <c r="I382" i="7"/>
  <c r="BI382" i="7" s="1"/>
  <c r="I381" i="7"/>
  <c r="BI381" i="7" s="1"/>
  <c r="I380" i="7"/>
  <c r="BI380" i="7" s="1"/>
  <c r="I379" i="7"/>
  <c r="BI379" i="7" s="1"/>
  <c r="I378" i="7"/>
  <c r="BI378" i="7" s="1"/>
  <c r="F379" i="7"/>
  <c r="BF379" i="7" s="1"/>
  <c r="F380" i="7"/>
  <c r="BF380" i="7" s="1"/>
  <c r="F381" i="7"/>
  <c r="BF381" i="7" s="1"/>
  <c r="F382" i="7"/>
  <c r="BF382" i="7" s="1"/>
  <c r="F383" i="7"/>
  <c r="BF383" i="7" s="1"/>
  <c r="F384" i="7"/>
  <c r="BF384" i="7" s="1"/>
  <c r="F385" i="7"/>
  <c r="BF385" i="7" s="1"/>
  <c r="AA192" i="25" l="1"/>
  <c r="D229" i="58"/>
  <c r="O288" i="7"/>
  <c r="L288" i="7"/>
  <c r="I288" i="7"/>
  <c r="U402" i="25"/>
  <c r="U432" i="25"/>
  <c r="O350" i="30"/>
  <c r="O349" i="30"/>
  <c r="O348" i="30"/>
  <c r="O347" i="30"/>
  <c r="O346" i="30"/>
  <c r="O345" i="30"/>
  <c r="O344" i="30"/>
  <c r="O343" i="30"/>
  <c r="O342" i="30"/>
  <c r="L350" i="30"/>
  <c r="L349" i="30"/>
  <c r="L348" i="30"/>
  <c r="L347" i="30"/>
  <c r="L346" i="30"/>
  <c r="L345" i="30"/>
  <c r="L344" i="30"/>
  <c r="L343" i="30"/>
  <c r="L342" i="30"/>
  <c r="I350" i="30"/>
  <c r="I349" i="30"/>
  <c r="I348" i="30"/>
  <c r="I347" i="30"/>
  <c r="I346" i="30"/>
  <c r="I345" i="30"/>
  <c r="I344" i="30"/>
  <c r="I343" i="30"/>
  <c r="I342" i="30"/>
  <c r="R136" i="30"/>
  <c r="R135" i="30"/>
  <c r="R134" i="30"/>
  <c r="R133" i="30"/>
  <c r="R132" i="30"/>
  <c r="R131" i="30"/>
  <c r="O136" i="30"/>
  <c r="O135" i="30"/>
  <c r="O134" i="30"/>
  <c r="O133" i="30"/>
  <c r="O132" i="30"/>
  <c r="O131" i="30"/>
  <c r="L136" i="30"/>
  <c r="L135" i="30"/>
  <c r="L134" i="30"/>
  <c r="L133" i="30"/>
  <c r="L132" i="30"/>
  <c r="L131" i="30"/>
  <c r="I136" i="30"/>
  <c r="I135" i="30"/>
  <c r="I134" i="30"/>
  <c r="I133" i="30"/>
  <c r="I132" i="30"/>
  <c r="I131" i="30"/>
  <c r="F132" i="30"/>
  <c r="F133" i="30"/>
  <c r="F134" i="30"/>
  <c r="F135" i="30"/>
  <c r="F136" i="30"/>
  <c r="F131" i="30"/>
  <c r="X134" i="27"/>
  <c r="AA134" i="27" s="1"/>
  <c r="X133" i="27"/>
  <c r="AA133" i="27" s="1"/>
  <c r="X132" i="27"/>
  <c r="AA132" i="27" s="1"/>
  <c r="X131" i="27"/>
  <c r="AA131" i="27" s="1"/>
  <c r="X130" i="27"/>
  <c r="AA130" i="27" s="1"/>
  <c r="X129" i="27"/>
  <c r="X135" i="27" l="1"/>
  <c r="AA129" i="27"/>
  <c r="AA135" i="27" s="1"/>
  <c r="U462" i="25"/>
  <c r="AA246" i="25"/>
  <c r="O5" i="52"/>
  <c r="X31" i="7"/>
  <c r="X30" i="7"/>
  <c r="X29" i="7"/>
  <c r="X28" i="7"/>
  <c r="X27" i="7"/>
  <c r="X26" i="7"/>
  <c r="X25" i="7"/>
  <c r="X24" i="7"/>
  <c r="P195" i="28"/>
  <c r="Q195" i="28"/>
  <c r="P196" i="28"/>
  <c r="Q196" i="28"/>
  <c r="P197" i="28"/>
  <c r="Q197" i="28"/>
  <c r="P198" i="28"/>
  <c r="Q198" i="28"/>
  <c r="Q194" i="28"/>
  <c r="AP189" i="28" s="1"/>
  <c r="AO189" i="28"/>
  <c r="G255" i="58"/>
  <c r="G254" i="58"/>
  <c r="G253" i="58"/>
  <c r="G252" i="58"/>
  <c r="G251" i="58"/>
  <c r="G250" i="58"/>
  <c r="D255" i="58"/>
  <c r="D254" i="58"/>
  <c r="D253" i="58"/>
  <c r="D252" i="58"/>
  <c r="D251" i="58"/>
  <c r="D250" i="58"/>
  <c r="G302" i="32"/>
  <c r="G301" i="32"/>
  <c r="G300" i="32"/>
  <c r="G299" i="32"/>
  <c r="G298" i="32"/>
  <c r="G297" i="32"/>
  <c r="G296" i="32"/>
  <c r="G295" i="32"/>
  <c r="D302" i="32"/>
  <c r="D301" i="32"/>
  <c r="D300" i="32"/>
  <c r="D299" i="32"/>
  <c r="D298" i="32"/>
  <c r="D297" i="32"/>
  <c r="D296" i="32"/>
  <c r="D295" i="32"/>
  <c r="C323" i="40"/>
  <c r="E323" i="40"/>
  <c r="U296" i="7"/>
  <c r="F296" i="7"/>
  <c r="R358" i="30"/>
  <c r="R357" i="30"/>
  <c r="R356" i="30"/>
  <c r="R355" i="30"/>
  <c r="R354" i="30"/>
  <c r="R353" i="30"/>
  <c r="O358" i="30"/>
  <c r="O357" i="30"/>
  <c r="O356" i="30"/>
  <c r="O355" i="30"/>
  <c r="O354" i="30"/>
  <c r="O353" i="30"/>
  <c r="L358" i="30"/>
  <c r="L357" i="30"/>
  <c r="L356" i="30"/>
  <c r="L355" i="30"/>
  <c r="L354" i="30"/>
  <c r="L353" i="30"/>
  <c r="O142" i="30"/>
  <c r="O141" i="30"/>
  <c r="O140" i="30"/>
  <c r="O139" i="30"/>
  <c r="L142" i="30"/>
  <c r="L141" i="30"/>
  <c r="L140" i="30"/>
  <c r="L139" i="30"/>
  <c r="O357" i="28"/>
  <c r="O356" i="28"/>
  <c r="O355" i="28"/>
  <c r="O354" i="28"/>
  <c r="O353" i="28"/>
  <c r="O352" i="28"/>
  <c r="L357" i="28"/>
  <c r="L356" i="28"/>
  <c r="L355" i="28"/>
  <c r="L354" i="28"/>
  <c r="L353" i="28"/>
  <c r="L352" i="28"/>
  <c r="L141" i="28"/>
  <c r="L140" i="28"/>
  <c r="L139" i="28"/>
  <c r="L138" i="28"/>
  <c r="O140" i="27"/>
  <c r="O139" i="27"/>
  <c r="O138" i="27"/>
  <c r="O137" i="27"/>
  <c r="C97" i="43"/>
  <c r="D97" i="43"/>
  <c r="E97" i="43"/>
  <c r="F97" i="43"/>
  <c r="G97" i="43"/>
  <c r="H97" i="43"/>
  <c r="I97" i="43"/>
  <c r="J97" i="43"/>
  <c r="K97" i="43"/>
  <c r="L97" i="43"/>
  <c r="M97" i="43"/>
  <c r="N97" i="43"/>
  <c r="O97" i="43"/>
  <c r="P97" i="43"/>
  <c r="Q97" i="43"/>
  <c r="R97" i="43"/>
  <c r="S97" i="43"/>
  <c r="R43" i="39"/>
  <c r="U45" i="39"/>
  <c r="AH255" i="27"/>
  <c r="D60" i="27"/>
  <c r="E60" i="27"/>
  <c r="G60" i="27"/>
  <c r="H60" i="27"/>
  <c r="I60" i="27"/>
  <c r="C74" i="46"/>
  <c r="AA438" i="25" l="1"/>
  <c r="AA468" i="25" s="1"/>
  <c r="AA28" i="7"/>
  <c r="AA27" i="7"/>
  <c r="AA31" i="7"/>
  <c r="AA26" i="7"/>
  <c r="AA30" i="7"/>
  <c r="AA25" i="7"/>
  <c r="AA29" i="7"/>
  <c r="G256" i="58"/>
  <c r="X32" i="7"/>
  <c r="AA24" i="7"/>
  <c r="D256" i="58"/>
  <c r="O141" i="27"/>
  <c r="R197" i="28"/>
  <c r="U54" i="39"/>
  <c r="R196" i="28"/>
  <c r="R194" i="28"/>
  <c r="AQ189" i="28" s="1"/>
  <c r="R195" i="28"/>
  <c r="R198" i="28"/>
  <c r="U43" i="39"/>
  <c r="F60" i="27"/>
  <c r="D323" i="40"/>
  <c r="E80" i="7"/>
  <c r="G80" i="7"/>
  <c r="H80" i="7"/>
  <c r="J80" i="7"/>
  <c r="K80" i="7"/>
  <c r="M80" i="7"/>
  <c r="N80" i="7"/>
  <c r="P80" i="7"/>
  <c r="Q80" i="7"/>
  <c r="S80" i="7"/>
  <c r="T80" i="7"/>
  <c r="V80" i="7"/>
  <c r="W80" i="7"/>
  <c r="D80" i="7"/>
  <c r="AB255" i="40"/>
  <c r="P90" i="30"/>
  <c r="Q90" i="30"/>
  <c r="K162" i="27"/>
  <c r="AP35" i="22"/>
  <c r="AP36" i="22"/>
  <c r="AP37" i="22"/>
  <c r="AP38" i="22"/>
  <c r="AP39" i="22"/>
  <c r="AP40" i="22"/>
  <c r="AP41" i="22"/>
  <c r="AP34" i="22"/>
  <c r="AP28" i="22"/>
  <c r="AQ26" i="22" s="1"/>
  <c r="AP14" i="22"/>
  <c r="AQ10" i="22" s="1"/>
  <c r="AP38" i="21"/>
  <c r="AP39" i="21"/>
  <c r="AP40" i="21"/>
  <c r="AP41" i="21"/>
  <c r="AP42" i="21"/>
  <c r="AP43" i="21"/>
  <c r="AP44" i="21"/>
  <c r="AP37" i="21"/>
  <c r="AP29" i="21"/>
  <c r="AP13" i="21"/>
  <c r="AQ12" i="21" s="1"/>
  <c r="AQ21" i="21" l="1"/>
  <c r="AY25" i="21"/>
  <c r="AY21" i="21"/>
  <c r="AY24" i="21"/>
  <c r="AY22" i="21"/>
  <c r="AY26" i="21"/>
  <c r="AY23" i="21"/>
  <c r="AY27" i="21"/>
  <c r="AY28" i="21"/>
  <c r="AA32" i="7"/>
  <c r="AQ24" i="22"/>
  <c r="AP45" i="21"/>
  <c r="AQ45" i="21" s="1"/>
  <c r="AQ10" i="21"/>
  <c r="AQ27" i="21"/>
  <c r="AQ13" i="21"/>
  <c r="AQ11" i="21"/>
  <c r="AQ28" i="21"/>
  <c r="AQ9" i="22"/>
  <c r="AQ25" i="22"/>
  <c r="AQ9" i="21"/>
  <c r="AQ26" i="21"/>
  <c r="AQ6" i="22"/>
  <c r="AQ7" i="22"/>
  <c r="AQ23" i="22"/>
  <c r="AQ8" i="21"/>
  <c r="AQ25" i="21"/>
  <c r="AQ14" i="22"/>
  <c r="AQ22" i="22"/>
  <c r="AQ7" i="21"/>
  <c r="AQ24" i="21"/>
  <c r="AQ13" i="22"/>
  <c r="AQ20" i="22"/>
  <c r="AQ21" i="22"/>
  <c r="AQ5" i="21"/>
  <c r="AQ6" i="21"/>
  <c r="AQ23" i="21"/>
  <c r="AQ12" i="22"/>
  <c r="AQ28" i="22"/>
  <c r="AQ22" i="21"/>
  <c r="AQ11" i="22"/>
  <c r="AQ27" i="22"/>
  <c r="AP42" i="22"/>
  <c r="AQ34" i="22" s="1"/>
  <c r="AQ8" i="22"/>
  <c r="AQ29" i="21"/>
  <c r="T312" i="47"/>
  <c r="Q312" i="47"/>
  <c r="T311" i="47"/>
  <c r="Q311" i="47"/>
  <c r="T310" i="47"/>
  <c r="Q310" i="47"/>
  <c r="T309" i="47"/>
  <c r="Q309" i="47"/>
  <c r="T308" i="47"/>
  <c r="Q308" i="47"/>
  <c r="T307" i="47"/>
  <c r="Q307" i="47"/>
  <c r="T306" i="47"/>
  <c r="Q306" i="47"/>
  <c r="T305" i="47"/>
  <c r="Q305" i="47"/>
  <c r="T304" i="47"/>
  <c r="Q304" i="47"/>
  <c r="C29" i="42"/>
  <c r="G240" i="7"/>
  <c r="G268" i="28"/>
  <c r="C343" i="46"/>
  <c r="AQ37" i="21" l="1"/>
  <c r="AQ43" i="21"/>
  <c r="AQ41" i="21"/>
  <c r="AQ44" i="21"/>
  <c r="AQ40" i="21"/>
  <c r="AQ42" i="21"/>
  <c r="AQ38" i="21"/>
  <c r="AQ39" i="21"/>
  <c r="AQ38" i="22"/>
  <c r="AQ39" i="22"/>
  <c r="AQ35" i="22"/>
  <c r="AQ42" i="22"/>
  <c r="AQ40" i="22"/>
  <c r="AQ37" i="22"/>
  <c r="AQ36" i="22"/>
  <c r="AQ41" i="22"/>
  <c r="E351" i="30"/>
  <c r="G351" i="30"/>
  <c r="H351" i="30"/>
  <c r="J351" i="30"/>
  <c r="K351" i="30"/>
  <c r="L351" i="30"/>
  <c r="M351" i="30"/>
  <c r="N351" i="30"/>
  <c r="O351" i="30"/>
  <c r="P351" i="30"/>
  <c r="Q351" i="30"/>
  <c r="D351" i="30"/>
  <c r="S350" i="30"/>
  <c r="T350" i="30"/>
  <c r="U350" i="30"/>
  <c r="E350" i="28"/>
  <c r="G350" i="28"/>
  <c r="H350" i="28"/>
  <c r="J350" i="28"/>
  <c r="K350" i="28"/>
  <c r="M350" i="28"/>
  <c r="N350" i="28"/>
  <c r="D350" i="28"/>
  <c r="P349" i="28"/>
  <c r="Q349" i="28"/>
  <c r="R349" i="28" l="1"/>
  <c r="E349" i="27"/>
  <c r="G349" i="27"/>
  <c r="H349" i="27"/>
  <c r="J349" i="27"/>
  <c r="K349" i="27"/>
  <c r="M349" i="27"/>
  <c r="N349" i="27"/>
  <c r="AB349" i="27"/>
  <c r="AC349" i="27"/>
  <c r="P53" i="23" s="1"/>
  <c r="AH349" i="27"/>
  <c r="AI349" i="27"/>
  <c r="AK349" i="27"/>
  <c r="D349" i="27"/>
  <c r="AD348" i="27"/>
  <c r="AJ348" i="27"/>
  <c r="E350" i="25"/>
  <c r="G350" i="25"/>
  <c r="H350" i="25"/>
  <c r="J350" i="25"/>
  <c r="K350" i="25"/>
  <c r="M350" i="25"/>
  <c r="N350" i="25"/>
  <c r="D350" i="25"/>
  <c r="AD349" i="25"/>
  <c r="AJ349" i="25"/>
  <c r="AE348" i="27" l="1"/>
  <c r="Z350" i="30"/>
  <c r="V350" i="30" s="1"/>
  <c r="AF348" i="27"/>
  <c r="AA350" i="30"/>
  <c r="W350" i="30" s="1"/>
  <c r="AE349" i="25"/>
  <c r="X349" i="28"/>
  <c r="T349" i="28" s="1"/>
  <c r="AF349" i="25"/>
  <c r="Y349" i="28"/>
  <c r="U349" i="28" s="1"/>
  <c r="AB350" i="30"/>
  <c r="X350" i="30" s="1"/>
  <c r="Z349" i="28"/>
  <c r="V349" i="28" s="1"/>
  <c r="AG348" i="27" l="1"/>
  <c r="AG349" i="25"/>
  <c r="M246" i="25" l="1"/>
  <c r="G309" i="58" l="1"/>
  <c r="G308" i="58"/>
  <c r="G307" i="58"/>
  <c r="G306" i="58"/>
  <c r="G305" i="58"/>
  <c r="D305" i="58"/>
  <c r="G304" i="58"/>
  <c r="D304" i="58"/>
  <c r="G282" i="58"/>
  <c r="G281" i="58"/>
  <c r="G280" i="58"/>
  <c r="G279" i="58"/>
  <c r="G278" i="58"/>
  <c r="G277" i="58"/>
  <c r="D277" i="58"/>
  <c r="D283" i="58" s="1"/>
  <c r="G268" i="58"/>
  <c r="G267" i="58"/>
  <c r="G266" i="58"/>
  <c r="G265" i="58"/>
  <c r="G264" i="58"/>
  <c r="G263" i="58"/>
  <c r="G241" i="58"/>
  <c r="D241" i="58"/>
  <c r="G240" i="58"/>
  <c r="D240" i="58"/>
  <c r="G239" i="58"/>
  <c r="D239" i="58"/>
  <c r="G238" i="58"/>
  <c r="D238" i="58"/>
  <c r="G237" i="58"/>
  <c r="D237" i="58"/>
  <c r="G236" i="58"/>
  <c r="D236" i="58"/>
  <c r="G228" i="58"/>
  <c r="G227" i="58"/>
  <c r="G226" i="58"/>
  <c r="G225" i="58"/>
  <c r="G224" i="58"/>
  <c r="G214" i="58"/>
  <c r="D214" i="58"/>
  <c r="G213" i="58"/>
  <c r="D213" i="58"/>
  <c r="G212" i="58"/>
  <c r="D212" i="58"/>
  <c r="G211" i="58"/>
  <c r="D211" i="58"/>
  <c r="G210" i="58"/>
  <c r="D210" i="58"/>
  <c r="G209" i="58"/>
  <c r="D209" i="58"/>
  <c r="G201" i="58"/>
  <c r="G200" i="58"/>
  <c r="G199" i="58"/>
  <c r="G198" i="58"/>
  <c r="G197" i="58"/>
  <c r="G196" i="58"/>
  <c r="G187" i="58"/>
  <c r="D187" i="58"/>
  <c r="G186" i="58"/>
  <c r="D186" i="58"/>
  <c r="G185" i="58"/>
  <c r="D185" i="58"/>
  <c r="G184" i="58"/>
  <c r="D184" i="58"/>
  <c r="G183" i="58"/>
  <c r="D183" i="58"/>
  <c r="G182" i="58"/>
  <c r="D182" i="58"/>
  <c r="G161" i="58"/>
  <c r="D161" i="58"/>
  <c r="G160" i="58"/>
  <c r="D160" i="58"/>
  <c r="G159" i="58"/>
  <c r="D159" i="58"/>
  <c r="G158" i="58"/>
  <c r="D158" i="58"/>
  <c r="G157" i="58"/>
  <c r="D157" i="58"/>
  <c r="G156" i="58"/>
  <c r="D156" i="58"/>
  <c r="G147" i="58"/>
  <c r="G146" i="58"/>
  <c r="G145" i="58"/>
  <c r="G144" i="58"/>
  <c r="G143" i="58"/>
  <c r="G142" i="58"/>
  <c r="G134" i="58"/>
  <c r="G133" i="58"/>
  <c r="G132" i="58"/>
  <c r="G131" i="58"/>
  <c r="G130" i="58"/>
  <c r="G129" i="58"/>
  <c r="G120" i="58"/>
  <c r="G119" i="58"/>
  <c r="G118" i="58"/>
  <c r="G117" i="58"/>
  <c r="G116" i="58"/>
  <c r="G115" i="58"/>
  <c r="D121" i="58"/>
  <c r="G93" i="58"/>
  <c r="D93" i="58"/>
  <c r="G92" i="58"/>
  <c r="D92" i="58"/>
  <c r="G91" i="58"/>
  <c r="D91" i="58"/>
  <c r="G90" i="58"/>
  <c r="D90" i="58"/>
  <c r="G89" i="58"/>
  <c r="D89" i="58"/>
  <c r="G88" i="58"/>
  <c r="D88" i="58"/>
  <c r="G80" i="58"/>
  <c r="D80" i="58"/>
  <c r="G79" i="58"/>
  <c r="D79" i="58"/>
  <c r="G78" i="58"/>
  <c r="D78" i="58"/>
  <c r="G77" i="58"/>
  <c r="D77" i="58"/>
  <c r="G76" i="58"/>
  <c r="D76" i="58"/>
  <c r="G75" i="58"/>
  <c r="D75" i="58"/>
  <c r="G66" i="58"/>
  <c r="D66" i="58"/>
  <c r="G65" i="58"/>
  <c r="D65" i="58"/>
  <c r="G64" i="58"/>
  <c r="D64" i="58"/>
  <c r="G63" i="58"/>
  <c r="D63" i="58"/>
  <c r="G62" i="58"/>
  <c r="D62" i="58"/>
  <c r="G61" i="58"/>
  <c r="D61" i="58"/>
  <c r="G53" i="58"/>
  <c r="D53" i="58"/>
  <c r="G52" i="58"/>
  <c r="D52" i="58"/>
  <c r="G51" i="58"/>
  <c r="D51" i="58"/>
  <c r="G50" i="58"/>
  <c r="D50" i="58"/>
  <c r="G49" i="58"/>
  <c r="D49" i="58"/>
  <c r="G48" i="58"/>
  <c r="D48" i="58"/>
  <c r="G39" i="58"/>
  <c r="G38" i="58"/>
  <c r="G37" i="58"/>
  <c r="G36" i="58"/>
  <c r="G35" i="58"/>
  <c r="G34" i="58"/>
  <c r="G26" i="58"/>
  <c r="D26" i="58"/>
  <c r="G25" i="58"/>
  <c r="D25" i="58"/>
  <c r="G24" i="58"/>
  <c r="D24" i="58"/>
  <c r="G23" i="58"/>
  <c r="D23" i="58"/>
  <c r="G22" i="58"/>
  <c r="D22" i="58"/>
  <c r="G21" i="58"/>
  <c r="D21" i="58"/>
  <c r="G366" i="32"/>
  <c r="G365" i="32"/>
  <c r="G364" i="32"/>
  <c r="G363" i="32"/>
  <c r="G362" i="32"/>
  <c r="G361" i="32"/>
  <c r="G360" i="32"/>
  <c r="G359" i="32"/>
  <c r="G334" i="32"/>
  <c r="D334" i="32"/>
  <c r="G333" i="32"/>
  <c r="D333" i="32"/>
  <c r="G332" i="32"/>
  <c r="D332" i="32"/>
  <c r="G331" i="32"/>
  <c r="D331" i="32"/>
  <c r="G330" i="32"/>
  <c r="D330" i="32"/>
  <c r="G329" i="32"/>
  <c r="D329" i="32"/>
  <c r="G328" i="32"/>
  <c r="D328" i="32"/>
  <c r="G327" i="32"/>
  <c r="D327" i="32"/>
  <c r="G318" i="32"/>
  <c r="G317" i="32"/>
  <c r="G316" i="32"/>
  <c r="G315" i="32"/>
  <c r="G314" i="32"/>
  <c r="G313" i="32"/>
  <c r="G312" i="32"/>
  <c r="G311" i="32"/>
  <c r="G286" i="32"/>
  <c r="D286" i="32"/>
  <c r="G285" i="32"/>
  <c r="D285" i="32"/>
  <c r="G284" i="32"/>
  <c r="D284" i="32"/>
  <c r="G283" i="32"/>
  <c r="D283" i="32"/>
  <c r="G282" i="32"/>
  <c r="D282" i="32"/>
  <c r="G281" i="32"/>
  <c r="D281" i="32"/>
  <c r="G280" i="32"/>
  <c r="D280" i="32"/>
  <c r="G279" i="32"/>
  <c r="D279" i="32"/>
  <c r="G270" i="32"/>
  <c r="D270" i="32"/>
  <c r="G269" i="32"/>
  <c r="D269" i="32"/>
  <c r="G268" i="32"/>
  <c r="D268" i="32"/>
  <c r="G267" i="32"/>
  <c r="D267" i="32"/>
  <c r="G266" i="32"/>
  <c r="D266" i="32"/>
  <c r="G265" i="32"/>
  <c r="D265" i="32"/>
  <c r="G264" i="32"/>
  <c r="D264" i="32"/>
  <c r="G263" i="32"/>
  <c r="D263" i="32"/>
  <c r="G254" i="32"/>
  <c r="G253" i="32"/>
  <c r="G252" i="32"/>
  <c r="G251" i="32"/>
  <c r="G250" i="32"/>
  <c r="G249" i="32"/>
  <c r="G248" i="32"/>
  <c r="G247" i="32"/>
  <c r="G238" i="32"/>
  <c r="G237" i="32"/>
  <c r="G236" i="32"/>
  <c r="G235" i="32"/>
  <c r="G234" i="32"/>
  <c r="G233" i="32"/>
  <c r="G232" i="32"/>
  <c r="G231" i="32"/>
  <c r="G222" i="32"/>
  <c r="D222" i="32"/>
  <c r="G221" i="32"/>
  <c r="D221" i="32"/>
  <c r="G220" i="32"/>
  <c r="D220" i="32"/>
  <c r="G219" i="32"/>
  <c r="D219" i="32"/>
  <c r="G218" i="32"/>
  <c r="D218" i="32"/>
  <c r="G217" i="32"/>
  <c r="D217" i="32"/>
  <c r="G216" i="32"/>
  <c r="D216" i="32"/>
  <c r="G215" i="32"/>
  <c r="D215" i="32"/>
  <c r="G190" i="32"/>
  <c r="D190" i="32"/>
  <c r="G189" i="32"/>
  <c r="D189" i="32"/>
  <c r="G188" i="32"/>
  <c r="D188" i="32"/>
  <c r="G187" i="32"/>
  <c r="D187" i="32"/>
  <c r="G186" i="32"/>
  <c r="D186" i="32"/>
  <c r="G185" i="32"/>
  <c r="D185" i="32"/>
  <c r="G184" i="32"/>
  <c r="D184" i="32"/>
  <c r="G183" i="32"/>
  <c r="D183" i="32"/>
  <c r="G174" i="32"/>
  <c r="G173" i="32"/>
  <c r="G172" i="32"/>
  <c r="G171" i="32"/>
  <c r="G170" i="32"/>
  <c r="G169" i="32"/>
  <c r="G168" i="32"/>
  <c r="G167" i="32"/>
  <c r="G158" i="32"/>
  <c r="G157" i="32"/>
  <c r="G156" i="32"/>
  <c r="G155" i="32"/>
  <c r="G154" i="32"/>
  <c r="G153" i="32"/>
  <c r="G152" i="32"/>
  <c r="G151" i="32"/>
  <c r="G142" i="32"/>
  <c r="G141" i="32"/>
  <c r="G140" i="32"/>
  <c r="G139" i="32"/>
  <c r="G138" i="32"/>
  <c r="G137" i="32"/>
  <c r="G136" i="32"/>
  <c r="G135" i="32"/>
  <c r="G110" i="32"/>
  <c r="D110" i="32"/>
  <c r="G109" i="32"/>
  <c r="D109" i="32"/>
  <c r="G108" i="32"/>
  <c r="D108" i="32"/>
  <c r="G107" i="32"/>
  <c r="D107" i="32"/>
  <c r="G106" i="32"/>
  <c r="D106" i="32"/>
  <c r="G105" i="32"/>
  <c r="D105" i="32"/>
  <c r="G104" i="32"/>
  <c r="D104" i="32"/>
  <c r="G103" i="32"/>
  <c r="D103" i="32"/>
  <c r="G94" i="32"/>
  <c r="G93" i="32"/>
  <c r="G92" i="32"/>
  <c r="G91" i="32"/>
  <c r="G90" i="32"/>
  <c r="G89" i="32"/>
  <c r="G88" i="32"/>
  <c r="G87" i="32"/>
  <c r="D87" i="32"/>
  <c r="D95" i="32" s="1"/>
  <c r="G78" i="32"/>
  <c r="G77" i="32"/>
  <c r="G76" i="32"/>
  <c r="G75" i="32"/>
  <c r="G74" i="32"/>
  <c r="G73" i="32"/>
  <c r="G72" i="32"/>
  <c r="G71" i="32"/>
  <c r="G62" i="32"/>
  <c r="D62" i="32"/>
  <c r="G61" i="32"/>
  <c r="D61" i="32"/>
  <c r="G60" i="32"/>
  <c r="D60" i="32"/>
  <c r="G59" i="32"/>
  <c r="D59" i="32"/>
  <c r="G58" i="32"/>
  <c r="D58" i="32"/>
  <c r="G57" i="32"/>
  <c r="D57" i="32"/>
  <c r="G56" i="32"/>
  <c r="D56" i="32"/>
  <c r="G55" i="32"/>
  <c r="D55" i="32"/>
  <c r="G46" i="32"/>
  <c r="D46" i="32"/>
  <c r="D39" i="32"/>
  <c r="G30" i="32"/>
  <c r="D30" i="32"/>
  <c r="G29" i="32"/>
  <c r="D29" i="32"/>
  <c r="G28" i="32"/>
  <c r="D28" i="32"/>
  <c r="G27" i="32"/>
  <c r="D27" i="32"/>
  <c r="G26" i="32"/>
  <c r="D26" i="32"/>
  <c r="G25" i="32"/>
  <c r="D25" i="32"/>
  <c r="G24" i="32"/>
  <c r="D24" i="32"/>
  <c r="G23" i="32"/>
  <c r="D23" i="32"/>
  <c r="AB391" i="40"/>
  <c r="AL374" i="40"/>
  <c r="AK374" i="40"/>
  <c r="AI374" i="40"/>
  <c r="AH374" i="40"/>
  <c r="AF374" i="40"/>
  <c r="AE374" i="40"/>
  <c r="AC374" i="40"/>
  <c r="AB374" i="40"/>
  <c r="AL357" i="40"/>
  <c r="AK357" i="40"/>
  <c r="AI357" i="40"/>
  <c r="AH357" i="40"/>
  <c r="AF357" i="40"/>
  <c r="AE357" i="40"/>
  <c r="AC357" i="40"/>
  <c r="AB357" i="40"/>
  <c r="AL340" i="40"/>
  <c r="AK340" i="40"/>
  <c r="AI340" i="40"/>
  <c r="AH340" i="40"/>
  <c r="AF340" i="40"/>
  <c r="AE340" i="40"/>
  <c r="AC340" i="40"/>
  <c r="AB340" i="40"/>
  <c r="AL323" i="40"/>
  <c r="AK323" i="40"/>
  <c r="AI323" i="40"/>
  <c r="AH323" i="40"/>
  <c r="AF323" i="40"/>
  <c r="AE323" i="40"/>
  <c r="AC323" i="40"/>
  <c r="AB323" i="40"/>
  <c r="AL306" i="40"/>
  <c r="AK306" i="40"/>
  <c r="AI306" i="40"/>
  <c r="AH306" i="40"/>
  <c r="AF306" i="40"/>
  <c r="AE306" i="40"/>
  <c r="AC306" i="40"/>
  <c r="AB306" i="40"/>
  <c r="AI289" i="40"/>
  <c r="AH289" i="40"/>
  <c r="AF289" i="40"/>
  <c r="AE289" i="40"/>
  <c r="AC289" i="40"/>
  <c r="AB289" i="40"/>
  <c r="AI272" i="40"/>
  <c r="AH272" i="40"/>
  <c r="AF272" i="40"/>
  <c r="AE272" i="40"/>
  <c r="AC272" i="40"/>
  <c r="AB272" i="40"/>
  <c r="AL238" i="40"/>
  <c r="AK238" i="40"/>
  <c r="AI238" i="40"/>
  <c r="AH238" i="40"/>
  <c r="AF238" i="40"/>
  <c r="AE238" i="40"/>
  <c r="AC238" i="40"/>
  <c r="AB238" i="40"/>
  <c r="AB205" i="40"/>
  <c r="AB188" i="40"/>
  <c r="AK171" i="40"/>
  <c r="AI171" i="40"/>
  <c r="AH171" i="40"/>
  <c r="AF171" i="40"/>
  <c r="AE171" i="40"/>
  <c r="AC171" i="40"/>
  <c r="AB171" i="40"/>
  <c r="AX171" i="40"/>
  <c r="AW171" i="40"/>
  <c r="AL154" i="40"/>
  <c r="AK154" i="40"/>
  <c r="AI154" i="40"/>
  <c r="AH154" i="40"/>
  <c r="AF154" i="40"/>
  <c r="AE154" i="40"/>
  <c r="AC154" i="40"/>
  <c r="AB137" i="40"/>
  <c r="BW403" i="40"/>
  <c r="AB120" i="40"/>
  <c r="AC103" i="40"/>
  <c r="AB103" i="40"/>
  <c r="AB69" i="40"/>
  <c r="AI18" i="40"/>
  <c r="AH18" i="40"/>
  <c r="AF18" i="40"/>
  <c r="AE18" i="40"/>
  <c r="AC18" i="40"/>
  <c r="AB18" i="40"/>
  <c r="U374" i="40"/>
  <c r="I374" i="40"/>
  <c r="H374" i="40"/>
  <c r="F374" i="40"/>
  <c r="E374" i="40"/>
  <c r="C374" i="40"/>
  <c r="B374" i="40"/>
  <c r="U357" i="40"/>
  <c r="I357" i="40"/>
  <c r="H357" i="40"/>
  <c r="F357" i="40"/>
  <c r="E357" i="40"/>
  <c r="C357" i="40"/>
  <c r="B357" i="40"/>
  <c r="I340" i="40"/>
  <c r="H340" i="40"/>
  <c r="F340" i="40"/>
  <c r="E340" i="40"/>
  <c r="C340" i="40"/>
  <c r="B340" i="40"/>
  <c r="B323" i="40"/>
  <c r="B306" i="40"/>
  <c r="F289" i="40"/>
  <c r="E289" i="40"/>
  <c r="C289" i="40"/>
  <c r="B289" i="40"/>
  <c r="F272" i="40"/>
  <c r="E272" i="40"/>
  <c r="C272" i="40"/>
  <c r="B272" i="40"/>
  <c r="F255" i="40"/>
  <c r="E255" i="40"/>
  <c r="C255" i="40"/>
  <c r="B255" i="40"/>
  <c r="I238" i="40"/>
  <c r="H238" i="40"/>
  <c r="F238" i="40"/>
  <c r="E238" i="40"/>
  <c r="C238" i="40"/>
  <c r="B238" i="40"/>
  <c r="U205" i="40"/>
  <c r="I205" i="40"/>
  <c r="H205" i="40"/>
  <c r="F205" i="40"/>
  <c r="E205" i="40"/>
  <c r="C205" i="40"/>
  <c r="B205" i="40"/>
  <c r="B188" i="40"/>
  <c r="I171" i="40"/>
  <c r="H171" i="40"/>
  <c r="F171" i="40"/>
  <c r="E171" i="40"/>
  <c r="C171" i="40"/>
  <c r="B171" i="40"/>
  <c r="H154" i="40"/>
  <c r="F154" i="40"/>
  <c r="E154" i="40"/>
  <c r="C154" i="40"/>
  <c r="B154" i="40"/>
  <c r="E137" i="40"/>
  <c r="C137" i="40"/>
  <c r="B137" i="40"/>
  <c r="B120" i="40"/>
  <c r="B103" i="40"/>
  <c r="X103" i="40"/>
  <c r="W103" i="40"/>
  <c r="B86" i="40"/>
  <c r="C69" i="40"/>
  <c r="B69" i="40"/>
  <c r="B35" i="40"/>
  <c r="AH117" i="25"/>
  <c r="AI117" i="25"/>
  <c r="D117" i="25"/>
  <c r="E117" i="25"/>
  <c r="AN35" i="22"/>
  <c r="AN36" i="22"/>
  <c r="AN37" i="22"/>
  <c r="AN38" i="22"/>
  <c r="AN39" i="22"/>
  <c r="AN40" i="22"/>
  <c r="AN41" i="22"/>
  <c r="AN34" i="22"/>
  <c r="AN28" i="22"/>
  <c r="AN14" i="22"/>
  <c r="AN38" i="21"/>
  <c r="AN39" i="21"/>
  <c r="AN40" i="21"/>
  <c r="AN41" i="21"/>
  <c r="AN42" i="21"/>
  <c r="AN43" i="21"/>
  <c r="AN44" i="21"/>
  <c r="AN37" i="21"/>
  <c r="AN29" i="21"/>
  <c r="AO29" i="21" s="1"/>
  <c r="AN13" i="21"/>
  <c r="AO10" i="22" l="1"/>
  <c r="AO6" i="22"/>
  <c r="AO7" i="22"/>
  <c r="AO11" i="22"/>
  <c r="AO9" i="22"/>
  <c r="AO13" i="22"/>
  <c r="AO8" i="22"/>
  <c r="AO12" i="22"/>
  <c r="AO23" i="22"/>
  <c r="AO27" i="22"/>
  <c r="AO24" i="22"/>
  <c r="AO28" i="22"/>
  <c r="AO22" i="22"/>
  <c r="AO26" i="22"/>
  <c r="AO21" i="22"/>
  <c r="AO25" i="22"/>
  <c r="AO20" i="22"/>
  <c r="AO8" i="21"/>
  <c r="AO12" i="21"/>
  <c r="AO11" i="21"/>
  <c r="AO9" i="21"/>
  <c r="AO5" i="21"/>
  <c r="AO13" i="21"/>
  <c r="AO7" i="21"/>
  <c r="AO6" i="21"/>
  <c r="AO10" i="21"/>
  <c r="AO38" i="22"/>
  <c r="D378" i="32"/>
  <c r="D382" i="32"/>
  <c r="G255" i="32"/>
  <c r="D162" i="58"/>
  <c r="D376" i="32"/>
  <c r="D380" i="32"/>
  <c r="G121" i="58"/>
  <c r="G162" i="58"/>
  <c r="G79" i="32"/>
  <c r="G175" i="32"/>
  <c r="G54" i="58"/>
  <c r="D54" i="58"/>
  <c r="G81" i="58"/>
  <c r="D81" i="58"/>
  <c r="G242" i="58"/>
  <c r="D310" i="58"/>
  <c r="D377" i="32"/>
  <c r="D379" i="32"/>
  <c r="D381" i="32"/>
  <c r="D383" i="32"/>
  <c r="G40" i="58"/>
  <c r="G148" i="58"/>
  <c r="G229" i="58"/>
  <c r="G283" i="58"/>
  <c r="AN45" i="21"/>
  <c r="AO45" i="21" s="1"/>
  <c r="G202" i="58"/>
  <c r="G269" i="58"/>
  <c r="D67" i="58"/>
  <c r="D94" i="58"/>
  <c r="G135" i="58"/>
  <c r="D188" i="58"/>
  <c r="D63" i="32"/>
  <c r="G67" i="58"/>
  <c r="G94" i="58"/>
  <c r="G188" i="58"/>
  <c r="G319" i="32"/>
  <c r="D27" i="58"/>
  <c r="D215" i="58"/>
  <c r="G310" i="58"/>
  <c r="G27" i="58"/>
  <c r="G215" i="58"/>
  <c r="D242" i="58"/>
  <c r="G63" i="32"/>
  <c r="BX405" i="40"/>
  <c r="BX407" i="40"/>
  <c r="BX409" i="40"/>
  <c r="BW405" i="40"/>
  <c r="BW407" i="40"/>
  <c r="BX404" i="40"/>
  <c r="BX406" i="40"/>
  <c r="BX408" i="40"/>
  <c r="BW402" i="40"/>
  <c r="BW404" i="40"/>
  <c r="BX401" i="40"/>
  <c r="BX403" i="40"/>
  <c r="BX402" i="40"/>
  <c r="BX410" i="40"/>
  <c r="BX400" i="40"/>
  <c r="BW410" i="40"/>
  <c r="BW409" i="40"/>
  <c r="BW408" i="40"/>
  <c r="BW406" i="40"/>
  <c r="BW400" i="40"/>
  <c r="AX188" i="40"/>
  <c r="AW188" i="40"/>
  <c r="BW401" i="40"/>
  <c r="AW103" i="40"/>
  <c r="AW391" i="40"/>
  <c r="AX391" i="40"/>
  <c r="G367" i="32"/>
  <c r="AN42" i="22"/>
  <c r="AO42" i="22" s="1"/>
  <c r="D367" i="32"/>
  <c r="X205" i="40"/>
  <c r="AG238" i="40"/>
  <c r="AJ323" i="40"/>
  <c r="AX323" i="40"/>
  <c r="AD357" i="40"/>
  <c r="J357" i="40"/>
  <c r="X357" i="40"/>
  <c r="AX255" i="40"/>
  <c r="D255" i="40"/>
  <c r="AG374" i="40"/>
  <c r="AW374" i="40"/>
  <c r="G272" i="40"/>
  <c r="AM340" i="40"/>
  <c r="G340" i="40"/>
  <c r="W340" i="40"/>
  <c r="AJ171" i="40"/>
  <c r="D171" i="40"/>
  <c r="AG154" i="40"/>
  <c r="AW154" i="40"/>
  <c r="AX103" i="40"/>
  <c r="X137" i="40"/>
  <c r="X69" i="40"/>
  <c r="AG18" i="40"/>
  <c r="AG306" i="40"/>
  <c r="AW306" i="40"/>
  <c r="AD289" i="40"/>
  <c r="X289" i="40"/>
  <c r="W69" i="40"/>
  <c r="D69" i="40"/>
  <c r="V69" i="40"/>
  <c r="X154" i="40"/>
  <c r="G205" i="40"/>
  <c r="W205" i="40"/>
  <c r="X238" i="40"/>
  <c r="D272" i="40"/>
  <c r="W289" i="40"/>
  <c r="D340" i="40"/>
  <c r="V340" i="40"/>
  <c r="G357" i="40"/>
  <c r="W357" i="40"/>
  <c r="X374" i="40"/>
  <c r="AD18" i="40"/>
  <c r="D154" i="40"/>
  <c r="G171" i="40"/>
  <c r="D238" i="40"/>
  <c r="J340" i="40"/>
  <c r="X340" i="40"/>
  <c r="D374" i="40"/>
  <c r="V374" i="40"/>
  <c r="D137" i="40"/>
  <c r="G154" i="40"/>
  <c r="W154" i="40"/>
  <c r="D205" i="40"/>
  <c r="V205" i="40"/>
  <c r="G238" i="40"/>
  <c r="W238" i="40"/>
  <c r="D289" i="40"/>
  <c r="D357" i="40"/>
  <c r="V357" i="40"/>
  <c r="G374" i="40"/>
  <c r="W374" i="40"/>
  <c r="AD154" i="40"/>
  <c r="AG171" i="40"/>
  <c r="AD238" i="40"/>
  <c r="AW255" i="40"/>
  <c r="AJ272" i="40"/>
  <c r="AX272" i="40"/>
  <c r="AD306" i="40"/>
  <c r="AG323" i="40"/>
  <c r="AW323" i="40"/>
  <c r="AJ340" i="40"/>
  <c r="AX340" i="40"/>
  <c r="AM357" i="40"/>
  <c r="AD374" i="40"/>
  <c r="AJ154" i="40"/>
  <c r="AX154" i="40"/>
  <c r="AY188" i="40"/>
  <c r="AJ238" i="40"/>
  <c r="AX238" i="40"/>
  <c r="AD272" i="40"/>
  <c r="AG289" i="40"/>
  <c r="AJ306" i="40"/>
  <c r="AX306" i="40"/>
  <c r="AD340" i="40"/>
  <c r="AG357" i="40"/>
  <c r="AW357" i="40"/>
  <c r="AJ374" i="40"/>
  <c r="AX374" i="40"/>
  <c r="AM154" i="40"/>
  <c r="AD171" i="40"/>
  <c r="AM238" i="40"/>
  <c r="AG272" i="40"/>
  <c r="AJ289" i="40"/>
  <c r="AM306" i="40"/>
  <c r="AG340" i="40"/>
  <c r="AW340" i="40"/>
  <c r="AJ357" i="40"/>
  <c r="AX357" i="40"/>
  <c r="AM374" i="40"/>
  <c r="AD323" i="40"/>
  <c r="AY86" i="40"/>
  <c r="AY35" i="40"/>
  <c r="Y120" i="40"/>
  <c r="Q61" i="43"/>
  <c r="R61" i="43"/>
  <c r="R332" i="31"/>
  <c r="S332" i="31"/>
  <c r="D332" i="31"/>
  <c r="E332" i="31" s="1"/>
  <c r="F332" i="31" s="1"/>
  <c r="G332" i="31" s="1"/>
  <c r="H332" i="31" s="1"/>
  <c r="K332" i="31" s="1"/>
  <c r="C322" i="31"/>
  <c r="D321" i="31"/>
  <c r="E321" i="31" s="1"/>
  <c r="F321" i="31" s="1"/>
  <c r="G321" i="31" s="1"/>
  <c r="H321" i="31" s="1"/>
  <c r="D277" i="31"/>
  <c r="E277" i="31" s="1"/>
  <c r="F277" i="31" s="1"/>
  <c r="G277" i="31" s="1"/>
  <c r="H277" i="31" s="1"/>
  <c r="E338" i="27"/>
  <c r="G338" i="27"/>
  <c r="H338" i="27"/>
  <c r="J338" i="27"/>
  <c r="K338" i="27"/>
  <c r="AB338" i="27"/>
  <c r="AC338" i="27"/>
  <c r="P52" i="23" s="1"/>
  <c r="AH338" i="27"/>
  <c r="AI338" i="27"/>
  <c r="AK338" i="27"/>
  <c r="D338" i="27"/>
  <c r="AD337" i="27"/>
  <c r="AJ337" i="27"/>
  <c r="E340" i="30"/>
  <c r="G340" i="30"/>
  <c r="H340" i="30"/>
  <c r="J340" i="30"/>
  <c r="K340" i="30"/>
  <c r="M340" i="30"/>
  <c r="N340" i="30"/>
  <c r="P340" i="30"/>
  <c r="Q340" i="30"/>
  <c r="D340" i="30"/>
  <c r="L339" i="30"/>
  <c r="O339" i="30"/>
  <c r="R339" i="30"/>
  <c r="S339" i="30"/>
  <c r="T339" i="30"/>
  <c r="E339" i="28"/>
  <c r="G339" i="28"/>
  <c r="H339" i="28"/>
  <c r="J339" i="28"/>
  <c r="K339" i="28"/>
  <c r="M339" i="28"/>
  <c r="N339" i="28"/>
  <c r="D339" i="28"/>
  <c r="O338" i="28"/>
  <c r="P338" i="28"/>
  <c r="Q338" i="28"/>
  <c r="AI339" i="25"/>
  <c r="AB339" i="25"/>
  <c r="AC339" i="25"/>
  <c r="AH339" i="25"/>
  <c r="D339" i="25"/>
  <c r="AE338" i="25"/>
  <c r="Y338" i="28"/>
  <c r="AD338" i="25"/>
  <c r="AJ338" i="25"/>
  <c r="E334" i="25"/>
  <c r="D334" i="25"/>
  <c r="AD131" i="25"/>
  <c r="AD132" i="25"/>
  <c r="AD133" i="25"/>
  <c r="AD134" i="25"/>
  <c r="AD135" i="25"/>
  <c r="AD130" i="25"/>
  <c r="I68" i="35"/>
  <c r="J16" i="30"/>
  <c r="K16" i="30"/>
  <c r="AI386" i="25"/>
  <c r="AO39" i="21" l="1"/>
  <c r="AO35" i="22"/>
  <c r="AO39" i="22"/>
  <c r="AO37" i="22"/>
  <c r="AO44" i="21"/>
  <c r="AO38" i="21"/>
  <c r="AO40" i="22"/>
  <c r="AO41" i="21"/>
  <c r="AO14" i="22"/>
  <c r="AO42" i="21"/>
  <c r="AO43" i="21"/>
  <c r="AO41" i="22"/>
  <c r="AO34" i="22"/>
  <c r="AO36" i="22"/>
  <c r="AO40" i="21"/>
  <c r="AO37" i="21"/>
  <c r="AY171" i="40"/>
  <c r="BY402" i="40"/>
  <c r="BY410" i="40"/>
  <c r="BX411" i="40"/>
  <c r="BY400" i="40"/>
  <c r="BW411" i="40"/>
  <c r="BY405" i="40"/>
  <c r="BY406" i="40"/>
  <c r="BY401" i="40"/>
  <c r="BY403" i="40"/>
  <c r="BY407" i="40"/>
  <c r="BY409" i="40"/>
  <c r="BY408" i="40"/>
  <c r="BY404" i="40"/>
  <c r="AY120" i="40"/>
  <c r="Y86" i="40"/>
  <c r="D384" i="32"/>
  <c r="AY391" i="40"/>
  <c r="W332" i="31"/>
  <c r="AE337" i="27"/>
  <c r="Z339" i="30"/>
  <c r="AF337" i="27"/>
  <c r="AA339" i="30"/>
  <c r="Y205" i="40"/>
  <c r="AY238" i="40"/>
  <c r="Y238" i="40"/>
  <c r="Y357" i="40"/>
  <c r="AY255" i="40"/>
  <c r="Y374" i="40"/>
  <c r="AY272" i="40"/>
  <c r="Y272" i="40"/>
  <c r="AY340" i="40"/>
  <c r="Y340" i="40"/>
  <c r="AY154" i="40"/>
  <c r="Y154" i="40"/>
  <c r="AY103" i="40"/>
  <c r="Y103" i="40"/>
  <c r="Y137" i="40"/>
  <c r="Y69" i="40"/>
  <c r="AF338" i="25"/>
  <c r="AG338" i="25" s="1"/>
  <c r="T332" i="31"/>
  <c r="Y289" i="40"/>
  <c r="AY306" i="40"/>
  <c r="AY374" i="40"/>
  <c r="AY323" i="40"/>
  <c r="AY357" i="40"/>
  <c r="O332" i="31"/>
  <c r="P332" i="31"/>
  <c r="R338" i="28"/>
  <c r="M332" i="31"/>
  <c r="U338" i="28"/>
  <c r="X338" i="28"/>
  <c r="T338" i="28" s="1"/>
  <c r="L332" i="31"/>
  <c r="K321" i="31"/>
  <c r="K277" i="31"/>
  <c r="AB339" i="30"/>
  <c r="U339" i="30"/>
  <c r="Z338" i="28"/>
  <c r="Y41" i="7"/>
  <c r="Z41" i="7"/>
  <c r="Y42" i="7"/>
  <c r="Z42" i="7"/>
  <c r="Y43" i="7"/>
  <c r="Z43" i="7"/>
  <c r="Y44" i="7"/>
  <c r="Z44" i="7"/>
  <c r="Y45" i="7"/>
  <c r="Z45" i="7"/>
  <c r="Y46" i="7"/>
  <c r="Z46" i="7"/>
  <c r="Y47" i="7"/>
  <c r="Z47" i="7"/>
  <c r="Z40" i="7"/>
  <c r="Y40" i="7"/>
  <c r="AH283" i="27"/>
  <c r="AI283" i="27"/>
  <c r="AK283" i="27"/>
  <c r="E283" i="27"/>
  <c r="G283" i="27"/>
  <c r="H283" i="27"/>
  <c r="J283" i="27"/>
  <c r="K283" i="27"/>
  <c r="M283" i="27"/>
  <c r="N283" i="27"/>
  <c r="AB283" i="27"/>
  <c r="AC283" i="27"/>
  <c r="P45" i="23" s="1"/>
  <c r="D283" i="27"/>
  <c r="X282" i="27"/>
  <c r="AA282" i="27" s="1"/>
  <c r="AD282" i="27"/>
  <c r="AJ282" i="27"/>
  <c r="BY411" i="40" l="1"/>
  <c r="Z48" i="7"/>
  <c r="Y48" i="7"/>
  <c r="AG337" i="27"/>
  <c r="N332" i="31"/>
  <c r="V338" i="28"/>
  <c r="AA47" i="7"/>
  <c r="AA45" i="7"/>
  <c r="AA41" i="7"/>
  <c r="AA46" i="7"/>
  <c r="AA44" i="7"/>
  <c r="AA42" i="7"/>
  <c r="Q332" i="31"/>
  <c r="AF282" i="27"/>
  <c r="AA284" i="30"/>
  <c r="AE282" i="27"/>
  <c r="Z284" i="30"/>
  <c r="AA43" i="7"/>
  <c r="Y332" i="31"/>
  <c r="AB284" i="30"/>
  <c r="E285" i="30"/>
  <c r="G285" i="30"/>
  <c r="H285" i="30"/>
  <c r="J285" i="30"/>
  <c r="K285" i="30"/>
  <c r="M285" i="30"/>
  <c r="N285" i="30"/>
  <c r="P285" i="30"/>
  <c r="Q285" i="30"/>
  <c r="D285" i="30"/>
  <c r="R284" i="30"/>
  <c r="S284" i="30"/>
  <c r="T284" i="30"/>
  <c r="I332" i="31" l="1"/>
  <c r="J332" i="31" s="1"/>
  <c r="V332" i="31" s="1"/>
  <c r="AG282" i="27"/>
  <c r="X332" i="31"/>
  <c r="U284" i="30"/>
  <c r="AI284" i="25"/>
  <c r="S277" i="31" s="1"/>
  <c r="G284" i="28"/>
  <c r="H284" i="28"/>
  <c r="J284" i="28"/>
  <c r="K284" i="28"/>
  <c r="M284" i="28"/>
  <c r="N284" i="28"/>
  <c r="P283" i="28"/>
  <c r="Q283" i="28"/>
  <c r="AE282" i="25"/>
  <c r="AF282" i="25"/>
  <c r="AD282" i="25"/>
  <c r="AJ282" i="25"/>
  <c r="U332" i="31" l="1"/>
  <c r="R283" i="28"/>
  <c r="Y282" i="28"/>
  <c r="X282" i="28"/>
  <c r="Z282" i="28"/>
  <c r="AG282" i="25"/>
  <c r="R321" i="31"/>
  <c r="S321" i="31"/>
  <c r="R320" i="31"/>
  <c r="W320" i="31" s="1"/>
  <c r="S320" i="31"/>
  <c r="AD325" i="27"/>
  <c r="AJ325" i="27"/>
  <c r="S327" i="30"/>
  <c r="T327" i="30"/>
  <c r="P326" i="28"/>
  <c r="Q326" i="28"/>
  <c r="E328" i="25"/>
  <c r="G328" i="25"/>
  <c r="H328" i="25"/>
  <c r="J328" i="25"/>
  <c r="K328" i="25"/>
  <c r="M328" i="25"/>
  <c r="N328" i="25"/>
  <c r="AB328" i="25"/>
  <c r="AC328" i="25"/>
  <c r="AH328" i="25"/>
  <c r="AI328" i="25"/>
  <c r="D328" i="25"/>
  <c r="AE327" i="25"/>
  <c r="M321" i="31"/>
  <c r="AD327" i="25"/>
  <c r="AJ327" i="25"/>
  <c r="E125" i="47"/>
  <c r="E352" i="47" s="1"/>
  <c r="G227" i="27"/>
  <c r="H227" i="27"/>
  <c r="P44" i="30"/>
  <c r="Q44" i="30"/>
  <c r="M44" i="30"/>
  <c r="N44" i="30"/>
  <c r="S18" i="30"/>
  <c r="T18" i="30"/>
  <c r="S19" i="30"/>
  <c r="T19" i="30"/>
  <c r="S20" i="30"/>
  <c r="T20" i="30"/>
  <c r="S366" i="57"/>
  <c r="V366" i="57" s="1"/>
  <c r="Y365" i="57"/>
  <c r="S365" i="57"/>
  <c r="V365" i="57" s="1"/>
  <c r="Y364" i="57"/>
  <c r="S364" i="57"/>
  <c r="V364" i="57" s="1"/>
  <c r="Y363" i="57"/>
  <c r="S363" i="57"/>
  <c r="V363" i="57" s="1"/>
  <c r="Y362" i="57"/>
  <c r="S362" i="57"/>
  <c r="V362" i="57" s="1"/>
  <c r="Y361" i="57"/>
  <c r="S361" i="57"/>
  <c r="V361" i="57" s="1"/>
  <c r="Y360" i="57"/>
  <c r="S360" i="57"/>
  <c r="V360" i="57" s="1"/>
  <c r="Y359" i="57"/>
  <c r="S359" i="57"/>
  <c r="V359" i="57" s="1"/>
  <c r="Y358" i="57"/>
  <c r="S358" i="57"/>
  <c r="V358" i="57" s="1"/>
  <c r="S350" i="57"/>
  <c r="V350" i="57" s="1"/>
  <c r="Y349" i="57"/>
  <c r="S349" i="57"/>
  <c r="V349" i="57" s="1"/>
  <c r="Y348" i="57"/>
  <c r="S348" i="57"/>
  <c r="V348" i="57" s="1"/>
  <c r="Y347" i="57"/>
  <c r="S347" i="57"/>
  <c r="V347" i="57" s="1"/>
  <c r="Y346" i="57"/>
  <c r="S346" i="57"/>
  <c r="V346" i="57" s="1"/>
  <c r="Y345" i="57"/>
  <c r="S345" i="57"/>
  <c r="V345" i="57" s="1"/>
  <c r="Y344" i="57"/>
  <c r="S344" i="57"/>
  <c r="V344" i="57" s="1"/>
  <c r="Y343" i="57"/>
  <c r="S343" i="57"/>
  <c r="V343" i="57" s="1"/>
  <c r="S342" i="57"/>
  <c r="V342" i="57" s="1"/>
  <c r="S334" i="57"/>
  <c r="V334" i="57" s="1"/>
  <c r="Y333" i="57"/>
  <c r="S333" i="57"/>
  <c r="V333" i="57" s="1"/>
  <c r="Y332" i="57"/>
  <c r="S332" i="57"/>
  <c r="V332" i="57" s="1"/>
  <c r="Y331" i="57"/>
  <c r="S331" i="57"/>
  <c r="V331" i="57" s="1"/>
  <c r="Y330" i="57"/>
  <c r="S330" i="57"/>
  <c r="V330" i="57" s="1"/>
  <c r="Y329" i="57"/>
  <c r="S329" i="57"/>
  <c r="V329" i="57" s="1"/>
  <c r="Y328" i="57"/>
  <c r="S328" i="57"/>
  <c r="V328" i="57" s="1"/>
  <c r="Y327" i="57"/>
  <c r="S327" i="57"/>
  <c r="V327" i="57" s="1"/>
  <c r="Y326" i="57"/>
  <c r="S326" i="57"/>
  <c r="V326" i="57" s="1"/>
  <c r="S318" i="57"/>
  <c r="V318" i="57" s="1"/>
  <c r="S317" i="57"/>
  <c r="V317" i="57" s="1"/>
  <c r="S316" i="57"/>
  <c r="V316" i="57" s="1"/>
  <c r="S315" i="57"/>
  <c r="V315" i="57" s="1"/>
  <c r="S314" i="57"/>
  <c r="V314" i="57" s="1"/>
  <c r="S313" i="57"/>
  <c r="V313" i="57" s="1"/>
  <c r="S312" i="57"/>
  <c r="V312" i="57" s="1"/>
  <c r="S311" i="57"/>
  <c r="V311" i="57" s="1"/>
  <c r="S310" i="57"/>
  <c r="V310" i="57" s="1"/>
  <c r="S302" i="57"/>
  <c r="V302" i="57" s="1"/>
  <c r="S301" i="57"/>
  <c r="V301" i="57" s="1"/>
  <c r="S300" i="57"/>
  <c r="V300" i="57" s="1"/>
  <c r="S299" i="57"/>
  <c r="V299" i="57" s="1"/>
  <c r="S298" i="57"/>
  <c r="V298" i="57" s="1"/>
  <c r="S297" i="57"/>
  <c r="V297" i="57" s="1"/>
  <c r="S296" i="57"/>
  <c r="V296" i="57" s="1"/>
  <c r="S295" i="57"/>
  <c r="V295" i="57" s="1"/>
  <c r="S294" i="57"/>
  <c r="V294" i="57" s="1"/>
  <c r="S286" i="57"/>
  <c r="V286" i="57" s="1"/>
  <c r="S285" i="57"/>
  <c r="V285" i="57" s="1"/>
  <c r="S284" i="57"/>
  <c r="V284" i="57" s="1"/>
  <c r="S283" i="57"/>
  <c r="V283" i="57" s="1"/>
  <c r="S282" i="57"/>
  <c r="V282" i="57" s="1"/>
  <c r="S281" i="57"/>
  <c r="V281" i="57" s="1"/>
  <c r="S280" i="57"/>
  <c r="V280" i="57" s="1"/>
  <c r="S279" i="57"/>
  <c r="V279" i="57" s="1"/>
  <c r="S278" i="57"/>
  <c r="V278" i="57" s="1"/>
  <c r="S270" i="57"/>
  <c r="V270" i="57" s="1"/>
  <c r="S269" i="57"/>
  <c r="V269" i="57" s="1"/>
  <c r="S268" i="57"/>
  <c r="V268" i="57" s="1"/>
  <c r="S267" i="57"/>
  <c r="V267" i="57" s="1"/>
  <c r="S266" i="57"/>
  <c r="V266" i="57" s="1"/>
  <c r="S265" i="57"/>
  <c r="V265" i="57" s="1"/>
  <c r="S264" i="57"/>
  <c r="V264" i="57" s="1"/>
  <c r="S263" i="57"/>
  <c r="V263" i="57" s="1"/>
  <c r="S262" i="57"/>
  <c r="V262" i="57" s="1"/>
  <c r="S254" i="57"/>
  <c r="V254" i="57" s="1"/>
  <c r="S253" i="57"/>
  <c r="V253" i="57" s="1"/>
  <c r="S252" i="57"/>
  <c r="V252" i="57" s="1"/>
  <c r="S251" i="57"/>
  <c r="V251" i="57" s="1"/>
  <c r="S250" i="57"/>
  <c r="V250" i="57" s="1"/>
  <c r="S249" i="57"/>
  <c r="V249" i="57" s="1"/>
  <c r="S248" i="57"/>
  <c r="V248" i="57" s="1"/>
  <c r="S247" i="57"/>
  <c r="V247" i="57" s="1"/>
  <c r="S246" i="57"/>
  <c r="V246" i="57" s="1"/>
  <c r="S238" i="57"/>
  <c r="V238" i="57" s="1"/>
  <c r="S237" i="57"/>
  <c r="V237" i="57" s="1"/>
  <c r="S236" i="57"/>
  <c r="V236" i="57" s="1"/>
  <c r="S235" i="57"/>
  <c r="V235" i="57" s="1"/>
  <c r="S234" i="57"/>
  <c r="V234" i="57" s="1"/>
  <c r="S233" i="57"/>
  <c r="V233" i="57" s="1"/>
  <c r="S232" i="57"/>
  <c r="V232" i="57" s="1"/>
  <c r="S231" i="57"/>
  <c r="V231" i="57" s="1"/>
  <c r="S230" i="57"/>
  <c r="V230" i="57" s="1"/>
  <c r="S222" i="57"/>
  <c r="V222" i="57" s="1"/>
  <c r="S221" i="57"/>
  <c r="V221" i="57" s="1"/>
  <c r="S220" i="57"/>
  <c r="V220" i="57" s="1"/>
  <c r="S219" i="57"/>
  <c r="V219" i="57" s="1"/>
  <c r="S218" i="57"/>
  <c r="V218" i="57" s="1"/>
  <c r="S217" i="57"/>
  <c r="V217" i="57" s="1"/>
  <c r="S216" i="57"/>
  <c r="V216" i="57" s="1"/>
  <c r="S215" i="57"/>
  <c r="V215" i="57" s="1"/>
  <c r="S214" i="57"/>
  <c r="V214" i="57" s="1"/>
  <c r="S190" i="57"/>
  <c r="V190" i="57" s="1"/>
  <c r="S189" i="57"/>
  <c r="V189" i="57" s="1"/>
  <c r="S188" i="57"/>
  <c r="V188" i="57" s="1"/>
  <c r="S187" i="57"/>
  <c r="V187" i="57" s="1"/>
  <c r="S186" i="57"/>
  <c r="V186" i="57" s="1"/>
  <c r="S185" i="57"/>
  <c r="V185" i="57" s="1"/>
  <c r="S184" i="57"/>
  <c r="V184" i="57" s="1"/>
  <c r="S183" i="57"/>
  <c r="V183" i="57" s="1"/>
  <c r="S182" i="57"/>
  <c r="V182" i="57" s="1"/>
  <c r="S174" i="57"/>
  <c r="V174" i="57" s="1"/>
  <c r="S173" i="57"/>
  <c r="V173" i="57" s="1"/>
  <c r="S172" i="57"/>
  <c r="V172" i="57" s="1"/>
  <c r="S171" i="57"/>
  <c r="V171" i="57" s="1"/>
  <c r="S170" i="57"/>
  <c r="V170" i="57" s="1"/>
  <c r="S169" i="57"/>
  <c r="V169" i="57" s="1"/>
  <c r="S168" i="57"/>
  <c r="V168" i="57" s="1"/>
  <c r="S167" i="57"/>
  <c r="V167" i="57" s="1"/>
  <c r="S166" i="57"/>
  <c r="V166" i="57" s="1"/>
  <c r="U159" i="57"/>
  <c r="T159" i="57"/>
  <c r="S158" i="57"/>
  <c r="V158" i="57" s="1"/>
  <c r="S157" i="57"/>
  <c r="V157" i="57" s="1"/>
  <c r="S156" i="57"/>
  <c r="V156" i="57" s="1"/>
  <c r="S155" i="57"/>
  <c r="V155" i="57" s="1"/>
  <c r="S154" i="57"/>
  <c r="V154" i="57" s="1"/>
  <c r="S153" i="57"/>
  <c r="V153" i="57" s="1"/>
  <c r="S152" i="57"/>
  <c r="V152" i="57" s="1"/>
  <c r="S151" i="57"/>
  <c r="V151" i="57" s="1"/>
  <c r="S150" i="57"/>
  <c r="V150" i="57" s="1"/>
  <c r="S142" i="57"/>
  <c r="V142" i="57" s="1"/>
  <c r="S141" i="57"/>
  <c r="V141" i="57" s="1"/>
  <c r="S140" i="57"/>
  <c r="V140" i="57" s="1"/>
  <c r="S139" i="57"/>
  <c r="V139" i="57" s="1"/>
  <c r="S138" i="57"/>
  <c r="V138" i="57" s="1"/>
  <c r="S137" i="57"/>
  <c r="V137" i="57" s="1"/>
  <c r="S136" i="57"/>
  <c r="V136" i="57" s="1"/>
  <c r="S135" i="57"/>
  <c r="V135" i="57" s="1"/>
  <c r="S134" i="57"/>
  <c r="V134" i="57" s="1"/>
  <c r="S126" i="57"/>
  <c r="V126" i="57" s="1"/>
  <c r="S125" i="57"/>
  <c r="V125" i="57" s="1"/>
  <c r="S124" i="57"/>
  <c r="V124" i="57" s="1"/>
  <c r="S123" i="57"/>
  <c r="V123" i="57" s="1"/>
  <c r="S122" i="57"/>
  <c r="V122" i="57" s="1"/>
  <c r="S121" i="57"/>
  <c r="V121" i="57" s="1"/>
  <c r="S120" i="57"/>
  <c r="V120" i="57" s="1"/>
  <c r="S119" i="57"/>
  <c r="V119" i="57" s="1"/>
  <c r="S118" i="57"/>
  <c r="V118" i="57" s="1"/>
  <c r="S94" i="57"/>
  <c r="V94" i="57" s="1"/>
  <c r="S93" i="57"/>
  <c r="V93" i="57" s="1"/>
  <c r="S92" i="57"/>
  <c r="V92" i="57" s="1"/>
  <c r="S91" i="57"/>
  <c r="V91" i="57" s="1"/>
  <c r="S90" i="57"/>
  <c r="V90" i="57" s="1"/>
  <c r="S89" i="57"/>
  <c r="V89" i="57" s="1"/>
  <c r="S88" i="57"/>
  <c r="V88" i="57" s="1"/>
  <c r="S87" i="57"/>
  <c r="V87" i="57" s="1"/>
  <c r="T95" i="57"/>
  <c r="S86" i="57"/>
  <c r="V86" i="57" s="1"/>
  <c r="S70" i="57"/>
  <c r="V70" i="57" s="1"/>
  <c r="S62" i="57"/>
  <c r="S61" i="57"/>
  <c r="S60" i="57"/>
  <c r="S59" i="57"/>
  <c r="S58" i="57"/>
  <c r="S57" i="57"/>
  <c r="S56" i="57"/>
  <c r="S55" i="57"/>
  <c r="S54" i="57"/>
  <c r="Y45" i="57"/>
  <c r="Y44" i="57"/>
  <c r="Y43" i="57"/>
  <c r="Y42" i="57"/>
  <c r="Y41" i="57"/>
  <c r="Y40" i="57"/>
  <c r="Y39" i="57"/>
  <c r="Z29" i="57"/>
  <c r="Z28" i="57"/>
  <c r="Z27" i="57"/>
  <c r="Z26" i="57"/>
  <c r="Z25" i="57"/>
  <c r="Z24" i="57"/>
  <c r="Z23" i="57"/>
  <c r="Z22" i="57"/>
  <c r="G343" i="46"/>
  <c r="F343" i="46"/>
  <c r="D343" i="46"/>
  <c r="H342" i="46"/>
  <c r="H341" i="46"/>
  <c r="H340" i="46"/>
  <c r="H339" i="46"/>
  <c r="H338" i="46"/>
  <c r="H337" i="46"/>
  <c r="H336" i="46"/>
  <c r="H335" i="46"/>
  <c r="H334" i="46"/>
  <c r="G328" i="46"/>
  <c r="F328" i="46"/>
  <c r="D328" i="46"/>
  <c r="C328" i="46"/>
  <c r="G313" i="46"/>
  <c r="F313" i="46"/>
  <c r="D313" i="46"/>
  <c r="C313" i="46"/>
  <c r="H312" i="46"/>
  <c r="H311" i="46"/>
  <c r="H310" i="46"/>
  <c r="H309" i="46"/>
  <c r="H308" i="46"/>
  <c r="H307" i="46"/>
  <c r="H306" i="46"/>
  <c r="H305" i="46"/>
  <c r="H304" i="46"/>
  <c r="G298" i="46"/>
  <c r="F298" i="46"/>
  <c r="D298" i="46"/>
  <c r="C298" i="46"/>
  <c r="H297" i="46"/>
  <c r="H296" i="46"/>
  <c r="H295" i="46"/>
  <c r="H294" i="46"/>
  <c r="H293" i="46"/>
  <c r="H292" i="46"/>
  <c r="H291" i="46"/>
  <c r="H290" i="46"/>
  <c r="H289" i="46"/>
  <c r="G283" i="46"/>
  <c r="F283" i="46"/>
  <c r="D283" i="46"/>
  <c r="C283" i="46"/>
  <c r="D268" i="46"/>
  <c r="C268" i="46"/>
  <c r="H267" i="46"/>
  <c r="H266" i="46"/>
  <c r="H265" i="46"/>
  <c r="H264" i="46"/>
  <c r="H263" i="46"/>
  <c r="H262" i="46"/>
  <c r="H261" i="46"/>
  <c r="H260" i="46"/>
  <c r="H259" i="46"/>
  <c r="G253" i="46"/>
  <c r="F253" i="46"/>
  <c r="D253" i="46"/>
  <c r="C253" i="46"/>
  <c r="H252" i="46"/>
  <c r="H251" i="46"/>
  <c r="H250" i="46"/>
  <c r="H249" i="46"/>
  <c r="H248" i="46"/>
  <c r="H247" i="46"/>
  <c r="H246" i="46"/>
  <c r="H245" i="46"/>
  <c r="H244" i="46"/>
  <c r="G238" i="46"/>
  <c r="F238" i="46"/>
  <c r="D238" i="46"/>
  <c r="C238" i="46"/>
  <c r="G223" i="46"/>
  <c r="F223" i="46"/>
  <c r="D223" i="46"/>
  <c r="C223" i="46"/>
  <c r="D208" i="46"/>
  <c r="C208" i="46"/>
  <c r="G179" i="46"/>
  <c r="F179" i="46"/>
  <c r="D179" i="46"/>
  <c r="C179" i="46"/>
  <c r="H178" i="46"/>
  <c r="H177" i="46"/>
  <c r="H176" i="46"/>
  <c r="H175" i="46"/>
  <c r="H174" i="46"/>
  <c r="H173" i="46"/>
  <c r="H172" i="46"/>
  <c r="H171" i="46"/>
  <c r="H170" i="46"/>
  <c r="G164" i="46"/>
  <c r="F164" i="46"/>
  <c r="D164" i="46"/>
  <c r="C164" i="46"/>
  <c r="G149" i="46"/>
  <c r="F149" i="46"/>
  <c r="D149" i="46"/>
  <c r="C149" i="46"/>
  <c r="G134" i="46"/>
  <c r="D134" i="46"/>
  <c r="C134" i="46"/>
  <c r="G119" i="46"/>
  <c r="F119" i="46"/>
  <c r="D119" i="46"/>
  <c r="C119" i="46"/>
  <c r="G104" i="46"/>
  <c r="F104" i="46"/>
  <c r="D104" i="46"/>
  <c r="C104" i="46"/>
  <c r="G89" i="46"/>
  <c r="F89" i="46"/>
  <c r="D89" i="46"/>
  <c r="C89" i="46"/>
  <c r="G74" i="46"/>
  <c r="F74" i="46"/>
  <c r="D74" i="46"/>
  <c r="G59" i="46"/>
  <c r="F59" i="46"/>
  <c r="D59" i="46"/>
  <c r="C59" i="46"/>
  <c r="G44" i="46"/>
  <c r="F44" i="46"/>
  <c r="D44" i="46"/>
  <c r="C44" i="46"/>
  <c r="G29" i="46"/>
  <c r="F29" i="46"/>
  <c r="D29" i="46"/>
  <c r="C29" i="46"/>
  <c r="E361" i="47" l="1"/>
  <c r="H353" i="46"/>
  <c r="H357" i="46"/>
  <c r="H352" i="46"/>
  <c r="H356" i="46"/>
  <c r="H351" i="46"/>
  <c r="H359" i="46"/>
  <c r="H355" i="46"/>
  <c r="H358" i="46"/>
  <c r="H354" i="46"/>
  <c r="V55" i="57"/>
  <c r="V59" i="57"/>
  <c r="V54" i="57"/>
  <c r="V58" i="57"/>
  <c r="V62" i="57"/>
  <c r="V57" i="57"/>
  <c r="V61" i="57"/>
  <c r="V56" i="57"/>
  <c r="V60" i="57"/>
  <c r="E134" i="47"/>
  <c r="S159" i="57"/>
  <c r="V95" i="57"/>
  <c r="Y342" i="57"/>
  <c r="AE325" i="27"/>
  <c r="Z327" i="30"/>
  <c r="P320" i="31"/>
  <c r="AA327" i="30"/>
  <c r="H179" i="46"/>
  <c r="E179" i="46"/>
  <c r="H283" i="46"/>
  <c r="E283" i="46"/>
  <c r="H313" i="46"/>
  <c r="E313" i="46"/>
  <c r="AF325" i="27"/>
  <c r="H223" i="46"/>
  <c r="E223" i="46"/>
  <c r="T320" i="31"/>
  <c r="AF327" i="25"/>
  <c r="AG327" i="25" s="1"/>
  <c r="E149" i="46"/>
  <c r="H29" i="46"/>
  <c r="E29" i="46"/>
  <c r="H343" i="46"/>
  <c r="E343" i="46"/>
  <c r="H253" i="46"/>
  <c r="E253" i="46"/>
  <c r="E134" i="46"/>
  <c r="E164" i="46"/>
  <c r="E208" i="46"/>
  <c r="E238" i="46"/>
  <c r="E268" i="46"/>
  <c r="E328" i="46"/>
  <c r="H44" i="46"/>
  <c r="H134" i="46"/>
  <c r="H208" i="46"/>
  <c r="H238" i="46"/>
  <c r="H268" i="46"/>
  <c r="H298" i="46"/>
  <c r="H328" i="46"/>
  <c r="O320" i="31"/>
  <c r="X327" i="28"/>
  <c r="L321" i="31"/>
  <c r="Y327" i="28"/>
  <c r="E298" i="46"/>
  <c r="H89" i="46"/>
  <c r="E89" i="46"/>
  <c r="H59" i="46"/>
  <c r="E59" i="46"/>
  <c r="H74" i="46"/>
  <c r="E74" i="46"/>
  <c r="H104" i="46"/>
  <c r="E104" i="46"/>
  <c r="E44" i="46"/>
  <c r="H149" i="46"/>
  <c r="V159" i="57"/>
  <c r="T321" i="31"/>
  <c r="H119" i="46"/>
  <c r="E119" i="46"/>
  <c r="AB327" i="30"/>
  <c r="U327" i="30"/>
  <c r="R326" i="28"/>
  <c r="Z327" i="28"/>
  <c r="H164" i="46"/>
  <c r="AZ367" i="7"/>
  <c r="AY367" i="7"/>
  <c r="AZ366" i="7"/>
  <c r="AY366" i="7"/>
  <c r="AZ365" i="7"/>
  <c r="AY365" i="7"/>
  <c r="AZ364" i="7"/>
  <c r="AY364" i="7"/>
  <c r="AZ363" i="7"/>
  <c r="AY363" i="7"/>
  <c r="AZ362" i="7"/>
  <c r="AY362" i="7"/>
  <c r="AZ361" i="7"/>
  <c r="AY361" i="7"/>
  <c r="AZ360" i="7"/>
  <c r="AY360" i="7"/>
  <c r="AZ351" i="7"/>
  <c r="AY351" i="7"/>
  <c r="AZ350" i="7"/>
  <c r="AY350" i="7"/>
  <c r="AZ349" i="7"/>
  <c r="AY349" i="7"/>
  <c r="AZ348" i="7"/>
  <c r="AY348" i="7"/>
  <c r="AZ347" i="7"/>
  <c r="AY347" i="7"/>
  <c r="AZ346" i="7"/>
  <c r="AY346" i="7"/>
  <c r="AZ345" i="7"/>
  <c r="AY345" i="7"/>
  <c r="AZ344" i="7"/>
  <c r="AY344" i="7"/>
  <c r="AZ335" i="7"/>
  <c r="AY335" i="7"/>
  <c r="AZ334" i="7"/>
  <c r="AY334" i="7"/>
  <c r="AZ333" i="7"/>
  <c r="AY333" i="7"/>
  <c r="AZ332" i="7"/>
  <c r="AY332" i="7"/>
  <c r="AZ331" i="7"/>
  <c r="AY331" i="7"/>
  <c r="AZ330" i="7"/>
  <c r="AY330" i="7"/>
  <c r="AZ329" i="7"/>
  <c r="AY329" i="7"/>
  <c r="AZ328" i="7"/>
  <c r="AY328" i="7"/>
  <c r="AZ319" i="7"/>
  <c r="AY319" i="7"/>
  <c r="AZ318" i="7"/>
  <c r="AY318" i="7"/>
  <c r="AZ317" i="7"/>
  <c r="AY317" i="7"/>
  <c r="AZ316" i="7"/>
  <c r="AY316" i="7"/>
  <c r="AZ315" i="7"/>
  <c r="AY315" i="7"/>
  <c r="AZ314" i="7"/>
  <c r="AY314" i="7"/>
  <c r="AZ313" i="7"/>
  <c r="AY313" i="7"/>
  <c r="AZ312" i="7"/>
  <c r="AY312" i="7"/>
  <c r="AZ303" i="7"/>
  <c r="AY303" i="7"/>
  <c r="AX303" i="7"/>
  <c r="AZ302" i="7"/>
  <c r="AY302" i="7"/>
  <c r="AX302" i="7"/>
  <c r="AZ301" i="7"/>
  <c r="AY301" i="7"/>
  <c r="AX301" i="7"/>
  <c r="AZ300" i="7"/>
  <c r="AY300" i="7"/>
  <c r="AX300" i="7"/>
  <c r="AZ299" i="7"/>
  <c r="AY299" i="7"/>
  <c r="AX299" i="7"/>
  <c r="AZ298" i="7"/>
  <c r="AY298" i="7"/>
  <c r="AX298" i="7"/>
  <c r="AZ297" i="7"/>
  <c r="AY297" i="7"/>
  <c r="AX297" i="7"/>
  <c r="AZ296" i="7"/>
  <c r="AY296" i="7"/>
  <c r="AX296" i="7"/>
  <c r="AZ287" i="7"/>
  <c r="AY287" i="7"/>
  <c r="AX287" i="7"/>
  <c r="AZ286" i="7"/>
  <c r="AY286" i="7"/>
  <c r="AX286" i="7"/>
  <c r="AZ285" i="7"/>
  <c r="AY285" i="7"/>
  <c r="AX285" i="7"/>
  <c r="AZ284" i="7"/>
  <c r="AY284" i="7"/>
  <c r="AX284" i="7"/>
  <c r="AZ283" i="7"/>
  <c r="AY283" i="7"/>
  <c r="AX283" i="7"/>
  <c r="AZ282" i="7"/>
  <c r="AY282" i="7"/>
  <c r="AX282" i="7"/>
  <c r="AZ281" i="7"/>
  <c r="AY281" i="7"/>
  <c r="AX281" i="7"/>
  <c r="AZ280" i="7"/>
  <c r="AY280" i="7"/>
  <c r="AX280" i="7"/>
  <c r="AZ271" i="7"/>
  <c r="AY271" i="7"/>
  <c r="AX271" i="7"/>
  <c r="AZ270" i="7"/>
  <c r="AY270" i="7"/>
  <c r="AX270" i="7"/>
  <c r="AZ269" i="7"/>
  <c r="AY269" i="7"/>
  <c r="AX269" i="7"/>
  <c r="AZ268" i="7"/>
  <c r="AY268" i="7"/>
  <c r="AX268" i="7"/>
  <c r="AZ267" i="7"/>
  <c r="AY267" i="7"/>
  <c r="AX267" i="7"/>
  <c r="AZ266" i="7"/>
  <c r="AY266" i="7"/>
  <c r="AX266" i="7"/>
  <c r="AZ265" i="7"/>
  <c r="AY265" i="7"/>
  <c r="AX265" i="7"/>
  <c r="AZ264" i="7"/>
  <c r="AY264" i="7"/>
  <c r="AX264" i="7"/>
  <c r="AZ255" i="7"/>
  <c r="AY255" i="7"/>
  <c r="AX255" i="7"/>
  <c r="AZ254" i="7"/>
  <c r="AY254" i="7"/>
  <c r="AX254" i="7"/>
  <c r="AZ253" i="7"/>
  <c r="AY253" i="7"/>
  <c r="AX253" i="7"/>
  <c r="AZ252" i="7"/>
  <c r="AY252" i="7"/>
  <c r="AX252" i="7"/>
  <c r="AZ251" i="7"/>
  <c r="AY251" i="7"/>
  <c r="AX251" i="7"/>
  <c r="AZ250" i="7"/>
  <c r="AY250" i="7"/>
  <c r="AX250" i="7"/>
  <c r="AZ249" i="7"/>
  <c r="AY249" i="7"/>
  <c r="AX249" i="7"/>
  <c r="AZ248" i="7"/>
  <c r="AY248" i="7"/>
  <c r="AX248" i="7"/>
  <c r="AZ239" i="7"/>
  <c r="AY239" i="7"/>
  <c r="AZ238" i="7"/>
  <c r="AY238" i="7"/>
  <c r="AZ237" i="7"/>
  <c r="AY237" i="7"/>
  <c r="AZ236" i="7"/>
  <c r="AY236" i="7"/>
  <c r="AZ235" i="7"/>
  <c r="AY235" i="7"/>
  <c r="AZ234" i="7"/>
  <c r="AY234" i="7"/>
  <c r="AZ233" i="7"/>
  <c r="AY233" i="7"/>
  <c r="AZ232" i="7"/>
  <c r="AY232" i="7"/>
  <c r="AZ223" i="7"/>
  <c r="AY223" i="7"/>
  <c r="AX223" i="7"/>
  <c r="AZ222" i="7"/>
  <c r="AY222" i="7"/>
  <c r="AX222" i="7"/>
  <c r="AZ221" i="7"/>
  <c r="AY221" i="7"/>
  <c r="AX221" i="7"/>
  <c r="AZ220" i="7"/>
  <c r="AY220" i="7"/>
  <c r="AX220" i="7"/>
  <c r="AZ219" i="7"/>
  <c r="AY219" i="7"/>
  <c r="AX219" i="7"/>
  <c r="AZ218" i="7"/>
  <c r="AY218" i="7"/>
  <c r="AX218" i="7"/>
  <c r="AZ217" i="7"/>
  <c r="AY217" i="7"/>
  <c r="AX217" i="7"/>
  <c r="AZ216" i="7"/>
  <c r="AY216" i="7"/>
  <c r="AX216" i="7"/>
  <c r="AZ191" i="7"/>
  <c r="AY191" i="7"/>
  <c r="AX191" i="7"/>
  <c r="AZ190" i="7"/>
  <c r="AY190" i="7"/>
  <c r="AX190" i="7"/>
  <c r="AZ189" i="7"/>
  <c r="AY189" i="7"/>
  <c r="AX189" i="7"/>
  <c r="AZ188" i="7"/>
  <c r="AY188" i="7"/>
  <c r="AX188" i="7"/>
  <c r="AZ187" i="7"/>
  <c r="AY187" i="7"/>
  <c r="AX187" i="7"/>
  <c r="AZ186" i="7"/>
  <c r="AY186" i="7"/>
  <c r="AX186" i="7"/>
  <c r="AZ185" i="7"/>
  <c r="AY185" i="7"/>
  <c r="AX185" i="7"/>
  <c r="AZ184" i="7"/>
  <c r="AY184" i="7"/>
  <c r="AX184" i="7"/>
  <c r="AZ175" i="7"/>
  <c r="AY175" i="7"/>
  <c r="AZ174" i="7"/>
  <c r="AY174" i="7"/>
  <c r="AZ173" i="7"/>
  <c r="AY173" i="7"/>
  <c r="AZ172" i="7"/>
  <c r="AY172" i="7"/>
  <c r="AZ171" i="7"/>
  <c r="AY171" i="7"/>
  <c r="AZ170" i="7"/>
  <c r="AY170" i="7"/>
  <c r="AZ169" i="7"/>
  <c r="AY169" i="7"/>
  <c r="AZ168" i="7"/>
  <c r="AY168" i="7"/>
  <c r="AZ143" i="7"/>
  <c r="AY143" i="7"/>
  <c r="AX143" i="7"/>
  <c r="AZ142" i="7"/>
  <c r="AY142" i="7"/>
  <c r="AX142" i="7"/>
  <c r="AZ141" i="7"/>
  <c r="AY141" i="7"/>
  <c r="AX141" i="7"/>
  <c r="AZ140" i="7"/>
  <c r="AY140" i="7"/>
  <c r="AX140" i="7"/>
  <c r="AZ139" i="7"/>
  <c r="AY139" i="7"/>
  <c r="AX139" i="7"/>
  <c r="AZ138" i="7"/>
  <c r="AY138" i="7"/>
  <c r="AX138" i="7"/>
  <c r="AZ137" i="7"/>
  <c r="AY137" i="7"/>
  <c r="AX137" i="7"/>
  <c r="AZ136" i="7"/>
  <c r="AY136" i="7"/>
  <c r="AX136" i="7"/>
  <c r="AZ127" i="7"/>
  <c r="AY127" i="7"/>
  <c r="AX127" i="7"/>
  <c r="AZ126" i="7"/>
  <c r="AY126" i="7"/>
  <c r="AX126" i="7"/>
  <c r="AZ125" i="7"/>
  <c r="AY125" i="7"/>
  <c r="AX125" i="7"/>
  <c r="AZ124" i="7"/>
  <c r="AY124" i="7"/>
  <c r="AX124" i="7"/>
  <c r="AZ123" i="7"/>
  <c r="AY123" i="7"/>
  <c r="AX123" i="7"/>
  <c r="AZ122" i="7"/>
  <c r="AY122" i="7"/>
  <c r="AX122" i="7"/>
  <c r="AZ121" i="7"/>
  <c r="AY121" i="7"/>
  <c r="AX121" i="7"/>
  <c r="AZ120" i="7"/>
  <c r="AY120" i="7"/>
  <c r="AX120" i="7"/>
  <c r="AZ111" i="7"/>
  <c r="AY111" i="7"/>
  <c r="AX111" i="7"/>
  <c r="AZ110" i="7"/>
  <c r="AY110" i="7"/>
  <c r="AX110" i="7"/>
  <c r="AZ109" i="7"/>
  <c r="AY109" i="7"/>
  <c r="AX109" i="7"/>
  <c r="AZ108" i="7"/>
  <c r="AY108" i="7"/>
  <c r="AX108" i="7"/>
  <c r="AZ107" i="7"/>
  <c r="AY107" i="7"/>
  <c r="AX107" i="7"/>
  <c r="AZ106" i="7"/>
  <c r="AY106" i="7"/>
  <c r="AX106" i="7"/>
  <c r="AZ105" i="7"/>
  <c r="AY105" i="7"/>
  <c r="AX105" i="7"/>
  <c r="AZ104" i="7"/>
  <c r="AY104" i="7"/>
  <c r="AX104" i="7"/>
  <c r="AY88" i="7"/>
  <c r="AY96" i="7" s="1"/>
  <c r="AZ79" i="7"/>
  <c r="AY79" i="7"/>
  <c r="AZ78" i="7"/>
  <c r="AY78" i="7"/>
  <c r="AZ77" i="7"/>
  <c r="AY77" i="7"/>
  <c r="AZ76" i="7"/>
  <c r="AY76" i="7"/>
  <c r="AZ75" i="7"/>
  <c r="AY75" i="7"/>
  <c r="AZ74" i="7"/>
  <c r="AY74" i="7"/>
  <c r="AZ73" i="7"/>
  <c r="AY73" i="7"/>
  <c r="AZ72" i="7"/>
  <c r="AY72" i="7"/>
  <c r="AZ63" i="7"/>
  <c r="AY63" i="7"/>
  <c r="AZ62" i="7"/>
  <c r="AY62" i="7"/>
  <c r="AZ61" i="7"/>
  <c r="AY61" i="7"/>
  <c r="AZ60" i="7"/>
  <c r="AY60" i="7"/>
  <c r="AZ59" i="7"/>
  <c r="AY59" i="7"/>
  <c r="AZ58" i="7"/>
  <c r="AY58" i="7"/>
  <c r="AZ57" i="7"/>
  <c r="AY57" i="7"/>
  <c r="AZ56" i="7"/>
  <c r="AY56" i="7"/>
  <c r="AZ47" i="7"/>
  <c r="AY47" i="7"/>
  <c r="AX47" i="7"/>
  <c r="AZ46" i="7"/>
  <c r="AY46" i="7"/>
  <c r="AX46" i="7"/>
  <c r="AZ45" i="7"/>
  <c r="AY45" i="7"/>
  <c r="AX45" i="7"/>
  <c r="AZ44" i="7"/>
  <c r="AY44" i="7"/>
  <c r="AX44" i="7"/>
  <c r="AZ43" i="7"/>
  <c r="AY43" i="7"/>
  <c r="AX43" i="7"/>
  <c r="AZ42" i="7"/>
  <c r="AY42" i="7"/>
  <c r="AX42" i="7"/>
  <c r="AZ41" i="7"/>
  <c r="AY41" i="7"/>
  <c r="AX41" i="7"/>
  <c r="AZ40" i="7"/>
  <c r="AY40" i="7"/>
  <c r="AX40" i="7"/>
  <c r="AZ15" i="7"/>
  <c r="AY15" i="7"/>
  <c r="AX15" i="7"/>
  <c r="AX385" i="7" s="1"/>
  <c r="AZ14" i="7"/>
  <c r="AY14" i="7"/>
  <c r="AX14" i="7"/>
  <c r="AZ13" i="7"/>
  <c r="AY13" i="7"/>
  <c r="AX13" i="7"/>
  <c r="AZ12" i="7"/>
  <c r="AY12" i="7"/>
  <c r="AX12" i="7"/>
  <c r="AX382" i="7" s="1"/>
  <c r="AZ11" i="7"/>
  <c r="AY11" i="7"/>
  <c r="AX11" i="7"/>
  <c r="AZ10" i="7"/>
  <c r="AY10" i="7"/>
  <c r="AX10" i="7"/>
  <c r="AZ9" i="7"/>
  <c r="AY9" i="7"/>
  <c r="AX9" i="7"/>
  <c r="AZ8" i="7"/>
  <c r="AY8" i="7"/>
  <c r="AX8" i="7"/>
  <c r="Z319" i="7"/>
  <c r="Y319" i="7"/>
  <c r="Z318" i="7"/>
  <c r="Y318" i="7"/>
  <c r="Z317" i="7"/>
  <c r="Y317" i="7"/>
  <c r="Z316" i="7"/>
  <c r="Y316" i="7"/>
  <c r="Z315" i="7"/>
  <c r="Y315" i="7"/>
  <c r="Z314" i="7"/>
  <c r="Y314" i="7"/>
  <c r="Z313" i="7"/>
  <c r="Y313" i="7"/>
  <c r="Z312" i="7"/>
  <c r="Y312" i="7"/>
  <c r="F320" i="7"/>
  <c r="W304" i="7"/>
  <c r="V304" i="7"/>
  <c r="T304" i="7"/>
  <c r="S304" i="7"/>
  <c r="Q304" i="7"/>
  <c r="P304" i="7"/>
  <c r="N304" i="7"/>
  <c r="M304" i="7"/>
  <c r="K304" i="7"/>
  <c r="J304" i="7"/>
  <c r="H304" i="7"/>
  <c r="G304" i="7"/>
  <c r="E304" i="7"/>
  <c r="D304" i="7"/>
  <c r="Z303" i="7"/>
  <c r="Y303" i="7"/>
  <c r="X303" i="7"/>
  <c r="Z302" i="7"/>
  <c r="Y302" i="7"/>
  <c r="X302" i="7"/>
  <c r="Z301" i="7"/>
  <c r="Y301" i="7"/>
  <c r="X301" i="7"/>
  <c r="Z300" i="7"/>
  <c r="Y300" i="7"/>
  <c r="X300" i="7"/>
  <c r="Z299" i="7"/>
  <c r="Y299" i="7"/>
  <c r="X299" i="7"/>
  <c r="Z298" i="7"/>
  <c r="Y298" i="7"/>
  <c r="X298" i="7"/>
  <c r="Z297" i="7"/>
  <c r="Y297" i="7"/>
  <c r="X297" i="7"/>
  <c r="Z296" i="7"/>
  <c r="Y296" i="7"/>
  <c r="X296" i="7"/>
  <c r="D288" i="7"/>
  <c r="Z287" i="7"/>
  <c r="Y287" i="7"/>
  <c r="X287" i="7"/>
  <c r="U287" i="7"/>
  <c r="R385" i="7"/>
  <c r="BR385" i="7" s="1"/>
  <c r="Z286" i="7"/>
  <c r="Y286" i="7"/>
  <c r="X286" i="7"/>
  <c r="U286" i="7"/>
  <c r="R384" i="7"/>
  <c r="BR384" i="7" s="1"/>
  <c r="Z285" i="7"/>
  <c r="Y285" i="7"/>
  <c r="X285" i="7"/>
  <c r="U285" i="7"/>
  <c r="R383" i="7"/>
  <c r="BR383" i="7" s="1"/>
  <c r="Z284" i="7"/>
  <c r="Y284" i="7"/>
  <c r="X284" i="7"/>
  <c r="U284" i="7"/>
  <c r="R382" i="7"/>
  <c r="BR382" i="7" s="1"/>
  <c r="Z283" i="7"/>
  <c r="Y283" i="7"/>
  <c r="X283" i="7"/>
  <c r="U283" i="7"/>
  <c r="R381" i="7"/>
  <c r="BR381" i="7" s="1"/>
  <c r="Z282" i="7"/>
  <c r="Y282" i="7"/>
  <c r="X282" i="7"/>
  <c r="U282" i="7"/>
  <c r="R380" i="7"/>
  <c r="BR380" i="7" s="1"/>
  <c r="Z281" i="7"/>
  <c r="Y281" i="7"/>
  <c r="X281" i="7"/>
  <c r="U281" i="7"/>
  <c r="R379" i="7"/>
  <c r="BR379" i="7" s="1"/>
  <c r="Z280" i="7"/>
  <c r="Y280" i="7"/>
  <c r="X280" i="7"/>
  <c r="U280" i="7"/>
  <c r="R378" i="7"/>
  <c r="BR378" i="7" s="1"/>
  <c r="W272" i="7"/>
  <c r="V272" i="7"/>
  <c r="T272" i="7"/>
  <c r="S272" i="7"/>
  <c r="Q272" i="7"/>
  <c r="P272" i="7"/>
  <c r="N272" i="7"/>
  <c r="M272" i="7"/>
  <c r="K272" i="7"/>
  <c r="J272" i="7"/>
  <c r="H272" i="7"/>
  <c r="G272" i="7"/>
  <c r="E272" i="7"/>
  <c r="D272" i="7"/>
  <c r="Z271" i="7"/>
  <c r="Y271" i="7"/>
  <c r="X271" i="7"/>
  <c r="U271" i="7"/>
  <c r="Z270" i="7"/>
  <c r="Y270" i="7"/>
  <c r="X270" i="7"/>
  <c r="U270" i="7"/>
  <c r="Z269" i="7"/>
  <c r="Y269" i="7"/>
  <c r="X269" i="7"/>
  <c r="U269" i="7"/>
  <c r="Z268" i="7"/>
  <c r="Y268" i="7"/>
  <c r="X268" i="7"/>
  <c r="U268" i="7"/>
  <c r="Z267" i="7"/>
  <c r="Y267" i="7"/>
  <c r="X267" i="7"/>
  <c r="U267" i="7"/>
  <c r="Z266" i="7"/>
  <c r="Y266" i="7"/>
  <c r="X266" i="7"/>
  <c r="U266" i="7"/>
  <c r="Z265" i="7"/>
  <c r="Y265" i="7"/>
  <c r="X265" i="7"/>
  <c r="U265" i="7"/>
  <c r="Z264" i="7"/>
  <c r="Y264" i="7"/>
  <c r="X264" i="7"/>
  <c r="U264" i="7"/>
  <c r="W256" i="7"/>
  <c r="V256" i="7"/>
  <c r="T256" i="7"/>
  <c r="S256" i="7"/>
  <c r="Q256" i="7"/>
  <c r="P256" i="7"/>
  <c r="N256" i="7"/>
  <c r="M256" i="7"/>
  <c r="K256" i="7"/>
  <c r="J256" i="7"/>
  <c r="H256" i="7"/>
  <c r="G256" i="7"/>
  <c r="E256" i="7"/>
  <c r="D256" i="7"/>
  <c r="Z255" i="7"/>
  <c r="Y255" i="7"/>
  <c r="X255" i="7"/>
  <c r="U255" i="7"/>
  <c r="Z254" i="7"/>
  <c r="Y254" i="7"/>
  <c r="X254" i="7"/>
  <c r="Z253" i="7"/>
  <c r="Y253" i="7"/>
  <c r="X253" i="7"/>
  <c r="Z252" i="7"/>
  <c r="Y252" i="7"/>
  <c r="X252" i="7"/>
  <c r="Z251" i="7"/>
  <c r="Y251" i="7"/>
  <c r="X251" i="7"/>
  <c r="Z250" i="7"/>
  <c r="Y250" i="7"/>
  <c r="X250" i="7"/>
  <c r="Z249" i="7"/>
  <c r="Y249" i="7"/>
  <c r="X249" i="7"/>
  <c r="Z248" i="7"/>
  <c r="Y248" i="7"/>
  <c r="X248" i="7"/>
  <c r="W240" i="7"/>
  <c r="V240" i="7"/>
  <c r="T240" i="7"/>
  <c r="S240" i="7"/>
  <c r="Q240" i="7"/>
  <c r="P240" i="7"/>
  <c r="N240" i="7"/>
  <c r="M240" i="7"/>
  <c r="K240" i="7"/>
  <c r="J240" i="7"/>
  <c r="H240" i="7"/>
  <c r="E240" i="7"/>
  <c r="D240" i="7"/>
  <c r="Z239" i="7"/>
  <c r="Y239" i="7"/>
  <c r="Z238" i="7"/>
  <c r="Y238" i="7"/>
  <c r="Z237" i="7"/>
  <c r="Y237" i="7"/>
  <c r="Z236" i="7"/>
  <c r="Y236" i="7"/>
  <c r="Z235" i="7"/>
  <c r="Y235" i="7"/>
  <c r="Z234" i="7"/>
  <c r="Y234" i="7"/>
  <c r="Z233" i="7"/>
  <c r="Y233" i="7"/>
  <c r="Z232" i="7"/>
  <c r="Y232" i="7"/>
  <c r="W224" i="7"/>
  <c r="V224" i="7"/>
  <c r="T224" i="7"/>
  <c r="S224" i="7"/>
  <c r="Q224" i="7"/>
  <c r="P224" i="7"/>
  <c r="N224" i="7"/>
  <c r="M224" i="7"/>
  <c r="K224" i="7"/>
  <c r="J224" i="7"/>
  <c r="H224" i="7"/>
  <c r="G224" i="7"/>
  <c r="E224" i="7"/>
  <c r="D224" i="7"/>
  <c r="Z223" i="7"/>
  <c r="Y223" i="7"/>
  <c r="Z222" i="7"/>
  <c r="Y222" i="7"/>
  <c r="Z221" i="7"/>
  <c r="Y221" i="7"/>
  <c r="Z220" i="7"/>
  <c r="Y220" i="7"/>
  <c r="Z219" i="7"/>
  <c r="Y219" i="7"/>
  <c r="Z218" i="7"/>
  <c r="Y218" i="7"/>
  <c r="Z217" i="7"/>
  <c r="Y217" i="7"/>
  <c r="Z216" i="7"/>
  <c r="Y216" i="7"/>
  <c r="W192" i="7"/>
  <c r="V192" i="7"/>
  <c r="T192" i="7"/>
  <c r="S192" i="7"/>
  <c r="Q192" i="7"/>
  <c r="P192" i="7"/>
  <c r="N192" i="7"/>
  <c r="M192" i="7"/>
  <c r="K192" i="7"/>
  <c r="J192" i="7"/>
  <c r="H192" i="7"/>
  <c r="G192" i="7"/>
  <c r="E192" i="7"/>
  <c r="D192" i="7"/>
  <c r="Z191" i="7"/>
  <c r="Y191" i="7"/>
  <c r="X191" i="7"/>
  <c r="U191" i="7"/>
  <c r="Z190" i="7"/>
  <c r="Y190" i="7"/>
  <c r="X190" i="7"/>
  <c r="U190" i="7"/>
  <c r="Z189" i="7"/>
  <c r="Y189" i="7"/>
  <c r="X189" i="7"/>
  <c r="U189" i="7"/>
  <c r="Z188" i="7"/>
  <c r="Y188" i="7"/>
  <c r="X188" i="7"/>
  <c r="U188" i="7"/>
  <c r="Z187" i="7"/>
  <c r="Y187" i="7"/>
  <c r="X187" i="7"/>
  <c r="U187" i="7"/>
  <c r="Z186" i="7"/>
  <c r="Y186" i="7"/>
  <c r="X186" i="7"/>
  <c r="U186" i="7"/>
  <c r="Z185" i="7"/>
  <c r="Y185" i="7"/>
  <c r="X185" i="7"/>
  <c r="U185" i="7"/>
  <c r="Z184" i="7"/>
  <c r="Y184" i="7"/>
  <c r="X184" i="7"/>
  <c r="U184" i="7"/>
  <c r="W176" i="7"/>
  <c r="V176" i="7"/>
  <c r="T176" i="7"/>
  <c r="S176" i="7"/>
  <c r="Q176" i="7"/>
  <c r="P176" i="7"/>
  <c r="N176" i="7"/>
  <c r="M176" i="7"/>
  <c r="K176" i="7"/>
  <c r="J176" i="7"/>
  <c r="H176" i="7"/>
  <c r="G176" i="7"/>
  <c r="E176" i="7"/>
  <c r="D176" i="7"/>
  <c r="Z175" i="7"/>
  <c r="Y175" i="7"/>
  <c r="Z174" i="7"/>
  <c r="Y174" i="7"/>
  <c r="Z173" i="7"/>
  <c r="Y173" i="7"/>
  <c r="Z172" i="7"/>
  <c r="Y172" i="7"/>
  <c r="Z171" i="7"/>
  <c r="Y171" i="7"/>
  <c r="Z170" i="7"/>
  <c r="Y170" i="7"/>
  <c r="Z169" i="7"/>
  <c r="Y169" i="7"/>
  <c r="Z168" i="7"/>
  <c r="Y168" i="7"/>
  <c r="X168" i="7"/>
  <c r="W160" i="7"/>
  <c r="V160" i="7"/>
  <c r="Z159" i="7"/>
  <c r="Y159" i="7"/>
  <c r="Z158" i="7"/>
  <c r="Y158" i="7"/>
  <c r="Z157" i="7"/>
  <c r="Y157" i="7"/>
  <c r="Z156" i="7"/>
  <c r="Y156" i="7"/>
  <c r="Z155" i="7"/>
  <c r="Y155" i="7"/>
  <c r="Z154" i="7"/>
  <c r="Y154" i="7"/>
  <c r="Z153" i="7"/>
  <c r="Y153" i="7"/>
  <c r="Z152" i="7"/>
  <c r="Y152" i="7"/>
  <c r="W144" i="7"/>
  <c r="V144" i="7"/>
  <c r="T144" i="7"/>
  <c r="S144" i="7"/>
  <c r="Q144" i="7"/>
  <c r="P144" i="7"/>
  <c r="N144" i="7"/>
  <c r="M144" i="7"/>
  <c r="K144" i="7"/>
  <c r="J144" i="7"/>
  <c r="H144" i="7"/>
  <c r="G144" i="7"/>
  <c r="E144" i="7"/>
  <c r="D144" i="7"/>
  <c r="X143" i="7"/>
  <c r="U143" i="7"/>
  <c r="X142" i="7"/>
  <c r="U142" i="7"/>
  <c r="U384" i="7" s="1"/>
  <c r="BU384" i="7" s="1"/>
  <c r="X141" i="7"/>
  <c r="U141" i="7"/>
  <c r="X140" i="7"/>
  <c r="U140" i="7"/>
  <c r="U382" i="7" s="1"/>
  <c r="BU382" i="7" s="1"/>
  <c r="X139" i="7"/>
  <c r="U139" i="7"/>
  <c r="X138" i="7"/>
  <c r="U138" i="7"/>
  <c r="X137" i="7"/>
  <c r="U137" i="7"/>
  <c r="Y136" i="7"/>
  <c r="X136" i="7"/>
  <c r="U136" i="7"/>
  <c r="W128" i="7"/>
  <c r="V128" i="7"/>
  <c r="T128" i="7"/>
  <c r="S128" i="7"/>
  <c r="Q128" i="7"/>
  <c r="P128" i="7"/>
  <c r="N128" i="7"/>
  <c r="M128" i="7"/>
  <c r="K128" i="7"/>
  <c r="J128" i="7"/>
  <c r="H128" i="7"/>
  <c r="G128" i="7"/>
  <c r="E128" i="7"/>
  <c r="D128" i="7"/>
  <c r="Z127" i="7"/>
  <c r="Y127" i="7"/>
  <c r="X127" i="7"/>
  <c r="Z126" i="7"/>
  <c r="Y126" i="7"/>
  <c r="X126" i="7"/>
  <c r="Z125" i="7"/>
  <c r="Y125" i="7"/>
  <c r="X125" i="7"/>
  <c r="Z124" i="7"/>
  <c r="Y124" i="7"/>
  <c r="X124" i="7"/>
  <c r="Z123" i="7"/>
  <c r="Y123" i="7"/>
  <c r="X123" i="7"/>
  <c r="Z122" i="7"/>
  <c r="Y122" i="7"/>
  <c r="X122" i="7"/>
  <c r="Z121" i="7"/>
  <c r="Y121" i="7"/>
  <c r="X121" i="7"/>
  <c r="Z120" i="7"/>
  <c r="Y120" i="7"/>
  <c r="X120" i="7"/>
  <c r="D112" i="7"/>
  <c r="Z111" i="7"/>
  <c r="Y111" i="7"/>
  <c r="X111" i="7"/>
  <c r="Z110" i="7"/>
  <c r="Y110" i="7"/>
  <c r="X110" i="7"/>
  <c r="Z109" i="7"/>
  <c r="Y109" i="7"/>
  <c r="X109" i="7"/>
  <c r="Z108" i="7"/>
  <c r="Y108" i="7"/>
  <c r="X108" i="7"/>
  <c r="Z107" i="7"/>
  <c r="Y107" i="7"/>
  <c r="X107" i="7"/>
  <c r="Z106" i="7"/>
  <c r="Y106" i="7"/>
  <c r="X106" i="7"/>
  <c r="Z105" i="7"/>
  <c r="Y105" i="7"/>
  <c r="X105" i="7"/>
  <c r="Z104" i="7"/>
  <c r="Y104" i="7"/>
  <c r="X104" i="7"/>
  <c r="U112" i="7"/>
  <c r="R112" i="7"/>
  <c r="I112" i="7"/>
  <c r="F112" i="7"/>
  <c r="W96" i="7"/>
  <c r="V96" i="7"/>
  <c r="T96" i="7"/>
  <c r="S96" i="7"/>
  <c r="Q96" i="7"/>
  <c r="P96" i="7"/>
  <c r="N96" i="7"/>
  <c r="M96" i="7"/>
  <c r="K96" i="7"/>
  <c r="J96" i="7"/>
  <c r="H96" i="7"/>
  <c r="G96" i="7"/>
  <c r="E96" i="7"/>
  <c r="D96" i="7"/>
  <c r="Z95" i="7"/>
  <c r="Y95" i="7"/>
  <c r="Z94" i="7"/>
  <c r="Y94" i="7"/>
  <c r="Z93" i="7"/>
  <c r="Y93" i="7"/>
  <c r="Z92" i="7"/>
  <c r="Y92" i="7"/>
  <c r="Z91" i="7"/>
  <c r="Y91" i="7"/>
  <c r="Z90" i="7"/>
  <c r="Y90" i="7"/>
  <c r="Z89" i="7"/>
  <c r="Y89" i="7"/>
  <c r="Z88" i="7"/>
  <c r="Y88" i="7"/>
  <c r="Z79" i="7"/>
  <c r="Y79" i="7"/>
  <c r="X79" i="7"/>
  <c r="Z78" i="7"/>
  <c r="Y78" i="7"/>
  <c r="X78" i="7"/>
  <c r="Z77" i="7"/>
  <c r="Y77" i="7"/>
  <c r="X77" i="7"/>
  <c r="Z76" i="7"/>
  <c r="Y76" i="7"/>
  <c r="X76" i="7"/>
  <c r="Z75" i="7"/>
  <c r="Y75" i="7"/>
  <c r="X75" i="7"/>
  <c r="Z74" i="7"/>
  <c r="Y74" i="7"/>
  <c r="X74" i="7"/>
  <c r="Z73" i="7"/>
  <c r="Y73" i="7"/>
  <c r="X73" i="7"/>
  <c r="Z72" i="7"/>
  <c r="Y72" i="7"/>
  <c r="X72" i="7"/>
  <c r="Z63" i="7"/>
  <c r="Y63" i="7"/>
  <c r="Z62" i="7"/>
  <c r="Y62" i="7"/>
  <c r="Z61" i="7"/>
  <c r="Y61" i="7"/>
  <c r="Z60" i="7"/>
  <c r="Y60" i="7"/>
  <c r="Z59" i="7"/>
  <c r="Y59" i="7"/>
  <c r="Z58" i="7"/>
  <c r="Y58" i="7"/>
  <c r="Z57" i="7"/>
  <c r="Y57" i="7"/>
  <c r="Z56" i="7"/>
  <c r="Y56" i="7"/>
  <c r="X47" i="7"/>
  <c r="X46" i="7"/>
  <c r="X45" i="7"/>
  <c r="U383" i="7"/>
  <c r="BU383" i="7" s="1"/>
  <c r="X44" i="7"/>
  <c r="X43" i="7"/>
  <c r="X42" i="7"/>
  <c r="X41" i="7"/>
  <c r="U379" i="7"/>
  <c r="BU379" i="7" s="1"/>
  <c r="X40" i="7"/>
  <c r="U378" i="7"/>
  <c r="BU378" i="7" s="1"/>
  <c r="D16" i="7"/>
  <c r="M151" i="28"/>
  <c r="N151" i="28"/>
  <c r="AE75" i="25"/>
  <c r="AF75" i="25"/>
  <c r="AE76" i="25"/>
  <c r="AF76" i="25"/>
  <c r="AE77" i="25"/>
  <c r="AF77" i="25"/>
  <c r="AE78" i="25"/>
  <c r="AF78" i="25"/>
  <c r="AE79" i="25"/>
  <c r="AF79" i="25"/>
  <c r="AE80" i="25"/>
  <c r="AF80" i="25"/>
  <c r="AE81" i="25"/>
  <c r="AF81" i="25"/>
  <c r="AE82" i="25"/>
  <c r="AF82" i="25"/>
  <c r="AF74" i="25"/>
  <c r="AE74" i="25"/>
  <c r="U380" i="7" l="1"/>
  <c r="BU380" i="7" s="1"/>
  <c r="U385" i="7"/>
  <c r="BU385" i="7" s="1"/>
  <c r="U381" i="7"/>
  <c r="BU381" i="7" s="1"/>
  <c r="AX379" i="7"/>
  <c r="AZ385" i="7"/>
  <c r="AX378" i="7"/>
  <c r="AY378" i="7"/>
  <c r="X383" i="7"/>
  <c r="X379" i="7"/>
  <c r="X380" i="7"/>
  <c r="X384" i="7"/>
  <c r="AX380" i="7"/>
  <c r="AY385" i="7"/>
  <c r="X381" i="7"/>
  <c r="X385" i="7"/>
  <c r="BX385" i="7" s="1"/>
  <c r="X382" i="7"/>
  <c r="BX382" i="7" s="1"/>
  <c r="AZ378" i="7"/>
  <c r="AX384" i="7"/>
  <c r="AX383" i="7"/>
  <c r="AX381" i="7"/>
  <c r="AA137" i="7"/>
  <c r="Y135" i="57" s="1"/>
  <c r="AA139" i="7"/>
  <c r="Y137" i="57" s="1"/>
  <c r="AA141" i="7"/>
  <c r="Y139" i="57" s="1"/>
  <c r="AA143" i="7"/>
  <c r="Y141" i="57" s="1"/>
  <c r="AZ379" i="7"/>
  <c r="AY382" i="7"/>
  <c r="AZ383" i="7"/>
  <c r="AY379" i="7"/>
  <c r="AZ380" i="7"/>
  <c r="AY383" i="7"/>
  <c r="AZ384" i="7"/>
  <c r="AY380" i="7"/>
  <c r="AZ381" i="7"/>
  <c r="AY384" i="7"/>
  <c r="F288" i="7"/>
  <c r="F378" i="7"/>
  <c r="BF378" i="7" s="1"/>
  <c r="AY381" i="7"/>
  <c r="AZ382" i="7"/>
  <c r="AZ304" i="7"/>
  <c r="AA138" i="7"/>
  <c r="Y136" i="57" s="1"/>
  <c r="AA142" i="7"/>
  <c r="Y140" i="57" s="1"/>
  <c r="AA319" i="7"/>
  <c r="Y317" i="57" s="1"/>
  <c r="AX256" i="7"/>
  <c r="AX304" i="7"/>
  <c r="AY336" i="7"/>
  <c r="AY368" i="7"/>
  <c r="Y288" i="7"/>
  <c r="AZ368" i="7"/>
  <c r="AZ352" i="7"/>
  <c r="AY352" i="7"/>
  <c r="AZ336" i="7"/>
  <c r="AY320" i="7"/>
  <c r="AZ320" i="7"/>
  <c r="AY304" i="7"/>
  <c r="AY256" i="7"/>
  <c r="AZ256" i="7"/>
  <c r="BA127" i="7"/>
  <c r="Z125" i="57" s="1"/>
  <c r="R288" i="7"/>
  <c r="Z288" i="7"/>
  <c r="X288" i="7"/>
  <c r="U288" i="7"/>
  <c r="AA140" i="7"/>
  <c r="Y138" i="57" s="1"/>
  <c r="AA136" i="7"/>
  <c r="AX48" i="7"/>
  <c r="AX144" i="7"/>
  <c r="X48" i="7"/>
  <c r="BA367" i="7"/>
  <c r="Z365" i="57" s="1"/>
  <c r="Z64" i="7"/>
  <c r="X144" i="7"/>
  <c r="U48" i="7"/>
  <c r="Y64" i="7"/>
  <c r="X224" i="7"/>
  <c r="AA287" i="7"/>
  <c r="AY48" i="7"/>
  <c r="AZ48" i="7"/>
  <c r="X176" i="7"/>
  <c r="X256" i="7"/>
  <c r="X80" i="7"/>
  <c r="X112" i="7"/>
  <c r="AX112" i="7"/>
  <c r="AX272" i="7"/>
  <c r="AX80" i="7"/>
  <c r="Z109" i="57"/>
  <c r="BA271" i="7"/>
  <c r="Z269" i="57" s="1"/>
  <c r="BA303" i="7"/>
  <c r="Z301" i="57" s="1"/>
  <c r="R80" i="7"/>
  <c r="O80" i="7"/>
  <c r="U80" i="7"/>
  <c r="I80" i="7"/>
  <c r="Q320" i="31"/>
  <c r="BA335" i="7"/>
  <c r="Z333" i="57" s="1"/>
  <c r="AG325" i="27"/>
  <c r="X320" i="7"/>
  <c r="AY112" i="7"/>
  <c r="AZ112" i="7"/>
  <c r="BA111" i="7"/>
  <c r="Z93" i="57" s="1"/>
  <c r="F80" i="7"/>
  <c r="AZ80" i="7"/>
  <c r="AY80" i="7"/>
  <c r="Z80" i="7"/>
  <c r="L80" i="7"/>
  <c r="Y80" i="7"/>
  <c r="R192" i="7"/>
  <c r="BA186" i="7"/>
  <c r="Z184" i="57" s="1"/>
  <c r="BA234" i="7"/>
  <c r="AA234" i="7"/>
  <c r="Y232" i="57" s="1"/>
  <c r="BA316" i="7"/>
  <c r="Z314" i="57" s="1"/>
  <c r="BA140" i="7"/>
  <c r="Z138" i="57" s="1"/>
  <c r="Z104" i="57"/>
  <c r="BA122" i="7"/>
  <c r="Z120" i="57" s="1"/>
  <c r="BA76" i="7"/>
  <c r="Z74" i="57" s="1"/>
  <c r="BA172" i="7"/>
  <c r="Z170" i="57" s="1"/>
  <c r="BA170" i="7"/>
  <c r="Z168" i="57" s="1"/>
  <c r="R272" i="7"/>
  <c r="AA90" i="7"/>
  <c r="Y104" i="57" s="1"/>
  <c r="AA94" i="7"/>
  <c r="Y108" i="57" s="1"/>
  <c r="AA108" i="7"/>
  <c r="Y90" i="57" s="1"/>
  <c r="AA122" i="7"/>
  <c r="Y120" i="57" s="1"/>
  <c r="AA154" i="7"/>
  <c r="Y152" i="57" s="1"/>
  <c r="U192" i="7"/>
  <c r="AA186" i="7"/>
  <c r="Y184" i="57" s="1"/>
  <c r="U272" i="7"/>
  <c r="AA270" i="7"/>
  <c r="Y268" i="57" s="1"/>
  <c r="Z108" i="57"/>
  <c r="BA108" i="7"/>
  <c r="Z90" i="57" s="1"/>
  <c r="BA126" i="7"/>
  <c r="Z124" i="57" s="1"/>
  <c r="AX224" i="7"/>
  <c r="BA266" i="7"/>
  <c r="Z264" i="57" s="1"/>
  <c r="BA270" i="7"/>
  <c r="Z268" i="57" s="1"/>
  <c r="AA63" i="7"/>
  <c r="Y61" i="57" s="1"/>
  <c r="X96" i="7"/>
  <c r="AA95" i="7"/>
  <c r="Y109" i="57" s="1"/>
  <c r="X128" i="7"/>
  <c r="AA127" i="7"/>
  <c r="Y125" i="57" s="1"/>
  <c r="R176" i="7"/>
  <c r="X192" i="7"/>
  <c r="X240" i="7"/>
  <c r="X272" i="7"/>
  <c r="AA271" i="7"/>
  <c r="Y269" i="57" s="1"/>
  <c r="AA303" i="7"/>
  <c r="Y301" i="57" s="1"/>
  <c r="AX64" i="7"/>
  <c r="BA63" i="7"/>
  <c r="Z61" i="57" s="1"/>
  <c r="AX128" i="7"/>
  <c r="AA74" i="7"/>
  <c r="Y72" i="57" s="1"/>
  <c r="AA92" i="7"/>
  <c r="Y106" i="57" s="1"/>
  <c r="AA124" i="7"/>
  <c r="Y122" i="57" s="1"/>
  <c r="U144" i="7"/>
  <c r="U176" i="7"/>
  <c r="AA170" i="7"/>
  <c r="Y168" i="57" s="1"/>
  <c r="AA188" i="7"/>
  <c r="Y186" i="57" s="1"/>
  <c r="U224" i="7"/>
  <c r="AA286" i="7"/>
  <c r="Y284" i="57" s="1"/>
  <c r="AA314" i="7"/>
  <c r="Y312" i="57" s="1"/>
  <c r="AA318" i="7"/>
  <c r="Y316" i="57" s="1"/>
  <c r="BA74" i="7"/>
  <c r="Z72" i="57" s="1"/>
  <c r="BA78" i="7"/>
  <c r="Z76" i="57" s="1"/>
  <c r="Z106" i="57"/>
  <c r="BA110" i="7"/>
  <c r="Z92" i="57" s="1"/>
  <c r="BA124" i="7"/>
  <c r="Z122" i="57" s="1"/>
  <c r="BA138" i="7"/>
  <c r="Z136" i="57" s="1"/>
  <c r="AX192" i="7"/>
  <c r="BA191" i="7"/>
  <c r="Z189" i="57" s="1"/>
  <c r="BA268" i="7"/>
  <c r="Z266" i="57" s="1"/>
  <c r="BA282" i="7"/>
  <c r="Z280" i="57" s="1"/>
  <c r="BA286" i="7"/>
  <c r="Z284" i="57" s="1"/>
  <c r="BA314" i="7"/>
  <c r="Z312" i="57" s="1"/>
  <c r="BA236" i="7"/>
  <c r="AX288" i="7"/>
  <c r="BA287" i="7"/>
  <c r="Z285" i="57" s="1"/>
  <c r="BA319" i="7"/>
  <c r="Z317" i="57" s="1"/>
  <c r="BA351" i="7"/>
  <c r="Z349" i="57" s="1"/>
  <c r="BA58" i="7"/>
  <c r="Z56" i="57" s="1"/>
  <c r="BA60" i="7"/>
  <c r="Z58" i="57" s="1"/>
  <c r="BA10" i="7"/>
  <c r="BA14" i="7"/>
  <c r="BA42" i="7"/>
  <c r="Z40" i="57" s="1"/>
  <c r="BA362" i="7"/>
  <c r="Z360" i="57" s="1"/>
  <c r="BA364" i="7"/>
  <c r="Z362" i="57" s="1"/>
  <c r="BA366" i="7"/>
  <c r="Z364" i="57" s="1"/>
  <c r="BA332" i="7"/>
  <c r="Z330" i="57" s="1"/>
  <c r="BA334" i="7"/>
  <c r="Z332" i="57" s="1"/>
  <c r="BA174" i="7"/>
  <c r="Z172" i="57" s="1"/>
  <c r="AA316" i="7"/>
  <c r="Y314" i="57" s="1"/>
  <c r="BA298" i="7"/>
  <c r="BA300" i="7"/>
  <c r="X304" i="7"/>
  <c r="BA284" i="7"/>
  <c r="Z282" i="57" s="1"/>
  <c r="BA281" i="7"/>
  <c r="Z279" i="57" s="1"/>
  <c r="AA282" i="7"/>
  <c r="Y280" i="57" s="1"/>
  <c r="AA284" i="7"/>
  <c r="Y282" i="57" s="1"/>
  <c r="AA268" i="7"/>
  <c r="Y266" i="57" s="1"/>
  <c r="BA265" i="7"/>
  <c r="Z263" i="57" s="1"/>
  <c r="AA252" i="7"/>
  <c r="Y250" i="57" s="1"/>
  <c r="AA238" i="7"/>
  <c r="Y236" i="57" s="1"/>
  <c r="BA218" i="7"/>
  <c r="Z216" i="57" s="1"/>
  <c r="AA218" i="7"/>
  <c r="Y216" i="57" s="1"/>
  <c r="AA220" i="7"/>
  <c r="Y218" i="57" s="1"/>
  <c r="AA222" i="7"/>
  <c r="Y220" i="57" s="1"/>
  <c r="BA188" i="7"/>
  <c r="Z186" i="57" s="1"/>
  <c r="BA190" i="7"/>
  <c r="Z188" i="57" s="1"/>
  <c r="BA185" i="7"/>
  <c r="Z183" i="57" s="1"/>
  <c r="AA190" i="7"/>
  <c r="Y188" i="57" s="1"/>
  <c r="AA191" i="7"/>
  <c r="Y189" i="57" s="1"/>
  <c r="AA172" i="7"/>
  <c r="Y170" i="57" s="1"/>
  <c r="AA174" i="7"/>
  <c r="Y172" i="57" s="1"/>
  <c r="AA156" i="7"/>
  <c r="Y154" i="57" s="1"/>
  <c r="AA158" i="7"/>
  <c r="Y156" i="57" s="1"/>
  <c r="BA142" i="7"/>
  <c r="Z140" i="57" s="1"/>
  <c r="AA126" i="7"/>
  <c r="Y124" i="57" s="1"/>
  <c r="AA58" i="7"/>
  <c r="Y56" i="57" s="1"/>
  <c r="AA62" i="7"/>
  <c r="Y60" i="57" s="1"/>
  <c r="Y26" i="57"/>
  <c r="Y321" i="31"/>
  <c r="N321" i="31"/>
  <c r="AZ272" i="7"/>
  <c r="BA267" i="7"/>
  <c r="Z265" i="57" s="1"/>
  <c r="BA269" i="7"/>
  <c r="Z267" i="57" s="1"/>
  <c r="AY272" i="7"/>
  <c r="O272" i="7"/>
  <c r="L272" i="7"/>
  <c r="I272" i="7"/>
  <c r="AA269" i="7"/>
  <c r="Y267" i="57" s="1"/>
  <c r="AA267" i="7"/>
  <c r="Y265" i="57" s="1"/>
  <c r="AA266" i="7"/>
  <c r="Y264" i="57" s="1"/>
  <c r="F272" i="7"/>
  <c r="Z272" i="7"/>
  <c r="AA265" i="7"/>
  <c r="Y263" i="57" s="1"/>
  <c r="Y272" i="7"/>
  <c r="BA106" i="7"/>
  <c r="Z88" i="57" s="1"/>
  <c r="BA109" i="7"/>
  <c r="Z91" i="57" s="1"/>
  <c r="BA107" i="7"/>
  <c r="Z89" i="57" s="1"/>
  <c r="BA105" i="7"/>
  <c r="Z87" i="57" s="1"/>
  <c r="AA111" i="7"/>
  <c r="Y93" i="57" s="1"/>
  <c r="AA110" i="7"/>
  <c r="Y92" i="57" s="1"/>
  <c r="AA106" i="7"/>
  <c r="Y88" i="57" s="1"/>
  <c r="AA109" i="7"/>
  <c r="Y91" i="57" s="1"/>
  <c r="AA107" i="7"/>
  <c r="Y89" i="57" s="1"/>
  <c r="Z112" i="7"/>
  <c r="AA105" i="7"/>
  <c r="Y87" i="57" s="1"/>
  <c r="Y112" i="7"/>
  <c r="BA285" i="7"/>
  <c r="Z283" i="57" s="1"/>
  <c r="AZ288" i="7"/>
  <c r="BA283" i="7"/>
  <c r="Z281" i="57" s="1"/>
  <c r="AY288" i="7"/>
  <c r="AA285" i="7"/>
  <c r="Y283" i="57" s="1"/>
  <c r="AA283" i="7"/>
  <c r="Y281" i="57" s="1"/>
  <c r="AA281" i="7"/>
  <c r="Y279" i="57" s="1"/>
  <c r="BA333" i="7"/>
  <c r="Z331" i="57" s="1"/>
  <c r="BA331" i="7"/>
  <c r="Z329" i="57" s="1"/>
  <c r="BA330" i="7"/>
  <c r="Z328" i="57" s="1"/>
  <c r="BA329" i="7"/>
  <c r="Z327" i="57" s="1"/>
  <c r="BA365" i="7"/>
  <c r="Z363" i="57" s="1"/>
  <c r="BA363" i="7"/>
  <c r="Z361" i="57" s="1"/>
  <c r="BA361" i="7"/>
  <c r="Z359" i="57" s="1"/>
  <c r="O192" i="7"/>
  <c r="L192" i="7"/>
  <c r="I192" i="7"/>
  <c r="AA189" i="7"/>
  <c r="Y187" i="57" s="1"/>
  <c r="AA187" i="7"/>
  <c r="Y185" i="57" s="1"/>
  <c r="Z192" i="7"/>
  <c r="AA185" i="7"/>
  <c r="Y183" i="57" s="1"/>
  <c r="Y192" i="7"/>
  <c r="F192" i="7"/>
  <c r="AZ192" i="7"/>
  <c r="BA187" i="7"/>
  <c r="Z185" i="57" s="1"/>
  <c r="BA189" i="7"/>
  <c r="Z187" i="57" s="1"/>
  <c r="AY192" i="7"/>
  <c r="U304" i="7"/>
  <c r="R304" i="7"/>
  <c r="BA318" i="7"/>
  <c r="Z316" i="57" s="1"/>
  <c r="BA317" i="7"/>
  <c r="Z315" i="57" s="1"/>
  <c r="BA315" i="7"/>
  <c r="Z313" i="57" s="1"/>
  <c r="BA313" i="7"/>
  <c r="Z311" i="57" s="1"/>
  <c r="AA317" i="7"/>
  <c r="Y315" i="57" s="1"/>
  <c r="AA315" i="7"/>
  <c r="Y313" i="57" s="1"/>
  <c r="Z320" i="7"/>
  <c r="AA313" i="7"/>
  <c r="Y311" i="57" s="1"/>
  <c r="Y320" i="7"/>
  <c r="Z107" i="57"/>
  <c r="Z105" i="57"/>
  <c r="Z103" i="57"/>
  <c r="U96" i="7"/>
  <c r="R96" i="7"/>
  <c r="O96" i="7"/>
  <c r="L96" i="7"/>
  <c r="I96" i="7"/>
  <c r="AA93" i="7"/>
  <c r="Y107" i="57" s="1"/>
  <c r="AA91" i="7"/>
  <c r="Y105" i="57" s="1"/>
  <c r="F96" i="7"/>
  <c r="Z96" i="7"/>
  <c r="AA89" i="7"/>
  <c r="Y103" i="57" s="1"/>
  <c r="Y96" i="7"/>
  <c r="BA302" i="7"/>
  <c r="AA298" i="7"/>
  <c r="AA300" i="7"/>
  <c r="AA302" i="7"/>
  <c r="Y300" i="57" s="1"/>
  <c r="BA301" i="7"/>
  <c r="BA299" i="7"/>
  <c r="BA297" i="7"/>
  <c r="O304" i="7"/>
  <c r="L304" i="7"/>
  <c r="AA301" i="7"/>
  <c r="I304" i="7"/>
  <c r="AA299" i="7"/>
  <c r="F304" i="7"/>
  <c r="Z304" i="7"/>
  <c r="AA297" i="7"/>
  <c r="Y304" i="7"/>
  <c r="BA143" i="7"/>
  <c r="Z141" i="57" s="1"/>
  <c r="BA141" i="7"/>
  <c r="Z139" i="57" s="1"/>
  <c r="BA139" i="7"/>
  <c r="Z137" i="57" s="1"/>
  <c r="AZ144" i="7"/>
  <c r="BA137" i="7"/>
  <c r="Z135" i="57" s="1"/>
  <c r="AY144" i="7"/>
  <c r="R144" i="7"/>
  <c r="O144" i="7"/>
  <c r="L144" i="7"/>
  <c r="I144" i="7"/>
  <c r="F144" i="7"/>
  <c r="Z144" i="7"/>
  <c r="Y144" i="7"/>
  <c r="BA62" i="7"/>
  <c r="Z60" i="57" s="1"/>
  <c r="BA61" i="7"/>
  <c r="Z59" i="57" s="1"/>
  <c r="BA59" i="7"/>
  <c r="Z57" i="57" s="1"/>
  <c r="AZ64" i="7"/>
  <c r="BA57" i="7"/>
  <c r="Z55" i="57" s="1"/>
  <c r="AY64" i="7"/>
  <c r="AA60" i="7"/>
  <c r="Y58" i="57" s="1"/>
  <c r="AA61" i="7"/>
  <c r="Y59" i="57" s="1"/>
  <c r="AA59" i="7"/>
  <c r="Y57" i="57" s="1"/>
  <c r="AA57" i="7"/>
  <c r="Y55" i="57" s="1"/>
  <c r="BA79" i="7"/>
  <c r="Z77" i="57" s="1"/>
  <c r="BA77" i="7"/>
  <c r="Z75" i="57" s="1"/>
  <c r="BA75" i="7"/>
  <c r="Z73" i="57" s="1"/>
  <c r="BA73" i="7"/>
  <c r="Z71" i="57" s="1"/>
  <c r="AA78" i="7"/>
  <c r="Y76" i="57" s="1"/>
  <c r="AA76" i="7"/>
  <c r="Y74" i="57" s="1"/>
  <c r="AA73" i="7"/>
  <c r="Y71" i="57" s="1"/>
  <c r="AA79" i="7"/>
  <c r="Y77" i="57" s="1"/>
  <c r="AA77" i="7"/>
  <c r="Y75" i="57" s="1"/>
  <c r="AA75" i="7"/>
  <c r="Y73" i="57" s="1"/>
  <c r="AX16" i="7"/>
  <c r="BA15" i="7"/>
  <c r="BA13" i="7"/>
  <c r="BA12" i="7"/>
  <c r="BA11" i="7"/>
  <c r="AZ16" i="7"/>
  <c r="BA9" i="7"/>
  <c r="AY16" i="7"/>
  <c r="BA222" i="7"/>
  <c r="Z220" i="57" s="1"/>
  <c r="BA223" i="7"/>
  <c r="Z221" i="57" s="1"/>
  <c r="BA221" i="7"/>
  <c r="Z219" i="57" s="1"/>
  <c r="BA220" i="7"/>
  <c r="Z218" i="57" s="1"/>
  <c r="BA219" i="7"/>
  <c r="Z217" i="57" s="1"/>
  <c r="AZ224" i="7"/>
  <c r="BA217" i="7"/>
  <c r="Z215" i="57" s="1"/>
  <c r="AY224" i="7"/>
  <c r="R224" i="7"/>
  <c r="O224" i="7"/>
  <c r="L224" i="7"/>
  <c r="AA219" i="7"/>
  <c r="Y217" i="57" s="1"/>
  <c r="I224" i="7"/>
  <c r="AA223" i="7"/>
  <c r="Y221" i="57" s="1"/>
  <c r="AA221" i="7"/>
  <c r="Y219" i="57" s="1"/>
  <c r="F224" i="7"/>
  <c r="Z224" i="7"/>
  <c r="AA217" i="7"/>
  <c r="Y215" i="57" s="1"/>
  <c r="Y224" i="7"/>
  <c r="BA348" i="7"/>
  <c r="Z346" i="57" s="1"/>
  <c r="BA346" i="7"/>
  <c r="Z344" i="57" s="1"/>
  <c r="BA350" i="7"/>
  <c r="Z348" i="57" s="1"/>
  <c r="BA349" i="7"/>
  <c r="Z347" i="57" s="1"/>
  <c r="BA347" i="7"/>
  <c r="Z345" i="57" s="1"/>
  <c r="BA345" i="7"/>
  <c r="Z343" i="57" s="1"/>
  <c r="BA46" i="7"/>
  <c r="Z44" i="57" s="1"/>
  <c r="BA44" i="7"/>
  <c r="Z42" i="57" s="1"/>
  <c r="BA47" i="7"/>
  <c r="Z45" i="57" s="1"/>
  <c r="BA45" i="7"/>
  <c r="Z43" i="57" s="1"/>
  <c r="BA43" i="7"/>
  <c r="Z41" i="57" s="1"/>
  <c r="BA41" i="7"/>
  <c r="Z39" i="57" s="1"/>
  <c r="Y28" i="57"/>
  <c r="Y29" i="57"/>
  <c r="Y27" i="57"/>
  <c r="Y25" i="57"/>
  <c r="Y24" i="57"/>
  <c r="Y23" i="57"/>
  <c r="AX160" i="7"/>
  <c r="Z155" i="57"/>
  <c r="Z153" i="57"/>
  <c r="AZ160" i="7"/>
  <c r="Z151" i="57"/>
  <c r="Z157" i="57"/>
  <c r="Z156" i="57"/>
  <c r="Z154" i="57"/>
  <c r="Z152" i="57"/>
  <c r="AY160" i="7"/>
  <c r="X160" i="7"/>
  <c r="U160" i="7"/>
  <c r="AA157" i="7"/>
  <c r="Y155" i="57" s="1"/>
  <c r="AA159" i="7"/>
  <c r="Y157" i="57" s="1"/>
  <c r="Z160" i="7"/>
  <c r="AA155" i="7"/>
  <c r="Y153" i="57" s="1"/>
  <c r="AA153" i="7"/>
  <c r="Y151" i="57" s="1"/>
  <c r="Y160" i="7"/>
  <c r="BA125" i="7"/>
  <c r="Z123" i="57" s="1"/>
  <c r="BA123" i="7"/>
  <c r="Z121" i="57" s="1"/>
  <c r="AZ128" i="7"/>
  <c r="BA121" i="7"/>
  <c r="Z119" i="57" s="1"/>
  <c r="AY128" i="7"/>
  <c r="U128" i="7"/>
  <c r="R128" i="7"/>
  <c r="O128" i="7"/>
  <c r="L128" i="7"/>
  <c r="I128" i="7"/>
  <c r="AA125" i="7"/>
  <c r="Y123" i="57" s="1"/>
  <c r="AA123" i="7"/>
  <c r="Y121" i="57" s="1"/>
  <c r="F128" i="7"/>
  <c r="Z128" i="7"/>
  <c r="AA121" i="7"/>
  <c r="Y119" i="57" s="1"/>
  <c r="Y128" i="7"/>
  <c r="BA250" i="7"/>
  <c r="BA254" i="7"/>
  <c r="Z252" i="57" s="1"/>
  <c r="BA255" i="7"/>
  <c r="Z253" i="57" s="1"/>
  <c r="BA253" i="7"/>
  <c r="Z251" i="57" s="1"/>
  <c r="BA252" i="7"/>
  <c r="Z250" i="57" s="1"/>
  <c r="BA251" i="7"/>
  <c r="Z249" i="57" s="1"/>
  <c r="BA249" i="7"/>
  <c r="Z247" i="57" s="1"/>
  <c r="U256" i="7"/>
  <c r="R256" i="7"/>
  <c r="O256" i="7"/>
  <c r="AA254" i="7"/>
  <c r="Y252" i="57" s="1"/>
  <c r="AA250" i="7"/>
  <c r="Y248" i="57" s="1"/>
  <c r="AA255" i="7"/>
  <c r="Y253" i="57" s="1"/>
  <c r="L256" i="7"/>
  <c r="I256" i="7"/>
  <c r="AA253" i="7"/>
  <c r="Y251" i="57" s="1"/>
  <c r="AA251" i="7"/>
  <c r="Y249" i="57" s="1"/>
  <c r="F256" i="7"/>
  <c r="Z256" i="7"/>
  <c r="AA249" i="7"/>
  <c r="Y247" i="57" s="1"/>
  <c r="Y256" i="7"/>
  <c r="AX240" i="7"/>
  <c r="BA239" i="7"/>
  <c r="BA238" i="7"/>
  <c r="BA237" i="7"/>
  <c r="BA235" i="7"/>
  <c r="AZ240" i="7"/>
  <c r="BA233" i="7"/>
  <c r="AY240" i="7"/>
  <c r="U240" i="7"/>
  <c r="R240" i="7"/>
  <c r="O240" i="7"/>
  <c r="AA236" i="7"/>
  <c r="Y234" i="57" s="1"/>
  <c r="L240" i="7"/>
  <c r="I240" i="7"/>
  <c r="AA239" i="7"/>
  <c r="Y237" i="57" s="1"/>
  <c r="AA237" i="7"/>
  <c r="Y235" i="57" s="1"/>
  <c r="AA235" i="7"/>
  <c r="Y233" i="57" s="1"/>
  <c r="Z240" i="7"/>
  <c r="AA233" i="7"/>
  <c r="Y231" i="57" s="1"/>
  <c r="Y240" i="7"/>
  <c r="F240" i="7"/>
  <c r="AX176" i="7"/>
  <c r="BA175" i="7"/>
  <c r="Z173" i="57" s="1"/>
  <c r="BA173" i="7"/>
  <c r="Z171" i="57" s="1"/>
  <c r="BA171" i="7"/>
  <c r="Z169" i="57" s="1"/>
  <c r="AZ176" i="7"/>
  <c r="BA169" i="7"/>
  <c r="Z167" i="57" s="1"/>
  <c r="AY176" i="7"/>
  <c r="O176" i="7"/>
  <c r="L176" i="7"/>
  <c r="I176" i="7"/>
  <c r="AA175" i="7"/>
  <c r="Y173" i="57" s="1"/>
  <c r="AA173" i="7"/>
  <c r="Y171" i="57" s="1"/>
  <c r="F176" i="7"/>
  <c r="Z176" i="7"/>
  <c r="AA171" i="7"/>
  <c r="Y169" i="57" s="1"/>
  <c r="AA169" i="7"/>
  <c r="Y167" i="57" s="1"/>
  <c r="Y176" i="7"/>
  <c r="BA40" i="7"/>
  <c r="Z38" i="57" s="1"/>
  <c r="BA56" i="7"/>
  <c r="Z54" i="57" s="1"/>
  <c r="BA72" i="7"/>
  <c r="Z70" i="57" s="1"/>
  <c r="Z102" i="57"/>
  <c r="BA104" i="7"/>
  <c r="Z86" i="57" s="1"/>
  <c r="BA120" i="7"/>
  <c r="Z118" i="57" s="1"/>
  <c r="BA136" i="7"/>
  <c r="Z134" i="57" s="1"/>
  <c r="Z150" i="57"/>
  <c r="BA168" i="7"/>
  <c r="Z166" i="57" s="1"/>
  <c r="BA184" i="7"/>
  <c r="Z182" i="57" s="1"/>
  <c r="BA216" i="7"/>
  <c r="Z214" i="57" s="1"/>
  <c r="BA232" i="7"/>
  <c r="BA248" i="7"/>
  <c r="Z246" i="57" s="1"/>
  <c r="BA264" i="7"/>
  <c r="Z262" i="57" s="1"/>
  <c r="BA280" i="7"/>
  <c r="Z278" i="57" s="1"/>
  <c r="BA296" i="7"/>
  <c r="BA312" i="7"/>
  <c r="BA328" i="7"/>
  <c r="BA344" i="7"/>
  <c r="BA360" i="7"/>
  <c r="BA8" i="7"/>
  <c r="Y22" i="57"/>
  <c r="AA40" i="7"/>
  <c r="AA56" i="7"/>
  <c r="Y54" i="57" s="1"/>
  <c r="AA72" i="7"/>
  <c r="Y70" i="57" s="1"/>
  <c r="AA88" i="7"/>
  <c r="Y102" i="57" s="1"/>
  <c r="AA104" i="7"/>
  <c r="Y86" i="57" s="1"/>
  <c r="AA120" i="7"/>
  <c r="Y118" i="57" s="1"/>
  <c r="AA152" i="7"/>
  <c r="Y150" i="57" s="1"/>
  <c r="AA168" i="7"/>
  <c r="Y166" i="57" s="1"/>
  <c r="AA184" i="7"/>
  <c r="Y182" i="57" s="1"/>
  <c r="AA216" i="7"/>
  <c r="Y214" i="57" s="1"/>
  <c r="AA232" i="7"/>
  <c r="Y230" i="57" s="1"/>
  <c r="AA248" i="7"/>
  <c r="Y246" i="57" s="1"/>
  <c r="AA264" i="7"/>
  <c r="Y262" i="57" s="1"/>
  <c r="AA280" i="7"/>
  <c r="Y278" i="57" s="1"/>
  <c r="AA296" i="7"/>
  <c r="Y294" i="57" s="1"/>
  <c r="AA312" i="7"/>
  <c r="Y310" i="57" s="1"/>
  <c r="S6" i="39"/>
  <c r="S29" i="39" s="1"/>
  <c r="W417" i="40" s="1"/>
  <c r="D29" i="39"/>
  <c r="R7" i="39"/>
  <c r="U7" i="39" s="1"/>
  <c r="R8" i="39"/>
  <c r="U8" i="39" s="1"/>
  <c r="R9" i="39"/>
  <c r="U9" i="39" s="1"/>
  <c r="R10" i="39"/>
  <c r="U10" i="39" s="1"/>
  <c r="R14" i="39"/>
  <c r="U14" i="39" s="1"/>
  <c r="R15" i="39"/>
  <c r="U15" i="39" s="1"/>
  <c r="R16" i="39"/>
  <c r="U16" i="39" s="1"/>
  <c r="R17" i="39"/>
  <c r="R21" i="39"/>
  <c r="U21" i="39" s="1"/>
  <c r="R22" i="39"/>
  <c r="U22" i="39" s="1"/>
  <c r="R23" i="39"/>
  <c r="U23" i="39" s="1"/>
  <c r="R28" i="39"/>
  <c r="U28" i="39" s="1"/>
  <c r="AC194" i="28"/>
  <c r="BX379" i="7" l="1"/>
  <c r="BX380" i="7"/>
  <c r="BX383" i="7"/>
  <c r="BX381" i="7"/>
  <c r="BX384" i="7"/>
  <c r="U17" i="39"/>
  <c r="U77" i="39" s="1"/>
  <c r="R77" i="39"/>
  <c r="BA385" i="7"/>
  <c r="BA378" i="7"/>
  <c r="Y134" i="57"/>
  <c r="Z297" i="57"/>
  <c r="BA381" i="7"/>
  <c r="Z295" i="57"/>
  <c r="BA379" i="7"/>
  <c r="Z296" i="57"/>
  <c r="BA380" i="7"/>
  <c r="Z299" i="57"/>
  <c r="BA383" i="7"/>
  <c r="Z300" i="57"/>
  <c r="BA384" i="7"/>
  <c r="Z298" i="57"/>
  <c r="BA382" i="7"/>
  <c r="Y299" i="57"/>
  <c r="Y296" i="57"/>
  <c r="Y295" i="57"/>
  <c r="Y298" i="57"/>
  <c r="Y297" i="57"/>
  <c r="Z235" i="57"/>
  <c r="Z232" i="57"/>
  <c r="Z233" i="57"/>
  <c r="Z237" i="57"/>
  <c r="Z234" i="57"/>
  <c r="Z231" i="57"/>
  <c r="Z236" i="57"/>
  <c r="Z230" i="57"/>
  <c r="Z358" i="57"/>
  <c r="BA368" i="7"/>
  <c r="Z342" i="57"/>
  <c r="BA352" i="7"/>
  <c r="Z326" i="57"/>
  <c r="BA336" i="7"/>
  <c r="Z310" i="57"/>
  <c r="BA320" i="7"/>
  <c r="Z294" i="57"/>
  <c r="BA304" i="7"/>
  <c r="BA256" i="7"/>
  <c r="Z248" i="57"/>
  <c r="AA288" i="7"/>
  <c r="Y285" i="57"/>
  <c r="AA48" i="7"/>
  <c r="Y38" i="57"/>
  <c r="BA48" i="7"/>
  <c r="AA64" i="7"/>
  <c r="AA144" i="7"/>
  <c r="BA112" i="7"/>
  <c r="Z95" i="57" s="1"/>
  <c r="BA80" i="7"/>
  <c r="AA80" i="7"/>
  <c r="AA272" i="7"/>
  <c r="BA192" i="7"/>
  <c r="X321" i="31"/>
  <c r="AA160" i="7"/>
  <c r="BA128" i="7"/>
  <c r="AA128" i="7"/>
  <c r="BA64" i="7"/>
  <c r="BA272" i="7"/>
  <c r="BA240" i="7"/>
  <c r="AA192" i="7"/>
  <c r="AA112" i="7"/>
  <c r="Y95" i="57" s="1"/>
  <c r="BA288" i="7"/>
  <c r="AA304" i="7"/>
  <c r="AA320" i="7"/>
  <c r="AA96" i="7"/>
  <c r="BA144" i="7"/>
  <c r="BA16" i="7"/>
  <c r="BA224" i="7"/>
  <c r="AA224" i="7"/>
  <c r="BA160" i="7"/>
  <c r="AA256" i="7"/>
  <c r="AA240" i="7"/>
  <c r="BA176" i="7"/>
  <c r="AA176" i="7"/>
  <c r="AL35" i="22"/>
  <c r="AL36" i="22"/>
  <c r="AL37" i="22"/>
  <c r="AL38" i="22"/>
  <c r="AL39" i="22"/>
  <c r="AL40" i="22"/>
  <c r="AL41" i="22"/>
  <c r="AL34" i="22"/>
  <c r="AL28" i="22"/>
  <c r="AL14" i="22"/>
  <c r="AL38" i="21"/>
  <c r="AL39" i="21"/>
  <c r="AL40" i="21"/>
  <c r="AL41" i="21"/>
  <c r="AL42" i="21"/>
  <c r="AL43" i="21"/>
  <c r="AL44" i="21"/>
  <c r="AL37" i="21"/>
  <c r="AL29" i="21"/>
  <c r="AM29" i="21" s="1"/>
  <c r="AL13" i="21"/>
  <c r="I169" i="61"/>
  <c r="H169" i="61"/>
  <c r="G169" i="61"/>
  <c r="F169" i="61"/>
  <c r="E169" i="61"/>
  <c r="D169" i="61"/>
  <c r="C169" i="61"/>
  <c r="B169" i="61"/>
  <c r="J168" i="61"/>
  <c r="J167" i="61"/>
  <c r="J166" i="61"/>
  <c r="J165" i="61"/>
  <c r="J164" i="61"/>
  <c r="J163" i="61"/>
  <c r="J162" i="61"/>
  <c r="J161" i="61"/>
  <c r="J160" i="61"/>
  <c r="R38" i="39"/>
  <c r="R39" i="39"/>
  <c r="U39" i="39" s="1"/>
  <c r="R40" i="39"/>
  <c r="R41" i="39"/>
  <c r="R42" i="39"/>
  <c r="U42" i="39" s="1"/>
  <c r="R50" i="39"/>
  <c r="R51" i="39"/>
  <c r="R52" i="39"/>
  <c r="R53" i="39"/>
  <c r="R55" i="39"/>
  <c r="R57" i="39"/>
  <c r="R58" i="39"/>
  <c r="I319" i="30"/>
  <c r="I318" i="30"/>
  <c r="I317" i="30"/>
  <c r="I316" i="30"/>
  <c r="I315" i="30"/>
  <c r="I314" i="30"/>
  <c r="I313" i="30"/>
  <c r="O160" i="30"/>
  <c r="O161" i="30"/>
  <c r="O162" i="30"/>
  <c r="O163" i="30"/>
  <c r="O159" i="30"/>
  <c r="T160" i="30"/>
  <c r="T161" i="30"/>
  <c r="T162" i="30"/>
  <c r="T163" i="30"/>
  <c r="S160" i="30"/>
  <c r="S161" i="30"/>
  <c r="S162" i="30"/>
  <c r="S163" i="30"/>
  <c r="T159" i="30"/>
  <c r="I13" i="35"/>
  <c r="M305" i="27"/>
  <c r="N305" i="27"/>
  <c r="E31" i="27"/>
  <c r="G31" i="27"/>
  <c r="H31" i="27"/>
  <c r="J31" i="27"/>
  <c r="K31" i="27"/>
  <c r="AM10" i="22" l="1"/>
  <c r="AM14" i="22"/>
  <c r="AM7" i="22"/>
  <c r="AM11" i="22"/>
  <c r="AM6" i="22"/>
  <c r="AM9" i="22"/>
  <c r="AM13" i="22"/>
  <c r="AM8" i="22"/>
  <c r="AM12" i="22"/>
  <c r="AM22" i="22"/>
  <c r="AM26" i="22"/>
  <c r="AM23" i="22"/>
  <c r="AM27" i="22"/>
  <c r="AM21" i="22"/>
  <c r="AM20" i="22"/>
  <c r="AM24" i="22"/>
  <c r="AM28" i="22"/>
  <c r="AM25" i="22"/>
  <c r="AM8" i="21"/>
  <c r="AM12" i="21"/>
  <c r="AM9" i="21"/>
  <c r="AM13" i="21"/>
  <c r="AM7" i="21"/>
  <c r="AM6" i="21"/>
  <c r="AM10" i="21"/>
  <c r="AM5" i="21"/>
  <c r="AM11" i="21"/>
  <c r="AM34" i="22"/>
  <c r="AL45" i="21"/>
  <c r="AM45" i="21" s="1"/>
  <c r="U58" i="39"/>
  <c r="U52" i="39"/>
  <c r="U41" i="39"/>
  <c r="U56" i="39"/>
  <c r="U53" i="39"/>
  <c r="U51" i="39"/>
  <c r="U57" i="39"/>
  <c r="U50" i="39"/>
  <c r="U40" i="39"/>
  <c r="U38" i="39"/>
  <c r="U55" i="39"/>
  <c r="T164" i="30"/>
  <c r="AL42" i="22"/>
  <c r="AM42" i="22" s="1"/>
  <c r="Z319" i="25"/>
  <c r="J169" i="61"/>
  <c r="AD41" i="27"/>
  <c r="K142" i="25"/>
  <c r="T5" i="59"/>
  <c r="L300" i="30"/>
  <c r="AM38" i="22" l="1"/>
  <c r="AM40" i="22"/>
  <c r="AM41" i="22"/>
  <c r="AM35" i="22"/>
  <c r="AM42" i="21"/>
  <c r="AM40" i="21"/>
  <c r="AM37" i="21"/>
  <c r="AM44" i="21"/>
  <c r="AM37" i="22"/>
  <c r="AM43" i="21"/>
  <c r="AM39" i="21"/>
  <c r="AM41" i="21"/>
  <c r="AM39" i="22"/>
  <c r="AM36" i="22"/>
  <c r="AM38" i="21"/>
  <c r="Z445" i="25"/>
  <c r="AB61" i="25"/>
  <c r="K72" i="28"/>
  <c r="Z475" i="25" l="1"/>
  <c r="AS20" i="16" s="1"/>
  <c r="L72" i="28"/>
  <c r="C85" i="42"/>
  <c r="D85" i="42"/>
  <c r="F85" i="42"/>
  <c r="G85" i="42"/>
  <c r="J156" i="25"/>
  <c r="K156" i="25"/>
  <c r="H156" i="25"/>
  <c r="Q329" i="30" l="1"/>
  <c r="N12" i="43" l="1"/>
  <c r="X42" i="23" l="1"/>
  <c r="L41" i="15" s="1"/>
  <c r="H72" i="28" l="1"/>
  <c r="J72" i="28"/>
  <c r="B310" i="58" l="1"/>
  <c r="I309" i="58"/>
  <c r="H309" i="58"/>
  <c r="I308" i="58"/>
  <c r="H308" i="58"/>
  <c r="I307" i="58"/>
  <c r="H307" i="58"/>
  <c r="I306" i="58"/>
  <c r="H306" i="58"/>
  <c r="I305" i="58"/>
  <c r="H305" i="58"/>
  <c r="I304" i="58"/>
  <c r="H304" i="58"/>
  <c r="I295" i="58"/>
  <c r="H295" i="58"/>
  <c r="I294" i="58"/>
  <c r="H294" i="58"/>
  <c r="I293" i="58"/>
  <c r="H293" i="58"/>
  <c r="I292" i="58"/>
  <c r="H292" i="58"/>
  <c r="I291" i="58"/>
  <c r="H291" i="58"/>
  <c r="I290" i="58"/>
  <c r="H290" i="58"/>
  <c r="I282" i="58"/>
  <c r="H282" i="58"/>
  <c r="I281" i="58"/>
  <c r="H281" i="58"/>
  <c r="I280" i="58"/>
  <c r="H280" i="58"/>
  <c r="I279" i="58"/>
  <c r="H279" i="58"/>
  <c r="I278" i="58"/>
  <c r="H278" i="58"/>
  <c r="I277" i="58"/>
  <c r="H277" i="58"/>
  <c r="I268" i="58"/>
  <c r="H268" i="58"/>
  <c r="I267" i="58"/>
  <c r="H267" i="58"/>
  <c r="I266" i="58"/>
  <c r="H266" i="58"/>
  <c r="I265" i="58"/>
  <c r="H265" i="58"/>
  <c r="I264" i="58"/>
  <c r="H264" i="58"/>
  <c r="I263" i="58"/>
  <c r="H263" i="58"/>
  <c r="I255" i="58"/>
  <c r="H255" i="58"/>
  <c r="I254" i="58"/>
  <c r="H254" i="58"/>
  <c r="I253" i="58"/>
  <c r="H253" i="58"/>
  <c r="I252" i="58"/>
  <c r="H252" i="58"/>
  <c r="I251" i="58"/>
  <c r="H251" i="58"/>
  <c r="I250" i="58"/>
  <c r="H250" i="58"/>
  <c r="I241" i="58"/>
  <c r="H241" i="58"/>
  <c r="I240" i="58"/>
  <c r="H240" i="58"/>
  <c r="I239" i="58"/>
  <c r="H239" i="58"/>
  <c r="I238" i="58"/>
  <c r="H238" i="58"/>
  <c r="I237" i="58"/>
  <c r="H237" i="58"/>
  <c r="I236" i="58"/>
  <c r="H236" i="58"/>
  <c r="I228" i="58"/>
  <c r="H228" i="58"/>
  <c r="I227" i="58"/>
  <c r="H227" i="58"/>
  <c r="I226" i="58"/>
  <c r="H226" i="58"/>
  <c r="I225" i="58"/>
  <c r="H225" i="58"/>
  <c r="I224" i="58"/>
  <c r="H224" i="58"/>
  <c r="I223" i="58"/>
  <c r="H223" i="58"/>
  <c r="I214" i="58"/>
  <c r="H214" i="58"/>
  <c r="I213" i="58"/>
  <c r="H213" i="58"/>
  <c r="I212" i="58"/>
  <c r="H212" i="58"/>
  <c r="I211" i="58"/>
  <c r="H211" i="58"/>
  <c r="I210" i="58"/>
  <c r="H210" i="58"/>
  <c r="I209" i="58"/>
  <c r="H209" i="58"/>
  <c r="I201" i="58"/>
  <c r="H201" i="58"/>
  <c r="I200" i="58"/>
  <c r="H200" i="58"/>
  <c r="I199" i="58"/>
  <c r="H199" i="58"/>
  <c r="I198" i="58"/>
  <c r="H198" i="58"/>
  <c r="I197" i="58"/>
  <c r="H197" i="58"/>
  <c r="I196" i="58"/>
  <c r="H196" i="58"/>
  <c r="I187" i="58"/>
  <c r="H187" i="58"/>
  <c r="I186" i="58"/>
  <c r="H186" i="58"/>
  <c r="I185" i="58"/>
  <c r="H185" i="58"/>
  <c r="I184" i="58"/>
  <c r="H184" i="58"/>
  <c r="I183" i="58"/>
  <c r="H183" i="58"/>
  <c r="I182" i="58"/>
  <c r="H182" i="58"/>
  <c r="I161" i="58"/>
  <c r="H161" i="58"/>
  <c r="I160" i="58"/>
  <c r="H160" i="58"/>
  <c r="I159" i="58"/>
  <c r="H159" i="58"/>
  <c r="I158" i="58"/>
  <c r="H158" i="58"/>
  <c r="I157" i="58"/>
  <c r="H157" i="58"/>
  <c r="I156" i="58"/>
  <c r="H156" i="58"/>
  <c r="I120" i="58"/>
  <c r="H120" i="58"/>
  <c r="I119" i="58"/>
  <c r="H119" i="58"/>
  <c r="I118" i="58"/>
  <c r="H118" i="58"/>
  <c r="I117" i="58"/>
  <c r="H117" i="58"/>
  <c r="I116" i="58"/>
  <c r="H116" i="58"/>
  <c r="I115" i="58"/>
  <c r="H115" i="58"/>
  <c r="I107" i="58"/>
  <c r="H107" i="58"/>
  <c r="I106" i="58"/>
  <c r="H106" i="58"/>
  <c r="I105" i="58"/>
  <c r="H105" i="58"/>
  <c r="I104" i="58"/>
  <c r="H104" i="58"/>
  <c r="I103" i="58"/>
  <c r="H103" i="58"/>
  <c r="I102" i="58"/>
  <c r="H102" i="58"/>
  <c r="I93" i="58"/>
  <c r="H93" i="58"/>
  <c r="I92" i="58"/>
  <c r="H92" i="58"/>
  <c r="I91" i="58"/>
  <c r="H91" i="58"/>
  <c r="I90" i="58"/>
  <c r="H90" i="58"/>
  <c r="I89" i="58"/>
  <c r="H89" i="58"/>
  <c r="I88" i="58"/>
  <c r="H88" i="58"/>
  <c r="I53" i="58"/>
  <c r="H53" i="58"/>
  <c r="I52" i="58"/>
  <c r="H52" i="58"/>
  <c r="I51" i="58"/>
  <c r="H51" i="58"/>
  <c r="I50" i="58"/>
  <c r="H50" i="58"/>
  <c r="I49" i="58"/>
  <c r="H49" i="58"/>
  <c r="I48" i="58"/>
  <c r="H48" i="58"/>
  <c r="I39" i="58"/>
  <c r="H39" i="58"/>
  <c r="I38" i="58"/>
  <c r="H38" i="58"/>
  <c r="I37" i="58"/>
  <c r="H37" i="58"/>
  <c r="I36" i="58"/>
  <c r="H36" i="58"/>
  <c r="I35" i="58"/>
  <c r="H35" i="58"/>
  <c r="I34" i="58"/>
  <c r="H34" i="58"/>
  <c r="I26" i="58"/>
  <c r="H26" i="58"/>
  <c r="I25" i="58"/>
  <c r="H25" i="58"/>
  <c r="I24" i="58"/>
  <c r="H24" i="58"/>
  <c r="I23" i="58"/>
  <c r="H23" i="58"/>
  <c r="I22" i="58"/>
  <c r="H22" i="58"/>
  <c r="I21" i="58"/>
  <c r="H21" i="58"/>
  <c r="H8" i="58"/>
  <c r="I8" i="58"/>
  <c r="H9" i="58"/>
  <c r="I9" i="58"/>
  <c r="H10" i="58"/>
  <c r="I10" i="58"/>
  <c r="H11" i="58"/>
  <c r="I11" i="58"/>
  <c r="H12" i="58"/>
  <c r="I12" i="58"/>
  <c r="I7" i="58"/>
  <c r="H7" i="58"/>
  <c r="G12" i="58"/>
  <c r="G324" i="58" s="1"/>
  <c r="G11" i="58"/>
  <c r="G323" i="58" s="1"/>
  <c r="G10" i="58"/>
  <c r="G322" i="58" s="1"/>
  <c r="G9" i="58"/>
  <c r="G321" i="58" s="1"/>
  <c r="G8" i="58"/>
  <c r="G320" i="58" s="1"/>
  <c r="G7" i="58"/>
  <c r="G319" i="58" s="1"/>
  <c r="D8" i="58"/>
  <c r="D320" i="58" s="1"/>
  <c r="D9" i="58"/>
  <c r="D321" i="58" s="1"/>
  <c r="D10" i="58"/>
  <c r="D322" i="58" s="1"/>
  <c r="D11" i="58"/>
  <c r="D323" i="58" s="1"/>
  <c r="D12" i="58"/>
  <c r="D324" i="58" s="1"/>
  <c r="D7" i="58"/>
  <c r="D319" i="58" s="1"/>
  <c r="G14" i="32"/>
  <c r="G383" i="32" s="1"/>
  <c r="G13" i="32"/>
  <c r="G382" i="32" s="1"/>
  <c r="G12" i="32"/>
  <c r="G381" i="32" s="1"/>
  <c r="G11" i="32"/>
  <c r="G380" i="32" s="1"/>
  <c r="G10" i="32"/>
  <c r="G379" i="32" s="1"/>
  <c r="G9" i="32"/>
  <c r="G378" i="32" s="1"/>
  <c r="G8" i="32"/>
  <c r="G377" i="32" s="1"/>
  <c r="G7" i="32"/>
  <c r="G376" i="32" s="1"/>
  <c r="R37" i="39"/>
  <c r="S36" i="39"/>
  <c r="R36" i="39"/>
  <c r="I13" i="58" l="1"/>
  <c r="I40" i="58"/>
  <c r="I94" i="58"/>
  <c r="I121" i="58"/>
  <c r="I188" i="58"/>
  <c r="I215" i="58"/>
  <c r="I242" i="58"/>
  <c r="I269" i="58"/>
  <c r="I296" i="58"/>
  <c r="G325" i="58"/>
  <c r="G13" i="58"/>
  <c r="I202" i="58"/>
  <c r="D325" i="58"/>
  <c r="D13" i="58"/>
  <c r="H27" i="58"/>
  <c r="H54" i="58"/>
  <c r="H108" i="58"/>
  <c r="H162" i="58"/>
  <c r="H202" i="58"/>
  <c r="H229" i="58"/>
  <c r="H256" i="58"/>
  <c r="H283" i="58"/>
  <c r="H310" i="58"/>
  <c r="I27" i="58"/>
  <c r="I54" i="58"/>
  <c r="I108" i="58"/>
  <c r="I162" i="58"/>
  <c r="I229" i="58"/>
  <c r="I256" i="58"/>
  <c r="I283" i="58"/>
  <c r="I310" i="58"/>
  <c r="H13" i="58"/>
  <c r="H40" i="58"/>
  <c r="H94" i="58"/>
  <c r="H121" i="58"/>
  <c r="H188" i="58"/>
  <c r="H215" i="58"/>
  <c r="H242" i="58"/>
  <c r="H269" i="58"/>
  <c r="H296" i="58"/>
  <c r="G384" i="32"/>
  <c r="U37" i="39"/>
  <c r="U36" i="39"/>
  <c r="J12" i="58"/>
  <c r="J201" i="58"/>
  <c r="J210" i="58"/>
  <c r="J211" i="58"/>
  <c r="J24" i="58"/>
  <c r="J25" i="58"/>
  <c r="J26" i="58"/>
  <c r="J37" i="58"/>
  <c r="J38" i="58"/>
  <c r="J51" i="58"/>
  <c r="J52" i="58"/>
  <c r="J53" i="58"/>
  <c r="J92" i="58"/>
  <c r="J93" i="58"/>
  <c r="J106" i="58"/>
  <c r="J107" i="58"/>
  <c r="J120" i="58"/>
  <c r="J157" i="58"/>
  <c r="J158" i="58"/>
  <c r="J159" i="58"/>
  <c r="J160" i="58"/>
  <c r="J161" i="58"/>
  <c r="J186" i="58"/>
  <c r="J187" i="58"/>
  <c r="J200" i="58"/>
  <c r="J240" i="58"/>
  <c r="J241" i="58"/>
  <c r="J254" i="58"/>
  <c r="J255" i="58"/>
  <c r="J278" i="58"/>
  <c r="J281" i="58"/>
  <c r="J282" i="58"/>
  <c r="J293" i="58"/>
  <c r="J294" i="58"/>
  <c r="J295" i="58"/>
  <c r="J308" i="58"/>
  <c r="J309" i="58"/>
  <c r="J292" i="58"/>
  <c r="J280" i="58"/>
  <c r="J279" i="58"/>
  <c r="J251" i="58"/>
  <c r="J253" i="58"/>
  <c r="J252" i="58"/>
  <c r="J239" i="58"/>
  <c r="J237" i="58"/>
  <c r="J238" i="58"/>
  <c r="J185" i="58"/>
  <c r="J183" i="58"/>
  <c r="J184" i="58"/>
  <c r="J119" i="58"/>
  <c r="J11" i="58"/>
  <c r="J39" i="58"/>
  <c r="J213" i="58"/>
  <c r="J214" i="58"/>
  <c r="J9" i="58"/>
  <c r="J10" i="58"/>
  <c r="J35" i="58"/>
  <c r="J36" i="58"/>
  <c r="J291" i="58"/>
  <c r="J105" i="58"/>
  <c r="J104" i="58"/>
  <c r="J103" i="58"/>
  <c r="J118" i="58"/>
  <c r="J117" i="58"/>
  <c r="J116" i="58"/>
  <c r="J212" i="58"/>
  <c r="J50" i="58"/>
  <c r="J49" i="58"/>
  <c r="J307" i="58"/>
  <c r="J306" i="58"/>
  <c r="J305" i="58"/>
  <c r="J23" i="58"/>
  <c r="J22" i="58"/>
  <c r="J91" i="58"/>
  <c r="J90" i="58"/>
  <c r="J89" i="58"/>
  <c r="J266" i="58"/>
  <c r="J268" i="58"/>
  <c r="J267" i="58"/>
  <c r="J265" i="58"/>
  <c r="J264" i="58"/>
  <c r="J228" i="58"/>
  <c r="J227" i="58"/>
  <c r="J226" i="58"/>
  <c r="J225" i="58"/>
  <c r="J224" i="58"/>
  <c r="J199" i="58"/>
  <c r="J198" i="58"/>
  <c r="J197" i="58"/>
  <c r="J236" i="58"/>
  <c r="J263" i="58"/>
  <c r="J290" i="58"/>
  <c r="J223" i="58"/>
  <c r="J250" i="58"/>
  <c r="J277" i="58"/>
  <c r="J304" i="58"/>
  <c r="J156" i="58"/>
  <c r="J196" i="58"/>
  <c r="J182" i="58"/>
  <c r="J209" i="58"/>
  <c r="J21" i="58"/>
  <c r="J48" i="58"/>
  <c r="J102" i="58"/>
  <c r="J34" i="58"/>
  <c r="J88" i="58"/>
  <c r="J115" i="58"/>
  <c r="J8" i="58"/>
  <c r="H125" i="47"/>
  <c r="H134" i="47" s="1"/>
  <c r="H13" i="47"/>
  <c r="H360" i="47" s="1"/>
  <c r="H12" i="47"/>
  <c r="H359" i="47" s="1"/>
  <c r="H11" i="47"/>
  <c r="H358" i="47" s="1"/>
  <c r="H10" i="47"/>
  <c r="H357" i="47" s="1"/>
  <c r="H9" i="47"/>
  <c r="H356" i="47" s="1"/>
  <c r="H8" i="47"/>
  <c r="H355" i="47" s="1"/>
  <c r="H7" i="47"/>
  <c r="H354" i="47" s="1"/>
  <c r="H6" i="47"/>
  <c r="H353" i="47" s="1"/>
  <c r="H5" i="47"/>
  <c r="H352" i="47" s="1"/>
  <c r="S314" i="30"/>
  <c r="T314" i="30"/>
  <c r="S315" i="30"/>
  <c r="T315" i="30"/>
  <c r="S316" i="30"/>
  <c r="T316" i="30"/>
  <c r="S317" i="30"/>
  <c r="T317" i="30"/>
  <c r="S318" i="30"/>
  <c r="T318" i="30"/>
  <c r="S319" i="30"/>
  <c r="T319" i="30"/>
  <c r="T313" i="30"/>
  <c r="S313" i="30"/>
  <c r="R319" i="30"/>
  <c r="R318" i="30"/>
  <c r="R317" i="30"/>
  <c r="R316" i="30"/>
  <c r="R315" i="30"/>
  <c r="R314" i="30"/>
  <c r="R313" i="30"/>
  <c r="O319" i="30"/>
  <c r="O318" i="30"/>
  <c r="O317" i="30"/>
  <c r="O316" i="30"/>
  <c r="O315" i="30"/>
  <c r="O314" i="30"/>
  <c r="O313" i="30"/>
  <c r="L319" i="30"/>
  <c r="L318" i="30"/>
  <c r="L317" i="30"/>
  <c r="L316" i="30"/>
  <c r="L315" i="30"/>
  <c r="L314" i="30"/>
  <c r="L313" i="30"/>
  <c r="S297" i="30"/>
  <c r="T297" i="30"/>
  <c r="S298" i="30"/>
  <c r="T298" i="30"/>
  <c r="S299" i="30"/>
  <c r="AT398" i="30" s="1"/>
  <c r="T299" i="30"/>
  <c r="AU398" i="30" s="1"/>
  <c r="S300" i="30"/>
  <c r="T300" i="30"/>
  <c r="S301" i="30"/>
  <c r="T301" i="30"/>
  <c r="S302" i="30"/>
  <c r="T302" i="30"/>
  <c r="S303" i="30"/>
  <c r="T303" i="30"/>
  <c r="S304" i="30"/>
  <c r="T304" i="30"/>
  <c r="S305" i="30"/>
  <c r="T305" i="30"/>
  <c r="S306" i="30"/>
  <c r="T306" i="30"/>
  <c r="T296" i="30"/>
  <c r="AU399" i="30" s="1"/>
  <c r="R306" i="30"/>
  <c r="R305" i="30"/>
  <c r="R304" i="30"/>
  <c r="R303" i="30"/>
  <c r="R302" i="30"/>
  <c r="R301" i="30"/>
  <c r="R300" i="30"/>
  <c r="R299" i="30"/>
  <c r="AS398" i="30" s="1"/>
  <c r="R298" i="30"/>
  <c r="R297" i="30"/>
  <c r="R296" i="30"/>
  <c r="AS399" i="30" s="1"/>
  <c r="O306" i="30"/>
  <c r="O305" i="30"/>
  <c r="O304" i="30"/>
  <c r="O303" i="30"/>
  <c r="O302" i="30"/>
  <c r="O301" i="30"/>
  <c r="O300" i="30"/>
  <c r="O299" i="30"/>
  <c r="AP398" i="30" s="1"/>
  <c r="O298" i="30"/>
  <c r="O297" i="30"/>
  <c r="O296" i="30"/>
  <c r="AP399" i="30" s="1"/>
  <c r="L306" i="30"/>
  <c r="L305" i="30"/>
  <c r="L304" i="30"/>
  <c r="L303" i="30"/>
  <c r="L302" i="30"/>
  <c r="L301" i="30"/>
  <c r="L299" i="30"/>
  <c r="AM398" i="30" s="1"/>
  <c r="L298" i="30"/>
  <c r="L297" i="30"/>
  <c r="L296" i="30"/>
  <c r="AM399" i="30" s="1"/>
  <c r="S260" i="30"/>
  <c r="T260" i="30"/>
  <c r="S261" i="30"/>
  <c r="T261" i="30"/>
  <c r="S262" i="30"/>
  <c r="T262" i="30"/>
  <c r="S263" i="30"/>
  <c r="T263" i="30"/>
  <c r="S264" i="30"/>
  <c r="T264" i="30"/>
  <c r="S265" i="30"/>
  <c r="T265" i="30"/>
  <c r="S266" i="30"/>
  <c r="AT395" i="30" s="1"/>
  <c r="T266" i="30"/>
  <c r="AU395" i="30" s="1"/>
  <c r="S267" i="30"/>
  <c r="T267" i="30"/>
  <c r="S268" i="30"/>
  <c r="T268" i="30"/>
  <c r="T259" i="30"/>
  <c r="AU394" i="30" s="1"/>
  <c r="R268" i="30"/>
  <c r="R267" i="30"/>
  <c r="R266" i="30"/>
  <c r="AS395" i="30" s="1"/>
  <c r="R265" i="30"/>
  <c r="R264" i="30"/>
  <c r="R263" i="30"/>
  <c r="R262" i="30"/>
  <c r="R261" i="30"/>
  <c r="R260" i="30"/>
  <c r="R259" i="30"/>
  <c r="AS394" i="30" s="1"/>
  <c r="O268" i="30"/>
  <c r="O267" i="30"/>
  <c r="O266" i="30"/>
  <c r="AP395" i="30" s="1"/>
  <c r="O265" i="30"/>
  <c r="O264" i="30"/>
  <c r="O263" i="30"/>
  <c r="O262" i="30"/>
  <c r="O261" i="30"/>
  <c r="O260" i="30"/>
  <c r="O259" i="30"/>
  <c r="AP394" i="30" s="1"/>
  <c r="L268" i="30"/>
  <c r="L267" i="30"/>
  <c r="L266" i="30"/>
  <c r="AM395" i="30" s="1"/>
  <c r="L265" i="30"/>
  <c r="L264" i="30"/>
  <c r="L263" i="30"/>
  <c r="L262" i="30"/>
  <c r="L261" i="30"/>
  <c r="L260" i="30"/>
  <c r="L259" i="30"/>
  <c r="AM394" i="30" s="1"/>
  <c r="AJ395" i="30"/>
  <c r="AJ394" i="30"/>
  <c r="S239" i="30"/>
  <c r="T239" i="30"/>
  <c r="S240" i="30"/>
  <c r="T240" i="30"/>
  <c r="S241" i="30"/>
  <c r="T241" i="30"/>
  <c r="S242" i="30"/>
  <c r="T242" i="30"/>
  <c r="S243" i="30"/>
  <c r="T243" i="30"/>
  <c r="S244" i="30"/>
  <c r="T244" i="30"/>
  <c r="S245" i="30"/>
  <c r="T245" i="30"/>
  <c r="S246" i="30"/>
  <c r="T246" i="30"/>
  <c r="T238" i="30"/>
  <c r="R239" i="30"/>
  <c r="R240" i="30"/>
  <c r="R241" i="30"/>
  <c r="R242" i="30"/>
  <c r="R243" i="30"/>
  <c r="R244" i="30"/>
  <c r="R245" i="30"/>
  <c r="R246" i="30"/>
  <c r="L246" i="30"/>
  <c r="L245" i="30"/>
  <c r="L244" i="30"/>
  <c r="L243" i="30"/>
  <c r="L242" i="30"/>
  <c r="L241" i="30"/>
  <c r="L240" i="30"/>
  <c r="L239" i="30"/>
  <c r="L238" i="30"/>
  <c r="O246" i="30"/>
  <c r="O245" i="30"/>
  <c r="O244" i="30"/>
  <c r="O243" i="30"/>
  <c r="O242" i="30"/>
  <c r="O241" i="30"/>
  <c r="O240" i="30"/>
  <c r="O239" i="30"/>
  <c r="O238" i="30"/>
  <c r="R238" i="30"/>
  <c r="S232" i="30"/>
  <c r="T232" i="30"/>
  <c r="S233" i="30"/>
  <c r="T233" i="30"/>
  <c r="S234" i="30"/>
  <c r="T234" i="30"/>
  <c r="S235" i="30"/>
  <c r="T235" i="30"/>
  <c r="T231" i="30"/>
  <c r="R235" i="30"/>
  <c r="R234" i="30"/>
  <c r="R233" i="30"/>
  <c r="R232" i="30"/>
  <c r="R231" i="30"/>
  <c r="O235" i="30"/>
  <c r="O234" i="30"/>
  <c r="O233" i="30"/>
  <c r="O232" i="30"/>
  <c r="O231" i="30"/>
  <c r="L235" i="30"/>
  <c r="L234" i="30"/>
  <c r="L233" i="30"/>
  <c r="L232" i="30"/>
  <c r="L231" i="30"/>
  <c r="E229" i="30"/>
  <c r="G229" i="30"/>
  <c r="H229" i="30"/>
  <c r="J229" i="30"/>
  <c r="K229" i="30"/>
  <c r="M229" i="30"/>
  <c r="N229" i="30"/>
  <c r="P229" i="30"/>
  <c r="Q229" i="30"/>
  <c r="E224" i="30"/>
  <c r="G224" i="30"/>
  <c r="H224" i="30"/>
  <c r="J224" i="30"/>
  <c r="E219" i="30"/>
  <c r="G219" i="30"/>
  <c r="H219" i="30"/>
  <c r="J219" i="30"/>
  <c r="K219" i="30"/>
  <c r="M219" i="30"/>
  <c r="N219" i="30"/>
  <c r="P219" i="30"/>
  <c r="Q219" i="30"/>
  <c r="S203" i="30"/>
  <c r="T203" i="30"/>
  <c r="S204" i="30"/>
  <c r="T204" i="30"/>
  <c r="S205" i="30"/>
  <c r="T205" i="30"/>
  <c r="S206" i="30"/>
  <c r="T206" i="30"/>
  <c r="S207" i="30"/>
  <c r="T207" i="30"/>
  <c r="S208" i="30"/>
  <c r="T208" i="30"/>
  <c r="S209" i="30"/>
  <c r="T209" i="30"/>
  <c r="S210" i="30"/>
  <c r="T210" i="30"/>
  <c r="S211" i="30"/>
  <c r="T211" i="30"/>
  <c r="S212" i="30"/>
  <c r="T212" i="30"/>
  <c r="S213" i="30"/>
  <c r="T213" i="30"/>
  <c r="S214" i="30"/>
  <c r="T214" i="30"/>
  <c r="S215" i="30"/>
  <c r="T215" i="30"/>
  <c r="S216" i="30"/>
  <c r="T216" i="30"/>
  <c r="S217" i="30"/>
  <c r="T217" i="30"/>
  <c r="S218" i="30"/>
  <c r="T218" i="30"/>
  <c r="T202" i="30"/>
  <c r="S202" i="30"/>
  <c r="S196" i="30"/>
  <c r="T196" i="30"/>
  <c r="S197" i="30"/>
  <c r="T197" i="30"/>
  <c r="S198" i="30"/>
  <c r="T198" i="30"/>
  <c r="S199" i="30"/>
  <c r="T199" i="30"/>
  <c r="T195" i="30"/>
  <c r="AU390" i="30" s="1"/>
  <c r="R199" i="30"/>
  <c r="R198" i="30"/>
  <c r="R197" i="30"/>
  <c r="R196" i="30"/>
  <c r="R195" i="30"/>
  <c r="AS390" i="30" s="1"/>
  <c r="O199" i="30"/>
  <c r="O198" i="30"/>
  <c r="O197" i="30"/>
  <c r="O196" i="30"/>
  <c r="O195" i="30"/>
  <c r="AP390" i="30" s="1"/>
  <c r="L199" i="30"/>
  <c r="L198" i="30"/>
  <c r="L197" i="30"/>
  <c r="L196" i="30"/>
  <c r="L195" i="30"/>
  <c r="AM390" i="30" s="1"/>
  <c r="I199" i="30"/>
  <c r="I198" i="30"/>
  <c r="I197" i="30"/>
  <c r="I196" i="30"/>
  <c r="I195" i="30"/>
  <c r="AJ390" i="30" s="1"/>
  <c r="F196" i="30"/>
  <c r="F197" i="30"/>
  <c r="F198" i="30"/>
  <c r="F199" i="30"/>
  <c r="S185" i="30"/>
  <c r="T185" i="30"/>
  <c r="S186" i="30"/>
  <c r="T186" i="30"/>
  <c r="S187" i="30"/>
  <c r="T187" i="30"/>
  <c r="S188" i="30"/>
  <c r="T188" i="30"/>
  <c r="S189" i="30"/>
  <c r="T189" i="30"/>
  <c r="S190" i="30"/>
  <c r="T190" i="30"/>
  <c r="S191" i="30"/>
  <c r="T191" i="30"/>
  <c r="T184" i="30"/>
  <c r="S184" i="30"/>
  <c r="R191" i="30"/>
  <c r="R190" i="30"/>
  <c r="R189" i="30"/>
  <c r="R188" i="30"/>
  <c r="R187" i="30"/>
  <c r="R186" i="30"/>
  <c r="R185" i="30"/>
  <c r="R184" i="30"/>
  <c r="O191" i="30"/>
  <c r="O190" i="30"/>
  <c r="O189" i="30"/>
  <c r="O188" i="30"/>
  <c r="O187" i="30"/>
  <c r="O186" i="30"/>
  <c r="O185" i="30"/>
  <c r="O184" i="30"/>
  <c r="L191" i="30"/>
  <c r="L190" i="30"/>
  <c r="L189" i="30"/>
  <c r="L188" i="30"/>
  <c r="L187" i="30"/>
  <c r="L186" i="30"/>
  <c r="L185" i="30"/>
  <c r="L184" i="30"/>
  <c r="S167" i="30"/>
  <c r="T167" i="30"/>
  <c r="S168" i="30"/>
  <c r="T168" i="30"/>
  <c r="S169" i="30"/>
  <c r="T169" i="30"/>
  <c r="S170" i="30"/>
  <c r="T170" i="30"/>
  <c r="S171" i="30"/>
  <c r="T171" i="30"/>
  <c r="S172" i="30"/>
  <c r="T172" i="30"/>
  <c r="S173" i="30"/>
  <c r="T173" i="30"/>
  <c r="T166" i="30"/>
  <c r="R173" i="30"/>
  <c r="R172" i="30"/>
  <c r="R171" i="30"/>
  <c r="R170" i="30"/>
  <c r="R169" i="30"/>
  <c r="R168" i="30"/>
  <c r="R167" i="30"/>
  <c r="R166" i="30"/>
  <c r="O173" i="30"/>
  <c r="O172" i="30"/>
  <c r="O171" i="30"/>
  <c r="O170" i="30"/>
  <c r="U170" i="30" s="1"/>
  <c r="O169" i="30"/>
  <c r="U169" i="30" s="1"/>
  <c r="O168" i="30"/>
  <c r="O167" i="30"/>
  <c r="O166" i="30"/>
  <c r="R160" i="30"/>
  <c r="R161" i="30"/>
  <c r="R162" i="30"/>
  <c r="R163" i="30"/>
  <c r="L160" i="30"/>
  <c r="L161" i="30"/>
  <c r="L162" i="30"/>
  <c r="L163" i="30"/>
  <c r="S146" i="30"/>
  <c r="T146" i="30"/>
  <c r="S147" i="30"/>
  <c r="T147" i="30"/>
  <c r="S148" i="30"/>
  <c r="T148" i="30"/>
  <c r="S149" i="30"/>
  <c r="T149" i="30"/>
  <c r="S150" i="30"/>
  <c r="T150" i="30"/>
  <c r="S151" i="30"/>
  <c r="T151" i="30"/>
  <c r="T145" i="30"/>
  <c r="O151" i="30"/>
  <c r="O150" i="30"/>
  <c r="O149" i="30"/>
  <c r="O148" i="30"/>
  <c r="O147" i="30"/>
  <c r="O146" i="30"/>
  <c r="O145" i="30"/>
  <c r="O128" i="30"/>
  <c r="O127" i="30"/>
  <c r="O126" i="30"/>
  <c r="S121" i="30"/>
  <c r="T121" i="30"/>
  <c r="S122" i="30"/>
  <c r="T122" i="30"/>
  <c r="S123" i="30"/>
  <c r="T123" i="30"/>
  <c r="T120" i="30"/>
  <c r="S120" i="30"/>
  <c r="R123" i="30"/>
  <c r="R122" i="30"/>
  <c r="R121" i="30"/>
  <c r="R120" i="30"/>
  <c r="O123" i="30"/>
  <c r="O122" i="30"/>
  <c r="O121" i="30"/>
  <c r="O120" i="30"/>
  <c r="E118" i="30"/>
  <c r="G118" i="30"/>
  <c r="H118" i="30"/>
  <c r="J118" i="30"/>
  <c r="K118" i="30"/>
  <c r="M118" i="30"/>
  <c r="N118" i="30"/>
  <c r="P118" i="30"/>
  <c r="Q118" i="30"/>
  <c r="T113" i="30"/>
  <c r="T114" i="30"/>
  <c r="T115" i="30"/>
  <c r="T116" i="30"/>
  <c r="T117" i="30"/>
  <c r="S114" i="30"/>
  <c r="S115" i="30"/>
  <c r="S116" i="30"/>
  <c r="S117" i="30"/>
  <c r="R117" i="30"/>
  <c r="R116" i="30"/>
  <c r="R115" i="30"/>
  <c r="R114" i="30"/>
  <c r="R113" i="30"/>
  <c r="L117" i="30"/>
  <c r="L116" i="30"/>
  <c r="L115" i="30"/>
  <c r="L114" i="30"/>
  <c r="L113" i="30"/>
  <c r="I117" i="30"/>
  <c r="I116" i="30"/>
  <c r="I115" i="30"/>
  <c r="I114" i="30"/>
  <c r="I113" i="30"/>
  <c r="F114" i="30"/>
  <c r="F115" i="30"/>
  <c r="F116" i="30"/>
  <c r="F117" i="30"/>
  <c r="S108" i="30"/>
  <c r="F109" i="30"/>
  <c r="F110" i="30"/>
  <c r="E102" i="30"/>
  <c r="G102" i="30"/>
  <c r="H102" i="30"/>
  <c r="J102" i="30"/>
  <c r="K102" i="30"/>
  <c r="M102" i="30"/>
  <c r="N102" i="30"/>
  <c r="P102" i="30"/>
  <c r="Q102" i="30"/>
  <c r="S93" i="30"/>
  <c r="T93" i="30"/>
  <c r="S94" i="30"/>
  <c r="T94" i="30"/>
  <c r="S95" i="30"/>
  <c r="T95" i="30"/>
  <c r="S96" i="30"/>
  <c r="T96" i="30"/>
  <c r="S97" i="30"/>
  <c r="T97" i="30"/>
  <c r="S98" i="30"/>
  <c r="T98" i="30"/>
  <c r="S99" i="30"/>
  <c r="T99" i="30"/>
  <c r="S100" i="30"/>
  <c r="T100" i="30"/>
  <c r="S101" i="30"/>
  <c r="T101" i="30"/>
  <c r="T92" i="30"/>
  <c r="S92" i="30"/>
  <c r="R92" i="30"/>
  <c r="O101" i="30"/>
  <c r="O100" i="30"/>
  <c r="O99" i="30"/>
  <c r="O98" i="30"/>
  <c r="O97" i="30"/>
  <c r="O96" i="30"/>
  <c r="O95" i="30"/>
  <c r="O94" i="30"/>
  <c r="O93" i="30"/>
  <c r="O92" i="30"/>
  <c r="L101" i="30"/>
  <c r="L100" i="30"/>
  <c r="L99" i="30"/>
  <c r="L98" i="30"/>
  <c r="L97" i="30"/>
  <c r="L96" i="30"/>
  <c r="L95" i="30"/>
  <c r="L94" i="30"/>
  <c r="L93" i="30"/>
  <c r="L92" i="30"/>
  <c r="I101" i="30"/>
  <c r="I100" i="30"/>
  <c r="I99" i="30"/>
  <c r="I98" i="30"/>
  <c r="I97" i="30"/>
  <c r="I96" i="30"/>
  <c r="I95" i="30"/>
  <c r="I94" i="30"/>
  <c r="I93" i="30"/>
  <c r="I92" i="30"/>
  <c r="R83" i="30"/>
  <c r="R82" i="30"/>
  <c r="R81" i="30"/>
  <c r="R80" i="30"/>
  <c r="R79" i="30"/>
  <c r="R78" i="30"/>
  <c r="R77" i="30"/>
  <c r="R76" i="30"/>
  <c r="R75" i="30"/>
  <c r="O83" i="30"/>
  <c r="O82" i="30"/>
  <c r="O81" i="30"/>
  <c r="O80" i="30"/>
  <c r="O79" i="30"/>
  <c r="O78" i="30"/>
  <c r="O77" i="30"/>
  <c r="O76" i="30"/>
  <c r="O75" i="30"/>
  <c r="L83" i="30"/>
  <c r="L82" i="30"/>
  <c r="L81" i="30"/>
  <c r="L80" i="30"/>
  <c r="L79" i="30"/>
  <c r="L78" i="30"/>
  <c r="L77" i="30"/>
  <c r="L76" i="30"/>
  <c r="L75" i="30"/>
  <c r="T72" i="30"/>
  <c r="S72" i="30"/>
  <c r="T71" i="30"/>
  <c r="S71" i="30"/>
  <c r="T70" i="30"/>
  <c r="S70" i="30"/>
  <c r="T69" i="30"/>
  <c r="S69" i="30"/>
  <c r="T68" i="30"/>
  <c r="S68" i="30"/>
  <c r="T67" i="30"/>
  <c r="S67" i="30"/>
  <c r="T66" i="30"/>
  <c r="S66" i="30"/>
  <c r="T65" i="30"/>
  <c r="S65" i="30"/>
  <c r="T64" i="30"/>
  <c r="S64" i="30"/>
  <c r="R72" i="30"/>
  <c r="R71" i="30"/>
  <c r="R70" i="30"/>
  <c r="R69" i="30"/>
  <c r="R68" i="30"/>
  <c r="R67" i="30"/>
  <c r="R66" i="30"/>
  <c r="R65" i="30"/>
  <c r="R64" i="30"/>
  <c r="O72" i="30"/>
  <c r="O71" i="30"/>
  <c r="O70" i="30"/>
  <c r="O69" i="30"/>
  <c r="O68" i="30"/>
  <c r="O67" i="30"/>
  <c r="O66" i="30"/>
  <c r="O65" i="30"/>
  <c r="O64" i="30"/>
  <c r="L72" i="30"/>
  <c r="L71" i="30"/>
  <c r="L70" i="30"/>
  <c r="L69" i="30"/>
  <c r="L68" i="30"/>
  <c r="L67" i="30"/>
  <c r="L66" i="30"/>
  <c r="L65" i="30"/>
  <c r="L64" i="30"/>
  <c r="S53" i="30"/>
  <c r="T53" i="30"/>
  <c r="S54" i="30"/>
  <c r="T54" i="30"/>
  <c r="S55" i="30"/>
  <c r="T55" i="30"/>
  <c r="S56" i="30"/>
  <c r="T56" i="30"/>
  <c r="S57" i="30"/>
  <c r="T57" i="30"/>
  <c r="S58" i="30"/>
  <c r="T58" i="30"/>
  <c r="S59" i="30"/>
  <c r="T59" i="30"/>
  <c r="S60" i="30"/>
  <c r="T60" i="30"/>
  <c r="S61" i="30"/>
  <c r="T61" i="30"/>
  <c r="T52" i="30"/>
  <c r="E50" i="30"/>
  <c r="G50" i="30"/>
  <c r="H50" i="30"/>
  <c r="M50" i="30"/>
  <c r="N50" i="30"/>
  <c r="P50" i="30"/>
  <c r="Q50" i="30"/>
  <c r="S47" i="30"/>
  <c r="T47" i="30"/>
  <c r="S48" i="30"/>
  <c r="T48" i="30"/>
  <c r="S49" i="30"/>
  <c r="T49" i="30"/>
  <c r="T46" i="30"/>
  <c r="S46" i="30"/>
  <c r="R49" i="30"/>
  <c r="R48" i="30"/>
  <c r="R47" i="30"/>
  <c r="R46" i="30"/>
  <c r="O49" i="30"/>
  <c r="O48" i="30"/>
  <c r="O47" i="30"/>
  <c r="O46" i="30"/>
  <c r="L49" i="30"/>
  <c r="L48" i="30"/>
  <c r="L47" i="30"/>
  <c r="L46" i="30"/>
  <c r="I49" i="30"/>
  <c r="I48" i="30"/>
  <c r="I47" i="30"/>
  <c r="I46" i="30"/>
  <c r="F49" i="30"/>
  <c r="F48" i="30"/>
  <c r="F47" i="30"/>
  <c r="F46" i="30"/>
  <c r="E44" i="30"/>
  <c r="G44" i="30"/>
  <c r="H44" i="30"/>
  <c r="J44" i="30"/>
  <c r="K44" i="30"/>
  <c r="S42" i="30"/>
  <c r="T42" i="30"/>
  <c r="S43" i="30"/>
  <c r="T43" i="30"/>
  <c r="T41" i="30"/>
  <c r="O43" i="30"/>
  <c r="O42" i="30"/>
  <c r="O41" i="30"/>
  <c r="L43" i="30"/>
  <c r="L42" i="30"/>
  <c r="L41" i="30"/>
  <c r="E33" i="30"/>
  <c r="G33" i="30"/>
  <c r="H33" i="30"/>
  <c r="J33" i="30"/>
  <c r="K33" i="30"/>
  <c r="M33" i="30"/>
  <c r="N33" i="30"/>
  <c r="P33" i="30"/>
  <c r="Q33" i="30"/>
  <c r="T32" i="30"/>
  <c r="S32" i="30"/>
  <c r="T31" i="30"/>
  <c r="S31" i="30"/>
  <c r="R32" i="30"/>
  <c r="R31" i="30"/>
  <c r="O32" i="30"/>
  <c r="O31" i="30"/>
  <c r="L32" i="30"/>
  <c r="L31" i="30"/>
  <c r="I32" i="30"/>
  <c r="I31" i="30"/>
  <c r="F32" i="30"/>
  <c r="F31" i="30"/>
  <c r="S24" i="30"/>
  <c r="T24" i="30"/>
  <c r="S25" i="30"/>
  <c r="T25" i="30"/>
  <c r="S26" i="30"/>
  <c r="T26" i="30"/>
  <c r="S27" i="30"/>
  <c r="T27" i="30"/>
  <c r="S28" i="30"/>
  <c r="T28" i="30"/>
  <c r="T23" i="30"/>
  <c r="S23" i="30"/>
  <c r="R28" i="30"/>
  <c r="R27" i="30"/>
  <c r="R26" i="30"/>
  <c r="R25" i="30"/>
  <c r="R24" i="30"/>
  <c r="R23" i="30"/>
  <c r="O28" i="30"/>
  <c r="O27" i="30"/>
  <c r="O26" i="30"/>
  <c r="O25" i="30"/>
  <c r="O24" i="30"/>
  <c r="O23" i="30"/>
  <c r="L28" i="30"/>
  <c r="L27" i="30"/>
  <c r="L26" i="30"/>
  <c r="L25" i="30"/>
  <c r="L24" i="30"/>
  <c r="L23" i="30"/>
  <c r="R18" i="30"/>
  <c r="O20" i="30"/>
  <c r="O19" i="30"/>
  <c r="O18" i="30"/>
  <c r="L19" i="30"/>
  <c r="L20" i="30"/>
  <c r="I19" i="30"/>
  <c r="I20" i="30"/>
  <c r="F19" i="30"/>
  <c r="F20" i="30"/>
  <c r="E16" i="30"/>
  <c r="G16" i="30"/>
  <c r="H16" i="30"/>
  <c r="M16" i="30"/>
  <c r="N16" i="30"/>
  <c r="P16" i="30"/>
  <c r="Q16" i="30"/>
  <c r="S10" i="30"/>
  <c r="T10" i="30"/>
  <c r="S11" i="30"/>
  <c r="T11" i="30"/>
  <c r="S12" i="30"/>
  <c r="T12" i="30"/>
  <c r="S13" i="30"/>
  <c r="T13" i="30"/>
  <c r="S14" i="30"/>
  <c r="T14" i="30"/>
  <c r="S15" i="30"/>
  <c r="T15" i="30"/>
  <c r="T9" i="30"/>
  <c r="S9" i="30"/>
  <c r="R15" i="30"/>
  <c r="R10" i="30"/>
  <c r="R11" i="30"/>
  <c r="R12" i="30"/>
  <c r="R13" i="30"/>
  <c r="R14" i="30"/>
  <c r="O10" i="30"/>
  <c r="O11" i="30"/>
  <c r="O12" i="30"/>
  <c r="O13" i="30"/>
  <c r="O14" i="30"/>
  <c r="O15" i="30"/>
  <c r="L10" i="30"/>
  <c r="L11" i="30"/>
  <c r="L12" i="30"/>
  <c r="L13" i="30"/>
  <c r="L14" i="30"/>
  <c r="L15" i="30"/>
  <c r="AM6" i="38"/>
  <c r="AN6" i="38"/>
  <c r="AM7" i="38"/>
  <c r="AN7" i="38"/>
  <c r="AM8" i="38"/>
  <c r="AM12" i="38"/>
  <c r="AN12" i="38"/>
  <c r="AM13" i="38"/>
  <c r="AN13" i="38"/>
  <c r="AM14" i="38"/>
  <c r="AN14" i="38"/>
  <c r="AM15" i="38"/>
  <c r="AN15" i="38"/>
  <c r="AM16" i="38"/>
  <c r="AN16" i="38"/>
  <c r="AM18" i="38"/>
  <c r="AN18" i="38"/>
  <c r="AM19" i="38"/>
  <c r="AN19" i="38"/>
  <c r="AM20" i="38"/>
  <c r="AN20" i="38"/>
  <c r="AM21" i="38"/>
  <c r="AN21" i="38"/>
  <c r="AM22" i="38"/>
  <c r="AN22" i="38"/>
  <c r="AM24" i="38"/>
  <c r="AM83" i="38" s="1"/>
  <c r="AN24" i="38"/>
  <c r="AN83" i="38" s="1"/>
  <c r="AM25" i="38"/>
  <c r="AN25" i="38"/>
  <c r="AM26" i="38"/>
  <c r="AN26" i="38"/>
  <c r="AM27" i="38"/>
  <c r="AN27" i="38"/>
  <c r="AN5" i="38"/>
  <c r="F28" i="38"/>
  <c r="G28" i="38"/>
  <c r="I28" i="38"/>
  <c r="J28" i="38"/>
  <c r="L28" i="38"/>
  <c r="M28" i="38"/>
  <c r="O28" i="38"/>
  <c r="P28" i="38"/>
  <c r="R28" i="38"/>
  <c r="S28" i="38"/>
  <c r="U28" i="38"/>
  <c r="V28" i="38"/>
  <c r="X28" i="38"/>
  <c r="Y28" i="38"/>
  <c r="AA28" i="38"/>
  <c r="AB28" i="38"/>
  <c r="AD28" i="38"/>
  <c r="AE28" i="38"/>
  <c r="AG28" i="38"/>
  <c r="AH28" i="38"/>
  <c r="AJ28" i="38"/>
  <c r="AK28" i="38"/>
  <c r="C64" i="38"/>
  <c r="R367" i="57"/>
  <c r="Q367" i="57"/>
  <c r="O367" i="57"/>
  <c r="N367" i="57"/>
  <c r="L367" i="57"/>
  <c r="K367" i="57"/>
  <c r="I367" i="57"/>
  <c r="H367" i="57"/>
  <c r="F367" i="57"/>
  <c r="E367" i="57"/>
  <c r="C367" i="57"/>
  <c r="B367" i="57"/>
  <c r="T367" i="57"/>
  <c r="Y367" i="57" s="1"/>
  <c r="P367" i="57"/>
  <c r="J367" i="57"/>
  <c r="D367" i="57"/>
  <c r="R351" i="57"/>
  <c r="Q351" i="57"/>
  <c r="O351" i="57"/>
  <c r="N351" i="57"/>
  <c r="L351" i="57"/>
  <c r="K351" i="57"/>
  <c r="I351" i="57"/>
  <c r="H351" i="57"/>
  <c r="F351" i="57"/>
  <c r="E351" i="57"/>
  <c r="C351" i="57"/>
  <c r="B351" i="57"/>
  <c r="R335" i="57"/>
  <c r="Q335" i="57"/>
  <c r="O335" i="57"/>
  <c r="N335" i="57"/>
  <c r="L335" i="57"/>
  <c r="K335" i="57"/>
  <c r="I335" i="57"/>
  <c r="H335" i="57"/>
  <c r="F335" i="57"/>
  <c r="E335" i="57"/>
  <c r="C335" i="57"/>
  <c r="B335" i="57"/>
  <c r="T335" i="57"/>
  <c r="Y335" i="57" s="1"/>
  <c r="P335" i="57"/>
  <c r="J335" i="57"/>
  <c r="D335" i="57"/>
  <c r="R319" i="57"/>
  <c r="Q319" i="57"/>
  <c r="O319" i="57"/>
  <c r="N319" i="57"/>
  <c r="L319" i="57"/>
  <c r="K319" i="57"/>
  <c r="I319" i="57"/>
  <c r="H319" i="57"/>
  <c r="F319" i="57"/>
  <c r="E319" i="57"/>
  <c r="C319" i="57"/>
  <c r="B319" i="57"/>
  <c r="R303" i="57"/>
  <c r="Q303" i="57"/>
  <c r="O303" i="57"/>
  <c r="N303" i="57"/>
  <c r="L303" i="57"/>
  <c r="K303" i="57"/>
  <c r="I303" i="57"/>
  <c r="H303" i="57"/>
  <c r="F303" i="57"/>
  <c r="E303" i="57"/>
  <c r="C303" i="57"/>
  <c r="B303" i="57"/>
  <c r="T303" i="57"/>
  <c r="Y303" i="57" s="1"/>
  <c r="P303" i="57"/>
  <c r="J303" i="57"/>
  <c r="D303" i="57"/>
  <c r="R287" i="57"/>
  <c r="Q287" i="57"/>
  <c r="O287" i="57"/>
  <c r="N287" i="57"/>
  <c r="L287" i="57"/>
  <c r="K287" i="57"/>
  <c r="I287" i="57"/>
  <c r="H287" i="57"/>
  <c r="F287" i="57"/>
  <c r="E287" i="57"/>
  <c r="C287" i="57"/>
  <c r="B287" i="57"/>
  <c r="R271" i="57"/>
  <c r="Q271" i="57"/>
  <c r="O271" i="57"/>
  <c r="N271" i="57"/>
  <c r="L271" i="57"/>
  <c r="K271" i="57"/>
  <c r="I271" i="57"/>
  <c r="H271" i="57"/>
  <c r="F271" i="57"/>
  <c r="E271" i="57"/>
  <c r="C271" i="57"/>
  <c r="B271" i="57"/>
  <c r="T271" i="57"/>
  <c r="Y271" i="57" s="1"/>
  <c r="P271" i="57"/>
  <c r="J271" i="57"/>
  <c r="D271" i="57"/>
  <c r="R255" i="57"/>
  <c r="Q255" i="57"/>
  <c r="O255" i="57"/>
  <c r="N255" i="57"/>
  <c r="L255" i="57"/>
  <c r="K255" i="57"/>
  <c r="I255" i="57"/>
  <c r="H255" i="57"/>
  <c r="F255" i="57"/>
  <c r="E255" i="57"/>
  <c r="C255" i="57"/>
  <c r="B255" i="57"/>
  <c r="R239" i="57"/>
  <c r="Q239" i="57"/>
  <c r="O239" i="57"/>
  <c r="N239" i="57"/>
  <c r="L239" i="57"/>
  <c r="K239" i="57"/>
  <c r="I239" i="57"/>
  <c r="H239" i="57"/>
  <c r="F239" i="57"/>
  <c r="E239" i="57"/>
  <c r="C239" i="57"/>
  <c r="B239" i="57"/>
  <c r="T239" i="57"/>
  <c r="Y239" i="57" s="1"/>
  <c r="P239" i="57"/>
  <c r="J239" i="57"/>
  <c r="D239" i="57"/>
  <c r="R223" i="57"/>
  <c r="Q223" i="57"/>
  <c r="O223" i="57"/>
  <c r="N223" i="57"/>
  <c r="L223" i="57"/>
  <c r="K223" i="57"/>
  <c r="I223" i="57"/>
  <c r="H223" i="57"/>
  <c r="F223" i="57"/>
  <c r="E223" i="57"/>
  <c r="C223" i="57"/>
  <c r="B223" i="57"/>
  <c r="U223" i="57"/>
  <c r="Z223" i="57" s="1"/>
  <c r="T223" i="57"/>
  <c r="Y223" i="57" s="1"/>
  <c r="S223" i="57"/>
  <c r="P223" i="57"/>
  <c r="M223" i="57"/>
  <c r="J223" i="57"/>
  <c r="G223" i="57"/>
  <c r="D223" i="57"/>
  <c r="R191" i="57"/>
  <c r="Q191" i="57"/>
  <c r="O191" i="57"/>
  <c r="N191" i="57"/>
  <c r="L191" i="57"/>
  <c r="K191" i="57"/>
  <c r="I191" i="57"/>
  <c r="H191" i="57"/>
  <c r="F191" i="57"/>
  <c r="E191" i="57"/>
  <c r="C191" i="57"/>
  <c r="B191" i="57"/>
  <c r="P191" i="57"/>
  <c r="D191" i="57"/>
  <c r="R143" i="57"/>
  <c r="Q143" i="57"/>
  <c r="O143" i="57"/>
  <c r="N143" i="57"/>
  <c r="L143" i="57"/>
  <c r="K143" i="57"/>
  <c r="I143" i="57"/>
  <c r="H143" i="57"/>
  <c r="F143" i="57"/>
  <c r="E143" i="57"/>
  <c r="C143" i="57"/>
  <c r="B143" i="57"/>
  <c r="U143" i="57"/>
  <c r="Z143" i="57" s="1"/>
  <c r="T143" i="57"/>
  <c r="Y143" i="57" s="1"/>
  <c r="S143" i="57"/>
  <c r="P143" i="57"/>
  <c r="M143" i="57"/>
  <c r="J143" i="57"/>
  <c r="G143" i="57"/>
  <c r="D143" i="57"/>
  <c r="R127" i="57"/>
  <c r="Q127" i="57"/>
  <c r="O127" i="57"/>
  <c r="N127" i="57"/>
  <c r="L127" i="57"/>
  <c r="K127" i="57"/>
  <c r="I127" i="57"/>
  <c r="H127" i="57"/>
  <c r="F127" i="57"/>
  <c r="E127" i="57"/>
  <c r="C127" i="57"/>
  <c r="B127" i="57"/>
  <c r="U127" i="57"/>
  <c r="Z127" i="57" s="1"/>
  <c r="T127" i="57"/>
  <c r="Y127" i="57" s="1"/>
  <c r="S127" i="57"/>
  <c r="P127" i="57"/>
  <c r="M127" i="57"/>
  <c r="J127" i="57"/>
  <c r="G127" i="57"/>
  <c r="D127" i="57"/>
  <c r="R111" i="57"/>
  <c r="Q111" i="57"/>
  <c r="O111" i="57"/>
  <c r="N111" i="57"/>
  <c r="L111" i="57"/>
  <c r="K111" i="57"/>
  <c r="I111" i="57"/>
  <c r="H111" i="57"/>
  <c r="F111" i="57"/>
  <c r="E111" i="57"/>
  <c r="C111" i="57"/>
  <c r="B111" i="57"/>
  <c r="U111" i="57"/>
  <c r="Z111" i="57" s="1"/>
  <c r="T111" i="57"/>
  <c r="Y111" i="57" s="1"/>
  <c r="S111" i="57"/>
  <c r="P111" i="57"/>
  <c r="M111" i="57"/>
  <c r="J111" i="57"/>
  <c r="G111" i="57"/>
  <c r="D111" i="57"/>
  <c r="R63" i="57"/>
  <c r="Q63" i="57"/>
  <c r="O63" i="57"/>
  <c r="N63" i="57"/>
  <c r="L63" i="57"/>
  <c r="K63" i="57"/>
  <c r="I63" i="57"/>
  <c r="H63" i="57"/>
  <c r="F63" i="57"/>
  <c r="E63" i="57"/>
  <c r="C63" i="57"/>
  <c r="B63" i="57"/>
  <c r="U63" i="57"/>
  <c r="Z63" i="57" s="1"/>
  <c r="T63" i="57"/>
  <c r="Y63" i="57" s="1"/>
  <c r="S63" i="57"/>
  <c r="P63" i="57"/>
  <c r="M63" i="57"/>
  <c r="J63" i="57"/>
  <c r="G63" i="57"/>
  <c r="D63" i="57"/>
  <c r="R47" i="57"/>
  <c r="Q47" i="57"/>
  <c r="O47" i="57"/>
  <c r="N47" i="57"/>
  <c r="L47" i="57"/>
  <c r="K47" i="57"/>
  <c r="I47" i="57"/>
  <c r="H47" i="57"/>
  <c r="F47" i="57"/>
  <c r="E47" i="57"/>
  <c r="C47" i="57"/>
  <c r="B47" i="57"/>
  <c r="U47" i="57"/>
  <c r="Z47" i="57" s="1"/>
  <c r="T47" i="57"/>
  <c r="Y47" i="57" s="1"/>
  <c r="S47" i="57"/>
  <c r="P47" i="57"/>
  <c r="M47" i="57"/>
  <c r="J47" i="57"/>
  <c r="G47" i="57"/>
  <c r="D47" i="57"/>
  <c r="R31" i="57"/>
  <c r="Q31" i="57"/>
  <c r="O31" i="57"/>
  <c r="N31" i="57"/>
  <c r="L31" i="57"/>
  <c r="K31" i="57"/>
  <c r="I31" i="57"/>
  <c r="H31" i="57"/>
  <c r="F31" i="57"/>
  <c r="E31" i="57"/>
  <c r="C31" i="57"/>
  <c r="B31" i="57"/>
  <c r="U31" i="57"/>
  <c r="Z31" i="57" s="1"/>
  <c r="T31" i="57"/>
  <c r="Y31" i="57" s="1"/>
  <c r="S31" i="57"/>
  <c r="P31" i="57"/>
  <c r="M31" i="57"/>
  <c r="J31" i="57"/>
  <c r="G31" i="57"/>
  <c r="D31" i="57"/>
  <c r="C15" i="57"/>
  <c r="E15" i="57"/>
  <c r="F15" i="57"/>
  <c r="H15" i="57"/>
  <c r="I15" i="57"/>
  <c r="K15" i="57"/>
  <c r="L15" i="57"/>
  <c r="N15" i="57"/>
  <c r="O15" i="57"/>
  <c r="Q15" i="57"/>
  <c r="R15" i="57"/>
  <c r="Z7" i="57"/>
  <c r="Z8" i="57"/>
  <c r="Z9" i="57"/>
  <c r="Z10" i="57"/>
  <c r="Z11" i="57"/>
  <c r="Z12" i="57"/>
  <c r="Z13" i="57"/>
  <c r="Z6" i="57"/>
  <c r="S14" i="57"/>
  <c r="S383" i="57" s="1"/>
  <c r="S13" i="57"/>
  <c r="S382" i="57" s="1"/>
  <c r="S12" i="57"/>
  <c r="S381" i="57" s="1"/>
  <c r="S11" i="57"/>
  <c r="S380" i="57" s="1"/>
  <c r="S10" i="57"/>
  <c r="S379" i="57" s="1"/>
  <c r="S9" i="57"/>
  <c r="S378" i="57" s="1"/>
  <c r="S8" i="57"/>
  <c r="S377" i="57" s="1"/>
  <c r="S7" i="57"/>
  <c r="S376" i="57" s="1"/>
  <c r="S6" i="57"/>
  <c r="S375" i="57" s="1"/>
  <c r="P14" i="57"/>
  <c r="P383" i="57" s="1"/>
  <c r="P13" i="57"/>
  <c r="P382" i="57" s="1"/>
  <c r="P12" i="57"/>
  <c r="P381" i="57" s="1"/>
  <c r="P11" i="57"/>
  <c r="P380" i="57" s="1"/>
  <c r="P10" i="57"/>
  <c r="P379" i="57" s="1"/>
  <c r="P9" i="57"/>
  <c r="P378" i="57" s="1"/>
  <c r="P8" i="57"/>
  <c r="P377" i="57" s="1"/>
  <c r="P7" i="57"/>
  <c r="P376" i="57" s="1"/>
  <c r="P6" i="57"/>
  <c r="P375" i="57" s="1"/>
  <c r="M14" i="57"/>
  <c r="M383" i="57" s="1"/>
  <c r="M13" i="57"/>
  <c r="M382" i="57" s="1"/>
  <c r="M12" i="57"/>
  <c r="M381" i="57" s="1"/>
  <c r="M11" i="57"/>
  <c r="M380" i="57" s="1"/>
  <c r="M10" i="57"/>
  <c r="M379" i="57" s="1"/>
  <c r="M9" i="57"/>
  <c r="M378" i="57" s="1"/>
  <c r="M8" i="57"/>
  <c r="M377" i="57" s="1"/>
  <c r="M7" i="57"/>
  <c r="M376" i="57" s="1"/>
  <c r="M6" i="57"/>
  <c r="M375" i="57" s="1"/>
  <c r="J14" i="57"/>
  <c r="J383" i="57" s="1"/>
  <c r="J13" i="57"/>
  <c r="J382" i="57" s="1"/>
  <c r="J12" i="57"/>
  <c r="J381" i="57" s="1"/>
  <c r="J11" i="57"/>
  <c r="J380" i="57" s="1"/>
  <c r="J10" i="57"/>
  <c r="J379" i="57" s="1"/>
  <c r="J9" i="57"/>
  <c r="J378" i="57" s="1"/>
  <c r="J8" i="57"/>
  <c r="J377" i="57" s="1"/>
  <c r="J7" i="57"/>
  <c r="J376" i="57" s="1"/>
  <c r="J6" i="57"/>
  <c r="J375" i="57" s="1"/>
  <c r="G14" i="57"/>
  <c r="G383" i="57" s="1"/>
  <c r="G13" i="57"/>
  <c r="G382" i="57" s="1"/>
  <c r="G12" i="57"/>
  <c r="G381" i="57" s="1"/>
  <c r="G11" i="57"/>
  <c r="G380" i="57" s="1"/>
  <c r="G10" i="57"/>
  <c r="G379" i="57" s="1"/>
  <c r="G9" i="57"/>
  <c r="G378" i="57" s="1"/>
  <c r="G8" i="57"/>
  <c r="G377" i="57" s="1"/>
  <c r="G7" i="57"/>
  <c r="G376" i="57" s="1"/>
  <c r="G6" i="57"/>
  <c r="G375" i="57" s="1"/>
  <c r="D7" i="57"/>
  <c r="D376" i="57" s="1"/>
  <c r="D8" i="57"/>
  <c r="D377" i="57" s="1"/>
  <c r="D9" i="57"/>
  <c r="D378" i="57" s="1"/>
  <c r="D10" i="57"/>
  <c r="D379" i="57" s="1"/>
  <c r="D11" i="57"/>
  <c r="D380" i="57" s="1"/>
  <c r="D12" i="57"/>
  <c r="D381" i="57" s="1"/>
  <c r="D13" i="57"/>
  <c r="D382" i="57" s="1"/>
  <c r="D14" i="57"/>
  <c r="D383" i="57" s="1"/>
  <c r="D6" i="57"/>
  <c r="D375" i="57" s="1"/>
  <c r="S277" i="43"/>
  <c r="R277" i="43"/>
  <c r="Q277" i="43"/>
  <c r="O277" i="43"/>
  <c r="N277" i="43"/>
  <c r="L277" i="43"/>
  <c r="K277" i="43"/>
  <c r="I277" i="43"/>
  <c r="H277" i="43"/>
  <c r="F277" i="43"/>
  <c r="E277" i="43"/>
  <c r="C277" i="43"/>
  <c r="B277" i="43"/>
  <c r="U276" i="43"/>
  <c r="T276" i="43"/>
  <c r="U275" i="43"/>
  <c r="T275" i="43"/>
  <c r="U274" i="43"/>
  <c r="T274" i="43"/>
  <c r="U273" i="43"/>
  <c r="T273" i="43"/>
  <c r="U272" i="43"/>
  <c r="T272" i="43"/>
  <c r="U271" i="43"/>
  <c r="T271" i="43"/>
  <c r="S265" i="43"/>
  <c r="R265" i="43"/>
  <c r="Q265" i="43"/>
  <c r="O265" i="43"/>
  <c r="N265" i="43"/>
  <c r="L265" i="43"/>
  <c r="K265" i="43"/>
  <c r="I265" i="43"/>
  <c r="H265" i="43"/>
  <c r="F265" i="43"/>
  <c r="E265" i="43"/>
  <c r="C265" i="43"/>
  <c r="B265" i="43"/>
  <c r="U264" i="43"/>
  <c r="T264" i="43"/>
  <c r="U263" i="43"/>
  <c r="T263" i="43"/>
  <c r="U262" i="43"/>
  <c r="T262" i="43"/>
  <c r="U261" i="43"/>
  <c r="T261" i="43"/>
  <c r="U260" i="43"/>
  <c r="T260" i="43"/>
  <c r="U259" i="43"/>
  <c r="T259" i="43"/>
  <c r="S253" i="43"/>
  <c r="R253" i="43"/>
  <c r="Q253" i="43"/>
  <c r="O253" i="43"/>
  <c r="N253" i="43"/>
  <c r="L253" i="43"/>
  <c r="K253" i="43"/>
  <c r="I253" i="43"/>
  <c r="H253" i="43"/>
  <c r="F253" i="43"/>
  <c r="E253" i="43"/>
  <c r="C253" i="43"/>
  <c r="B253" i="43"/>
  <c r="U252" i="43"/>
  <c r="T252" i="43"/>
  <c r="U251" i="43"/>
  <c r="T251" i="43"/>
  <c r="U250" i="43"/>
  <c r="T250" i="43"/>
  <c r="U249" i="43"/>
  <c r="T249" i="43"/>
  <c r="U248" i="43"/>
  <c r="T248" i="43"/>
  <c r="U247" i="43"/>
  <c r="T247" i="43"/>
  <c r="S241" i="43"/>
  <c r="R241" i="43"/>
  <c r="Q241" i="43"/>
  <c r="O241" i="43"/>
  <c r="N241" i="43"/>
  <c r="L241" i="43"/>
  <c r="K241" i="43"/>
  <c r="I241" i="43"/>
  <c r="H241" i="43"/>
  <c r="F241" i="43"/>
  <c r="E241" i="43"/>
  <c r="C241" i="43"/>
  <c r="B241" i="43"/>
  <c r="U240" i="43"/>
  <c r="T240" i="43"/>
  <c r="U239" i="43"/>
  <c r="T239" i="43"/>
  <c r="U238" i="43"/>
  <c r="T238" i="43"/>
  <c r="U237" i="43"/>
  <c r="T237" i="43"/>
  <c r="U236" i="43"/>
  <c r="T236" i="43"/>
  <c r="U235" i="43"/>
  <c r="T235" i="43"/>
  <c r="S229" i="43"/>
  <c r="R229" i="43"/>
  <c r="Q229" i="43"/>
  <c r="O229" i="43"/>
  <c r="N229" i="43"/>
  <c r="L229" i="43"/>
  <c r="K229" i="43"/>
  <c r="I229" i="43"/>
  <c r="H229" i="43"/>
  <c r="F229" i="43"/>
  <c r="E229" i="43"/>
  <c r="C229" i="43"/>
  <c r="B229" i="43"/>
  <c r="U228" i="43"/>
  <c r="T228" i="43"/>
  <c r="U227" i="43"/>
  <c r="T227" i="43"/>
  <c r="U226" i="43"/>
  <c r="T226" i="43"/>
  <c r="U225" i="43"/>
  <c r="T225" i="43"/>
  <c r="U224" i="43"/>
  <c r="T224" i="43"/>
  <c r="U223" i="43"/>
  <c r="T223" i="43"/>
  <c r="S217" i="43"/>
  <c r="R217" i="43"/>
  <c r="Q217" i="43"/>
  <c r="O217" i="43"/>
  <c r="N217" i="43"/>
  <c r="L217" i="43"/>
  <c r="K217" i="43"/>
  <c r="I217" i="43"/>
  <c r="H217" i="43"/>
  <c r="F217" i="43"/>
  <c r="E217" i="43"/>
  <c r="C217" i="43"/>
  <c r="B217" i="43"/>
  <c r="U216" i="43"/>
  <c r="T216" i="43"/>
  <c r="U215" i="43"/>
  <c r="T215" i="43"/>
  <c r="U214" i="43"/>
  <c r="T214" i="43"/>
  <c r="U213" i="43"/>
  <c r="T213" i="43"/>
  <c r="U212" i="43"/>
  <c r="T212" i="43"/>
  <c r="U211" i="43"/>
  <c r="T211" i="43"/>
  <c r="S205" i="43"/>
  <c r="R205" i="43"/>
  <c r="Q205" i="43"/>
  <c r="O205" i="43"/>
  <c r="N205" i="43"/>
  <c r="L205" i="43"/>
  <c r="K205" i="43"/>
  <c r="I205" i="43"/>
  <c r="H205" i="43"/>
  <c r="F205" i="43"/>
  <c r="E205" i="43"/>
  <c r="C205" i="43"/>
  <c r="B205" i="43"/>
  <c r="U204" i="43"/>
  <c r="T204" i="43"/>
  <c r="U203" i="43"/>
  <c r="T203" i="43"/>
  <c r="U202" i="43"/>
  <c r="T202" i="43"/>
  <c r="U201" i="43"/>
  <c r="T201" i="43"/>
  <c r="U200" i="43"/>
  <c r="T200" i="43"/>
  <c r="U199" i="43"/>
  <c r="T199" i="43"/>
  <c r="S193" i="43"/>
  <c r="R193" i="43"/>
  <c r="Q193" i="43"/>
  <c r="O193" i="43"/>
  <c r="N193" i="43"/>
  <c r="L193" i="43"/>
  <c r="K193" i="43"/>
  <c r="I193" i="43"/>
  <c r="H193" i="43"/>
  <c r="F193" i="43"/>
  <c r="E193" i="43"/>
  <c r="C193" i="43"/>
  <c r="B193" i="43"/>
  <c r="U192" i="43"/>
  <c r="T192" i="43"/>
  <c r="U191" i="43"/>
  <c r="T191" i="43"/>
  <c r="U190" i="43"/>
  <c r="T190" i="43"/>
  <c r="U189" i="43"/>
  <c r="T189" i="43"/>
  <c r="U188" i="43"/>
  <c r="T188" i="43"/>
  <c r="U187" i="43"/>
  <c r="T187" i="43"/>
  <c r="B181" i="43"/>
  <c r="U180" i="43"/>
  <c r="T180" i="43"/>
  <c r="U179" i="43"/>
  <c r="T179" i="43"/>
  <c r="U178" i="43"/>
  <c r="T178" i="43"/>
  <c r="U177" i="43"/>
  <c r="T177" i="43"/>
  <c r="U176" i="43"/>
  <c r="T176" i="43"/>
  <c r="U175" i="43"/>
  <c r="T175" i="43"/>
  <c r="S169" i="43"/>
  <c r="R169" i="43"/>
  <c r="Q169" i="43"/>
  <c r="O169" i="43"/>
  <c r="N169" i="43"/>
  <c r="L169" i="43"/>
  <c r="K169" i="43"/>
  <c r="I169" i="43"/>
  <c r="H169" i="43"/>
  <c r="F169" i="43"/>
  <c r="E169" i="43"/>
  <c r="C169" i="43"/>
  <c r="B169" i="43"/>
  <c r="U168" i="43"/>
  <c r="T168" i="43"/>
  <c r="U167" i="43"/>
  <c r="T167" i="43"/>
  <c r="U166" i="43"/>
  <c r="T166" i="43"/>
  <c r="U165" i="43"/>
  <c r="T165" i="43"/>
  <c r="U164" i="43"/>
  <c r="T164" i="43"/>
  <c r="U163" i="43"/>
  <c r="T163" i="43"/>
  <c r="S145" i="43"/>
  <c r="R145" i="43"/>
  <c r="Q145" i="43"/>
  <c r="O145" i="43"/>
  <c r="N145" i="43"/>
  <c r="L145" i="43"/>
  <c r="K145" i="43"/>
  <c r="I145" i="43"/>
  <c r="H145" i="43"/>
  <c r="F145" i="43"/>
  <c r="E145" i="43"/>
  <c r="C145" i="43"/>
  <c r="B145" i="43"/>
  <c r="U144" i="43"/>
  <c r="T144" i="43"/>
  <c r="U143" i="43"/>
  <c r="T143" i="43"/>
  <c r="U142" i="43"/>
  <c r="T142" i="43"/>
  <c r="U141" i="43"/>
  <c r="T141" i="43"/>
  <c r="U140" i="43"/>
  <c r="T140" i="43"/>
  <c r="U139" i="43"/>
  <c r="T139" i="43"/>
  <c r="S109" i="43"/>
  <c r="R109" i="43"/>
  <c r="Q109" i="43"/>
  <c r="O109" i="43"/>
  <c r="N109" i="43"/>
  <c r="L109" i="43"/>
  <c r="K109" i="43"/>
  <c r="I109" i="43"/>
  <c r="H109" i="43"/>
  <c r="F109" i="43"/>
  <c r="E109" i="43"/>
  <c r="C109" i="43"/>
  <c r="B109" i="43"/>
  <c r="U108" i="43"/>
  <c r="T108" i="43"/>
  <c r="U107" i="43"/>
  <c r="T107" i="43"/>
  <c r="U106" i="43"/>
  <c r="T106" i="43"/>
  <c r="U105" i="43"/>
  <c r="T105" i="43"/>
  <c r="U104" i="43"/>
  <c r="T104" i="43"/>
  <c r="U103" i="43"/>
  <c r="T103" i="43"/>
  <c r="B97" i="43"/>
  <c r="U96" i="43"/>
  <c r="T96" i="43"/>
  <c r="U95" i="43"/>
  <c r="T95" i="43"/>
  <c r="U94" i="43"/>
  <c r="T94" i="43"/>
  <c r="U93" i="43"/>
  <c r="T93" i="43"/>
  <c r="U92" i="43"/>
  <c r="T92" i="43"/>
  <c r="U91" i="43"/>
  <c r="T91" i="43"/>
  <c r="S73" i="43"/>
  <c r="R73" i="43"/>
  <c r="Q73" i="43"/>
  <c r="O73" i="43"/>
  <c r="N73" i="43"/>
  <c r="L73" i="43"/>
  <c r="K73" i="43"/>
  <c r="I73" i="43"/>
  <c r="H73" i="43"/>
  <c r="F73" i="43"/>
  <c r="E73" i="43"/>
  <c r="C73" i="43"/>
  <c r="B73" i="43"/>
  <c r="U72" i="43"/>
  <c r="T72" i="43"/>
  <c r="U71" i="43"/>
  <c r="T71" i="43"/>
  <c r="U70" i="43"/>
  <c r="T70" i="43"/>
  <c r="U69" i="43"/>
  <c r="T69" i="43"/>
  <c r="U68" i="43"/>
  <c r="T68" i="43"/>
  <c r="U67" i="43"/>
  <c r="T67" i="43"/>
  <c r="S49" i="43"/>
  <c r="R49" i="43"/>
  <c r="Q49" i="43"/>
  <c r="O49" i="43"/>
  <c r="N49" i="43"/>
  <c r="L49" i="43"/>
  <c r="K49" i="43"/>
  <c r="I49" i="43"/>
  <c r="H49" i="43"/>
  <c r="F49" i="43"/>
  <c r="E49" i="43"/>
  <c r="C49" i="43"/>
  <c r="B49" i="43"/>
  <c r="U48" i="43"/>
  <c r="T48" i="43"/>
  <c r="U47" i="43"/>
  <c r="T47" i="43"/>
  <c r="U46" i="43"/>
  <c r="T46" i="43"/>
  <c r="U45" i="43"/>
  <c r="T45" i="43"/>
  <c r="U44" i="43"/>
  <c r="T44" i="43"/>
  <c r="U43" i="43"/>
  <c r="T43" i="43"/>
  <c r="S37" i="43"/>
  <c r="R37" i="43"/>
  <c r="Q37" i="43"/>
  <c r="O37" i="43"/>
  <c r="N37" i="43"/>
  <c r="L37" i="43"/>
  <c r="K37" i="43"/>
  <c r="I37" i="43"/>
  <c r="H37" i="43"/>
  <c r="F37" i="43"/>
  <c r="E37" i="43"/>
  <c r="C37" i="43"/>
  <c r="B37" i="43"/>
  <c r="U36" i="43"/>
  <c r="T36" i="43"/>
  <c r="U35" i="43"/>
  <c r="T35" i="43"/>
  <c r="U34" i="43"/>
  <c r="T34" i="43"/>
  <c r="U33" i="43"/>
  <c r="T33" i="43"/>
  <c r="U32" i="43"/>
  <c r="T32" i="43"/>
  <c r="U31" i="43"/>
  <c r="T31" i="43"/>
  <c r="S25" i="43"/>
  <c r="R25" i="43"/>
  <c r="Q25" i="43"/>
  <c r="O25" i="43"/>
  <c r="N25" i="43"/>
  <c r="L25" i="43"/>
  <c r="K25" i="43"/>
  <c r="I25" i="43"/>
  <c r="H25" i="43"/>
  <c r="U24" i="43"/>
  <c r="T24" i="43"/>
  <c r="U23" i="43"/>
  <c r="T23" i="43"/>
  <c r="U22" i="43"/>
  <c r="T22" i="43"/>
  <c r="U21" i="43"/>
  <c r="T21" i="43"/>
  <c r="U20" i="43"/>
  <c r="T20" i="43"/>
  <c r="U19" i="43"/>
  <c r="T19" i="43"/>
  <c r="C12" i="43"/>
  <c r="E12" i="43"/>
  <c r="F12" i="43"/>
  <c r="H12" i="43"/>
  <c r="I12" i="43"/>
  <c r="K12" i="43"/>
  <c r="L12" i="43"/>
  <c r="O12" i="43"/>
  <c r="Q12" i="43"/>
  <c r="R12" i="43"/>
  <c r="S12" i="43"/>
  <c r="B12" i="43"/>
  <c r="D14" i="46"/>
  <c r="D360" i="46" s="1"/>
  <c r="F14" i="46"/>
  <c r="F360" i="46" s="1"/>
  <c r="G14" i="46"/>
  <c r="G360" i="46" s="1"/>
  <c r="C14" i="46"/>
  <c r="C360" i="46" s="1"/>
  <c r="E6" i="46"/>
  <c r="E352" i="46" s="1"/>
  <c r="E7" i="46"/>
  <c r="E353" i="46" s="1"/>
  <c r="E8" i="46"/>
  <c r="E354" i="46" s="1"/>
  <c r="E9" i="46"/>
  <c r="E355" i="46" s="1"/>
  <c r="E10" i="46"/>
  <c r="E356" i="46" s="1"/>
  <c r="E11" i="46"/>
  <c r="E357" i="46" s="1"/>
  <c r="E12" i="46"/>
  <c r="E358" i="46" s="1"/>
  <c r="E13" i="46"/>
  <c r="E359" i="46" s="1"/>
  <c r="I59" i="35"/>
  <c r="I60" i="35"/>
  <c r="I61" i="35"/>
  <c r="I62" i="35"/>
  <c r="I114" i="35" s="1"/>
  <c r="I63" i="35"/>
  <c r="I115" i="35" s="1"/>
  <c r="I64" i="35"/>
  <c r="I116" i="35" s="1"/>
  <c r="I65" i="35"/>
  <c r="I117" i="35" s="1"/>
  <c r="I66" i="35"/>
  <c r="I118" i="35" s="1"/>
  <c r="I67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133" i="35" s="1"/>
  <c r="I84" i="35"/>
  <c r="I85" i="35"/>
  <c r="I86" i="35"/>
  <c r="I138" i="35" s="1"/>
  <c r="I87" i="35"/>
  <c r="I88" i="35"/>
  <c r="I89" i="35"/>
  <c r="I90" i="35"/>
  <c r="I91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55" i="35" s="1"/>
  <c r="I58" i="35"/>
  <c r="I6" i="35"/>
  <c r="I7" i="35"/>
  <c r="I8" i="35"/>
  <c r="I14" i="35"/>
  <c r="I15" i="35"/>
  <c r="I120" i="35" s="1"/>
  <c r="I16" i="35"/>
  <c r="I17" i="35"/>
  <c r="I18" i="35"/>
  <c r="I19" i="35"/>
  <c r="I20" i="35"/>
  <c r="I21" i="35"/>
  <c r="I22" i="35"/>
  <c r="I23" i="35"/>
  <c r="I24" i="35"/>
  <c r="I25" i="35"/>
  <c r="I26" i="35"/>
  <c r="I27" i="35"/>
  <c r="I31" i="35"/>
  <c r="I32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" i="35"/>
  <c r="E16" i="7"/>
  <c r="G16" i="7"/>
  <c r="H16" i="7"/>
  <c r="J16" i="7"/>
  <c r="K16" i="7"/>
  <c r="M16" i="7"/>
  <c r="N16" i="7"/>
  <c r="P16" i="7"/>
  <c r="Q16" i="7"/>
  <c r="S16" i="7"/>
  <c r="T16" i="7"/>
  <c r="V16" i="7"/>
  <c r="W16" i="7"/>
  <c r="Y9" i="7"/>
  <c r="Y379" i="7" s="1"/>
  <c r="Z9" i="7"/>
  <c r="Z379" i="7" s="1"/>
  <c r="Y10" i="7"/>
  <c r="Y380" i="7" s="1"/>
  <c r="Z10" i="7"/>
  <c r="Z380" i="7" s="1"/>
  <c r="Y11" i="7"/>
  <c r="Y381" i="7" s="1"/>
  <c r="Z11" i="7"/>
  <c r="Z381" i="7" s="1"/>
  <c r="Y12" i="7"/>
  <c r="Y382" i="7" s="1"/>
  <c r="Z12" i="7"/>
  <c r="Z382" i="7" s="1"/>
  <c r="Y13" i="7"/>
  <c r="Y383" i="7" s="1"/>
  <c r="Z13" i="7"/>
  <c r="Z383" i="7" s="1"/>
  <c r="Y14" i="7"/>
  <c r="Y384" i="7" s="1"/>
  <c r="Z14" i="7"/>
  <c r="Z384" i="7" s="1"/>
  <c r="Y15" i="7"/>
  <c r="Y385" i="7" s="1"/>
  <c r="Z15" i="7"/>
  <c r="Z385" i="7" s="1"/>
  <c r="Z8" i="7"/>
  <c r="Z378" i="7" s="1"/>
  <c r="Y8" i="7"/>
  <c r="Y378" i="7" s="1"/>
  <c r="X8" i="7"/>
  <c r="X378" i="7" s="1"/>
  <c r="BX378" i="7" s="1"/>
  <c r="AM75" i="38" l="1"/>
  <c r="AN65" i="38"/>
  <c r="AN86" i="38"/>
  <c r="AN84" i="38"/>
  <c r="AN81" i="38"/>
  <c r="AN79" i="38"/>
  <c r="AN77" i="38"/>
  <c r="AN74" i="38"/>
  <c r="AN72" i="38"/>
  <c r="AM67" i="38"/>
  <c r="AM65" i="38"/>
  <c r="AM78" i="38"/>
  <c r="AM73" i="38"/>
  <c r="AM86" i="38"/>
  <c r="AM84" i="38"/>
  <c r="AM81" i="38"/>
  <c r="AM79" i="38"/>
  <c r="AM77" i="38"/>
  <c r="AM74" i="38"/>
  <c r="AM72" i="38"/>
  <c r="AN66" i="38"/>
  <c r="AN64" i="38"/>
  <c r="AM85" i="38"/>
  <c r="AM80" i="38"/>
  <c r="AM71" i="38"/>
  <c r="AN85" i="38"/>
  <c r="AN80" i="38"/>
  <c r="AN78" i="38"/>
  <c r="AN75" i="38"/>
  <c r="AN73" i="38"/>
  <c r="AN71" i="38"/>
  <c r="AM66" i="38"/>
  <c r="T181" i="43"/>
  <c r="H361" i="47"/>
  <c r="K352" i="47"/>
  <c r="I148" i="35"/>
  <c r="I121" i="35"/>
  <c r="I140" i="35"/>
  <c r="I132" i="35"/>
  <c r="I141" i="35"/>
  <c r="I127" i="35"/>
  <c r="I126" i="35"/>
  <c r="U181" i="43"/>
  <c r="U46" i="30"/>
  <c r="O193" i="30"/>
  <c r="Q290" i="43"/>
  <c r="I150" i="35"/>
  <c r="J162" i="58"/>
  <c r="I152" i="35"/>
  <c r="J283" i="58"/>
  <c r="V14" i="57"/>
  <c r="V383" i="57" s="1"/>
  <c r="I129" i="35"/>
  <c r="I128" i="35"/>
  <c r="I144" i="35"/>
  <c r="I139" i="35"/>
  <c r="I125" i="35"/>
  <c r="I124" i="35"/>
  <c r="R290" i="43"/>
  <c r="I111" i="35"/>
  <c r="I110" i="35"/>
  <c r="I137" i="35"/>
  <c r="I136" i="35"/>
  <c r="J94" i="58"/>
  <c r="R193" i="30"/>
  <c r="T193" i="30"/>
  <c r="L193" i="30"/>
  <c r="S193" i="30"/>
  <c r="I145" i="35"/>
  <c r="I143" i="35"/>
  <c r="I142" i="35"/>
  <c r="I149" i="35"/>
  <c r="I151" i="35"/>
  <c r="I131" i="35"/>
  <c r="I130" i="35"/>
  <c r="I154" i="35"/>
  <c r="I153" i="35"/>
  <c r="I113" i="35"/>
  <c r="I112" i="35"/>
  <c r="I123" i="35"/>
  <c r="I122" i="35"/>
  <c r="I105" i="35"/>
  <c r="I119" i="35"/>
  <c r="I104" i="35"/>
  <c r="J54" i="58"/>
  <c r="J229" i="58"/>
  <c r="I51" i="35"/>
  <c r="I146" i="35"/>
  <c r="I52" i="35"/>
  <c r="I147" i="35"/>
  <c r="J27" i="58"/>
  <c r="V10" i="57"/>
  <c r="V379" i="57" s="1"/>
  <c r="V6" i="57"/>
  <c r="V375" i="57" s="1"/>
  <c r="V11" i="57"/>
  <c r="V380" i="57" s="1"/>
  <c r="V7" i="57"/>
  <c r="V376" i="57" s="1"/>
  <c r="V12" i="57"/>
  <c r="V381" i="57" s="1"/>
  <c r="V8" i="57"/>
  <c r="V377" i="57" s="1"/>
  <c r="V13" i="57"/>
  <c r="V382" i="57" s="1"/>
  <c r="V9" i="57"/>
  <c r="V378" i="57" s="1"/>
  <c r="J215" i="58"/>
  <c r="J296" i="58"/>
  <c r="J188" i="58"/>
  <c r="J269" i="58"/>
  <c r="J121" i="58"/>
  <c r="J242" i="58"/>
  <c r="H14" i="47"/>
  <c r="J40" i="58"/>
  <c r="J310" i="58"/>
  <c r="J108" i="58"/>
  <c r="J202" i="58"/>
  <c r="J256" i="58"/>
  <c r="O152" i="30"/>
  <c r="U172" i="30"/>
  <c r="T152" i="30"/>
  <c r="T16" i="30"/>
  <c r="U186" i="30"/>
  <c r="U47" i="30"/>
  <c r="U48" i="30"/>
  <c r="U49" i="30"/>
  <c r="U168" i="30"/>
  <c r="V191" i="43"/>
  <c r="L33" i="30"/>
  <c r="U268" i="30"/>
  <c r="U28" i="30"/>
  <c r="U24" i="30"/>
  <c r="T33" i="30"/>
  <c r="V239" i="43"/>
  <c r="V213" i="43"/>
  <c r="V235" i="43"/>
  <c r="V142" i="43"/>
  <c r="F33" i="30"/>
  <c r="V180" i="43"/>
  <c r="V31" i="57"/>
  <c r="V261" i="43"/>
  <c r="V228" i="43"/>
  <c r="V276" i="43"/>
  <c r="I44" i="30"/>
  <c r="U98" i="30"/>
  <c r="V47" i="43"/>
  <c r="V107" i="43"/>
  <c r="V168" i="43"/>
  <c r="V179" i="43"/>
  <c r="V216" i="43"/>
  <c r="V238" i="43"/>
  <c r="V264" i="43"/>
  <c r="V275" i="43"/>
  <c r="V72" i="43"/>
  <c r="D15" i="57"/>
  <c r="S191" i="57"/>
  <c r="U171" i="30"/>
  <c r="U246" i="30"/>
  <c r="U242" i="30"/>
  <c r="O102" i="30"/>
  <c r="AO16" i="38"/>
  <c r="G193" i="43"/>
  <c r="P277" i="43"/>
  <c r="AO7" i="38"/>
  <c r="U60" i="30"/>
  <c r="U67" i="30"/>
  <c r="U185" i="30"/>
  <c r="U187" i="30"/>
  <c r="U191" i="30"/>
  <c r="U305" i="30"/>
  <c r="D277" i="43"/>
  <c r="AO21" i="38"/>
  <c r="AO12" i="38"/>
  <c r="V24" i="43"/>
  <c r="V96" i="43"/>
  <c r="V144" i="43"/>
  <c r="V163" i="43"/>
  <c r="V167" i="43"/>
  <c r="V178" i="43"/>
  <c r="V211" i="43"/>
  <c r="V215" i="43"/>
  <c r="V237" i="43"/>
  <c r="V252" i="43"/>
  <c r="V259" i="43"/>
  <c r="U25" i="30"/>
  <c r="I33" i="30"/>
  <c r="S33" i="30"/>
  <c r="L44" i="30"/>
  <c r="I50" i="30"/>
  <c r="L50" i="30"/>
  <c r="O50" i="30"/>
  <c r="R50" i="30"/>
  <c r="S50" i="30"/>
  <c r="U101" i="30"/>
  <c r="I118" i="30"/>
  <c r="L118" i="30"/>
  <c r="U115" i="30"/>
  <c r="L219" i="30"/>
  <c r="U243" i="30"/>
  <c r="U239" i="30"/>
  <c r="U304" i="30"/>
  <c r="V70" i="43"/>
  <c r="J73" i="43"/>
  <c r="V69" i="43"/>
  <c r="U73" i="43"/>
  <c r="V68" i="43"/>
  <c r="U317" i="30"/>
  <c r="AD87" i="38"/>
  <c r="P15" i="57"/>
  <c r="M169" i="43"/>
  <c r="V164" i="43"/>
  <c r="V165" i="43"/>
  <c r="U267" i="30"/>
  <c r="U264" i="30"/>
  <c r="U265" i="30"/>
  <c r="U68" i="30"/>
  <c r="V108" i="43"/>
  <c r="V103" i="43"/>
  <c r="F50" i="30"/>
  <c r="AO15" i="38"/>
  <c r="U190" i="30"/>
  <c r="U196" i="30"/>
  <c r="M73" i="43"/>
  <c r="D169" i="43"/>
  <c r="P169" i="43"/>
  <c r="M205" i="43"/>
  <c r="P217" i="43"/>
  <c r="U241" i="43"/>
  <c r="X239" i="43" s="1"/>
  <c r="AO5" i="38"/>
  <c r="AO20" i="38"/>
  <c r="U245" i="30"/>
  <c r="U241" i="30"/>
  <c r="U65" i="30"/>
  <c r="U96" i="30"/>
  <c r="T50" i="30"/>
  <c r="U55" i="30"/>
  <c r="U70" i="30"/>
  <c r="O118" i="30"/>
  <c r="O219" i="30"/>
  <c r="G239" i="57"/>
  <c r="S239" i="57"/>
  <c r="G255" i="57"/>
  <c r="S255" i="57"/>
  <c r="S271" i="57"/>
  <c r="G287" i="57"/>
  <c r="S287" i="57"/>
  <c r="G303" i="57"/>
  <c r="S303" i="57"/>
  <c r="S319" i="57"/>
  <c r="G335" i="57"/>
  <c r="S335" i="57"/>
  <c r="G351" i="57"/>
  <c r="S351" i="57"/>
  <c r="G367" i="57"/>
  <c r="S367" i="57"/>
  <c r="AO14" i="38"/>
  <c r="O33" i="30"/>
  <c r="O44" i="30"/>
  <c r="U64" i="30"/>
  <c r="L102" i="30"/>
  <c r="U95" i="30"/>
  <c r="U114" i="30"/>
  <c r="U244" i="30"/>
  <c r="U240" i="30"/>
  <c r="U297" i="30"/>
  <c r="U303" i="30"/>
  <c r="U316" i="30"/>
  <c r="D73" i="43"/>
  <c r="P73" i="43"/>
  <c r="G169" i="43"/>
  <c r="D253" i="43"/>
  <c r="J191" i="57"/>
  <c r="T191" i="57"/>
  <c r="Y191" i="57" s="1"/>
  <c r="M239" i="57"/>
  <c r="U239" i="57"/>
  <c r="Z239" i="57" s="1"/>
  <c r="M255" i="57"/>
  <c r="U255" i="57"/>
  <c r="Z255" i="57" s="1"/>
  <c r="M287" i="57"/>
  <c r="U287" i="57"/>
  <c r="Z287" i="57" s="1"/>
  <c r="M303" i="57"/>
  <c r="U303" i="57"/>
  <c r="Z303" i="57" s="1"/>
  <c r="M335" i="57"/>
  <c r="U335" i="57"/>
  <c r="M351" i="57"/>
  <c r="U351" i="57"/>
  <c r="Z351" i="57" s="1"/>
  <c r="M367" i="57"/>
  <c r="U367" i="57"/>
  <c r="Z367" i="57" s="1"/>
  <c r="AO6" i="38"/>
  <c r="U27" i="30"/>
  <c r="U42" i="30"/>
  <c r="U58" i="30"/>
  <c r="U52" i="30"/>
  <c r="U56" i="30"/>
  <c r="U97" i="30"/>
  <c r="U99" i="30"/>
  <c r="U93" i="30"/>
  <c r="U116" i="30"/>
  <c r="U167" i="30"/>
  <c r="U173" i="30"/>
  <c r="U188" i="30"/>
  <c r="U197" i="30"/>
  <c r="U233" i="30"/>
  <c r="U262" i="30"/>
  <c r="U299" i="30"/>
  <c r="AV398" i="30" s="1"/>
  <c r="U301" i="30"/>
  <c r="U314" i="30"/>
  <c r="U318" i="30"/>
  <c r="D49" i="43"/>
  <c r="V48" i="43"/>
  <c r="G73" i="43"/>
  <c r="V67" i="43"/>
  <c r="V71" i="43"/>
  <c r="P145" i="43"/>
  <c r="V143" i="43"/>
  <c r="J169" i="43"/>
  <c r="U169" i="43"/>
  <c r="X167" i="43" s="1"/>
  <c r="V166" i="43"/>
  <c r="D193" i="43"/>
  <c r="P193" i="43"/>
  <c r="V192" i="43"/>
  <c r="V236" i="43"/>
  <c r="V240" i="43"/>
  <c r="V262" i="43"/>
  <c r="AO26" i="38"/>
  <c r="AO18" i="38"/>
  <c r="AO13" i="38"/>
  <c r="U26" i="30"/>
  <c r="U32" i="30"/>
  <c r="F44" i="30"/>
  <c r="U57" i="30"/>
  <c r="U61" i="30"/>
  <c r="U59" i="30"/>
  <c r="U53" i="30"/>
  <c r="U72" i="30"/>
  <c r="U100" i="30"/>
  <c r="U94" i="30"/>
  <c r="U117" i="30"/>
  <c r="U189" i="30"/>
  <c r="U261" i="30"/>
  <c r="U302" i="30"/>
  <c r="U306" i="30"/>
  <c r="U315" i="30"/>
  <c r="U319" i="30"/>
  <c r="P49" i="43"/>
  <c r="V45" i="43"/>
  <c r="J49" i="43"/>
  <c r="U49" i="43"/>
  <c r="V46" i="43"/>
  <c r="V44" i="43"/>
  <c r="P229" i="43"/>
  <c r="V227" i="43"/>
  <c r="M229" i="43"/>
  <c r="J229" i="43"/>
  <c r="G229" i="43"/>
  <c r="T229" i="43"/>
  <c r="V226" i="43"/>
  <c r="V225" i="43"/>
  <c r="D229" i="43"/>
  <c r="U229" i="43"/>
  <c r="V224" i="43"/>
  <c r="P37" i="43"/>
  <c r="M37" i="43"/>
  <c r="V33" i="43"/>
  <c r="J37" i="43"/>
  <c r="G37" i="43"/>
  <c r="V36" i="43"/>
  <c r="V35" i="43"/>
  <c r="V34" i="43"/>
  <c r="D37" i="43"/>
  <c r="U37" i="43"/>
  <c r="V32" i="43"/>
  <c r="V31" i="43"/>
  <c r="AA87" i="38"/>
  <c r="P265" i="43"/>
  <c r="V263" i="43"/>
  <c r="M265" i="43"/>
  <c r="U265" i="43"/>
  <c r="V260" i="43"/>
  <c r="J265" i="43"/>
  <c r="G265" i="43"/>
  <c r="D265" i="43"/>
  <c r="U87" i="38"/>
  <c r="U184" i="30"/>
  <c r="U14" i="30"/>
  <c r="U12" i="30"/>
  <c r="U10" i="30"/>
  <c r="U15" i="30"/>
  <c r="U13" i="30"/>
  <c r="U11" i="30"/>
  <c r="S16" i="30"/>
  <c r="P12" i="43"/>
  <c r="H14" i="46"/>
  <c r="H360" i="46" s="1"/>
  <c r="U298" i="30"/>
  <c r="U300" i="30"/>
  <c r="M191" i="57"/>
  <c r="G191" i="57"/>
  <c r="U191" i="57"/>
  <c r="Z191" i="57" s="1"/>
  <c r="J145" i="43"/>
  <c r="V141" i="43"/>
  <c r="D145" i="43"/>
  <c r="U145" i="43"/>
  <c r="V140" i="43"/>
  <c r="I102" i="30"/>
  <c r="T102" i="30"/>
  <c r="S102" i="30"/>
  <c r="R102" i="30"/>
  <c r="M145" i="43"/>
  <c r="G145" i="43"/>
  <c r="T145" i="43"/>
  <c r="V95" i="43"/>
  <c r="V94" i="43"/>
  <c r="T97" i="43"/>
  <c r="V93" i="43"/>
  <c r="U97" i="43"/>
  <c r="V92" i="43"/>
  <c r="U54" i="30"/>
  <c r="U263" i="30"/>
  <c r="U266" i="30"/>
  <c r="AV395" i="30" s="1"/>
  <c r="U260" i="30"/>
  <c r="U71" i="30"/>
  <c r="U66" i="30"/>
  <c r="U69" i="30"/>
  <c r="V105" i="43"/>
  <c r="P109" i="43"/>
  <c r="M109" i="43"/>
  <c r="V106" i="43"/>
  <c r="J109" i="43"/>
  <c r="G109" i="43"/>
  <c r="U109" i="43"/>
  <c r="V104" i="43"/>
  <c r="D109" i="43"/>
  <c r="V214" i="43"/>
  <c r="M217" i="43"/>
  <c r="J217" i="43"/>
  <c r="G217" i="43"/>
  <c r="D217" i="43"/>
  <c r="U217" i="43"/>
  <c r="V212" i="43"/>
  <c r="AO22" i="38"/>
  <c r="D87" i="38"/>
  <c r="AO25" i="38"/>
  <c r="P253" i="43"/>
  <c r="M253" i="43"/>
  <c r="V251" i="43"/>
  <c r="J253" i="43"/>
  <c r="V250" i="43"/>
  <c r="V249" i="43"/>
  <c r="U253" i="43"/>
  <c r="V248" i="43"/>
  <c r="G253" i="43"/>
  <c r="T253" i="43"/>
  <c r="P25" i="43"/>
  <c r="M25" i="43"/>
  <c r="J25" i="43"/>
  <c r="G25" i="43"/>
  <c r="V23" i="43"/>
  <c r="V22" i="43"/>
  <c r="V21" i="43"/>
  <c r="U25" i="43"/>
  <c r="V20" i="43"/>
  <c r="T25" i="43"/>
  <c r="M49" i="43"/>
  <c r="G49" i="43"/>
  <c r="T49" i="43"/>
  <c r="AO27" i="38"/>
  <c r="M277" i="43"/>
  <c r="J277" i="43"/>
  <c r="V274" i="43"/>
  <c r="V273" i="43"/>
  <c r="U277" i="43"/>
  <c r="G277" i="43"/>
  <c r="T277" i="43"/>
  <c r="V272" i="43"/>
  <c r="T118" i="30"/>
  <c r="R118" i="30"/>
  <c r="AO19" i="38"/>
  <c r="V177" i="43"/>
  <c r="V176" i="43"/>
  <c r="U199" i="30"/>
  <c r="U198" i="30"/>
  <c r="M12" i="43"/>
  <c r="J12" i="43"/>
  <c r="G12" i="43"/>
  <c r="D12" i="43"/>
  <c r="U235" i="30"/>
  <c r="U234" i="30"/>
  <c r="U232" i="30"/>
  <c r="T44" i="30"/>
  <c r="R44" i="30"/>
  <c r="U41" i="30"/>
  <c r="U43" i="30"/>
  <c r="AN28" i="38"/>
  <c r="R33" i="30"/>
  <c r="U31" i="30"/>
  <c r="T224" i="30"/>
  <c r="I224" i="30"/>
  <c r="S224" i="30"/>
  <c r="AJ87" i="38"/>
  <c r="AO24" i="38"/>
  <c r="AO83" i="38" s="1"/>
  <c r="M319" i="57"/>
  <c r="G319" i="57"/>
  <c r="U319" i="57"/>
  <c r="Z319" i="57" s="1"/>
  <c r="P241" i="43"/>
  <c r="M241" i="43"/>
  <c r="J241" i="43"/>
  <c r="G241" i="43"/>
  <c r="D241" i="43"/>
  <c r="R219" i="30"/>
  <c r="I219" i="30"/>
  <c r="T219" i="30"/>
  <c r="U218" i="30"/>
  <c r="U217" i="30"/>
  <c r="U216" i="30"/>
  <c r="U215" i="30"/>
  <c r="U214" i="30"/>
  <c r="U213" i="30"/>
  <c r="U212" i="30"/>
  <c r="U211" i="30"/>
  <c r="U210" i="30"/>
  <c r="U209" i="30"/>
  <c r="S219" i="30"/>
  <c r="F219" i="30"/>
  <c r="U208" i="30"/>
  <c r="U207" i="30"/>
  <c r="U206" i="30"/>
  <c r="U205" i="30"/>
  <c r="U204" i="30"/>
  <c r="U203" i="30"/>
  <c r="U202" i="30"/>
  <c r="AI28" i="38"/>
  <c r="AF28" i="38"/>
  <c r="Z28" i="38"/>
  <c r="T28" i="38"/>
  <c r="J358" i="47"/>
  <c r="J357" i="47"/>
  <c r="J356" i="47"/>
  <c r="J355" i="47"/>
  <c r="J354" i="47"/>
  <c r="J353" i="47"/>
  <c r="AL28" i="38"/>
  <c r="AC28" i="38"/>
  <c r="W28" i="38"/>
  <c r="S87" i="38"/>
  <c r="Q28" i="38"/>
  <c r="N28" i="38"/>
  <c r="K28" i="38"/>
  <c r="H28" i="38"/>
  <c r="M271" i="57"/>
  <c r="G271" i="57"/>
  <c r="U271" i="57"/>
  <c r="Z271" i="57" s="1"/>
  <c r="P205" i="43"/>
  <c r="V204" i="43"/>
  <c r="J205" i="43"/>
  <c r="G205" i="43"/>
  <c r="V203" i="43"/>
  <c r="V202" i="43"/>
  <c r="V201" i="43"/>
  <c r="U205" i="43"/>
  <c r="V200" i="43"/>
  <c r="T205" i="43"/>
  <c r="D205" i="43"/>
  <c r="J360" i="47"/>
  <c r="J359" i="47"/>
  <c r="I360" i="47"/>
  <c r="I359" i="47"/>
  <c r="I358" i="47"/>
  <c r="I357" i="47"/>
  <c r="I356" i="47"/>
  <c r="I355" i="47"/>
  <c r="I354" i="47"/>
  <c r="I353" i="47"/>
  <c r="E28" i="38"/>
  <c r="V189" i="43"/>
  <c r="M193" i="43"/>
  <c r="V190" i="43"/>
  <c r="J193" i="43"/>
  <c r="U193" i="43"/>
  <c r="V188" i="43"/>
  <c r="V187" i="43"/>
  <c r="J33" i="7"/>
  <c r="T247" i="30"/>
  <c r="O87" i="38"/>
  <c r="L87" i="38"/>
  <c r="I87" i="38"/>
  <c r="F87" i="38"/>
  <c r="C87" i="38"/>
  <c r="AK87" i="38"/>
  <c r="AH87" i="38"/>
  <c r="AE87" i="38"/>
  <c r="Y87" i="38"/>
  <c r="AG87" i="38"/>
  <c r="AB87" i="38"/>
  <c r="X87" i="38"/>
  <c r="V87" i="38"/>
  <c r="R87" i="38"/>
  <c r="P87" i="38"/>
  <c r="M87" i="38"/>
  <c r="J87" i="38"/>
  <c r="G87" i="38"/>
  <c r="G15" i="57"/>
  <c r="S15" i="57"/>
  <c r="U15" i="57"/>
  <c r="Z15" i="57" s="1"/>
  <c r="D255" i="57"/>
  <c r="J255" i="57"/>
  <c r="P255" i="57"/>
  <c r="T255" i="57"/>
  <c r="Y255" i="57" s="1"/>
  <c r="D287" i="57"/>
  <c r="J287" i="57"/>
  <c r="P287" i="57"/>
  <c r="T287" i="57"/>
  <c r="Y287" i="57" s="1"/>
  <c r="D319" i="57"/>
  <c r="J319" i="57"/>
  <c r="P319" i="57"/>
  <c r="T319" i="57"/>
  <c r="Y319" i="57" s="1"/>
  <c r="D351" i="57"/>
  <c r="J351" i="57"/>
  <c r="P351" i="57"/>
  <c r="T351" i="57"/>
  <c r="Y351" i="57" s="1"/>
  <c r="M15" i="57"/>
  <c r="J15" i="57"/>
  <c r="T15" i="57"/>
  <c r="T73" i="43"/>
  <c r="V91" i="43"/>
  <c r="T109" i="43"/>
  <c r="V139" i="43"/>
  <c r="T169" i="43"/>
  <c r="V175" i="43"/>
  <c r="T193" i="43"/>
  <c r="V199" i="43"/>
  <c r="T217" i="43"/>
  <c r="V223" i="43"/>
  <c r="T241" i="43"/>
  <c r="V247" i="43"/>
  <c r="T265" i="43"/>
  <c r="V271" i="43"/>
  <c r="V19" i="43"/>
  <c r="T37" i="43"/>
  <c r="V43" i="43"/>
  <c r="L16" i="7"/>
  <c r="R16" i="7"/>
  <c r="X16" i="7"/>
  <c r="Z16" i="7"/>
  <c r="AA15" i="7"/>
  <c r="AA14" i="7"/>
  <c r="AA13" i="7"/>
  <c r="AA12" i="7"/>
  <c r="AA11" i="7"/>
  <c r="AA10" i="7"/>
  <c r="AA9" i="7"/>
  <c r="I16" i="7"/>
  <c r="O16" i="7"/>
  <c r="U16" i="7"/>
  <c r="Y16" i="7"/>
  <c r="AA8" i="7"/>
  <c r="J233" i="44"/>
  <c r="I233" i="44"/>
  <c r="G233" i="44"/>
  <c r="F233" i="44"/>
  <c r="D233" i="44"/>
  <c r="C233" i="44"/>
  <c r="M232" i="44"/>
  <c r="L232" i="44"/>
  <c r="M231" i="44"/>
  <c r="L231" i="44"/>
  <c r="M230" i="44"/>
  <c r="L230" i="44"/>
  <c r="M229" i="44"/>
  <c r="L229" i="44"/>
  <c r="J223" i="44"/>
  <c r="I223" i="44"/>
  <c r="G223" i="44"/>
  <c r="F223" i="44"/>
  <c r="D223" i="44"/>
  <c r="C223" i="44"/>
  <c r="M222" i="44"/>
  <c r="L222" i="44"/>
  <c r="M221" i="44"/>
  <c r="L221" i="44"/>
  <c r="M220" i="44"/>
  <c r="L220" i="44"/>
  <c r="M219" i="44"/>
  <c r="L219" i="44"/>
  <c r="J213" i="44"/>
  <c r="I213" i="44"/>
  <c r="G213" i="44"/>
  <c r="F213" i="44"/>
  <c r="D213" i="44"/>
  <c r="C213" i="44"/>
  <c r="M212" i="44"/>
  <c r="L212" i="44"/>
  <c r="M211" i="44"/>
  <c r="L211" i="44"/>
  <c r="M210" i="44"/>
  <c r="L210" i="44"/>
  <c r="M209" i="44"/>
  <c r="L209" i="44"/>
  <c r="C203" i="44"/>
  <c r="L199" i="44"/>
  <c r="L203" i="44" s="1"/>
  <c r="J193" i="44"/>
  <c r="I193" i="44"/>
  <c r="G193" i="44"/>
  <c r="F193" i="44"/>
  <c r="D193" i="44"/>
  <c r="C193" i="44"/>
  <c r="M192" i="44"/>
  <c r="L192" i="44"/>
  <c r="M191" i="44"/>
  <c r="L191" i="44"/>
  <c r="M190" i="44"/>
  <c r="L190" i="44"/>
  <c r="M189" i="44"/>
  <c r="L189" i="44"/>
  <c r="J183" i="44"/>
  <c r="I183" i="44"/>
  <c r="G183" i="44"/>
  <c r="F183" i="44"/>
  <c r="D183" i="44"/>
  <c r="C183" i="44"/>
  <c r="M182" i="44"/>
  <c r="L182" i="44"/>
  <c r="M181" i="44"/>
  <c r="L181" i="44"/>
  <c r="M180" i="44"/>
  <c r="L180" i="44"/>
  <c r="M179" i="44"/>
  <c r="L179" i="44"/>
  <c r="J173" i="44"/>
  <c r="I173" i="44"/>
  <c r="G173" i="44"/>
  <c r="F173" i="44"/>
  <c r="D173" i="44"/>
  <c r="C173" i="44"/>
  <c r="M172" i="44"/>
  <c r="L172" i="44"/>
  <c r="M171" i="44"/>
  <c r="L171" i="44"/>
  <c r="M170" i="44"/>
  <c r="L170" i="44"/>
  <c r="M169" i="44"/>
  <c r="L169" i="44"/>
  <c r="J163" i="44"/>
  <c r="I163" i="44"/>
  <c r="G163" i="44"/>
  <c r="F163" i="44"/>
  <c r="D163" i="44"/>
  <c r="C163" i="44"/>
  <c r="M162" i="44"/>
  <c r="L162" i="44"/>
  <c r="M161" i="44"/>
  <c r="L161" i="44"/>
  <c r="M160" i="44"/>
  <c r="L160" i="44"/>
  <c r="M159" i="44"/>
  <c r="L159" i="44"/>
  <c r="J153" i="44"/>
  <c r="I153" i="44"/>
  <c r="G153" i="44"/>
  <c r="F153" i="44"/>
  <c r="D153" i="44"/>
  <c r="C153" i="44"/>
  <c r="M152" i="44"/>
  <c r="L152" i="44"/>
  <c r="M151" i="44"/>
  <c r="L151" i="44"/>
  <c r="M150" i="44"/>
  <c r="L150" i="44"/>
  <c r="M149" i="44"/>
  <c r="L149" i="44"/>
  <c r="J143" i="44"/>
  <c r="I143" i="44"/>
  <c r="G143" i="44"/>
  <c r="F143" i="44"/>
  <c r="D143" i="44"/>
  <c r="C143" i="44"/>
  <c r="M142" i="44"/>
  <c r="L142" i="44"/>
  <c r="M141" i="44"/>
  <c r="L141" i="44"/>
  <c r="M140" i="44"/>
  <c r="L140" i="44"/>
  <c r="M139" i="44"/>
  <c r="L139" i="44"/>
  <c r="J123" i="44"/>
  <c r="I123" i="44"/>
  <c r="G123" i="44"/>
  <c r="F123" i="44"/>
  <c r="D123" i="44"/>
  <c r="C123" i="44"/>
  <c r="M122" i="44"/>
  <c r="L122" i="44"/>
  <c r="K122" i="44"/>
  <c r="M121" i="44"/>
  <c r="L121" i="44"/>
  <c r="K121" i="44"/>
  <c r="M120" i="44"/>
  <c r="L120" i="44"/>
  <c r="K120" i="44"/>
  <c r="M119" i="44"/>
  <c r="L119" i="44"/>
  <c r="K119" i="44"/>
  <c r="J113" i="44"/>
  <c r="I113" i="44"/>
  <c r="G113" i="44"/>
  <c r="F113" i="44"/>
  <c r="D113" i="44"/>
  <c r="C113" i="44"/>
  <c r="M112" i="44"/>
  <c r="L112" i="44"/>
  <c r="M111" i="44"/>
  <c r="L111" i="44"/>
  <c r="M110" i="44"/>
  <c r="L110" i="44"/>
  <c r="M109" i="44"/>
  <c r="L109" i="44"/>
  <c r="J103" i="44"/>
  <c r="I103" i="44"/>
  <c r="G103" i="44"/>
  <c r="F103" i="44"/>
  <c r="D103" i="44"/>
  <c r="C103" i="44"/>
  <c r="M102" i="44"/>
  <c r="L102" i="44"/>
  <c r="M101" i="44"/>
  <c r="L101" i="44"/>
  <c r="M100" i="44"/>
  <c r="L100" i="44"/>
  <c r="M99" i="44"/>
  <c r="L99" i="44"/>
  <c r="J93" i="44"/>
  <c r="I93" i="44"/>
  <c r="G93" i="44"/>
  <c r="F93" i="44"/>
  <c r="D93" i="44"/>
  <c r="C93" i="44"/>
  <c r="M92" i="44"/>
  <c r="L92" i="44"/>
  <c r="M91" i="44"/>
  <c r="L91" i="44"/>
  <c r="M90" i="44"/>
  <c r="L90" i="44"/>
  <c r="M89" i="44"/>
  <c r="L89" i="44"/>
  <c r="J83" i="44"/>
  <c r="I83" i="44"/>
  <c r="G83" i="44"/>
  <c r="F83" i="44"/>
  <c r="D83" i="44"/>
  <c r="C83" i="44"/>
  <c r="M82" i="44"/>
  <c r="L82" i="44"/>
  <c r="M81" i="44"/>
  <c r="L81" i="44"/>
  <c r="M80" i="44"/>
  <c r="L80" i="44"/>
  <c r="M79" i="44"/>
  <c r="L79" i="44"/>
  <c r="J73" i="44"/>
  <c r="I73" i="44"/>
  <c r="G73" i="44"/>
  <c r="F73" i="44"/>
  <c r="D73" i="44"/>
  <c r="C73" i="44"/>
  <c r="M72" i="44"/>
  <c r="L72" i="44"/>
  <c r="M71" i="44"/>
  <c r="L71" i="44"/>
  <c r="M70" i="44"/>
  <c r="L70" i="44"/>
  <c r="M69" i="44"/>
  <c r="L69" i="44"/>
  <c r="J63" i="44"/>
  <c r="I63" i="44"/>
  <c r="G63" i="44"/>
  <c r="F63" i="44"/>
  <c r="D63" i="44"/>
  <c r="C63" i="44"/>
  <c r="M62" i="44"/>
  <c r="L62" i="44"/>
  <c r="M61" i="44"/>
  <c r="L61" i="44"/>
  <c r="M60" i="44"/>
  <c r="L60" i="44"/>
  <c r="M59" i="44"/>
  <c r="L59" i="44"/>
  <c r="J53" i="44"/>
  <c r="I53" i="44"/>
  <c r="G53" i="44"/>
  <c r="F53" i="44"/>
  <c r="D53" i="44"/>
  <c r="C53" i="44"/>
  <c r="M52" i="44"/>
  <c r="L52" i="44"/>
  <c r="M51" i="44"/>
  <c r="L51" i="44"/>
  <c r="M50" i="44"/>
  <c r="L50" i="44"/>
  <c r="M49" i="44"/>
  <c r="L49" i="44"/>
  <c r="J43" i="44"/>
  <c r="I43" i="44"/>
  <c r="G43" i="44"/>
  <c r="F43" i="44"/>
  <c r="D43" i="44"/>
  <c r="C43" i="44"/>
  <c r="M42" i="44"/>
  <c r="L42" i="44"/>
  <c r="M41" i="44"/>
  <c r="L41" i="44"/>
  <c r="M40" i="44"/>
  <c r="L40" i="44"/>
  <c r="M39" i="44"/>
  <c r="L39" i="44"/>
  <c r="G32" i="44"/>
  <c r="F32" i="44"/>
  <c r="D32" i="44"/>
  <c r="C32" i="44"/>
  <c r="M31" i="44"/>
  <c r="L31" i="44"/>
  <c r="M30" i="44"/>
  <c r="L30" i="44"/>
  <c r="M29" i="44"/>
  <c r="L29" i="44"/>
  <c r="M28" i="44"/>
  <c r="L28" i="44"/>
  <c r="J21" i="44"/>
  <c r="I21" i="44"/>
  <c r="G21" i="44"/>
  <c r="F21" i="44"/>
  <c r="D21" i="44"/>
  <c r="C21" i="44"/>
  <c r="M20" i="44"/>
  <c r="L20" i="44"/>
  <c r="M19" i="44"/>
  <c r="L19" i="44"/>
  <c r="M18" i="44"/>
  <c r="L18" i="44"/>
  <c r="M17" i="44"/>
  <c r="L17" i="44"/>
  <c r="D10" i="44"/>
  <c r="F10" i="44"/>
  <c r="G10" i="44"/>
  <c r="I10" i="44"/>
  <c r="J10" i="44"/>
  <c r="C10" i="44"/>
  <c r="M6" i="44"/>
  <c r="L6" i="44"/>
  <c r="K6" i="44"/>
  <c r="H6" i="44"/>
  <c r="H240" i="44" s="1"/>
  <c r="E6" i="44"/>
  <c r="E240" i="44" s="1"/>
  <c r="AO78" i="38" l="1"/>
  <c r="AO85" i="38"/>
  <c r="AO81" i="38"/>
  <c r="AO65" i="38"/>
  <c r="AO73" i="38"/>
  <c r="AO74" i="38"/>
  <c r="AO80" i="38"/>
  <c r="AO66" i="38"/>
  <c r="L240" i="44"/>
  <c r="AO72" i="38"/>
  <c r="AO79" i="38"/>
  <c r="AO86" i="38"/>
  <c r="AO84" i="38"/>
  <c r="AO77" i="38"/>
  <c r="AO64" i="38"/>
  <c r="AO71" i="38"/>
  <c r="AO75" i="38"/>
  <c r="Z335" i="57"/>
  <c r="K240" i="44"/>
  <c r="M240" i="44"/>
  <c r="I361" i="47"/>
  <c r="J361" i="47"/>
  <c r="V181" i="43"/>
  <c r="U193" i="30"/>
  <c r="I157" i="35"/>
  <c r="I156" i="35"/>
  <c r="Y8" i="57"/>
  <c r="AA380" i="7"/>
  <c r="Y12" i="57"/>
  <c r="AA384" i="7"/>
  <c r="D209" i="7"/>
  <c r="G209" i="7"/>
  <c r="Y209" i="7"/>
  <c r="S209" i="7"/>
  <c r="M209" i="7"/>
  <c r="V209" i="7"/>
  <c r="J209" i="7"/>
  <c r="P209" i="7"/>
  <c r="Y7" i="57"/>
  <c r="AA379" i="7"/>
  <c r="Y11" i="57"/>
  <c r="AA383" i="7"/>
  <c r="Y6" i="57"/>
  <c r="AA378" i="7"/>
  <c r="Y10" i="57"/>
  <c r="AA382" i="7"/>
  <c r="K209" i="7"/>
  <c r="Z209" i="7"/>
  <c r="T209" i="7"/>
  <c r="E209" i="7"/>
  <c r="N209" i="7"/>
  <c r="W209" i="7"/>
  <c r="H209" i="7"/>
  <c r="Q209" i="7"/>
  <c r="Y9" i="57"/>
  <c r="AA381" i="7"/>
  <c r="Y13" i="57"/>
  <c r="AA385" i="7"/>
  <c r="H17" i="7"/>
  <c r="K113" i="7"/>
  <c r="N113" i="7"/>
  <c r="Q113" i="7"/>
  <c r="G17" i="7"/>
  <c r="P113" i="7"/>
  <c r="J113" i="7"/>
  <c r="M113" i="7"/>
  <c r="U50" i="30"/>
  <c r="K356" i="47"/>
  <c r="V49" i="43"/>
  <c r="N222" i="44"/>
  <c r="N20" i="44"/>
  <c r="N70" i="44"/>
  <c r="N82" i="44"/>
  <c r="N110" i="44"/>
  <c r="N122" i="44"/>
  <c r="N152" i="44"/>
  <c r="N160" i="44"/>
  <c r="N172" i="44"/>
  <c r="N192" i="44"/>
  <c r="N212" i="44"/>
  <c r="N232" i="44"/>
  <c r="V223" i="57"/>
  <c r="N151" i="44"/>
  <c r="V367" i="57"/>
  <c r="V47" i="57"/>
  <c r="V111" i="57"/>
  <c r="N210" i="44"/>
  <c r="N230" i="44"/>
  <c r="V229" i="43"/>
  <c r="U33" i="30"/>
  <c r="N171" i="44"/>
  <c r="V239" i="57"/>
  <c r="V73" i="43"/>
  <c r="M21" i="44"/>
  <c r="N18" i="44"/>
  <c r="N31" i="44"/>
  <c r="N52" i="44"/>
  <c r="M83" i="44"/>
  <c r="N80" i="44"/>
  <c r="N92" i="44"/>
  <c r="E123" i="44"/>
  <c r="M123" i="44"/>
  <c r="N120" i="44"/>
  <c r="K143" i="44"/>
  <c r="N142" i="44"/>
  <c r="E153" i="44"/>
  <c r="M153" i="44"/>
  <c r="N150" i="44"/>
  <c r="K163" i="44"/>
  <c r="N162" i="44"/>
  <c r="E173" i="44"/>
  <c r="M173" i="44"/>
  <c r="N170" i="44"/>
  <c r="K183" i="44"/>
  <c r="N182" i="44"/>
  <c r="M193" i="44"/>
  <c r="N190" i="44"/>
  <c r="M213" i="44"/>
  <c r="K223" i="44"/>
  <c r="M233" i="44"/>
  <c r="V169" i="43"/>
  <c r="N140" i="44"/>
  <c r="AO28" i="38"/>
  <c r="V109" i="43"/>
  <c r="E213" i="44"/>
  <c r="L143" i="44"/>
  <c r="L163" i="44"/>
  <c r="L183" i="44"/>
  <c r="L223" i="44"/>
  <c r="E49" i="7"/>
  <c r="D49" i="7"/>
  <c r="K21" i="44"/>
  <c r="K43" i="44"/>
  <c r="E53" i="44"/>
  <c r="E73" i="44"/>
  <c r="K123" i="44"/>
  <c r="E143" i="44"/>
  <c r="L21" i="44"/>
  <c r="N30" i="44"/>
  <c r="L43" i="44"/>
  <c r="L83" i="44"/>
  <c r="H93" i="44"/>
  <c r="L123" i="44"/>
  <c r="H143" i="44"/>
  <c r="L53" i="44"/>
  <c r="L93" i="44"/>
  <c r="L113" i="44"/>
  <c r="M53" i="44"/>
  <c r="M73" i="44"/>
  <c r="K83" i="44"/>
  <c r="E113" i="44"/>
  <c r="M143" i="44"/>
  <c r="V241" i="43"/>
  <c r="N141" i="44"/>
  <c r="L153" i="44"/>
  <c r="H183" i="44"/>
  <c r="N181" i="44"/>
  <c r="L193" i="44"/>
  <c r="N221" i="44"/>
  <c r="L233" i="44"/>
  <c r="V25" i="43"/>
  <c r="V303" i="57"/>
  <c r="K358" i="47"/>
  <c r="V217" i="43"/>
  <c r="K153" i="44"/>
  <c r="M163" i="44"/>
  <c r="K173" i="44"/>
  <c r="E183" i="44"/>
  <c r="M183" i="44"/>
  <c r="N180" i="44"/>
  <c r="K193" i="44"/>
  <c r="K213" i="44"/>
  <c r="E223" i="44"/>
  <c r="M223" i="44"/>
  <c r="N220" i="44"/>
  <c r="K233" i="44"/>
  <c r="V253" i="43"/>
  <c r="V145" i="43"/>
  <c r="V335" i="57"/>
  <c r="V265" i="43"/>
  <c r="V63" i="57"/>
  <c r="N41" i="44"/>
  <c r="E43" i="44"/>
  <c r="L32" i="44"/>
  <c r="AA33" i="7"/>
  <c r="V37" i="43"/>
  <c r="E17" i="7"/>
  <c r="AA16" i="7"/>
  <c r="K359" i="47"/>
  <c r="H123" i="44"/>
  <c r="N121" i="44"/>
  <c r="H83" i="44"/>
  <c r="N81" i="44"/>
  <c r="E83" i="44"/>
  <c r="V97" i="43"/>
  <c r="V127" i="57"/>
  <c r="V143" i="57"/>
  <c r="K93" i="44"/>
  <c r="M93" i="44"/>
  <c r="N91" i="44"/>
  <c r="N90" i="44"/>
  <c r="E93" i="44"/>
  <c r="H193" i="44"/>
  <c r="N191" i="44"/>
  <c r="E193" i="44"/>
  <c r="N40" i="44"/>
  <c r="H43" i="44"/>
  <c r="K360" i="47"/>
  <c r="H213" i="44"/>
  <c r="N211" i="44"/>
  <c r="L213" i="44"/>
  <c r="K353" i="47"/>
  <c r="M43" i="44"/>
  <c r="N42" i="44"/>
  <c r="N6" i="44"/>
  <c r="H223" i="44"/>
  <c r="V277" i="43"/>
  <c r="H233" i="44"/>
  <c r="N231" i="44"/>
  <c r="E233" i="44"/>
  <c r="K357" i="47"/>
  <c r="H153" i="44"/>
  <c r="E21" i="44"/>
  <c r="H21" i="44"/>
  <c r="N19" i="44"/>
  <c r="U44" i="30"/>
  <c r="K63" i="44"/>
  <c r="H63" i="44"/>
  <c r="N62" i="44"/>
  <c r="N61" i="44"/>
  <c r="M63" i="44"/>
  <c r="N60" i="44"/>
  <c r="L63" i="44"/>
  <c r="E63" i="44"/>
  <c r="K355" i="47"/>
  <c r="U219" i="30"/>
  <c r="F49" i="7"/>
  <c r="M32" i="44"/>
  <c r="N29" i="44"/>
  <c r="H32" i="44"/>
  <c r="E32" i="44"/>
  <c r="K354" i="47"/>
  <c r="V271" i="57"/>
  <c r="V205" i="43"/>
  <c r="H173" i="44"/>
  <c r="L173" i="44"/>
  <c r="V193" i="43"/>
  <c r="H163" i="44"/>
  <c r="N161" i="44"/>
  <c r="E163" i="44"/>
  <c r="Z33" i="7"/>
  <c r="Q33" i="7"/>
  <c r="W33" i="7"/>
  <c r="E33" i="7"/>
  <c r="H33" i="7"/>
  <c r="N33" i="7"/>
  <c r="T33" i="7"/>
  <c r="K33" i="7"/>
  <c r="D33" i="7"/>
  <c r="X33" i="7"/>
  <c r="F33" i="7"/>
  <c r="Y33" i="7"/>
  <c r="P33" i="7"/>
  <c r="V33" i="7"/>
  <c r="G33" i="7"/>
  <c r="M33" i="7"/>
  <c r="S33" i="7"/>
  <c r="V319" i="57"/>
  <c r="V255" i="57"/>
  <c r="V191" i="57"/>
  <c r="V351" i="57"/>
  <c r="V287" i="57"/>
  <c r="V15" i="57"/>
  <c r="K53" i="44"/>
  <c r="H53" i="44"/>
  <c r="N51" i="44"/>
  <c r="N50" i="44"/>
  <c r="M113" i="44"/>
  <c r="N112" i="44"/>
  <c r="K113" i="44"/>
  <c r="H113" i="44"/>
  <c r="N111" i="44"/>
  <c r="K73" i="44"/>
  <c r="H73" i="44"/>
  <c r="L73" i="44"/>
  <c r="N72" i="44"/>
  <c r="N71" i="44"/>
  <c r="N101" i="44"/>
  <c r="K103" i="44"/>
  <c r="H103" i="44"/>
  <c r="N102" i="44"/>
  <c r="M103" i="44"/>
  <c r="N100" i="44"/>
  <c r="E103" i="44"/>
  <c r="L103" i="44"/>
  <c r="N119" i="44"/>
  <c r="N139" i="44"/>
  <c r="N149" i="44"/>
  <c r="N159" i="44"/>
  <c r="N169" i="44"/>
  <c r="N179" i="44"/>
  <c r="N189" i="44"/>
  <c r="N209" i="44"/>
  <c r="N219" i="44"/>
  <c r="N229" i="44"/>
  <c r="N89" i="44"/>
  <c r="N99" i="44"/>
  <c r="N109" i="44"/>
  <c r="N59" i="44"/>
  <c r="N69" i="44"/>
  <c r="N79" i="44"/>
  <c r="N17" i="44"/>
  <c r="N28" i="44"/>
  <c r="N39" i="44"/>
  <c r="N49" i="44"/>
  <c r="C66" i="42"/>
  <c r="D66" i="42"/>
  <c r="F66" i="42"/>
  <c r="G66" i="42"/>
  <c r="I66" i="42"/>
  <c r="J66" i="42"/>
  <c r="L66" i="42"/>
  <c r="M66" i="42"/>
  <c r="O66" i="42"/>
  <c r="P66" i="42"/>
  <c r="R66" i="42"/>
  <c r="S66" i="42"/>
  <c r="U66" i="42"/>
  <c r="V66" i="42"/>
  <c r="X66" i="42"/>
  <c r="Y66" i="42"/>
  <c r="AA66" i="42"/>
  <c r="AB66" i="42"/>
  <c r="AD66" i="42"/>
  <c r="AE66" i="42"/>
  <c r="AG66" i="42"/>
  <c r="AH66" i="42"/>
  <c r="AJ66" i="42"/>
  <c r="AK66" i="42"/>
  <c r="C67" i="42"/>
  <c r="D67" i="42"/>
  <c r="F67" i="42"/>
  <c r="G67" i="42"/>
  <c r="I67" i="42"/>
  <c r="J67" i="42"/>
  <c r="L67" i="42"/>
  <c r="M67" i="42"/>
  <c r="O67" i="42"/>
  <c r="P67" i="42"/>
  <c r="R67" i="42"/>
  <c r="S67" i="42"/>
  <c r="U67" i="42"/>
  <c r="V67" i="42"/>
  <c r="X67" i="42"/>
  <c r="Y67" i="42"/>
  <c r="AA67" i="42"/>
  <c r="AB67" i="42"/>
  <c r="AD67" i="42"/>
  <c r="AE67" i="42"/>
  <c r="AG67" i="42"/>
  <c r="AH67" i="42"/>
  <c r="AJ67" i="42"/>
  <c r="AK67" i="42"/>
  <c r="C68" i="42"/>
  <c r="D68" i="42"/>
  <c r="F68" i="42"/>
  <c r="G68" i="42"/>
  <c r="I68" i="42"/>
  <c r="J68" i="42"/>
  <c r="L68" i="42"/>
  <c r="M68" i="42"/>
  <c r="O68" i="42"/>
  <c r="P68" i="42"/>
  <c r="R68" i="42"/>
  <c r="S68" i="42"/>
  <c r="U68" i="42"/>
  <c r="V68" i="42"/>
  <c r="X68" i="42"/>
  <c r="Y68" i="42"/>
  <c r="AA68" i="42"/>
  <c r="AB68" i="42"/>
  <c r="AD68" i="42"/>
  <c r="AE68" i="42"/>
  <c r="AG68" i="42"/>
  <c r="AH68" i="42"/>
  <c r="AJ68" i="42"/>
  <c r="AK68" i="42"/>
  <c r="C69" i="42"/>
  <c r="D69" i="42"/>
  <c r="F69" i="42"/>
  <c r="G69" i="42"/>
  <c r="I69" i="42"/>
  <c r="J69" i="42"/>
  <c r="L69" i="42"/>
  <c r="M69" i="42"/>
  <c r="O69" i="42"/>
  <c r="P69" i="42"/>
  <c r="R69" i="42"/>
  <c r="S69" i="42"/>
  <c r="U69" i="42"/>
  <c r="V69" i="42"/>
  <c r="X69" i="42"/>
  <c r="Y69" i="42"/>
  <c r="AA69" i="42"/>
  <c r="AB69" i="42"/>
  <c r="AD69" i="42"/>
  <c r="AE69" i="42"/>
  <c r="AG69" i="42"/>
  <c r="AH69" i="42"/>
  <c r="AJ69" i="42"/>
  <c r="AK69" i="42"/>
  <c r="C70" i="42"/>
  <c r="D70" i="42"/>
  <c r="F70" i="42"/>
  <c r="G70" i="42"/>
  <c r="I70" i="42"/>
  <c r="J70" i="42"/>
  <c r="L70" i="42"/>
  <c r="M70" i="42"/>
  <c r="O70" i="42"/>
  <c r="P70" i="42"/>
  <c r="R70" i="42"/>
  <c r="S70" i="42"/>
  <c r="U70" i="42"/>
  <c r="V70" i="42"/>
  <c r="X70" i="42"/>
  <c r="Y70" i="42"/>
  <c r="AA70" i="42"/>
  <c r="AB70" i="42"/>
  <c r="AD70" i="42"/>
  <c r="AE70" i="42"/>
  <c r="AG70" i="42"/>
  <c r="AH70" i="42"/>
  <c r="AJ70" i="42"/>
  <c r="AK70" i="42"/>
  <c r="C71" i="42"/>
  <c r="D71" i="42"/>
  <c r="F71" i="42"/>
  <c r="G71" i="42"/>
  <c r="I71" i="42"/>
  <c r="J71" i="42"/>
  <c r="L71" i="42"/>
  <c r="M71" i="42"/>
  <c r="O71" i="42"/>
  <c r="P71" i="42"/>
  <c r="R71" i="42"/>
  <c r="S71" i="42"/>
  <c r="U71" i="42"/>
  <c r="V71" i="42"/>
  <c r="X71" i="42"/>
  <c r="Y71" i="42"/>
  <c r="AA71" i="42"/>
  <c r="AB71" i="42"/>
  <c r="AD71" i="42"/>
  <c r="AE71" i="42"/>
  <c r="AG71" i="42"/>
  <c r="AH71" i="42"/>
  <c r="AJ71" i="42"/>
  <c r="AK71" i="42"/>
  <c r="C72" i="42"/>
  <c r="D72" i="42"/>
  <c r="F72" i="42"/>
  <c r="G72" i="42"/>
  <c r="I72" i="42"/>
  <c r="J72" i="42"/>
  <c r="L72" i="42"/>
  <c r="M72" i="42"/>
  <c r="O72" i="42"/>
  <c r="P72" i="42"/>
  <c r="R72" i="42"/>
  <c r="S72" i="42"/>
  <c r="U72" i="42"/>
  <c r="V72" i="42"/>
  <c r="X72" i="42"/>
  <c r="Y72" i="42"/>
  <c r="AA72" i="42"/>
  <c r="AB72" i="42"/>
  <c r="AD72" i="42"/>
  <c r="AE72" i="42"/>
  <c r="AG72" i="42"/>
  <c r="AH72" i="42"/>
  <c r="AJ72" i="42"/>
  <c r="AK72" i="42"/>
  <c r="C73" i="42"/>
  <c r="D73" i="42"/>
  <c r="F73" i="42"/>
  <c r="G73" i="42"/>
  <c r="I73" i="42"/>
  <c r="J73" i="42"/>
  <c r="L73" i="42"/>
  <c r="M73" i="42"/>
  <c r="O73" i="42"/>
  <c r="P73" i="42"/>
  <c r="R73" i="42"/>
  <c r="S73" i="42"/>
  <c r="U73" i="42"/>
  <c r="V73" i="42"/>
  <c r="X73" i="42"/>
  <c r="Y73" i="42"/>
  <c r="AA73" i="42"/>
  <c r="AB73" i="42"/>
  <c r="AD73" i="42"/>
  <c r="AE73" i="42"/>
  <c r="AG73" i="42"/>
  <c r="AH73" i="42"/>
  <c r="AJ73" i="42"/>
  <c r="AK73" i="42"/>
  <c r="C74" i="42"/>
  <c r="D74" i="42"/>
  <c r="F74" i="42"/>
  <c r="G74" i="42"/>
  <c r="I74" i="42"/>
  <c r="J74" i="42"/>
  <c r="L74" i="42"/>
  <c r="M74" i="42"/>
  <c r="O74" i="42"/>
  <c r="P74" i="42"/>
  <c r="R74" i="42"/>
  <c r="S74" i="42"/>
  <c r="U74" i="42"/>
  <c r="V74" i="42"/>
  <c r="X74" i="42"/>
  <c r="Y74" i="42"/>
  <c r="AA74" i="42"/>
  <c r="AB74" i="42"/>
  <c r="AD74" i="42"/>
  <c r="AE74" i="42"/>
  <c r="AG74" i="42"/>
  <c r="AH74" i="42"/>
  <c r="AJ74" i="42"/>
  <c r="AK74" i="42"/>
  <c r="C75" i="42"/>
  <c r="D75" i="42"/>
  <c r="F75" i="42"/>
  <c r="G75" i="42"/>
  <c r="I75" i="42"/>
  <c r="J75" i="42"/>
  <c r="L75" i="42"/>
  <c r="M75" i="42"/>
  <c r="O75" i="42"/>
  <c r="P75" i="42"/>
  <c r="R75" i="42"/>
  <c r="S75" i="42"/>
  <c r="U75" i="42"/>
  <c r="V75" i="42"/>
  <c r="X75" i="42"/>
  <c r="Y75" i="42"/>
  <c r="AA75" i="42"/>
  <c r="AB75" i="42"/>
  <c r="AD75" i="42"/>
  <c r="AE75" i="42"/>
  <c r="AG75" i="42"/>
  <c r="AH75" i="42"/>
  <c r="AJ75" i="42"/>
  <c r="AK75" i="42"/>
  <c r="C76" i="42"/>
  <c r="D76" i="42"/>
  <c r="F76" i="42"/>
  <c r="G76" i="42"/>
  <c r="I76" i="42"/>
  <c r="J76" i="42"/>
  <c r="L76" i="42"/>
  <c r="M76" i="42"/>
  <c r="O76" i="42"/>
  <c r="P76" i="42"/>
  <c r="R76" i="42"/>
  <c r="S76" i="42"/>
  <c r="U76" i="42"/>
  <c r="V76" i="42"/>
  <c r="X76" i="42"/>
  <c r="Y76" i="42"/>
  <c r="AA76" i="42"/>
  <c r="AB76" i="42"/>
  <c r="AD76" i="42"/>
  <c r="AE76" i="42"/>
  <c r="AG76" i="42"/>
  <c r="AH76" i="42"/>
  <c r="AJ76" i="42"/>
  <c r="AK76" i="42"/>
  <c r="C78" i="42"/>
  <c r="D78" i="42"/>
  <c r="F78" i="42"/>
  <c r="G78" i="42"/>
  <c r="I78" i="42"/>
  <c r="J78" i="42"/>
  <c r="L78" i="42"/>
  <c r="M78" i="42"/>
  <c r="O78" i="42"/>
  <c r="P78" i="42"/>
  <c r="R78" i="42"/>
  <c r="S78" i="42"/>
  <c r="U78" i="42"/>
  <c r="V78" i="42"/>
  <c r="X78" i="42"/>
  <c r="Y78" i="42"/>
  <c r="AA78" i="42"/>
  <c r="AB78" i="42"/>
  <c r="AD78" i="42"/>
  <c r="AE78" i="42"/>
  <c r="AG78" i="42"/>
  <c r="AH78" i="42"/>
  <c r="AJ78" i="42"/>
  <c r="AK78" i="42"/>
  <c r="C79" i="42"/>
  <c r="D79" i="42"/>
  <c r="F79" i="42"/>
  <c r="G79" i="42"/>
  <c r="I79" i="42"/>
  <c r="J79" i="42"/>
  <c r="L79" i="42"/>
  <c r="M79" i="42"/>
  <c r="O79" i="42"/>
  <c r="P79" i="42"/>
  <c r="R79" i="42"/>
  <c r="S79" i="42"/>
  <c r="U79" i="42"/>
  <c r="V79" i="42"/>
  <c r="X79" i="42"/>
  <c r="Y79" i="42"/>
  <c r="AA79" i="42"/>
  <c r="AB79" i="42"/>
  <c r="AD79" i="42"/>
  <c r="AE79" i="42"/>
  <c r="AG79" i="42"/>
  <c r="AH79" i="42"/>
  <c r="AJ79" i="42"/>
  <c r="AK79" i="42"/>
  <c r="C80" i="42"/>
  <c r="D80" i="42"/>
  <c r="F80" i="42"/>
  <c r="G80" i="42"/>
  <c r="I80" i="42"/>
  <c r="J80" i="42"/>
  <c r="L80" i="42"/>
  <c r="M80" i="42"/>
  <c r="O80" i="42"/>
  <c r="P80" i="42"/>
  <c r="R80" i="42"/>
  <c r="S80" i="42"/>
  <c r="U80" i="42"/>
  <c r="V80" i="42"/>
  <c r="X80" i="42"/>
  <c r="Y80" i="42"/>
  <c r="AA80" i="42"/>
  <c r="AB80" i="42"/>
  <c r="AD80" i="42"/>
  <c r="AE80" i="42"/>
  <c r="AG80" i="42"/>
  <c r="AH80" i="42"/>
  <c r="AJ80" i="42"/>
  <c r="AK80" i="42"/>
  <c r="C81" i="42"/>
  <c r="D81" i="42"/>
  <c r="F81" i="42"/>
  <c r="G81" i="42"/>
  <c r="I81" i="42"/>
  <c r="J81" i="42"/>
  <c r="L81" i="42"/>
  <c r="M81" i="42"/>
  <c r="O81" i="42"/>
  <c r="P81" i="42"/>
  <c r="R81" i="42"/>
  <c r="S81" i="42"/>
  <c r="U81" i="42"/>
  <c r="V81" i="42"/>
  <c r="X81" i="42"/>
  <c r="Y81" i="42"/>
  <c r="AA81" i="42"/>
  <c r="AB81" i="42"/>
  <c r="AD81" i="42"/>
  <c r="AE81" i="42"/>
  <c r="AG81" i="42"/>
  <c r="AH81" i="42"/>
  <c r="AJ81" i="42"/>
  <c r="AK81" i="42"/>
  <c r="C82" i="42"/>
  <c r="D82" i="42"/>
  <c r="F82" i="42"/>
  <c r="G82" i="42"/>
  <c r="I82" i="42"/>
  <c r="J82" i="42"/>
  <c r="L82" i="42"/>
  <c r="M82" i="42"/>
  <c r="O82" i="42"/>
  <c r="P82" i="42"/>
  <c r="R82" i="42"/>
  <c r="S82" i="42"/>
  <c r="U82" i="42"/>
  <c r="V82" i="42"/>
  <c r="X82" i="42"/>
  <c r="Y82" i="42"/>
  <c r="AA82" i="42"/>
  <c r="AB82" i="42"/>
  <c r="AD82" i="42"/>
  <c r="AE82" i="42"/>
  <c r="AG82" i="42"/>
  <c r="AH82" i="42"/>
  <c r="AJ82" i="42"/>
  <c r="AK82" i="42"/>
  <c r="C83" i="42"/>
  <c r="D83" i="42"/>
  <c r="F83" i="42"/>
  <c r="G83" i="42"/>
  <c r="I83" i="42"/>
  <c r="J83" i="42"/>
  <c r="L83" i="42"/>
  <c r="M83" i="42"/>
  <c r="O83" i="42"/>
  <c r="P83" i="42"/>
  <c r="R83" i="42"/>
  <c r="S83" i="42"/>
  <c r="U83" i="42"/>
  <c r="V83" i="42"/>
  <c r="X83" i="42"/>
  <c r="Y83" i="42"/>
  <c r="AA83" i="42"/>
  <c r="AB83" i="42"/>
  <c r="AD83" i="42"/>
  <c r="AE83" i="42"/>
  <c r="AG83" i="42"/>
  <c r="AH83" i="42"/>
  <c r="AJ83" i="42"/>
  <c r="AK83" i="42"/>
  <c r="C84" i="42"/>
  <c r="D84" i="42"/>
  <c r="F84" i="42"/>
  <c r="G84" i="42"/>
  <c r="I84" i="42"/>
  <c r="J84" i="42"/>
  <c r="L84" i="42"/>
  <c r="M84" i="42"/>
  <c r="O84" i="42"/>
  <c r="P84" i="42"/>
  <c r="R84" i="42"/>
  <c r="S84" i="42"/>
  <c r="U84" i="42"/>
  <c r="V84" i="42"/>
  <c r="X84" i="42"/>
  <c r="Y84" i="42"/>
  <c r="AA84" i="42"/>
  <c r="AB84" i="42"/>
  <c r="AD84" i="42"/>
  <c r="AE84" i="42"/>
  <c r="AG84" i="42"/>
  <c r="AH84" i="42"/>
  <c r="AJ84" i="42"/>
  <c r="AK84" i="42"/>
  <c r="I85" i="42"/>
  <c r="J85" i="42"/>
  <c r="L85" i="42"/>
  <c r="M85" i="42"/>
  <c r="O85" i="42"/>
  <c r="P85" i="42"/>
  <c r="R85" i="42"/>
  <c r="S85" i="42"/>
  <c r="U85" i="42"/>
  <c r="V85" i="42"/>
  <c r="X85" i="42"/>
  <c r="Y85" i="42"/>
  <c r="AA85" i="42"/>
  <c r="AB85" i="42"/>
  <c r="AD85" i="42"/>
  <c r="AE85" i="42"/>
  <c r="AG85" i="42"/>
  <c r="AH85" i="42"/>
  <c r="AJ85" i="42"/>
  <c r="AK85" i="42"/>
  <c r="C86" i="42"/>
  <c r="D86" i="42"/>
  <c r="F86" i="42"/>
  <c r="G86" i="42"/>
  <c r="I86" i="42"/>
  <c r="J86" i="42"/>
  <c r="L86" i="42"/>
  <c r="M86" i="42"/>
  <c r="O86" i="42"/>
  <c r="P86" i="42"/>
  <c r="R86" i="42"/>
  <c r="S86" i="42"/>
  <c r="U86" i="42"/>
  <c r="V86" i="42"/>
  <c r="X86" i="42"/>
  <c r="Y86" i="42"/>
  <c r="AA86" i="42"/>
  <c r="AB86" i="42"/>
  <c r="AD86" i="42"/>
  <c r="AE86" i="42"/>
  <c r="AG86" i="42"/>
  <c r="AH86" i="42"/>
  <c r="AJ86" i="42"/>
  <c r="AK86" i="42"/>
  <c r="C87" i="42"/>
  <c r="D87" i="42"/>
  <c r="F87" i="42"/>
  <c r="G87" i="42"/>
  <c r="I87" i="42"/>
  <c r="J87" i="42"/>
  <c r="L87" i="42"/>
  <c r="M87" i="42"/>
  <c r="O87" i="42"/>
  <c r="P87" i="42"/>
  <c r="R87" i="42"/>
  <c r="S87" i="42"/>
  <c r="U87" i="42"/>
  <c r="V87" i="42"/>
  <c r="X87" i="42"/>
  <c r="Y87" i="42"/>
  <c r="AA87" i="42"/>
  <c r="AB87" i="42"/>
  <c r="AD87" i="42"/>
  <c r="AE87" i="42"/>
  <c r="AG87" i="42"/>
  <c r="AH87" i="42"/>
  <c r="AJ87" i="42"/>
  <c r="AK87" i="42"/>
  <c r="D65" i="42"/>
  <c r="F65" i="42"/>
  <c r="G65" i="42"/>
  <c r="I65" i="42"/>
  <c r="J65" i="42"/>
  <c r="L65" i="42"/>
  <c r="M65" i="42"/>
  <c r="O65" i="42"/>
  <c r="P65" i="42"/>
  <c r="R65" i="42"/>
  <c r="S65" i="42"/>
  <c r="U65" i="42"/>
  <c r="V65" i="42"/>
  <c r="X65" i="42"/>
  <c r="Y65" i="42"/>
  <c r="AA65" i="42"/>
  <c r="AB65" i="42"/>
  <c r="AD65" i="42"/>
  <c r="AE65" i="42"/>
  <c r="AG65" i="42"/>
  <c r="AH65" i="42"/>
  <c r="AJ65" i="42"/>
  <c r="AK65" i="42"/>
  <c r="C65" i="42"/>
  <c r="AM12" i="42"/>
  <c r="AN12" i="42"/>
  <c r="AN13" i="42"/>
  <c r="AM14" i="42"/>
  <c r="AN14" i="42"/>
  <c r="AM15" i="42"/>
  <c r="AN15" i="42"/>
  <c r="AM16" i="42"/>
  <c r="AN16" i="42"/>
  <c r="AM17" i="42"/>
  <c r="AN17" i="42"/>
  <c r="AM19" i="42"/>
  <c r="AN19" i="42"/>
  <c r="AM20" i="42"/>
  <c r="AN20" i="42"/>
  <c r="AM21" i="42"/>
  <c r="AN21" i="42"/>
  <c r="AM28" i="42"/>
  <c r="AN28" i="42"/>
  <c r="AL73" i="42"/>
  <c r="Q75" i="42"/>
  <c r="D59" i="42"/>
  <c r="F59" i="42"/>
  <c r="G59" i="42"/>
  <c r="I59" i="42"/>
  <c r="J59" i="42"/>
  <c r="L59" i="42"/>
  <c r="M59" i="42"/>
  <c r="O59" i="42"/>
  <c r="P59" i="42"/>
  <c r="R59" i="42"/>
  <c r="S59" i="42"/>
  <c r="U59" i="42"/>
  <c r="V59" i="42"/>
  <c r="X59" i="42"/>
  <c r="Y59" i="42"/>
  <c r="AA59" i="42"/>
  <c r="AB59" i="42"/>
  <c r="AD59" i="42"/>
  <c r="AE59" i="42"/>
  <c r="AG59" i="42"/>
  <c r="AH59" i="42"/>
  <c r="AJ59" i="42"/>
  <c r="AK59" i="42"/>
  <c r="C59" i="42"/>
  <c r="AL85" i="42"/>
  <c r="AL84" i="42"/>
  <c r="AL81" i="42"/>
  <c r="AL80" i="42"/>
  <c r="AL78" i="42"/>
  <c r="AL75" i="42"/>
  <c r="AL71" i="42"/>
  <c r="AL65" i="42"/>
  <c r="AI85" i="42"/>
  <c r="AI83" i="42"/>
  <c r="AI82" i="42"/>
  <c r="AI81" i="42"/>
  <c r="AI79" i="42"/>
  <c r="AI78" i="42"/>
  <c r="AI76" i="42"/>
  <c r="AI74" i="42"/>
  <c r="AI72" i="42"/>
  <c r="AI70" i="42"/>
  <c r="AI69" i="42"/>
  <c r="AI68" i="42"/>
  <c r="AI66" i="42"/>
  <c r="AF84" i="42"/>
  <c r="AF83" i="42"/>
  <c r="AF74" i="42"/>
  <c r="AF69" i="42"/>
  <c r="AF67" i="42"/>
  <c r="AF66" i="42"/>
  <c r="AC85" i="42"/>
  <c r="AC76" i="42"/>
  <c r="AC72" i="42"/>
  <c r="AC71" i="42"/>
  <c r="AC68" i="42"/>
  <c r="AC65" i="42"/>
  <c r="Z85" i="42"/>
  <c r="Z78" i="42"/>
  <c r="Z76" i="42"/>
  <c r="W85" i="42"/>
  <c r="W83" i="42"/>
  <c r="W82" i="42"/>
  <c r="W81" i="42"/>
  <c r="W79" i="42"/>
  <c r="W76" i="42"/>
  <c r="W74" i="42"/>
  <c r="W73" i="42"/>
  <c r="W72" i="42"/>
  <c r="W70" i="42"/>
  <c r="W69" i="42"/>
  <c r="W68" i="42"/>
  <c r="W66" i="42"/>
  <c r="T84" i="42"/>
  <c r="T83" i="42"/>
  <c r="T80" i="42"/>
  <c r="T75" i="42"/>
  <c r="T74" i="42"/>
  <c r="T71" i="42"/>
  <c r="T69" i="42"/>
  <c r="T67" i="42"/>
  <c r="Q85" i="42"/>
  <c r="Q84" i="42"/>
  <c r="Q82" i="42"/>
  <c r="Q79" i="42"/>
  <c r="Q78" i="42"/>
  <c r="Q70" i="42"/>
  <c r="Q69" i="42"/>
  <c r="Q66" i="42"/>
  <c r="Q65" i="42"/>
  <c r="N87" i="42"/>
  <c r="N84" i="42"/>
  <c r="N83" i="42"/>
  <c r="N79" i="42"/>
  <c r="N74" i="42"/>
  <c r="N71" i="42"/>
  <c r="N67" i="42"/>
  <c r="N66" i="42"/>
  <c r="N65" i="42"/>
  <c r="K78" i="42"/>
  <c r="K75" i="42"/>
  <c r="K74" i="42"/>
  <c r="K71" i="42"/>
  <c r="H87" i="42"/>
  <c r="H86" i="42"/>
  <c r="H83" i="42"/>
  <c r="H82" i="42"/>
  <c r="H79" i="42"/>
  <c r="H78" i="42"/>
  <c r="H74" i="42"/>
  <c r="H73" i="42"/>
  <c r="H70" i="42"/>
  <c r="H69" i="42"/>
  <c r="H66" i="42"/>
  <c r="E67" i="42"/>
  <c r="E71" i="42"/>
  <c r="E73" i="42"/>
  <c r="E75" i="42"/>
  <c r="E84" i="42"/>
  <c r="E86" i="42"/>
  <c r="D29" i="42"/>
  <c r="F29" i="42"/>
  <c r="G29" i="42"/>
  <c r="I29" i="42"/>
  <c r="J29" i="42"/>
  <c r="L29" i="42"/>
  <c r="M29" i="42"/>
  <c r="O29" i="42"/>
  <c r="P29" i="42"/>
  <c r="R29" i="42"/>
  <c r="S29" i="42"/>
  <c r="U29" i="42"/>
  <c r="V29" i="42"/>
  <c r="X29" i="42"/>
  <c r="Y29" i="42"/>
  <c r="AA29" i="42"/>
  <c r="AB29" i="42"/>
  <c r="AD29" i="42"/>
  <c r="AE29" i="42"/>
  <c r="AG29" i="42"/>
  <c r="AH29" i="42"/>
  <c r="AJ29" i="42"/>
  <c r="AK29" i="42"/>
  <c r="H130" i="58"/>
  <c r="I130" i="58"/>
  <c r="H131" i="58"/>
  <c r="I131" i="58"/>
  <c r="H132" i="58"/>
  <c r="I132" i="58"/>
  <c r="H133" i="58"/>
  <c r="I133" i="58"/>
  <c r="H134" i="58"/>
  <c r="I134" i="58"/>
  <c r="I129" i="58"/>
  <c r="H129" i="58"/>
  <c r="AJ281" i="27"/>
  <c r="AJ280" i="27"/>
  <c r="AJ279" i="27"/>
  <c r="AJ278" i="27"/>
  <c r="AJ277" i="27"/>
  <c r="AJ276" i="27"/>
  <c r="AJ275" i="27"/>
  <c r="AJ274" i="27"/>
  <c r="AJ273" i="27"/>
  <c r="AJ272" i="27"/>
  <c r="AJ271" i="27"/>
  <c r="AJ270" i="27"/>
  <c r="AJ269" i="27"/>
  <c r="N240" i="44" l="1"/>
  <c r="K361" i="47"/>
  <c r="I209" i="7"/>
  <c r="F209" i="7"/>
  <c r="X209" i="7"/>
  <c r="U209" i="7"/>
  <c r="R209" i="7"/>
  <c r="O209" i="7"/>
  <c r="L209" i="7"/>
  <c r="AA209" i="7"/>
  <c r="H135" i="58"/>
  <c r="I135" i="58"/>
  <c r="L113" i="7"/>
  <c r="O113" i="7"/>
  <c r="I17" i="7"/>
  <c r="Y15" i="57"/>
  <c r="N183" i="44"/>
  <c r="AO12" i="42"/>
  <c r="AO13" i="42"/>
  <c r="AF75" i="42"/>
  <c r="AC75" i="42"/>
  <c r="N75" i="42"/>
  <c r="AF80" i="42"/>
  <c r="E80" i="42"/>
  <c r="N213" i="44"/>
  <c r="E78" i="42"/>
  <c r="Q83" i="42"/>
  <c r="AF79" i="42"/>
  <c r="N223" i="44"/>
  <c r="AI86" i="42"/>
  <c r="W86" i="42"/>
  <c r="AC80" i="42"/>
  <c r="N80" i="42"/>
  <c r="AI73" i="42"/>
  <c r="AL72" i="42"/>
  <c r="Z72" i="42"/>
  <c r="N21" i="44"/>
  <c r="Z65" i="42"/>
  <c r="AI87" i="42"/>
  <c r="W87" i="42"/>
  <c r="E69" i="42"/>
  <c r="AL82" i="42"/>
  <c r="K82" i="42"/>
  <c r="AC81" i="42"/>
  <c r="AF71" i="42"/>
  <c r="AL67" i="42"/>
  <c r="AC67" i="42"/>
  <c r="K68" i="42"/>
  <c r="K72" i="42"/>
  <c r="K85" i="42"/>
  <c r="Z67" i="42"/>
  <c r="Z75" i="42"/>
  <c r="Z80" i="42"/>
  <c r="E87" i="42"/>
  <c r="E83" i="42"/>
  <c r="E79" i="42"/>
  <c r="E70" i="42"/>
  <c r="E66" i="42"/>
  <c r="N68" i="42"/>
  <c r="N72" i="42"/>
  <c r="N76" i="42"/>
  <c r="N81" i="42"/>
  <c r="N85" i="42"/>
  <c r="Z81" i="42"/>
  <c r="K81" i="42"/>
  <c r="AF87" i="42"/>
  <c r="T87" i="42"/>
  <c r="AF70" i="42"/>
  <c r="T70" i="42"/>
  <c r="Z84" i="42"/>
  <c r="N70" i="42"/>
  <c r="AL69" i="42"/>
  <c r="Z69" i="42"/>
  <c r="K69" i="42"/>
  <c r="K86" i="42"/>
  <c r="AL68" i="42"/>
  <c r="Z68" i="42"/>
  <c r="Q71" i="42"/>
  <c r="Q67" i="42"/>
  <c r="T66" i="42"/>
  <c r="AJ283" i="27"/>
  <c r="Q74" i="42"/>
  <c r="E74" i="42"/>
  <c r="N163" i="44"/>
  <c r="Q80" i="42"/>
  <c r="N153" i="44"/>
  <c r="T79" i="42"/>
  <c r="J134" i="58"/>
  <c r="AO16" i="42"/>
  <c r="H71" i="42"/>
  <c r="H75" i="42"/>
  <c r="K65" i="42"/>
  <c r="W65" i="42"/>
  <c r="AC69" i="42"/>
  <c r="AI65" i="42"/>
  <c r="N173" i="44"/>
  <c r="I33" i="7"/>
  <c r="N69" i="42"/>
  <c r="W71" i="42"/>
  <c r="AL74" i="42"/>
  <c r="AL79" i="42"/>
  <c r="AL83" i="42"/>
  <c r="AL87" i="42"/>
  <c r="AN71" i="42"/>
  <c r="N32" i="44"/>
  <c r="N233" i="44"/>
  <c r="N193" i="44"/>
  <c r="L33" i="7"/>
  <c r="U33" i="7"/>
  <c r="R33" i="7"/>
  <c r="E85" i="42"/>
  <c r="E81" i="42"/>
  <c r="E76" i="42"/>
  <c r="E72" i="42"/>
  <c r="E68" i="42"/>
  <c r="Q68" i="42"/>
  <c r="Q72" i="42"/>
  <c r="Z66" i="42"/>
  <c r="Z70" i="42"/>
  <c r="Z74" i="42"/>
  <c r="Z79" i="42"/>
  <c r="Z83" i="42"/>
  <c r="Z87" i="42"/>
  <c r="AL66" i="42"/>
  <c r="AM75" i="42"/>
  <c r="O33" i="7"/>
  <c r="AO15" i="42"/>
  <c r="N63" i="44"/>
  <c r="J133" i="58"/>
  <c r="W75" i="42"/>
  <c r="AI71" i="42"/>
  <c r="AI75" i="42"/>
  <c r="AM74" i="42"/>
  <c r="AC74" i="42"/>
  <c r="AN75" i="42"/>
  <c r="AN69" i="42"/>
  <c r="N53" i="44"/>
  <c r="W78" i="42"/>
  <c r="AF59" i="42"/>
  <c r="Z82" i="42"/>
  <c r="E82" i="42"/>
  <c r="H84" i="42"/>
  <c r="AC73" i="42"/>
  <c r="AC86" i="42"/>
  <c r="J132" i="58"/>
  <c r="H68" i="42"/>
  <c r="H72" i="42"/>
  <c r="H76" i="42"/>
  <c r="H81" i="42"/>
  <c r="H85" i="42"/>
  <c r="K66" i="42"/>
  <c r="K70" i="42"/>
  <c r="K79" i="42"/>
  <c r="K83" i="42"/>
  <c r="K87" i="42"/>
  <c r="Q87" i="42"/>
  <c r="T68" i="42"/>
  <c r="T72" i="42"/>
  <c r="T76" i="42"/>
  <c r="T81" i="42"/>
  <c r="T85" i="42"/>
  <c r="AC66" i="42"/>
  <c r="AC79" i="42"/>
  <c r="AC83" i="42"/>
  <c r="AC87" i="42"/>
  <c r="AF68" i="42"/>
  <c r="AF72" i="42"/>
  <c r="AF76" i="42"/>
  <c r="AF81" i="42"/>
  <c r="AF85" i="42"/>
  <c r="AN74" i="42"/>
  <c r="N83" i="44"/>
  <c r="N123" i="44"/>
  <c r="H67" i="42"/>
  <c r="H80" i="42"/>
  <c r="Q86" i="42"/>
  <c r="AC82" i="42"/>
  <c r="Z71" i="42"/>
  <c r="AM69" i="42"/>
  <c r="N113" i="44"/>
  <c r="N143" i="44"/>
  <c r="H65" i="42"/>
  <c r="K67" i="42"/>
  <c r="K80" i="42"/>
  <c r="K84" i="42"/>
  <c r="N73" i="42"/>
  <c r="N78" i="42"/>
  <c r="N86" i="42"/>
  <c r="T65" i="42"/>
  <c r="T73" i="42"/>
  <c r="T82" i="42"/>
  <c r="T86" i="42"/>
  <c r="W67" i="42"/>
  <c r="W80" i="42"/>
  <c r="W84" i="42"/>
  <c r="AF65" i="42"/>
  <c r="AF78" i="42"/>
  <c r="AF82" i="42"/>
  <c r="AF86" i="42"/>
  <c r="AI67" i="42"/>
  <c r="AI80" i="42"/>
  <c r="AI84" i="42"/>
  <c r="N43" i="44"/>
  <c r="N73" i="44"/>
  <c r="N93" i="44"/>
  <c r="AN83" i="42"/>
  <c r="AM83" i="42"/>
  <c r="AC78" i="42"/>
  <c r="T78" i="42"/>
  <c r="AM78" i="42"/>
  <c r="AO19" i="42"/>
  <c r="AN78" i="42"/>
  <c r="AM65" i="42"/>
  <c r="AN65" i="42"/>
  <c r="AL76" i="42"/>
  <c r="Q76" i="42"/>
  <c r="K76" i="42"/>
  <c r="AN76" i="42"/>
  <c r="AM76" i="42"/>
  <c r="AO17" i="42"/>
  <c r="E59" i="42"/>
  <c r="AN72" i="42"/>
  <c r="AM72" i="42"/>
  <c r="AF73" i="42"/>
  <c r="Z73" i="42"/>
  <c r="Q73" i="42"/>
  <c r="K73" i="42"/>
  <c r="AO14" i="42"/>
  <c r="AN73" i="42"/>
  <c r="AM73" i="42"/>
  <c r="N82" i="42"/>
  <c r="AN82" i="42"/>
  <c r="AM82" i="42"/>
  <c r="AM85" i="42"/>
  <c r="AN29" i="42"/>
  <c r="AN85" i="42"/>
  <c r="AM29" i="42"/>
  <c r="AL86" i="42"/>
  <c r="Z86" i="42"/>
  <c r="Z59" i="42"/>
  <c r="AM86" i="42"/>
  <c r="AN86" i="42"/>
  <c r="AN87" i="42"/>
  <c r="AM87" i="42"/>
  <c r="AO28" i="42"/>
  <c r="AN79" i="42"/>
  <c r="AO20" i="42"/>
  <c r="AM79" i="42"/>
  <c r="AN66" i="42"/>
  <c r="AM66" i="42"/>
  <c r="AC70" i="42"/>
  <c r="AM71" i="42"/>
  <c r="AL59" i="42"/>
  <c r="W59" i="42"/>
  <c r="AN68" i="42"/>
  <c r="AM68" i="42"/>
  <c r="AL70" i="42"/>
  <c r="N59" i="42"/>
  <c r="AN70" i="42"/>
  <c r="AM70" i="42"/>
  <c r="AC84" i="42"/>
  <c r="AN84" i="42"/>
  <c r="AM84" i="42"/>
  <c r="AI59" i="42"/>
  <c r="AC59" i="42"/>
  <c r="Q59" i="42"/>
  <c r="K59" i="42"/>
  <c r="AN67" i="42"/>
  <c r="AM67" i="42"/>
  <c r="Q81" i="42"/>
  <c r="H59" i="42"/>
  <c r="AM81" i="42"/>
  <c r="AN81" i="42"/>
  <c r="AN80" i="42"/>
  <c r="AM80" i="42"/>
  <c r="AO21" i="42"/>
  <c r="N103" i="44"/>
  <c r="J131" i="58"/>
  <c r="J130" i="58"/>
  <c r="AO74" i="42" l="1"/>
  <c r="AO69" i="42"/>
  <c r="AO75" i="42"/>
  <c r="AO71" i="42"/>
  <c r="AO79" i="42"/>
  <c r="AO70" i="42"/>
  <c r="AO78" i="42"/>
  <c r="AO80" i="42"/>
  <c r="AO68" i="42"/>
  <c r="AO81" i="42"/>
  <c r="AO83" i="42"/>
  <c r="AO76" i="42"/>
  <c r="AO72" i="42"/>
  <c r="AO73" i="42"/>
  <c r="AO82" i="42"/>
  <c r="AO85" i="42"/>
  <c r="AO67" i="42"/>
  <c r="AO86" i="42"/>
  <c r="AO87" i="42"/>
  <c r="AO66" i="42"/>
  <c r="AO84" i="42"/>
  <c r="S87" i="30"/>
  <c r="T87" i="30"/>
  <c r="S88" i="30"/>
  <c r="T88" i="30"/>
  <c r="S89" i="30"/>
  <c r="T89" i="30"/>
  <c r="T86" i="30"/>
  <c r="AD287" i="25" l="1"/>
  <c r="AD288" i="25"/>
  <c r="AD289" i="25"/>
  <c r="AD290" i="25"/>
  <c r="AD291" i="25"/>
  <c r="AD292" i="25"/>
  <c r="AD286" i="25"/>
  <c r="J78" i="32"/>
  <c r="J76" i="32"/>
  <c r="J74" i="32"/>
  <c r="J72" i="32"/>
  <c r="J71" i="32"/>
  <c r="I71" i="32"/>
  <c r="I72" i="32"/>
  <c r="I73" i="32"/>
  <c r="I74" i="32"/>
  <c r="I75" i="32"/>
  <c r="I76" i="32"/>
  <c r="I77" i="32"/>
  <c r="I78" i="32"/>
  <c r="H72" i="32"/>
  <c r="H73" i="32"/>
  <c r="H74" i="32"/>
  <c r="H75" i="32"/>
  <c r="H76" i="32"/>
  <c r="H77" i="32"/>
  <c r="H78" i="32"/>
  <c r="H71" i="32"/>
  <c r="J73" i="32"/>
  <c r="J75" i="32"/>
  <c r="J77" i="32"/>
  <c r="I79" i="32" l="1"/>
  <c r="J79" i="32"/>
  <c r="H79" i="32"/>
  <c r="O38" i="30"/>
  <c r="O37" i="30"/>
  <c r="O36" i="30"/>
  <c r="O35" i="30"/>
  <c r="L38" i="30"/>
  <c r="L37" i="30"/>
  <c r="L36" i="30"/>
  <c r="L35" i="30"/>
  <c r="I36" i="30"/>
  <c r="I37" i="30"/>
  <c r="I38" i="30"/>
  <c r="C79" i="57"/>
  <c r="D79" i="57" l="1"/>
  <c r="AJ238" i="25"/>
  <c r="AJ239" i="25"/>
  <c r="AJ240" i="25"/>
  <c r="AJ241" i="25"/>
  <c r="AJ242" i="25"/>
  <c r="AJ243" i="25"/>
  <c r="AJ244" i="25"/>
  <c r="AJ245" i="25"/>
  <c r="AI246" i="25"/>
  <c r="AH246" i="25"/>
  <c r="K85" i="43"/>
  <c r="K187" i="31" l="1"/>
  <c r="K194" i="31"/>
  <c r="K213" i="31"/>
  <c r="K218" i="31"/>
  <c r="K223" i="31"/>
  <c r="K230" i="31"/>
  <c r="K241" i="31"/>
  <c r="K251" i="31"/>
  <c r="K263" i="31"/>
  <c r="K279" i="31"/>
  <c r="K288" i="31"/>
  <c r="K305" i="31"/>
  <c r="K301" i="31"/>
  <c r="K323" i="31"/>
  <c r="K329" i="31"/>
  <c r="K334" i="31"/>
  <c r="K345" i="31"/>
  <c r="K353" i="31"/>
  <c r="K365" i="31"/>
  <c r="K375" i="31"/>
  <c r="K381" i="31"/>
  <c r="X18" i="27" l="1"/>
  <c r="AA18" i="27" s="1"/>
  <c r="X17" i="27"/>
  <c r="AA17" i="27" s="1"/>
  <c r="X16" i="27"/>
  <c r="Z42" i="23"/>
  <c r="N41" i="15" s="1"/>
  <c r="Y42" i="23"/>
  <c r="M41" i="15" s="1"/>
  <c r="U42" i="23"/>
  <c r="V42" i="23"/>
  <c r="AD347" i="27"/>
  <c r="AD346" i="27"/>
  <c r="AD345" i="27"/>
  <c r="AD344" i="27"/>
  <c r="AD343" i="27"/>
  <c r="AD342" i="27"/>
  <c r="AD341" i="27"/>
  <c r="AD340" i="27"/>
  <c r="AJ356" i="27"/>
  <c r="AJ355" i="27"/>
  <c r="AJ354" i="27"/>
  <c r="AJ353" i="27"/>
  <c r="AJ352" i="27"/>
  <c r="AJ351" i="27"/>
  <c r="AJ161" i="27"/>
  <c r="AJ160" i="27"/>
  <c r="AJ159" i="27"/>
  <c r="AJ158" i="27"/>
  <c r="AJ157" i="27"/>
  <c r="X99" i="27"/>
  <c r="AA99" i="27" s="1"/>
  <c r="X98" i="27"/>
  <c r="AA98" i="27" s="1"/>
  <c r="X97" i="27"/>
  <c r="AA97" i="27" s="1"/>
  <c r="X96" i="27"/>
  <c r="AA96" i="27" s="1"/>
  <c r="X95" i="27"/>
  <c r="AA95" i="27" s="1"/>
  <c r="X94" i="27"/>
  <c r="AA94" i="27" s="1"/>
  <c r="X93" i="27"/>
  <c r="AA93" i="27" s="1"/>
  <c r="X92" i="27"/>
  <c r="AA92" i="27" s="1"/>
  <c r="X91" i="27"/>
  <c r="AA91" i="27" s="1"/>
  <c r="X90" i="27"/>
  <c r="AA90" i="27" s="1"/>
  <c r="AH101" i="25"/>
  <c r="Y17" i="23" s="1"/>
  <c r="AI101" i="25"/>
  <c r="Z17" i="23" s="1"/>
  <c r="H293" i="25"/>
  <c r="N17" i="15" l="1"/>
  <c r="M17" i="15"/>
  <c r="AA100" i="27"/>
  <c r="X19" i="27"/>
  <c r="AA16" i="27"/>
  <c r="AA19" i="27" s="1"/>
  <c r="W42" i="39"/>
  <c r="I41" i="15"/>
  <c r="X42" i="39"/>
  <c r="J41" i="15"/>
  <c r="X100" i="27"/>
  <c r="AD349" i="27"/>
  <c r="O246" i="25"/>
  <c r="W5" i="59"/>
  <c r="H5" i="59"/>
  <c r="O438" i="25" l="1"/>
  <c r="O468" i="25" s="1"/>
  <c r="T12" i="59"/>
  <c r="I5" i="59"/>
  <c r="H11" i="59"/>
  <c r="H7" i="59"/>
  <c r="AJ271" i="25"/>
  <c r="AJ272" i="25"/>
  <c r="AJ273" i="25"/>
  <c r="AJ274" i="25"/>
  <c r="AJ275" i="25"/>
  <c r="AJ276" i="25"/>
  <c r="AJ277" i="25"/>
  <c r="AJ278" i="25"/>
  <c r="AJ279" i="25"/>
  <c r="AJ280" i="25"/>
  <c r="AJ281" i="25"/>
  <c r="AJ283" i="25"/>
  <c r="Z45" i="23"/>
  <c r="N44" i="15" s="1"/>
  <c r="AJ270" i="25"/>
  <c r="AJ284" i="25" l="1"/>
  <c r="D84" i="30"/>
  <c r="E127" i="27" l="1"/>
  <c r="D172" i="27"/>
  <c r="S238" i="30"/>
  <c r="S247" i="30" s="1"/>
  <c r="E247" i="30"/>
  <c r="G247" i="30"/>
  <c r="H247" i="30"/>
  <c r="J247" i="30"/>
  <c r="K247" i="30"/>
  <c r="M247" i="30"/>
  <c r="N247" i="30"/>
  <c r="P247" i="30"/>
  <c r="Q247" i="30"/>
  <c r="U238" i="30"/>
  <c r="U247" i="30" s="1"/>
  <c r="E111" i="61"/>
  <c r="C111" i="61"/>
  <c r="O130" i="61"/>
  <c r="P130" i="61"/>
  <c r="Q130" i="61"/>
  <c r="R130" i="61"/>
  <c r="S130" i="61"/>
  <c r="T130" i="61"/>
  <c r="U130" i="61"/>
  <c r="O111" i="61"/>
  <c r="P111" i="61"/>
  <c r="Q111" i="61"/>
  <c r="R111" i="61"/>
  <c r="S111" i="61"/>
  <c r="T111" i="61"/>
  <c r="U111" i="61"/>
  <c r="D111" i="61"/>
  <c r="F111" i="61"/>
  <c r="G111" i="61"/>
  <c r="H111" i="61"/>
  <c r="I111" i="61"/>
  <c r="O92" i="61"/>
  <c r="P92" i="61"/>
  <c r="Q92" i="61"/>
  <c r="R92" i="61"/>
  <c r="T92" i="61"/>
  <c r="U92" i="61"/>
  <c r="U16" i="61"/>
  <c r="O54" i="61"/>
  <c r="P54" i="61"/>
  <c r="Q54" i="61"/>
  <c r="R54" i="61"/>
  <c r="S54" i="61"/>
  <c r="T54" i="61"/>
  <c r="U54" i="61"/>
  <c r="C35" i="61"/>
  <c r="D35" i="61"/>
  <c r="E35" i="61"/>
  <c r="F35" i="61"/>
  <c r="G35" i="61"/>
  <c r="H35" i="61"/>
  <c r="I35" i="61"/>
  <c r="S149" i="61"/>
  <c r="H130" i="61"/>
  <c r="Q73" i="61"/>
  <c r="R73" i="61"/>
  <c r="S73" i="61"/>
  <c r="T73" i="61"/>
  <c r="U73" i="61"/>
  <c r="P73" i="61"/>
  <c r="H16" i="61"/>
  <c r="I16" i="61"/>
  <c r="H149" i="61"/>
  <c r="H92" i="61"/>
  <c r="H54" i="61"/>
  <c r="J72" i="61"/>
  <c r="H73" i="61"/>
  <c r="U149" i="61"/>
  <c r="T149" i="61"/>
  <c r="R149" i="61"/>
  <c r="Q149" i="61"/>
  <c r="P149" i="61"/>
  <c r="O149" i="61"/>
  <c r="N149" i="61"/>
  <c r="V148" i="61"/>
  <c r="V147" i="61"/>
  <c r="V146" i="61"/>
  <c r="V145" i="61"/>
  <c r="V144" i="61"/>
  <c r="V143" i="61"/>
  <c r="V142" i="61"/>
  <c r="V141" i="61"/>
  <c r="V140" i="61"/>
  <c r="N130" i="61"/>
  <c r="V129" i="61"/>
  <c r="V128" i="61"/>
  <c r="V127" i="61"/>
  <c r="V126" i="61"/>
  <c r="V125" i="61"/>
  <c r="V124" i="61"/>
  <c r="V123" i="61"/>
  <c r="V122" i="61"/>
  <c r="V121" i="61"/>
  <c r="N111" i="61"/>
  <c r="V110" i="61"/>
  <c r="V109" i="61"/>
  <c r="V108" i="61"/>
  <c r="V107" i="61"/>
  <c r="V106" i="61"/>
  <c r="V105" i="61"/>
  <c r="V104" i="61"/>
  <c r="V103" i="61"/>
  <c r="V102" i="61"/>
  <c r="N92" i="61"/>
  <c r="V91" i="61"/>
  <c r="V90" i="61"/>
  <c r="V88" i="61"/>
  <c r="V87" i="61"/>
  <c r="V86" i="61"/>
  <c r="V85" i="61"/>
  <c r="V84" i="61"/>
  <c r="V83" i="61"/>
  <c r="V72" i="61"/>
  <c r="V71" i="61"/>
  <c r="V70" i="61"/>
  <c r="V69" i="61"/>
  <c r="V68" i="61"/>
  <c r="V65" i="61"/>
  <c r="V64" i="61"/>
  <c r="N54" i="61"/>
  <c r="V53" i="61"/>
  <c r="V52" i="61"/>
  <c r="V51" i="61"/>
  <c r="V50" i="61"/>
  <c r="V49" i="61"/>
  <c r="V48" i="61"/>
  <c r="V47" i="61"/>
  <c r="V46" i="61"/>
  <c r="V45" i="61"/>
  <c r="N35" i="61"/>
  <c r="V26" i="61"/>
  <c r="V35" i="61" s="1"/>
  <c r="N16" i="61"/>
  <c r="V16" i="61"/>
  <c r="I149" i="61"/>
  <c r="G149" i="61"/>
  <c r="F149" i="61"/>
  <c r="E149" i="61"/>
  <c r="D149" i="61"/>
  <c r="C149" i="61"/>
  <c r="B149" i="61"/>
  <c r="J148" i="61"/>
  <c r="J147" i="61"/>
  <c r="J146" i="61"/>
  <c r="J145" i="61"/>
  <c r="J144" i="61"/>
  <c r="J143" i="61"/>
  <c r="J142" i="61"/>
  <c r="J141" i="61"/>
  <c r="J140" i="61"/>
  <c r="I130" i="61"/>
  <c r="G130" i="61"/>
  <c r="F130" i="61"/>
  <c r="E130" i="61"/>
  <c r="D130" i="61"/>
  <c r="C130" i="61"/>
  <c r="B130" i="61"/>
  <c r="J129" i="61"/>
  <c r="J128" i="61"/>
  <c r="J127" i="61"/>
  <c r="J126" i="61"/>
  <c r="J125" i="61"/>
  <c r="J124" i="61"/>
  <c r="J123" i="61"/>
  <c r="J122" i="61"/>
  <c r="J121" i="61"/>
  <c r="B111" i="61"/>
  <c r="J110" i="61"/>
  <c r="J109" i="61"/>
  <c r="J108" i="61"/>
  <c r="J107" i="61"/>
  <c r="J106" i="61"/>
  <c r="J105" i="61"/>
  <c r="J104" i="61"/>
  <c r="J103" i="61"/>
  <c r="J102" i="61"/>
  <c r="I92" i="61"/>
  <c r="G92" i="61"/>
  <c r="F92" i="61"/>
  <c r="E92" i="61"/>
  <c r="D92" i="61"/>
  <c r="C92" i="61"/>
  <c r="B92" i="61"/>
  <c r="J91" i="61"/>
  <c r="J90" i="61"/>
  <c r="J89" i="61"/>
  <c r="J88" i="61"/>
  <c r="J87" i="61"/>
  <c r="J86" i="61"/>
  <c r="J85" i="61"/>
  <c r="J84" i="61"/>
  <c r="J83" i="61"/>
  <c r="I73" i="61"/>
  <c r="G73" i="61"/>
  <c r="F73" i="61"/>
  <c r="E73" i="61"/>
  <c r="D73" i="61"/>
  <c r="C73" i="61"/>
  <c r="B73" i="61"/>
  <c r="J71" i="61"/>
  <c r="J70" i="61"/>
  <c r="J69" i="61"/>
  <c r="J68" i="61"/>
  <c r="J67" i="61"/>
  <c r="J66" i="61"/>
  <c r="J65" i="61"/>
  <c r="J64" i="61"/>
  <c r="I54" i="61"/>
  <c r="G54" i="61"/>
  <c r="F54" i="61"/>
  <c r="E54" i="61"/>
  <c r="D54" i="61"/>
  <c r="C54" i="61"/>
  <c r="B54" i="61"/>
  <c r="J53" i="61"/>
  <c r="J52" i="61"/>
  <c r="J51" i="61"/>
  <c r="J50" i="61"/>
  <c r="J49" i="61"/>
  <c r="J48" i="61"/>
  <c r="J47" i="61"/>
  <c r="J46" i="61"/>
  <c r="J45" i="61"/>
  <c r="B35" i="61"/>
  <c r="J34" i="61"/>
  <c r="J33" i="61"/>
  <c r="J32" i="61"/>
  <c r="J31" i="61"/>
  <c r="J30" i="61"/>
  <c r="J29" i="61"/>
  <c r="J28" i="61"/>
  <c r="J27" i="61"/>
  <c r="J26" i="61"/>
  <c r="J8" i="61"/>
  <c r="J9" i="61"/>
  <c r="J10" i="61"/>
  <c r="J11" i="61"/>
  <c r="J12" i="61"/>
  <c r="J13" i="61"/>
  <c r="J14" i="61"/>
  <c r="J15" i="61"/>
  <c r="C16" i="61"/>
  <c r="D16" i="61"/>
  <c r="E16" i="61"/>
  <c r="F16" i="61"/>
  <c r="G16" i="61"/>
  <c r="B16" i="61"/>
  <c r="J7" i="61"/>
  <c r="D178" i="31"/>
  <c r="E178" i="31" s="1"/>
  <c r="F178" i="31" s="1"/>
  <c r="G178" i="31" s="1"/>
  <c r="H178" i="31" s="1"/>
  <c r="K178" i="31" s="1"/>
  <c r="D179" i="31"/>
  <c r="E179" i="31" s="1"/>
  <c r="F179" i="31" s="1"/>
  <c r="G179" i="31" s="1"/>
  <c r="H179" i="31" s="1"/>
  <c r="K179" i="31" s="1"/>
  <c r="D180" i="31"/>
  <c r="E180" i="31" s="1"/>
  <c r="F180" i="31" s="1"/>
  <c r="G180" i="31" s="1"/>
  <c r="H180" i="31" s="1"/>
  <c r="K180" i="31" s="1"/>
  <c r="D181" i="31"/>
  <c r="E181" i="31" s="1"/>
  <c r="F181" i="31" s="1"/>
  <c r="G181" i="31" s="1"/>
  <c r="H181" i="31" s="1"/>
  <c r="K181" i="31" s="1"/>
  <c r="D182" i="31"/>
  <c r="E182" i="31" s="1"/>
  <c r="F182" i="31" s="1"/>
  <c r="G182" i="31" s="1"/>
  <c r="H182" i="31" s="1"/>
  <c r="K182" i="31" s="1"/>
  <c r="D183" i="31"/>
  <c r="E183" i="31" s="1"/>
  <c r="F183" i="31" s="1"/>
  <c r="G183" i="31" s="1"/>
  <c r="H183" i="31" s="1"/>
  <c r="K183" i="31" s="1"/>
  <c r="D184" i="31"/>
  <c r="E184" i="31" s="1"/>
  <c r="F184" i="31" s="1"/>
  <c r="G184" i="31" s="1"/>
  <c r="H184" i="31" s="1"/>
  <c r="K184" i="31" s="1"/>
  <c r="D187" i="31"/>
  <c r="E187" i="31" s="1"/>
  <c r="F187" i="31" s="1"/>
  <c r="G187" i="31" s="1"/>
  <c r="D188" i="31"/>
  <c r="E188" i="31" s="1"/>
  <c r="F188" i="31" s="1"/>
  <c r="G188" i="31" s="1"/>
  <c r="H188" i="31" s="1"/>
  <c r="K188" i="31" s="1"/>
  <c r="D189" i="31"/>
  <c r="E189" i="31" s="1"/>
  <c r="F189" i="31" s="1"/>
  <c r="G189" i="31" s="1"/>
  <c r="H189" i="31" s="1"/>
  <c r="K189" i="31" s="1"/>
  <c r="D190" i="31"/>
  <c r="E190" i="31" s="1"/>
  <c r="F190" i="31" s="1"/>
  <c r="G190" i="31" s="1"/>
  <c r="H190" i="31" s="1"/>
  <c r="K190" i="31" s="1"/>
  <c r="D191" i="31"/>
  <c r="E191" i="31" s="1"/>
  <c r="F191" i="31" s="1"/>
  <c r="G191" i="31" s="1"/>
  <c r="H191" i="31" s="1"/>
  <c r="K191" i="31" s="1"/>
  <c r="D192" i="31"/>
  <c r="E192" i="31" s="1"/>
  <c r="F192" i="31" s="1"/>
  <c r="G192" i="31" s="1"/>
  <c r="H192" i="31" s="1"/>
  <c r="K192" i="31" s="1"/>
  <c r="D194" i="31"/>
  <c r="E194" i="31" s="1"/>
  <c r="F194" i="31" s="1"/>
  <c r="G194" i="31" s="1"/>
  <c r="D195" i="31"/>
  <c r="E195" i="31" s="1"/>
  <c r="F195" i="31" s="1"/>
  <c r="G195" i="31" s="1"/>
  <c r="H195" i="31" s="1"/>
  <c r="K195" i="31" s="1"/>
  <c r="D196" i="31"/>
  <c r="E196" i="31" s="1"/>
  <c r="F196" i="31" s="1"/>
  <c r="G196" i="31" s="1"/>
  <c r="H196" i="31" s="1"/>
  <c r="K196" i="31" s="1"/>
  <c r="D197" i="31"/>
  <c r="E197" i="31" s="1"/>
  <c r="F197" i="31" s="1"/>
  <c r="G197" i="31" s="1"/>
  <c r="H197" i="31" s="1"/>
  <c r="K197" i="31" s="1"/>
  <c r="D198" i="31"/>
  <c r="E198" i="31" s="1"/>
  <c r="F198" i="31" s="1"/>
  <c r="G198" i="31" s="1"/>
  <c r="H198" i="31" s="1"/>
  <c r="K198" i="31" s="1"/>
  <c r="D199" i="31"/>
  <c r="E199" i="31" s="1"/>
  <c r="F199" i="31" s="1"/>
  <c r="G199" i="31" s="1"/>
  <c r="H199" i="31" s="1"/>
  <c r="K199" i="31" s="1"/>
  <c r="D200" i="31"/>
  <c r="E200" i="31" s="1"/>
  <c r="F200" i="31" s="1"/>
  <c r="G200" i="31" s="1"/>
  <c r="H200" i="31" s="1"/>
  <c r="K200" i="31" s="1"/>
  <c r="D201" i="31"/>
  <c r="E201" i="31" s="1"/>
  <c r="F201" i="31" s="1"/>
  <c r="G201" i="31" s="1"/>
  <c r="H201" i="31" s="1"/>
  <c r="K201" i="31" s="1"/>
  <c r="D202" i="31"/>
  <c r="E202" i="31" s="1"/>
  <c r="F202" i="31" s="1"/>
  <c r="G202" i="31" s="1"/>
  <c r="H202" i="31" s="1"/>
  <c r="K202" i="31" s="1"/>
  <c r="D203" i="31"/>
  <c r="E203" i="31" s="1"/>
  <c r="F203" i="31" s="1"/>
  <c r="G203" i="31" s="1"/>
  <c r="H203" i="31" s="1"/>
  <c r="K203" i="31" s="1"/>
  <c r="D204" i="31"/>
  <c r="E204" i="31" s="1"/>
  <c r="F204" i="31" s="1"/>
  <c r="G204" i="31" s="1"/>
  <c r="H204" i="31" s="1"/>
  <c r="K204" i="31" s="1"/>
  <c r="D205" i="31"/>
  <c r="E205" i="31" s="1"/>
  <c r="F205" i="31" s="1"/>
  <c r="G205" i="31" s="1"/>
  <c r="H205" i="31" s="1"/>
  <c r="K205" i="31" s="1"/>
  <c r="D206" i="31"/>
  <c r="E206" i="31" s="1"/>
  <c r="F206" i="31" s="1"/>
  <c r="G206" i="31" s="1"/>
  <c r="H206" i="31" s="1"/>
  <c r="K206" i="31" s="1"/>
  <c r="D207" i="31"/>
  <c r="E207" i="31" s="1"/>
  <c r="F207" i="31" s="1"/>
  <c r="G207" i="31" s="1"/>
  <c r="H207" i="31" s="1"/>
  <c r="K207" i="31" s="1"/>
  <c r="D208" i="31"/>
  <c r="E208" i="31" s="1"/>
  <c r="F208" i="31" s="1"/>
  <c r="G208" i="31" s="1"/>
  <c r="H208" i="31" s="1"/>
  <c r="K208" i="31" s="1"/>
  <c r="D209" i="31"/>
  <c r="E209" i="31" s="1"/>
  <c r="F209" i="31" s="1"/>
  <c r="G209" i="31" s="1"/>
  <c r="H209" i="31" s="1"/>
  <c r="K209" i="31" s="1"/>
  <c r="D211" i="31"/>
  <c r="E211" i="31" s="1"/>
  <c r="F211" i="31" s="1"/>
  <c r="G211" i="31" s="1"/>
  <c r="H211" i="31" s="1"/>
  <c r="K211" i="31" s="1"/>
  <c r="W211" i="31" s="1"/>
  <c r="D213" i="31"/>
  <c r="E213" i="31" s="1"/>
  <c r="F213" i="31" s="1"/>
  <c r="G213" i="31" s="1"/>
  <c r="D214" i="31"/>
  <c r="E214" i="31" s="1"/>
  <c r="F214" i="31" s="1"/>
  <c r="G214" i="31" s="1"/>
  <c r="H214" i="31" s="1"/>
  <c r="K214" i="31" s="1"/>
  <c r="D215" i="31"/>
  <c r="E215" i="31" s="1"/>
  <c r="F215" i="31" s="1"/>
  <c r="G215" i="31" s="1"/>
  <c r="H215" i="31" s="1"/>
  <c r="K215" i="31" s="1"/>
  <c r="D216" i="31"/>
  <c r="E216" i="31" s="1"/>
  <c r="F216" i="31" s="1"/>
  <c r="G216" i="31" s="1"/>
  <c r="H216" i="31" s="1"/>
  <c r="K216" i="31" s="1"/>
  <c r="D218" i="31"/>
  <c r="E218" i="31" s="1"/>
  <c r="F218" i="31" s="1"/>
  <c r="G218" i="31" s="1"/>
  <c r="D219" i="31"/>
  <c r="E219" i="31" s="1"/>
  <c r="F219" i="31" s="1"/>
  <c r="G219" i="31" s="1"/>
  <c r="H219" i="31" s="1"/>
  <c r="K219" i="31" s="1"/>
  <c r="D220" i="31"/>
  <c r="E220" i="31" s="1"/>
  <c r="F220" i="31" s="1"/>
  <c r="G220" i="31" s="1"/>
  <c r="H220" i="31" s="1"/>
  <c r="K220" i="31" s="1"/>
  <c r="D221" i="31"/>
  <c r="E221" i="31" s="1"/>
  <c r="F221" i="31" s="1"/>
  <c r="G221" i="31" s="1"/>
  <c r="H221" i="31" s="1"/>
  <c r="K221" i="31" s="1"/>
  <c r="D223" i="31"/>
  <c r="E223" i="31" s="1"/>
  <c r="F223" i="31" s="1"/>
  <c r="G223" i="31" s="1"/>
  <c r="D224" i="31"/>
  <c r="E224" i="31" s="1"/>
  <c r="F224" i="31" s="1"/>
  <c r="G224" i="31" s="1"/>
  <c r="H224" i="31" s="1"/>
  <c r="K224" i="31" s="1"/>
  <c r="D225" i="31"/>
  <c r="E225" i="31" s="1"/>
  <c r="F225" i="31" s="1"/>
  <c r="G225" i="31" s="1"/>
  <c r="H225" i="31" s="1"/>
  <c r="K225" i="31" s="1"/>
  <c r="D226" i="31"/>
  <c r="E226" i="31" s="1"/>
  <c r="F226" i="31" s="1"/>
  <c r="G226" i="31" s="1"/>
  <c r="H226" i="31" s="1"/>
  <c r="K226" i="31" s="1"/>
  <c r="D227" i="31"/>
  <c r="E227" i="31" s="1"/>
  <c r="F227" i="31" s="1"/>
  <c r="G227" i="31" s="1"/>
  <c r="H227" i="31" s="1"/>
  <c r="K227" i="31" s="1"/>
  <c r="D228" i="31"/>
  <c r="E228" i="31" s="1"/>
  <c r="F228" i="31" s="1"/>
  <c r="G228" i="31" s="1"/>
  <c r="H228" i="31" s="1"/>
  <c r="K228" i="31" s="1"/>
  <c r="D230" i="31"/>
  <c r="E230" i="31" s="1"/>
  <c r="F230" i="31" s="1"/>
  <c r="G230" i="31" s="1"/>
  <c r="D232" i="31"/>
  <c r="E232" i="31" s="1"/>
  <c r="F232" i="31" s="1"/>
  <c r="G232" i="31" s="1"/>
  <c r="H232" i="31" s="1"/>
  <c r="K232" i="31" s="1"/>
  <c r="D233" i="31"/>
  <c r="E233" i="31" s="1"/>
  <c r="F233" i="31" s="1"/>
  <c r="G233" i="31" s="1"/>
  <c r="H233" i="31" s="1"/>
  <c r="K233" i="31" s="1"/>
  <c r="D234" i="31"/>
  <c r="E234" i="31" s="1"/>
  <c r="F234" i="31" s="1"/>
  <c r="G234" i="31" s="1"/>
  <c r="H234" i="31" s="1"/>
  <c r="K234" i="31" s="1"/>
  <c r="D235" i="31"/>
  <c r="E235" i="31" s="1"/>
  <c r="F235" i="31" s="1"/>
  <c r="G235" i="31" s="1"/>
  <c r="H235" i="31" s="1"/>
  <c r="K235" i="31" s="1"/>
  <c r="D236" i="31"/>
  <c r="E236" i="31" s="1"/>
  <c r="F236" i="31" s="1"/>
  <c r="G236" i="31" s="1"/>
  <c r="H236" i="31" s="1"/>
  <c r="K236" i="31" s="1"/>
  <c r="D237" i="31"/>
  <c r="E237" i="31" s="1"/>
  <c r="F237" i="31" s="1"/>
  <c r="G237" i="31" s="1"/>
  <c r="H237" i="31" s="1"/>
  <c r="K237" i="31" s="1"/>
  <c r="D238" i="31"/>
  <c r="E238" i="31" s="1"/>
  <c r="F238" i="31" s="1"/>
  <c r="G238" i="31" s="1"/>
  <c r="H238" i="31" s="1"/>
  <c r="K238" i="31" s="1"/>
  <c r="D239" i="31"/>
  <c r="E239" i="31" s="1"/>
  <c r="F239" i="31" s="1"/>
  <c r="G239" i="31" s="1"/>
  <c r="H239" i="31" s="1"/>
  <c r="K239" i="31" s="1"/>
  <c r="D241" i="31"/>
  <c r="E241" i="31" s="1"/>
  <c r="F241" i="31" s="1"/>
  <c r="G241" i="31" s="1"/>
  <c r="D242" i="31"/>
  <c r="E242" i="31" s="1"/>
  <c r="F242" i="31" s="1"/>
  <c r="G242" i="31" s="1"/>
  <c r="H242" i="31" s="1"/>
  <c r="K242" i="31" s="1"/>
  <c r="D243" i="31"/>
  <c r="E243" i="31" s="1"/>
  <c r="F243" i="31" s="1"/>
  <c r="G243" i="31" s="1"/>
  <c r="H243" i="31" s="1"/>
  <c r="K243" i="31" s="1"/>
  <c r="D244" i="31"/>
  <c r="E244" i="31" s="1"/>
  <c r="F244" i="31" s="1"/>
  <c r="G244" i="31" s="1"/>
  <c r="H244" i="31" s="1"/>
  <c r="K244" i="31" s="1"/>
  <c r="D245" i="31"/>
  <c r="E245" i="31" s="1"/>
  <c r="F245" i="31" s="1"/>
  <c r="G245" i="31" s="1"/>
  <c r="H245" i="31" s="1"/>
  <c r="K245" i="31" s="1"/>
  <c r="D246" i="31"/>
  <c r="E246" i="31" s="1"/>
  <c r="F246" i="31" s="1"/>
  <c r="G246" i="31" s="1"/>
  <c r="H246" i="31" s="1"/>
  <c r="K246" i="31" s="1"/>
  <c r="D247" i="31"/>
  <c r="E247" i="31" s="1"/>
  <c r="F247" i="31" s="1"/>
  <c r="G247" i="31" s="1"/>
  <c r="H247" i="31" s="1"/>
  <c r="K247" i="31" s="1"/>
  <c r="D248" i="31"/>
  <c r="E248" i="31" s="1"/>
  <c r="F248" i="31" s="1"/>
  <c r="G248" i="31" s="1"/>
  <c r="H248" i="31" s="1"/>
  <c r="K248" i="31" s="1"/>
  <c r="D249" i="31"/>
  <c r="E249" i="31" s="1"/>
  <c r="F249" i="31" s="1"/>
  <c r="G249" i="31" s="1"/>
  <c r="H249" i="31" s="1"/>
  <c r="K249" i="31" s="1"/>
  <c r="D251" i="31"/>
  <c r="E251" i="31" s="1"/>
  <c r="F251" i="31" s="1"/>
  <c r="G251" i="31" s="1"/>
  <c r="D252" i="31"/>
  <c r="E252" i="31" s="1"/>
  <c r="F252" i="31" s="1"/>
  <c r="G252" i="31" s="1"/>
  <c r="H252" i="31" s="1"/>
  <c r="K252" i="31" s="1"/>
  <c r="D253" i="31"/>
  <c r="E253" i="31" s="1"/>
  <c r="F253" i="31" s="1"/>
  <c r="G253" i="31" s="1"/>
  <c r="H253" i="31" s="1"/>
  <c r="K253" i="31" s="1"/>
  <c r="D254" i="31"/>
  <c r="E254" i="31" s="1"/>
  <c r="F254" i="31" s="1"/>
  <c r="G254" i="31" s="1"/>
  <c r="H254" i="31" s="1"/>
  <c r="K254" i="31" s="1"/>
  <c r="D255" i="31"/>
  <c r="E255" i="31" s="1"/>
  <c r="F255" i="31" s="1"/>
  <c r="G255" i="31" s="1"/>
  <c r="H255" i="31" s="1"/>
  <c r="K255" i="31" s="1"/>
  <c r="D256" i="31"/>
  <c r="E256" i="31" s="1"/>
  <c r="F256" i="31" s="1"/>
  <c r="G256" i="31" s="1"/>
  <c r="H256" i="31" s="1"/>
  <c r="K256" i="31" s="1"/>
  <c r="D257" i="31"/>
  <c r="E257" i="31" s="1"/>
  <c r="F257" i="31" s="1"/>
  <c r="G257" i="31" s="1"/>
  <c r="H257" i="31" s="1"/>
  <c r="K257" i="31" s="1"/>
  <c r="D258" i="31"/>
  <c r="E258" i="31" s="1"/>
  <c r="F258" i="31" s="1"/>
  <c r="G258" i="31" s="1"/>
  <c r="H258" i="31" s="1"/>
  <c r="K258" i="31" s="1"/>
  <c r="D259" i="31"/>
  <c r="E259" i="31" s="1"/>
  <c r="F259" i="31" s="1"/>
  <c r="G259" i="31" s="1"/>
  <c r="H259" i="31" s="1"/>
  <c r="K259" i="31" s="1"/>
  <c r="D260" i="31"/>
  <c r="E260" i="31" s="1"/>
  <c r="F260" i="31" s="1"/>
  <c r="G260" i="31" s="1"/>
  <c r="H260" i="31" s="1"/>
  <c r="K260" i="31" s="1"/>
  <c r="D261" i="31"/>
  <c r="E261" i="31" s="1"/>
  <c r="F261" i="31" s="1"/>
  <c r="G261" i="31" s="1"/>
  <c r="H261" i="31" s="1"/>
  <c r="K261" i="31" s="1"/>
  <c r="D263" i="31"/>
  <c r="E263" i="31" s="1"/>
  <c r="F263" i="31" s="1"/>
  <c r="G263" i="31" s="1"/>
  <c r="D265" i="31"/>
  <c r="E265" i="31" s="1"/>
  <c r="F265" i="31" s="1"/>
  <c r="G265" i="31" s="1"/>
  <c r="H265" i="31" s="1"/>
  <c r="K265" i="31" s="1"/>
  <c r="D266" i="31"/>
  <c r="E266" i="31" s="1"/>
  <c r="F266" i="31" s="1"/>
  <c r="G266" i="31" s="1"/>
  <c r="H266" i="31" s="1"/>
  <c r="K266" i="31" s="1"/>
  <c r="D267" i="31"/>
  <c r="E267" i="31" s="1"/>
  <c r="F267" i="31" s="1"/>
  <c r="G267" i="31" s="1"/>
  <c r="H267" i="31" s="1"/>
  <c r="K267" i="31" s="1"/>
  <c r="D268" i="31"/>
  <c r="E268" i="31" s="1"/>
  <c r="F268" i="31" s="1"/>
  <c r="G268" i="31" s="1"/>
  <c r="H268" i="31" s="1"/>
  <c r="K268" i="31" s="1"/>
  <c r="D269" i="31"/>
  <c r="E269" i="31" s="1"/>
  <c r="F269" i="31" s="1"/>
  <c r="G269" i="31" s="1"/>
  <c r="H269" i="31" s="1"/>
  <c r="K269" i="31" s="1"/>
  <c r="D270" i="31"/>
  <c r="E270" i="31" s="1"/>
  <c r="F270" i="31" s="1"/>
  <c r="G270" i="31" s="1"/>
  <c r="H270" i="31" s="1"/>
  <c r="K270" i="31" s="1"/>
  <c r="D271" i="31"/>
  <c r="E271" i="31" s="1"/>
  <c r="F271" i="31" s="1"/>
  <c r="G271" i="31" s="1"/>
  <c r="H271" i="31" s="1"/>
  <c r="K271" i="31" s="1"/>
  <c r="D272" i="31"/>
  <c r="E272" i="31" s="1"/>
  <c r="F272" i="31" s="1"/>
  <c r="G272" i="31" s="1"/>
  <c r="H272" i="31" s="1"/>
  <c r="K272" i="31" s="1"/>
  <c r="D273" i="31"/>
  <c r="E273" i="31" s="1"/>
  <c r="F273" i="31" s="1"/>
  <c r="G273" i="31" s="1"/>
  <c r="H273" i="31" s="1"/>
  <c r="K273" i="31" s="1"/>
  <c r="D274" i="31"/>
  <c r="E274" i="31" s="1"/>
  <c r="F274" i="31" s="1"/>
  <c r="G274" i="31" s="1"/>
  <c r="H274" i="31" s="1"/>
  <c r="K274" i="31" s="1"/>
  <c r="D275" i="31"/>
  <c r="E275" i="31" s="1"/>
  <c r="F275" i="31" s="1"/>
  <c r="G275" i="31" s="1"/>
  <c r="H275" i="31" s="1"/>
  <c r="K275" i="31" s="1"/>
  <c r="D276" i="31"/>
  <c r="E276" i="31" s="1"/>
  <c r="F276" i="31" s="1"/>
  <c r="G276" i="31" s="1"/>
  <c r="H276" i="31" s="1"/>
  <c r="K276" i="31" s="1"/>
  <c r="D279" i="31"/>
  <c r="E279" i="31" s="1"/>
  <c r="F279" i="31" s="1"/>
  <c r="G279" i="31" s="1"/>
  <c r="D280" i="31"/>
  <c r="E280" i="31" s="1"/>
  <c r="F280" i="31" s="1"/>
  <c r="G280" i="31" s="1"/>
  <c r="H280" i="31" s="1"/>
  <c r="K280" i="31" s="1"/>
  <c r="D281" i="31"/>
  <c r="E281" i="31" s="1"/>
  <c r="F281" i="31" s="1"/>
  <c r="G281" i="31" s="1"/>
  <c r="H281" i="31" s="1"/>
  <c r="K281" i="31" s="1"/>
  <c r="D282" i="31"/>
  <c r="E282" i="31" s="1"/>
  <c r="F282" i="31" s="1"/>
  <c r="G282" i="31" s="1"/>
  <c r="H282" i="31" s="1"/>
  <c r="K282" i="31" s="1"/>
  <c r="D283" i="31"/>
  <c r="E283" i="31" s="1"/>
  <c r="F283" i="31" s="1"/>
  <c r="G283" i="31" s="1"/>
  <c r="H283" i="31" s="1"/>
  <c r="K283" i="31" s="1"/>
  <c r="D284" i="31"/>
  <c r="E284" i="31" s="1"/>
  <c r="F284" i="31" s="1"/>
  <c r="G284" i="31" s="1"/>
  <c r="H284" i="31" s="1"/>
  <c r="K284" i="31" s="1"/>
  <c r="D285" i="31"/>
  <c r="E285" i="31" s="1"/>
  <c r="F285" i="31" s="1"/>
  <c r="G285" i="31" s="1"/>
  <c r="H285" i="31" s="1"/>
  <c r="K285" i="31" s="1"/>
  <c r="D286" i="31"/>
  <c r="E286" i="31" s="1"/>
  <c r="F286" i="31" s="1"/>
  <c r="G286" i="31" s="1"/>
  <c r="H286" i="31" s="1"/>
  <c r="K286" i="31" s="1"/>
  <c r="D288" i="31"/>
  <c r="E288" i="31" s="1"/>
  <c r="F288" i="31" s="1"/>
  <c r="G288" i="31" s="1"/>
  <c r="D289" i="31"/>
  <c r="E289" i="31" s="1"/>
  <c r="F289" i="31" s="1"/>
  <c r="G289" i="31" s="1"/>
  <c r="H289" i="31" s="1"/>
  <c r="K289" i="31" s="1"/>
  <c r="D290" i="31"/>
  <c r="E290" i="31" s="1"/>
  <c r="F290" i="31" s="1"/>
  <c r="G290" i="31" s="1"/>
  <c r="H290" i="31" s="1"/>
  <c r="K290" i="31" s="1"/>
  <c r="D291" i="31"/>
  <c r="E291" i="31" s="1"/>
  <c r="F291" i="31" s="1"/>
  <c r="G291" i="31" s="1"/>
  <c r="H291" i="31" s="1"/>
  <c r="K291" i="31" s="1"/>
  <c r="D292" i="31"/>
  <c r="E292" i="31" s="1"/>
  <c r="F292" i="31" s="1"/>
  <c r="G292" i="31" s="1"/>
  <c r="H292" i="31" s="1"/>
  <c r="K292" i="31" s="1"/>
  <c r="D293" i="31"/>
  <c r="E293" i="31" s="1"/>
  <c r="F293" i="31" s="1"/>
  <c r="G293" i="31" s="1"/>
  <c r="H293" i="31" s="1"/>
  <c r="K293" i="31" s="1"/>
  <c r="D294" i="31"/>
  <c r="E294" i="31" s="1"/>
  <c r="F294" i="31" s="1"/>
  <c r="G294" i="31" s="1"/>
  <c r="H294" i="31" s="1"/>
  <c r="K294" i="31" s="1"/>
  <c r="D295" i="31"/>
  <c r="E295" i="31" s="1"/>
  <c r="F295" i="31" s="1"/>
  <c r="G295" i="31" s="1"/>
  <c r="H295" i="31" s="1"/>
  <c r="K295" i="31" s="1"/>
  <c r="D296" i="31"/>
  <c r="E296" i="31" s="1"/>
  <c r="F296" i="31" s="1"/>
  <c r="G296" i="31" s="1"/>
  <c r="H296" i="31" s="1"/>
  <c r="K296" i="31" s="1"/>
  <c r="D297" i="31"/>
  <c r="E297" i="31" s="1"/>
  <c r="F297" i="31" s="1"/>
  <c r="G297" i="31" s="1"/>
  <c r="H297" i="31" s="1"/>
  <c r="K297" i="31" s="1"/>
  <c r="D298" i="31"/>
  <c r="E298" i="31" s="1"/>
  <c r="F298" i="31" s="1"/>
  <c r="G298" i="31" s="1"/>
  <c r="H298" i="31" s="1"/>
  <c r="K298" i="31" s="1"/>
  <c r="D299" i="31"/>
  <c r="E299" i="31" s="1"/>
  <c r="F299" i="31" s="1"/>
  <c r="G299" i="31" s="1"/>
  <c r="H299" i="31" s="1"/>
  <c r="K299" i="31" s="1"/>
  <c r="D305" i="31"/>
  <c r="E305" i="31" s="1"/>
  <c r="F305" i="31" s="1"/>
  <c r="G305" i="31" s="1"/>
  <c r="D306" i="31"/>
  <c r="E306" i="31" s="1"/>
  <c r="F306" i="31" s="1"/>
  <c r="G306" i="31" s="1"/>
  <c r="H306" i="31" s="1"/>
  <c r="K306" i="31" s="1"/>
  <c r="D307" i="31"/>
  <c r="E307" i="31" s="1"/>
  <c r="F307" i="31" s="1"/>
  <c r="G307" i="31" s="1"/>
  <c r="H307" i="31" s="1"/>
  <c r="K307" i="31" s="1"/>
  <c r="D308" i="31"/>
  <c r="E308" i="31" s="1"/>
  <c r="F308" i="31" s="1"/>
  <c r="G308" i="31" s="1"/>
  <c r="H308" i="31" s="1"/>
  <c r="K308" i="31" s="1"/>
  <c r="D309" i="31"/>
  <c r="E309" i="31" s="1"/>
  <c r="F309" i="31" s="1"/>
  <c r="G309" i="31" s="1"/>
  <c r="H309" i="31" s="1"/>
  <c r="K309" i="31" s="1"/>
  <c r="D310" i="31"/>
  <c r="E310" i="31" s="1"/>
  <c r="F310" i="31" s="1"/>
  <c r="G310" i="31" s="1"/>
  <c r="H310" i="31" s="1"/>
  <c r="K310" i="31" s="1"/>
  <c r="D311" i="31"/>
  <c r="E311" i="31" s="1"/>
  <c r="F311" i="31" s="1"/>
  <c r="G311" i="31" s="1"/>
  <c r="H311" i="31" s="1"/>
  <c r="K311" i="31" s="1"/>
  <c r="D312" i="31"/>
  <c r="E312" i="31" s="1"/>
  <c r="F312" i="31" s="1"/>
  <c r="G312" i="31" s="1"/>
  <c r="H312" i="31" s="1"/>
  <c r="K312" i="31" s="1"/>
  <c r="D301" i="31"/>
  <c r="E301" i="31" s="1"/>
  <c r="F301" i="31" s="1"/>
  <c r="G301" i="31" s="1"/>
  <c r="D315" i="31"/>
  <c r="E315" i="31" s="1"/>
  <c r="F315" i="31" s="1"/>
  <c r="G315" i="31" s="1"/>
  <c r="H315" i="31" s="1"/>
  <c r="D316" i="31"/>
  <c r="E316" i="31" s="1"/>
  <c r="F316" i="31" s="1"/>
  <c r="G316" i="31" s="1"/>
  <c r="H316" i="31" s="1"/>
  <c r="K316" i="31" s="1"/>
  <c r="D317" i="31"/>
  <c r="E317" i="31" s="1"/>
  <c r="F317" i="31" s="1"/>
  <c r="G317" i="31" s="1"/>
  <c r="H317" i="31" s="1"/>
  <c r="K317" i="31" s="1"/>
  <c r="D318" i="31"/>
  <c r="E318" i="31" s="1"/>
  <c r="F318" i="31" s="1"/>
  <c r="G318" i="31" s="1"/>
  <c r="H318" i="31" s="1"/>
  <c r="K318" i="31" s="1"/>
  <c r="D319" i="31"/>
  <c r="E319" i="31" s="1"/>
  <c r="F319" i="31" s="1"/>
  <c r="G319" i="31" s="1"/>
  <c r="H319" i="31" s="1"/>
  <c r="K319" i="31" s="1"/>
  <c r="D320" i="31"/>
  <c r="E320" i="31" s="1"/>
  <c r="F320" i="31" s="1"/>
  <c r="G320" i="31" s="1"/>
  <c r="H320" i="31" s="1"/>
  <c r="K320" i="31" s="1"/>
  <c r="D323" i="31"/>
  <c r="E323" i="31" s="1"/>
  <c r="F323" i="31" s="1"/>
  <c r="G323" i="31" s="1"/>
  <c r="D324" i="31"/>
  <c r="E324" i="31" s="1"/>
  <c r="F324" i="31" s="1"/>
  <c r="G324" i="31" s="1"/>
  <c r="H324" i="31" s="1"/>
  <c r="K324" i="31" s="1"/>
  <c r="D325" i="31"/>
  <c r="E325" i="31" s="1"/>
  <c r="F325" i="31" s="1"/>
  <c r="G325" i="31" s="1"/>
  <c r="H325" i="31" s="1"/>
  <c r="K325" i="31" s="1"/>
  <c r="D326" i="31"/>
  <c r="E326" i="31" s="1"/>
  <c r="F326" i="31" s="1"/>
  <c r="G326" i="31" s="1"/>
  <c r="H326" i="31" s="1"/>
  <c r="K326" i="31" s="1"/>
  <c r="D327" i="31"/>
  <c r="E327" i="31" s="1"/>
  <c r="F327" i="31" s="1"/>
  <c r="G327" i="31" s="1"/>
  <c r="H327" i="31" s="1"/>
  <c r="K327" i="31" s="1"/>
  <c r="D329" i="31"/>
  <c r="E329" i="31" s="1"/>
  <c r="F329" i="31" s="1"/>
  <c r="G329" i="31" s="1"/>
  <c r="D330" i="31"/>
  <c r="E330" i="31" s="1"/>
  <c r="F330" i="31" s="1"/>
  <c r="G330" i="31" s="1"/>
  <c r="H330" i="31" s="1"/>
  <c r="D331" i="31"/>
  <c r="E331" i="31" s="1"/>
  <c r="F331" i="31" s="1"/>
  <c r="G331" i="31" s="1"/>
  <c r="H331" i="31" s="1"/>
  <c r="K331" i="31" s="1"/>
  <c r="D334" i="31"/>
  <c r="E334" i="31" s="1"/>
  <c r="F334" i="31" s="1"/>
  <c r="G334" i="31" s="1"/>
  <c r="D335" i="31"/>
  <c r="E335" i="31" s="1"/>
  <c r="F335" i="31" s="1"/>
  <c r="G335" i="31" s="1"/>
  <c r="H335" i="31" s="1"/>
  <c r="D336" i="31"/>
  <c r="E336" i="31" s="1"/>
  <c r="F336" i="31" s="1"/>
  <c r="G336" i="31" s="1"/>
  <c r="H336" i="31" s="1"/>
  <c r="K336" i="31" s="1"/>
  <c r="D337" i="31"/>
  <c r="E337" i="31" s="1"/>
  <c r="F337" i="31" s="1"/>
  <c r="G337" i="31" s="1"/>
  <c r="H337" i="31" s="1"/>
  <c r="K337" i="31" s="1"/>
  <c r="D338" i="31"/>
  <c r="E338" i="31" s="1"/>
  <c r="F338" i="31" s="1"/>
  <c r="G338" i="31" s="1"/>
  <c r="H338" i="31" s="1"/>
  <c r="K338" i="31" s="1"/>
  <c r="D339" i="31"/>
  <c r="E339" i="31" s="1"/>
  <c r="F339" i="31" s="1"/>
  <c r="G339" i="31" s="1"/>
  <c r="H339" i="31" s="1"/>
  <c r="K339" i="31" s="1"/>
  <c r="D340" i="31"/>
  <c r="E340" i="31" s="1"/>
  <c r="F340" i="31" s="1"/>
  <c r="G340" i="31" s="1"/>
  <c r="H340" i="31" s="1"/>
  <c r="K340" i="31" s="1"/>
  <c r="D341" i="31"/>
  <c r="E341" i="31" s="1"/>
  <c r="F341" i="31" s="1"/>
  <c r="G341" i="31" s="1"/>
  <c r="H341" i="31" s="1"/>
  <c r="K341" i="31" s="1"/>
  <c r="D342" i="31"/>
  <c r="E342" i="31" s="1"/>
  <c r="F342" i="31" s="1"/>
  <c r="G342" i="31" s="1"/>
  <c r="H342" i="31" s="1"/>
  <c r="K342" i="31" s="1"/>
  <c r="D345" i="31"/>
  <c r="E345" i="31" s="1"/>
  <c r="F345" i="31" s="1"/>
  <c r="G345" i="31" s="1"/>
  <c r="D346" i="31"/>
  <c r="E346" i="31" s="1"/>
  <c r="F346" i="31" s="1"/>
  <c r="G346" i="31" s="1"/>
  <c r="H346" i="31" s="1"/>
  <c r="K346" i="31" s="1"/>
  <c r="D347" i="31"/>
  <c r="E347" i="31" s="1"/>
  <c r="F347" i="31" s="1"/>
  <c r="G347" i="31" s="1"/>
  <c r="H347" i="31" s="1"/>
  <c r="K347" i="31" s="1"/>
  <c r="D348" i="31"/>
  <c r="E348" i="31" s="1"/>
  <c r="F348" i="31" s="1"/>
  <c r="G348" i="31" s="1"/>
  <c r="H348" i="31" s="1"/>
  <c r="K348" i="31" s="1"/>
  <c r="D349" i="31"/>
  <c r="E349" i="31" s="1"/>
  <c r="F349" i="31" s="1"/>
  <c r="G349" i="31" s="1"/>
  <c r="H349" i="31" s="1"/>
  <c r="K349" i="31" s="1"/>
  <c r="D350" i="31"/>
  <c r="E350" i="31" s="1"/>
  <c r="F350" i="31" s="1"/>
  <c r="G350" i="31" s="1"/>
  <c r="H350" i="31" s="1"/>
  <c r="K350" i="31" s="1"/>
  <c r="D351" i="31"/>
  <c r="E351" i="31" s="1"/>
  <c r="F351" i="31" s="1"/>
  <c r="G351" i="31" s="1"/>
  <c r="H351" i="31" s="1"/>
  <c r="K351" i="31" s="1"/>
  <c r="D353" i="31"/>
  <c r="E353" i="31" s="1"/>
  <c r="F353" i="31" s="1"/>
  <c r="G353" i="31" s="1"/>
  <c r="D354" i="31"/>
  <c r="E354" i="31" s="1"/>
  <c r="F354" i="31" s="1"/>
  <c r="G354" i="31" s="1"/>
  <c r="H354" i="31" s="1"/>
  <c r="K354" i="31" s="1"/>
  <c r="D355" i="31"/>
  <c r="E355" i="31" s="1"/>
  <c r="F355" i="31" s="1"/>
  <c r="G355" i="31" s="1"/>
  <c r="H355" i="31" s="1"/>
  <c r="K355" i="31" s="1"/>
  <c r="D356" i="31"/>
  <c r="E356" i="31" s="1"/>
  <c r="F356" i="31" s="1"/>
  <c r="G356" i="31" s="1"/>
  <c r="H356" i="31" s="1"/>
  <c r="K356" i="31" s="1"/>
  <c r="D357" i="31"/>
  <c r="E357" i="31" s="1"/>
  <c r="F357" i="31" s="1"/>
  <c r="G357" i="31" s="1"/>
  <c r="H357" i="31" s="1"/>
  <c r="K357" i="31" s="1"/>
  <c r="D358" i="31"/>
  <c r="E358" i="31" s="1"/>
  <c r="F358" i="31" s="1"/>
  <c r="G358" i="31" s="1"/>
  <c r="H358" i="31" s="1"/>
  <c r="K358" i="31" s="1"/>
  <c r="D359" i="31"/>
  <c r="E359" i="31" s="1"/>
  <c r="F359" i="31" s="1"/>
  <c r="G359" i="31" s="1"/>
  <c r="H359" i="31" s="1"/>
  <c r="K359" i="31" s="1"/>
  <c r="D360" i="31"/>
  <c r="E360" i="31" s="1"/>
  <c r="F360" i="31" s="1"/>
  <c r="G360" i="31" s="1"/>
  <c r="H360" i="31" s="1"/>
  <c r="K360" i="31" s="1"/>
  <c r="D361" i="31"/>
  <c r="E361" i="31" s="1"/>
  <c r="F361" i="31" s="1"/>
  <c r="G361" i="31" s="1"/>
  <c r="H361" i="31" s="1"/>
  <c r="K361" i="31" s="1"/>
  <c r="D362" i="31"/>
  <c r="E362" i="31" s="1"/>
  <c r="F362" i="31" s="1"/>
  <c r="G362" i="31" s="1"/>
  <c r="H362" i="31" s="1"/>
  <c r="K362" i="31" s="1"/>
  <c r="D363" i="31"/>
  <c r="E363" i="31" s="1"/>
  <c r="F363" i="31" s="1"/>
  <c r="G363" i="31" s="1"/>
  <c r="H363" i="31" s="1"/>
  <c r="K363" i="31" s="1"/>
  <c r="D365" i="31"/>
  <c r="E365" i="31" s="1"/>
  <c r="F365" i="31" s="1"/>
  <c r="G365" i="31" s="1"/>
  <c r="D366" i="31"/>
  <c r="E366" i="31" s="1"/>
  <c r="F366" i="31" s="1"/>
  <c r="G366" i="31" s="1"/>
  <c r="H366" i="31" s="1"/>
  <c r="K366" i="31" s="1"/>
  <c r="D367" i="31"/>
  <c r="E367" i="31" s="1"/>
  <c r="F367" i="31" s="1"/>
  <c r="G367" i="31" s="1"/>
  <c r="H367" i="31" s="1"/>
  <c r="K367" i="31" s="1"/>
  <c r="D368" i="31"/>
  <c r="E368" i="31" s="1"/>
  <c r="F368" i="31" s="1"/>
  <c r="G368" i="31" s="1"/>
  <c r="H368" i="31" s="1"/>
  <c r="K368" i="31" s="1"/>
  <c r="D369" i="31"/>
  <c r="E369" i="31" s="1"/>
  <c r="F369" i="31" s="1"/>
  <c r="G369" i="31" s="1"/>
  <c r="H369" i="31" s="1"/>
  <c r="K369" i="31" s="1"/>
  <c r="D370" i="31"/>
  <c r="E370" i="31" s="1"/>
  <c r="F370" i="31" s="1"/>
  <c r="G370" i="31" s="1"/>
  <c r="H370" i="31" s="1"/>
  <c r="K370" i="31" s="1"/>
  <c r="D371" i="31"/>
  <c r="E371" i="31" s="1"/>
  <c r="F371" i="31" s="1"/>
  <c r="G371" i="31" s="1"/>
  <c r="H371" i="31" s="1"/>
  <c r="K371" i="31" s="1"/>
  <c r="D372" i="31"/>
  <c r="E372" i="31" s="1"/>
  <c r="F372" i="31" s="1"/>
  <c r="G372" i="31" s="1"/>
  <c r="H372" i="31" s="1"/>
  <c r="K372" i="31" s="1"/>
  <c r="D373" i="31"/>
  <c r="E373" i="31" s="1"/>
  <c r="F373" i="31" s="1"/>
  <c r="G373" i="31" s="1"/>
  <c r="H373" i="31" s="1"/>
  <c r="K373" i="31" s="1"/>
  <c r="D375" i="31"/>
  <c r="E375" i="31" s="1"/>
  <c r="F375" i="31" s="1"/>
  <c r="G375" i="31" s="1"/>
  <c r="E376" i="31"/>
  <c r="F376" i="31" s="1"/>
  <c r="G376" i="31" s="1"/>
  <c r="H376" i="31" s="1"/>
  <c r="K376" i="31" s="1"/>
  <c r="E377" i="31"/>
  <c r="F377" i="31" s="1"/>
  <c r="G377" i="31" s="1"/>
  <c r="H377" i="31" s="1"/>
  <c r="K377" i="31" s="1"/>
  <c r="E378" i="31"/>
  <c r="F378" i="31" s="1"/>
  <c r="G378" i="31" s="1"/>
  <c r="H378" i="31" s="1"/>
  <c r="K378" i="31" s="1"/>
  <c r="E379" i="31"/>
  <c r="F379" i="31" s="1"/>
  <c r="G379" i="31" s="1"/>
  <c r="H379" i="31" s="1"/>
  <c r="K379" i="31" s="1"/>
  <c r="E381" i="31"/>
  <c r="F381" i="31" s="1"/>
  <c r="G381" i="31" s="1"/>
  <c r="D382" i="31"/>
  <c r="E382" i="31" s="1"/>
  <c r="F382" i="31" s="1"/>
  <c r="G382" i="31" s="1"/>
  <c r="H382" i="31" s="1"/>
  <c r="K382" i="31" s="1"/>
  <c r="D383" i="31"/>
  <c r="E383" i="31" s="1"/>
  <c r="F383" i="31" s="1"/>
  <c r="G383" i="31" s="1"/>
  <c r="H383" i="31" s="1"/>
  <c r="K383" i="31" s="1"/>
  <c r="D384" i="31"/>
  <c r="E384" i="31" s="1"/>
  <c r="F384" i="31" s="1"/>
  <c r="G384" i="31" s="1"/>
  <c r="H384" i="31" s="1"/>
  <c r="K384" i="31" s="1"/>
  <c r="D385" i="31"/>
  <c r="E385" i="31" s="1"/>
  <c r="F385" i="31" s="1"/>
  <c r="G385" i="31" s="1"/>
  <c r="H385" i="31" s="1"/>
  <c r="K385" i="31" s="1"/>
  <c r="W7" i="61" l="1"/>
  <c r="W8" i="61"/>
  <c r="W12" i="61"/>
  <c r="W10" i="61"/>
  <c r="W9" i="61"/>
  <c r="W11" i="61"/>
  <c r="K335" i="31"/>
  <c r="H344" i="31"/>
  <c r="K344" i="31" s="1"/>
  <c r="K315" i="31"/>
  <c r="H322" i="31"/>
  <c r="W321" i="31"/>
  <c r="H333" i="31"/>
  <c r="K333" i="31" s="1"/>
  <c r="K330" i="31"/>
  <c r="F247" i="30"/>
  <c r="H386" i="31"/>
  <c r="K386" i="31" s="1"/>
  <c r="H374" i="31"/>
  <c r="K374" i="31" s="1"/>
  <c r="H352" i="31"/>
  <c r="K352" i="31" s="1"/>
  <c r="K322" i="31"/>
  <c r="H313" i="31"/>
  <c r="K313" i="31" s="1"/>
  <c r="H300" i="31"/>
  <c r="K300" i="31" s="1"/>
  <c r="H287" i="31"/>
  <c r="K287" i="31" s="1"/>
  <c r="H262" i="31"/>
  <c r="K262" i="31" s="1"/>
  <c r="H250" i="31"/>
  <c r="K250" i="31" s="1"/>
  <c r="H229" i="31"/>
  <c r="K229" i="31" s="1"/>
  <c r="H222" i="31"/>
  <c r="K222" i="31" s="1"/>
  <c r="H217" i="31"/>
  <c r="K217" i="31" s="1"/>
  <c r="H212" i="31"/>
  <c r="K212" i="31" s="1"/>
  <c r="H193" i="31"/>
  <c r="K193" i="31" s="1"/>
  <c r="H380" i="31"/>
  <c r="K380" i="31" s="1"/>
  <c r="H364" i="31"/>
  <c r="K364" i="31" s="1"/>
  <c r="H328" i="31"/>
  <c r="K328" i="31" s="1"/>
  <c r="O73" i="61"/>
  <c r="V66" i="61"/>
  <c r="V67" i="61"/>
  <c r="V111" i="61"/>
  <c r="W105" i="61" s="1"/>
  <c r="V130" i="61"/>
  <c r="W123" i="61" s="1"/>
  <c r="J111" i="61"/>
  <c r="V54" i="61"/>
  <c r="J35" i="61"/>
  <c r="N73" i="61"/>
  <c r="V149" i="61"/>
  <c r="J130" i="61"/>
  <c r="K122" i="61" s="1"/>
  <c r="J73" i="61"/>
  <c r="J54" i="61"/>
  <c r="K47" i="61" s="1"/>
  <c r="J92" i="61"/>
  <c r="J149" i="61"/>
  <c r="H150" i="61" s="1"/>
  <c r="J16" i="61"/>
  <c r="C250" i="31"/>
  <c r="D250" i="31" s="1"/>
  <c r="E250" i="31" s="1"/>
  <c r="F250" i="31" s="1"/>
  <c r="G250" i="31" s="1"/>
  <c r="C229" i="31"/>
  <c r="D229" i="31" s="1"/>
  <c r="E229" i="31" s="1"/>
  <c r="F229" i="31" s="1"/>
  <c r="G229" i="31" s="1"/>
  <c r="D344" i="31"/>
  <c r="E344" i="31" s="1"/>
  <c r="F344" i="31" s="1"/>
  <c r="G344" i="31" s="1"/>
  <c r="C193" i="31"/>
  <c r="C364" i="31"/>
  <c r="D364" i="31" s="1"/>
  <c r="E364" i="31" s="1"/>
  <c r="F364" i="31" s="1"/>
  <c r="G364" i="31" s="1"/>
  <c r="C313" i="31"/>
  <c r="D313" i="31" s="1"/>
  <c r="E313" i="31" s="1"/>
  <c r="F313" i="31" s="1"/>
  <c r="G313" i="31" s="1"/>
  <c r="C212" i="31"/>
  <c r="D212" i="31" s="1"/>
  <c r="E212" i="31" s="1"/>
  <c r="F212" i="31" s="1"/>
  <c r="G212" i="31" s="1"/>
  <c r="D322" i="31"/>
  <c r="E322" i="31" s="1"/>
  <c r="F322" i="31" s="1"/>
  <c r="G322" i="31" s="1"/>
  <c r="C328" i="31"/>
  <c r="D328" i="31" s="1"/>
  <c r="E328" i="31" s="1"/>
  <c r="F328" i="31" s="1"/>
  <c r="G328" i="31" s="1"/>
  <c r="C217" i="31"/>
  <c r="D217" i="31" s="1"/>
  <c r="E217" i="31" s="1"/>
  <c r="F217" i="31" s="1"/>
  <c r="G217" i="31" s="1"/>
  <c r="C222" i="31"/>
  <c r="D222" i="31" s="1"/>
  <c r="E222" i="31" s="1"/>
  <c r="F222" i="31" s="1"/>
  <c r="G222" i="31" s="1"/>
  <c r="C231" i="31"/>
  <c r="D231" i="31" s="1"/>
  <c r="E231" i="31" s="1"/>
  <c r="F231" i="31" s="1"/>
  <c r="G231" i="31" s="1"/>
  <c r="H231" i="31" s="1"/>
  <c r="C300" i="31"/>
  <c r="D300" i="31" s="1"/>
  <c r="E300" i="31" s="1"/>
  <c r="F300" i="31" s="1"/>
  <c r="G300" i="31" s="1"/>
  <c r="C374" i="31"/>
  <c r="D374" i="31" s="1"/>
  <c r="E374" i="31" s="1"/>
  <c r="F374" i="31" s="1"/>
  <c r="G374" i="31" s="1"/>
  <c r="C352" i="31"/>
  <c r="D352" i="31" s="1"/>
  <c r="E352" i="31" s="1"/>
  <c r="F352" i="31" s="1"/>
  <c r="G352" i="31" s="1"/>
  <c r="C262" i="31"/>
  <c r="D262" i="31" s="1"/>
  <c r="E262" i="31" s="1"/>
  <c r="F262" i="31" s="1"/>
  <c r="G262" i="31" s="1"/>
  <c r="D380" i="31"/>
  <c r="E380" i="31" s="1"/>
  <c r="F380" i="31" s="1"/>
  <c r="G380" i="31" s="1"/>
  <c r="C264" i="31"/>
  <c r="C287" i="31"/>
  <c r="D287" i="31" s="1"/>
  <c r="E287" i="31" s="1"/>
  <c r="F287" i="31" s="1"/>
  <c r="G287" i="31" s="1"/>
  <c r="C386" i="31"/>
  <c r="D386" i="31" s="1"/>
  <c r="E386" i="31" s="1"/>
  <c r="F386" i="31" s="1"/>
  <c r="G386" i="31" s="1"/>
  <c r="C333" i="31"/>
  <c r="D333" i="31" s="1"/>
  <c r="E333" i="31" s="1"/>
  <c r="F333" i="31" s="1"/>
  <c r="G333" i="31" s="1"/>
  <c r="R178" i="31"/>
  <c r="S178" i="31"/>
  <c r="R179" i="31"/>
  <c r="W179" i="31" s="1"/>
  <c r="S179" i="31"/>
  <c r="R180" i="31"/>
  <c r="S180" i="31"/>
  <c r="R181" i="31"/>
  <c r="S181" i="31"/>
  <c r="R182" i="31"/>
  <c r="S182" i="31"/>
  <c r="R183" i="31"/>
  <c r="W183" i="31" s="1"/>
  <c r="S183" i="31"/>
  <c r="R184" i="31"/>
  <c r="S184" i="31"/>
  <c r="R188" i="31"/>
  <c r="S188" i="31"/>
  <c r="R189" i="31"/>
  <c r="W189" i="31" s="1"/>
  <c r="S189" i="31"/>
  <c r="R190" i="31"/>
  <c r="S190" i="31"/>
  <c r="R191" i="31"/>
  <c r="W191" i="31" s="1"/>
  <c r="S191" i="31"/>
  <c r="R192" i="31"/>
  <c r="S192" i="31"/>
  <c r="R195" i="31"/>
  <c r="S195" i="31"/>
  <c r="R196" i="31"/>
  <c r="S196" i="31"/>
  <c r="R197" i="31"/>
  <c r="S197" i="31"/>
  <c r="R198" i="31"/>
  <c r="W198" i="31" s="1"/>
  <c r="S198" i="31"/>
  <c r="R199" i="31"/>
  <c r="S199" i="31"/>
  <c r="R200" i="31"/>
  <c r="S200" i="31"/>
  <c r="R201" i="31"/>
  <c r="S201" i="31"/>
  <c r="R202" i="31"/>
  <c r="W202" i="31" s="1"/>
  <c r="S202" i="31"/>
  <c r="R203" i="31"/>
  <c r="S203" i="31"/>
  <c r="R204" i="31"/>
  <c r="S204" i="31"/>
  <c r="R205" i="31"/>
  <c r="S205" i="31"/>
  <c r="R206" i="31"/>
  <c r="W206" i="31" s="1"/>
  <c r="S206" i="31"/>
  <c r="R207" i="31"/>
  <c r="S207" i="31"/>
  <c r="R208" i="31"/>
  <c r="S208" i="31"/>
  <c r="R209" i="31"/>
  <c r="S209" i="31"/>
  <c r="R214" i="31"/>
  <c r="S214" i="31"/>
  <c r="R215" i="31"/>
  <c r="W215" i="31" s="1"/>
  <c r="S215" i="31"/>
  <c r="R216" i="31"/>
  <c r="S216" i="31"/>
  <c r="R219" i="31"/>
  <c r="S219" i="31"/>
  <c r="R220" i="31"/>
  <c r="W220" i="31" s="1"/>
  <c r="S220" i="31"/>
  <c r="R221" i="31"/>
  <c r="S221" i="31"/>
  <c r="R224" i="31"/>
  <c r="S224" i="31"/>
  <c r="R225" i="31"/>
  <c r="W225" i="31" s="1"/>
  <c r="S225" i="31"/>
  <c r="R226" i="31"/>
  <c r="S226" i="31"/>
  <c r="R227" i="31"/>
  <c r="S227" i="31"/>
  <c r="R228" i="31"/>
  <c r="S228" i="31"/>
  <c r="R231" i="31"/>
  <c r="S231" i="31"/>
  <c r="R232" i="31"/>
  <c r="W232" i="31" s="1"/>
  <c r="S232" i="31"/>
  <c r="R233" i="31"/>
  <c r="S233" i="31"/>
  <c r="R234" i="31"/>
  <c r="W234" i="31" s="1"/>
  <c r="S234" i="31"/>
  <c r="R235" i="31"/>
  <c r="S235" i="31"/>
  <c r="R236" i="31"/>
  <c r="W236" i="31" s="1"/>
  <c r="S236" i="31"/>
  <c r="R237" i="31"/>
  <c r="S237" i="31"/>
  <c r="R238" i="31"/>
  <c r="W238" i="31" s="1"/>
  <c r="S238" i="31"/>
  <c r="R239" i="31"/>
  <c r="S239" i="31"/>
  <c r="R242" i="31"/>
  <c r="S242" i="31"/>
  <c r="R243" i="31"/>
  <c r="W243" i="31" s="1"/>
  <c r="S243" i="31"/>
  <c r="R244" i="31"/>
  <c r="S244" i="31"/>
  <c r="R245" i="31"/>
  <c r="S245" i="31"/>
  <c r="R246" i="31"/>
  <c r="S246" i="31"/>
  <c r="R247" i="31"/>
  <c r="W247" i="31" s="1"/>
  <c r="S247" i="31"/>
  <c r="R248" i="31"/>
  <c r="S248" i="31"/>
  <c r="R249" i="31"/>
  <c r="W249" i="31" s="1"/>
  <c r="S249" i="31"/>
  <c r="R252" i="31"/>
  <c r="W252" i="31" s="1"/>
  <c r="S252" i="31"/>
  <c r="R253" i="31"/>
  <c r="S253" i="31"/>
  <c r="R254" i="31"/>
  <c r="W254" i="31" s="1"/>
  <c r="S254" i="31"/>
  <c r="R255" i="31"/>
  <c r="S255" i="31"/>
  <c r="R256" i="31"/>
  <c r="W256" i="31" s="1"/>
  <c r="S256" i="31"/>
  <c r="R257" i="31"/>
  <c r="S257" i="31"/>
  <c r="R258" i="31"/>
  <c r="S258" i="31"/>
  <c r="R259" i="31"/>
  <c r="S259" i="31"/>
  <c r="R260" i="31"/>
  <c r="W260" i="31" s="1"/>
  <c r="S260" i="31"/>
  <c r="R261" i="31"/>
  <c r="S261" i="31"/>
  <c r="R264" i="31"/>
  <c r="S264" i="31"/>
  <c r="R265" i="31"/>
  <c r="W265" i="31" s="1"/>
  <c r="S265" i="31"/>
  <c r="R266" i="31"/>
  <c r="S266" i="31"/>
  <c r="R267" i="31"/>
  <c r="W267" i="31" s="1"/>
  <c r="S267" i="31"/>
  <c r="R268" i="31"/>
  <c r="S268" i="31"/>
  <c r="R269" i="31"/>
  <c r="W269" i="31" s="1"/>
  <c r="S269" i="31"/>
  <c r="R270" i="31"/>
  <c r="S270" i="31"/>
  <c r="R271" i="31"/>
  <c r="W271" i="31" s="1"/>
  <c r="S271" i="31"/>
  <c r="R272" i="31"/>
  <c r="S272" i="31"/>
  <c r="R273" i="31"/>
  <c r="W273" i="31" s="1"/>
  <c r="S273" i="31"/>
  <c r="R274" i="31"/>
  <c r="S274" i="31"/>
  <c r="R275" i="31"/>
  <c r="S275" i="31"/>
  <c r="R276" i="31"/>
  <c r="W276" i="31" s="1"/>
  <c r="S276" i="31"/>
  <c r="R280" i="31"/>
  <c r="W280" i="31" s="1"/>
  <c r="S280" i="31"/>
  <c r="R281" i="31"/>
  <c r="W281" i="31" s="1"/>
  <c r="S281" i="31"/>
  <c r="R282" i="31"/>
  <c r="W282" i="31" s="1"/>
  <c r="S282" i="31"/>
  <c r="R283" i="31"/>
  <c r="W283" i="31" s="1"/>
  <c r="S283" i="31"/>
  <c r="R284" i="31"/>
  <c r="W284" i="31" s="1"/>
  <c r="S284" i="31"/>
  <c r="R285" i="31"/>
  <c r="W285" i="31" s="1"/>
  <c r="S285" i="31"/>
  <c r="R286" i="31"/>
  <c r="W286" i="31" s="1"/>
  <c r="S286" i="31"/>
  <c r="R289" i="31"/>
  <c r="W289" i="31" s="1"/>
  <c r="S289" i="31"/>
  <c r="R290" i="31"/>
  <c r="W290" i="31" s="1"/>
  <c r="S290" i="31"/>
  <c r="R291" i="31"/>
  <c r="W291" i="31" s="1"/>
  <c r="S291" i="31"/>
  <c r="R292" i="31"/>
  <c r="W292" i="31" s="1"/>
  <c r="S292" i="31"/>
  <c r="R293" i="31"/>
  <c r="W293" i="31" s="1"/>
  <c r="S293" i="31"/>
  <c r="R294" i="31"/>
  <c r="S294" i="31"/>
  <c r="R295" i="31"/>
  <c r="W295" i="31" s="1"/>
  <c r="S295" i="31"/>
  <c r="R296" i="31"/>
  <c r="W296" i="31" s="1"/>
  <c r="S296" i="31"/>
  <c r="R297" i="31"/>
  <c r="W297" i="31" s="1"/>
  <c r="S297" i="31"/>
  <c r="R298" i="31"/>
  <c r="W298" i="31" s="1"/>
  <c r="S298" i="31"/>
  <c r="R299" i="31"/>
  <c r="W299" i="31" s="1"/>
  <c r="S299" i="31"/>
  <c r="R306" i="31"/>
  <c r="W306" i="31" s="1"/>
  <c r="S306" i="31"/>
  <c r="R307" i="31"/>
  <c r="W307" i="31" s="1"/>
  <c r="S307" i="31"/>
  <c r="R308" i="31"/>
  <c r="W308" i="31" s="1"/>
  <c r="S308" i="31"/>
  <c r="R309" i="31"/>
  <c r="S309" i="31"/>
  <c r="R310" i="31"/>
  <c r="W310" i="31" s="1"/>
  <c r="S310" i="31"/>
  <c r="R311" i="31"/>
  <c r="W311" i="31" s="1"/>
  <c r="S311" i="31"/>
  <c r="R312" i="31"/>
  <c r="W312" i="31" s="1"/>
  <c r="S312" i="31"/>
  <c r="R315" i="31"/>
  <c r="S315" i="31"/>
  <c r="R316" i="31"/>
  <c r="W316" i="31" s="1"/>
  <c r="S316" i="31"/>
  <c r="R317" i="31"/>
  <c r="W317" i="31" s="1"/>
  <c r="S317" i="31"/>
  <c r="R318" i="31"/>
  <c r="S318" i="31"/>
  <c r="R319" i="31"/>
  <c r="W319" i="31" s="1"/>
  <c r="S319" i="31"/>
  <c r="R324" i="31"/>
  <c r="W324" i="31" s="1"/>
  <c r="S324" i="31"/>
  <c r="R325" i="31"/>
  <c r="W325" i="31" s="1"/>
  <c r="S325" i="31"/>
  <c r="R326" i="31"/>
  <c r="W326" i="31" s="1"/>
  <c r="S326" i="31"/>
  <c r="R327" i="31"/>
  <c r="W327" i="31" s="1"/>
  <c r="S327" i="31"/>
  <c r="R330" i="31"/>
  <c r="S330" i="31"/>
  <c r="R331" i="31"/>
  <c r="W331" i="31" s="1"/>
  <c r="S331" i="31"/>
  <c r="R335" i="31"/>
  <c r="S335" i="31"/>
  <c r="R336" i="31"/>
  <c r="W336" i="31" s="1"/>
  <c r="S336" i="31"/>
  <c r="R337" i="31"/>
  <c r="W337" i="31" s="1"/>
  <c r="S337" i="31"/>
  <c r="R338" i="31"/>
  <c r="W338" i="31" s="1"/>
  <c r="S338" i="31"/>
  <c r="R339" i="31"/>
  <c r="S339" i="31"/>
  <c r="R340" i="31"/>
  <c r="W340" i="31" s="1"/>
  <c r="S340" i="31"/>
  <c r="R341" i="31"/>
  <c r="W341" i="31" s="1"/>
  <c r="S341" i="31"/>
  <c r="R342" i="31"/>
  <c r="W342" i="31" s="1"/>
  <c r="S342" i="31"/>
  <c r="R346" i="31"/>
  <c r="W346" i="31" s="1"/>
  <c r="S346" i="31"/>
  <c r="R347" i="31"/>
  <c r="W347" i="31" s="1"/>
  <c r="S347" i="31"/>
  <c r="R348" i="31"/>
  <c r="W348" i="31" s="1"/>
  <c r="S348" i="31"/>
  <c r="R349" i="31"/>
  <c r="S349" i="31"/>
  <c r="R350" i="31"/>
  <c r="W350" i="31" s="1"/>
  <c r="S350" i="31"/>
  <c r="R351" i="31"/>
  <c r="W351" i="31" s="1"/>
  <c r="S351" i="31"/>
  <c r="R354" i="31"/>
  <c r="S354" i="31"/>
  <c r="R355" i="31"/>
  <c r="W355" i="31" s="1"/>
  <c r="S355" i="31"/>
  <c r="R356" i="31"/>
  <c r="W356" i="31" s="1"/>
  <c r="S356" i="31"/>
  <c r="R357" i="31"/>
  <c r="W357" i="31" s="1"/>
  <c r="S357" i="31"/>
  <c r="R358" i="31"/>
  <c r="W358" i="31" s="1"/>
  <c r="S358" i="31"/>
  <c r="R359" i="31"/>
  <c r="W359" i="31" s="1"/>
  <c r="S359" i="31"/>
  <c r="R360" i="31"/>
  <c r="W360" i="31" s="1"/>
  <c r="S360" i="31"/>
  <c r="R361" i="31"/>
  <c r="W361" i="31" s="1"/>
  <c r="S361" i="31"/>
  <c r="R362" i="31"/>
  <c r="W362" i="31" s="1"/>
  <c r="S362" i="31"/>
  <c r="R363" i="31"/>
  <c r="W363" i="31" s="1"/>
  <c r="S363" i="31"/>
  <c r="R366" i="31"/>
  <c r="W366" i="31" s="1"/>
  <c r="S366" i="31"/>
  <c r="R367" i="31"/>
  <c r="W367" i="31" s="1"/>
  <c r="S367" i="31"/>
  <c r="R368" i="31"/>
  <c r="W368" i="31" s="1"/>
  <c r="S368" i="31"/>
  <c r="R369" i="31"/>
  <c r="S369" i="31"/>
  <c r="R370" i="31"/>
  <c r="W370" i="31" s="1"/>
  <c r="S370" i="31"/>
  <c r="R371" i="31"/>
  <c r="W371" i="31" s="1"/>
  <c r="S371" i="31"/>
  <c r="R372" i="31"/>
  <c r="W372" i="31" s="1"/>
  <c r="S372" i="31"/>
  <c r="R373" i="31"/>
  <c r="S373" i="31"/>
  <c r="R376" i="31"/>
  <c r="W376" i="31" s="1"/>
  <c r="S376" i="31"/>
  <c r="R377" i="31"/>
  <c r="W377" i="31" s="1"/>
  <c r="S377" i="31"/>
  <c r="R378" i="31"/>
  <c r="W378" i="31" s="1"/>
  <c r="S378" i="31"/>
  <c r="R379" i="31"/>
  <c r="W379" i="31" s="1"/>
  <c r="S379" i="31"/>
  <c r="R382" i="31"/>
  <c r="W382" i="31" s="1"/>
  <c r="S382" i="31"/>
  <c r="R383" i="31"/>
  <c r="S383" i="31"/>
  <c r="R384" i="31"/>
  <c r="W384" i="31" s="1"/>
  <c r="S384" i="31"/>
  <c r="R385" i="31"/>
  <c r="W385" i="31" s="1"/>
  <c r="S385" i="31"/>
  <c r="S177" i="31"/>
  <c r="R177" i="31"/>
  <c r="D193" i="31" l="1"/>
  <c r="E193" i="31" s="1"/>
  <c r="F193" i="31" s="1"/>
  <c r="G193" i="31" s="1"/>
  <c r="W13" i="61"/>
  <c r="W14" i="61"/>
  <c r="K33" i="61"/>
  <c r="W330" i="31"/>
  <c r="W315" i="31"/>
  <c r="K69" i="61"/>
  <c r="I17" i="61"/>
  <c r="D264" i="31"/>
  <c r="E264" i="31" s="1"/>
  <c r="F264" i="31" s="1"/>
  <c r="G264" i="31" s="1"/>
  <c r="H264" i="31" s="1"/>
  <c r="H278" i="31" s="1"/>
  <c r="K278" i="31" s="1"/>
  <c r="C278" i="31"/>
  <c r="D278" i="31" s="1"/>
  <c r="E278" i="31" s="1"/>
  <c r="F278" i="31" s="1"/>
  <c r="G278" i="31" s="1"/>
  <c r="W108" i="61"/>
  <c r="V73" i="61"/>
  <c r="P74" i="61" s="1"/>
  <c r="W140" i="61"/>
  <c r="K164" i="61"/>
  <c r="K161" i="61"/>
  <c r="I170" i="61"/>
  <c r="G170" i="61"/>
  <c r="K166" i="61"/>
  <c r="K167" i="61"/>
  <c r="F170" i="61"/>
  <c r="C170" i="61"/>
  <c r="K163" i="61"/>
  <c r="E170" i="61"/>
  <c r="K165" i="61"/>
  <c r="H170" i="61"/>
  <c r="K162" i="61"/>
  <c r="D170" i="61"/>
  <c r="B170" i="61"/>
  <c r="K160" i="61"/>
  <c r="K168" i="61"/>
  <c r="K169" i="61"/>
  <c r="J170" i="61"/>
  <c r="N55" i="61"/>
  <c r="H240" i="31"/>
  <c r="K240" i="31" s="1"/>
  <c r="K231" i="31"/>
  <c r="W231" i="31" s="1"/>
  <c r="F36" i="61"/>
  <c r="E36" i="61"/>
  <c r="K30" i="61"/>
  <c r="K31" i="61"/>
  <c r="H36" i="61"/>
  <c r="K32" i="61"/>
  <c r="J36" i="61"/>
  <c r="T383" i="31"/>
  <c r="T373" i="31"/>
  <c r="T369" i="31"/>
  <c r="T354" i="31"/>
  <c r="T349" i="31"/>
  <c r="T339" i="31"/>
  <c r="T335" i="31"/>
  <c r="T318" i="31"/>
  <c r="T309" i="31"/>
  <c r="T294" i="31"/>
  <c r="T258" i="31"/>
  <c r="T245" i="31"/>
  <c r="C240" i="31"/>
  <c r="D240" i="31" s="1"/>
  <c r="E240" i="31" s="1"/>
  <c r="F240" i="31" s="1"/>
  <c r="G240" i="31" s="1"/>
  <c r="T275" i="31"/>
  <c r="D177" i="31"/>
  <c r="E177" i="31" s="1"/>
  <c r="F177" i="31" s="1"/>
  <c r="G177" i="31" s="1"/>
  <c r="H177" i="31" s="1"/>
  <c r="H186" i="31" s="1"/>
  <c r="J93" i="61"/>
  <c r="K92" i="61"/>
  <c r="G93" i="61"/>
  <c r="K87" i="61"/>
  <c r="K91" i="61"/>
  <c r="E93" i="61"/>
  <c r="K85" i="61"/>
  <c r="K89" i="61"/>
  <c r="K83" i="61"/>
  <c r="B112" i="61"/>
  <c r="K111" i="61"/>
  <c r="G131" i="61"/>
  <c r="C131" i="61"/>
  <c r="K110" i="61"/>
  <c r="K106" i="61"/>
  <c r="K102" i="61"/>
  <c r="H93" i="61"/>
  <c r="K123" i="61"/>
  <c r="D55" i="61"/>
  <c r="K50" i="61"/>
  <c r="K46" i="61"/>
  <c r="I131" i="61"/>
  <c r="B131" i="61"/>
  <c r="K126" i="61"/>
  <c r="K105" i="61"/>
  <c r="D93" i="61"/>
  <c r="K88" i="61"/>
  <c r="K84" i="61"/>
  <c r="K107" i="61"/>
  <c r="I93" i="61"/>
  <c r="G55" i="61"/>
  <c r="C55" i="61"/>
  <c r="K51" i="61"/>
  <c r="J55" i="61"/>
  <c r="K54" i="61"/>
  <c r="I55" i="61"/>
  <c r="B55" i="61"/>
  <c r="J131" i="61"/>
  <c r="H131" i="61"/>
  <c r="K125" i="61"/>
  <c r="K130" i="61"/>
  <c r="K129" i="61"/>
  <c r="E131" i="61"/>
  <c r="K121" i="61"/>
  <c r="K108" i="61"/>
  <c r="K104" i="61"/>
  <c r="C93" i="61"/>
  <c r="K127" i="61"/>
  <c r="F55" i="61"/>
  <c r="K52" i="61"/>
  <c r="K48" i="61"/>
  <c r="H55" i="61"/>
  <c r="F131" i="61"/>
  <c r="K128" i="61"/>
  <c r="K124" i="61"/>
  <c r="K109" i="61"/>
  <c r="F93" i="61"/>
  <c r="K90" i="61"/>
  <c r="K86" i="61"/>
  <c r="D131" i="61"/>
  <c r="K103" i="61"/>
  <c r="B93" i="61"/>
  <c r="E55" i="61"/>
  <c r="K53" i="61"/>
  <c r="K49" i="61"/>
  <c r="K45" i="61"/>
  <c r="W107" i="61"/>
  <c r="W102" i="61"/>
  <c r="W106" i="61"/>
  <c r="U112" i="61"/>
  <c r="W104" i="61"/>
  <c r="S112" i="61"/>
  <c r="W111" i="61"/>
  <c r="O112" i="61"/>
  <c r="Q112" i="61"/>
  <c r="W109" i="61"/>
  <c r="W103" i="61"/>
  <c r="N112" i="61"/>
  <c r="T112" i="61"/>
  <c r="W110" i="61"/>
  <c r="R112" i="61"/>
  <c r="P112" i="61"/>
  <c r="V112" i="61"/>
  <c r="Q131" i="61"/>
  <c r="W128" i="61"/>
  <c r="R131" i="61"/>
  <c r="W125" i="61"/>
  <c r="P131" i="61"/>
  <c r="N131" i="61"/>
  <c r="W130" i="61"/>
  <c r="W129" i="61"/>
  <c r="W121" i="61"/>
  <c r="W124" i="61"/>
  <c r="O131" i="61"/>
  <c r="W127" i="61"/>
  <c r="W126" i="61"/>
  <c r="U131" i="61"/>
  <c r="W122" i="61"/>
  <c r="V131" i="61"/>
  <c r="S131" i="61"/>
  <c r="T131" i="61"/>
  <c r="F112" i="61"/>
  <c r="J112" i="61"/>
  <c r="E112" i="61"/>
  <c r="I112" i="61"/>
  <c r="D112" i="61"/>
  <c r="H112" i="61"/>
  <c r="C112" i="61"/>
  <c r="G112" i="61"/>
  <c r="R17" i="61"/>
  <c r="V17" i="61"/>
  <c r="Q17" i="61"/>
  <c r="U17" i="61"/>
  <c r="P17" i="61"/>
  <c r="T17" i="61"/>
  <c r="O17" i="61"/>
  <c r="S17" i="61"/>
  <c r="N17" i="61"/>
  <c r="W16" i="61"/>
  <c r="W15" i="61"/>
  <c r="W45" i="61"/>
  <c r="R55" i="61"/>
  <c r="V55" i="61"/>
  <c r="W48" i="61"/>
  <c r="W52" i="61"/>
  <c r="Q55" i="61"/>
  <c r="U55" i="61"/>
  <c r="W47" i="61"/>
  <c r="W51" i="61"/>
  <c r="P55" i="61"/>
  <c r="T55" i="61"/>
  <c r="W46" i="61"/>
  <c r="W50" i="61"/>
  <c r="W54" i="61"/>
  <c r="O55" i="61"/>
  <c r="S55" i="61"/>
  <c r="W49" i="61"/>
  <c r="W53" i="61"/>
  <c r="C36" i="61"/>
  <c r="B36" i="61"/>
  <c r="K28" i="61"/>
  <c r="K34" i="61"/>
  <c r="K35" i="61"/>
  <c r="K26" i="61"/>
  <c r="K29" i="61"/>
  <c r="K27" i="61"/>
  <c r="I36" i="61"/>
  <c r="G36" i="61"/>
  <c r="D36" i="61"/>
  <c r="F74" i="61"/>
  <c r="J74" i="61"/>
  <c r="K67" i="61"/>
  <c r="K71" i="61"/>
  <c r="E74" i="61"/>
  <c r="I74" i="61"/>
  <c r="K66" i="61"/>
  <c r="K70" i="61"/>
  <c r="K64" i="61"/>
  <c r="D74" i="61"/>
  <c r="H74" i="61"/>
  <c r="K65" i="61"/>
  <c r="K73" i="61"/>
  <c r="G74" i="61"/>
  <c r="B74" i="61"/>
  <c r="K68" i="61"/>
  <c r="K72" i="61"/>
  <c r="C74" i="61"/>
  <c r="S150" i="61"/>
  <c r="O150" i="61"/>
  <c r="P150" i="61"/>
  <c r="R150" i="61"/>
  <c r="U150" i="61"/>
  <c r="V150" i="61"/>
  <c r="W142" i="61"/>
  <c r="W146" i="61"/>
  <c r="W141" i="61"/>
  <c r="W145" i="61"/>
  <c r="W149" i="61"/>
  <c r="W144" i="61"/>
  <c r="W148" i="61"/>
  <c r="N150" i="61"/>
  <c r="W143" i="61"/>
  <c r="W147" i="61"/>
  <c r="T150" i="61"/>
  <c r="Q150" i="61"/>
  <c r="K10" i="61"/>
  <c r="D17" i="61"/>
  <c r="H17" i="61"/>
  <c r="K14" i="61"/>
  <c r="C17" i="61"/>
  <c r="G17" i="61"/>
  <c r="K9" i="61"/>
  <c r="K13" i="61"/>
  <c r="K7" i="61"/>
  <c r="F17" i="61"/>
  <c r="K8" i="61"/>
  <c r="K12" i="61"/>
  <c r="K16" i="61"/>
  <c r="E17" i="61"/>
  <c r="J17" i="61"/>
  <c r="K11" i="61"/>
  <c r="K15" i="61"/>
  <c r="R36" i="61"/>
  <c r="V36" i="61"/>
  <c r="W29" i="61"/>
  <c r="W33" i="61"/>
  <c r="Q36" i="61"/>
  <c r="U36" i="61"/>
  <c r="W28" i="61"/>
  <c r="W32" i="61"/>
  <c r="W26" i="61"/>
  <c r="P36" i="61"/>
  <c r="T36" i="61"/>
  <c r="W27" i="61"/>
  <c r="W31" i="61"/>
  <c r="W35" i="61"/>
  <c r="O36" i="61"/>
  <c r="S36" i="61"/>
  <c r="W30" i="61"/>
  <c r="W34" i="61"/>
  <c r="N36" i="61"/>
  <c r="K143" i="61"/>
  <c r="E150" i="61"/>
  <c r="I150" i="61"/>
  <c r="K142" i="61"/>
  <c r="K146" i="61"/>
  <c r="D150" i="61"/>
  <c r="K141" i="61"/>
  <c r="K145" i="61"/>
  <c r="K140" i="61"/>
  <c r="C150" i="61"/>
  <c r="G150" i="61"/>
  <c r="B150" i="61"/>
  <c r="K144" i="61"/>
  <c r="K148" i="61"/>
  <c r="K149" i="61"/>
  <c r="F150" i="61"/>
  <c r="J150" i="61"/>
  <c r="K147" i="61"/>
  <c r="B17" i="61"/>
  <c r="T220" i="31"/>
  <c r="T189" i="31"/>
  <c r="T206" i="31"/>
  <c r="T227" i="31"/>
  <c r="T207" i="31"/>
  <c r="T204" i="31"/>
  <c r="T200" i="31"/>
  <c r="T196" i="31"/>
  <c r="T191" i="31"/>
  <c r="T181" i="31"/>
  <c r="T265" i="31"/>
  <c r="W383" i="31"/>
  <c r="W275" i="31"/>
  <c r="W207" i="31"/>
  <c r="T273" i="31"/>
  <c r="T238" i="31"/>
  <c r="T247" i="31"/>
  <c r="W294" i="31"/>
  <c r="W258" i="31"/>
  <c r="T256" i="31"/>
  <c r="W349" i="31"/>
  <c r="W309" i="31"/>
  <c r="W274" i="31"/>
  <c r="T274" i="31"/>
  <c r="T272" i="31"/>
  <c r="W272" i="31"/>
  <c r="W270" i="31"/>
  <c r="T270" i="31"/>
  <c r="T268" i="31"/>
  <c r="W268" i="31"/>
  <c r="W266" i="31"/>
  <c r="T266" i="31"/>
  <c r="T264" i="31"/>
  <c r="W261" i="31"/>
  <c r="T261" i="31"/>
  <c r="T259" i="31"/>
  <c r="W259" i="31"/>
  <c r="W257" i="31"/>
  <c r="T257" i="31"/>
  <c r="T255" i="31"/>
  <c r="W255" i="31"/>
  <c r="W253" i="31"/>
  <c r="T253" i="31"/>
  <c r="W248" i="31"/>
  <c r="T248" i="31"/>
  <c r="T246" i="31"/>
  <c r="W246" i="31"/>
  <c r="W244" i="31"/>
  <c r="T244" i="31"/>
  <c r="T242" i="31"/>
  <c r="W242" i="31"/>
  <c r="W239" i="31"/>
  <c r="T239" i="31"/>
  <c r="T237" i="31"/>
  <c r="W237" i="31"/>
  <c r="W235" i="31"/>
  <c r="T235" i="31"/>
  <c r="T233" i="31"/>
  <c r="W233" i="31"/>
  <c r="T231" i="31"/>
  <c r="T228" i="31"/>
  <c r="W228" i="31"/>
  <c r="W226" i="31"/>
  <c r="T226" i="31"/>
  <c r="T224" i="31"/>
  <c r="W224" i="31"/>
  <c r="W221" i="31"/>
  <c r="T221" i="31"/>
  <c r="T219" i="31"/>
  <c r="W219" i="31"/>
  <c r="W216" i="31"/>
  <c r="T216" i="31"/>
  <c r="T214" i="31"/>
  <c r="W214" i="31"/>
  <c r="W209" i="31"/>
  <c r="T209" i="31"/>
  <c r="T208" i="31"/>
  <c r="W208" i="31"/>
  <c r="T205" i="31"/>
  <c r="W205" i="31"/>
  <c r="W203" i="31"/>
  <c r="T203" i="31"/>
  <c r="T201" i="31"/>
  <c r="W201" i="31"/>
  <c r="W199" i="31"/>
  <c r="T199" i="31"/>
  <c r="T197" i="31"/>
  <c r="W197" i="31"/>
  <c r="W195" i="31"/>
  <c r="T195" i="31"/>
  <c r="T192" i="31"/>
  <c r="W192" i="31"/>
  <c r="W190" i="31"/>
  <c r="T190" i="31"/>
  <c r="T188" i="31"/>
  <c r="W188" i="31"/>
  <c r="W184" i="31"/>
  <c r="T184" i="31"/>
  <c r="T182" i="31"/>
  <c r="W182" i="31"/>
  <c r="W180" i="31"/>
  <c r="T180" i="31"/>
  <c r="T178" i="31"/>
  <c r="W178" i="31"/>
  <c r="T384" i="31"/>
  <c r="T379" i="31"/>
  <c r="T370" i="31"/>
  <c r="T366" i="31"/>
  <c r="T361" i="31"/>
  <c r="T357" i="31"/>
  <c r="T355" i="31"/>
  <c r="T350" i="31"/>
  <c r="T346" i="31"/>
  <c r="T340" i="31"/>
  <c r="T336" i="31"/>
  <c r="T330" i="31"/>
  <c r="T325" i="31"/>
  <c r="T319" i="31"/>
  <c r="T315" i="31"/>
  <c r="T310" i="31"/>
  <c r="T306" i="31"/>
  <c r="T297" i="31"/>
  <c r="T293" i="31"/>
  <c r="T289" i="31"/>
  <c r="T284" i="31"/>
  <c r="T280" i="31"/>
  <c r="T385" i="31"/>
  <c r="T376" i="31"/>
  <c r="T371" i="31"/>
  <c r="T367" i="31"/>
  <c r="T362" i="31"/>
  <c r="T358" i="31"/>
  <c r="T356" i="31"/>
  <c r="T351" i="31"/>
  <c r="T347" i="31"/>
  <c r="T341" i="31"/>
  <c r="T337" i="31"/>
  <c r="T331" i="31"/>
  <c r="T326" i="31"/>
  <c r="T316" i="31"/>
  <c r="T311" i="31"/>
  <c r="T307" i="31"/>
  <c r="T298" i="31"/>
  <c r="T290" i="31"/>
  <c r="T285" i="31"/>
  <c r="T281" i="31"/>
  <c r="T267" i="31"/>
  <c r="T249" i="31"/>
  <c r="T232" i="31"/>
  <c r="W369" i="31"/>
  <c r="W354" i="31"/>
  <c r="W335" i="31"/>
  <c r="W245" i="31"/>
  <c r="W227" i="31"/>
  <c r="W196" i="31"/>
  <c r="T382" i="31"/>
  <c r="T377" i="31"/>
  <c r="T372" i="31"/>
  <c r="T368" i="31"/>
  <c r="T363" i="31"/>
  <c r="T359" i="31"/>
  <c r="T348" i="31"/>
  <c r="T342" i="31"/>
  <c r="T338" i="31"/>
  <c r="T327" i="31"/>
  <c r="T317" i="31"/>
  <c r="T312" i="31"/>
  <c r="T308" i="31"/>
  <c r="T299" i="31"/>
  <c r="T295" i="31"/>
  <c r="T291" i="31"/>
  <c r="T286" i="31"/>
  <c r="T282" i="31"/>
  <c r="T276" i="31"/>
  <c r="T269" i="31"/>
  <c r="T260" i="31"/>
  <c r="T252" i="31"/>
  <c r="T243" i="31"/>
  <c r="T234" i="31"/>
  <c r="T225" i="31"/>
  <c r="T198" i="31"/>
  <c r="T179" i="31"/>
  <c r="W373" i="31"/>
  <c r="W339" i="31"/>
  <c r="W318" i="31"/>
  <c r="W200" i="31"/>
  <c r="W181" i="31"/>
  <c r="T378" i="31"/>
  <c r="T360" i="31"/>
  <c r="T324" i="31"/>
  <c r="T296" i="31"/>
  <c r="T292" i="31"/>
  <c r="T283" i="31"/>
  <c r="T271" i="31"/>
  <c r="T254" i="31"/>
  <c r="T236" i="31"/>
  <c r="T215" i="31"/>
  <c r="T202" i="31"/>
  <c r="T183" i="31"/>
  <c r="W204" i="31"/>
  <c r="AC202" i="28"/>
  <c r="AC201" i="28"/>
  <c r="AC199" i="28"/>
  <c r="AC196" i="28"/>
  <c r="AC195" i="28"/>
  <c r="AC192" i="28"/>
  <c r="AC190" i="28"/>
  <c r="AC188" i="28"/>
  <c r="H387" i="31" l="1"/>
  <c r="C387" i="31"/>
  <c r="K264" i="31"/>
  <c r="W264" i="31" s="1"/>
  <c r="W64" i="61"/>
  <c r="V74" i="61"/>
  <c r="T74" i="61"/>
  <c r="W71" i="61"/>
  <c r="W69" i="61"/>
  <c r="R74" i="61"/>
  <c r="S74" i="61"/>
  <c r="Q74" i="61"/>
  <c r="N74" i="61"/>
  <c r="W72" i="61"/>
  <c r="W73" i="61"/>
  <c r="W68" i="61"/>
  <c r="W67" i="61"/>
  <c r="W66" i="61"/>
  <c r="W65" i="61"/>
  <c r="O74" i="61"/>
  <c r="U74" i="61"/>
  <c r="W70" i="61"/>
  <c r="AC205" i="28"/>
  <c r="K177" i="31"/>
  <c r="D186" i="31"/>
  <c r="D387" i="31" s="1"/>
  <c r="AF391" i="30"/>
  <c r="AH391" i="30"/>
  <c r="AI391" i="30"/>
  <c r="AK391" i="30"/>
  <c r="AL391" i="30"/>
  <c r="AN391" i="30"/>
  <c r="AO391" i="30"/>
  <c r="AQ391" i="30"/>
  <c r="AR391" i="30"/>
  <c r="AF393" i="30"/>
  <c r="AH393" i="30"/>
  <c r="AI393" i="30"/>
  <c r="AK393" i="30"/>
  <c r="AL393" i="30"/>
  <c r="AN393" i="30"/>
  <c r="AO393" i="30"/>
  <c r="AQ393" i="30"/>
  <c r="AR393" i="30"/>
  <c r="AF396" i="30"/>
  <c r="AH396" i="30"/>
  <c r="AI396" i="30"/>
  <c r="AK396" i="30"/>
  <c r="AL396" i="30"/>
  <c r="AN396" i="30"/>
  <c r="AO396" i="30"/>
  <c r="AQ396" i="30"/>
  <c r="AR396" i="30"/>
  <c r="AF397" i="30"/>
  <c r="AH397" i="30"/>
  <c r="AI397" i="30"/>
  <c r="AK397" i="30"/>
  <c r="AL397" i="30"/>
  <c r="AN397" i="30"/>
  <c r="AO397" i="30"/>
  <c r="AQ397" i="30"/>
  <c r="AR397" i="30"/>
  <c r="AS397" i="30"/>
  <c r="AF400" i="30"/>
  <c r="AH400" i="30"/>
  <c r="AI400" i="30"/>
  <c r="AK400" i="30"/>
  <c r="AL400" i="30"/>
  <c r="AN400" i="30"/>
  <c r="AO400" i="30"/>
  <c r="AQ400" i="30"/>
  <c r="AR400" i="30"/>
  <c r="AF402" i="30"/>
  <c r="AH402" i="30"/>
  <c r="AI402" i="30"/>
  <c r="AK402" i="30"/>
  <c r="AL402" i="30"/>
  <c r="AN402" i="30"/>
  <c r="AO402" i="30"/>
  <c r="AQ402" i="30"/>
  <c r="AR402" i="30"/>
  <c r="AF403" i="30"/>
  <c r="AH403" i="30"/>
  <c r="AI403" i="30"/>
  <c r="AK403" i="30"/>
  <c r="AL403" i="30"/>
  <c r="AN403" i="30"/>
  <c r="AO403" i="30"/>
  <c r="AQ403" i="30"/>
  <c r="AR403" i="30"/>
  <c r="AE403" i="30"/>
  <c r="AE402" i="30"/>
  <c r="AE400" i="30"/>
  <c r="AE397" i="30"/>
  <c r="AE396" i="30"/>
  <c r="AE393" i="30"/>
  <c r="AE391" i="30"/>
  <c r="AF389" i="30"/>
  <c r="AH389" i="30"/>
  <c r="AI389" i="30"/>
  <c r="AK389" i="30"/>
  <c r="AL389" i="30"/>
  <c r="AN389" i="30"/>
  <c r="AO389" i="30"/>
  <c r="AQ389" i="30"/>
  <c r="AR389" i="30"/>
  <c r="AE389" i="30"/>
  <c r="E333" i="27"/>
  <c r="E445" i="27" s="1"/>
  <c r="G333" i="27"/>
  <c r="G445" i="27" s="1"/>
  <c r="H333" i="27"/>
  <c r="H445" i="27" s="1"/>
  <c r="J333" i="27"/>
  <c r="J445" i="27" s="1"/>
  <c r="K333" i="27"/>
  <c r="K445" i="27" s="1"/>
  <c r="M333" i="27"/>
  <c r="M445" i="27" s="1"/>
  <c r="N333" i="27"/>
  <c r="N445" i="27" s="1"/>
  <c r="V445" i="27"/>
  <c r="AB333" i="27"/>
  <c r="O51" i="23" s="1"/>
  <c r="AC333" i="27"/>
  <c r="P51" i="23" s="1"/>
  <c r="AH333" i="27"/>
  <c r="U51" i="23" s="1"/>
  <c r="AI333" i="27"/>
  <c r="V51" i="23" s="1"/>
  <c r="AK333" i="27"/>
  <c r="X51" i="23" s="1"/>
  <c r="L50" i="15" s="1"/>
  <c r="D333" i="27"/>
  <c r="D445" i="27" s="1"/>
  <c r="Y445" i="27" s="1"/>
  <c r="AP49" i="38" s="1"/>
  <c r="E122" i="27"/>
  <c r="G122" i="27"/>
  <c r="H122" i="27"/>
  <c r="J122" i="27"/>
  <c r="K122" i="27"/>
  <c r="M122" i="27"/>
  <c r="AB122" i="27"/>
  <c r="O21" i="23" s="1"/>
  <c r="O81" i="23" s="1"/>
  <c r="AC122" i="27"/>
  <c r="P21" i="23" s="1"/>
  <c r="P81" i="23" s="1"/>
  <c r="AH122" i="27"/>
  <c r="U21" i="23" s="1"/>
  <c r="U81" i="23" s="1"/>
  <c r="AI122" i="27"/>
  <c r="V21" i="23" s="1"/>
  <c r="V81" i="23" s="1"/>
  <c r="AK122" i="27"/>
  <c r="X21" i="23" s="1"/>
  <c r="D122" i="27"/>
  <c r="W445" i="27"/>
  <c r="AB60" i="27"/>
  <c r="O13" i="23" s="1"/>
  <c r="AC60" i="27"/>
  <c r="P13" i="23" s="1"/>
  <c r="AH60" i="27"/>
  <c r="U13" i="23" s="1"/>
  <c r="AI60" i="27"/>
  <c r="V13" i="23" s="1"/>
  <c r="AK60" i="27"/>
  <c r="X13" i="23" s="1"/>
  <c r="AH172" i="27"/>
  <c r="U28" i="23" s="1"/>
  <c r="AI172" i="27"/>
  <c r="V28" i="23" s="1"/>
  <c r="L21" i="15" l="1"/>
  <c r="X81" i="23"/>
  <c r="Z445" i="27"/>
  <c r="AQ49" i="38" s="1"/>
  <c r="L13" i="15"/>
  <c r="L79" i="15"/>
  <c r="X28" i="39"/>
  <c r="J28" i="15"/>
  <c r="W13" i="39"/>
  <c r="I13" i="15"/>
  <c r="X21" i="39"/>
  <c r="J21" i="15"/>
  <c r="X13" i="39"/>
  <c r="J13" i="15"/>
  <c r="W21" i="39"/>
  <c r="I21" i="15"/>
  <c r="W51" i="39"/>
  <c r="I50" i="15"/>
  <c r="X51" i="39"/>
  <c r="J50" i="15"/>
  <c r="W28" i="39"/>
  <c r="I28" i="15"/>
  <c r="AL406" i="30"/>
  <c r="AR406" i="30"/>
  <c r="AE406" i="30"/>
  <c r="AN406" i="30"/>
  <c r="AH406" i="30"/>
  <c r="K186" i="31"/>
  <c r="K387" i="31" s="1"/>
  <c r="AF406" i="30"/>
  <c r="B384" i="32"/>
  <c r="E186" i="31"/>
  <c r="E387" i="31" s="1"/>
  <c r="AQ406" i="30"/>
  <c r="AK406" i="30"/>
  <c r="AO406" i="30"/>
  <c r="AI406" i="30"/>
  <c r="I79" i="15" l="1"/>
  <c r="J79" i="15"/>
  <c r="AU411" i="30"/>
  <c r="AT411" i="30"/>
  <c r="F186" i="31"/>
  <c r="F387" i="31" s="1"/>
  <c r="U120" i="43"/>
  <c r="T120" i="43"/>
  <c r="U119" i="43"/>
  <c r="T119" i="43"/>
  <c r="U118" i="43"/>
  <c r="T118" i="43"/>
  <c r="U117" i="43"/>
  <c r="T117" i="43"/>
  <c r="U116" i="43"/>
  <c r="T116" i="43"/>
  <c r="U115" i="43"/>
  <c r="T115" i="43"/>
  <c r="U84" i="43"/>
  <c r="T84" i="43"/>
  <c r="U83" i="43"/>
  <c r="T83" i="43"/>
  <c r="U82" i="43"/>
  <c r="T82" i="43"/>
  <c r="U81" i="43"/>
  <c r="T81" i="43"/>
  <c r="U80" i="43"/>
  <c r="T80" i="43"/>
  <c r="U79" i="43"/>
  <c r="T79" i="43"/>
  <c r="U60" i="43"/>
  <c r="U289" i="43" s="1"/>
  <c r="T60" i="43"/>
  <c r="T289" i="43" s="1"/>
  <c r="U59" i="43"/>
  <c r="T59" i="43"/>
  <c r="U58" i="43"/>
  <c r="T58" i="43"/>
  <c r="U57" i="43"/>
  <c r="T57" i="43"/>
  <c r="T286" i="43" s="1"/>
  <c r="U56" i="43"/>
  <c r="U285" i="43" s="1"/>
  <c r="T56" i="43"/>
  <c r="T285" i="43" s="1"/>
  <c r="U55" i="43"/>
  <c r="T55" i="43"/>
  <c r="O325" i="31"/>
  <c r="P325" i="31"/>
  <c r="O326" i="31"/>
  <c r="P326" i="31"/>
  <c r="O327" i="31"/>
  <c r="P327" i="31"/>
  <c r="S272" i="30"/>
  <c r="T272" i="30"/>
  <c r="H143" i="58"/>
  <c r="I143" i="58"/>
  <c r="H144" i="58"/>
  <c r="I144" i="58"/>
  <c r="H145" i="58"/>
  <c r="I145" i="58"/>
  <c r="H146" i="58"/>
  <c r="I146" i="58"/>
  <c r="H147" i="58"/>
  <c r="I147" i="58"/>
  <c r="I142" i="58"/>
  <c r="H142" i="58"/>
  <c r="S332" i="30"/>
  <c r="T332" i="30"/>
  <c r="S333" i="30"/>
  <c r="AT401" i="30" s="1"/>
  <c r="T333" i="30"/>
  <c r="AU401" i="30" s="1"/>
  <c r="S334" i="30"/>
  <c r="T334" i="30"/>
  <c r="T331" i="30"/>
  <c r="S331" i="30"/>
  <c r="S338" i="30"/>
  <c r="T338" i="30"/>
  <c r="T337" i="30"/>
  <c r="S337" i="30"/>
  <c r="E173" i="28"/>
  <c r="G173" i="28"/>
  <c r="H173" i="28"/>
  <c r="J173" i="28"/>
  <c r="K173" i="28"/>
  <c r="M173" i="28"/>
  <c r="N173" i="28"/>
  <c r="D173" i="28"/>
  <c r="AP391" i="30"/>
  <c r="AM391" i="30"/>
  <c r="AJ391" i="30"/>
  <c r="AG391" i="30"/>
  <c r="B191" i="32"/>
  <c r="X164" i="28"/>
  <c r="T164" i="28" s="1"/>
  <c r="Y164" i="28"/>
  <c r="U164" i="28" s="1"/>
  <c r="Z164" i="28"/>
  <c r="V164" i="28" s="1"/>
  <c r="P166" i="28"/>
  <c r="Q166" i="28"/>
  <c r="P167" i="28"/>
  <c r="Q167" i="28"/>
  <c r="P168" i="28"/>
  <c r="Q168" i="28"/>
  <c r="P169" i="28"/>
  <c r="Q169" i="28"/>
  <c r="P170" i="28"/>
  <c r="Q170" i="28"/>
  <c r="P171" i="28"/>
  <c r="Q171" i="28"/>
  <c r="P172" i="28"/>
  <c r="Q172" i="28"/>
  <c r="Q165" i="28"/>
  <c r="P165" i="28"/>
  <c r="AB48" i="27"/>
  <c r="O12" i="23" s="1"/>
  <c r="AC48" i="27"/>
  <c r="P12" i="23" s="1"/>
  <c r="P72" i="23" s="1"/>
  <c r="AE45" i="27"/>
  <c r="AF45" i="27"/>
  <c r="AE46" i="27"/>
  <c r="AF46" i="27"/>
  <c r="AE47" i="27"/>
  <c r="AF47" i="27"/>
  <c r="AF44" i="27"/>
  <c r="AE44" i="27"/>
  <c r="I80" i="58"/>
  <c r="H80" i="58"/>
  <c r="I79" i="58"/>
  <c r="H79" i="58"/>
  <c r="I78" i="58"/>
  <c r="H78" i="58"/>
  <c r="I77" i="58"/>
  <c r="H77" i="58"/>
  <c r="I76" i="58"/>
  <c r="H76" i="58"/>
  <c r="I75" i="58"/>
  <c r="H75" i="58"/>
  <c r="U284" i="43" l="1"/>
  <c r="U288" i="43"/>
  <c r="U287" i="43"/>
  <c r="U286" i="43"/>
  <c r="T287" i="43"/>
  <c r="T284" i="43"/>
  <c r="T288" i="43"/>
  <c r="I148" i="58"/>
  <c r="H148" i="58"/>
  <c r="H81" i="58"/>
  <c r="I81" i="58"/>
  <c r="U121" i="43"/>
  <c r="U61" i="43"/>
  <c r="U133" i="43"/>
  <c r="U85" i="43"/>
  <c r="J79" i="58"/>
  <c r="AU402" i="30"/>
  <c r="T340" i="30"/>
  <c r="AT402" i="30"/>
  <c r="S340" i="30"/>
  <c r="J147" i="58"/>
  <c r="V60" i="43"/>
  <c r="V84" i="43"/>
  <c r="I173" i="28"/>
  <c r="S85" i="43"/>
  <c r="S133" i="43"/>
  <c r="J80" i="58"/>
  <c r="V83" i="43"/>
  <c r="T121" i="43"/>
  <c r="V120" i="43"/>
  <c r="U12" i="43"/>
  <c r="V6" i="43"/>
  <c r="T12" i="43"/>
  <c r="J146" i="58"/>
  <c r="J145" i="58"/>
  <c r="J144" i="58"/>
  <c r="J143" i="58"/>
  <c r="J142" i="58"/>
  <c r="V59" i="43"/>
  <c r="V56" i="43"/>
  <c r="V55" i="43"/>
  <c r="J75" i="58"/>
  <c r="V80" i="43"/>
  <c r="V79" i="43"/>
  <c r="Q327" i="31"/>
  <c r="Q326" i="31"/>
  <c r="Q325" i="31"/>
  <c r="AF48" i="27"/>
  <c r="M12" i="23" s="1"/>
  <c r="AE48" i="27"/>
  <c r="L12" i="23" s="1"/>
  <c r="V117" i="43"/>
  <c r="O324" i="31"/>
  <c r="O328" i="31"/>
  <c r="AE330" i="27"/>
  <c r="V116" i="43"/>
  <c r="V118" i="43"/>
  <c r="V119" i="43"/>
  <c r="T133" i="43"/>
  <c r="J78" i="58"/>
  <c r="F173" i="28"/>
  <c r="L173" i="28"/>
  <c r="J129" i="58"/>
  <c r="J135" i="58" s="1"/>
  <c r="P324" i="31"/>
  <c r="P328" i="31"/>
  <c r="T61" i="43"/>
  <c r="V58" i="43"/>
  <c r="T85" i="43"/>
  <c r="V82" i="43"/>
  <c r="G186" i="31"/>
  <c r="G387" i="31" s="1"/>
  <c r="Z159" i="57"/>
  <c r="U175" i="57"/>
  <c r="Z175" i="57" s="1"/>
  <c r="U79" i="57"/>
  <c r="P173" i="28"/>
  <c r="T175" i="57"/>
  <c r="Y175" i="57" s="1"/>
  <c r="Y159" i="57"/>
  <c r="T79" i="57"/>
  <c r="V115" i="43"/>
  <c r="V81" i="43"/>
  <c r="V57" i="43"/>
  <c r="Q173" i="28"/>
  <c r="J77" i="58"/>
  <c r="J76" i="58"/>
  <c r="Y79" i="57" l="1"/>
  <c r="T384" i="57"/>
  <c r="Y13" i="51"/>
  <c r="Z79" i="57"/>
  <c r="U384" i="57"/>
  <c r="Z13" i="51"/>
  <c r="T290" i="43"/>
  <c r="V284" i="43"/>
  <c r="U290" i="43"/>
  <c r="J148" i="58"/>
  <c r="J81" i="58"/>
  <c r="S61" i="43"/>
  <c r="S290" i="43" s="1"/>
  <c r="V133" i="43"/>
  <c r="V121" i="43"/>
  <c r="V61" i="43"/>
  <c r="V85" i="43"/>
  <c r="S12" i="23"/>
  <c r="R12" i="23"/>
  <c r="Q328" i="31"/>
  <c r="V175" i="57"/>
  <c r="Q324" i="31"/>
  <c r="V79" i="57"/>
  <c r="V384" i="57" s="1"/>
  <c r="F195" i="30"/>
  <c r="AW386" i="7"/>
  <c r="AV386" i="7"/>
  <c r="AT386" i="7"/>
  <c r="AS386" i="7"/>
  <c r="AQ386" i="7"/>
  <c r="AP386" i="7"/>
  <c r="AN386" i="7"/>
  <c r="AM386" i="7"/>
  <c r="AK386" i="7"/>
  <c r="AJ386" i="7"/>
  <c r="AH386" i="7"/>
  <c r="AG386" i="7"/>
  <c r="AE386" i="7"/>
  <c r="AD386" i="7"/>
  <c r="AR386" i="7"/>
  <c r="AF386" i="7"/>
  <c r="AU386" i="7"/>
  <c r="AO386" i="7"/>
  <c r="AL386" i="7"/>
  <c r="AI386" i="7"/>
  <c r="T387" i="57" l="1"/>
  <c r="F12" i="15"/>
  <c r="U387" i="57"/>
  <c r="G12" i="15"/>
  <c r="U195" i="30"/>
  <c r="AV390" i="30" s="1"/>
  <c r="AG390" i="30"/>
  <c r="AX386" i="7"/>
  <c r="J7" i="58"/>
  <c r="AY386" i="7"/>
  <c r="AZ386" i="7"/>
  <c r="J13" i="58" l="1"/>
  <c r="Z380" i="57"/>
  <c r="Z379" i="57"/>
  <c r="Z377" i="57"/>
  <c r="Z382" i="57"/>
  <c r="Z375" i="57"/>
  <c r="Z378" i="57"/>
  <c r="Z381" i="57"/>
  <c r="Z376" i="57"/>
  <c r="BA386" i="7"/>
  <c r="L104" i="35" s="1"/>
  <c r="Z384" i="57" l="1"/>
  <c r="R186" i="31" l="1"/>
  <c r="Y36" i="23"/>
  <c r="F303" i="32"/>
  <c r="E303" i="32"/>
  <c r="F287" i="32"/>
  <c r="E287" i="32"/>
  <c r="F271" i="32"/>
  <c r="E271" i="32"/>
  <c r="F223" i="32"/>
  <c r="E223" i="32"/>
  <c r="F191" i="32"/>
  <c r="E191" i="32"/>
  <c r="F159" i="32"/>
  <c r="E159" i="32"/>
  <c r="F143" i="32"/>
  <c r="E143" i="32"/>
  <c r="F111" i="32"/>
  <c r="E111" i="32"/>
  <c r="F47" i="32"/>
  <c r="E47" i="32"/>
  <c r="F31" i="32"/>
  <c r="E31" i="32"/>
  <c r="F15" i="32"/>
  <c r="E15" i="32"/>
  <c r="S291" i="30"/>
  <c r="T291" i="30"/>
  <c r="S292" i="30"/>
  <c r="T292" i="30"/>
  <c r="S293" i="30"/>
  <c r="T293" i="30"/>
  <c r="Z194" i="30"/>
  <c r="AA194" i="30"/>
  <c r="AB194" i="30"/>
  <c r="Z201" i="30"/>
  <c r="AA201" i="30"/>
  <c r="AB201" i="30"/>
  <c r="Z220" i="30"/>
  <c r="AA220" i="30"/>
  <c r="AB220" i="30"/>
  <c r="Z225" i="30"/>
  <c r="AA225" i="30"/>
  <c r="AB225" i="30"/>
  <c r="Z230" i="30"/>
  <c r="AA230" i="30"/>
  <c r="AB230" i="30"/>
  <c r="Z237" i="30"/>
  <c r="AA237" i="30"/>
  <c r="AB237" i="30"/>
  <c r="Z248" i="30"/>
  <c r="AA248" i="30"/>
  <c r="AB248" i="30"/>
  <c r="Z258" i="30"/>
  <c r="AA258" i="30"/>
  <c r="AB258" i="30"/>
  <c r="Z270" i="30"/>
  <c r="AA270" i="30"/>
  <c r="AB270" i="30"/>
  <c r="Z286" i="30"/>
  <c r="AA286" i="30"/>
  <c r="AB286" i="30"/>
  <c r="Z295" i="30"/>
  <c r="AA295" i="30"/>
  <c r="AB295" i="30"/>
  <c r="Z321" i="30"/>
  <c r="AA321" i="30"/>
  <c r="AB321" i="30"/>
  <c r="Z330" i="30"/>
  <c r="AA330" i="30"/>
  <c r="AB330" i="30"/>
  <c r="Z331" i="30"/>
  <c r="AA331" i="30"/>
  <c r="Z334" i="30"/>
  <c r="AA334" i="30"/>
  <c r="Z336" i="30"/>
  <c r="AA336" i="30"/>
  <c r="AB336" i="30"/>
  <c r="Z341" i="30"/>
  <c r="AA341" i="30"/>
  <c r="AB341" i="30"/>
  <c r="Z352" i="30"/>
  <c r="AA352" i="30"/>
  <c r="AB352" i="30"/>
  <c r="Z360" i="30"/>
  <c r="AA360" i="30"/>
  <c r="AB360" i="30"/>
  <c r="Z372" i="30"/>
  <c r="AA372" i="30"/>
  <c r="AB372" i="30"/>
  <c r="Q393" i="30"/>
  <c r="P393" i="30"/>
  <c r="N393" i="30"/>
  <c r="M393" i="30"/>
  <c r="K393" i="30"/>
  <c r="J393" i="30"/>
  <c r="H393" i="30"/>
  <c r="G393" i="30"/>
  <c r="E393" i="30"/>
  <c r="D393" i="30"/>
  <c r="Q387" i="30"/>
  <c r="P387" i="30"/>
  <c r="N387" i="30"/>
  <c r="M387" i="30"/>
  <c r="K387" i="30"/>
  <c r="J387" i="30"/>
  <c r="H387" i="30"/>
  <c r="G387" i="30"/>
  <c r="E387" i="30"/>
  <c r="D387" i="30"/>
  <c r="R386" i="30"/>
  <c r="O386" i="30"/>
  <c r="L386" i="30"/>
  <c r="R385" i="30"/>
  <c r="O385" i="30"/>
  <c r="L385" i="30"/>
  <c r="R384" i="30"/>
  <c r="O384" i="30"/>
  <c r="L384" i="30"/>
  <c r="R383" i="30"/>
  <c r="O383" i="30"/>
  <c r="L383" i="30"/>
  <c r="Q381" i="30"/>
  <c r="P381" i="30"/>
  <c r="N381" i="30"/>
  <c r="M381" i="30"/>
  <c r="K381" i="30"/>
  <c r="J381" i="30"/>
  <c r="H381" i="30"/>
  <c r="G381" i="30"/>
  <c r="E381" i="30"/>
  <c r="D381" i="30"/>
  <c r="R380" i="30"/>
  <c r="O380" i="30"/>
  <c r="L380" i="30"/>
  <c r="I380" i="30"/>
  <c r="R379" i="30"/>
  <c r="O379" i="30"/>
  <c r="L379" i="30"/>
  <c r="I379" i="30"/>
  <c r="R378" i="30"/>
  <c r="O378" i="30"/>
  <c r="L378" i="30"/>
  <c r="I378" i="30"/>
  <c r="R377" i="30"/>
  <c r="O377" i="30"/>
  <c r="L377" i="30"/>
  <c r="I377" i="30"/>
  <c r="R376" i="30"/>
  <c r="AS405" i="30" s="1"/>
  <c r="O376" i="30"/>
  <c r="AP405" i="30" s="1"/>
  <c r="L376" i="30"/>
  <c r="AM405" i="30" s="1"/>
  <c r="I376" i="30"/>
  <c r="AJ405" i="30" s="1"/>
  <c r="R375" i="30"/>
  <c r="O375" i="30"/>
  <c r="L375" i="30"/>
  <c r="I375" i="30"/>
  <c r="R374" i="30"/>
  <c r="O374" i="30"/>
  <c r="L374" i="30"/>
  <c r="I374" i="30"/>
  <c r="R373" i="30"/>
  <c r="O373" i="30"/>
  <c r="L373" i="30"/>
  <c r="I373" i="30"/>
  <c r="Q371" i="30"/>
  <c r="P371" i="30"/>
  <c r="N371" i="30"/>
  <c r="M371" i="30"/>
  <c r="K371" i="30"/>
  <c r="J371" i="30"/>
  <c r="H371" i="30"/>
  <c r="G371" i="30"/>
  <c r="E371" i="30"/>
  <c r="D371" i="30"/>
  <c r="R370" i="30"/>
  <c r="O370" i="30"/>
  <c r="L370" i="30"/>
  <c r="I370" i="30"/>
  <c r="R369" i="30"/>
  <c r="O369" i="30"/>
  <c r="L369" i="30"/>
  <c r="I369" i="30"/>
  <c r="R368" i="30"/>
  <c r="O368" i="30"/>
  <c r="L368" i="30"/>
  <c r="I368" i="30"/>
  <c r="R367" i="30"/>
  <c r="O367" i="30"/>
  <c r="L367" i="30"/>
  <c r="I367" i="30"/>
  <c r="R366" i="30"/>
  <c r="O366" i="30"/>
  <c r="L366" i="30"/>
  <c r="I366" i="30"/>
  <c r="R365" i="30"/>
  <c r="O365" i="30"/>
  <c r="L365" i="30"/>
  <c r="I365" i="30"/>
  <c r="R364" i="30"/>
  <c r="O364" i="30"/>
  <c r="L364" i="30"/>
  <c r="I364" i="30"/>
  <c r="R363" i="30"/>
  <c r="O363" i="30"/>
  <c r="L363" i="30"/>
  <c r="I363" i="30"/>
  <c r="R362" i="30"/>
  <c r="O362" i="30"/>
  <c r="L362" i="30"/>
  <c r="I362" i="30"/>
  <c r="R361" i="30"/>
  <c r="O361" i="30"/>
  <c r="L361" i="30"/>
  <c r="I361" i="30"/>
  <c r="Q359" i="30"/>
  <c r="P359" i="30"/>
  <c r="N359" i="30"/>
  <c r="M359" i="30"/>
  <c r="K359" i="30"/>
  <c r="J359" i="30"/>
  <c r="H359" i="30"/>
  <c r="G359" i="30"/>
  <c r="E359" i="30"/>
  <c r="D359" i="30"/>
  <c r="R351" i="30"/>
  <c r="I351" i="30"/>
  <c r="R338" i="30"/>
  <c r="O338" i="30"/>
  <c r="L338" i="30"/>
  <c r="F340" i="30"/>
  <c r="R337" i="30"/>
  <c r="O337" i="30"/>
  <c r="L337" i="30"/>
  <c r="Q335" i="30"/>
  <c r="P335" i="30"/>
  <c r="N335" i="30"/>
  <c r="M335" i="30"/>
  <c r="K335" i="30"/>
  <c r="J335" i="30"/>
  <c r="H335" i="30"/>
  <c r="G335" i="30"/>
  <c r="E335" i="30"/>
  <c r="D335" i="30"/>
  <c r="R334" i="30"/>
  <c r="O334" i="30"/>
  <c r="R333" i="30"/>
  <c r="AS401" i="30" s="1"/>
  <c r="O333" i="30"/>
  <c r="AP401" i="30" s="1"/>
  <c r="R332" i="30"/>
  <c r="O332" i="30"/>
  <c r="R331" i="30"/>
  <c r="O331" i="30"/>
  <c r="P329" i="30"/>
  <c r="N329" i="30"/>
  <c r="M329" i="30"/>
  <c r="K329" i="30"/>
  <c r="J329" i="30"/>
  <c r="H329" i="30"/>
  <c r="G329" i="30"/>
  <c r="E329" i="30"/>
  <c r="D329" i="30"/>
  <c r="AP400" i="30"/>
  <c r="AJ400" i="30"/>
  <c r="Q320" i="30"/>
  <c r="P320" i="30"/>
  <c r="N320" i="30"/>
  <c r="M320" i="30"/>
  <c r="K320" i="30"/>
  <c r="J320" i="30"/>
  <c r="H320" i="30"/>
  <c r="G320" i="30"/>
  <c r="E320" i="30"/>
  <c r="D320" i="30"/>
  <c r="R320" i="30"/>
  <c r="O320" i="30"/>
  <c r="I320" i="30"/>
  <c r="Q307" i="30"/>
  <c r="P307" i="30"/>
  <c r="N307" i="30"/>
  <c r="M307" i="30"/>
  <c r="K307" i="30"/>
  <c r="J307" i="30"/>
  <c r="H307" i="30"/>
  <c r="G307" i="30"/>
  <c r="E307" i="30"/>
  <c r="D307" i="30"/>
  <c r="I307" i="30"/>
  <c r="U296" i="30"/>
  <c r="AV399" i="30" s="1"/>
  <c r="R294" i="30"/>
  <c r="Q294" i="30"/>
  <c r="P294" i="30"/>
  <c r="N294" i="30"/>
  <c r="M294" i="30"/>
  <c r="K294" i="30"/>
  <c r="J294" i="30"/>
  <c r="H294" i="30"/>
  <c r="G294" i="30"/>
  <c r="E294" i="30"/>
  <c r="D294" i="30"/>
  <c r="AP397" i="30"/>
  <c r="AM397" i="30"/>
  <c r="AJ397" i="30"/>
  <c r="AG397" i="30"/>
  <c r="R283" i="30"/>
  <c r="R282" i="30"/>
  <c r="R281" i="30"/>
  <c r="R280" i="30"/>
  <c r="R279" i="30"/>
  <c r="R278" i="30"/>
  <c r="R277" i="30"/>
  <c r="R276" i="30"/>
  <c r="R275" i="30"/>
  <c r="R274" i="30"/>
  <c r="R273" i="30"/>
  <c r="R272" i="30"/>
  <c r="R271" i="30"/>
  <c r="Q269" i="30"/>
  <c r="P269" i="30"/>
  <c r="N269" i="30"/>
  <c r="M269" i="30"/>
  <c r="K269" i="30"/>
  <c r="J269" i="30"/>
  <c r="H269" i="30"/>
  <c r="G269" i="30"/>
  <c r="E269" i="30"/>
  <c r="D269" i="30"/>
  <c r="O269" i="30"/>
  <c r="U259" i="30"/>
  <c r="AV394" i="30" s="1"/>
  <c r="D257" i="30"/>
  <c r="AP393" i="30"/>
  <c r="AM393" i="30"/>
  <c r="AJ393" i="30"/>
  <c r="D247" i="30"/>
  <c r="O247" i="30"/>
  <c r="Q236" i="30"/>
  <c r="P236" i="30"/>
  <c r="N236" i="30"/>
  <c r="M236" i="30"/>
  <c r="K236" i="30"/>
  <c r="J236" i="30"/>
  <c r="H236" i="30"/>
  <c r="G236" i="30"/>
  <c r="E236" i="30"/>
  <c r="D236" i="30"/>
  <c r="I236" i="30"/>
  <c r="U231" i="30"/>
  <c r="D229" i="30"/>
  <c r="R228" i="30"/>
  <c r="O228" i="30"/>
  <c r="L228" i="30"/>
  <c r="R227" i="30"/>
  <c r="O227" i="30"/>
  <c r="L227" i="30"/>
  <c r="R226" i="30"/>
  <c r="AS392" i="30" s="1"/>
  <c r="O226" i="30"/>
  <c r="AP392" i="30" s="1"/>
  <c r="L226" i="30"/>
  <c r="AM392" i="30" s="1"/>
  <c r="D224" i="30"/>
  <c r="D219" i="30"/>
  <c r="AS391" i="30"/>
  <c r="Q200" i="30"/>
  <c r="P200" i="30"/>
  <c r="N200" i="30"/>
  <c r="M200" i="30"/>
  <c r="M394" i="30" s="1"/>
  <c r="K200" i="30"/>
  <c r="J200" i="30"/>
  <c r="H200" i="30"/>
  <c r="G200" i="30"/>
  <c r="G394" i="30" s="1"/>
  <c r="E200" i="30"/>
  <c r="D200" i="30"/>
  <c r="L200" i="30"/>
  <c r="I200" i="30"/>
  <c r="F200" i="30"/>
  <c r="AM389" i="30"/>
  <c r="AK391" i="27"/>
  <c r="X58" i="23" s="1"/>
  <c r="L57" i="15" s="1"/>
  <c r="AI391" i="27"/>
  <c r="AH391" i="27"/>
  <c r="AC391" i="27"/>
  <c r="P58" i="23" s="1"/>
  <c r="AB391" i="27"/>
  <c r="O58" i="23" s="1"/>
  <c r="W452" i="27"/>
  <c r="V452" i="27"/>
  <c r="N452" i="27"/>
  <c r="M452" i="27"/>
  <c r="K452" i="27"/>
  <c r="J452" i="27"/>
  <c r="H391" i="27"/>
  <c r="H452" i="27" s="1"/>
  <c r="G391" i="27"/>
  <c r="G452" i="27" s="1"/>
  <c r="E391" i="27"/>
  <c r="E452" i="27" s="1"/>
  <c r="D391" i="27"/>
  <c r="D452" i="27" s="1"/>
  <c r="AJ390" i="27"/>
  <c r="AD390" i="27"/>
  <c r="AJ389" i="27"/>
  <c r="AD389" i="27"/>
  <c r="AJ388" i="27"/>
  <c r="AD388" i="27"/>
  <c r="AJ387" i="27"/>
  <c r="AD387" i="27"/>
  <c r="X57" i="39"/>
  <c r="W57" i="39"/>
  <c r="AK379" i="27"/>
  <c r="X56" i="23" s="1"/>
  <c r="L55" i="15" s="1"/>
  <c r="AI379" i="27"/>
  <c r="AH379" i="27"/>
  <c r="AC379" i="27"/>
  <c r="P56" i="23" s="1"/>
  <c r="AB379" i="27"/>
  <c r="W450" i="27"/>
  <c r="V450" i="27"/>
  <c r="N379" i="27"/>
  <c r="M379" i="27"/>
  <c r="K379" i="27"/>
  <c r="J379" i="27"/>
  <c r="J450" i="27" s="1"/>
  <c r="H379" i="27"/>
  <c r="H450" i="27" s="1"/>
  <c r="G379" i="27"/>
  <c r="G450" i="27" s="1"/>
  <c r="E450" i="27"/>
  <c r="D450" i="27"/>
  <c r="AJ378" i="27"/>
  <c r="AD378" i="27"/>
  <c r="AJ377" i="27"/>
  <c r="AD377" i="27"/>
  <c r="AJ376" i="27"/>
  <c r="AD376" i="27"/>
  <c r="AJ375" i="27"/>
  <c r="AD375" i="27"/>
  <c r="AJ374" i="27"/>
  <c r="AD374" i="27"/>
  <c r="AJ373" i="27"/>
  <c r="AD373" i="27"/>
  <c r="AA375" i="30"/>
  <c r="AJ372" i="27"/>
  <c r="AD372" i="27"/>
  <c r="Z374" i="30"/>
  <c r="AJ371" i="27"/>
  <c r="AD371" i="27"/>
  <c r="AA373" i="30"/>
  <c r="AK369" i="27"/>
  <c r="X55" i="23" s="1"/>
  <c r="L54" i="15" s="1"/>
  <c r="AI369" i="27"/>
  <c r="V55" i="23" s="1"/>
  <c r="AH369" i="27"/>
  <c r="U55" i="23" s="1"/>
  <c r="AC369" i="27"/>
  <c r="P55" i="23" s="1"/>
  <c r="AB369" i="27"/>
  <c r="O55" i="23" s="1"/>
  <c r="W449" i="27"/>
  <c r="V449" i="27"/>
  <c r="N369" i="27"/>
  <c r="N449" i="27" s="1"/>
  <c r="M369" i="27"/>
  <c r="M449" i="27" s="1"/>
  <c r="K369" i="27"/>
  <c r="K449" i="27" s="1"/>
  <c r="J369" i="27"/>
  <c r="J449" i="27" s="1"/>
  <c r="H369" i="27"/>
  <c r="H449" i="27" s="1"/>
  <c r="G369" i="27"/>
  <c r="G449" i="27" s="1"/>
  <c r="E369" i="27"/>
  <c r="E449" i="27" s="1"/>
  <c r="D369" i="27"/>
  <c r="D449" i="27" s="1"/>
  <c r="AJ368" i="27"/>
  <c r="AD368" i="27"/>
  <c r="AJ367" i="27"/>
  <c r="AD367" i="27"/>
  <c r="AJ366" i="27"/>
  <c r="AD366" i="27"/>
  <c r="AJ365" i="27"/>
  <c r="AD365" i="27"/>
  <c r="AJ364" i="27"/>
  <c r="AD364" i="27"/>
  <c r="AJ363" i="27"/>
  <c r="AD363" i="27"/>
  <c r="AJ362" i="27"/>
  <c r="AD362" i="27"/>
  <c r="AJ361" i="27"/>
  <c r="AD361" i="27"/>
  <c r="AJ360" i="27"/>
  <c r="AD360" i="27"/>
  <c r="AJ359" i="27"/>
  <c r="AD359" i="27"/>
  <c r="AK357" i="27"/>
  <c r="X54" i="23" s="1"/>
  <c r="L53" i="15" s="1"/>
  <c r="AJ357" i="27"/>
  <c r="W54" i="23" s="1"/>
  <c r="AI357" i="27"/>
  <c r="V54" i="23" s="1"/>
  <c r="AH357" i="27"/>
  <c r="U54" i="23" s="1"/>
  <c r="AC357" i="27"/>
  <c r="P54" i="23" s="1"/>
  <c r="AB357" i="27"/>
  <c r="O54" i="23" s="1"/>
  <c r="W448" i="27"/>
  <c r="V448" i="27"/>
  <c r="N448" i="27"/>
  <c r="M448" i="27"/>
  <c r="K357" i="27"/>
  <c r="K448" i="27" s="1"/>
  <c r="J357" i="27"/>
  <c r="J448" i="27" s="1"/>
  <c r="H357" i="27"/>
  <c r="H448" i="27" s="1"/>
  <c r="G357" i="27"/>
  <c r="G448" i="27" s="1"/>
  <c r="E357" i="27"/>
  <c r="E448" i="27" s="1"/>
  <c r="D357" i="27"/>
  <c r="D448" i="27" s="1"/>
  <c r="Y448" i="27" s="1"/>
  <c r="AP52" i="38" s="1"/>
  <c r="AD356" i="27"/>
  <c r="AF356" i="27"/>
  <c r="AE356" i="27"/>
  <c r="X356" i="27"/>
  <c r="AA356" i="27" s="1"/>
  <c r="AD355" i="27"/>
  <c r="AE355" i="27"/>
  <c r="X355" i="27"/>
  <c r="AA355" i="27" s="1"/>
  <c r="AD354" i="27"/>
  <c r="AF354" i="27"/>
  <c r="AE354" i="27"/>
  <c r="X354" i="27"/>
  <c r="AA354" i="27" s="1"/>
  <c r="AD353" i="27"/>
  <c r="AE353" i="27"/>
  <c r="X353" i="27"/>
  <c r="AA353" i="27" s="1"/>
  <c r="AD352" i="27"/>
  <c r="AF352" i="27"/>
  <c r="AE352" i="27"/>
  <c r="X352" i="27"/>
  <c r="AA352" i="27" s="1"/>
  <c r="AD351" i="27"/>
  <c r="AE351" i="27"/>
  <c r="X351" i="27"/>
  <c r="O448" i="27"/>
  <c r="L357" i="27"/>
  <c r="L448" i="27" s="1"/>
  <c r="I357" i="27"/>
  <c r="I448" i="27" s="1"/>
  <c r="X53" i="23"/>
  <c r="L52" i="15" s="1"/>
  <c r="V53" i="23"/>
  <c r="U53" i="23"/>
  <c r="Q53" i="23"/>
  <c r="O53" i="23"/>
  <c r="W447" i="27"/>
  <c r="V447" i="27"/>
  <c r="N447" i="27"/>
  <c r="M447" i="27"/>
  <c r="K447" i="27"/>
  <c r="J447" i="27"/>
  <c r="H447" i="27"/>
  <c r="G447" i="27"/>
  <c r="E447" i="27"/>
  <c r="D447" i="27"/>
  <c r="AJ347" i="27"/>
  <c r="P342" i="31"/>
  <c r="O342" i="31"/>
  <c r="AJ346" i="27"/>
  <c r="P341" i="31"/>
  <c r="O341" i="31"/>
  <c r="AJ345" i="27"/>
  <c r="P340" i="31"/>
  <c r="O340" i="31"/>
  <c r="AJ344" i="27"/>
  <c r="P339" i="31"/>
  <c r="O339" i="31"/>
  <c r="AJ343" i="27"/>
  <c r="P338" i="31"/>
  <c r="O338" i="31"/>
  <c r="AJ342" i="27"/>
  <c r="P337" i="31"/>
  <c r="O337" i="31"/>
  <c r="AJ341" i="27"/>
  <c r="P336" i="31"/>
  <c r="O336" i="31"/>
  <c r="AJ340" i="27"/>
  <c r="X447" i="27"/>
  <c r="X52" i="23"/>
  <c r="L51" i="15" s="1"/>
  <c r="V52" i="23"/>
  <c r="U52" i="23"/>
  <c r="O52" i="23"/>
  <c r="W446" i="27"/>
  <c r="V446" i="27"/>
  <c r="N446" i="27"/>
  <c r="M446" i="27"/>
  <c r="K446" i="27"/>
  <c r="J446" i="27"/>
  <c r="H446" i="27"/>
  <c r="G446" i="27"/>
  <c r="E446" i="27"/>
  <c r="D446" i="27"/>
  <c r="AJ336" i="27"/>
  <c r="AD336" i="27"/>
  <c r="AJ335" i="27"/>
  <c r="AD335" i="27"/>
  <c r="AJ332" i="27"/>
  <c r="AD332" i="27"/>
  <c r="AE332" i="27"/>
  <c r="X332" i="27"/>
  <c r="AA332" i="27" s="1"/>
  <c r="AB334" i="30" s="1"/>
  <c r="AJ331" i="27"/>
  <c r="AD331" i="27"/>
  <c r="AF331" i="27"/>
  <c r="AE331" i="27"/>
  <c r="X331" i="27"/>
  <c r="AA331" i="27" s="1"/>
  <c r="AJ330" i="27"/>
  <c r="AD330" i="27"/>
  <c r="AF330" i="27"/>
  <c r="X330" i="27"/>
  <c r="AA330" i="27" s="1"/>
  <c r="AJ329" i="27"/>
  <c r="AD329" i="27"/>
  <c r="AF329" i="27"/>
  <c r="X329" i="27"/>
  <c r="AK327" i="27"/>
  <c r="X50" i="23" s="1"/>
  <c r="L49" i="15" s="1"/>
  <c r="AI327" i="27"/>
  <c r="V50" i="23" s="1"/>
  <c r="AH327" i="27"/>
  <c r="U50" i="23" s="1"/>
  <c r="AC327" i="27"/>
  <c r="P50" i="23" s="1"/>
  <c r="AB327" i="27"/>
  <c r="O50" i="23" s="1"/>
  <c r="W444" i="27"/>
  <c r="V444" i="27"/>
  <c r="N444" i="27"/>
  <c r="M444" i="27"/>
  <c r="K444" i="27"/>
  <c r="J444" i="27"/>
  <c r="H444" i="27"/>
  <c r="G444" i="27"/>
  <c r="E444" i="27"/>
  <c r="D444" i="27"/>
  <c r="Y444" i="27" s="1"/>
  <c r="AP48" i="38" s="1"/>
  <c r="AJ326" i="27"/>
  <c r="AD326" i="27"/>
  <c r="AA328" i="30"/>
  <c r="Z328" i="30"/>
  <c r="AJ324" i="27"/>
  <c r="AD324" i="27"/>
  <c r="AA326" i="30"/>
  <c r="Z326" i="30"/>
  <c r="AJ323" i="27"/>
  <c r="AD323" i="27"/>
  <c r="AJ322" i="27"/>
  <c r="AD322" i="27"/>
  <c r="AJ321" i="27"/>
  <c r="AD321" i="27"/>
  <c r="AJ320" i="27"/>
  <c r="AD320" i="27"/>
  <c r="P315" i="31"/>
  <c r="O315" i="31"/>
  <c r="AK318" i="27"/>
  <c r="X49" i="23" s="1"/>
  <c r="L48" i="15" s="1"/>
  <c r="AI318" i="27"/>
  <c r="V49" i="23" s="1"/>
  <c r="AH318" i="27"/>
  <c r="U49" i="23" s="1"/>
  <c r="AC318" i="27"/>
  <c r="P49" i="23" s="1"/>
  <c r="O49" i="23"/>
  <c r="W443" i="27"/>
  <c r="V443" i="27"/>
  <c r="N443" i="27"/>
  <c r="M443" i="27"/>
  <c r="K443" i="27"/>
  <c r="J443" i="27"/>
  <c r="H443" i="27"/>
  <c r="G443" i="27"/>
  <c r="E443" i="27"/>
  <c r="D318" i="27"/>
  <c r="D443" i="27" s="1"/>
  <c r="AJ317" i="27"/>
  <c r="AD317" i="27"/>
  <c r="AA319" i="30"/>
  <c r="X317" i="27"/>
  <c r="AA317" i="27" s="1"/>
  <c r="AJ316" i="27"/>
  <c r="AD316" i="27"/>
  <c r="Z318" i="30"/>
  <c r="X316" i="27"/>
  <c r="AA316" i="27" s="1"/>
  <c r="AJ315" i="27"/>
  <c r="AD315" i="27"/>
  <c r="AA317" i="30"/>
  <c r="X315" i="27"/>
  <c r="AA315" i="27" s="1"/>
  <c r="AJ314" i="27"/>
  <c r="AD314" i="27"/>
  <c r="Z316" i="30"/>
  <c r="X314" i="27"/>
  <c r="AA314" i="27" s="1"/>
  <c r="X312" i="30" s="1"/>
  <c r="AJ313" i="27"/>
  <c r="AD313" i="27"/>
  <c r="AA315" i="30"/>
  <c r="X313" i="27"/>
  <c r="AA313" i="27" s="1"/>
  <c r="AJ312" i="27"/>
  <c r="AD312" i="27"/>
  <c r="X312" i="27"/>
  <c r="AA312" i="27" s="1"/>
  <c r="AJ311" i="27"/>
  <c r="AD311" i="27"/>
  <c r="X311" i="27"/>
  <c r="AK305" i="27"/>
  <c r="X47" i="23" s="1"/>
  <c r="L46" i="15" s="1"/>
  <c r="AI305" i="27"/>
  <c r="V47" i="23" s="1"/>
  <c r="AH305" i="27"/>
  <c r="U47" i="23" s="1"/>
  <c r="AC305" i="27"/>
  <c r="P47" i="23" s="1"/>
  <c r="AB305" i="27"/>
  <c r="O47" i="23" s="1"/>
  <c r="W441" i="27"/>
  <c r="V441" i="27"/>
  <c r="N441" i="27"/>
  <c r="M441" i="27"/>
  <c r="K441" i="27"/>
  <c r="J305" i="27"/>
  <c r="H305" i="27"/>
  <c r="G305" i="27"/>
  <c r="E305" i="27"/>
  <c r="D305" i="27"/>
  <c r="AJ304" i="27"/>
  <c r="AD304" i="27"/>
  <c r="AJ303" i="27"/>
  <c r="AD303" i="27"/>
  <c r="AJ302" i="27"/>
  <c r="AD302" i="27"/>
  <c r="AJ301" i="27"/>
  <c r="AD301" i="27"/>
  <c r="AJ300" i="27"/>
  <c r="AD300" i="27"/>
  <c r="AJ299" i="27"/>
  <c r="AD299" i="27"/>
  <c r="AJ298" i="27"/>
  <c r="AD298" i="27"/>
  <c r="AJ297" i="27"/>
  <c r="AD297" i="27"/>
  <c r="AJ296" i="27"/>
  <c r="AD296" i="27"/>
  <c r="AJ295" i="27"/>
  <c r="AD295" i="27"/>
  <c r="AJ294" i="27"/>
  <c r="AD294" i="27"/>
  <c r="AK292" i="27"/>
  <c r="X46" i="23" s="1"/>
  <c r="L45" i="15" s="1"/>
  <c r="AI292" i="27"/>
  <c r="V46" i="23" s="1"/>
  <c r="AH292" i="27"/>
  <c r="U46" i="23" s="1"/>
  <c r="AC292" i="27"/>
  <c r="P46" i="23" s="1"/>
  <c r="AB292" i="27"/>
  <c r="O46" i="23" s="1"/>
  <c r="W440" i="27"/>
  <c r="V440" i="27"/>
  <c r="N440" i="27"/>
  <c r="M440" i="27"/>
  <c r="K440" i="27"/>
  <c r="J440" i="27"/>
  <c r="H292" i="27"/>
  <c r="H440" i="27" s="1"/>
  <c r="G292" i="27"/>
  <c r="G440" i="27" s="1"/>
  <c r="E292" i="27"/>
  <c r="E440" i="27" s="1"/>
  <c r="D292" i="27"/>
  <c r="D440" i="27" s="1"/>
  <c r="AJ291" i="27"/>
  <c r="AD291" i="27"/>
  <c r="AA293" i="30"/>
  <c r="AJ290" i="27"/>
  <c r="AD290" i="27"/>
  <c r="Z292" i="30"/>
  <c r="AJ289" i="27"/>
  <c r="AD289" i="27"/>
  <c r="AA291" i="30"/>
  <c r="AJ288" i="27"/>
  <c r="AD288" i="27"/>
  <c r="Z290" i="30"/>
  <c r="AJ287" i="27"/>
  <c r="AD287" i="27"/>
  <c r="AA289" i="30"/>
  <c r="AJ286" i="27"/>
  <c r="AD286" i="27"/>
  <c r="Z288" i="30"/>
  <c r="AJ285" i="27"/>
  <c r="AD285" i="27"/>
  <c r="AA287" i="30"/>
  <c r="X45" i="23"/>
  <c r="L44" i="15" s="1"/>
  <c r="W45" i="23"/>
  <c r="V45" i="23"/>
  <c r="U45" i="23"/>
  <c r="X48" i="51"/>
  <c r="O45" i="23"/>
  <c r="W48" i="51" s="1"/>
  <c r="W439" i="27"/>
  <c r="V439" i="27"/>
  <c r="N439" i="27"/>
  <c r="M439" i="27"/>
  <c r="K439" i="27"/>
  <c r="J439" i="27"/>
  <c r="H439" i="27"/>
  <c r="G439" i="27"/>
  <c r="E439" i="27"/>
  <c r="D439" i="27"/>
  <c r="AD281" i="27"/>
  <c r="X281" i="27"/>
  <c r="AA281" i="27" s="1"/>
  <c r="AD280" i="27"/>
  <c r="AA282" i="30"/>
  <c r="X280" i="27"/>
  <c r="AA280" i="27" s="1"/>
  <c r="AD279" i="27"/>
  <c r="X279" i="27"/>
  <c r="AA279" i="27" s="1"/>
  <c r="AD278" i="27"/>
  <c r="AA280" i="30"/>
  <c r="X278" i="27"/>
  <c r="AA278" i="27" s="1"/>
  <c r="AD277" i="27"/>
  <c r="X277" i="27"/>
  <c r="AA277" i="27" s="1"/>
  <c r="AD276" i="27"/>
  <c r="AA278" i="30"/>
  <c r="X276" i="27"/>
  <c r="AA276" i="27" s="1"/>
  <c r="AD275" i="27"/>
  <c r="X275" i="27"/>
  <c r="AA275" i="27" s="1"/>
  <c r="AD274" i="27"/>
  <c r="AA276" i="30"/>
  <c r="X274" i="27"/>
  <c r="AA274" i="27" s="1"/>
  <c r="AD273" i="27"/>
  <c r="X273" i="27"/>
  <c r="AA273" i="27" s="1"/>
  <c r="AD272" i="27"/>
  <c r="AA274" i="30"/>
  <c r="X272" i="27"/>
  <c r="AA272" i="27" s="1"/>
  <c r="AD271" i="27"/>
  <c r="X271" i="27"/>
  <c r="AA271" i="27" s="1"/>
  <c r="AD270" i="27"/>
  <c r="AA272" i="30"/>
  <c r="X270" i="27"/>
  <c r="AA270" i="27" s="1"/>
  <c r="AD269" i="27"/>
  <c r="Z285" i="30"/>
  <c r="X269" i="27"/>
  <c r="AK267" i="27"/>
  <c r="X44" i="23" s="1"/>
  <c r="L43" i="15" s="1"/>
  <c r="AI267" i="27"/>
  <c r="V44" i="23" s="1"/>
  <c r="AH267" i="27"/>
  <c r="U44" i="23" s="1"/>
  <c r="AC267" i="27"/>
  <c r="AB267" i="27"/>
  <c r="O44" i="23" s="1"/>
  <c r="W47" i="51" s="1"/>
  <c r="W438" i="27"/>
  <c r="V438" i="27"/>
  <c r="N267" i="27"/>
  <c r="N438" i="27" s="1"/>
  <c r="M267" i="27"/>
  <c r="M438" i="27" s="1"/>
  <c r="K267" i="27"/>
  <c r="K438" i="27" s="1"/>
  <c r="J267" i="27"/>
  <c r="J438" i="27" s="1"/>
  <c r="H267" i="27"/>
  <c r="H438" i="27" s="1"/>
  <c r="G267" i="27"/>
  <c r="G438" i="27" s="1"/>
  <c r="E267" i="27"/>
  <c r="E438" i="27" s="1"/>
  <c r="D267" i="27"/>
  <c r="D438" i="27" s="1"/>
  <c r="AJ266" i="27"/>
  <c r="AD266" i="27"/>
  <c r="AA268" i="30"/>
  <c r="AJ265" i="27"/>
  <c r="AD265" i="27"/>
  <c r="Z267" i="30"/>
  <c r="AJ264" i="27"/>
  <c r="AD264" i="27"/>
  <c r="AA266" i="30"/>
  <c r="AJ263" i="27"/>
  <c r="AD263" i="27"/>
  <c r="Z265" i="30"/>
  <c r="AJ262" i="27"/>
  <c r="AD262" i="27"/>
  <c r="AA264" i="30"/>
  <c r="AJ261" i="27"/>
  <c r="AD261" i="27"/>
  <c r="Z263" i="30"/>
  <c r="AJ260" i="27"/>
  <c r="AD260" i="27"/>
  <c r="AA262" i="30"/>
  <c r="AJ259" i="27"/>
  <c r="AD259" i="27"/>
  <c r="Z261" i="30"/>
  <c r="AJ258" i="27"/>
  <c r="AD258" i="27"/>
  <c r="AA260" i="30"/>
  <c r="AJ257" i="27"/>
  <c r="AD257" i="27"/>
  <c r="Z259" i="30"/>
  <c r="AK255" i="27"/>
  <c r="X43" i="23" s="1"/>
  <c r="X73" i="23" s="1"/>
  <c r="AI255" i="27"/>
  <c r="V43" i="23" s="1"/>
  <c r="U43" i="23"/>
  <c r="AC255" i="27"/>
  <c r="AB255" i="27"/>
  <c r="O43" i="23" s="1"/>
  <c r="W437" i="27"/>
  <c r="V437" i="27"/>
  <c r="N437" i="27"/>
  <c r="M437" i="27"/>
  <c r="K437" i="27"/>
  <c r="J437" i="27"/>
  <c r="H255" i="27"/>
  <c r="H437" i="27" s="1"/>
  <c r="G255" i="27"/>
  <c r="G437" i="27" s="1"/>
  <c r="E255" i="27"/>
  <c r="E437" i="27" s="1"/>
  <c r="Z437" i="27" s="1"/>
  <c r="AQ41" i="38" s="1"/>
  <c r="D255" i="27"/>
  <c r="D437" i="27" s="1"/>
  <c r="AJ254" i="27"/>
  <c r="AD254" i="27"/>
  <c r="X254" i="27"/>
  <c r="AA254" i="27" s="1"/>
  <c r="AJ253" i="27"/>
  <c r="AD253" i="27"/>
  <c r="X253" i="27"/>
  <c r="AA253" i="27" s="1"/>
  <c r="AJ252" i="27"/>
  <c r="AD252" i="27"/>
  <c r="X252" i="27"/>
  <c r="AA252" i="27" s="1"/>
  <c r="AJ251" i="27"/>
  <c r="AD251" i="27"/>
  <c r="X251" i="27"/>
  <c r="AA251" i="27" s="1"/>
  <c r="AJ250" i="27"/>
  <c r="AD250" i="27"/>
  <c r="X250" i="27"/>
  <c r="AA250" i="27" s="1"/>
  <c r="AJ249" i="27"/>
  <c r="AD249" i="27"/>
  <c r="X249" i="27"/>
  <c r="AA249" i="27" s="1"/>
  <c r="AJ248" i="27"/>
  <c r="AD248" i="27"/>
  <c r="X248" i="27"/>
  <c r="AA248" i="27" s="1"/>
  <c r="AJ247" i="27"/>
  <c r="AD247" i="27"/>
  <c r="X247" i="27"/>
  <c r="X45" i="51"/>
  <c r="O42" i="23"/>
  <c r="W436" i="27"/>
  <c r="V436" i="27"/>
  <c r="N436" i="27"/>
  <c r="M436" i="27"/>
  <c r="K436" i="27"/>
  <c r="J436" i="27"/>
  <c r="H436" i="27"/>
  <c r="G436" i="27"/>
  <c r="AJ244" i="27"/>
  <c r="AD244" i="27"/>
  <c r="AA246" i="30"/>
  <c r="AJ243" i="27"/>
  <c r="AD243" i="27"/>
  <c r="Z245" i="30"/>
  <c r="AJ242" i="27"/>
  <c r="AD242" i="27"/>
  <c r="AA244" i="30"/>
  <c r="AJ241" i="27"/>
  <c r="AD241" i="27"/>
  <c r="Z243" i="30"/>
  <c r="AJ240" i="27"/>
  <c r="AD240" i="27"/>
  <c r="AA242" i="30"/>
  <c r="AJ239" i="27"/>
  <c r="AD239" i="27"/>
  <c r="Z241" i="30"/>
  <c r="AJ238" i="27"/>
  <c r="AD238" i="27"/>
  <c r="AA240" i="30"/>
  <c r="AJ237" i="27"/>
  <c r="AD237" i="27"/>
  <c r="Z239" i="30"/>
  <c r="AJ236" i="27"/>
  <c r="AD236" i="27"/>
  <c r="AK234" i="27"/>
  <c r="AI234" i="27"/>
  <c r="V41" i="23" s="1"/>
  <c r="AH234" i="27"/>
  <c r="U41" i="23" s="1"/>
  <c r="AC234" i="27"/>
  <c r="AB234" i="27"/>
  <c r="O41" i="23" s="1"/>
  <c r="W44" i="51" s="1"/>
  <c r="W435" i="27"/>
  <c r="V435" i="27"/>
  <c r="N435" i="27"/>
  <c r="M435" i="27"/>
  <c r="K435" i="27"/>
  <c r="J435" i="27"/>
  <c r="H435" i="27"/>
  <c r="G435" i="27"/>
  <c r="E435" i="27"/>
  <c r="D234" i="27"/>
  <c r="D435" i="27" s="1"/>
  <c r="AJ233" i="27"/>
  <c r="AD233" i="27"/>
  <c r="AJ232" i="27"/>
  <c r="AD232" i="27"/>
  <c r="AJ231" i="27"/>
  <c r="AD231" i="27"/>
  <c r="AJ230" i="27"/>
  <c r="AD230" i="27"/>
  <c r="AJ229" i="27"/>
  <c r="AD229" i="27"/>
  <c r="AK227" i="27"/>
  <c r="X40" i="23" s="1"/>
  <c r="L39" i="15" s="1"/>
  <c r="AI227" i="27"/>
  <c r="V40" i="23" s="1"/>
  <c r="AH227" i="27"/>
  <c r="U40" i="23" s="1"/>
  <c r="AC227" i="27"/>
  <c r="AB227" i="27"/>
  <c r="O40" i="23" s="1"/>
  <c r="W43" i="51" s="1"/>
  <c r="W434" i="27"/>
  <c r="V434" i="27"/>
  <c r="N434" i="27"/>
  <c r="M434" i="27"/>
  <c r="K227" i="27"/>
  <c r="K434" i="27" s="1"/>
  <c r="J227" i="27"/>
  <c r="J434" i="27" s="1"/>
  <c r="H434" i="27"/>
  <c r="G434" i="27"/>
  <c r="E227" i="27"/>
  <c r="E434" i="27" s="1"/>
  <c r="Z434" i="27" s="1"/>
  <c r="AQ38" i="38" s="1"/>
  <c r="D227" i="27"/>
  <c r="D434" i="27" s="1"/>
  <c r="AJ226" i="27"/>
  <c r="AD226" i="27"/>
  <c r="AA226" i="27"/>
  <c r="AJ225" i="27"/>
  <c r="AD225" i="27"/>
  <c r="AA225" i="27"/>
  <c r="AJ224" i="27"/>
  <c r="AD224" i="27"/>
  <c r="X224" i="27"/>
  <c r="AA224" i="27" s="1"/>
  <c r="AK222" i="27"/>
  <c r="X39" i="23" s="1"/>
  <c r="L38" i="15" s="1"/>
  <c r="AI222" i="27"/>
  <c r="V39" i="23" s="1"/>
  <c r="AH222" i="27"/>
  <c r="U39" i="23" s="1"/>
  <c r="AC222" i="27"/>
  <c r="P39" i="23" s="1"/>
  <c r="AB222" i="27"/>
  <c r="W433" i="27"/>
  <c r="V433" i="27"/>
  <c r="N222" i="27"/>
  <c r="M222" i="27"/>
  <c r="K222" i="27"/>
  <c r="J222" i="27"/>
  <c r="H222" i="27"/>
  <c r="G222" i="27"/>
  <c r="E222" i="27"/>
  <c r="D222" i="27"/>
  <c r="D433" i="27" s="1"/>
  <c r="AJ221" i="27"/>
  <c r="AD221" i="27"/>
  <c r="AG221" i="27" s="1"/>
  <c r="AJ220" i="27"/>
  <c r="AD220" i="27"/>
  <c r="AG220" i="27" s="1"/>
  <c r="AJ219" i="27"/>
  <c r="AD219" i="27"/>
  <c r="AG219" i="27" s="1"/>
  <c r="AK217" i="27"/>
  <c r="X38" i="23" s="1"/>
  <c r="L37" i="15" s="1"/>
  <c r="AI217" i="27"/>
  <c r="V38" i="23" s="1"/>
  <c r="AH217" i="27"/>
  <c r="U38" i="23" s="1"/>
  <c r="O38" i="23"/>
  <c r="W432" i="27"/>
  <c r="V432" i="27"/>
  <c r="N432" i="27"/>
  <c r="M432" i="27"/>
  <c r="K432" i="27"/>
  <c r="J432" i="27"/>
  <c r="H432" i="27"/>
  <c r="G432" i="27"/>
  <c r="E432" i="27"/>
  <c r="D217" i="27"/>
  <c r="D432" i="27" s="1"/>
  <c r="AJ216" i="27"/>
  <c r="AD216" i="27"/>
  <c r="AJ215" i="27"/>
  <c r="AD215" i="27"/>
  <c r="AJ214" i="27"/>
  <c r="AD214" i="27"/>
  <c r="AJ213" i="27"/>
  <c r="AD213" i="27"/>
  <c r="AJ212" i="27"/>
  <c r="AD212" i="27"/>
  <c r="AJ211" i="27"/>
  <c r="AD211" i="27"/>
  <c r="AJ210" i="27"/>
  <c r="AD210" i="27"/>
  <c r="AJ209" i="27"/>
  <c r="AD209" i="27"/>
  <c r="AJ208" i="27"/>
  <c r="AD208" i="27"/>
  <c r="AJ207" i="27"/>
  <c r="AD207" i="27"/>
  <c r="AJ206" i="27"/>
  <c r="AD206" i="27"/>
  <c r="AJ205" i="27"/>
  <c r="AD205" i="27"/>
  <c r="AJ204" i="27"/>
  <c r="AD204" i="27"/>
  <c r="AJ203" i="27"/>
  <c r="AD203" i="27"/>
  <c r="AJ202" i="27"/>
  <c r="AD202" i="27"/>
  <c r="AJ201" i="27"/>
  <c r="AD201" i="27"/>
  <c r="AJ200" i="27"/>
  <c r="AD200" i="27"/>
  <c r="O432" i="27"/>
  <c r="L432" i="27"/>
  <c r="I432" i="27"/>
  <c r="AK198" i="27"/>
  <c r="AI198" i="27"/>
  <c r="AH198" i="27"/>
  <c r="O37" i="23"/>
  <c r="D198" i="27"/>
  <c r="AJ197" i="27"/>
  <c r="AD197" i="27"/>
  <c r="AJ196" i="27"/>
  <c r="AD196" i="27"/>
  <c r="AJ195" i="27"/>
  <c r="AD195" i="27"/>
  <c r="P190" i="31"/>
  <c r="AJ194" i="27"/>
  <c r="AD194" i="27"/>
  <c r="AJ193" i="27"/>
  <c r="AD193" i="27"/>
  <c r="X36" i="23"/>
  <c r="V36" i="23"/>
  <c r="X36" i="39" s="1"/>
  <c r="U36" i="23"/>
  <c r="W36" i="39" s="1"/>
  <c r="O36" i="23"/>
  <c r="D430" i="27"/>
  <c r="AJ189" i="27"/>
  <c r="AD189" i="27"/>
  <c r="AA191" i="30"/>
  <c r="AJ188" i="27"/>
  <c r="AD188" i="27"/>
  <c r="Z190" i="30"/>
  <c r="AJ187" i="27"/>
  <c r="AD187" i="27"/>
  <c r="AA189" i="30"/>
  <c r="AJ186" i="27"/>
  <c r="AD186" i="27"/>
  <c r="Z188" i="30"/>
  <c r="AJ185" i="27"/>
  <c r="AD185" i="27"/>
  <c r="AA187" i="30"/>
  <c r="AJ184" i="27"/>
  <c r="AD184" i="27"/>
  <c r="Z186" i="30"/>
  <c r="AJ183" i="27"/>
  <c r="AD183" i="27"/>
  <c r="AA185" i="30"/>
  <c r="AJ182" i="27"/>
  <c r="AD182" i="27"/>
  <c r="Z432" i="27" l="1"/>
  <c r="AQ36" i="38" s="1"/>
  <c r="Y434" i="27"/>
  <c r="AP38" i="38" s="1"/>
  <c r="Y435" i="27"/>
  <c r="AP39" i="38" s="1"/>
  <c r="Y439" i="27"/>
  <c r="AP43" i="38" s="1"/>
  <c r="Y446" i="27"/>
  <c r="AP50" i="38" s="1"/>
  <c r="Y437" i="27"/>
  <c r="AP41" i="38" s="1"/>
  <c r="Y443" i="27"/>
  <c r="AP47" i="38" s="1"/>
  <c r="Z435" i="27"/>
  <c r="AQ39" i="38" s="1"/>
  <c r="W45" i="51"/>
  <c r="O72" i="23"/>
  <c r="W46" i="51"/>
  <c r="O73" i="23"/>
  <c r="Z438" i="27"/>
  <c r="AQ42" i="38" s="1"/>
  <c r="Z439" i="27"/>
  <c r="AQ43" i="38" s="1"/>
  <c r="Z446" i="27"/>
  <c r="AQ50" i="38" s="1"/>
  <c r="Y447" i="27"/>
  <c r="AP51" i="38" s="1"/>
  <c r="Z448" i="27"/>
  <c r="AQ52" i="38" s="1"/>
  <c r="N394" i="30"/>
  <c r="P41" i="23"/>
  <c r="P71" i="23" s="1"/>
  <c r="J42" i="15"/>
  <c r="J71" i="15" s="1"/>
  <c r="V73" i="23"/>
  <c r="P40" i="23"/>
  <c r="P70" i="23" s="1"/>
  <c r="X46" i="51"/>
  <c r="P43" i="23"/>
  <c r="P73" i="23" s="1"/>
  <c r="Z447" i="27"/>
  <c r="AQ51" i="38" s="1"/>
  <c r="D394" i="30"/>
  <c r="J394" i="30"/>
  <c r="I42" i="15"/>
  <c r="I71" i="15" s="1"/>
  <c r="U73" i="23"/>
  <c r="X47" i="51"/>
  <c r="P44" i="23"/>
  <c r="E394" i="30"/>
  <c r="K394" i="30"/>
  <c r="Q394" i="30"/>
  <c r="Z449" i="27"/>
  <c r="AQ53" i="38" s="1"/>
  <c r="Y449" i="27"/>
  <c r="AP53" i="38" s="1"/>
  <c r="Y432" i="27"/>
  <c r="AP36" i="38" s="1"/>
  <c r="D392" i="27"/>
  <c r="AB415" i="40" s="1"/>
  <c r="Z452" i="27"/>
  <c r="AQ56" i="38" s="1"/>
  <c r="Y452" i="27"/>
  <c r="AP56" i="38" s="1"/>
  <c r="Z444" i="27"/>
  <c r="AQ48" i="38" s="1"/>
  <c r="Y440" i="27"/>
  <c r="AP44" i="38" s="1"/>
  <c r="Z440" i="27"/>
  <c r="AQ44" i="38" s="1"/>
  <c r="Y438" i="27"/>
  <c r="AP42" i="38" s="1"/>
  <c r="Z443" i="27"/>
  <c r="AQ47" i="38" s="1"/>
  <c r="H394" i="30"/>
  <c r="V37" i="23"/>
  <c r="AI392" i="27"/>
  <c r="J433" i="27"/>
  <c r="J392" i="27"/>
  <c r="AH415" i="40" s="1"/>
  <c r="X37" i="23"/>
  <c r="L36" i="15" s="1"/>
  <c r="AK392" i="27"/>
  <c r="K433" i="27"/>
  <c r="K392" i="27"/>
  <c r="AI415" i="40" s="1"/>
  <c r="X310" i="30"/>
  <c r="AB314" i="30"/>
  <c r="M433" i="27"/>
  <c r="M392" i="27"/>
  <c r="AK415" i="40" s="1"/>
  <c r="N433" i="27"/>
  <c r="N392" i="27"/>
  <c r="P394" i="30"/>
  <c r="E433" i="27"/>
  <c r="E392" i="27"/>
  <c r="AC415" i="40" s="1"/>
  <c r="G433" i="27"/>
  <c r="G392" i="27"/>
  <c r="AE415" i="40" s="1"/>
  <c r="O39" i="23"/>
  <c r="AB392" i="27"/>
  <c r="U37" i="23"/>
  <c r="AH392" i="27"/>
  <c r="H433" i="27"/>
  <c r="H392" i="27"/>
  <c r="AF415" i="40" s="1"/>
  <c r="AC392" i="27"/>
  <c r="AD198" i="27"/>
  <c r="Q37" i="23" s="1"/>
  <c r="X318" i="27"/>
  <c r="X443" i="27" s="1"/>
  <c r="AD191" i="27"/>
  <c r="W186" i="31"/>
  <c r="AJ191" i="27"/>
  <c r="X39" i="39"/>
  <c r="J38" i="15"/>
  <c r="X40" i="39"/>
  <c r="J39" i="15"/>
  <c r="W41" i="39"/>
  <c r="I40" i="15"/>
  <c r="W44" i="39"/>
  <c r="I43" i="15"/>
  <c r="W45" i="39"/>
  <c r="I44" i="15"/>
  <c r="W55" i="39"/>
  <c r="I54" i="15"/>
  <c r="X37" i="39"/>
  <c r="J36" i="15"/>
  <c r="X38" i="39"/>
  <c r="J37" i="15"/>
  <c r="W39" i="39"/>
  <c r="I38" i="15"/>
  <c r="W40" i="39"/>
  <c r="I39" i="15"/>
  <c r="X47" i="39"/>
  <c r="J46" i="15"/>
  <c r="X50" i="39"/>
  <c r="J49" i="15"/>
  <c r="X52" i="39"/>
  <c r="J51" i="15"/>
  <c r="W37" i="39"/>
  <c r="I36" i="15"/>
  <c r="W38" i="39"/>
  <c r="I37" i="15"/>
  <c r="Y45" i="39"/>
  <c r="K44" i="15"/>
  <c r="X46" i="39"/>
  <c r="J45" i="15"/>
  <c r="W47" i="39"/>
  <c r="I46" i="15"/>
  <c r="X49" i="39"/>
  <c r="J48" i="15"/>
  <c r="W50" i="39"/>
  <c r="I49" i="15"/>
  <c r="W52" i="39"/>
  <c r="I51" i="15"/>
  <c r="X53" i="39"/>
  <c r="J52" i="15"/>
  <c r="X41" i="39"/>
  <c r="J40" i="15"/>
  <c r="L42" i="15"/>
  <c r="L71" i="15" s="1"/>
  <c r="X44" i="39"/>
  <c r="J43" i="15"/>
  <c r="X45" i="39"/>
  <c r="J44" i="15"/>
  <c r="W46" i="39"/>
  <c r="I45" i="15"/>
  <c r="W49" i="39"/>
  <c r="I48" i="15"/>
  <c r="W53" i="39"/>
  <c r="I52" i="15"/>
  <c r="X54" i="39"/>
  <c r="J53" i="15"/>
  <c r="X55" i="39"/>
  <c r="J54" i="15"/>
  <c r="Y54" i="39"/>
  <c r="K53" i="15"/>
  <c r="W54" i="39"/>
  <c r="I53" i="15"/>
  <c r="X41" i="23"/>
  <c r="L40" i="15" s="1"/>
  <c r="V56" i="23"/>
  <c r="U56" i="23"/>
  <c r="O56" i="23"/>
  <c r="K450" i="27"/>
  <c r="Z450" i="27" s="1"/>
  <c r="AQ54" i="38" s="1"/>
  <c r="N450" i="27"/>
  <c r="AL415" i="40"/>
  <c r="M450" i="27"/>
  <c r="Y450" i="27" s="1"/>
  <c r="AP54" i="38" s="1"/>
  <c r="D441" i="27"/>
  <c r="J441" i="27"/>
  <c r="E441" i="27"/>
  <c r="H441" i="27"/>
  <c r="G441" i="27"/>
  <c r="AD217" i="27"/>
  <c r="Q38" i="23" s="1"/>
  <c r="AD245" i="27"/>
  <c r="Q42" i="23" s="1"/>
  <c r="X357" i="27"/>
  <c r="AA351" i="27"/>
  <c r="AA357" i="27" s="1"/>
  <c r="AJ245" i="27"/>
  <c r="W42" i="23" s="1"/>
  <c r="X255" i="27"/>
  <c r="X437" i="27" s="1"/>
  <c r="AA247" i="27"/>
  <c r="AA255" i="27" s="1"/>
  <c r="AA311" i="27"/>
  <c r="AB313" i="30" s="1"/>
  <c r="X333" i="27"/>
  <c r="X445" i="27" s="1"/>
  <c r="AA329" i="27"/>
  <c r="AA333" i="27" s="1"/>
  <c r="X283" i="27"/>
  <c r="X439" i="27" s="1"/>
  <c r="AA269" i="27"/>
  <c r="AA283" i="27" s="1"/>
  <c r="X43" i="39"/>
  <c r="W43" i="39"/>
  <c r="AA353" i="30"/>
  <c r="AF351" i="27"/>
  <c r="AA355" i="30"/>
  <c r="AF353" i="27"/>
  <c r="AA357" i="30"/>
  <c r="AF355" i="27"/>
  <c r="D436" i="27"/>
  <c r="Y436" i="27" s="1"/>
  <c r="AP40" i="38" s="1"/>
  <c r="E436" i="27"/>
  <c r="Z436" i="27" s="1"/>
  <c r="AQ40" i="38" s="1"/>
  <c r="I294" i="30"/>
  <c r="L294" i="30"/>
  <c r="O294" i="30"/>
  <c r="AD357" i="27"/>
  <c r="Q54" i="23" s="1"/>
  <c r="AD283" i="27"/>
  <c r="Q45" i="23" s="1"/>
  <c r="X448" i="27"/>
  <c r="R340" i="30"/>
  <c r="AD227" i="27"/>
  <c r="Q40" i="23" s="1"/>
  <c r="F349" i="27"/>
  <c r="F447" i="27" s="1"/>
  <c r="AG403" i="30"/>
  <c r="F351" i="30"/>
  <c r="F357" i="27"/>
  <c r="F448" i="27" s="1"/>
  <c r="AA285" i="30"/>
  <c r="AJ227" i="27"/>
  <c r="W40" i="23" s="1"/>
  <c r="X227" i="27"/>
  <c r="X392" i="27" s="1"/>
  <c r="AJ349" i="27"/>
  <c r="W53" i="23" s="1"/>
  <c r="O447" i="27"/>
  <c r="O335" i="31"/>
  <c r="L349" i="27"/>
  <c r="L447" i="27" s="1"/>
  <c r="I349" i="27"/>
  <c r="I447" i="27" s="1"/>
  <c r="P335" i="31"/>
  <c r="F294" i="30"/>
  <c r="AJ338" i="27"/>
  <c r="W52" i="23" s="1"/>
  <c r="L338" i="27"/>
  <c r="L446" i="27" s="1"/>
  <c r="L285" i="30"/>
  <c r="L340" i="30"/>
  <c r="AD338" i="27"/>
  <c r="Q52" i="23" s="1"/>
  <c r="AP396" i="30"/>
  <c r="O285" i="30"/>
  <c r="O340" i="30"/>
  <c r="W327" i="30"/>
  <c r="P321" i="31"/>
  <c r="V327" i="30"/>
  <c r="O321" i="31"/>
  <c r="O446" i="27"/>
  <c r="I338" i="27"/>
  <c r="I446" i="27" s="1"/>
  <c r="F338" i="27"/>
  <c r="F446" i="27" s="1"/>
  <c r="W339" i="30"/>
  <c r="AE335" i="27"/>
  <c r="V339" i="30"/>
  <c r="AJ402" i="30"/>
  <c r="I340" i="30"/>
  <c r="O439" i="27"/>
  <c r="L283" i="27"/>
  <c r="L439" i="27" s="1"/>
  <c r="I283" i="27"/>
  <c r="I439" i="27" s="1"/>
  <c r="F283" i="27"/>
  <c r="F439" i="27" s="1"/>
  <c r="W284" i="30"/>
  <c r="R285" i="30"/>
  <c r="I285" i="30"/>
  <c r="F285" i="30"/>
  <c r="F229" i="30"/>
  <c r="R229" i="30"/>
  <c r="L333" i="27"/>
  <c r="L445" i="27" s="1"/>
  <c r="L305" i="27"/>
  <c r="L444" i="27"/>
  <c r="U291" i="30"/>
  <c r="U292" i="30"/>
  <c r="U293" i="30"/>
  <c r="O359" i="30"/>
  <c r="AD391" i="27"/>
  <c r="Q58" i="23" s="1"/>
  <c r="I229" i="30"/>
  <c r="X441" i="27"/>
  <c r="O229" i="30"/>
  <c r="F393" i="30"/>
  <c r="R393" i="30"/>
  <c r="O433" i="27"/>
  <c r="AD333" i="27"/>
  <c r="Q51" i="23" s="1"/>
  <c r="F320" i="30"/>
  <c r="U313" i="30"/>
  <c r="F387" i="30"/>
  <c r="X449" i="27"/>
  <c r="X452" i="27"/>
  <c r="L229" i="30"/>
  <c r="O381" i="30"/>
  <c r="O393" i="30"/>
  <c r="F333" i="27"/>
  <c r="F445" i="27" s="1"/>
  <c r="L443" i="27"/>
  <c r="F443" i="27"/>
  <c r="AD305" i="27"/>
  <c r="Q47" i="23" s="1"/>
  <c r="F359" i="30"/>
  <c r="L387" i="30"/>
  <c r="AB296" i="30"/>
  <c r="AB304" i="30"/>
  <c r="AB300" i="30"/>
  <c r="AD255" i="27"/>
  <c r="Q43" i="23" s="1"/>
  <c r="O437" i="27"/>
  <c r="I437" i="27"/>
  <c r="AJ267" i="27"/>
  <c r="W44" i="23" s="1"/>
  <c r="F267" i="27"/>
  <c r="F438" i="27" s="1"/>
  <c r="AD379" i="27"/>
  <c r="Q56" i="23" s="1"/>
  <c r="AB376" i="30"/>
  <c r="AB375" i="30"/>
  <c r="O450" i="27"/>
  <c r="I379" i="27"/>
  <c r="I450" i="27" s="1"/>
  <c r="L379" i="27"/>
  <c r="L450" i="27" s="1"/>
  <c r="V58" i="23"/>
  <c r="AJ391" i="27"/>
  <c r="U58" i="23"/>
  <c r="AJ369" i="27"/>
  <c r="W55" i="23" s="1"/>
  <c r="I452" i="27"/>
  <c r="AD327" i="27"/>
  <c r="Q50" i="23" s="1"/>
  <c r="F444" i="27"/>
  <c r="AD234" i="27"/>
  <c r="Q41" i="23" s="1"/>
  <c r="I435" i="27"/>
  <c r="F224" i="30"/>
  <c r="U224" i="30"/>
  <c r="I222" i="27"/>
  <c r="AG215" i="27"/>
  <c r="AG214" i="27"/>
  <c r="AG212" i="27"/>
  <c r="AG210" i="27"/>
  <c r="AG208" i="27"/>
  <c r="AG206" i="27"/>
  <c r="AG204" i="27"/>
  <c r="AG202" i="27"/>
  <c r="X446" i="27"/>
  <c r="I333" i="27"/>
  <c r="I445" i="27" s="1"/>
  <c r="I387" i="30"/>
  <c r="R359" i="30"/>
  <c r="AL87" i="38"/>
  <c r="AI87" i="38"/>
  <c r="AF87" i="38"/>
  <c r="AC87" i="38"/>
  <c r="Z87" i="38"/>
  <c r="W87" i="38"/>
  <c r="T87" i="38"/>
  <c r="Q87" i="38"/>
  <c r="N87" i="38"/>
  <c r="K87" i="38"/>
  <c r="H87" i="38"/>
  <c r="AD292" i="27"/>
  <c r="Q46" i="23" s="1"/>
  <c r="I247" i="30"/>
  <c r="X436" i="27"/>
  <c r="F369" i="27"/>
  <c r="F449" i="27" s="1"/>
  <c r="AG216" i="27"/>
  <c r="AG201" i="27"/>
  <c r="AG203" i="27"/>
  <c r="AG205" i="27"/>
  <c r="AG207" i="27"/>
  <c r="AG209" i="27"/>
  <c r="AG211" i="27"/>
  <c r="AG213" i="27"/>
  <c r="AB188" i="30"/>
  <c r="O436" i="27"/>
  <c r="AA238" i="30"/>
  <c r="X438" i="27"/>
  <c r="I267" i="27"/>
  <c r="I438" i="27" s="1"/>
  <c r="AB261" i="30"/>
  <c r="AB265" i="30"/>
  <c r="AJ305" i="27"/>
  <c r="W47" i="23" s="1"/>
  <c r="AJ318" i="27"/>
  <c r="W49" i="23" s="1"/>
  <c r="AB297" i="30"/>
  <c r="AB301" i="30"/>
  <c r="AB305" i="30"/>
  <c r="Q315" i="31"/>
  <c r="O445" i="27"/>
  <c r="Y57" i="39"/>
  <c r="O452" i="27"/>
  <c r="I443" i="27"/>
  <c r="F391" i="27"/>
  <c r="F452" i="27" s="1"/>
  <c r="AB264" i="30"/>
  <c r="AB268" i="30"/>
  <c r="I436" i="27"/>
  <c r="AB245" i="30"/>
  <c r="AB241" i="30"/>
  <c r="AB244" i="30"/>
  <c r="AB240" i="30"/>
  <c r="O440" i="27"/>
  <c r="F227" i="27"/>
  <c r="F434" i="27" s="1"/>
  <c r="AF182" i="27"/>
  <c r="P177" i="31"/>
  <c r="AE183" i="27"/>
  <c r="O178" i="31"/>
  <c r="P179" i="31"/>
  <c r="AF186" i="27"/>
  <c r="P181" i="31"/>
  <c r="AB189" i="30"/>
  <c r="AE187" i="27"/>
  <c r="O182" i="31"/>
  <c r="AB190" i="30"/>
  <c r="AF188" i="27"/>
  <c r="P183" i="31"/>
  <c r="AE189" i="27"/>
  <c r="O184" i="31"/>
  <c r="AE193" i="27"/>
  <c r="O188" i="31"/>
  <c r="AB195" i="30"/>
  <c r="AF194" i="27"/>
  <c r="P189" i="31"/>
  <c r="AE195" i="27"/>
  <c r="O190" i="31"/>
  <c r="Q190" i="31" s="1"/>
  <c r="AB197" i="30"/>
  <c r="AF196" i="27"/>
  <c r="P191" i="31"/>
  <c r="AE197" i="27"/>
  <c r="O192" i="31"/>
  <c r="AB199" i="30"/>
  <c r="P195" i="31"/>
  <c r="AF201" i="27"/>
  <c r="P196" i="31"/>
  <c r="AF202" i="27"/>
  <c r="P197" i="31"/>
  <c r="AF203" i="27"/>
  <c r="P198" i="31"/>
  <c r="AJ217" i="27"/>
  <c r="W38" i="23" s="1"/>
  <c r="AF204" i="27"/>
  <c r="P199" i="31"/>
  <c r="AF205" i="27"/>
  <c r="P200" i="31"/>
  <c r="AF206" i="27"/>
  <c r="P201" i="31"/>
  <c r="AF207" i="27"/>
  <c r="P202" i="31"/>
  <c r="AF208" i="27"/>
  <c r="P203" i="31"/>
  <c r="AF209" i="27"/>
  <c r="P204" i="31"/>
  <c r="AF210" i="27"/>
  <c r="P205" i="31"/>
  <c r="AF211" i="27"/>
  <c r="P206" i="31"/>
  <c r="AF212" i="27"/>
  <c r="AF213" i="27"/>
  <c r="P207" i="31"/>
  <c r="AF214" i="27"/>
  <c r="P208" i="31"/>
  <c r="AF215" i="27"/>
  <c r="P209" i="31"/>
  <c r="AF216" i="27"/>
  <c r="AE219" i="27"/>
  <c r="O214" i="31"/>
  <c r="P215" i="31"/>
  <c r="O216" i="31"/>
  <c r="AD222" i="27"/>
  <c r="Q39" i="23" s="1"/>
  <c r="AF224" i="27"/>
  <c r="P219" i="31"/>
  <c r="AE225" i="27"/>
  <c r="O220" i="31"/>
  <c r="AF226" i="27"/>
  <c r="P221" i="31"/>
  <c r="AE229" i="27"/>
  <c r="O224" i="31"/>
  <c r="AF230" i="27"/>
  <c r="P225" i="31"/>
  <c r="AE231" i="27"/>
  <c r="O226" i="31"/>
  <c r="AF232" i="27"/>
  <c r="P227" i="31"/>
  <c r="AE233" i="27"/>
  <c r="O228" i="31"/>
  <c r="AE236" i="27"/>
  <c r="O231" i="31"/>
  <c r="AB239" i="30"/>
  <c r="AF237" i="27"/>
  <c r="P232" i="31"/>
  <c r="O233" i="31"/>
  <c r="AF239" i="27"/>
  <c r="P234" i="31"/>
  <c r="AB242" i="30"/>
  <c r="AE240" i="27"/>
  <c r="O235" i="31"/>
  <c r="AB243" i="30"/>
  <c r="AF241" i="27"/>
  <c r="P236" i="31"/>
  <c r="AE242" i="27"/>
  <c r="O237" i="31"/>
  <c r="AF243" i="27"/>
  <c r="P238" i="31"/>
  <c r="AB246" i="30"/>
  <c r="AE244" i="27"/>
  <c r="O239" i="31"/>
  <c r="AE247" i="27"/>
  <c r="O242" i="31"/>
  <c r="AF248" i="27"/>
  <c r="P243" i="31"/>
  <c r="AE249" i="27"/>
  <c r="O244" i="31"/>
  <c r="AF250" i="27"/>
  <c r="P245" i="31"/>
  <c r="AE251" i="27"/>
  <c r="O246" i="31"/>
  <c r="AF252" i="27"/>
  <c r="P247" i="31"/>
  <c r="AE253" i="27"/>
  <c r="O248" i="31"/>
  <c r="AF254" i="27"/>
  <c r="P249" i="31"/>
  <c r="AB259" i="30"/>
  <c r="Z267" i="27"/>
  <c r="P252" i="31"/>
  <c r="AE258" i="27"/>
  <c r="O253" i="31"/>
  <c r="AF259" i="27"/>
  <c r="P254" i="31"/>
  <c r="AB262" i="30"/>
  <c r="AE260" i="27"/>
  <c r="O255" i="31"/>
  <c r="AB263" i="30"/>
  <c r="AF261" i="27"/>
  <c r="P256" i="31"/>
  <c r="AE262" i="27"/>
  <c r="O257" i="31"/>
  <c r="AF263" i="27"/>
  <c r="P258" i="31"/>
  <c r="AB266" i="30"/>
  <c r="AE264" i="27"/>
  <c r="O259" i="31"/>
  <c r="AB267" i="30"/>
  <c r="AF265" i="27"/>
  <c r="P260" i="31"/>
  <c r="AE266" i="27"/>
  <c r="O261" i="31"/>
  <c r="AE269" i="27"/>
  <c r="O264" i="31"/>
  <c r="AE270" i="27"/>
  <c r="O265" i="31"/>
  <c r="AE271" i="27"/>
  <c r="O266" i="31"/>
  <c r="AE272" i="27"/>
  <c r="O267" i="31"/>
  <c r="AE273" i="27"/>
  <c r="O268" i="31"/>
  <c r="AE274" i="27"/>
  <c r="O269" i="31"/>
  <c r="AE275" i="27"/>
  <c r="O270" i="31"/>
  <c r="AE276" i="27"/>
  <c r="O271" i="31"/>
  <c r="AE277" i="27"/>
  <c r="O272" i="31"/>
  <c r="AE278" i="27"/>
  <c r="O273" i="31"/>
  <c r="AE279" i="27"/>
  <c r="O274" i="31"/>
  <c r="AE280" i="27"/>
  <c r="O275" i="31"/>
  <c r="AE281" i="27"/>
  <c r="O276" i="31"/>
  <c r="AE285" i="27"/>
  <c r="O280" i="31"/>
  <c r="AF286" i="27"/>
  <c r="P281" i="31"/>
  <c r="AE287" i="27"/>
  <c r="O282" i="31"/>
  <c r="AF288" i="27"/>
  <c r="P283" i="31"/>
  <c r="AE289" i="27"/>
  <c r="O284" i="31"/>
  <c r="AF290" i="27"/>
  <c r="P285" i="31"/>
  <c r="AE291" i="27"/>
  <c r="O286" i="31"/>
  <c r="O289" i="31"/>
  <c r="AF295" i="27"/>
  <c r="P290" i="31"/>
  <c r="AE296" i="27"/>
  <c r="O291" i="31"/>
  <c r="AB299" i="30"/>
  <c r="AF297" i="27"/>
  <c r="P292" i="31"/>
  <c r="AE298" i="27"/>
  <c r="O293" i="31"/>
  <c r="AF299" i="27"/>
  <c r="P294" i="31"/>
  <c r="AB302" i="30"/>
  <c r="AE300" i="27"/>
  <c r="O295" i="31"/>
  <c r="AB303" i="30"/>
  <c r="AF301" i="27"/>
  <c r="P296" i="31"/>
  <c r="AE302" i="27"/>
  <c r="O297" i="31"/>
  <c r="AF303" i="27"/>
  <c r="P298" i="31"/>
  <c r="AB306" i="30"/>
  <c r="AE304" i="27"/>
  <c r="O299" i="31"/>
  <c r="AE311" i="27"/>
  <c r="O306" i="31"/>
  <c r="AF312" i="27"/>
  <c r="P307" i="31"/>
  <c r="AE313" i="27"/>
  <c r="O308" i="31"/>
  <c r="AD318" i="27"/>
  <c r="Q49" i="23" s="1"/>
  <c r="AF314" i="27"/>
  <c r="P309" i="31"/>
  <c r="AE315" i="27"/>
  <c r="O310" i="31"/>
  <c r="AF316" i="27"/>
  <c r="P311" i="31"/>
  <c r="AE317" i="27"/>
  <c r="O312" i="31"/>
  <c r="AF321" i="27"/>
  <c r="P316" i="31"/>
  <c r="AE322" i="27"/>
  <c r="O317" i="31"/>
  <c r="AF323" i="27"/>
  <c r="P318" i="31"/>
  <c r="AB326" i="30"/>
  <c r="AE324" i="27"/>
  <c r="O319" i="31"/>
  <c r="AF326" i="27"/>
  <c r="P330" i="31"/>
  <c r="AE336" i="27"/>
  <c r="O331" i="31"/>
  <c r="AF340" i="27"/>
  <c r="AF341" i="27"/>
  <c r="AF342" i="27"/>
  <c r="AF343" i="27"/>
  <c r="AF344" i="27"/>
  <c r="AF345" i="27"/>
  <c r="AF346" i="27"/>
  <c r="AF347" i="27"/>
  <c r="O346" i="31"/>
  <c r="AB354" i="30"/>
  <c r="O347" i="31"/>
  <c r="AB355" i="30"/>
  <c r="O348" i="31"/>
  <c r="AB356" i="30"/>
  <c r="O349" i="31"/>
  <c r="AB357" i="30"/>
  <c r="O350" i="31"/>
  <c r="AB358" i="30"/>
  <c r="O351" i="31"/>
  <c r="AF359" i="27"/>
  <c r="P354" i="31"/>
  <c r="AE360" i="27"/>
  <c r="O355" i="31"/>
  <c r="AF361" i="27"/>
  <c r="P356" i="31"/>
  <c r="AE362" i="27"/>
  <c r="O357" i="31"/>
  <c r="AF363" i="27"/>
  <c r="P358" i="31"/>
  <c r="AE364" i="27"/>
  <c r="O359" i="31"/>
  <c r="AF365" i="27"/>
  <c r="P360" i="31"/>
  <c r="AE366" i="27"/>
  <c r="O361" i="31"/>
  <c r="AF367" i="27"/>
  <c r="P362" i="31"/>
  <c r="AE368" i="27"/>
  <c r="O363" i="31"/>
  <c r="AE371" i="27"/>
  <c r="O366" i="31"/>
  <c r="Z379" i="27"/>
  <c r="AA381" i="30" s="1"/>
  <c r="P367" i="31"/>
  <c r="Y379" i="27"/>
  <c r="O368" i="31"/>
  <c r="AF374" i="27"/>
  <c r="P369" i="31"/>
  <c r="AB377" i="30"/>
  <c r="AE375" i="27"/>
  <c r="O370" i="31"/>
  <c r="AB378" i="30"/>
  <c r="AF376" i="27"/>
  <c r="P371" i="31"/>
  <c r="AE377" i="27"/>
  <c r="O372" i="31"/>
  <c r="AF378" i="27"/>
  <c r="P373" i="31"/>
  <c r="AE387" i="27"/>
  <c r="O382" i="31"/>
  <c r="L452" i="27"/>
  <c r="Z391" i="27"/>
  <c r="P383" i="31"/>
  <c r="O384" i="31"/>
  <c r="AF390" i="27"/>
  <c r="P385" i="31"/>
  <c r="Z370" i="30"/>
  <c r="AA369" i="30"/>
  <c r="Z368" i="30"/>
  <c r="AA367" i="30"/>
  <c r="Z366" i="30"/>
  <c r="AA365" i="30"/>
  <c r="Z364" i="30"/>
  <c r="AA363" i="30"/>
  <c r="Z362" i="30"/>
  <c r="AA361" i="30"/>
  <c r="Z358" i="30"/>
  <c r="Z356" i="30"/>
  <c r="Z354" i="30"/>
  <c r="Z349" i="30"/>
  <c r="AA348" i="30"/>
  <c r="Z347" i="30"/>
  <c r="AA346" i="30"/>
  <c r="Z345" i="30"/>
  <c r="AA344" i="30"/>
  <c r="Z343" i="30"/>
  <c r="AA342" i="30"/>
  <c r="Z338" i="30"/>
  <c r="AA337" i="30"/>
  <c r="Z322" i="30"/>
  <c r="Z306" i="30"/>
  <c r="AA305" i="30"/>
  <c r="Z304" i="30"/>
  <c r="AA303" i="30"/>
  <c r="Z302" i="30"/>
  <c r="AA301" i="30"/>
  <c r="Z300" i="30"/>
  <c r="AA299" i="30"/>
  <c r="Z298" i="30"/>
  <c r="AA297" i="30"/>
  <c r="Z296" i="30"/>
  <c r="Z283" i="30"/>
  <c r="Z281" i="30"/>
  <c r="Z279" i="30"/>
  <c r="Z277" i="30"/>
  <c r="Z275" i="30"/>
  <c r="Z273" i="30"/>
  <c r="Z271" i="30"/>
  <c r="AA256" i="30"/>
  <c r="Z255" i="30"/>
  <c r="AA254" i="30"/>
  <c r="Z253" i="30"/>
  <c r="AA252" i="30"/>
  <c r="Z251" i="30"/>
  <c r="AA250" i="30"/>
  <c r="Z249" i="30"/>
  <c r="Z235" i="30"/>
  <c r="AA234" i="30"/>
  <c r="Z233" i="30"/>
  <c r="AA232" i="30"/>
  <c r="Z231" i="30"/>
  <c r="AA228" i="30"/>
  <c r="Z227" i="30"/>
  <c r="AA226" i="30"/>
  <c r="Z223" i="30"/>
  <c r="AA222" i="30"/>
  <c r="Z221" i="30"/>
  <c r="AB185" i="30"/>
  <c r="AB186" i="30"/>
  <c r="AE185" i="27"/>
  <c r="O180" i="31"/>
  <c r="AE182" i="27"/>
  <c r="O177" i="31"/>
  <c r="Q36" i="23"/>
  <c r="AF183" i="27"/>
  <c r="P178" i="31"/>
  <c r="AE184" i="27"/>
  <c r="O179" i="31"/>
  <c r="AB187" i="30"/>
  <c r="AF185" i="27"/>
  <c r="P180" i="31"/>
  <c r="AE186" i="27"/>
  <c r="O181" i="31"/>
  <c r="AF187" i="27"/>
  <c r="P182" i="31"/>
  <c r="AE188" i="27"/>
  <c r="O183" i="31"/>
  <c r="AB191" i="30"/>
  <c r="AF189" i="27"/>
  <c r="P184" i="31"/>
  <c r="AF193" i="27"/>
  <c r="P188" i="31"/>
  <c r="AE194" i="27"/>
  <c r="O189" i="31"/>
  <c r="O191" i="31"/>
  <c r="AB198" i="30"/>
  <c r="AF197" i="27"/>
  <c r="P192" i="31"/>
  <c r="O195" i="31"/>
  <c r="AE201" i="27"/>
  <c r="O196" i="31"/>
  <c r="AE202" i="27"/>
  <c r="O197" i="31"/>
  <c r="AE203" i="27"/>
  <c r="O198" i="31"/>
  <c r="AE204" i="27"/>
  <c r="O199" i="31"/>
  <c r="AE205" i="27"/>
  <c r="O200" i="31"/>
  <c r="AE206" i="27"/>
  <c r="O201" i="31"/>
  <c r="AE207" i="27"/>
  <c r="O202" i="31"/>
  <c r="AE208" i="27"/>
  <c r="O203" i="31"/>
  <c r="AE209" i="27"/>
  <c r="O204" i="31"/>
  <c r="AE210" i="27"/>
  <c r="O205" i="31"/>
  <c r="AE211" i="27"/>
  <c r="O206" i="31"/>
  <c r="AE212" i="27"/>
  <c r="AE213" i="27"/>
  <c r="O207" i="31"/>
  <c r="AE214" i="27"/>
  <c r="O208" i="31"/>
  <c r="AE215" i="27"/>
  <c r="O209" i="31"/>
  <c r="AE216" i="27"/>
  <c r="F222" i="27"/>
  <c r="L222" i="27"/>
  <c r="X433" i="27"/>
  <c r="P214" i="31"/>
  <c r="AB222" i="30"/>
  <c r="O215" i="31"/>
  <c r="P216" i="31"/>
  <c r="O434" i="27"/>
  <c r="AE224" i="27"/>
  <c r="O219" i="31"/>
  <c r="AB227" i="30"/>
  <c r="Z227" i="27"/>
  <c r="P220" i="31"/>
  <c r="I227" i="27"/>
  <c r="I434" i="27" s="1"/>
  <c r="AE226" i="27"/>
  <c r="O221" i="31"/>
  <c r="F435" i="27"/>
  <c r="X435" i="27"/>
  <c r="AF229" i="27"/>
  <c r="P224" i="31"/>
  <c r="AJ234" i="27"/>
  <c r="W41" i="23" s="1"/>
  <c r="O435" i="27"/>
  <c r="AE230" i="27"/>
  <c r="O225" i="31"/>
  <c r="L435" i="27"/>
  <c r="P226" i="31"/>
  <c r="AB234" i="30"/>
  <c r="O227" i="31"/>
  <c r="AB235" i="30"/>
  <c r="AF233" i="27"/>
  <c r="P228" i="31"/>
  <c r="L436" i="27"/>
  <c r="P231" i="31"/>
  <c r="AE237" i="27"/>
  <c r="O232" i="31"/>
  <c r="AF238" i="27"/>
  <c r="P233" i="31"/>
  <c r="AE239" i="27"/>
  <c r="O234" i="31"/>
  <c r="AF240" i="27"/>
  <c r="P235" i="31"/>
  <c r="AE241" i="27"/>
  <c r="O236" i="31"/>
  <c r="AF242" i="27"/>
  <c r="P237" i="31"/>
  <c r="AE243" i="27"/>
  <c r="O238" i="31"/>
  <c r="AF244" i="27"/>
  <c r="P239" i="31"/>
  <c r="P242" i="31"/>
  <c r="AB250" i="30"/>
  <c r="O243" i="31"/>
  <c r="AB251" i="30"/>
  <c r="AF249" i="27"/>
  <c r="P244" i="31"/>
  <c r="AJ255" i="27"/>
  <c r="W43" i="23" s="1"/>
  <c r="AB252" i="30"/>
  <c r="AE250" i="27"/>
  <c r="O245" i="31"/>
  <c r="AB253" i="30"/>
  <c r="AF251" i="27"/>
  <c r="P246" i="31"/>
  <c r="AB254" i="30"/>
  <c r="AE252" i="27"/>
  <c r="O247" i="31"/>
  <c r="AB255" i="30"/>
  <c r="AF253" i="27"/>
  <c r="P248" i="31"/>
  <c r="AB256" i="30"/>
  <c r="AE254" i="27"/>
  <c r="O249" i="31"/>
  <c r="O267" i="27"/>
  <c r="O252" i="31"/>
  <c r="AF258" i="27"/>
  <c r="P253" i="31"/>
  <c r="AE259" i="27"/>
  <c r="O254" i="31"/>
  <c r="AD267" i="27"/>
  <c r="Q44" i="23" s="1"/>
  <c r="AF260" i="27"/>
  <c r="P255" i="31"/>
  <c r="AE261" i="27"/>
  <c r="O256" i="31"/>
  <c r="AF262" i="27"/>
  <c r="P257" i="31"/>
  <c r="AE263" i="27"/>
  <c r="O258" i="31"/>
  <c r="AF264" i="27"/>
  <c r="P259" i="31"/>
  <c r="AE265" i="27"/>
  <c r="O260" i="31"/>
  <c r="AF266" i="27"/>
  <c r="P261" i="31"/>
  <c r="AF269" i="27"/>
  <c r="P264" i="31"/>
  <c r="AB272" i="30"/>
  <c r="AF270" i="27"/>
  <c r="P265" i="31"/>
  <c r="AB273" i="30"/>
  <c r="AF271" i="27"/>
  <c r="P266" i="31"/>
  <c r="AB274" i="30"/>
  <c r="AF272" i="27"/>
  <c r="P267" i="31"/>
  <c r="AB275" i="30"/>
  <c r="AF273" i="27"/>
  <c r="P268" i="31"/>
  <c r="AB276" i="30"/>
  <c r="AF274" i="27"/>
  <c r="P269" i="31"/>
  <c r="AB277" i="30"/>
  <c r="AF275" i="27"/>
  <c r="P270" i="31"/>
  <c r="AB278" i="30"/>
  <c r="AF276" i="27"/>
  <c r="P271" i="31"/>
  <c r="AB279" i="30"/>
  <c r="AF277" i="27"/>
  <c r="P272" i="31"/>
  <c r="AB280" i="30"/>
  <c r="AF278" i="27"/>
  <c r="P273" i="31"/>
  <c r="AB281" i="30"/>
  <c r="AF279" i="27"/>
  <c r="P274" i="31"/>
  <c r="AB282" i="30"/>
  <c r="AF280" i="27"/>
  <c r="P275" i="31"/>
  <c r="AB283" i="30"/>
  <c r="AF281" i="27"/>
  <c r="P276" i="31"/>
  <c r="F292" i="27"/>
  <c r="F440" i="27" s="1"/>
  <c r="L440" i="27"/>
  <c r="X440" i="27"/>
  <c r="AF285" i="27"/>
  <c r="P280" i="31"/>
  <c r="AJ292" i="27"/>
  <c r="W46" i="23" s="1"/>
  <c r="AB288" i="30"/>
  <c r="AE286" i="27"/>
  <c r="O281" i="31"/>
  <c r="AB289" i="30"/>
  <c r="AF287" i="27"/>
  <c r="P282" i="31"/>
  <c r="AB290" i="30"/>
  <c r="AE288" i="27"/>
  <c r="O283" i="31"/>
  <c r="AB291" i="30"/>
  <c r="AF289" i="27"/>
  <c r="P284" i="31"/>
  <c r="AB292" i="30"/>
  <c r="AE290" i="27"/>
  <c r="O285" i="31"/>
  <c r="AB293" i="30"/>
  <c r="AF291" i="27"/>
  <c r="P286" i="31"/>
  <c r="AF294" i="27"/>
  <c r="P289" i="31"/>
  <c r="AE295" i="27"/>
  <c r="O290" i="31"/>
  <c r="AF296" i="27"/>
  <c r="P291" i="31"/>
  <c r="AE297" i="27"/>
  <c r="O292" i="31"/>
  <c r="AF298" i="27"/>
  <c r="P293" i="31"/>
  <c r="AE299" i="27"/>
  <c r="O294" i="31"/>
  <c r="AF300" i="27"/>
  <c r="P295" i="31"/>
  <c r="AE301" i="27"/>
  <c r="O296" i="31"/>
  <c r="AF302" i="27"/>
  <c r="P297" i="31"/>
  <c r="AE303" i="27"/>
  <c r="O298" i="31"/>
  <c r="AF304" i="27"/>
  <c r="P299" i="31"/>
  <c r="P306" i="31"/>
  <c r="O307" i="31"/>
  <c r="AB315" i="30"/>
  <c r="AF313" i="27"/>
  <c r="P308" i="31"/>
  <c r="O443" i="27"/>
  <c r="AE314" i="27"/>
  <c r="O309" i="31"/>
  <c r="AB317" i="30"/>
  <c r="AF315" i="27"/>
  <c r="P310" i="31"/>
  <c r="AB318" i="30"/>
  <c r="AE316" i="27"/>
  <c r="O311" i="31"/>
  <c r="AB319" i="30"/>
  <c r="AF317" i="27"/>
  <c r="P312" i="31"/>
  <c r="X444" i="27"/>
  <c r="AE321" i="27"/>
  <c r="O316" i="31"/>
  <c r="AF322" i="27"/>
  <c r="P317" i="31"/>
  <c r="AE323" i="27"/>
  <c r="O318" i="31"/>
  <c r="AF324" i="27"/>
  <c r="P319" i="31"/>
  <c r="AE326" i="27"/>
  <c r="AJ333" i="27"/>
  <c r="W51" i="23" s="1"/>
  <c r="O330" i="31"/>
  <c r="AB338" i="30"/>
  <c r="AF336" i="27"/>
  <c r="P331" i="31"/>
  <c r="AE340" i="27"/>
  <c r="AB343" i="30"/>
  <c r="Q336" i="31"/>
  <c r="AE341" i="27"/>
  <c r="AB344" i="30"/>
  <c r="Q337" i="31"/>
  <c r="AE342" i="27"/>
  <c r="AB345" i="30"/>
  <c r="Q338" i="31"/>
  <c r="AE343" i="27"/>
  <c r="AB346" i="30"/>
  <c r="Q339" i="31"/>
  <c r="AE344" i="27"/>
  <c r="AB347" i="30"/>
  <c r="Q340" i="31"/>
  <c r="AE345" i="27"/>
  <c r="AB348" i="30"/>
  <c r="Q341" i="31"/>
  <c r="AE346" i="27"/>
  <c r="AB349" i="30"/>
  <c r="Q342" i="31"/>
  <c r="AE347" i="27"/>
  <c r="P346" i="31"/>
  <c r="P347" i="31"/>
  <c r="P348" i="31"/>
  <c r="P349" i="31"/>
  <c r="P350" i="31"/>
  <c r="P351" i="31"/>
  <c r="I369" i="27"/>
  <c r="I449" i="27" s="1"/>
  <c r="O449" i="27"/>
  <c r="AE359" i="27"/>
  <c r="O354" i="31"/>
  <c r="AD369" i="27"/>
  <c r="Q55" i="23" s="1"/>
  <c r="L369" i="27"/>
  <c r="L449" i="27" s="1"/>
  <c r="Z369" i="27"/>
  <c r="P355" i="31"/>
  <c r="AB363" i="30"/>
  <c r="Y369" i="27"/>
  <c r="O356" i="31"/>
  <c r="AB364" i="30"/>
  <c r="AF362" i="27"/>
  <c r="P357" i="31"/>
  <c r="AB365" i="30"/>
  <c r="AE363" i="27"/>
  <c r="O358" i="31"/>
  <c r="AB366" i="30"/>
  <c r="AF364" i="27"/>
  <c r="P359" i="31"/>
  <c r="AB367" i="30"/>
  <c r="AE365" i="27"/>
  <c r="O360" i="31"/>
  <c r="AB368" i="30"/>
  <c r="AF366" i="27"/>
  <c r="P361" i="31"/>
  <c r="AB369" i="30"/>
  <c r="AE367" i="27"/>
  <c r="O362" i="31"/>
  <c r="AB370" i="30"/>
  <c r="AF368" i="27"/>
  <c r="P363" i="31"/>
  <c r="F450" i="27"/>
  <c r="X450" i="27"/>
  <c r="AF371" i="27"/>
  <c r="P366" i="31"/>
  <c r="AJ379" i="27"/>
  <c r="AE372" i="27"/>
  <c r="O367" i="31"/>
  <c r="AF373" i="27"/>
  <c r="P368" i="31"/>
  <c r="AE374" i="27"/>
  <c r="O369" i="31"/>
  <c r="AF375" i="27"/>
  <c r="P370" i="31"/>
  <c r="AE376" i="27"/>
  <c r="O371" i="31"/>
  <c r="AF377" i="27"/>
  <c r="P372" i="31"/>
  <c r="AE378" i="27"/>
  <c r="O373" i="31"/>
  <c r="AF387" i="27"/>
  <c r="P382" i="31"/>
  <c r="AE388" i="27"/>
  <c r="O383" i="31"/>
  <c r="AF389" i="27"/>
  <c r="P384" i="31"/>
  <c r="AE390" i="27"/>
  <c r="O385" i="31"/>
  <c r="R200" i="30"/>
  <c r="L236" i="30"/>
  <c r="L247" i="30"/>
  <c r="R247" i="30"/>
  <c r="L269" i="30"/>
  <c r="Z375" i="30"/>
  <c r="AA374" i="30"/>
  <c r="Z373" i="30"/>
  <c r="AA370" i="30"/>
  <c r="Z369" i="30"/>
  <c r="AA368" i="30"/>
  <c r="Z367" i="30"/>
  <c r="AA366" i="30"/>
  <c r="Z365" i="30"/>
  <c r="AA364" i="30"/>
  <c r="Z363" i="30"/>
  <c r="AA362" i="30"/>
  <c r="Z361" i="30"/>
  <c r="AA358" i="30"/>
  <c r="Z357" i="30"/>
  <c r="AA356" i="30"/>
  <c r="Z355" i="30"/>
  <c r="AA354" i="30"/>
  <c r="Z353" i="30"/>
  <c r="AA349" i="30"/>
  <c r="Z348" i="30"/>
  <c r="AA347" i="30"/>
  <c r="Z346" i="30"/>
  <c r="AA345" i="30"/>
  <c r="Z344" i="30"/>
  <c r="AA343" i="30"/>
  <c r="Z342" i="30"/>
  <c r="AA338" i="30"/>
  <c r="Z337" i="30"/>
  <c r="AA322" i="30"/>
  <c r="Z319" i="30"/>
  <c r="AA318" i="30"/>
  <c r="Z317" i="30"/>
  <c r="AA316" i="30"/>
  <c r="Z315" i="30"/>
  <c r="AA306" i="30"/>
  <c r="Z305" i="30"/>
  <c r="AA304" i="30"/>
  <c r="Z303" i="30"/>
  <c r="AA302" i="30"/>
  <c r="Z301" i="30"/>
  <c r="AA300" i="30"/>
  <c r="Z299" i="30"/>
  <c r="AA298" i="30"/>
  <c r="Z297" i="30"/>
  <c r="AA296" i="30"/>
  <c r="Z293" i="30"/>
  <c r="AA292" i="30"/>
  <c r="Z291" i="30"/>
  <c r="AA290" i="30"/>
  <c r="Z289" i="30"/>
  <c r="AA288" i="30"/>
  <c r="Z287" i="30"/>
  <c r="AA283" i="30"/>
  <c r="Z282" i="30"/>
  <c r="AA281" i="30"/>
  <c r="Z280" i="30"/>
  <c r="AA279" i="30"/>
  <c r="Z278" i="30"/>
  <c r="AA277" i="30"/>
  <c r="Z276" i="30"/>
  <c r="AA275" i="30"/>
  <c r="Z274" i="30"/>
  <c r="AA273" i="30"/>
  <c r="Z272" i="30"/>
  <c r="AA271" i="30"/>
  <c r="Z268" i="30"/>
  <c r="AA267" i="30"/>
  <c r="Z266" i="30"/>
  <c r="AA265" i="30"/>
  <c r="Z264" i="30"/>
  <c r="AA263" i="30"/>
  <c r="Z262" i="30"/>
  <c r="AA261" i="30"/>
  <c r="Z260" i="30"/>
  <c r="AA259" i="30"/>
  <c r="Z256" i="30"/>
  <c r="AA255" i="30"/>
  <c r="Z254" i="30"/>
  <c r="AA253" i="30"/>
  <c r="Z252" i="30"/>
  <c r="AA251" i="30"/>
  <c r="Z250" i="30"/>
  <c r="AA249" i="30"/>
  <c r="Z246" i="30"/>
  <c r="AA245" i="30"/>
  <c r="Z244" i="30"/>
  <c r="AA243" i="30"/>
  <c r="Z242" i="30"/>
  <c r="AA241" i="30"/>
  <c r="Z240" i="30"/>
  <c r="AA239" i="30"/>
  <c r="Z238" i="30"/>
  <c r="AA235" i="30"/>
  <c r="Z234" i="30"/>
  <c r="AA233" i="30"/>
  <c r="Z232" i="30"/>
  <c r="AA231" i="30"/>
  <c r="Z228" i="30"/>
  <c r="AA227" i="30"/>
  <c r="Z226" i="30"/>
  <c r="AA223" i="30"/>
  <c r="Z222" i="30"/>
  <c r="AA221" i="30"/>
  <c r="Z191" i="30"/>
  <c r="AA190" i="30"/>
  <c r="Z189" i="30"/>
  <c r="AA188" i="30"/>
  <c r="Z187" i="30"/>
  <c r="AA186" i="30"/>
  <c r="Z185" i="30"/>
  <c r="F307" i="30"/>
  <c r="I381" i="30"/>
  <c r="O387" i="30"/>
  <c r="I393" i="30"/>
  <c r="L320" i="30"/>
  <c r="F236" i="30"/>
  <c r="R236" i="30"/>
  <c r="F269" i="30"/>
  <c r="R269" i="30"/>
  <c r="R387" i="30"/>
  <c r="AP389" i="30"/>
  <c r="AM396" i="30"/>
  <c r="I335" i="30"/>
  <c r="AP402" i="30"/>
  <c r="AP403" i="30"/>
  <c r="I371" i="30"/>
  <c r="I269" i="30"/>
  <c r="O307" i="30"/>
  <c r="F335" i="30"/>
  <c r="R335" i="30"/>
  <c r="L393" i="30"/>
  <c r="AJ396" i="30"/>
  <c r="AG400" i="30"/>
  <c r="R329" i="30"/>
  <c r="AS400" i="30"/>
  <c r="AM402" i="30"/>
  <c r="AM403" i="30"/>
  <c r="F371" i="30"/>
  <c r="R371" i="30"/>
  <c r="U272" i="30"/>
  <c r="L307" i="30"/>
  <c r="AJ389" i="30"/>
  <c r="AG396" i="30"/>
  <c r="AS396" i="30"/>
  <c r="O335" i="30"/>
  <c r="AJ403" i="30"/>
  <c r="O371" i="30"/>
  <c r="O236" i="30"/>
  <c r="R307" i="30"/>
  <c r="F381" i="30"/>
  <c r="AG389" i="30"/>
  <c r="AS389" i="30"/>
  <c r="AG393" i="30"/>
  <c r="AS393" i="30"/>
  <c r="L329" i="30"/>
  <c r="AM400" i="30"/>
  <c r="L335" i="30"/>
  <c r="AG402" i="30"/>
  <c r="AS402" i="30"/>
  <c r="AS403" i="30"/>
  <c r="L371" i="30"/>
  <c r="I329" i="30"/>
  <c r="L359" i="30"/>
  <c r="I359" i="30"/>
  <c r="AJ327" i="27"/>
  <c r="W50" i="23" s="1"/>
  <c r="AB324" i="30"/>
  <c r="AB325" i="30"/>
  <c r="AB328" i="30"/>
  <c r="Z325" i="30"/>
  <c r="AA325" i="30"/>
  <c r="Z324" i="30"/>
  <c r="AA324" i="30"/>
  <c r="AA323" i="30"/>
  <c r="Z323" i="30"/>
  <c r="O444" i="27"/>
  <c r="AB323" i="30"/>
  <c r="Z333" i="30"/>
  <c r="AG330" i="27"/>
  <c r="AA333" i="30"/>
  <c r="AB333" i="30"/>
  <c r="Z335" i="30"/>
  <c r="Z332" i="30"/>
  <c r="AA332" i="30"/>
  <c r="R381" i="30"/>
  <c r="L381" i="30"/>
  <c r="AA378" i="30"/>
  <c r="Z377" i="30"/>
  <c r="AA377" i="30"/>
  <c r="Z376" i="30"/>
  <c r="AA376" i="30"/>
  <c r="Z378" i="30"/>
  <c r="Z218" i="30"/>
  <c r="AB217" i="30"/>
  <c r="Z216" i="30"/>
  <c r="AB214" i="30"/>
  <c r="AA213" i="30"/>
  <c r="Z212" i="30"/>
  <c r="AB210" i="30"/>
  <c r="AA209" i="30"/>
  <c r="Z208" i="30"/>
  <c r="AB206" i="30"/>
  <c r="AA205" i="30"/>
  <c r="Z204" i="30"/>
  <c r="AA218" i="30"/>
  <c r="AA216" i="30"/>
  <c r="Z215" i="30"/>
  <c r="AB213" i="30"/>
  <c r="AA212" i="30"/>
  <c r="Z211" i="30"/>
  <c r="AB209" i="30"/>
  <c r="AA208" i="30"/>
  <c r="Z207" i="30"/>
  <c r="AB205" i="30"/>
  <c r="AA204" i="30"/>
  <c r="Z203" i="30"/>
  <c r="X432" i="27"/>
  <c r="AB218" i="30"/>
  <c r="Z217" i="30"/>
  <c r="AB216" i="30"/>
  <c r="AA215" i="30"/>
  <c r="Z214" i="30"/>
  <c r="AB212" i="30"/>
  <c r="AA211" i="30"/>
  <c r="Z210" i="30"/>
  <c r="AB208" i="30"/>
  <c r="AA207" i="30"/>
  <c r="Z206" i="30"/>
  <c r="AB204" i="30"/>
  <c r="AA203" i="30"/>
  <c r="Z202" i="30"/>
  <c r="AA217" i="30"/>
  <c r="AB215" i="30"/>
  <c r="AA214" i="30"/>
  <c r="Z213" i="30"/>
  <c r="AB211" i="30"/>
  <c r="AA210" i="30"/>
  <c r="Z209" i="30"/>
  <c r="AB207" i="30"/>
  <c r="AA206" i="30"/>
  <c r="Z205" i="30"/>
  <c r="AB203" i="30"/>
  <c r="AA202" i="30"/>
  <c r="O329" i="30"/>
  <c r="AJ222" i="27"/>
  <c r="W39" i="23" s="1"/>
  <c r="O200" i="30"/>
  <c r="AJ198" i="27"/>
  <c r="W37" i="23" s="1"/>
  <c r="Z199" i="30"/>
  <c r="AA196" i="30"/>
  <c r="Z195" i="30"/>
  <c r="AA199" i="30"/>
  <c r="Z198" i="30"/>
  <c r="AA195" i="30"/>
  <c r="AA198" i="30"/>
  <c r="Z197" i="30"/>
  <c r="AA197" i="30"/>
  <c r="Z196" i="30"/>
  <c r="AG331" i="27"/>
  <c r="AF184" i="27"/>
  <c r="AB196" i="30"/>
  <c r="AF195" i="27"/>
  <c r="AE196" i="27"/>
  <c r="AB202" i="30"/>
  <c r="F432" i="27"/>
  <c r="AB226" i="30"/>
  <c r="AF225" i="27"/>
  <c r="L227" i="27"/>
  <c r="L434" i="27" s="1"/>
  <c r="AB232" i="30"/>
  <c r="AF231" i="27"/>
  <c r="AE232" i="27"/>
  <c r="AE238" i="27"/>
  <c r="F436" i="27"/>
  <c r="AA436" i="27" s="1"/>
  <c r="AR40" i="38" s="1"/>
  <c r="AF247" i="27"/>
  <c r="AE248" i="27"/>
  <c r="F255" i="27"/>
  <c r="F437" i="27" s="1"/>
  <c r="AF257" i="27"/>
  <c r="L267" i="27"/>
  <c r="L438" i="27" s="1"/>
  <c r="I292" i="27"/>
  <c r="I440" i="27" s="1"/>
  <c r="AE294" i="27"/>
  <c r="F305" i="27"/>
  <c r="AF311" i="27"/>
  <c r="AE312" i="27"/>
  <c r="AB316" i="30"/>
  <c r="AB322" i="30"/>
  <c r="I444" i="27"/>
  <c r="AE329" i="27"/>
  <c r="AE333" i="27" s="1"/>
  <c r="L51" i="23" s="1"/>
  <c r="Y54" i="51" s="1"/>
  <c r="AF332" i="27"/>
  <c r="AF333" i="27" s="1"/>
  <c r="M51" i="23" s="1"/>
  <c r="Z54" i="51" s="1"/>
  <c r="AB361" i="30"/>
  <c r="AF360" i="27"/>
  <c r="AE361" i="27"/>
  <c r="AB373" i="30"/>
  <c r="AF372" i="27"/>
  <c r="AE373" i="27"/>
  <c r="AF388" i="27"/>
  <c r="AE389" i="27"/>
  <c r="AF200" i="27"/>
  <c r="AB223" i="30"/>
  <c r="Y227" i="27"/>
  <c r="AB231" i="30"/>
  <c r="AF236" i="27"/>
  <c r="AE257" i="27"/>
  <c r="Z292" i="27"/>
  <c r="I305" i="27"/>
  <c r="AF320" i="27"/>
  <c r="AB332" i="30"/>
  <c r="AA335" i="30"/>
  <c r="AE200" i="27"/>
  <c r="AB228" i="30"/>
  <c r="L437" i="27"/>
  <c r="Y292" i="27"/>
  <c r="AE320" i="27"/>
  <c r="AB233" i="30"/>
  <c r="AF335" i="27"/>
  <c r="AB362" i="30"/>
  <c r="AB374" i="30"/>
  <c r="AA432" i="27" l="1"/>
  <c r="AR36" i="38" s="1"/>
  <c r="Z433" i="27"/>
  <c r="AQ37" i="38" s="1"/>
  <c r="Z441" i="27"/>
  <c r="AQ45" i="38" s="1"/>
  <c r="Y433" i="27"/>
  <c r="AP37" i="38" s="1"/>
  <c r="I57" i="15"/>
  <c r="I86" i="15" s="1"/>
  <c r="U88" i="23"/>
  <c r="AA437" i="27"/>
  <c r="AR41" i="38" s="1"/>
  <c r="F394" i="30"/>
  <c r="AA446" i="27"/>
  <c r="AR50" i="38" s="1"/>
  <c r="AA447" i="27"/>
  <c r="AR51" i="38" s="1"/>
  <c r="Y441" i="27"/>
  <c r="AP45" i="38" s="1"/>
  <c r="X43" i="51"/>
  <c r="AA435" i="27"/>
  <c r="AR39" i="38" s="1"/>
  <c r="I394" i="30"/>
  <c r="AA444" i="27"/>
  <c r="AR48" i="38" s="1"/>
  <c r="AA449" i="27"/>
  <c r="AR53" i="38" s="1"/>
  <c r="AA443" i="27"/>
  <c r="AR47" i="38" s="1"/>
  <c r="AA452" i="27"/>
  <c r="AR56" i="38" s="1"/>
  <c r="J57" i="15"/>
  <c r="J86" i="15" s="1"/>
  <c r="V88" i="23"/>
  <c r="AA445" i="27"/>
  <c r="AR49" i="38" s="1"/>
  <c r="AA448" i="27"/>
  <c r="AR52" i="38" s="1"/>
  <c r="AA439" i="27"/>
  <c r="AR43" i="38" s="1"/>
  <c r="X44" i="51"/>
  <c r="AA440" i="27"/>
  <c r="AR44" i="38" s="1"/>
  <c r="AA450" i="27"/>
  <c r="AR54" i="38" s="1"/>
  <c r="L394" i="30"/>
  <c r="O394" i="30"/>
  <c r="L433" i="27"/>
  <c r="L392" i="27"/>
  <c r="AJ415" i="40" s="1"/>
  <c r="R394" i="30"/>
  <c r="O438" i="27"/>
  <c r="AA438" i="27" s="1"/>
  <c r="AR42" i="38" s="1"/>
  <c r="O392" i="27"/>
  <c r="AM415" i="40" s="1"/>
  <c r="F433" i="27"/>
  <c r="AA433" i="27" s="1"/>
  <c r="AR37" i="38" s="1"/>
  <c r="F392" i="27"/>
  <c r="AD415" i="40" s="1"/>
  <c r="Z392" i="27"/>
  <c r="AX415" i="40" s="1"/>
  <c r="I433" i="27"/>
  <c r="I392" i="27"/>
  <c r="AG415" i="40" s="1"/>
  <c r="Y392" i="27"/>
  <c r="AW415" i="40" s="1"/>
  <c r="W36" i="23"/>
  <c r="Y36" i="39" s="1"/>
  <c r="AJ392" i="27"/>
  <c r="AD392" i="27"/>
  <c r="X309" i="30"/>
  <c r="AA318" i="27"/>
  <c r="AB320" i="30" s="1"/>
  <c r="AF191" i="27"/>
  <c r="AE191" i="27"/>
  <c r="Y50" i="39"/>
  <c r="K49" i="15"/>
  <c r="Y51" i="39"/>
  <c r="K50" i="15"/>
  <c r="Y47" i="39"/>
  <c r="K46" i="15"/>
  <c r="Y52" i="39"/>
  <c r="K51" i="15"/>
  <c r="Y37" i="39"/>
  <c r="K36" i="15"/>
  <c r="Y49" i="39"/>
  <c r="K48" i="15"/>
  <c r="Y42" i="39"/>
  <c r="K41" i="15"/>
  <c r="Y53" i="39"/>
  <c r="K52" i="15"/>
  <c r="X56" i="39"/>
  <c r="J55" i="15"/>
  <c r="Y46" i="39"/>
  <c r="K45" i="15"/>
  <c r="Y43" i="39"/>
  <c r="K42" i="15"/>
  <c r="Y41" i="39"/>
  <c r="K40" i="15"/>
  <c r="Y55" i="39"/>
  <c r="K54" i="15"/>
  <c r="Y39" i="39"/>
  <c r="K38" i="15"/>
  <c r="Y38" i="39"/>
  <c r="K37" i="15"/>
  <c r="Y44" i="39"/>
  <c r="K43" i="15"/>
  <c r="Y40" i="39"/>
  <c r="K39" i="15"/>
  <c r="W56" i="39"/>
  <c r="I55" i="15"/>
  <c r="AF245" i="27"/>
  <c r="M42" i="23" s="1"/>
  <c r="X434" i="27"/>
  <c r="AA434" i="27" s="1"/>
  <c r="AR38" i="38" s="1"/>
  <c r="AV415" i="40"/>
  <c r="Z381" i="30"/>
  <c r="W56" i="23"/>
  <c r="I441" i="27"/>
  <c r="O441" i="27"/>
  <c r="L441" i="27"/>
  <c r="F441" i="27"/>
  <c r="AE245" i="27"/>
  <c r="L42" i="23" s="1"/>
  <c r="W58" i="39"/>
  <c r="X58" i="39"/>
  <c r="AG371" i="27"/>
  <c r="AG194" i="27"/>
  <c r="AG193" i="27"/>
  <c r="AG373" i="27"/>
  <c r="Q335" i="31"/>
  <c r="AG375" i="27"/>
  <c r="AG324" i="27"/>
  <c r="AG312" i="27"/>
  <c r="P278" i="31"/>
  <c r="P277" i="31"/>
  <c r="AG340" i="27"/>
  <c r="AE349" i="27"/>
  <c r="L53" i="23" s="1"/>
  <c r="Y56" i="51" s="1"/>
  <c r="AF349" i="27"/>
  <c r="M53" i="23" s="1"/>
  <c r="Z56" i="51" s="1"/>
  <c r="AG344" i="27"/>
  <c r="AB351" i="30"/>
  <c r="AG248" i="27"/>
  <c r="AG232" i="27"/>
  <c r="AG230" i="27"/>
  <c r="AG254" i="27"/>
  <c r="AG250" i="27"/>
  <c r="AG252" i="27"/>
  <c r="X339" i="30"/>
  <c r="AG388" i="27"/>
  <c r="Q321" i="31"/>
  <c r="I321" i="31" s="1"/>
  <c r="J321" i="31" s="1"/>
  <c r="AG243" i="27"/>
  <c r="AF338" i="27"/>
  <c r="M52" i="23" s="1"/>
  <c r="Z55" i="51" s="1"/>
  <c r="AE338" i="27"/>
  <c r="L52" i="23" s="1"/>
  <c r="Y55" i="51" s="1"/>
  <c r="AG390" i="27"/>
  <c r="AG360" i="27"/>
  <c r="AG239" i="27"/>
  <c r="AG316" i="27"/>
  <c r="AB285" i="30"/>
  <c r="AE283" i="27"/>
  <c r="L45" i="23" s="1"/>
  <c r="Y48" i="51" s="1"/>
  <c r="Q48" i="51" s="1"/>
  <c r="AF283" i="27"/>
  <c r="M45" i="23" s="1"/>
  <c r="Z48" i="51" s="1"/>
  <c r="R48" i="51" s="1"/>
  <c r="AG269" i="27"/>
  <c r="Q227" i="31"/>
  <c r="Q198" i="31"/>
  <c r="Q197" i="31"/>
  <c r="Q196" i="31"/>
  <c r="Q195" i="31"/>
  <c r="V284" i="30"/>
  <c r="O277" i="31"/>
  <c r="Q311" i="31"/>
  <c r="Q285" i="31"/>
  <c r="Q283" i="31"/>
  <c r="Q281" i="31"/>
  <c r="Q260" i="31"/>
  <c r="Q234" i="31"/>
  <c r="Q232" i="31"/>
  <c r="Q215" i="31"/>
  <c r="Q191" i="31"/>
  <c r="Q373" i="31"/>
  <c r="Q371" i="31"/>
  <c r="Q362" i="31"/>
  <c r="Q360" i="31"/>
  <c r="Q358" i="31"/>
  <c r="Q356" i="31"/>
  <c r="Q181" i="31"/>
  <c r="X327" i="30"/>
  <c r="Q294" i="31"/>
  <c r="Q292" i="31"/>
  <c r="Q254" i="31"/>
  <c r="Q252" i="31"/>
  <c r="AG378" i="27"/>
  <c r="AG376" i="27"/>
  <c r="AG359" i="27"/>
  <c r="AG317" i="27"/>
  <c r="AG288" i="27"/>
  <c r="AG281" i="27"/>
  <c r="AG363" i="27"/>
  <c r="AF222" i="27"/>
  <c r="M39" i="23" s="1"/>
  <c r="Z42" i="51" s="1"/>
  <c r="AG290" i="27"/>
  <c r="AG286" i="27"/>
  <c r="AG299" i="27"/>
  <c r="AG377" i="27"/>
  <c r="AG374" i="27"/>
  <c r="AG314" i="27"/>
  <c r="AG298" i="27"/>
  <c r="AG287" i="27"/>
  <c r="AG280" i="27"/>
  <c r="AG278" i="27"/>
  <c r="AG261" i="27"/>
  <c r="AG238" i="27"/>
  <c r="Q245" i="31"/>
  <c r="Q243" i="31"/>
  <c r="Q219" i="31"/>
  <c r="Q189" i="31"/>
  <c r="AG196" i="27"/>
  <c r="AG321" i="27"/>
  <c r="AG241" i="27"/>
  <c r="Q225" i="31"/>
  <c r="AG303" i="27"/>
  <c r="AG301" i="27"/>
  <c r="AG295" i="27"/>
  <c r="AE357" i="27"/>
  <c r="L54" i="23" s="1"/>
  <c r="Y57" i="51" s="1"/>
  <c r="AG326" i="27"/>
  <c r="AG313" i="27"/>
  <c r="AE227" i="27"/>
  <c r="L40" i="23" s="1"/>
  <c r="Y43" i="51" s="1"/>
  <c r="Q43" i="51" s="1"/>
  <c r="AE292" i="27"/>
  <c r="L46" i="23" s="1"/>
  <c r="Y49" i="51" s="1"/>
  <c r="Q298" i="31"/>
  <c r="Q290" i="31"/>
  <c r="Q258" i="31"/>
  <c r="Q256" i="31"/>
  <c r="Q183" i="31"/>
  <c r="Q369" i="31"/>
  <c r="Q367" i="31"/>
  <c r="AG346" i="27"/>
  <c r="AG342" i="27"/>
  <c r="Q309" i="31"/>
  <c r="Q236" i="31"/>
  <c r="Q179" i="31"/>
  <c r="AF318" i="27"/>
  <c r="M49" i="23" s="1"/>
  <c r="Z52" i="51" s="1"/>
  <c r="Q307" i="31"/>
  <c r="AG265" i="27"/>
  <c r="AF267" i="27"/>
  <c r="M44" i="23" s="1"/>
  <c r="Z47" i="51" s="1"/>
  <c r="R47" i="51" s="1"/>
  <c r="AG263" i="27"/>
  <c r="L36" i="23"/>
  <c r="Y39" i="51" s="1"/>
  <c r="AG297" i="27"/>
  <c r="Q296" i="31"/>
  <c r="Q249" i="31"/>
  <c r="Q247" i="31"/>
  <c r="W58" i="23"/>
  <c r="AG229" i="27"/>
  <c r="Q354" i="31"/>
  <c r="Q209" i="31"/>
  <c r="Q208" i="31"/>
  <c r="Q206" i="31"/>
  <c r="Q204" i="31"/>
  <c r="Q203" i="31"/>
  <c r="Q202" i="31"/>
  <c r="Q201" i="31"/>
  <c r="Q200" i="31"/>
  <c r="Q199" i="31"/>
  <c r="Q205" i="31"/>
  <c r="Q207" i="31"/>
  <c r="AG279" i="27"/>
  <c r="AG285" i="27"/>
  <c r="Q221" i="31"/>
  <c r="AG226" i="27"/>
  <c r="AG224" i="27"/>
  <c r="AB247" i="30"/>
  <c r="AG225" i="27"/>
  <c r="AF217" i="27"/>
  <c r="M38" i="23" s="1"/>
  <c r="Z41" i="51" s="1"/>
  <c r="AG195" i="27"/>
  <c r="AG186" i="27"/>
  <c r="AG182" i="27"/>
  <c r="AF234" i="27"/>
  <c r="M41" i="23" s="1"/>
  <c r="Z44" i="51" s="1"/>
  <c r="R44" i="51" s="1"/>
  <c r="AF255" i="27"/>
  <c r="M43" i="23" s="1"/>
  <c r="Z46" i="51" s="1"/>
  <c r="R46" i="51" s="1"/>
  <c r="AG259" i="27"/>
  <c r="AF305" i="27"/>
  <c r="AG302" i="27"/>
  <c r="Q318" i="31"/>
  <c r="Q316" i="31"/>
  <c r="AG387" i="27"/>
  <c r="AF379" i="27"/>
  <c r="AG389" i="27"/>
  <c r="Q385" i="31"/>
  <c r="Q383" i="31"/>
  <c r="AG368" i="27"/>
  <c r="Q330" i="31"/>
  <c r="AG323" i="27"/>
  <c r="AG322" i="27"/>
  <c r="AG351" i="27"/>
  <c r="AG361" i="27"/>
  <c r="AG367" i="27"/>
  <c r="AG365" i="27"/>
  <c r="AG347" i="27"/>
  <c r="AG345" i="27"/>
  <c r="AG343" i="27"/>
  <c r="AG341" i="27"/>
  <c r="AF327" i="27"/>
  <c r="M50" i="23" s="1"/>
  <c r="Z53" i="51" s="1"/>
  <c r="AE217" i="27"/>
  <c r="L38" i="23" s="1"/>
  <c r="Y41" i="51" s="1"/>
  <c r="AB193" i="30"/>
  <c r="AG184" i="27"/>
  <c r="AG188" i="27"/>
  <c r="Q238" i="31"/>
  <c r="AG237" i="27"/>
  <c r="AF292" i="27"/>
  <c r="M46" i="23" s="1"/>
  <c r="Z49" i="51" s="1"/>
  <c r="AB224" i="30"/>
  <c r="AB221" i="30"/>
  <c r="O278" i="31"/>
  <c r="AB342" i="30"/>
  <c r="AB298" i="30"/>
  <c r="AB238" i="30"/>
  <c r="AG311" i="27"/>
  <c r="AF391" i="27"/>
  <c r="M58" i="23" s="1"/>
  <c r="Z61" i="51" s="1"/>
  <c r="AA200" i="30"/>
  <c r="P193" i="31"/>
  <c r="Z200" i="30"/>
  <c r="O193" i="31"/>
  <c r="Z329" i="30"/>
  <c r="O322" i="31"/>
  <c r="O364" i="31"/>
  <c r="Z371" i="30"/>
  <c r="P352" i="31"/>
  <c r="AA359" i="30"/>
  <c r="O344" i="31"/>
  <c r="Z351" i="30"/>
  <c r="P313" i="31"/>
  <c r="AA320" i="30"/>
  <c r="P250" i="31"/>
  <c r="AA257" i="30"/>
  <c r="P229" i="31"/>
  <c r="AA236" i="30"/>
  <c r="P217" i="31"/>
  <c r="AA224" i="30"/>
  <c r="Q180" i="31"/>
  <c r="Q384" i="31"/>
  <c r="Q370" i="31"/>
  <c r="O374" i="31"/>
  <c r="P374" i="31"/>
  <c r="AG366" i="27"/>
  <c r="AG364" i="27"/>
  <c r="AG362" i="27"/>
  <c r="Q351" i="31"/>
  <c r="AG355" i="27"/>
  <c r="Q349" i="31"/>
  <c r="AG353" i="27"/>
  <c r="Q347" i="31"/>
  <c r="AG336" i="27"/>
  <c r="P333" i="31"/>
  <c r="AA340" i="30"/>
  <c r="Q317" i="31"/>
  <c r="Q312" i="31"/>
  <c r="Q310" i="31"/>
  <c r="AG304" i="27"/>
  <c r="Q297" i="31"/>
  <c r="AG300" i="27"/>
  <c r="Q293" i="31"/>
  <c r="AG296" i="27"/>
  <c r="Q289" i="31"/>
  <c r="Q286" i="31"/>
  <c r="Q284" i="31"/>
  <c r="Q282" i="31"/>
  <c r="Q280" i="31"/>
  <c r="Q276" i="31"/>
  <c r="Q275" i="31"/>
  <c r="Q274" i="31"/>
  <c r="Q273" i="31"/>
  <c r="Q272" i="31"/>
  <c r="Q271" i="31"/>
  <c r="Q270" i="31"/>
  <c r="Q269" i="31"/>
  <c r="Q268" i="31"/>
  <c r="Q267" i="31"/>
  <c r="Q266" i="31"/>
  <c r="Q265" i="31"/>
  <c r="Q264" i="31"/>
  <c r="Q261" i="31"/>
  <c r="AG264" i="27"/>
  <c r="Q257" i="31"/>
  <c r="AG260" i="27"/>
  <c r="Q253" i="31"/>
  <c r="AG253" i="27"/>
  <c r="AG251" i="27"/>
  <c r="AG249" i="27"/>
  <c r="AG244" i="27"/>
  <c r="Q237" i="31"/>
  <c r="AG240" i="27"/>
  <c r="Q233" i="31"/>
  <c r="AG233" i="27"/>
  <c r="AG197" i="27"/>
  <c r="Q184" i="31"/>
  <c r="AG187" i="27"/>
  <c r="Q178" i="31"/>
  <c r="AB337" i="30"/>
  <c r="O287" i="31"/>
  <c r="Z294" i="30"/>
  <c r="P287" i="31"/>
  <c r="AA294" i="30"/>
  <c r="AB331" i="30"/>
  <c r="AB335" i="30"/>
  <c r="P300" i="31"/>
  <c r="AA267" i="27"/>
  <c r="AB269" i="30" s="1"/>
  <c r="AB260" i="30"/>
  <c r="AA292" i="27"/>
  <c r="AB294" i="30" s="1"/>
  <c r="AB287" i="30"/>
  <c r="AB271" i="30"/>
  <c r="O222" i="31"/>
  <c r="Z229" i="30"/>
  <c r="O186" i="31"/>
  <c r="Z193" i="30"/>
  <c r="AB359" i="30"/>
  <c r="AB353" i="30"/>
  <c r="O217" i="31"/>
  <c r="Z224" i="30"/>
  <c r="AE222" i="27"/>
  <c r="L39" i="23" s="1"/>
  <c r="Y42" i="51" s="1"/>
  <c r="AA329" i="30"/>
  <c r="P322" i="31"/>
  <c r="P364" i="31"/>
  <c r="AA371" i="30"/>
  <c r="AF357" i="27"/>
  <c r="M54" i="23" s="1"/>
  <c r="Z57" i="51" s="1"/>
  <c r="O333" i="31"/>
  <c r="Z340" i="30"/>
  <c r="O313" i="31"/>
  <c r="Z320" i="30"/>
  <c r="O262" i="31"/>
  <c r="Z269" i="30"/>
  <c r="O250" i="31"/>
  <c r="Z257" i="30"/>
  <c r="AB257" i="30"/>
  <c r="AB249" i="30"/>
  <c r="P240" i="31"/>
  <c r="AA247" i="30"/>
  <c r="O229" i="31"/>
  <c r="Z236" i="30"/>
  <c r="P222" i="31"/>
  <c r="AA229" i="30"/>
  <c r="Z219" i="30"/>
  <c r="O212" i="31"/>
  <c r="AG185" i="27"/>
  <c r="O386" i="31"/>
  <c r="Z393" i="30"/>
  <c r="P386" i="31"/>
  <c r="AA393" i="30"/>
  <c r="Q382" i="31"/>
  <c r="Q372" i="31"/>
  <c r="Q368" i="31"/>
  <c r="Q366" i="31"/>
  <c r="Q363" i="31"/>
  <c r="Q361" i="31"/>
  <c r="Q359" i="31"/>
  <c r="Q357" i="31"/>
  <c r="Q355" i="31"/>
  <c r="O352" i="31"/>
  <c r="Z359" i="30"/>
  <c r="AG356" i="27"/>
  <c r="Q350" i="31"/>
  <c r="AG354" i="27"/>
  <c r="Q348" i="31"/>
  <c r="AG352" i="27"/>
  <c r="Q346" i="31"/>
  <c r="P344" i="31"/>
  <c r="AA351" i="30"/>
  <c r="Q331" i="31"/>
  <c r="Q319" i="31"/>
  <c r="AG315" i="27"/>
  <c r="Q308" i="31"/>
  <c r="Q306" i="31"/>
  <c r="Q299" i="31"/>
  <c r="Q295" i="31"/>
  <c r="Q291" i="31"/>
  <c r="O300" i="31"/>
  <c r="Z307" i="30"/>
  <c r="AG291" i="27"/>
  <c r="AG289" i="27"/>
  <c r="AG277" i="27"/>
  <c r="AG276" i="27"/>
  <c r="AG275" i="27"/>
  <c r="AG274" i="27"/>
  <c r="AG273" i="27"/>
  <c r="AG272" i="27"/>
  <c r="AG271" i="27"/>
  <c r="AG270" i="27"/>
  <c r="AG266" i="27"/>
  <c r="Q259" i="31"/>
  <c r="AG262" i="27"/>
  <c r="Q255" i="31"/>
  <c r="AG258" i="27"/>
  <c r="P262" i="31"/>
  <c r="AA269" i="30"/>
  <c r="Q248" i="31"/>
  <c r="Q246" i="31"/>
  <c r="Q244" i="31"/>
  <c r="Q242" i="31"/>
  <c r="Q239" i="31"/>
  <c r="AG242" i="27"/>
  <c r="Q235" i="31"/>
  <c r="O240" i="31"/>
  <c r="Z247" i="30"/>
  <c r="Q231" i="31"/>
  <c r="Q228" i="31"/>
  <c r="Q226" i="31"/>
  <c r="Q224" i="31"/>
  <c r="Q220" i="31"/>
  <c r="Q216" i="31"/>
  <c r="Q214" i="31"/>
  <c r="AA219" i="30"/>
  <c r="P212" i="31"/>
  <c r="Q192" i="31"/>
  <c r="Q188" i="31"/>
  <c r="AG189" i="27"/>
  <c r="Q182" i="31"/>
  <c r="P186" i="31"/>
  <c r="AA193" i="30"/>
  <c r="AG183" i="27"/>
  <c r="AM406" i="30"/>
  <c r="AG406" i="30"/>
  <c r="AP406" i="30"/>
  <c r="AS406" i="30"/>
  <c r="AJ406" i="30"/>
  <c r="AB329" i="30"/>
  <c r="AA234" i="27"/>
  <c r="AB236" i="30" s="1"/>
  <c r="AB200" i="30"/>
  <c r="AE255" i="27"/>
  <c r="L43" i="23" s="1"/>
  <c r="Y46" i="51" s="1"/>
  <c r="Q46" i="51" s="1"/>
  <c r="AG372" i="27"/>
  <c r="AG332" i="27"/>
  <c r="AE369" i="27"/>
  <c r="L55" i="23" s="1"/>
  <c r="Y58" i="51" s="1"/>
  <c r="AF369" i="27"/>
  <c r="M55" i="23" s="1"/>
  <c r="Z58" i="51" s="1"/>
  <c r="AF227" i="27"/>
  <c r="M40" i="23" s="1"/>
  <c r="Z43" i="51" s="1"/>
  <c r="R43" i="51" s="1"/>
  <c r="AE198" i="27"/>
  <c r="L37" i="23" s="1"/>
  <c r="Y40" i="51" s="1"/>
  <c r="AG329" i="27"/>
  <c r="AG294" i="27"/>
  <c r="AE305" i="27"/>
  <c r="AB219" i="30"/>
  <c r="AG200" i="27"/>
  <c r="AG217" i="27" s="1"/>
  <c r="N38" i="23" s="1"/>
  <c r="AA379" i="27"/>
  <c r="AB381" i="30" s="1"/>
  <c r="AF198" i="27"/>
  <c r="M37" i="23" s="1"/>
  <c r="Z40" i="51" s="1"/>
  <c r="AE327" i="27"/>
  <c r="L50" i="23" s="1"/>
  <c r="Y53" i="51" s="1"/>
  <c r="AG320" i="27"/>
  <c r="AE267" i="27"/>
  <c r="AG257" i="27"/>
  <c r="AA369" i="27"/>
  <c r="AB371" i="30" s="1"/>
  <c r="AA227" i="27"/>
  <c r="Z60" i="51"/>
  <c r="AG236" i="27"/>
  <c r="AG231" i="27"/>
  <c r="AE391" i="27"/>
  <c r="L58" i="23" s="1"/>
  <c r="Y61" i="51" s="1"/>
  <c r="Y60" i="51"/>
  <c r="AG335" i="27"/>
  <c r="AA391" i="27"/>
  <c r="AB393" i="30" s="1"/>
  <c r="AE379" i="27"/>
  <c r="AG247" i="27"/>
  <c r="AE234" i="27"/>
  <c r="L41" i="23" s="1"/>
  <c r="Y44" i="51" s="1"/>
  <c r="Q44" i="51" s="1"/>
  <c r="AE318" i="27"/>
  <c r="L49" i="23" s="1"/>
  <c r="Y52" i="51" s="1"/>
  <c r="Y45" i="51" l="1"/>
  <c r="L72" i="23"/>
  <c r="AA441" i="27"/>
  <c r="AR45" i="38" s="1"/>
  <c r="Z45" i="51"/>
  <c r="M72" i="23"/>
  <c r="AE392" i="27"/>
  <c r="AB229" i="30"/>
  <c r="AA392" i="27"/>
  <c r="AY415" i="40" s="1"/>
  <c r="M36" i="23"/>
  <c r="Z39" i="51" s="1"/>
  <c r="AF392" i="27"/>
  <c r="P387" i="31"/>
  <c r="O387" i="31"/>
  <c r="AG191" i="27"/>
  <c r="Y58" i="39"/>
  <c r="K57" i="15"/>
  <c r="Y56" i="39"/>
  <c r="K55" i="15"/>
  <c r="M56" i="23"/>
  <c r="S56" i="23" s="1"/>
  <c r="G55" i="15" s="1"/>
  <c r="L56" i="23"/>
  <c r="Y59" i="51" s="1"/>
  <c r="M47" i="23"/>
  <c r="Z50" i="51" s="1"/>
  <c r="L47" i="23"/>
  <c r="Y50" i="51" s="1"/>
  <c r="L44" i="23"/>
  <c r="Y47" i="51" s="1"/>
  <c r="Q47" i="51" s="1"/>
  <c r="AG245" i="27"/>
  <c r="N42" i="23" s="1"/>
  <c r="V321" i="31"/>
  <c r="U321" i="31"/>
  <c r="Q277" i="31"/>
  <c r="Q278" i="31"/>
  <c r="AG391" i="27"/>
  <c r="N58" i="23" s="1"/>
  <c r="AG349" i="27"/>
  <c r="N53" i="23" s="1"/>
  <c r="AB340" i="30"/>
  <c r="AG338" i="27"/>
  <c r="N52" i="23" s="1"/>
  <c r="Q300" i="31"/>
  <c r="Q217" i="31"/>
  <c r="Q313" i="31"/>
  <c r="AG283" i="27"/>
  <c r="N45" i="23" s="1"/>
  <c r="X284" i="30"/>
  <c r="AG292" i="27"/>
  <c r="N46" i="23" s="1"/>
  <c r="AG227" i="27"/>
  <c r="N40" i="23" s="1"/>
  <c r="R40" i="23"/>
  <c r="F39" i="15" s="1"/>
  <c r="AG379" i="27"/>
  <c r="N56" i="23" s="1"/>
  <c r="T56" i="23" s="1"/>
  <c r="H55" i="15" s="1"/>
  <c r="AG357" i="27"/>
  <c r="N54" i="23" s="1"/>
  <c r="AG305" i="27"/>
  <c r="AG333" i="27"/>
  <c r="N51" i="23" s="1"/>
  <c r="R38" i="23"/>
  <c r="F37" i="15" s="1"/>
  <c r="S37" i="23"/>
  <c r="G36" i="15" s="1"/>
  <c r="R37" i="23"/>
  <c r="F36" i="15" s="1"/>
  <c r="Q193" i="31"/>
  <c r="S38" i="23"/>
  <c r="G37" i="15" s="1"/>
  <c r="Q352" i="31"/>
  <c r="AG198" i="27"/>
  <c r="N37" i="23" s="1"/>
  <c r="AG327" i="27"/>
  <c r="N50" i="23" s="1"/>
  <c r="AG222" i="27"/>
  <c r="N39" i="23" s="1"/>
  <c r="Q333" i="31"/>
  <c r="Q240" i="31"/>
  <c r="AG234" i="27"/>
  <c r="N41" i="23" s="1"/>
  <c r="Q229" i="31"/>
  <c r="AG255" i="27"/>
  <c r="N43" i="23" s="1"/>
  <c r="AG267" i="27"/>
  <c r="N44" i="23" s="1"/>
  <c r="AG318" i="27"/>
  <c r="N49" i="23" s="1"/>
  <c r="AG369" i="27"/>
  <c r="N55" i="23" s="1"/>
  <c r="Q250" i="31"/>
  <c r="Q386" i="31"/>
  <c r="Q212" i="31"/>
  <c r="Q186" i="31"/>
  <c r="Q222" i="31"/>
  <c r="Q287" i="31"/>
  <c r="Q322" i="31"/>
  <c r="AV411" i="30"/>
  <c r="Q262" i="31"/>
  <c r="Q374" i="31"/>
  <c r="Q344" i="31"/>
  <c r="Q364" i="31"/>
  <c r="AA148" i="57"/>
  <c r="C95" i="57"/>
  <c r="E95" i="57"/>
  <c r="F95" i="57"/>
  <c r="H95" i="57"/>
  <c r="I95" i="57"/>
  <c r="K95" i="57"/>
  <c r="L95" i="57"/>
  <c r="N95" i="57"/>
  <c r="O95" i="57"/>
  <c r="Q95" i="57"/>
  <c r="R95" i="57"/>
  <c r="S95" i="57"/>
  <c r="B95" i="57"/>
  <c r="B15" i="57"/>
  <c r="Y62" i="51" l="1"/>
  <c r="Q45" i="51"/>
  <c r="Y76" i="51"/>
  <c r="R45" i="51"/>
  <c r="Z76" i="51"/>
  <c r="N36" i="23"/>
  <c r="AG392" i="27"/>
  <c r="Q387" i="31"/>
  <c r="Z59" i="51"/>
  <c r="N47" i="23"/>
  <c r="T37" i="23"/>
  <c r="H36" i="15" s="1"/>
  <c r="T38" i="23"/>
  <c r="H37" i="15" s="1"/>
  <c r="P95" i="57"/>
  <c r="D95" i="57"/>
  <c r="M95" i="57"/>
  <c r="G95" i="57"/>
  <c r="J95" i="57"/>
  <c r="Z62" i="51" l="1"/>
  <c r="X387" i="28"/>
  <c r="T387" i="28" s="1"/>
  <c r="Y387" i="28"/>
  <c r="U387" i="28" s="1"/>
  <c r="Z387" i="28"/>
  <c r="V387" i="28" s="1"/>
  <c r="E71" i="51"/>
  <c r="F71" i="51"/>
  <c r="G71" i="51"/>
  <c r="H71" i="51"/>
  <c r="E72" i="51"/>
  <c r="F72" i="51"/>
  <c r="G72" i="51"/>
  <c r="H72" i="51"/>
  <c r="E73" i="51"/>
  <c r="F73" i="51"/>
  <c r="G73" i="51"/>
  <c r="H73" i="51"/>
  <c r="E74" i="51"/>
  <c r="F74" i="51"/>
  <c r="G74" i="51"/>
  <c r="H74" i="51"/>
  <c r="E75" i="51"/>
  <c r="F75" i="51"/>
  <c r="G75" i="51"/>
  <c r="H75" i="51"/>
  <c r="E76" i="51"/>
  <c r="F76" i="51"/>
  <c r="G76" i="51"/>
  <c r="H76" i="51"/>
  <c r="E77" i="51"/>
  <c r="F77" i="51"/>
  <c r="G77" i="51"/>
  <c r="H77" i="51"/>
  <c r="E78" i="51"/>
  <c r="F78" i="51"/>
  <c r="G78" i="51"/>
  <c r="H78" i="51"/>
  <c r="E79" i="51"/>
  <c r="F79" i="51"/>
  <c r="G79" i="51"/>
  <c r="H79" i="51"/>
  <c r="E80" i="51"/>
  <c r="F80" i="51"/>
  <c r="G80" i="51"/>
  <c r="H80" i="51"/>
  <c r="E81" i="51"/>
  <c r="F81" i="51"/>
  <c r="G81" i="51"/>
  <c r="H81" i="51"/>
  <c r="E83" i="51"/>
  <c r="F83" i="51"/>
  <c r="G83" i="51"/>
  <c r="H83" i="51"/>
  <c r="E84" i="51"/>
  <c r="F84" i="51"/>
  <c r="G84" i="51"/>
  <c r="H84" i="51"/>
  <c r="E85" i="51"/>
  <c r="F85" i="51"/>
  <c r="G85" i="51"/>
  <c r="H85" i="51"/>
  <c r="E86" i="51"/>
  <c r="F86" i="51"/>
  <c r="G86" i="51"/>
  <c r="H86" i="51"/>
  <c r="E87" i="51"/>
  <c r="F87" i="51"/>
  <c r="G87" i="51"/>
  <c r="H87" i="51"/>
  <c r="E88" i="51"/>
  <c r="F88" i="51"/>
  <c r="G88" i="51"/>
  <c r="H88" i="51"/>
  <c r="E89" i="51"/>
  <c r="F89" i="51"/>
  <c r="G89" i="51"/>
  <c r="H89" i="51"/>
  <c r="E90" i="51"/>
  <c r="F90" i="51"/>
  <c r="G90" i="51"/>
  <c r="H90" i="51"/>
  <c r="E91" i="51"/>
  <c r="F91" i="51"/>
  <c r="G91" i="51"/>
  <c r="H91" i="51"/>
  <c r="E92" i="51"/>
  <c r="F92" i="51"/>
  <c r="G92" i="51"/>
  <c r="H92" i="51"/>
  <c r="E70" i="51"/>
  <c r="F70" i="51"/>
  <c r="F93" i="51" s="1"/>
  <c r="G70" i="51"/>
  <c r="G93" i="51" s="1"/>
  <c r="H70" i="51"/>
  <c r="H93" i="51" s="1"/>
  <c r="X193" i="28"/>
  <c r="Y193" i="28"/>
  <c r="Z193" i="28"/>
  <c r="X200" i="28"/>
  <c r="Y200" i="28"/>
  <c r="Z200" i="28"/>
  <c r="X219" i="28"/>
  <c r="Y219" i="28"/>
  <c r="Z219" i="28"/>
  <c r="X224" i="28"/>
  <c r="Y224" i="28"/>
  <c r="Z224" i="28"/>
  <c r="X229" i="28"/>
  <c r="Y229" i="28"/>
  <c r="Z229" i="28"/>
  <c r="X236" i="28"/>
  <c r="Y236" i="28"/>
  <c r="Z236" i="28"/>
  <c r="X247" i="28"/>
  <c r="Y247" i="28"/>
  <c r="Z247" i="28"/>
  <c r="X257" i="28"/>
  <c r="Y257" i="28"/>
  <c r="Z257" i="28"/>
  <c r="X269" i="28"/>
  <c r="Y269" i="28"/>
  <c r="Z269" i="28"/>
  <c r="X285" i="28"/>
  <c r="Y285" i="28"/>
  <c r="Z285" i="28"/>
  <c r="X294" i="28"/>
  <c r="Y294" i="28"/>
  <c r="Z294" i="28"/>
  <c r="X307" i="28"/>
  <c r="Y307" i="28"/>
  <c r="Z307" i="28"/>
  <c r="X320" i="28"/>
  <c r="Y320" i="28"/>
  <c r="Z320" i="28"/>
  <c r="X329" i="28"/>
  <c r="Y329" i="28"/>
  <c r="Z329" i="28"/>
  <c r="X335" i="28"/>
  <c r="Y335" i="28"/>
  <c r="Z335" i="28"/>
  <c r="X340" i="28"/>
  <c r="Y340" i="28"/>
  <c r="Z340" i="28"/>
  <c r="X351" i="28"/>
  <c r="Y351" i="28"/>
  <c r="Z351" i="28"/>
  <c r="X359" i="28"/>
  <c r="Y359" i="28"/>
  <c r="Z359" i="28"/>
  <c r="X371" i="28"/>
  <c r="Y371" i="28"/>
  <c r="Z371" i="28"/>
  <c r="X381" i="28"/>
  <c r="Y381" i="28"/>
  <c r="Z381" i="28"/>
  <c r="N392" i="28"/>
  <c r="M392" i="28"/>
  <c r="K392" i="28"/>
  <c r="J392" i="28"/>
  <c r="H392" i="28"/>
  <c r="G392" i="28"/>
  <c r="E392" i="28"/>
  <c r="D392" i="28"/>
  <c r="L392" i="28"/>
  <c r="I392" i="28"/>
  <c r="F392" i="28"/>
  <c r="N386" i="28"/>
  <c r="M386" i="28"/>
  <c r="K386" i="28"/>
  <c r="J386" i="28"/>
  <c r="Q385" i="28"/>
  <c r="P385" i="28"/>
  <c r="Q384" i="28"/>
  <c r="P384" i="28"/>
  <c r="Q383" i="28"/>
  <c r="P383" i="28"/>
  <c r="Q382" i="28"/>
  <c r="P382" i="28"/>
  <c r="N380" i="28"/>
  <c r="M380" i="28"/>
  <c r="K380" i="28"/>
  <c r="J380" i="28"/>
  <c r="H380" i="28"/>
  <c r="G380" i="28"/>
  <c r="E380" i="28"/>
  <c r="D380" i="28"/>
  <c r="AP204" i="28"/>
  <c r="AO204" i="28"/>
  <c r="N370" i="28"/>
  <c r="M370" i="28"/>
  <c r="K370" i="28"/>
  <c r="J370" i="28"/>
  <c r="H370" i="28"/>
  <c r="G370" i="28"/>
  <c r="E370" i="28"/>
  <c r="D370" i="28"/>
  <c r="Q369" i="28"/>
  <c r="P369" i="28"/>
  <c r="Q368" i="28"/>
  <c r="P368" i="28"/>
  <c r="Q367" i="28"/>
  <c r="P367" i="28"/>
  <c r="Q366" i="28"/>
  <c r="P366" i="28"/>
  <c r="Q365" i="28"/>
  <c r="P365" i="28"/>
  <c r="Q364" i="28"/>
  <c r="P364" i="28"/>
  <c r="Q363" i="28"/>
  <c r="P363" i="28"/>
  <c r="Q362" i="28"/>
  <c r="P362" i="28"/>
  <c r="Q361" i="28"/>
  <c r="P361" i="28"/>
  <c r="Q360" i="28"/>
  <c r="P360" i="28"/>
  <c r="N358" i="28"/>
  <c r="M358" i="28"/>
  <c r="K358" i="28"/>
  <c r="J358" i="28"/>
  <c r="H358" i="28"/>
  <c r="G358" i="28"/>
  <c r="E358" i="28"/>
  <c r="D358" i="28"/>
  <c r="Q357" i="28"/>
  <c r="P357" i="28"/>
  <c r="Q356" i="28"/>
  <c r="P356" i="28"/>
  <c r="Q355" i="28"/>
  <c r="P355" i="28"/>
  <c r="Q354" i="28"/>
  <c r="P354" i="28"/>
  <c r="Q353" i="28"/>
  <c r="P353" i="28"/>
  <c r="Q352" i="28"/>
  <c r="P352" i="28"/>
  <c r="Q348" i="28"/>
  <c r="P348" i="28"/>
  <c r="L350" i="28"/>
  <c r="Q347" i="28"/>
  <c r="P347" i="28"/>
  <c r="Q346" i="28"/>
  <c r="P346" i="28"/>
  <c r="Q345" i="28"/>
  <c r="P345" i="28"/>
  <c r="Q344" i="28"/>
  <c r="P344" i="28"/>
  <c r="Q343" i="28"/>
  <c r="P343" i="28"/>
  <c r="Q342" i="28"/>
  <c r="P342" i="28"/>
  <c r="Q341" i="28"/>
  <c r="AP202" i="28" s="1"/>
  <c r="P341" i="28"/>
  <c r="AO202" i="28" s="1"/>
  <c r="Q337" i="28"/>
  <c r="P337" i="28"/>
  <c r="O337" i="28"/>
  <c r="Q336" i="28"/>
  <c r="AP201" i="28" s="1"/>
  <c r="P336" i="28"/>
  <c r="AO201" i="28" s="1"/>
  <c r="O336" i="28"/>
  <c r="AN201" i="28" s="1"/>
  <c r="L339" i="28"/>
  <c r="N334" i="28"/>
  <c r="M334" i="28"/>
  <c r="K334" i="28"/>
  <c r="J334" i="28"/>
  <c r="H334" i="28"/>
  <c r="G334" i="28"/>
  <c r="E334" i="28"/>
  <c r="D334" i="28"/>
  <c r="Q333" i="28"/>
  <c r="P333" i="28"/>
  <c r="Q332" i="28"/>
  <c r="AP200" i="28" s="1"/>
  <c r="P332" i="28"/>
  <c r="AO200" i="28" s="1"/>
  <c r="Q331" i="28"/>
  <c r="P331" i="28"/>
  <c r="Q330" i="28"/>
  <c r="P330" i="28"/>
  <c r="N328" i="28"/>
  <c r="M328" i="28"/>
  <c r="K328" i="28"/>
  <c r="J328" i="28"/>
  <c r="H328" i="28"/>
  <c r="G328" i="28"/>
  <c r="E328" i="28"/>
  <c r="D328" i="28"/>
  <c r="Q327" i="28"/>
  <c r="P327" i="28"/>
  <c r="Q325" i="28"/>
  <c r="P325" i="28"/>
  <c r="Q324" i="28"/>
  <c r="P324" i="28"/>
  <c r="Q323" i="28"/>
  <c r="P323" i="28"/>
  <c r="Q322" i="28"/>
  <c r="P322" i="28"/>
  <c r="AP199" i="28"/>
  <c r="N319" i="28"/>
  <c r="M319" i="28"/>
  <c r="K319" i="28"/>
  <c r="J319" i="28"/>
  <c r="H319" i="28"/>
  <c r="G319" i="28"/>
  <c r="E319" i="28"/>
  <c r="D319" i="28"/>
  <c r="P318" i="28"/>
  <c r="R318" i="28" s="1"/>
  <c r="P317" i="28"/>
  <c r="R317" i="28" s="1"/>
  <c r="P316" i="28"/>
  <c r="R316" i="28" s="1"/>
  <c r="P315" i="28"/>
  <c r="R315" i="28" s="1"/>
  <c r="Q314" i="28"/>
  <c r="P314" i="28"/>
  <c r="Q313" i="28"/>
  <c r="P313" i="28"/>
  <c r="Q312" i="28"/>
  <c r="P312" i="28"/>
  <c r="N306" i="28"/>
  <c r="M306" i="28"/>
  <c r="K306" i="28"/>
  <c r="J306" i="28"/>
  <c r="H306" i="28"/>
  <c r="G306" i="28"/>
  <c r="E306" i="28"/>
  <c r="D306" i="28"/>
  <c r="Q305" i="28"/>
  <c r="P305" i="28"/>
  <c r="Q304" i="28"/>
  <c r="P304" i="28"/>
  <c r="Q303" i="28"/>
  <c r="P303" i="28"/>
  <c r="Q302" i="28"/>
  <c r="P302" i="28"/>
  <c r="Q301" i="28"/>
  <c r="P301" i="28"/>
  <c r="Q300" i="28"/>
  <c r="P300" i="28"/>
  <c r="Q299" i="28"/>
  <c r="P299" i="28"/>
  <c r="Q298" i="28"/>
  <c r="AP197" i="28" s="1"/>
  <c r="P298" i="28"/>
  <c r="AO197" i="28" s="1"/>
  <c r="Q297" i="28"/>
  <c r="P297" i="28"/>
  <c r="Q296" i="28"/>
  <c r="P296" i="28"/>
  <c r="Q295" i="28"/>
  <c r="AP198" i="28" s="1"/>
  <c r="P295" i="28"/>
  <c r="AO198" i="28" s="1"/>
  <c r="N293" i="28"/>
  <c r="M293" i="28"/>
  <c r="K293" i="28"/>
  <c r="J293" i="28"/>
  <c r="H293" i="28"/>
  <c r="G293" i="28"/>
  <c r="E293" i="28"/>
  <c r="D293" i="28"/>
  <c r="Q292" i="28"/>
  <c r="P292" i="28"/>
  <c r="Q291" i="28"/>
  <c r="P291" i="28"/>
  <c r="Q290" i="28"/>
  <c r="P290" i="28"/>
  <c r="Q289" i="28"/>
  <c r="P289" i="28"/>
  <c r="Q288" i="28"/>
  <c r="P288" i="28"/>
  <c r="Q287" i="28"/>
  <c r="AP196" i="28" s="1"/>
  <c r="P287" i="28"/>
  <c r="AO196" i="28" s="1"/>
  <c r="AN196" i="28"/>
  <c r="Q286" i="28"/>
  <c r="P286" i="28"/>
  <c r="Q282" i="28"/>
  <c r="P282" i="28"/>
  <c r="Q281" i="28"/>
  <c r="P281" i="28"/>
  <c r="Q280" i="28"/>
  <c r="P280" i="28"/>
  <c r="Q279" i="28"/>
  <c r="P279" i="28"/>
  <c r="Q278" i="28"/>
  <c r="P278" i="28"/>
  <c r="Q277" i="28"/>
  <c r="P277" i="28"/>
  <c r="Q276" i="28"/>
  <c r="P276" i="28"/>
  <c r="Q275" i="28"/>
  <c r="P275" i="28"/>
  <c r="Q274" i="28"/>
  <c r="P274" i="28"/>
  <c r="Q273" i="28"/>
  <c r="P273" i="28"/>
  <c r="Q272" i="28"/>
  <c r="P272" i="28"/>
  <c r="Q271" i="28"/>
  <c r="P271" i="28"/>
  <c r="Q270" i="28"/>
  <c r="AP195" i="28" s="1"/>
  <c r="P270" i="28"/>
  <c r="AO195" i="28" s="1"/>
  <c r="N268" i="28"/>
  <c r="M268" i="28"/>
  <c r="K268" i="28"/>
  <c r="J268" i="28"/>
  <c r="H268" i="28"/>
  <c r="E268" i="28"/>
  <c r="D268" i="28"/>
  <c r="Q267" i="28"/>
  <c r="P267" i="28"/>
  <c r="Q266" i="28"/>
  <c r="P266" i="28"/>
  <c r="Q265" i="28"/>
  <c r="AP194" i="28" s="1"/>
  <c r="P265" i="28"/>
  <c r="AO194" i="28" s="1"/>
  <c r="Q264" i="28"/>
  <c r="P264" i="28"/>
  <c r="Q263" i="28"/>
  <c r="P263" i="28"/>
  <c r="Q262" i="28"/>
  <c r="P262" i="28"/>
  <c r="Q261" i="28"/>
  <c r="P261" i="28"/>
  <c r="Q260" i="28"/>
  <c r="P260" i="28"/>
  <c r="Q259" i="28"/>
  <c r="P259" i="28"/>
  <c r="Q258" i="28"/>
  <c r="AP193" i="28" s="1"/>
  <c r="P258" i="28"/>
  <c r="AO193" i="28" s="1"/>
  <c r="N256" i="28"/>
  <c r="M256" i="28"/>
  <c r="K256" i="28"/>
  <c r="J256" i="28"/>
  <c r="H256" i="28"/>
  <c r="G256" i="28"/>
  <c r="E256" i="28"/>
  <c r="D256" i="28"/>
  <c r="Q255" i="28"/>
  <c r="P255" i="28"/>
  <c r="Q254" i="28"/>
  <c r="P254" i="28"/>
  <c r="Q253" i="28"/>
  <c r="P253" i="28"/>
  <c r="Q252" i="28"/>
  <c r="P252" i="28"/>
  <c r="Q251" i="28"/>
  <c r="P251" i="28"/>
  <c r="Q250" i="28"/>
  <c r="P250" i="28"/>
  <c r="Q249" i="28"/>
  <c r="AP192" i="28" s="1"/>
  <c r="P249" i="28"/>
  <c r="AO192" i="28" s="1"/>
  <c r="Q248" i="28"/>
  <c r="P248" i="28"/>
  <c r="N246" i="28"/>
  <c r="M246" i="28"/>
  <c r="K246" i="28"/>
  <c r="J246" i="28"/>
  <c r="H246" i="28"/>
  <c r="G246" i="28"/>
  <c r="E246" i="28"/>
  <c r="D246" i="28"/>
  <c r="Q245" i="28"/>
  <c r="P245" i="28"/>
  <c r="Q244" i="28"/>
  <c r="P244" i="28"/>
  <c r="Q243" i="28"/>
  <c r="P243" i="28"/>
  <c r="Q242" i="28"/>
  <c r="P242" i="28"/>
  <c r="Q241" i="28"/>
  <c r="P241" i="28"/>
  <c r="Q240" i="28"/>
  <c r="P240" i="28"/>
  <c r="Q239" i="28"/>
  <c r="P239" i="28"/>
  <c r="Q238" i="28"/>
  <c r="P238" i="28"/>
  <c r="Q237" i="28"/>
  <c r="P237" i="28"/>
  <c r="N235" i="28"/>
  <c r="M235" i="28"/>
  <c r="K235" i="28"/>
  <c r="J235" i="28"/>
  <c r="H235" i="28"/>
  <c r="G235" i="28"/>
  <c r="E235" i="28"/>
  <c r="D235" i="28"/>
  <c r="P230" i="28"/>
  <c r="N228" i="28"/>
  <c r="M228" i="28"/>
  <c r="K228" i="28"/>
  <c r="J228" i="28"/>
  <c r="H228" i="28"/>
  <c r="G228" i="28"/>
  <c r="E228" i="28"/>
  <c r="D228" i="28"/>
  <c r="Q227" i="28"/>
  <c r="P227" i="28"/>
  <c r="Q226" i="28"/>
  <c r="P226" i="28"/>
  <c r="Q225" i="28"/>
  <c r="AP191" i="28" s="1"/>
  <c r="P225" i="28"/>
  <c r="AO191" i="28" s="1"/>
  <c r="N223" i="28"/>
  <c r="M223" i="28"/>
  <c r="K223" i="28"/>
  <c r="J223" i="28"/>
  <c r="H223" i="28"/>
  <c r="G223" i="28"/>
  <c r="E223" i="28"/>
  <c r="D223" i="28"/>
  <c r="Q222" i="28"/>
  <c r="P222" i="28"/>
  <c r="Q221" i="28"/>
  <c r="P221" i="28"/>
  <c r="Q220" i="28"/>
  <c r="P220" i="28"/>
  <c r="Q214" i="28"/>
  <c r="P214" i="28"/>
  <c r="Q213" i="28"/>
  <c r="P213" i="28"/>
  <c r="Q212" i="28"/>
  <c r="P212" i="28"/>
  <c r="Q211" i="28"/>
  <c r="P211" i="28"/>
  <c r="Q210" i="28"/>
  <c r="P210" i="28"/>
  <c r="Q209" i="28"/>
  <c r="P209" i="28"/>
  <c r="Q208" i="28"/>
  <c r="P208" i="28"/>
  <c r="Q207" i="28"/>
  <c r="P207" i="28"/>
  <c r="Q206" i="28"/>
  <c r="P206" i="28"/>
  <c r="Q205" i="28"/>
  <c r="P205" i="28"/>
  <c r="Q204" i="28"/>
  <c r="P204" i="28"/>
  <c r="Q203" i="28"/>
  <c r="P203" i="28"/>
  <c r="Q202" i="28"/>
  <c r="P202" i="28"/>
  <c r="Q201" i="28"/>
  <c r="P201" i="28"/>
  <c r="N199" i="28"/>
  <c r="M199" i="28"/>
  <c r="K199" i="28"/>
  <c r="J199" i="28"/>
  <c r="H199" i="28"/>
  <c r="G199" i="28"/>
  <c r="E199" i="28"/>
  <c r="D199" i="28"/>
  <c r="Q190" i="28"/>
  <c r="Q189" i="28"/>
  <c r="Q188" i="28"/>
  <c r="P188" i="28"/>
  <c r="Q187" i="28"/>
  <c r="P187" i="28"/>
  <c r="Q186" i="28"/>
  <c r="P186" i="28"/>
  <c r="Q185" i="28"/>
  <c r="P185" i="28"/>
  <c r="Q184" i="28"/>
  <c r="P184" i="28"/>
  <c r="Q183" i="28"/>
  <c r="P183" i="28"/>
  <c r="AI392" i="25"/>
  <c r="AH392" i="25"/>
  <c r="AC392" i="25"/>
  <c r="G58" i="23" s="1"/>
  <c r="F58" i="23"/>
  <c r="N392" i="25"/>
  <c r="M392" i="25"/>
  <c r="K392" i="25"/>
  <c r="J392" i="25"/>
  <c r="H392" i="25"/>
  <c r="G392" i="25"/>
  <c r="E392" i="25"/>
  <c r="D392" i="25"/>
  <c r="AJ391" i="25"/>
  <c r="AD391" i="25"/>
  <c r="Z391" i="28"/>
  <c r="AJ390" i="25"/>
  <c r="AD390" i="25"/>
  <c r="M384" i="31"/>
  <c r="L384" i="31"/>
  <c r="L392" i="25"/>
  <c r="Z390" i="28"/>
  <c r="AJ389" i="25"/>
  <c r="AD389" i="25"/>
  <c r="Z389" i="28"/>
  <c r="AJ388" i="25"/>
  <c r="AD388" i="25"/>
  <c r="O392" i="25"/>
  <c r="O454" i="25" s="1"/>
  <c r="O484" i="25" s="1"/>
  <c r="I392" i="25"/>
  <c r="AH386" i="25"/>
  <c r="G57" i="23"/>
  <c r="F57" i="23"/>
  <c r="M386" i="25"/>
  <c r="K386" i="25"/>
  <c r="J386" i="25"/>
  <c r="H386" i="25"/>
  <c r="G386" i="25"/>
  <c r="E386" i="25"/>
  <c r="D386" i="25"/>
  <c r="AJ385" i="25"/>
  <c r="AD385" i="25"/>
  <c r="AJ384" i="25"/>
  <c r="AD384" i="25"/>
  <c r="AJ383" i="25"/>
  <c r="AD383" i="25"/>
  <c r="AJ382" i="25"/>
  <c r="AD382" i="25"/>
  <c r="AI380" i="25"/>
  <c r="AH380" i="25"/>
  <c r="G56" i="23"/>
  <c r="F56" i="23"/>
  <c r="AJ379" i="25"/>
  <c r="AD379" i="25"/>
  <c r="AJ378" i="25"/>
  <c r="AD378" i="25"/>
  <c r="AJ377" i="25"/>
  <c r="AD377" i="25"/>
  <c r="AJ376" i="25"/>
  <c r="AD376" i="25"/>
  <c r="AJ375" i="25"/>
  <c r="AD375" i="25"/>
  <c r="AJ374" i="25"/>
  <c r="AD374" i="25"/>
  <c r="AJ373" i="25"/>
  <c r="AD373" i="25"/>
  <c r="AJ372" i="25"/>
  <c r="AD372" i="25"/>
  <c r="AI370" i="25"/>
  <c r="AH370" i="25"/>
  <c r="AC370" i="25"/>
  <c r="G55" i="23" s="1"/>
  <c r="AB370" i="25"/>
  <c r="F55" i="23" s="1"/>
  <c r="N370" i="25"/>
  <c r="M370" i="25"/>
  <c r="K370" i="25"/>
  <c r="J370" i="25"/>
  <c r="H370" i="25"/>
  <c r="G370" i="25"/>
  <c r="E370" i="25"/>
  <c r="D370" i="25"/>
  <c r="AJ369" i="25"/>
  <c r="AD369" i="25"/>
  <c r="AJ368" i="25"/>
  <c r="AD368" i="25"/>
  <c r="AJ367" i="25"/>
  <c r="AD367" i="25"/>
  <c r="AJ366" i="25"/>
  <c r="AD366" i="25"/>
  <c r="AJ365" i="25"/>
  <c r="AD365" i="25"/>
  <c r="AJ364" i="25"/>
  <c r="AD364" i="25"/>
  <c r="AJ363" i="25"/>
  <c r="AD363" i="25"/>
  <c r="AJ362" i="25"/>
  <c r="AD362" i="25"/>
  <c r="AJ361" i="25"/>
  <c r="AD361" i="25"/>
  <c r="AJ360" i="25"/>
  <c r="AD360" i="25"/>
  <c r="AI358" i="25"/>
  <c r="AH358" i="25"/>
  <c r="AC358" i="25"/>
  <c r="F54" i="23"/>
  <c r="N358" i="25"/>
  <c r="M358" i="25"/>
  <c r="K358" i="25"/>
  <c r="J358" i="25"/>
  <c r="H358" i="25"/>
  <c r="G358" i="25"/>
  <c r="E358" i="25"/>
  <c r="D358" i="25"/>
  <c r="AJ357" i="25"/>
  <c r="AD357" i="25"/>
  <c r="AJ356" i="25"/>
  <c r="AD356" i="25"/>
  <c r="AJ355" i="25"/>
  <c r="AD355" i="25"/>
  <c r="AJ354" i="25"/>
  <c r="AD354" i="25"/>
  <c r="AJ353" i="25"/>
  <c r="AD353" i="25"/>
  <c r="AJ352" i="25"/>
  <c r="AD352" i="25"/>
  <c r="G53" i="23"/>
  <c r="F53" i="23"/>
  <c r="AJ348" i="25"/>
  <c r="AD348" i="25"/>
  <c r="AJ347" i="25"/>
  <c r="AD347" i="25"/>
  <c r="AJ346" i="25"/>
  <c r="AD346" i="25"/>
  <c r="AJ345" i="25"/>
  <c r="AD345" i="25"/>
  <c r="AJ344" i="25"/>
  <c r="AD344" i="25"/>
  <c r="AJ343" i="25"/>
  <c r="AD343" i="25"/>
  <c r="AJ342" i="25"/>
  <c r="AD342" i="25"/>
  <c r="AJ341" i="25"/>
  <c r="AD341" i="25"/>
  <c r="L350" i="25"/>
  <c r="I350" i="25"/>
  <c r="F350" i="25"/>
  <c r="G52" i="23"/>
  <c r="F52" i="23"/>
  <c r="AJ337" i="25"/>
  <c r="AD337" i="25"/>
  <c r="AJ336" i="25"/>
  <c r="AD336" i="25"/>
  <c r="AI334" i="25"/>
  <c r="AH334" i="25"/>
  <c r="AC334" i="25"/>
  <c r="G51" i="23" s="1"/>
  <c r="AB334" i="25"/>
  <c r="F51" i="23" s="1"/>
  <c r="N334" i="25"/>
  <c r="M334" i="25"/>
  <c r="K334" i="25"/>
  <c r="J334" i="25"/>
  <c r="H334" i="25"/>
  <c r="G334" i="25"/>
  <c r="AJ333" i="25"/>
  <c r="AD333" i="25"/>
  <c r="U333" i="25"/>
  <c r="AA333" i="25"/>
  <c r="AJ332" i="25"/>
  <c r="AD332" i="25"/>
  <c r="U332" i="25"/>
  <c r="AA332" i="25" s="1"/>
  <c r="AJ331" i="25"/>
  <c r="AD331" i="25"/>
  <c r="U331" i="25"/>
  <c r="AA331" i="25" s="1"/>
  <c r="AJ330" i="25"/>
  <c r="AD330" i="25"/>
  <c r="U330" i="25"/>
  <c r="AA330" i="25" s="1"/>
  <c r="G50" i="23"/>
  <c r="F50" i="23"/>
  <c r="AJ326" i="25"/>
  <c r="AD326" i="25"/>
  <c r="AJ325" i="25"/>
  <c r="AD325" i="25"/>
  <c r="Y325" i="28"/>
  <c r="X325" i="28"/>
  <c r="AJ324" i="25"/>
  <c r="AD324" i="25"/>
  <c r="Y324" i="28"/>
  <c r="X324" i="28"/>
  <c r="AJ323" i="25"/>
  <c r="AD323" i="25"/>
  <c r="Y323" i="28"/>
  <c r="X323" i="28"/>
  <c r="AJ322" i="25"/>
  <c r="AD322" i="25"/>
  <c r="Y322" i="28"/>
  <c r="X322" i="28"/>
  <c r="AJ321" i="25"/>
  <c r="AD321" i="25"/>
  <c r="O328" i="25"/>
  <c r="O446" i="25" s="1"/>
  <c r="O476" i="25" s="1"/>
  <c r="L328" i="25"/>
  <c r="I328" i="25"/>
  <c r="F328" i="25"/>
  <c r="AI319" i="25"/>
  <c r="AH319" i="25"/>
  <c r="AC319" i="25"/>
  <c r="G49" i="23" s="1"/>
  <c r="AB319" i="25"/>
  <c r="F49" i="23" s="1"/>
  <c r="N319" i="25"/>
  <c r="M319" i="25"/>
  <c r="K319" i="25"/>
  <c r="J319" i="25"/>
  <c r="H319" i="25"/>
  <c r="G319" i="25"/>
  <c r="E319" i="25"/>
  <c r="D319" i="25"/>
  <c r="AJ318" i="25"/>
  <c r="AD318" i="25"/>
  <c r="AJ317" i="25"/>
  <c r="AD317" i="25"/>
  <c r="AJ316" i="25"/>
  <c r="AD316" i="25"/>
  <c r="AJ315" i="25"/>
  <c r="AD315" i="25"/>
  <c r="AJ314" i="25"/>
  <c r="AD314" i="25"/>
  <c r="AJ313" i="25"/>
  <c r="AD313" i="25"/>
  <c r="AJ312" i="25"/>
  <c r="AD312" i="25"/>
  <c r="AI306" i="25"/>
  <c r="AH306" i="25"/>
  <c r="AC306" i="25"/>
  <c r="G47" i="23" s="1"/>
  <c r="J50" i="51" s="1"/>
  <c r="AB306" i="25"/>
  <c r="F47" i="23" s="1"/>
  <c r="I50" i="51" s="1"/>
  <c r="N306" i="25"/>
  <c r="M306" i="25"/>
  <c r="K306" i="25"/>
  <c r="J306" i="25"/>
  <c r="H306" i="25"/>
  <c r="G306" i="25"/>
  <c r="E306" i="25"/>
  <c r="D306" i="25"/>
  <c r="AJ305" i="25"/>
  <c r="AD305" i="25"/>
  <c r="AJ304" i="25"/>
  <c r="AD304" i="25"/>
  <c r="AJ303" i="25"/>
  <c r="AD303" i="25"/>
  <c r="AJ302" i="25"/>
  <c r="AD302" i="25"/>
  <c r="AJ301" i="25"/>
  <c r="AD301" i="25"/>
  <c r="AJ300" i="25"/>
  <c r="AD300" i="25"/>
  <c r="AJ299" i="25"/>
  <c r="AD299" i="25"/>
  <c r="AJ298" i="25"/>
  <c r="AD298" i="25"/>
  <c r="AJ297" i="25"/>
  <c r="AD297" i="25"/>
  <c r="AJ296" i="25"/>
  <c r="AD296" i="25"/>
  <c r="AJ295" i="25"/>
  <c r="AD295" i="25"/>
  <c r="AI293" i="25"/>
  <c r="AH293" i="25"/>
  <c r="AC293" i="25"/>
  <c r="AB293" i="25"/>
  <c r="N293" i="25"/>
  <c r="M293" i="25"/>
  <c r="K293" i="25"/>
  <c r="J293" i="25"/>
  <c r="G293" i="25"/>
  <c r="E293" i="25"/>
  <c r="D293" i="25"/>
  <c r="AJ292" i="25"/>
  <c r="AJ291" i="25"/>
  <c r="X291" i="28"/>
  <c r="AJ290" i="25"/>
  <c r="Y290" i="28"/>
  <c r="AJ289" i="25"/>
  <c r="X289" i="28"/>
  <c r="AJ288" i="25"/>
  <c r="Y288" i="28"/>
  <c r="AJ287" i="25"/>
  <c r="X287" i="28"/>
  <c r="AJ286" i="25"/>
  <c r="Y286" i="28"/>
  <c r="S278" i="31"/>
  <c r="AH284" i="25"/>
  <c r="AC284" i="25"/>
  <c r="G45" i="23" s="1"/>
  <c r="J48" i="51" s="1"/>
  <c r="AB284" i="25"/>
  <c r="F45" i="23" s="1"/>
  <c r="I48" i="51" s="1"/>
  <c r="N284" i="25"/>
  <c r="M284" i="25"/>
  <c r="K284" i="25"/>
  <c r="J284" i="25"/>
  <c r="H284" i="25"/>
  <c r="G284" i="25"/>
  <c r="E284" i="25"/>
  <c r="D284" i="25"/>
  <c r="AD283" i="25"/>
  <c r="Y283" i="28"/>
  <c r="X283" i="28"/>
  <c r="AD281" i="25"/>
  <c r="Y281" i="28"/>
  <c r="X281" i="28"/>
  <c r="AD280" i="25"/>
  <c r="Y280" i="28"/>
  <c r="X280" i="28"/>
  <c r="AD279" i="25"/>
  <c r="Y279" i="28"/>
  <c r="X279" i="28"/>
  <c r="AD278" i="25"/>
  <c r="Y278" i="28"/>
  <c r="X278" i="28"/>
  <c r="AD277" i="25"/>
  <c r="Y277" i="28"/>
  <c r="AD276" i="25"/>
  <c r="X276" i="28"/>
  <c r="AD275" i="25"/>
  <c r="AD274" i="25"/>
  <c r="X274" i="28"/>
  <c r="AD273" i="25"/>
  <c r="AD272" i="25"/>
  <c r="X272" i="28"/>
  <c r="AD271" i="25"/>
  <c r="AD270" i="25"/>
  <c r="AI268" i="25"/>
  <c r="AH268" i="25"/>
  <c r="AC268" i="25"/>
  <c r="G44" i="23" s="1"/>
  <c r="J47" i="51" s="1"/>
  <c r="AB268" i="25"/>
  <c r="F44" i="23" s="1"/>
  <c r="I47" i="51" s="1"/>
  <c r="N268" i="25"/>
  <c r="M268" i="25"/>
  <c r="K268" i="25"/>
  <c r="J268" i="25"/>
  <c r="H268" i="25"/>
  <c r="G268" i="25"/>
  <c r="E268" i="25"/>
  <c r="D268" i="25"/>
  <c r="AJ267" i="25"/>
  <c r="AD267" i="25"/>
  <c r="Y267" i="28"/>
  <c r="AJ266" i="25"/>
  <c r="AD266" i="25"/>
  <c r="X266" i="28"/>
  <c r="AJ265" i="25"/>
  <c r="AD265" i="25"/>
  <c r="Y265" i="28"/>
  <c r="AJ264" i="25"/>
  <c r="AD264" i="25"/>
  <c r="X264" i="28"/>
  <c r="AJ263" i="25"/>
  <c r="AD263" i="25"/>
  <c r="Y263" i="28"/>
  <c r="AJ262" i="25"/>
  <c r="AD262" i="25"/>
  <c r="X262" i="28"/>
  <c r="AJ261" i="25"/>
  <c r="AD261" i="25"/>
  <c r="Y261" i="28"/>
  <c r="AJ260" i="25"/>
  <c r="AD260" i="25"/>
  <c r="X260" i="28"/>
  <c r="AJ259" i="25"/>
  <c r="AD259" i="25"/>
  <c r="Y259" i="28"/>
  <c r="AJ258" i="25"/>
  <c r="AD258" i="25"/>
  <c r="X258" i="28"/>
  <c r="AI256" i="25"/>
  <c r="AH256" i="25"/>
  <c r="AC256" i="25"/>
  <c r="G43" i="23" s="1"/>
  <c r="J46" i="51" s="1"/>
  <c r="AB256" i="25"/>
  <c r="F43" i="23" s="1"/>
  <c r="I46" i="51" s="1"/>
  <c r="N256" i="25"/>
  <c r="M256" i="25"/>
  <c r="K256" i="25"/>
  <c r="J256" i="25"/>
  <c r="H256" i="25"/>
  <c r="G256" i="25"/>
  <c r="E256" i="25"/>
  <c r="D256" i="25"/>
  <c r="AJ255" i="25"/>
  <c r="AD255" i="25"/>
  <c r="Y255" i="28"/>
  <c r="AJ254" i="25"/>
  <c r="AD254" i="25"/>
  <c r="X254" i="28"/>
  <c r="AJ253" i="25"/>
  <c r="AD253" i="25"/>
  <c r="Y253" i="28"/>
  <c r="AJ252" i="25"/>
  <c r="AD252" i="25"/>
  <c r="X252" i="28"/>
  <c r="AJ251" i="25"/>
  <c r="AD251" i="25"/>
  <c r="Y251" i="28"/>
  <c r="AJ250" i="25"/>
  <c r="AD250" i="25"/>
  <c r="X250" i="28"/>
  <c r="AJ249" i="25"/>
  <c r="AD249" i="25"/>
  <c r="Y249" i="28"/>
  <c r="AJ248" i="25"/>
  <c r="AD248" i="25"/>
  <c r="X248" i="28"/>
  <c r="S240" i="31"/>
  <c r="R240" i="31"/>
  <c r="AC246" i="25"/>
  <c r="G42" i="23" s="1"/>
  <c r="J45" i="51" s="1"/>
  <c r="AB246" i="25"/>
  <c r="N246" i="25"/>
  <c r="K246" i="25"/>
  <c r="J246" i="25"/>
  <c r="H246" i="25"/>
  <c r="G246" i="25"/>
  <c r="E246" i="25"/>
  <c r="D246" i="25"/>
  <c r="AD245" i="25"/>
  <c r="AD244" i="25"/>
  <c r="AD243" i="25"/>
  <c r="AD242" i="25"/>
  <c r="AD241" i="25"/>
  <c r="AD240" i="25"/>
  <c r="AD239" i="25"/>
  <c r="AD238" i="25"/>
  <c r="AJ237" i="25"/>
  <c r="AJ246" i="25" s="1"/>
  <c r="AD237" i="25"/>
  <c r="AI235" i="25"/>
  <c r="AH235" i="25"/>
  <c r="AC235" i="25"/>
  <c r="G41" i="23" s="1"/>
  <c r="J44" i="51" s="1"/>
  <c r="AB235" i="25"/>
  <c r="F41" i="23" s="1"/>
  <c r="I44" i="51" s="1"/>
  <c r="N235" i="25"/>
  <c r="M235" i="25"/>
  <c r="K235" i="25"/>
  <c r="J235" i="25"/>
  <c r="H235" i="25"/>
  <c r="G235" i="25"/>
  <c r="E235" i="25"/>
  <c r="D235" i="25"/>
  <c r="AJ234" i="25"/>
  <c r="AD234" i="25"/>
  <c r="AJ233" i="25"/>
  <c r="AD233" i="25"/>
  <c r="AJ232" i="25"/>
  <c r="AD232" i="25"/>
  <c r="AJ231" i="25"/>
  <c r="AD231" i="25"/>
  <c r="AJ230" i="25"/>
  <c r="AD230" i="25"/>
  <c r="AI228" i="25"/>
  <c r="AH228" i="25"/>
  <c r="AC228" i="25"/>
  <c r="G40" i="23" s="1"/>
  <c r="J43" i="51" s="1"/>
  <c r="AB228" i="25"/>
  <c r="F40" i="23" s="1"/>
  <c r="I43" i="51" s="1"/>
  <c r="N228" i="25"/>
  <c r="M228" i="25"/>
  <c r="K228" i="25"/>
  <c r="J228" i="25"/>
  <c r="H228" i="25"/>
  <c r="G228" i="25"/>
  <c r="E228" i="25"/>
  <c r="D228" i="25"/>
  <c r="AJ227" i="25"/>
  <c r="AD227" i="25"/>
  <c r="AJ226" i="25"/>
  <c r="AD226" i="25"/>
  <c r="AJ225" i="25"/>
  <c r="AD225" i="25"/>
  <c r="O228" i="25"/>
  <c r="O436" i="25" s="1"/>
  <c r="O466" i="25" s="1"/>
  <c r="AI223" i="25"/>
  <c r="AH223" i="25"/>
  <c r="AC223" i="25"/>
  <c r="G39" i="23" s="1"/>
  <c r="AB223" i="25"/>
  <c r="F39" i="23" s="1"/>
  <c r="N223" i="25"/>
  <c r="M223" i="25"/>
  <c r="K223" i="25"/>
  <c r="J223" i="25"/>
  <c r="H223" i="25"/>
  <c r="G223" i="25"/>
  <c r="E223" i="25"/>
  <c r="D223" i="25"/>
  <c r="AJ222" i="25"/>
  <c r="AD222" i="25"/>
  <c r="X222" i="28"/>
  <c r="AJ221" i="25"/>
  <c r="AD221" i="25"/>
  <c r="Y221" i="28"/>
  <c r="AJ220" i="25"/>
  <c r="AD220" i="25"/>
  <c r="X220" i="28"/>
  <c r="G38" i="23"/>
  <c r="F38" i="23"/>
  <c r="AJ215" i="25"/>
  <c r="AJ214" i="25"/>
  <c r="AJ213" i="25"/>
  <c r="AJ212" i="25"/>
  <c r="AD212" i="25"/>
  <c r="AG212" i="25" s="1"/>
  <c r="AJ211" i="25"/>
  <c r="AD211" i="25"/>
  <c r="AG211" i="25" s="1"/>
  <c r="AJ210" i="25"/>
  <c r="AD210" i="25"/>
  <c r="AG210" i="25" s="1"/>
  <c r="AJ209" i="25"/>
  <c r="AD209" i="25"/>
  <c r="AG209" i="25" s="1"/>
  <c r="AJ208" i="25"/>
  <c r="AD208" i="25"/>
  <c r="AG208" i="25" s="1"/>
  <c r="AJ207" i="25"/>
  <c r="AD207" i="25"/>
  <c r="AG207" i="25" s="1"/>
  <c r="AJ206" i="25"/>
  <c r="AD206" i="25"/>
  <c r="AG206" i="25" s="1"/>
  <c r="AJ205" i="25"/>
  <c r="AD205" i="25"/>
  <c r="AG205" i="25" s="1"/>
  <c r="AJ204" i="25"/>
  <c r="AD204" i="25"/>
  <c r="AG204" i="25" s="1"/>
  <c r="AJ203" i="25"/>
  <c r="AD203" i="25"/>
  <c r="AG203" i="25" s="1"/>
  <c r="AJ202" i="25"/>
  <c r="AD202" i="25"/>
  <c r="AG202" i="25" s="1"/>
  <c r="AJ201" i="25"/>
  <c r="AD201" i="25"/>
  <c r="AG201" i="25" s="1"/>
  <c r="Z201" i="28"/>
  <c r="AI199" i="25"/>
  <c r="AH199" i="25"/>
  <c r="AC199" i="25"/>
  <c r="G37" i="23" s="1"/>
  <c r="AB199" i="25"/>
  <c r="F37" i="23" s="1"/>
  <c r="N199" i="25"/>
  <c r="M199" i="25"/>
  <c r="K199" i="25"/>
  <c r="J199" i="25"/>
  <c r="H199" i="25"/>
  <c r="G199" i="25"/>
  <c r="E199" i="25"/>
  <c r="D199" i="25"/>
  <c r="AJ198" i="25"/>
  <c r="AD198" i="25"/>
  <c r="AJ197" i="25"/>
  <c r="AD197" i="25"/>
  <c r="AJ196" i="25"/>
  <c r="AD196" i="25"/>
  <c r="AJ195" i="25"/>
  <c r="AD195" i="25"/>
  <c r="AJ194" i="25"/>
  <c r="AD194" i="25"/>
  <c r="G36" i="23"/>
  <c r="F36" i="23"/>
  <c r="AJ190" i="25"/>
  <c r="AD190" i="25"/>
  <c r="Y190" i="28"/>
  <c r="AJ189" i="25"/>
  <c r="AD189" i="25"/>
  <c r="X189" i="28"/>
  <c r="AJ188" i="25"/>
  <c r="AD188" i="25"/>
  <c r="Y188" i="28"/>
  <c r="AJ187" i="25"/>
  <c r="AD187" i="25"/>
  <c r="X187" i="28"/>
  <c r="AJ186" i="25"/>
  <c r="AD186" i="25"/>
  <c r="Y186" i="28"/>
  <c r="AJ185" i="25"/>
  <c r="AD185" i="25"/>
  <c r="X185" i="28"/>
  <c r="AJ184" i="25"/>
  <c r="AD184" i="25"/>
  <c r="AJ183" i="25"/>
  <c r="AD183" i="25"/>
  <c r="S58" i="23"/>
  <c r="G57" i="15" s="1"/>
  <c r="R58" i="23"/>
  <c r="F57" i="15" s="1"/>
  <c r="R56" i="23"/>
  <c r="F55" i="15" s="1"/>
  <c r="S55" i="23"/>
  <c r="G54" i="15" s="1"/>
  <c r="R55" i="23"/>
  <c r="F54" i="15" s="1"/>
  <c r="S54" i="23"/>
  <c r="G53" i="15" s="1"/>
  <c r="R54" i="23"/>
  <c r="F53" i="15" s="1"/>
  <c r="S53" i="23"/>
  <c r="G52" i="15" s="1"/>
  <c r="R53" i="23"/>
  <c r="F52" i="15" s="1"/>
  <c r="S52" i="23"/>
  <c r="G51" i="15" s="1"/>
  <c r="R52" i="23"/>
  <c r="F51" i="15" s="1"/>
  <c r="S51" i="23"/>
  <c r="G50" i="15" s="1"/>
  <c r="R51" i="23"/>
  <c r="F50" i="15" s="1"/>
  <c r="S50" i="23"/>
  <c r="G49" i="15" s="1"/>
  <c r="R50" i="23"/>
  <c r="F49" i="15" s="1"/>
  <c r="S49" i="23"/>
  <c r="G48" i="15" s="1"/>
  <c r="R49" i="23"/>
  <c r="F48" i="15" s="1"/>
  <c r="S47" i="23"/>
  <c r="G46" i="15" s="1"/>
  <c r="R47" i="23"/>
  <c r="F46" i="15" s="1"/>
  <c r="S46" i="23"/>
  <c r="G45" i="15" s="1"/>
  <c r="R46" i="23"/>
  <c r="F45" i="15" s="1"/>
  <c r="S45" i="23"/>
  <c r="G44" i="15" s="1"/>
  <c r="R45" i="23"/>
  <c r="F44" i="15" s="1"/>
  <c r="S44" i="23"/>
  <c r="G43" i="15" s="1"/>
  <c r="R44" i="23"/>
  <c r="F43" i="15" s="1"/>
  <c r="S43" i="23"/>
  <c r="G42" i="15" s="1"/>
  <c r="R43" i="23"/>
  <c r="F42" i="15" s="1"/>
  <c r="S42" i="23"/>
  <c r="R42" i="23"/>
  <c r="S41" i="23"/>
  <c r="G40" i="15" s="1"/>
  <c r="R41" i="23"/>
  <c r="F40" i="15" s="1"/>
  <c r="S40" i="23"/>
  <c r="G39" i="15" s="1"/>
  <c r="S39" i="23"/>
  <c r="G38" i="15" s="1"/>
  <c r="R39" i="23"/>
  <c r="F38" i="15" s="1"/>
  <c r="S36" i="23"/>
  <c r="R36" i="23"/>
  <c r="E93" i="51" l="1"/>
  <c r="F41" i="15"/>
  <c r="F70" i="15" s="1"/>
  <c r="R72" i="23"/>
  <c r="G41" i="15"/>
  <c r="G70" i="15" s="1"/>
  <c r="S72" i="23"/>
  <c r="K393" i="28"/>
  <c r="J393" i="28"/>
  <c r="AI207" i="28" s="1"/>
  <c r="AI206" i="28" s="1"/>
  <c r="AG218" i="25"/>
  <c r="AD192" i="25"/>
  <c r="U334" i="25"/>
  <c r="U393" i="25" s="1"/>
  <c r="AD339" i="25"/>
  <c r="AJ192" i="25"/>
  <c r="AP188" i="28"/>
  <c r="Q192" i="28"/>
  <c r="AO188" i="28"/>
  <c r="P192" i="28"/>
  <c r="H393" i="28"/>
  <c r="AG207" i="28" s="1"/>
  <c r="N393" i="28"/>
  <c r="AM207" i="28" s="1"/>
  <c r="G393" i="28"/>
  <c r="AF207" i="28" s="1"/>
  <c r="M393" i="28"/>
  <c r="E393" i="28"/>
  <c r="AD207" i="28" s="1"/>
  <c r="AD206" i="28" s="1"/>
  <c r="D393" i="28"/>
  <c r="H393" i="25"/>
  <c r="AI393" i="25"/>
  <c r="M393" i="25"/>
  <c r="AH393" i="25"/>
  <c r="AJ218" i="25"/>
  <c r="AA38" i="23" s="1"/>
  <c r="O37" i="15" s="1"/>
  <c r="F42" i="23"/>
  <c r="I45" i="51" s="1"/>
  <c r="AB393" i="25"/>
  <c r="N393" i="25"/>
  <c r="J393" i="25"/>
  <c r="K393" i="25"/>
  <c r="G393" i="25"/>
  <c r="D393" i="25"/>
  <c r="E393" i="25"/>
  <c r="G54" i="23"/>
  <c r="AC393" i="25"/>
  <c r="AD218" i="25"/>
  <c r="AP190" i="28"/>
  <c r="Q218" i="28"/>
  <c r="AO190" i="28"/>
  <c r="P218" i="28"/>
  <c r="Q319" i="28"/>
  <c r="AO199" i="28"/>
  <c r="R321" i="28"/>
  <c r="AQ199" i="28" s="1"/>
  <c r="AN205" i="28"/>
  <c r="U447" i="25"/>
  <c r="U455" i="25" s="1"/>
  <c r="AA256" i="25"/>
  <c r="AA439" i="25" s="1"/>
  <c r="AD350" i="25"/>
  <c r="H53" i="23" s="1"/>
  <c r="AJ350" i="25"/>
  <c r="AA53" i="23" s="1"/>
  <c r="O52" i="15" s="1"/>
  <c r="X328" i="28"/>
  <c r="AD328" i="25"/>
  <c r="H50" i="23" s="1"/>
  <c r="Z333" i="28"/>
  <c r="Z350" i="25"/>
  <c r="Z449" i="25" s="1"/>
  <c r="Z479" i="25" s="1"/>
  <c r="AS24" i="16" s="1"/>
  <c r="AA235" i="25"/>
  <c r="AA437" i="25" s="1"/>
  <c r="R262" i="31"/>
  <c r="W262" i="31" s="1"/>
  <c r="Y44" i="23"/>
  <c r="M43" i="15" s="1"/>
  <c r="S262" i="31"/>
  <c r="Z44" i="23"/>
  <c r="N43" i="15" s="1"/>
  <c r="AA268" i="25"/>
  <c r="AA440" i="25" s="1"/>
  <c r="AA470" i="25" s="1"/>
  <c r="Z226" i="28"/>
  <c r="Z227" i="28"/>
  <c r="AJ339" i="25"/>
  <c r="AA52" i="23" s="1"/>
  <c r="O51" i="15" s="1"/>
  <c r="Z332" i="28"/>
  <c r="Z331" i="28"/>
  <c r="S193" i="31"/>
  <c r="Z37" i="23"/>
  <c r="N36" i="15" s="1"/>
  <c r="R193" i="31"/>
  <c r="Y37" i="23"/>
  <c r="M36" i="15" s="1"/>
  <c r="L358" i="28"/>
  <c r="L284" i="28"/>
  <c r="Q284" i="28"/>
  <c r="AD228" i="25"/>
  <c r="H40" i="23" s="1"/>
  <c r="O350" i="28"/>
  <c r="I350" i="28"/>
  <c r="Q350" i="28"/>
  <c r="P350" i="28"/>
  <c r="F350" i="28"/>
  <c r="F284" i="28"/>
  <c r="P284" i="28"/>
  <c r="I339" i="28"/>
  <c r="F339" i="28"/>
  <c r="P339" i="28"/>
  <c r="O339" i="28"/>
  <c r="Q339" i="28"/>
  <c r="AJ328" i="25"/>
  <c r="AA50" i="23" s="1"/>
  <c r="O49" i="15" s="1"/>
  <c r="Y321" i="28"/>
  <c r="Z328" i="25"/>
  <c r="M320" i="31"/>
  <c r="Y326" i="28"/>
  <c r="U326" i="28" s="1"/>
  <c r="X326" i="28"/>
  <c r="T326" i="28" s="1"/>
  <c r="L320" i="31"/>
  <c r="O284" i="28"/>
  <c r="I284" i="28"/>
  <c r="Y45" i="23"/>
  <c r="M44" i="15" s="1"/>
  <c r="R277" i="31"/>
  <c r="Z280" i="28"/>
  <c r="Z313" i="28"/>
  <c r="Z317" i="28"/>
  <c r="Z316" i="28"/>
  <c r="Z315" i="28"/>
  <c r="Z314" i="28"/>
  <c r="R314" i="28"/>
  <c r="R264" i="28"/>
  <c r="R263" i="28"/>
  <c r="S222" i="31"/>
  <c r="Z40" i="23"/>
  <c r="N39" i="15" s="1"/>
  <c r="S380" i="31"/>
  <c r="Z57" i="23"/>
  <c r="N56" i="15" s="1"/>
  <c r="X270" i="28"/>
  <c r="AE270" i="25"/>
  <c r="R374" i="31"/>
  <c r="W374" i="31" s="1"/>
  <c r="Y56" i="23"/>
  <c r="M55" i="15" s="1"/>
  <c r="S386" i="31"/>
  <c r="Z58" i="23"/>
  <c r="N57" i="15" s="1"/>
  <c r="R222" i="31"/>
  <c r="W222" i="31" s="1"/>
  <c r="Y40" i="23"/>
  <c r="M39" i="15" s="1"/>
  <c r="AA42" i="23"/>
  <c r="O41" i="15" s="1"/>
  <c r="Z254" i="28"/>
  <c r="O284" i="25"/>
  <c r="O441" i="25" s="1"/>
  <c r="O471" i="25" s="1"/>
  <c r="S313" i="31"/>
  <c r="Z49" i="23"/>
  <c r="N48" i="15" s="1"/>
  <c r="R380" i="31"/>
  <c r="Y57" i="23"/>
  <c r="M56" i="15" s="1"/>
  <c r="AJ207" i="28"/>
  <c r="AJ206" i="28" s="1"/>
  <c r="I223" i="28"/>
  <c r="Q223" i="28"/>
  <c r="O228" i="28"/>
  <c r="I256" i="28"/>
  <c r="Q256" i="28"/>
  <c r="I268" i="28"/>
  <c r="O293" i="28"/>
  <c r="Q370" i="28"/>
  <c r="I380" i="28"/>
  <c r="Q380" i="28"/>
  <c r="I386" i="28"/>
  <c r="Q386" i="28"/>
  <c r="R333" i="31"/>
  <c r="W333" i="31" s="1"/>
  <c r="Y52" i="23"/>
  <c r="M51" i="15" s="1"/>
  <c r="R386" i="31"/>
  <c r="Y58" i="23"/>
  <c r="M57" i="15" s="1"/>
  <c r="I284" i="25"/>
  <c r="R287" i="31"/>
  <c r="W287" i="31" s="1"/>
  <c r="Y46" i="23"/>
  <c r="M45" i="15" s="1"/>
  <c r="S333" i="31"/>
  <c r="Z52" i="23"/>
  <c r="N51" i="15" s="1"/>
  <c r="I223" i="25"/>
  <c r="AD246" i="25"/>
  <c r="H42" i="23" s="1"/>
  <c r="S287" i="31"/>
  <c r="Z46" i="23"/>
  <c r="N45" i="15" s="1"/>
  <c r="AD319" i="25"/>
  <c r="H49" i="23" s="1"/>
  <c r="R313" i="31"/>
  <c r="W313" i="31" s="1"/>
  <c r="Y49" i="23"/>
  <c r="M48" i="15" s="1"/>
  <c r="S374" i="31"/>
  <c r="Z56" i="23"/>
  <c r="N55" i="15" s="1"/>
  <c r="F199" i="28"/>
  <c r="P199" i="28"/>
  <c r="F223" i="28"/>
  <c r="P223" i="28"/>
  <c r="F235" i="28"/>
  <c r="P235" i="28"/>
  <c r="L246" i="28"/>
  <c r="F256" i="28"/>
  <c r="F268" i="28"/>
  <c r="P268" i="28"/>
  <c r="L293" i="28"/>
  <c r="P306" i="28"/>
  <c r="L319" i="28"/>
  <c r="P334" i="28"/>
  <c r="S344" i="31"/>
  <c r="Z53" i="23"/>
  <c r="N52" i="15" s="1"/>
  <c r="R344" i="31"/>
  <c r="W344" i="31" s="1"/>
  <c r="Y53" i="23"/>
  <c r="M52" i="15" s="1"/>
  <c r="AJ358" i="25"/>
  <c r="S352" i="31"/>
  <c r="Z54" i="23"/>
  <c r="N53" i="15" s="1"/>
  <c r="R352" i="31"/>
  <c r="W352" i="31" s="1"/>
  <c r="Y54" i="23"/>
  <c r="M53" i="15" s="1"/>
  <c r="L358" i="25"/>
  <c r="R186" i="28"/>
  <c r="R187" i="28"/>
  <c r="R190" i="28"/>
  <c r="R189" i="28"/>
  <c r="R188" i="28"/>
  <c r="H36" i="23"/>
  <c r="Z188" i="28"/>
  <c r="S186" i="31"/>
  <c r="Z36" i="23"/>
  <c r="Z184" i="28"/>
  <c r="L306" i="25"/>
  <c r="S300" i="31"/>
  <c r="Z47" i="23"/>
  <c r="Z77" i="23" s="1"/>
  <c r="R300" i="31"/>
  <c r="W300" i="31" s="1"/>
  <c r="Y47" i="23"/>
  <c r="Y77" i="23" s="1"/>
  <c r="R252" i="28"/>
  <c r="S250" i="31"/>
  <c r="Z43" i="23"/>
  <c r="N42" i="15" s="1"/>
  <c r="R250" i="31"/>
  <c r="Y43" i="23"/>
  <c r="M42" i="15" s="1"/>
  <c r="AD256" i="25"/>
  <c r="H43" i="23" s="1"/>
  <c r="O256" i="25"/>
  <c r="O439" i="25" s="1"/>
  <c r="O469" i="25" s="1"/>
  <c r="Z255" i="28"/>
  <c r="Z251" i="28"/>
  <c r="I256" i="25"/>
  <c r="R267" i="28"/>
  <c r="R265" i="28"/>
  <c r="AQ194" i="28" s="1"/>
  <c r="R259" i="28"/>
  <c r="AD268" i="25"/>
  <c r="H44" i="23" s="1"/>
  <c r="O268" i="25"/>
  <c r="O440" i="25" s="1"/>
  <c r="O470" i="25" s="1"/>
  <c r="Z267" i="28"/>
  <c r="Z265" i="28"/>
  <c r="I268" i="25"/>
  <c r="Z259" i="28"/>
  <c r="R348" i="28"/>
  <c r="Z345" i="28"/>
  <c r="Z374" i="28"/>
  <c r="Z378" i="28"/>
  <c r="Z376" i="28"/>
  <c r="Z372" i="28"/>
  <c r="L319" i="25"/>
  <c r="L386" i="25"/>
  <c r="AD392" i="25"/>
  <c r="H58" i="23" s="1"/>
  <c r="Z392" i="28"/>
  <c r="S322" i="31"/>
  <c r="Z50" i="23"/>
  <c r="N49" i="15" s="1"/>
  <c r="R322" i="31"/>
  <c r="Y50" i="23"/>
  <c r="M49" i="15" s="1"/>
  <c r="Z325" i="28"/>
  <c r="Z323" i="28"/>
  <c r="L199" i="25"/>
  <c r="R229" i="31"/>
  <c r="W229" i="31" s="1"/>
  <c r="Y41" i="23"/>
  <c r="M40" i="15" s="1"/>
  <c r="S229" i="31"/>
  <c r="Z41" i="23"/>
  <c r="N40" i="15" s="1"/>
  <c r="L235" i="25"/>
  <c r="I235" i="25"/>
  <c r="R222" i="28"/>
  <c r="AD223" i="25"/>
  <c r="H39" i="23" s="1"/>
  <c r="J42" i="51"/>
  <c r="I42" i="51"/>
  <c r="S217" i="31"/>
  <c r="Z39" i="23"/>
  <c r="N38" i="15" s="1"/>
  <c r="R217" i="31"/>
  <c r="Y39" i="23"/>
  <c r="M38" i="15" s="1"/>
  <c r="O223" i="25"/>
  <c r="Z221" i="28"/>
  <c r="S364" i="31"/>
  <c r="Z55" i="23"/>
  <c r="N54" i="15" s="1"/>
  <c r="AJ370" i="25"/>
  <c r="AA55" i="23" s="1"/>
  <c r="O54" i="15" s="1"/>
  <c r="R364" i="31"/>
  <c r="Y55" i="23"/>
  <c r="M54" i="15" s="1"/>
  <c r="Z366" i="28"/>
  <c r="F370" i="25"/>
  <c r="H38" i="23"/>
  <c r="S212" i="31"/>
  <c r="Z38" i="23"/>
  <c r="N37" i="15" s="1"/>
  <c r="R212" i="31"/>
  <c r="W212" i="31" s="1"/>
  <c r="Y38" i="23"/>
  <c r="M37" i="15" s="1"/>
  <c r="H52" i="23"/>
  <c r="AJ334" i="25"/>
  <c r="AA51" i="23" s="1"/>
  <c r="O50" i="15" s="1"/>
  <c r="F334" i="25"/>
  <c r="S328" i="31"/>
  <c r="Z51" i="23"/>
  <c r="N50" i="15" s="1"/>
  <c r="R328" i="31"/>
  <c r="W328" i="31" s="1"/>
  <c r="Y51" i="23"/>
  <c r="M50" i="15" s="1"/>
  <c r="R373" i="28"/>
  <c r="R352" i="28"/>
  <c r="R346" i="28"/>
  <c r="R347" i="28"/>
  <c r="R332" i="28"/>
  <c r="AQ200" i="28" s="1"/>
  <c r="R301" i="28"/>
  <c r="R261" i="28"/>
  <c r="R248" i="28"/>
  <c r="R250" i="28"/>
  <c r="R254" i="28"/>
  <c r="R255" i="28"/>
  <c r="R202" i="28"/>
  <c r="R205" i="28"/>
  <c r="R207" i="28"/>
  <c r="R209" i="28"/>
  <c r="R211" i="28"/>
  <c r="R273" i="28"/>
  <c r="R274" i="28"/>
  <c r="R282" i="28"/>
  <c r="R280" i="28"/>
  <c r="R278" i="28"/>
  <c r="R276" i="28"/>
  <c r="R292" i="28"/>
  <c r="R291" i="28"/>
  <c r="R290" i="28"/>
  <c r="G46" i="23"/>
  <c r="J49" i="51" s="1"/>
  <c r="F46" i="23"/>
  <c r="I49" i="51" s="1"/>
  <c r="R227" i="28"/>
  <c r="R243" i="28"/>
  <c r="R245" i="28"/>
  <c r="R241" i="28"/>
  <c r="R239" i="28"/>
  <c r="R238" i="28"/>
  <c r="T36" i="23"/>
  <c r="Z352" i="28"/>
  <c r="Z354" i="28"/>
  <c r="Z356" i="28"/>
  <c r="Z344" i="28"/>
  <c r="Z348" i="28"/>
  <c r="Z297" i="28"/>
  <c r="Z305" i="28"/>
  <c r="Z301" i="28"/>
  <c r="Z232" i="28"/>
  <c r="L223" i="25"/>
  <c r="Z196" i="28"/>
  <c r="Y184" i="28"/>
  <c r="M178" i="31"/>
  <c r="Y384" i="31"/>
  <c r="Z240" i="28"/>
  <c r="Z244" i="28"/>
  <c r="Z242" i="28"/>
  <c r="I246" i="25"/>
  <c r="Z238" i="28"/>
  <c r="AJ293" i="25"/>
  <c r="Z288" i="28"/>
  <c r="Z292" i="28"/>
  <c r="L293" i="25"/>
  <c r="Z291" i="28"/>
  <c r="F293" i="25"/>
  <c r="Z287" i="28"/>
  <c r="AJ228" i="25"/>
  <c r="AA40" i="23" s="1"/>
  <c r="O39" i="15" s="1"/>
  <c r="I228" i="25"/>
  <c r="AD284" i="25"/>
  <c r="H45" i="23" s="1"/>
  <c r="Z283" i="28"/>
  <c r="Z281" i="28"/>
  <c r="L284" i="25"/>
  <c r="R278" i="31"/>
  <c r="W278" i="31" s="1"/>
  <c r="AA45" i="23"/>
  <c r="O44" i="15" s="1"/>
  <c r="T39" i="23"/>
  <c r="H38" i="15" s="1"/>
  <c r="T40" i="23"/>
  <c r="H39" i="15" s="1"/>
  <c r="T41" i="23"/>
  <c r="H40" i="15" s="1"/>
  <c r="T42" i="23"/>
  <c r="H41" i="15" s="1"/>
  <c r="T43" i="23"/>
  <c r="H42" i="15" s="1"/>
  <c r="T44" i="23"/>
  <c r="H43" i="15" s="1"/>
  <c r="T45" i="23"/>
  <c r="H44" i="15" s="1"/>
  <c r="T46" i="23"/>
  <c r="H45" i="15" s="1"/>
  <c r="T47" i="23"/>
  <c r="H46" i="15" s="1"/>
  <c r="T49" i="23"/>
  <c r="H48" i="15" s="1"/>
  <c r="T50" i="23"/>
  <c r="H49" i="15" s="1"/>
  <c r="T51" i="23"/>
  <c r="H50" i="15" s="1"/>
  <c r="T52" i="23"/>
  <c r="H51" i="15" s="1"/>
  <c r="T53" i="23"/>
  <c r="H52" i="15" s="1"/>
  <c r="T54" i="23"/>
  <c r="H53" i="15" s="1"/>
  <c r="T55" i="23"/>
  <c r="H54" i="15" s="1"/>
  <c r="T58" i="23"/>
  <c r="H57" i="15" s="1"/>
  <c r="AF183" i="25"/>
  <c r="M177" i="31"/>
  <c r="AE184" i="25"/>
  <c r="L178" i="31"/>
  <c r="Z185" i="28"/>
  <c r="AF185" i="25"/>
  <c r="M179" i="31"/>
  <c r="AA36" i="23"/>
  <c r="Z186" i="28"/>
  <c r="AE186" i="25"/>
  <c r="L180" i="31"/>
  <c r="Z187" i="28"/>
  <c r="AF187" i="25"/>
  <c r="M181" i="31"/>
  <c r="AE188" i="25"/>
  <c r="L182" i="31"/>
  <c r="Z189" i="28"/>
  <c r="AF189" i="25"/>
  <c r="M183" i="31"/>
  <c r="Z190" i="28"/>
  <c r="AE190" i="25"/>
  <c r="L184" i="31"/>
  <c r="I199" i="25"/>
  <c r="L188" i="31"/>
  <c r="AD199" i="25"/>
  <c r="H37" i="23" s="1"/>
  <c r="Z195" i="28"/>
  <c r="AF195" i="25"/>
  <c r="M189" i="31"/>
  <c r="AE196" i="25"/>
  <c r="L190" i="31"/>
  <c r="Z197" i="28"/>
  <c r="AF197" i="25"/>
  <c r="M191" i="31"/>
  <c r="AJ199" i="25"/>
  <c r="AA37" i="23" s="1"/>
  <c r="O36" i="15" s="1"/>
  <c r="Z198" i="28"/>
  <c r="AE198" i="25"/>
  <c r="L192" i="31"/>
  <c r="M195" i="31"/>
  <c r="L196" i="31"/>
  <c r="L197" i="31"/>
  <c r="M198" i="31"/>
  <c r="L199" i="31"/>
  <c r="M200" i="31"/>
  <c r="L201" i="31"/>
  <c r="M202" i="31"/>
  <c r="L203" i="31"/>
  <c r="M204" i="31"/>
  <c r="L205" i="31"/>
  <c r="M206" i="31"/>
  <c r="M207" i="31"/>
  <c r="L208" i="31"/>
  <c r="L209" i="31"/>
  <c r="F223" i="25"/>
  <c r="AF220" i="25"/>
  <c r="M214" i="31"/>
  <c r="L215" i="31"/>
  <c r="Z222" i="28"/>
  <c r="AF222" i="25"/>
  <c r="M216" i="31"/>
  <c r="L228" i="25"/>
  <c r="AF225" i="25"/>
  <c r="M219" i="31"/>
  <c r="AE226" i="25"/>
  <c r="L220" i="31"/>
  <c r="AF227" i="25"/>
  <c r="M221" i="31"/>
  <c r="L224" i="31"/>
  <c r="AD235" i="25"/>
  <c r="H41" i="23" s="1"/>
  <c r="Z231" i="28"/>
  <c r="AF231" i="25"/>
  <c r="M225" i="31"/>
  <c r="AE232" i="25"/>
  <c r="L226" i="31"/>
  <c r="Z233" i="28"/>
  <c r="AF233" i="25"/>
  <c r="M227" i="31"/>
  <c r="AJ235" i="25"/>
  <c r="AA41" i="23" s="1"/>
  <c r="O40" i="15" s="1"/>
  <c r="Z234" i="28"/>
  <c r="AE234" i="25"/>
  <c r="L228" i="31"/>
  <c r="L246" i="25"/>
  <c r="AF237" i="25"/>
  <c r="M231" i="31"/>
  <c r="AE238" i="25"/>
  <c r="L232" i="31"/>
  <c r="F246" i="25"/>
  <c r="AF239" i="25"/>
  <c r="M233" i="31"/>
  <c r="AE240" i="25"/>
  <c r="L234" i="31"/>
  <c r="AF241" i="25"/>
  <c r="M235" i="31"/>
  <c r="AE242" i="25"/>
  <c r="L236" i="31"/>
  <c r="Z243" i="28"/>
  <c r="AF243" i="25"/>
  <c r="M237" i="31"/>
  <c r="AE244" i="25"/>
  <c r="L238" i="31"/>
  <c r="AF245" i="25"/>
  <c r="M239" i="31"/>
  <c r="T240" i="31"/>
  <c r="W240" i="31"/>
  <c r="Z248" i="28"/>
  <c r="AF248" i="25"/>
  <c r="M242" i="31"/>
  <c r="AJ256" i="25"/>
  <c r="AA43" i="23" s="1"/>
  <c r="O42" i="15" s="1"/>
  <c r="Z249" i="28"/>
  <c r="AE249" i="25"/>
  <c r="L243" i="31"/>
  <c r="Z250" i="28"/>
  <c r="L256" i="25"/>
  <c r="M244" i="31"/>
  <c r="AE251" i="25"/>
  <c r="L245" i="31"/>
  <c r="Z252" i="28"/>
  <c r="AF252" i="25"/>
  <c r="M246" i="31"/>
  <c r="Z253" i="28"/>
  <c r="AE253" i="25"/>
  <c r="L247" i="31"/>
  <c r="AF254" i="25"/>
  <c r="M248" i="31"/>
  <c r="AE255" i="25"/>
  <c r="L249" i="31"/>
  <c r="F268" i="25"/>
  <c r="M252" i="31"/>
  <c r="AJ268" i="25"/>
  <c r="AA44" i="23" s="1"/>
  <c r="O43" i="15" s="1"/>
  <c r="L253" i="31"/>
  <c r="L268" i="25"/>
  <c r="M254" i="31"/>
  <c r="Z261" i="28"/>
  <c r="L255" i="31"/>
  <c r="M256" i="31"/>
  <c r="Z263" i="28"/>
  <c r="L257" i="31"/>
  <c r="Z264" i="28"/>
  <c r="M258" i="31"/>
  <c r="L259" i="31"/>
  <c r="M260" i="31"/>
  <c r="L261" i="31"/>
  <c r="Z270" i="28"/>
  <c r="AF270" i="25"/>
  <c r="M264" i="31"/>
  <c r="Z271" i="28"/>
  <c r="AF271" i="25"/>
  <c r="M265" i="31"/>
  <c r="Z272" i="28"/>
  <c r="AF272" i="25"/>
  <c r="M266" i="31"/>
  <c r="Z273" i="28"/>
  <c r="AF273" i="25"/>
  <c r="M267" i="31"/>
  <c r="Z274" i="28"/>
  <c r="AF274" i="25"/>
  <c r="M268" i="31"/>
  <c r="Z275" i="28"/>
  <c r="AF275" i="25"/>
  <c r="M269" i="31"/>
  <c r="Z276" i="28"/>
  <c r="AF276" i="25"/>
  <c r="M270" i="31"/>
  <c r="Z277" i="28"/>
  <c r="AF277" i="25"/>
  <c r="M271" i="31"/>
  <c r="Z278" i="28"/>
  <c r="AF278" i="25"/>
  <c r="M272" i="31"/>
  <c r="Z279" i="28"/>
  <c r="AF279" i="25"/>
  <c r="M273" i="31"/>
  <c r="AF280" i="25"/>
  <c r="M274" i="31"/>
  <c r="AF281" i="25"/>
  <c r="M275" i="31"/>
  <c r="AF283" i="25"/>
  <c r="M276" i="31"/>
  <c r="F284" i="25"/>
  <c r="Z286" i="28"/>
  <c r="L280" i="31"/>
  <c r="AF287" i="25"/>
  <c r="M281" i="31"/>
  <c r="I293" i="25"/>
  <c r="AE288" i="25"/>
  <c r="L282" i="31"/>
  <c r="AD293" i="25"/>
  <c r="Z289" i="28"/>
  <c r="AF289" i="25"/>
  <c r="M283" i="31"/>
  <c r="Z290" i="28"/>
  <c r="AE290" i="25"/>
  <c r="L284" i="31"/>
  <c r="AF291" i="25"/>
  <c r="M285" i="31"/>
  <c r="AF292" i="25"/>
  <c r="M286" i="31"/>
  <c r="Z295" i="28"/>
  <c r="AE295" i="25"/>
  <c r="L289" i="31"/>
  <c r="AD306" i="25"/>
  <c r="H47" i="23" s="1"/>
  <c r="F306" i="25"/>
  <c r="AF296" i="25"/>
  <c r="M290" i="31"/>
  <c r="AJ306" i="25"/>
  <c r="AA47" i="23" s="1"/>
  <c r="O46" i="15" s="1"/>
  <c r="AE297" i="25"/>
  <c r="L291" i="31"/>
  <c r="AF298" i="25"/>
  <c r="M292" i="31"/>
  <c r="Z299" i="28"/>
  <c r="AE299" i="25"/>
  <c r="L293" i="31"/>
  <c r="Z300" i="28"/>
  <c r="AF300" i="25"/>
  <c r="M294" i="31"/>
  <c r="AE301" i="25"/>
  <c r="L295" i="31"/>
  <c r="AF302" i="25"/>
  <c r="M296" i="31"/>
  <c r="Z303" i="28"/>
  <c r="AE303" i="25"/>
  <c r="L297" i="31"/>
  <c r="Z304" i="28"/>
  <c r="AF304" i="25"/>
  <c r="M298" i="31"/>
  <c r="AE305" i="25"/>
  <c r="L299" i="31"/>
  <c r="AF312" i="25"/>
  <c r="M306" i="31"/>
  <c r="AJ319" i="25"/>
  <c r="AA49" i="23" s="1"/>
  <c r="O48" i="15" s="1"/>
  <c r="AE313" i="25"/>
  <c r="L307" i="31"/>
  <c r="AF314" i="25"/>
  <c r="M308" i="31"/>
  <c r="I319" i="25"/>
  <c r="AE315" i="25"/>
  <c r="L309" i="31"/>
  <c r="AF316" i="25"/>
  <c r="M310" i="31"/>
  <c r="AE317" i="25"/>
  <c r="L311" i="31"/>
  <c r="Z318" i="28"/>
  <c r="AF318" i="25"/>
  <c r="M312" i="31"/>
  <c r="L315" i="31"/>
  <c r="Z322" i="28"/>
  <c r="AF322" i="25"/>
  <c r="M316" i="31"/>
  <c r="AE323" i="25"/>
  <c r="L317" i="31"/>
  <c r="AF324" i="25"/>
  <c r="M318" i="31"/>
  <c r="AE325" i="25"/>
  <c r="L319" i="31"/>
  <c r="Z326" i="28"/>
  <c r="V326" i="28" s="1"/>
  <c r="AF326" i="25"/>
  <c r="I334" i="25"/>
  <c r="AE330" i="25"/>
  <c r="L324" i="31"/>
  <c r="AD334" i="25"/>
  <c r="H51" i="23" s="1"/>
  <c r="AF331" i="25"/>
  <c r="M325" i="31"/>
  <c r="AE332" i="25"/>
  <c r="L326" i="31"/>
  <c r="AF333" i="25"/>
  <c r="M327" i="31"/>
  <c r="L330" i="31"/>
  <c r="AF337" i="25"/>
  <c r="M331" i="31"/>
  <c r="AE341" i="25"/>
  <c r="L335" i="31"/>
  <c r="Z342" i="28"/>
  <c r="AF342" i="25"/>
  <c r="M336" i="31"/>
  <c r="Z343" i="28"/>
  <c r="AE343" i="25"/>
  <c r="L337" i="31"/>
  <c r="AF344" i="25"/>
  <c r="M338" i="31"/>
  <c r="AE345" i="25"/>
  <c r="L339" i="31"/>
  <c r="Z346" i="28"/>
  <c r="AF346" i="25"/>
  <c r="M340" i="31"/>
  <c r="Z347" i="28"/>
  <c r="AE347" i="25"/>
  <c r="L341" i="31"/>
  <c r="AF348" i="25"/>
  <c r="M342" i="31"/>
  <c r="I358" i="25"/>
  <c r="L346" i="31"/>
  <c r="Z353" i="28"/>
  <c r="AF353" i="25"/>
  <c r="M347" i="31"/>
  <c r="AE354" i="25"/>
  <c r="L348" i="31"/>
  <c r="AD358" i="25"/>
  <c r="AF355" i="25"/>
  <c r="M349" i="31"/>
  <c r="AE356" i="25"/>
  <c r="L350" i="31"/>
  <c r="Z357" i="28"/>
  <c r="AF357" i="25"/>
  <c r="M351" i="31"/>
  <c r="I370" i="25"/>
  <c r="AE360" i="25"/>
  <c r="L354" i="31"/>
  <c r="AD370" i="25"/>
  <c r="H55" i="23" s="1"/>
  <c r="Z361" i="28"/>
  <c r="AF361" i="25"/>
  <c r="M355" i="31"/>
  <c r="Z362" i="28"/>
  <c r="AE362" i="25"/>
  <c r="L356" i="31"/>
  <c r="Z363" i="28"/>
  <c r="AF363" i="25"/>
  <c r="M357" i="31"/>
  <c r="Z364" i="28"/>
  <c r="AE364" i="25"/>
  <c r="L358" i="31"/>
  <c r="Z365" i="28"/>
  <c r="AF365" i="25"/>
  <c r="M359" i="31"/>
  <c r="AE366" i="25"/>
  <c r="L360" i="31"/>
  <c r="Z367" i="28"/>
  <c r="AF367" i="25"/>
  <c r="M361" i="31"/>
  <c r="Z368" i="28"/>
  <c r="AE368" i="25"/>
  <c r="L362" i="31"/>
  <c r="Z369" i="28"/>
  <c r="AF369" i="25"/>
  <c r="M363" i="31"/>
  <c r="AE372" i="25"/>
  <c r="L366" i="31"/>
  <c r="AD380" i="25"/>
  <c r="H56" i="23" s="1"/>
  <c r="Z373" i="28"/>
  <c r="AF373" i="25"/>
  <c r="M367" i="31"/>
  <c r="AE374" i="25"/>
  <c r="L368" i="31"/>
  <c r="AF375" i="25"/>
  <c r="M369" i="31"/>
  <c r="AE376" i="25"/>
  <c r="L370" i="31"/>
  <c r="Z377" i="28"/>
  <c r="AF377" i="25"/>
  <c r="M371" i="31"/>
  <c r="AE378" i="25"/>
  <c r="L372" i="31"/>
  <c r="AF379" i="25"/>
  <c r="M373" i="31"/>
  <c r="I386" i="25"/>
  <c r="AE382" i="25"/>
  <c r="L376" i="31"/>
  <c r="Z383" i="28"/>
  <c r="AF383" i="25"/>
  <c r="M377" i="31"/>
  <c r="X384" i="28"/>
  <c r="T384" i="28" s="1"/>
  <c r="L378" i="31"/>
  <c r="AF385" i="25"/>
  <c r="M379" i="31"/>
  <c r="AF388" i="25"/>
  <c r="M382" i="31"/>
  <c r="AJ392" i="25"/>
  <c r="AA58" i="23" s="1"/>
  <c r="O57" i="15" s="1"/>
  <c r="AE389" i="25"/>
  <c r="L383" i="31"/>
  <c r="N384" i="31"/>
  <c r="AF391" i="25"/>
  <c r="M385" i="31"/>
  <c r="R331" i="28"/>
  <c r="R377" i="28"/>
  <c r="Y379" i="28"/>
  <c r="X378" i="28"/>
  <c r="Y377" i="28"/>
  <c r="X376" i="28"/>
  <c r="Y375" i="28"/>
  <c r="X374" i="28"/>
  <c r="Y373" i="28"/>
  <c r="X372" i="28"/>
  <c r="Y369" i="28"/>
  <c r="X368" i="28"/>
  <c r="Y367" i="28"/>
  <c r="X366" i="28"/>
  <c r="Y365" i="28"/>
  <c r="X364" i="28"/>
  <c r="Y363" i="28"/>
  <c r="X362" i="28"/>
  <c r="Y361" i="28"/>
  <c r="X360" i="28"/>
  <c r="Y357" i="28"/>
  <c r="X356" i="28"/>
  <c r="Y355" i="28"/>
  <c r="X354" i="28"/>
  <c r="Y353" i="28"/>
  <c r="X352" i="28"/>
  <c r="Y348" i="28"/>
  <c r="X347" i="28"/>
  <c r="Y346" i="28"/>
  <c r="X345" i="28"/>
  <c r="Y344" i="28"/>
  <c r="X343" i="28"/>
  <c r="Y342" i="28"/>
  <c r="X341" i="28"/>
  <c r="Y337" i="28"/>
  <c r="X336" i="28"/>
  <c r="X321" i="28"/>
  <c r="Y318" i="28"/>
  <c r="X317" i="28"/>
  <c r="Y316" i="28"/>
  <c r="X315" i="28"/>
  <c r="Y314" i="28"/>
  <c r="X313" i="28"/>
  <c r="Y312" i="28"/>
  <c r="X305" i="28"/>
  <c r="Y304" i="28"/>
  <c r="X303" i="28"/>
  <c r="Y302" i="28"/>
  <c r="X301" i="28"/>
  <c r="Y300" i="28"/>
  <c r="X299" i="28"/>
  <c r="Y298" i="28"/>
  <c r="X297" i="28"/>
  <c r="Y296" i="28"/>
  <c r="X295" i="28"/>
  <c r="Y292" i="28"/>
  <c r="Y275" i="28"/>
  <c r="Y273" i="28"/>
  <c r="Y271" i="28"/>
  <c r="Y245" i="28"/>
  <c r="X244" i="28"/>
  <c r="Y243" i="28"/>
  <c r="X242" i="28"/>
  <c r="Y241" i="28"/>
  <c r="X240" i="28"/>
  <c r="Y239" i="28"/>
  <c r="X238" i="28"/>
  <c r="Y237" i="28"/>
  <c r="X234" i="28"/>
  <c r="Y233" i="28"/>
  <c r="X232" i="28"/>
  <c r="Y231" i="28"/>
  <c r="X230" i="28"/>
  <c r="Y227" i="28"/>
  <c r="X226" i="28"/>
  <c r="Y225" i="28"/>
  <c r="X198" i="28"/>
  <c r="Y197" i="28"/>
  <c r="X196" i="28"/>
  <c r="Y195" i="28"/>
  <c r="X194" i="28"/>
  <c r="AE183" i="25"/>
  <c r="L177" i="31"/>
  <c r="AF184" i="25"/>
  <c r="AE185" i="25"/>
  <c r="L179" i="31"/>
  <c r="AF186" i="25"/>
  <c r="M180" i="31"/>
  <c r="AE187" i="25"/>
  <c r="L181" i="31"/>
  <c r="AF188" i="25"/>
  <c r="M182" i="31"/>
  <c r="AE189" i="25"/>
  <c r="L183" i="31"/>
  <c r="AF190" i="25"/>
  <c r="M184" i="31"/>
  <c r="AF194" i="25"/>
  <c r="M188" i="31"/>
  <c r="AE195" i="25"/>
  <c r="L189" i="31"/>
  <c r="AF196" i="25"/>
  <c r="M190" i="31"/>
  <c r="AE197" i="25"/>
  <c r="L191" i="31"/>
  <c r="AF198" i="25"/>
  <c r="M192" i="31"/>
  <c r="X201" i="28"/>
  <c r="L195" i="31"/>
  <c r="M196" i="31"/>
  <c r="M197" i="31"/>
  <c r="L198" i="31"/>
  <c r="M199" i="31"/>
  <c r="L200" i="31"/>
  <c r="M201" i="31"/>
  <c r="L202" i="31"/>
  <c r="M203" i="31"/>
  <c r="L204" i="31"/>
  <c r="M205" i="31"/>
  <c r="L206" i="31"/>
  <c r="L207" i="31"/>
  <c r="M208" i="31"/>
  <c r="M209" i="31"/>
  <c r="AE220" i="25"/>
  <c r="L214" i="31"/>
  <c r="M215" i="31"/>
  <c r="AE222" i="25"/>
  <c r="L216" i="31"/>
  <c r="AE225" i="25"/>
  <c r="L219" i="31"/>
  <c r="AF226" i="25"/>
  <c r="M220" i="31"/>
  <c r="AE227" i="25"/>
  <c r="L221" i="31"/>
  <c r="AF230" i="25"/>
  <c r="M224" i="31"/>
  <c r="AE231" i="25"/>
  <c r="L225" i="31"/>
  <c r="AF232" i="25"/>
  <c r="M226" i="31"/>
  <c r="AE233" i="25"/>
  <c r="L227" i="31"/>
  <c r="AF234" i="25"/>
  <c r="M228" i="31"/>
  <c r="AE237" i="25"/>
  <c r="L231" i="31"/>
  <c r="AF238" i="25"/>
  <c r="M232" i="31"/>
  <c r="L233" i="31"/>
  <c r="AF240" i="25"/>
  <c r="M234" i="31"/>
  <c r="Z241" i="28"/>
  <c r="AE241" i="25"/>
  <c r="L235" i="31"/>
  <c r="AF242" i="25"/>
  <c r="M236" i="31"/>
  <c r="AE243" i="25"/>
  <c r="L237" i="31"/>
  <c r="AF244" i="25"/>
  <c r="M238" i="31"/>
  <c r="Z245" i="28"/>
  <c r="AE245" i="25"/>
  <c r="L239" i="31"/>
  <c r="AE248" i="25"/>
  <c r="L242" i="31"/>
  <c r="AF249" i="25"/>
  <c r="M243" i="31"/>
  <c r="L244" i="31"/>
  <c r="AF251" i="25"/>
  <c r="M245" i="31"/>
  <c r="AE252" i="25"/>
  <c r="L246" i="31"/>
  <c r="AF253" i="25"/>
  <c r="M247" i="31"/>
  <c r="AE254" i="25"/>
  <c r="L248" i="31"/>
  <c r="AF255" i="25"/>
  <c r="M249" i="31"/>
  <c r="L252" i="31"/>
  <c r="M253" i="31"/>
  <c r="Z260" i="28"/>
  <c r="L254" i="31"/>
  <c r="M255" i="31"/>
  <c r="Z262" i="28"/>
  <c r="L256" i="31"/>
  <c r="M257" i="31"/>
  <c r="L258" i="31"/>
  <c r="M259" i="31"/>
  <c r="Z266" i="28"/>
  <c r="L260" i="31"/>
  <c r="M261" i="31"/>
  <c r="L264" i="31"/>
  <c r="AE271" i="25"/>
  <c r="L265" i="31"/>
  <c r="AE272" i="25"/>
  <c r="L266" i="31"/>
  <c r="AE273" i="25"/>
  <c r="L267" i="31"/>
  <c r="AE274" i="25"/>
  <c r="L268" i="31"/>
  <c r="AE275" i="25"/>
  <c r="L269" i="31"/>
  <c r="AE276" i="25"/>
  <c r="L270" i="31"/>
  <c r="AE277" i="25"/>
  <c r="L271" i="31"/>
  <c r="AE278" i="25"/>
  <c r="L272" i="31"/>
  <c r="AE279" i="25"/>
  <c r="L273" i="31"/>
  <c r="AE280" i="25"/>
  <c r="L274" i="31"/>
  <c r="AE281" i="25"/>
  <c r="L275" i="31"/>
  <c r="AE283" i="25"/>
  <c r="L276" i="31"/>
  <c r="M280" i="31"/>
  <c r="AE287" i="25"/>
  <c r="L281" i="31"/>
  <c r="AF288" i="25"/>
  <c r="M282" i="31"/>
  <c r="AE289" i="25"/>
  <c r="L283" i="31"/>
  <c r="AF290" i="25"/>
  <c r="M284" i="31"/>
  <c r="AE291" i="25"/>
  <c r="L285" i="31"/>
  <c r="AE292" i="25"/>
  <c r="L286" i="31"/>
  <c r="AF295" i="25"/>
  <c r="M289" i="31"/>
  <c r="L290" i="31"/>
  <c r="AF297" i="25"/>
  <c r="M291" i="31"/>
  <c r="AE298" i="25"/>
  <c r="L292" i="31"/>
  <c r="AF299" i="25"/>
  <c r="M293" i="31"/>
  <c r="AE300" i="25"/>
  <c r="L294" i="31"/>
  <c r="AF301" i="25"/>
  <c r="M295" i="31"/>
  <c r="Z302" i="28"/>
  <c r="AE302" i="25"/>
  <c r="L296" i="31"/>
  <c r="AF303" i="25"/>
  <c r="M297" i="31"/>
  <c r="AE304" i="25"/>
  <c r="L298" i="31"/>
  <c r="AF305" i="25"/>
  <c r="M299" i="31"/>
  <c r="AE312" i="25"/>
  <c r="L306" i="31"/>
  <c r="M307" i="31"/>
  <c r="AE314" i="25"/>
  <c r="L308" i="31"/>
  <c r="AF315" i="25"/>
  <c r="M309" i="31"/>
  <c r="AE316" i="25"/>
  <c r="L310" i="31"/>
  <c r="AF317" i="25"/>
  <c r="M311" i="31"/>
  <c r="AE318" i="25"/>
  <c r="L312" i="31"/>
  <c r="M315" i="31"/>
  <c r="AE322" i="25"/>
  <c r="L316" i="31"/>
  <c r="AF323" i="25"/>
  <c r="M317" i="31"/>
  <c r="Z324" i="28"/>
  <c r="AE324" i="25"/>
  <c r="L318" i="31"/>
  <c r="AF325" i="25"/>
  <c r="M319" i="31"/>
  <c r="AE326" i="25"/>
  <c r="AF330" i="25"/>
  <c r="M324" i="31"/>
  <c r="AE331" i="25"/>
  <c r="L325" i="31"/>
  <c r="L334" i="25"/>
  <c r="Y332" i="28"/>
  <c r="M326" i="31"/>
  <c r="AE333" i="25"/>
  <c r="L327" i="31"/>
  <c r="M330" i="31"/>
  <c r="AE337" i="25"/>
  <c r="L331" i="31"/>
  <c r="AF341" i="25"/>
  <c r="M335" i="31"/>
  <c r="AE342" i="25"/>
  <c r="L336" i="31"/>
  <c r="M337" i="31"/>
  <c r="AE344" i="25"/>
  <c r="L338" i="31"/>
  <c r="AF345" i="25"/>
  <c r="M339" i="31"/>
  <c r="AE346" i="25"/>
  <c r="L340" i="31"/>
  <c r="AF347" i="25"/>
  <c r="M341" i="31"/>
  <c r="AE348" i="25"/>
  <c r="L342" i="31"/>
  <c r="M346" i="31"/>
  <c r="AE353" i="25"/>
  <c r="L347" i="31"/>
  <c r="AF354" i="25"/>
  <c r="M348" i="31"/>
  <c r="Z355" i="28"/>
  <c r="AE355" i="25"/>
  <c r="L349" i="31"/>
  <c r="AF356" i="25"/>
  <c r="M350" i="31"/>
  <c r="AE357" i="25"/>
  <c r="L351" i="31"/>
  <c r="AF360" i="25"/>
  <c r="M354" i="31"/>
  <c r="AE361" i="25"/>
  <c r="L355" i="31"/>
  <c r="L370" i="25"/>
  <c r="M356" i="31"/>
  <c r="AE363" i="25"/>
  <c r="L357" i="31"/>
  <c r="AF364" i="25"/>
  <c r="M358" i="31"/>
  <c r="AE365" i="25"/>
  <c r="L359" i="31"/>
  <c r="AF366" i="25"/>
  <c r="M360" i="31"/>
  <c r="AE367" i="25"/>
  <c r="L361" i="31"/>
  <c r="AF368" i="25"/>
  <c r="M362" i="31"/>
  <c r="AE369" i="25"/>
  <c r="L363" i="31"/>
  <c r="AF372" i="25"/>
  <c r="M366" i="31"/>
  <c r="AE373" i="25"/>
  <c r="L367" i="31"/>
  <c r="AF374" i="25"/>
  <c r="M368" i="31"/>
  <c r="AJ380" i="25"/>
  <c r="AA56" i="23" s="1"/>
  <c r="O55" i="15" s="1"/>
  <c r="Z375" i="28"/>
  <c r="AE375" i="25"/>
  <c r="L369" i="31"/>
  <c r="AF376" i="25"/>
  <c r="M370" i="31"/>
  <c r="AE377" i="25"/>
  <c r="L371" i="31"/>
  <c r="AF378" i="25"/>
  <c r="M372" i="31"/>
  <c r="Z379" i="28"/>
  <c r="AE379" i="25"/>
  <c r="L373" i="31"/>
  <c r="AF382" i="25"/>
  <c r="M376" i="31"/>
  <c r="AE383" i="25"/>
  <c r="L377" i="31"/>
  <c r="F386" i="25"/>
  <c r="AF384" i="25"/>
  <c r="M378" i="31"/>
  <c r="AJ386" i="25"/>
  <c r="AA57" i="23" s="1"/>
  <c r="O56" i="15" s="1"/>
  <c r="AE385" i="25"/>
  <c r="L379" i="31"/>
  <c r="AE388" i="25"/>
  <c r="L382" i="31"/>
  <c r="AF389" i="25"/>
  <c r="M383" i="31"/>
  <c r="AE391" i="25"/>
  <c r="L385" i="31"/>
  <c r="I358" i="28"/>
  <c r="Q358" i="28"/>
  <c r="X379" i="28"/>
  <c r="Y378" i="28"/>
  <c r="X377" i="28"/>
  <c r="Y376" i="28"/>
  <c r="X375" i="28"/>
  <c r="Y374" i="28"/>
  <c r="X373" i="28"/>
  <c r="Y372" i="28"/>
  <c r="X369" i="28"/>
  <c r="Y368" i="28"/>
  <c r="X367" i="28"/>
  <c r="Y366" i="28"/>
  <c r="X365" i="28"/>
  <c r="Y364" i="28"/>
  <c r="X363" i="28"/>
  <c r="Y362" i="28"/>
  <c r="X361" i="28"/>
  <c r="Y360" i="28"/>
  <c r="X357" i="28"/>
  <c r="Y356" i="28"/>
  <c r="X355" i="28"/>
  <c r="Y354" i="28"/>
  <c r="X353" i="28"/>
  <c r="Y352" i="28"/>
  <c r="X348" i="28"/>
  <c r="Y347" i="28"/>
  <c r="X346" i="28"/>
  <c r="Y345" i="28"/>
  <c r="X344" i="28"/>
  <c r="Y343" i="28"/>
  <c r="X342" i="28"/>
  <c r="Y341" i="28"/>
  <c r="X337" i="28"/>
  <c r="Y336" i="28"/>
  <c r="X318" i="28"/>
  <c r="Y317" i="28"/>
  <c r="X316" i="28"/>
  <c r="Y315" i="28"/>
  <c r="X314" i="28"/>
  <c r="Y313" i="28"/>
  <c r="X312" i="28"/>
  <c r="Y305" i="28"/>
  <c r="X304" i="28"/>
  <c r="Y303" i="28"/>
  <c r="X302" i="28"/>
  <c r="Y301" i="28"/>
  <c r="X300" i="28"/>
  <c r="Y299" i="28"/>
  <c r="X298" i="28"/>
  <c r="Y297" i="28"/>
  <c r="X296" i="28"/>
  <c r="Y295" i="28"/>
  <c r="X292" i="28"/>
  <c r="Y291" i="28"/>
  <c r="X290" i="28"/>
  <c r="Y289" i="28"/>
  <c r="X288" i="28"/>
  <c r="Y287" i="28"/>
  <c r="X286" i="28"/>
  <c r="X277" i="28"/>
  <c r="Y276" i="28"/>
  <c r="X275" i="28"/>
  <c r="Y274" i="28"/>
  <c r="X273" i="28"/>
  <c r="Y272" i="28"/>
  <c r="X271" i="28"/>
  <c r="Y270" i="28"/>
  <c r="X267" i="28"/>
  <c r="Y266" i="28"/>
  <c r="X265" i="28"/>
  <c r="Y264" i="28"/>
  <c r="X263" i="28"/>
  <c r="Y262" i="28"/>
  <c r="X261" i="28"/>
  <c r="Y260" i="28"/>
  <c r="X259" i="28"/>
  <c r="Y258" i="28"/>
  <c r="X255" i="28"/>
  <c r="Y254" i="28"/>
  <c r="X253" i="28"/>
  <c r="Y252" i="28"/>
  <c r="X251" i="28"/>
  <c r="Y250" i="28"/>
  <c r="X249" i="28"/>
  <c r="Y248" i="28"/>
  <c r="X245" i="28"/>
  <c r="Y244" i="28"/>
  <c r="X243" i="28"/>
  <c r="Y242" i="28"/>
  <c r="X241" i="28"/>
  <c r="Y240" i="28"/>
  <c r="X239" i="28"/>
  <c r="Y238" i="28"/>
  <c r="X237" i="28"/>
  <c r="Y234" i="28"/>
  <c r="X233" i="28"/>
  <c r="Y232" i="28"/>
  <c r="X231" i="28"/>
  <c r="Y230" i="28"/>
  <c r="X227" i="28"/>
  <c r="Y226" i="28"/>
  <c r="X225" i="28"/>
  <c r="Y222" i="28"/>
  <c r="X221" i="28"/>
  <c r="Y220" i="28"/>
  <c r="Y198" i="28"/>
  <c r="X197" i="28"/>
  <c r="Y196" i="28"/>
  <c r="X195" i="28"/>
  <c r="Y194" i="28"/>
  <c r="X190" i="28"/>
  <c r="Y189" i="28"/>
  <c r="X188" i="28"/>
  <c r="Y187" i="28"/>
  <c r="X186" i="28"/>
  <c r="Y185" i="28"/>
  <c r="X184" i="28"/>
  <c r="R342" i="28"/>
  <c r="R357" i="28"/>
  <c r="O319" i="28"/>
  <c r="O328" i="28"/>
  <c r="L334" i="28"/>
  <c r="O199" i="28"/>
  <c r="I199" i="28"/>
  <c r="Q199" i="28"/>
  <c r="O223" i="28"/>
  <c r="R221" i="28"/>
  <c r="O235" i="28"/>
  <c r="I246" i="28"/>
  <c r="Q246" i="28"/>
  <c r="R253" i="28"/>
  <c r="R279" i="28"/>
  <c r="O306" i="28"/>
  <c r="R322" i="28"/>
  <c r="R333" i="28"/>
  <c r="R345" i="28"/>
  <c r="R356" i="28"/>
  <c r="P370" i="28"/>
  <c r="R361" i="28"/>
  <c r="R362" i="28"/>
  <c r="R363" i="28"/>
  <c r="R364" i="28"/>
  <c r="R367" i="28"/>
  <c r="R368" i="28"/>
  <c r="P380" i="28"/>
  <c r="R378" i="28"/>
  <c r="I334" i="28"/>
  <c r="AL207" i="28"/>
  <c r="L199" i="28"/>
  <c r="L223" i="28"/>
  <c r="F228" i="28"/>
  <c r="P228" i="28"/>
  <c r="L235" i="28"/>
  <c r="F246" i="28"/>
  <c r="P246" i="28"/>
  <c r="L268" i="28"/>
  <c r="P293" i="28"/>
  <c r="L306" i="28"/>
  <c r="R296" i="28"/>
  <c r="R304" i="28"/>
  <c r="P319" i="28"/>
  <c r="R330" i="28"/>
  <c r="F358" i="28"/>
  <c r="R355" i="28"/>
  <c r="O370" i="28"/>
  <c r="O380" i="28"/>
  <c r="O386" i="28"/>
  <c r="R185" i="28"/>
  <c r="R226" i="28"/>
  <c r="R244" i="28"/>
  <c r="R262" i="28"/>
  <c r="R272" i="28"/>
  <c r="R289" i="28"/>
  <c r="R297" i="28"/>
  <c r="F328" i="28"/>
  <c r="I235" i="28"/>
  <c r="Q235" i="28"/>
  <c r="R240" i="28"/>
  <c r="R242" i="28"/>
  <c r="O256" i="28"/>
  <c r="R249" i="28"/>
  <c r="AQ192" i="28" s="1"/>
  <c r="R251" i="28"/>
  <c r="R258" i="28"/>
  <c r="AQ193" i="28" s="1"/>
  <c r="R260" i="28"/>
  <c r="R288" i="28"/>
  <c r="F319" i="28"/>
  <c r="R313" i="28"/>
  <c r="R343" i="28"/>
  <c r="O358" i="28"/>
  <c r="R353" i="28"/>
  <c r="R360" i="28"/>
  <c r="R366" i="28"/>
  <c r="R376" i="28"/>
  <c r="R384" i="28"/>
  <c r="R184" i="28"/>
  <c r="L256" i="28"/>
  <c r="O268" i="28"/>
  <c r="R281" i="28"/>
  <c r="I293" i="28"/>
  <c r="R305" i="28"/>
  <c r="R312" i="28"/>
  <c r="I328" i="28"/>
  <c r="F334" i="28"/>
  <c r="F380" i="28"/>
  <c r="I228" i="28"/>
  <c r="Q228" i="28"/>
  <c r="R237" i="28"/>
  <c r="O246" i="28"/>
  <c r="R266" i="28"/>
  <c r="R275" i="28"/>
  <c r="R277" i="28"/>
  <c r="F293" i="28"/>
  <c r="R287" i="28"/>
  <c r="AQ196" i="28" s="1"/>
  <c r="R298" i="28"/>
  <c r="AQ197" i="28" s="1"/>
  <c r="Q306" i="28"/>
  <c r="R302" i="28"/>
  <c r="R325" i="28"/>
  <c r="R337" i="28"/>
  <c r="R344" i="28"/>
  <c r="P358" i="28"/>
  <c r="R183" i="28"/>
  <c r="R208" i="28"/>
  <c r="R212" i="28"/>
  <c r="L228" i="28"/>
  <c r="R286" i="28"/>
  <c r="R299" i="28"/>
  <c r="R300" i="28"/>
  <c r="R303" i="28"/>
  <c r="I319" i="28"/>
  <c r="O334" i="28"/>
  <c r="R336" i="28"/>
  <c r="AQ201" i="28" s="1"/>
  <c r="L370" i="28"/>
  <c r="R365" i="28"/>
  <c r="R369" i="28"/>
  <c r="L380" i="28"/>
  <c r="R383" i="28"/>
  <c r="AD386" i="25"/>
  <c r="H57" i="23" s="1"/>
  <c r="O334" i="25"/>
  <c r="O447" i="25" s="1"/>
  <c r="X331" i="28"/>
  <c r="Y333" i="28"/>
  <c r="X332" i="28"/>
  <c r="Y331" i="28"/>
  <c r="X333" i="28"/>
  <c r="Y330" i="28"/>
  <c r="Z334" i="25"/>
  <c r="Z447" i="25" s="1"/>
  <c r="Z477" i="25" s="1"/>
  <c r="AS22" i="16" s="1"/>
  <c r="X330" i="28"/>
  <c r="Y389" i="28"/>
  <c r="U389" i="28" s="1"/>
  <c r="X388" i="28"/>
  <c r="T388" i="28" s="1"/>
  <c r="X391" i="28"/>
  <c r="T391" i="28" s="1"/>
  <c r="Y388" i="28"/>
  <c r="U388" i="28" s="1"/>
  <c r="Y391" i="28"/>
  <c r="U391" i="28" s="1"/>
  <c r="X390" i="28"/>
  <c r="T390" i="28" s="1"/>
  <c r="Y390" i="28"/>
  <c r="U390" i="28" s="1"/>
  <c r="X389" i="28"/>
  <c r="T389" i="28" s="1"/>
  <c r="Y383" i="28"/>
  <c r="X383" i="28"/>
  <c r="Y385" i="28"/>
  <c r="U385" i="28" s="1"/>
  <c r="Z385" i="28"/>
  <c r="X385" i="28"/>
  <c r="T385" i="28" s="1"/>
  <c r="Y384" i="28"/>
  <c r="U384" i="28" s="1"/>
  <c r="Y382" i="28"/>
  <c r="X382" i="28"/>
  <c r="R389" i="28"/>
  <c r="V389" i="28" s="1"/>
  <c r="R213" i="28"/>
  <c r="R201" i="28"/>
  <c r="R203" i="28"/>
  <c r="R210" i="28"/>
  <c r="R204" i="28"/>
  <c r="R206" i="28"/>
  <c r="R214" i="28"/>
  <c r="Z216" i="28"/>
  <c r="X215" i="28"/>
  <c r="Z214" i="28"/>
  <c r="Y213" i="28"/>
  <c r="Z211" i="28"/>
  <c r="Y210" i="28"/>
  <c r="X209" i="28"/>
  <c r="Z207" i="28"/>
  <c r="Y206" i="28"/>
  <c r="X205" i="28"/>
  <c r="Y202" i="28"/>
  <c r="Y215" i="28"/>
  <c r="Z213" i="28"/>
  <c r="X212" i="28"/>
  <c r="Z210" i="28"/>
  <c r="Y209" i="28"/>
  <c r="X208" i="28"/>
  <c r="Z206" i="28"/>
  <c r="Y205" i="28"/>
  <c r="X204" i="28"/>
  <c r="Z202" i="28"/>
  <c r="Y201" i="28"/>
  <c r="X216" i="28"/>
  <c r="Z215" i="28"/>
  <c r="X214" i="28"/>
  <c r="Y212" i="28"/>
  <c r="X211" i="28"/>
  <c r="Z209" i="28"/>
  <c r="Y208" i="28"/>
  <c r="X207" i="28"/>
  <c r="Z205" i="28"/>
  <c r="Y204" i="28"/>
  <c r="X203" i="28"/>
  <c r="T203" i="28" s="1"/>
  <c r="Y216" i="28"/>
  <c r="Y214" i="28"/>
  <c r="X213" i="28"/>
  <c r="Z212" i="28"/>
  <c r="Y211" i="28"/>
  <c r="X210" i="28"/>
  <c r="Z208" i="28"/>
  <c r="Y207" i="28"/>
  <c r="X206" i="28"/>
  <c r="Z204" i="28"/>
  <c r="Y203" i="28"/>
  <c r="X202" i="28"/>
  <c r="AJ223" i="25"/>
  <c r="AA39" i="23" s="1"/>
  <c r="O38" i="15" s="1"/>
  <c r="Q392" i="28"/>
  <c r="R391" i="28"/>
  <c r="V391" i="28" s="1"/>
  <c r="O392" i="28"/>
  <c r="P392" i="28"/>
  <c r="R390" i="28"/>
  <c r="V390" i="28" s="1"/>
  <c r="R385" i="28"/>
  <c r="R382" i="28"/>
  <c r="L386" i="28"/>
  <c r="R379" i="28"/>
  <c r="R374" i="28"/>
  <c r="R375" i="28"/>
  <c r="AQ204" i="28" s="1"/>
  <c r="R372" i="28"/>
  <c r="R324" i="28"/>
  <c r="R327" i="28"/>
  <c r="L328" i="28"/>
  <c r="Q328" i="28"/>
  <c r="P328" i="28"/>
  <c r="P256" i="28"/>
  <c r="Q293" i="28"/>
  <c r="R220" i="28"/>
  <c r="R225" i="28"/>
  <c r="AQ191" i="28" s="1"/>
  <c r="Q268" i="28"/>
  <c r="R270" i="28"/>
  <c r="AQ195" i="28" s="1"/>
  <c r="R323" i="28"/>
  <c r="R354" i="28"/>
  <c r="R388" i="28"/>
  <c r="I306" i="28"/>
  <c r="Q334" i="28"/>
  <c r="I370" i="28"/>
  <c r="R271" i="28"/>
  <c r="F306" i="28"/>
  <c r="R341" i="28"/>
  <c r="AQ202" i="28" s="1"/>
  <c r="F370" i="28"/>
  <c r="P386" i="28"/>
  <c r="R295" i="28"/>
  <c r="AQ198" i="28" s="1"/>
  <c r="AE194" i="25"/>
  <c r="AE230" i="25"/>
  <c r="Z239" i="28"/>
  <c r="F256" i="25"/>
  <c r="Z284" i="25"/>
  <c r="AE286" i="25"/>
  <c r="O293" i="25"/>
  <c r="O442" i="25" s="1"/>
  <c r="O472" i="25" s="1"/>
  <c r="I306" i="25"/>
  <c r="Z337" i="28"/>
  <c r="F358" i="25"/>
  <c r="Z380" i="25"/>
  <c r="Z452" i="25" s="1"/>
  <c r="Z384" i="28"/>
  <c r="F392" i="25"/>
  <c r="Y393" i="25"/>
  <c r="O235" i="25"/>
  <c r="O437" i="25" s="1"/>
  <c r="O467" i="25" s="1"/>
  <c r="X284" i="28"/>
  <c r="Z306" i="25"/>
  <c r="Z443" i="25" s="1"/>
  <c r="Z473" i="25" s="1"/>
  <c r="AS18" i="16" s="1"/>
  <c r="F319" i="25"/>
  <c r="F199" i="25"/>
  <c r="AF221" i="25"/>
  <c r="F228" i="25"/>
  <c r="F235" i="25"/>
  <c r="AE239" i="25"/>
  <c r="AF250" i="25"/>
  <c r="AE296" i="25"/>
  <c r="Z298" i="28"/>
  <c r="AF321" i="25"/>
  <c r="AF336" i="25"/>
  <c r="AF352" i="25"/>
  <c r="Z382" i="28"/>
  <c r="AE384" i="25"/>
  <c r="AF390" i="25"/>
  <c r="AE221" i="25"/>
  <c r="AE250" i="25"/>
  <c r="AF286" i="25"/>
  <c r="AF313" i="25"/>
  <c r="AE321" i="25"/>
  <c r="AF332" i="25"/>
  <c r="AE336" i="25"/>
  <c r="AF343" i="25"/>
  <c r="AE352" i="25"/>
  <c r="AF362" i="25"/>
  <c r="AE390" i="25"/>
  <c r="AP205" i="28" l="1"/>
  <c r="T186" i="31"/>
  <c r="S387" i="31"/>
  <c r="W193" i="31"/>
  <c r="R387" i="31"/>
  <c r="W387" i="31" s="1"/>
  <c r="AQ188" i="28"/>
  <c r="R192" i="28"/>
  <c r="AE192" i="25"/>
  <c r="C36" i="23" s="1"/>
  <c r="K39" i="51" s="1"/>
  <c r="AF192" i="25"/>
  <c r="D36" i="23" s="1"/>
  <c r="F393" i="28"/>
  <c r="L393" i="28"/>
  <c r="AK207" i="28" s="1"/>
  <c r="AK206" i="28" s="1"/>
  <c r="O393" i="28"/>
  <c r="AN207" i="28" s="1"/>
  <c r="I393" i="28"/>
  <c r="O435" i="25"/>
  <c r="O465" i="25" s="1"/>
  <c r="O393" i="25"/>
  <c r="F393" i="25"/>
  <c r="I393" i="25"/>
  <c r="Z393" i="25"/>
  <c r="L393" i="25"/>
  <c r="Q393" i="28"/>
  <c r="P393" i="28"/>
  <c r="N46" i="15"/>
  <c r="N75" i="15" s="1"/>
  <c r="AE19" i="16"/>
  <c r="M46" i="15"/>
  <c r="M75" i="15" s="1"/>
  <c r="H54" i="23"/>
  <c r="AD393" i="25"/>
  <c r="AA54" i="23"/>
  <c r="O53" i="15" s="1"/>
  <c r="AJ393" i="25"/>
  <c r="AQ190" i="28"/>
  <c r="AQ205" i="28" s="1"/>
  <c r="R218" i="28"/>
  <c r="AO205" i="28"/>
  <c r="D38" i="23"/>
  <c r="L41" i="51" s="1"/>
  <c r="R319" i="28"/>
  <c r="T380" i="31"/>
  <c r="Y432" i="25"/>
  <c r="Y328" i="28"/>
  <c r="Z446" i="25"/>
  <c r="Z476" i="25" s="1"/>
  <c r="AS21" i="16" s="1"/>
  <c r="Z432" i="25"/>
  <c r="Y284" i="28"/>
  <c r="Z441" i="25"/>
  <c r="Z471" i="25" s="1"/>
  <c r="AS16" i="16" s="1"/>
  <c r="O434" i="25"/>
  <c r="O464" i="25" s="1"/>
  <c r="AM206" i="28"/>
  <c r="AG206" i="28"/>
  <c r="AL206" i="28"/>
  <c r="AF206" i="28"/>
  <c r="T262" i="31"/>
  <c r="AF350" i="25"/>
  <c r="D53" i="23" s="1"/>
  <c r="L56" i="51" s="1"/>
  <c r="AE350" i="25"/>
  <c r="C53" i="23" s="1"/>
  <c r="K56" i="51" s="1"/>
  <c r="AE339" i="25"/>
  <c r="C52" i="23" s="1"/>
  <c r="K55" i="51" s="1"/>
  <c r="AG238" i="25"/>
  <c r="T386" i="31"/>
  <c r="AE328" i="25"/>
  <c r="C50" i="23" s="1"/>
  <c r="K53" i="51" s="1"/>
  <c r="I384" i="31"/>
  <c r="J384" i="31" s="1"/>
  <c r="V384" i="31" s="1"/>
  <c r="AG360" i="25"/>
  <c r="AG304" i="25"/>
  <c r="Y177" i="31"/>
  <c r="AC207" i="28"/>
  <c r="AC206" i="28" s="1"/>
  <c r="W380" i="31"/>
  <c r="T193" i="31"/>
  <c r="AG242" i="25"/>
  <c r="AA350" i="25"/>
  <c r="AG255" i="25"/>
  <c r="T287" i="31"/>
  <c r="AF328" i="25"/>
  <c r="D50" i="23" s="1"/>
  <c r="L53" i="51" s="1"/>
  <c r="AG258" i="25"/>
  <c r="AG248" i="25"/>
  <c r="T217" i="31"/>
  <c r="Z388" i="28"/>
  <c r="V388" i="28" s="1"/>
  <c r="R350" i="28"/>
  <c r="AG291" i="25"/>
  <c r="AG287" i="25"/>
  <c r="AA339" i="25"/>
  <c r="AG365" i="25"/>
  <c r="AG220" i="25"/>
  <c r="AG354" i="25"/>
  <c r="R339" i="28"/>
  <c r="N320" i="31"/>
  <c r="Y320" i="31"/>
  <c r="Z321" i="28"/>
  <c r="AA328" i="25"/>
  <c r="AF339" i="25"/>
  <c r="D52" i="23" s="1"/>
  <c r="L55" i="51" s="1"/>
  <c r="AG337" i="25"/>
  <c r="AG234" i="25"/>
  <c r="R284" i="28"/>
  <c r="W277" i="31"/>
  <c r="T277" i="31"/>
  <c r="AG278" i="25"/>
  <c r="AG274" i="25"/>
  <c r="U283" i="28"/>
  <c r="M277" i="31"/>
  <c r="T283" i="28"/>
  <c r="L277" i="31"/>
  <c r="W386" i="31"/>
  <c r="T374" i="31"/>
  <c r="AG317" i="25"/>
  <c r="AG300" i="25"/>
  <c r="AG283" i="25"/>
  <c r="AG280" i="25"/>
  <c r="AF228" i="25"/>
  <c r="D40" i="23" s="1"/>
  <c r="L43" i="51" s="1"/>
  <c r="D43" i="51" s="1"/>
  <c r="AE228" i="25"/>
  <c r="C40" i="23" s="1"/>
  <c r="K43" i="51" s="1"/>
  <c r="C43" i="51" s="1"/>
  <c r="AG222" i="25"/>
  <c r="AG197" i="25"/>
  <c r="AG196" i="25"/>
  <c r="AG195" i="25"/>
  <c r="AG187" i="25"/>
  <c r="T278" i="31"/>
  <c r="AG372" i="25"/>
  <c r="AG369" i="25"/>
  <c r="AG377" i="25"/>
  <c r="AG357" i="25"/>
  <c r="AG342" i="25"/>
  <c r="AG341" i="25"/>
  <c r="AG326" i="25"/>
  <c r="AG277" i="25"/>
  <c r="AG270" i="25"/>
  <c r="AG264" i="25"/>
  <c r="T212" i="31"/>
  <c r="T222" i="31"/>
  <c r="AG385" i="25"/>
  <c r="AG281" i="25"/>
  <c r="AG279" i="25"/>
  <c r="AG265" i="25"/>
  <c r="AG225" i="25"/>
  <c r="T364" i="31"/>
  <c r="T352" i="31"/>
  <c r="AG322" i="25"/>
  <c r="AE319" i="25"/>
  <c r="C49" i="23" s="1"/>
  <c r="K52" i="51" s="1"/>
  <c r="AG261" i="25"/>
  <c r="AF199" i="25"/>
  <c r="AF223" i="25"/>
  <c r="D39" i="23" s="1"/>
  <c r="L42" i="51" s="1"/>
  <c r="D42" i="51" s="1"/>
  <c r="AG355" i="25"/>
  <c r="T344" i="31"/>
  <c r="AG298" i="25"/>
  <c r="AG289" i="25"/>
  <c r="AG262" i="25"/>
  <c r="AG259" i="25"/>
  <c r="AG227" i="25"/>
  <c r="AG364" i="25"/>
  <c r="AG243" i="25"/>
  <c r="AG302" i="25"/>
  <c r="AG295" i="25"/>
  <c r="AG226" i="25"/>
  <c r="T313" i="31"/>
  <c r="T333" i="31"/>
  <c r="AG275" i="25"/>
  <c r="AG271" i="25"/>
  <c r="AG237" i="25"/>
  <c r="T229" i="31"/>
  <c r="T322" i="31"/>
  <c r="T250" i="31"/>
  <c r="AA319" i="25"/>
  <c r="AG312" i="25"/>
  <c r="R223" i="28"/>
  <c r="AG383" i="25"/>
  <c r="AG363" i="25"/>
  <c r="AG330" i="25"/>
  <c r="AG276" i="25"/>
  <c r="AG272" i="25"/>
  <c r="AF293" i="25"/>
  <c r="D46" i="23" s="1"/>
  <c r="L49" i="51" s="1"/>
  <c r="D49" i="51" s="1"/>
  <c r="AF358" i="25"/>
  <c r="W364" i="31"/>
  <c r="T300" i="31"/>
  <c r="W217" i="31"/>
  <c r="AF319" i="25"/>
  <c r="D49" i="23" s="1"/>
  <c r="AG251" i="25"/>
  <c r="AG245" i="25"/>
  <c r="AF392" i="25"/>
  <c r="D58" i="23" s="1"/>
  <c r="L61" i="51" s="1"/>
  <c r="AG296" i="25"/>
  <c r="AG333" i="25"/>
  <c r="W322" i="31"/>
  <c r="AG241" i="25"/>
  <c r="AG186" i="25"/>
  <c r="AG332" i="25"/>
  <c r="AG260" i="25"/>
  <c r="AG384" i="25"/>
  <c r="R256" i="28"/>
  <c r="AG391" i="25"/>
  <c r="AG388" i="25"/>
  <c r="AF386" i="25"/>
  <c r="D57" i="23" s="1"/>
  <c r="L60" i="51" s="1"/>
  <c r="AG379" i="25"/>
  <c r="AG368" i="25"/>
  <c r="AG346" i="25"/>
  <c r="AG331" i="25"/>
  <c r="AG318" i="25"/>
  <c r="AG316" i="25"/>
  <c r="AG314" i="25"/>
  <c r="AG297" i="25"/>
  <c r="AG292" i="25"/>
  <c r="AG273" i="25"/>
  <c r="AG254" i="25"/>
  <c r="AG233" i="25"/>
  <c r="AG231" i="25"/>
  <c r="AA46" i="23"/>
  <c r="O45" i="15" s="1"/>
  <c r="AG266" i="25"/>
  <c r="AG190" i="25"/>
  <c r="AG183" i="25"/>
  <c r="AG305" i="25"/>
  <c r="AF306" i="25"/>
  <c r="D47" i="23" s="1"/>
  <c r="AG301" i="25"/>
  <c r="W250" i="31"/>
  <c r="AG252" i="25"/>
  <c r="AF256" i="25"/>
  <c r="D43" i="23" s="1"/>
  <c r="L46" i="51" s="1"/>
  <c r="D46" i="51" s="1"/>
  <c r="AE268" i="25"/>
  <c r="C44" i="23" s="1"/>
  <c r="K47" i="51" s="1"/>
  <c r="C47" i="51" s="1"/>
  <c r="AG373" i="25"/>
  <c r="AA380" i="25"/>
  <c r="AG382" i="25"/>
  <c r="AG389" i="25"/>
  <c r="AG325" i="25"/>
  <c r="AF235" i="25"/>
  <c r="D41" i="23" s="1"/>
  <c r="L44" i="51" s="1"/>
  <c r="D44" i="51" s="1"/>
  <c r="AG362" i="25"/>
  <c r="C38" i="23"/>
  <c r="K41" i="51" s="1"/>
  <c r="N385" i="31"/>
  <c r="N382" i="31"/>
  <c r="N379" i="31"/>
  <c r="N377" i="31"/>
  <c r="N347" i="31"/>
  <c r="N342" i="31"/>
  <c r="Y339" i="31"/>
  <c r="N338" i="31"/>
  <c r="Y337" i="31"/>
  <c r="T328" i="31"/>
  <c r="Y319" i="31"/>
  <c r="N318" i="31"/>
  <c r="Y293" i="31"/>
  <c r="N254" i="31"/>
  <c r="Y238" i="31"/>
  <c r="N237" i="31"/>
  <c r="Y220" i="31"/>
  <c r="N219" i="31"/>
  <c r="N216" i="31"/>
  <c r="Y208" i="31"/>
  <c r="N207" i="31"/>
  <c r="Y205" i="31"/>
  <c r="N204" i="31"/>
  <c r="Y201" i="31"/>
  <c r="N200" i="31"/>
  <c r="Y197" i="31"/>
  <c r="Y196" i="31"/>
  <c r="N195" i="31"/>
  <c r="Y192" i="31"/>
  <c r="N191" i="31"/>
  <c r="Y190" i="31"/>
  <c r="N189" i="31"/>
  <c r="Y188" i="31"/>
  <c r="Y184" i="31"/>
  <c r="Y182" i="31"/>
  <c r="N181" i="31"/>
  <c r="X181" i="31" s="1"/>
  <c r="Y383" i="31"/>
  <c r="Y376" i="31"/>
  <c r="N367" i="31"/>
  <c r="Y366" i="31"/>
  <c r="N363" i="31"/>
  <c r="N361" i="31"/>
  <c r="Y358" i="31"/>
  <c r="Y348" i="31"/>
  <c r="Y346" i="31"/>
  <c r="N340" i="31"/>
  <c r="N276" i="31"/>
  <c r="N275" i="31"/>
  <c r="N273" i="31"/>
  <c r="N271" i="31"/>
  <c r="N265" i="31"/>
  <c r="Y259" i="31"/>
  <c r="N258" i="31"/>
  <c r="N256" i="31"/>
  <c r="Y253" i="31"/>
  <c r="N246" i="31"/>
  <c r="Y234" i="31"/>
  <c r="Y178" i="31"/>
  <c r="N325" i="31"/>
  <c r="Y295" i="31"/>
  <c r="N294" i="31"/>
  <c r="N292" i="31"/>
  <c r="Y261" i="31"/>
  <c r="N260" i="31"/>
  <c r="Y255" i="31"/>
  <c r="Y236" i="31"/>
  <c r="Y215" i="31"/>
  <c r="N214" i="31"/>
  <c r="Y209" i="31"/>
  <c r="N206" i="31"/>
  <c r="Y203" i="31"/>
  <c r="N202" i="31"/>
  <c r="Y199" i="31"/>
  <c r="N198" i="31"/>
  <c r="N183" i="31"/>
  <c r="Y180" i="31"/>
  <c r="N179" i="31"/>
  <c r="Y378" i="31"/>
  <c r="Y372" i="31"/>
  <c r="N371" i="31"/>
  <c r="Y350" i="31"/>
  <c r="N349" i="31"/>
  <c r="N327" i="31"/>
  <c r="N316" i="31"/>
  <c r="N312" i="31"/>
  <c r="N310" i="31"/>
  <c r="N308" i="31"/>
  <c r="Y297" i="31"/>
  <c r="N290" i="31"/>
  <c r="N286" i="31"/>
  <c r="N285" i="31"/>
  <c r="Y284" i="31"/>
  <c r="N281" i="31"/>
  <c r="Y280" i="31"/>
  <c r="Y232" i="31"/>
  <c r="R334" i="28"/>
  <c r="Y326" i="31"/>
  <c r="AE334" i="25"/>
  <c r="C51" i="23" s="1"/>
  <c r="K54" i="51" s="1"/>
  <c r="R358" i="28"/>
  <c r="H46" i="23"/>
  <c r="R246" i="28"/>
  <c r="AG367" i="25"/>
  <c r="Y370" i="31"/>
  <c r="N369" i="31"/>
  <c r="Y368" i="31"/>
  <c r="N355" i="31"/>
  <c r="Y354" i="31"/>
  <c r="N331" i="31"/>
  <c r="Y330" i="31"/>
  <c r="Y299" i="31"/>
  <c r="N298" i="31"/>
  <c r="N296" i="31"/>
  <c r="Y291" i="31"/>
  <c r="Y289" i="31"/>
  <c r="Y282" i="31"/>
  <c r="N272" i="31"/>
  <c r="N270" i="31"/>
  <c r="N268" i="31"/>
  <c r="N266" i="31"/>
  <c r="N264" i="31"/>
  <c r="Y257" i="31"/>
  <c r="N252" i="31"/>
  <c r="Y249" i="31"/>
  <c r="N239" i="31"/>
  <c r="N233" i="31"/>
  <c r="Y228" i="31"/>
  <c r="N227" i="31"/>
  <c r="Y226" i="31"/>
  <c r="N225" i="31"/>
  <c r="Y224" i="31"/>
  <c r="N373" i="31"/>
  <c r="AG376" i="25"/>
  <c r="AE380" i="25"/>
  <c r="C56" i="23" s="1"/>
  <c r="K59" i="51" s="1"/>
  <c r="AG375" i="25"/>
  <c r="AE370" i="25"/>
  <c r="C55" i="23" s="1"/>
  <c r="K58" i="51" s="1"/>
  <c r="Y362" i="31"/>
  <c r="Y360" i="31"/>
  <c r="N359" i="31"/>
  <c r="N357" i="31"/>
  <c r="Y356" i="31"/>
  <c r="AG361" i="25"/>
  <c r="N351" i="31"/>
  <c r="AG353" i="25"/>
  <c r="Z358" i="28"/>
  <c r="AG345" i="25"/>
  <c r="AG343" i="25"/>
  <c r="AG348" i="25"/>
  <c r="AG344" i="25"/>
  <c r="N336" i="31"/>
  <c r="Y335" i="31"/>
  <c r="AG324" i="25"/>
  <c r="Y317" i="31"/>
  <c r="Y315" i="31"/>
  <c r="Y311" i="31"/>
  <c r="Y309" i="31"/>
  <c r="Y307" i="31"/>
  <c r="N306" i="31"/>
  <c r="AG250" i="25"/>
  <c r="Z256" i="28"/>
  <c r="N248" i="31"/>
  <c r="Y247" i="31"/>
  <c r="Y245" i="31"/>
  <c r="N244" i="31"/>
  <c r="Y243" i="31"/>
  <c r="N242" i="31"/>
  <c r="AG189" i="25"/>
  <c r="AG185" i="25"/>
  <c r="Y324" i="31"/>
  <c r="N231" i="31"/>
  <c r="N235" i="31"/>
  <c r="AF246" i="25"/>
  <c r="D42" i="23" s="1"/>
  <c r="L45" i="51" s="1"/>
  <c r="D45" i="51" s="1"/>
  <c r="AG239" i="25"/>
  <c r="N283" i="31"/>
  <c r="Z293" i="28"/>
  <c r="AG288" i="25"/>
  <c r="N221" i="31"/>
  <c r="N274" i="31"/>
  <c r="N269" i="31"/>
  <c r="AE284" i="25"/>
  <c r="C45" i="23" s="1"/>
  <c r="K48" i="51" s="1"/>
  <c r="C48" i="51" s="1"/>
  <c r="AA284" i="25"/>
  <c r="N267" i="31"/>
  <c r="Z336" i="28"/>
  <c r="M240" i="31"/>
  <c r="Y246" i="28"/>
  <c r="M374" i="31"/>
  <c r="Y380" i="28"/>
  <c r="AA306" i="25"/>
  <c r="Z296" i="28"/>
  <c r="L262" i="31"/>
  <c r="X268" i="28"/>
  <c r="M229" i="31"/>
  <c r="Y235" i="28"/>
  <c r="M222" i="31"/>
  <c r="Y228" i="28"/>
  <c r="M193" i="31"/>
  <c r="Y199" i="28"/>
  <c r="M186" i="31"/>
  <c r="Y192" i="28"/>
  <c r="AE386" i="25"/>
  <c r="C57" i="23" s="1"/>
  <c r="K60" i="51" s="1"/>
  <c r="AF370" i="25"/>
  <c r="D55" i="23" s="1"/>
  <c r="L58" i="51" s="1"/>
  <c r="AE246" i="25"/>
  <c r="C42" i="23" s="1"/>
  <c r="K45" i="51" s="1"/>
  <c r="C45" i="51" s="1"/>
  <c r="X218" i="28"/>
  <c r="L212" i="31"/>
  <c r="Y392" i="28"/>
  <c r="U392" i="28" s="1"/>
  <c r="M386" i="31"/>
  <c r="Y334" i="28"/>
  <c r="M328" i="31"/>
  <c r="R293" i="28"/>
  <c r="M344" i="31"/>
  <c r="Y350" i="28"/>
  <c r="L250" i="31"/>
  <c r="X256" i="28"/>
  <c r="L240" i="31"/>
  <c r="X246" i="28"/>
  <c r="N383" i="31"/>
  <c r="N376" i="31"/>
  <c r="AG378" i="25"/>
  <c r="N370" i="31"/>
  <c r="Y369" i="31"/>
  <c r="N368" i="31"/>
  <c r="Y367" i="31"/>
  <c r="N366" i="31"/>
  <c r="Y363" i="31"/>
  <c r="Y361" i="31"/>
  <c r="AG366" i="25"/>
  <c r="N358" i="31"/>
  <c r="Y355" i="31"/>
  <c r="N354" i="31"/>
  <c r="Y351" i="31"/>
  <c r="AG356" i="25"/>
  <c r="N348" i="31"/>
  <c r="N346" i="31"/>
  <c r="AG347" i="25"/>
  <c r="Y340" i="31"/>
  <c r="Y336" i="31"/>
  <c r="N335" i="31"/>
  <c r="Y331" i="31"/>
  <c r="N330" i="31"/>
  <c r="Y325" i="31"/>
  <c r="N317" i="31"/>
  <c r="N315" i="31"/>
  <c r="N311" i="31"/>
  <c r="N309" i="31"/>
  <c r="N307" i="31"/>
  <c r="Y306" i="31"/>
  <c r="N299" i="31"/>
  <c r="Y298" i="31"/>
  <c r="AG303" i="25"/>
  <c r="Y296" i="31"/>
  <c r="N295" i="31"/>
  <c r="Y294" i="31"/>
  <c r="AG299" i="25"/>
  <c r="Y292" i="31"/>
  <c r="N291" i="31"/>
  <c r="N289" i="31"/>
  <c r="AG290" i="25"/>
  <c r="Y283" i="31"/>
  <c r="N282" i="31"/>
  <c r="L287" i="31"/>
  <c r="X293" i="28"/>
  <c r="Y272" i="31"/>
  <c r="Y270" i="31"/>
  <c r="Y268" i="31"/>
  <c r="Y266" i="31"/>
  <c r="Y264" i="31"/>
  <c r="AG267" i="25"/>
  <c r="N257" i="31"/>
  <c r="Y254" i="31"/>
  <c r="Y252" i="31"/>
  <c r="N249" i="31"/>
  <c r="Y248" i="31"/>
  <c r="N247" i="31"/>
  <c r="N245" i="31"/>
  <c r="Y244" i="31"/>
  <c r="N243" i="31"/>
  <c r="Y242" i="31"/>
  <c r="Y239" i="31"/>
  <c r="N238" i="31"/>
  <c r="Y237" i="31"/>
  <c r="AG240" i="25"/>
  <c r="Y233" i="31"/>
  <c r="N232" i="31"/>
  <c r="Y231" i="31"/>
  <c r="AG232" i="25"/>
  <c r="L229" i="31"/>
  <c r="X235" i="28"/>
  <c r="Y221" i="31"/>
  <c r="N220" i="31"/>
  <c r="Y219" i="31"/>
  <c r="Y216" i="31"/>
  <c r="L217" i="31"/>
  <c r="X223" i="28"/>
  <c r="N208" i="31"/>
  <c r="Y207" i="31"/>
  <c r="N205" i="31"/>
  <c r="Y204" i="31"/>
  <c r="N201" i="31"/>
  <c r="Y200" i="31"/>
  <c r="N197" i="31"/>
  <c r="N196" i="31"/>
  <c r="Y195" i="31"/>
  <c r="N192" i="31"/>
  <c r="Y191" i="31"/>
  <c r="N190" i="31"/>
  <c r="Y189" i="31"/>
  <c r="N188" i="31"/>
  <c r="Z199" i="28"/>
  <c r="Z194" i="28"/>
  <c r="Y183" i="31"/>
  <c r="AG188" i="25"/>
  <c r="N180" i="31"/>
  <c r="Y179" i="31"/>
  <c r="N178" i="31"/>
  <c r="Y386" i="28"/>
  <c r="U386" i="28" s="1"/>
  <c r="M380" i="31"/>
  <c r="M300" i="31"/>
  <c r="Y306" i="28"/>
  <c r="L222" i="31"/>
  <c r="X228" i="28"/>
  <c r="AA370" i="25"/>
  <c r="Z360" i="28"/>
  <c r="L344" i="31"/>
  <c r="X350" i="28"/>
  <c r="L313" i="31"/>
  <c r="X319" i="28"/>
  <c r="AG221" i="25"/>
  <c r="Z246" i="28"/>
  <c r="Z237" i="28"/>
  <c r="Z223" i="28"/>
  <c r="Z220" i="28"/>
  <c r="L374" i="31"/>
  <c r="X380" i="28"/>
  <c r="L278" i="31"/>
  <c r="L186" i="31"/>
  <c r="X192" i="28"/>
  <c r="L364" i="31"/>
  <c r="X370" i="28"/>
  <c r="Z341" i="28"/>
  <c r="X334" i="28"/>
  <c r="L328" i="31"/>
  <c r="M278" i="31"/>
  <c r="Z268" i="28"/>
  <c r="Z258" i="28"/>
  <c r="Y218" i="28"/>
  <c r="M212" i="31"/>
  <c r="AF268" i="25"/>
  <c r="D44" i="23" s="1"/>
  <c r="L47" i="51" s="1"/>
  <c r="D47" i="51" s="1"/>
  <c r="X386" i="28"/>
  <c r="T386" i="28" s="1"/>
  <c r="L380" i="31"/>
  <c r="X392" i="28"/>
  <c r="T392" i="28" s="1"/>
  <c r="L386" i="31"/>
  <c r="AF380" i="25"/>
  <c r="D56" i="23" s="1"/>
  <c r="L59" i="51" s="1"/>
  <c r="M364" i="31"/>
  <c r="Y370" i="28"/>
  <c r="M352" i="31"/>
  <c r="Y358" i="28"/>
  <c r="M333" i="31"/>
  <c r="Y339" i="28"/>
  <c r="M322" i="31"/>
  <c r="M313" i="31"/>
  <c r="Y319" i="28"/>
  <c r="L300" i="31"/>
  <c r="X306" i="28"/>
  <c r="M287" i="31"/>
  <c r="Y293" i="28"/>
  <c r="M217" i="31"/>
  <c r="Y223" i="28"/>
  <c r="Y385" i="31"/>
  <c r="X384" i="31"/>
  <c r="Y382" i="31"/>
  <c r="Y379" i="31"/>
  <c r="N378" i="31"/>
  <c r="Y377" i="31"/>
  <c r="Y373" i="31"/>
  <c r="N372" i="31"/>
  <c r="Y371" i="31"/>
  <c r="AG374" i="25"/>
  <c r="N362" i="31"/>
  <c r="N360" i="31"/>
  <c r="Y359" i="31"/>
  <c r="Y357" i="31"/>
  <c r="N356" i="31"/>
  <c r="N350" i="31"/>
  <c r="Y349" i="31"/>
  <c r="Y347" i="31"/>
  <c r="L352" i="31"/>
  <c r="X358" i="28"/>
  <c r="Y342" i="31"/>
  <c r="N341" i="31"/>
  <c r="N339" i="31"/>
  <c r="Y338" i="31"/>
  <c r="N337" i="31"/>
  <c r="L333" i="31"/>
  <c r="X339" i="28"/>
  <c r="Y327" i="31"/>
  <c r="N326" i="31"/>
  <c r="N324" i="31"/>
  <c r="N319" i="31"/>
  <c r="Y318" i="31"/>
  <c r="AG323" i="25"/>
  <c r="Y316" i="31"/>
  <c r="L322" i="31"/>
  <c r="Y312" i="31"/>
  <c r="Y310" i="31"/>
  <c r="AG315" i="25"/>
  <c r="Y308" i="31"/>
  <c r="Z312" i="28"/>
  <c r="N297" i="31"/>
  <c r="N293" i="31"/>
  <c r="Y290" i="31"/>
  <c r="Y286" i="31"/>
  <c r="Y285" i="31"/>
  <c r="N284" i="31"/>
  <c r="Y281" i="31"/>
  <c r="N280" i="31"/>
  <c r="Y276" i="31"/>
  <c r="Y275" i="31"/>
  <c r="Y274" i="31"/>
  <c r="Y273" i="31"/>
  <c r="Y271" i="31"/>
  <c r="Y269" i="31"/>
  <c r="Y267" i="31"/>
  <c r="Y265" i="31"/>
  <c r="AF284" i="25"/>
  <c r="D45" i="23" s="1"/>
  <c r="L48" i="51" s="1"/>
  <c r="D48" i="51" s="1"/>
  <c r="N261" i="31"/>
  <c r="Y260" i="31"/>
  <c r="N259" i="31"/>
  <c r="Y258" i="31"/>
  <c r="AG263" i="25"/>
  <c r="Y256" i="31"/>
  <c r="N255" i="31"/>
  <c r="M262" i="31"/>
  <c r="Y268" i="28"/>
  <c r="N253" i="31"/>
  <c r="AG253" i="25"/>
  <c r="Y246" i="31"/>
  <c r="M250" i="31"/>
  <c r="Y256" i="28"/>
  <c r="AG249" i="25"/>
  <c r="AG244" i="25"/>
  <c r="N236" i="31"/>
  <c r="Y235" i="31"/>
  <c r="N234" i="31"/>
  <c r="N228" i="31"/>
  <c r="Y227" i="31"/>
  <c r="N226" i="31"/>
  <c r="Y225" i="31"/>
  <c r="N224" i="31"/>
  <c r="Z235" i="28"/>
  <c r="Z230" i="28"/>
  <c r="Z228" i="28"/>
  <c r="Z225" i="28"/>
  <c r="N215" i="31"/>
  <c r="Y214" i="31"/>
  <c r="N209" i="31"/>
  <c r="Y206" i="31"/>
  <c r="N203" i="31"/>
  <c r="Y202" i="31"/>
  <c r="N199" i="31"/>
  <c r="Y198" i="31"/>
  <c r="AG198" i="25"/>
  <c r="L193" i="31"/>
  <c r="X199" i="28"/>
  <c r="N184" i="31"/>
  <c r="N182" i="31"/>
  <c r="Y181" i="31"/>
  <c r="AG184" i="25"/>
  <c r="R386" i="28"/>
  <c r="R370" i="28"/>
  <c r="R328" i="28"/>
  <c r="R228" i="28"/>
  <c r="R199" i="28"/>
  <c r="V384" i="28"/>
  <c r="R306" i="28"/>
  <c r="R380" i="28"/>
  <c r="R268" i="28"/>
  <c r="AF334" i="25"/>
  <c r="D51" i="23" s="1"/>
  <c r="L54" i="51" s="1"/>
  <c r="AA334" i="25"/>
  <c r="Z330" i="28"/>
  <c r="V385" i="28"/>
  <c r="Z203" i="28"/>
  <c r="R392" i="28"/>
  <c r="V392" i="28" s="1"/>
  <c r="R235" i="28"/>
  <c r="AG336" i="25"/>
  <c r="AE199" i="25"/>
  <c r="AG194" i="25"/>
  <c r="AE358" i="25"/>
  <c r="AG352" i="25"/>
  <c r="AG321" i="25"/>
  <c r="AE293" i="25"/>
  <c r="AG286" i="25"/>
  <c r="AE235" i="25"/>
  <c r="C41" i="23" s="1"/>
  <c r="K44" i="51" s="1"/>
  <c r="C44" i="51" s="1"/>
  <c r="AG230" i="25"/>
  <c r="AG390" i="25"/>
  <c r="AE223" i="25"/>
  <c r="C39" i="23" s="1"/>
  <c r="K42" i="51" s="1"/>
  <c r="C42" i="51" s="1"/>
  <c r="AG313" i="25"/>
  <c r="Z386" i="28"/>
  <c r="AE306" i="25"/>
  <c r="C47" i="23" s="1"/>
  <c r="AE256" i="25"/>
  <c r="C43" i="23" s="1"/>
  <c r="K46" i="51" s="1"/>
  <c r="C46" i="51" s="1"/>
  <c r="Z218" i="28"/>
  <c r="AE392" i="25"/>
  <c r="C58" i="23" s="1"/>
  <c r="K61" i="51" s="1"/>
  <c r="AG192" i="25" l="1"/>
  <c r="AP207" i="28"/>
  <c r="AP206" i="28" s="1"/>
  <c r="AZ388" i="7"/>
  <c r="AO207" i="28"/>
  <c r="AO206" i="28" s="1"/>
  <c r="AY388" i="7"/>
  <c r="M387" i="31"/>
  <c r="L50" i="51"/>
  <c r="D50" i="51" s="1"/>
  <c r="K50" i="51"/>
  <c r="C50" i="51" s="1"/>
  <c r="L387" i="31"/>
  <c r="T387" i="31"/>
  <c r="AA432" i="25"/>
  <c r="AA462" i="25" s="1"/>
  <c r="AA393" i="25"/>
  <c r="R393" i="28"/>
  <c r="C54" i="23"/>
  <c r="K57" i="51" s="1"/>
  <c r="AE393" i="25"/>
  <c r="D54" i="23"/>
  <c r="L57" i="51" s="1"/>
  <c r="AF393" i="25"/>
  <c r="AH207" i="28"/>
  <c r="AH206" i="28" s="1"/>
  <c r="G246" i="44"/>
  <c r="AE207" i="28"/>
  <c r="AE206" i="28" s="1"/>
  <c r="D246" i="44"/>
  <c r="E38" i="23"/>
  <c r="R35" i="64" s="1"/>
  <c r="D37" i="23"/>
  <c r="L40" i="51" s="1"/>
  <c r="L39" i="51"/>
  <c r="C37" i="23"/>
  <c r="K40" i="51" s="1"/>
  <c r="Z306" i="28"/>
  <c r="AA443" i="25"/>
  <c r="Z380" i="28"/>
  <c r="AA452" i="25"/>
  <c r="Z462" i="25"/>
  <c r="Z455" i="25"/>
  <c r="Y455" i="25"/>
  <c r="Y462" i="25"/>
  <c r="Z334" i="28"/>
  <c r="AA447" i="25"/>
  <c r="Z370" i="28"/>
  <c r="AA451" i="25"/>
  <c r="AA481" i="25" s="1"/>
  <c r="Z284" i="28"/>
  <c r="AA441" i="25"/>
  <c r="Z328" i="28"/>
  <c r="AA446" i="25"/>
  <c r="Z339" i="28"/>
  <c r="AA448" i="25"/>
  <c r="Z350" i="28"/>
  <c r="AA449" i="25"/>
  <c r="Z319" i="28"/>
  <c r="AA445" i="25"/>
  <c r="Z192" i="28"/>
  <c r="U384" i="31"/>
  <c r="AN206" i="28"/>
  <c r="AG350" i="25"/>
  <c r="E53" i="23" s="1"/>
  <c r="R50" i="64" s="1"/>
  <c r="X385" i="31"/>
  <c r="I385" i="31"/>
  <c r="J385" i="31" s="1"/>
  <c r="V385" i="31" s="1"/>
  <c r="X382" i="31"/>
  <c r="I382" i="31"/>
  <c r="J382" i="31" s="1"/>
  <c r="V382" i="31" s="1"/>
  <c r="I383" i="31"/>
  <c r="J383" i="31" s="1"/>
  <c r="V383" i="31" s="1"/>
  <c r="I378" i="31"/>
  <c r="J378" i="31" s="1"/>
  <c r="V378" i="31" s="1"/>
  <c r="X379" i="31"/>
  <c r="I379" i="31"/>
  <c r="J379" i="31" s="1"/>
  <c r="V379" i="31" s="1"/>
  <c r="I376" i="31"/>
  <c r="J376" i="31" s="1"/>
  <c r="X377" i="31"/>
  <c r="I377" i="31"/>
  <c r="J377" i="31" s="1"/>
  <c r="V377" i="31" s="1"/>
  <c r="I368" i="31"/>
  <c r="J368" i="31" s="1"/>
  <c r="V368" i="31" s="1"/>
  <c r="I373" i="31"/>
  <c r="J373" i="31" s="1"/>
  <c r="V373" i="31" s="1"/>
  <c r="X371" i="31"/>
  <c r="I371" i="31"/>
  <c r="J371" i="31" s="1"/>
  <c r="V371" i="31" s="1"/>
  <c r="I372" i="31"/>
  <c r="J372" i="31" s="1"/>
  <c r="V372" i="31" s="1"/>
  <c r="I366" i="31"/>
  <c r="J366" i="31" s="1"/>
  <c r="V366" i="31" s="1"/>
  <c r="I370" i="31"/>
  <c r="J370" i="31" s="1"/>
  <c r="V370" i="31" s="1"/>
  <c r="X369" i="31"/>
  <c r="I369" i="31"/>
  <c r="J369" i="31" s="1"/>
  <c r="V369" i="31" s="1"/>
  <c r="X367" i="31"/>
  <c r="I367" i="31"/>
  <c r="J367" i="31" s="1"/>
  <c r="V367" i="31" s="1"/>
  <c r="X359" i="31"/>
  <c r="I359" i="31"/>
  <c r="J359" i="31" s="1"/>
  <c r="V359" i="31" s="1"/>
  <c r="I355" i="31"/>
  <c r="J355" i="31" s="1"/>
  <c r="V355" i="31" s="1"/>
  <c r="X363" i="31"/>
  <c r="I363" i="31"/>
  <c r="J363" i="31" s="1"/>
  <c r="V363" i="31" s="1"/>
  <c r="I357" i="31"/>
  <c r="J357" i="31" s="1"/>
  <c r="V357" i="31" s="1"/>
  <c r="X361" i="31"/>
  <c r="I361" i="31"/>
  <c r="J361" i="31" s="1"/>
  <c r="V361" i="31" s="1"/>
  <c r="I362" i="31"/>
  <c r="J362" i="31" s="1"/>
  <c r="V362" i="31" s="1"/>
  <c r="I356" i="31"/>
  <c r="J356" i="31" s="1"/>
  <c r="V356" i="31" s="1"/>
  <c r="I360" i="31"/>
  <c r="J360" i="31" s="1"/>
  <c r="V360" i="31" s="1"/>
  <c r="I354" i="31"/>
  <c r="J354" i="31" s="1"/>
  <c r="V354" i="31" s="1"/>
  <c r="I358" i="31"/>
  <c r="J358" i="31" s="1"/>
  <c r="V358" i="31" s="1"/>
  <c r="I351" i="31"/>
  <c r="J351" i="31" s="1"/>
  <c r="V351" i="31" s="1"/>
  <c r="I348" i="31"/>
  <c r="J348" i="31" s="1"/>
  <c r="V348" i="31" s="1"/>
  <c r="X347" i="31"/>
  <c r="I347" i="31"/>
  <c r="J347" i="31" s="1"/>
  <c r="V347" i="31" s="1"/>
  <c r="I346" i="31"/>
  <c r="J346" i="31" s="1"/>
  <c r="V346" i="31" s="1"/>
  <c r="I350" i="31"/>
  <c r="J350" i="31" s="1"/>
  <c r="V350" i="31" s="1"/>
  <c r="I349" i="31"/>
  <c r="J349" i="31" s="1"/>
  <c r="V349" i="31" s="1"/>
  <c r="I337" i="31"/>
  <c r="J337" i="31" s="1"/>
  <c r="V337" i="31" s="1"/>
  <c r="X338" i="31"/>
  <c r="I338" i="31"/>
  <c r="J338" i="31" s="1"/>
  <c r="V338" i="31" s="1"/>
  <c r="I341" i="31"/>
  <c r="J341" i="31" s="1"/>
  <c r="V341" i="31" s="1"/>
  <c r="I339" i="31"/>
  <c r="J339" i="31" s="1"/>
  <c r="V339" i="31" s="1"/>
  <c r="I335" i="31"/>
  <c r="J335" i="31" s="1"/>
  <c r="V335" i="31" s="1"/>
  <c r="I342" i="31"/>
  <c r="J342" i="31" s="1"/>
  <c r="V342" i="31" s="1"/>
  <c r="X336" i="31"/>
  <c r="I336" i="31"/>
  <c r="J336" i="31" s="1"/>
  <c r="V336" i="31" s="1"/>
  <c r="X340" i="31"/>
  <c r="I340" i="31"/>
  <c r="J340" i="31" s="1"/>
  <c r="V340" i="31" s="1"/>
  <c r="I330" i="31"/>
  <c r="J330" i="31" s="1"/>
  <c r="V330" i="31" s="1"/>
  <c r="X331" i="31"/>
  <c r="I331" i="31"/>
  <c r="J331" i="31" s="1"/>
  <c r="V331" i="31" s="1"/>
  <c r="X327" i="31"/>
  <c r="I327" i="31"/>
  <c r="J327" i="31" s="1"/>
  <c r="V327" i="31" s="1"/>
  <c r="I325" i="31"/>
  <c r="J325" i="31" s="1"/>
  <c r="V325" i="31" s="1"/>
  <c r="I326" i="31"/>
  <c r="J326" i="31" s="1"/>
  <c r="V326" i="31" s="1"/>
  <c r="I324" i="31"/>
  <c r="J324" i="31" s="1"/>
  <c r="V324" i="31" s="1"/>
  <c r="I319" i="31"/>
  <c r="J319" i="31" s="1"/>
  <c r="V319" i="31" s="1"/>
  <c r="I317" i="31"/>
  <c r="J317" i="31" s="1"/>
  <c r="V317" i="31" s="1"/>
  <c r="I315" i="31"/>
  <c r="J315" i="31" s="1"/>
  <c r="V315" i="31" s="1"/>
  <c r="I318" i="31"/>
  <c r="J318" i="31" s="1"/>
  <c r="V318" i="31" s="1"/>
  <c r="I316" i="31"/>
  <c r="J316" i="31" s="1"/>
  <c r="V316" i="31" s="1"/>
  <c r="X320" i="31"/>
  <c r="I320" i="31"/>
  <c r="J320" i="31" s="1"/>
  <c r="V320" i="31" s="1"/>
  <c r="X308" i="31"/>
  <c r="I308" i="31"/>
  <c r="J308" i="31" s="1"/>
  <c r="V308" i="31" s="1"/>
  <c r="I311" i="31"/>
  <c r="J311" i="31" s="1"/>
  <c r="V311" i="31" s="1"/>
  <c r="I309" i="31"/>
  <c r="J309" i="31" s="1"/>
  <c r="V309" i="31" s="1"/>
  <c r="I312" i="31"/>
  <c r="J312" i="31" s="1"/>
  <c r="V312" i="31" s="1"/>
  <c r="I307" i="31"/>
  <c r="J307" i="31" s="1"/>
  <c r="V307" i="31" s="1"/>
  <c r="X306" i="31"/>
  <c r="I306" i="31"/>
  <c r="J306" i="31" s="1"/>
  <c r="V306" i="31" s="1"/>
  <c r="I310" i="31"/>
  <c r="J310" i="31" s="1"/>
  <c r="V310" i="31" s="1"/>
  <c r="I297" i="31"/>
  <c r="J297" i="31" s="1"/>
  <c r="V297" i="31" s="1"/>
  <c r="I291" i="31"/>
  <c r="J291" i="31" s="1"/>
  <c r="V291" i="31" s="1"/>
  <c r="I295" i="31"/>
  <c r="J295" i="31" s="1"/>
  <c r="V295" i="31" s="1"/>
  <c r="I299" i="31"/>
  <c r="J299" i="31" s="1"/>
  <c r="V299" i="31" s="1"/>
  <c r="X298" i="31"/>
  <c r="I298" i="31"/>
  <c r="J298" i="31" s="1"/>
  <c r="V298" i="31" s="1"/>
  <c r="I293" i="31"/>
  <c r="J293" i="31" s="1"/>
  <c r="V293" i="31" s="1"/>
  <c r="I289" i="31"/>
  <c r="J289" i="31" s="1"/>
  <c r="V289" i="31" s="1"/>
  <c r="I296" i="31"/>
  <c r="J296" i="31" s="1"/>
  <c r="V296" i="31" s="1"/>
  <c r="I290" i="31"/>
  <c r="J290" i="31" s="1"/>
  <c r="V290" i="31" s="1"/>
  <c r="I294" i="31"/>
  <c r="J294" i="31" s="1"/>
  <c r="V294" i="31" s="1"/>
  <c r="I292" i="31"/>
  <c r="J292" i="31" s="1"/>
  <c r="V292" i="31" s="1"/>
  <c r="I280" i="31"/>
  <c r="J280" i="31" s="1"/>
  <c r="V280" i="31" s="1"/>
  <c r="X285" i="31"/>
  <c r="I285" i="31"/>
  <c r="J285" i="31" s="1"/>
  <c r="V285" i="31" s="1"/>
  <c r="I282" i="31"/>
  <c r="J282" i="31" s="1"/>
  <c r="V282" i="31" s="1"/>
  <c r="X283" i="31"/>
  <c r="I283" i="31"/>
  <c r="J283" i="31" s="1"/>
  <c r="V283" i="31" s="1"/>
  <c r="I284" i="31"/>
  <c r="J284" i="31" s="1"/>
  <c r="V284" i="31" s="1"/>
  <c r="X281" i="31"/>
  <c r="I281" i="31"/>
  <c r="J281" i="31" s="1"/>
  <c r="V281" i="31" s="1"/>
  <c r="I286" i="31"/>
  <c r="J286" i="31" s="1"/>
  <c r="V286" i="31" s="1"/>
  <c r="X267" i="31"/>
  <c r="I267" i="31"/>
  <c r="J267" i="31" s="1"/>
  <c r="V267" i="31" s="1"/>
  <c r="I274" i="31"/>
  <c r="J274" i="31" s="1"/>
  <c r="V274" i="31" s="1"/>
  <c r="X266" i="31"/>
  <c r="I266" i="31"/>
  <c r="J266" i="31" s="1"/>
  <c r="V266" i="31" s="1"/>
  <c r="I275" i="31"/>
  <c r="J275" i="31" s="1"/>
  <c r="V275" i="31" s="1"/>
  <c r="X269" i="31"/>
  <c r="I269" i="31"/>
  <c r="J269" i="31" s="1"/>
  <c r="V269" i="31" s="1"/>
  <c r="I264" i="31"/>
  <c r="J264" i="31" s="1"/>
  <c r="V264" i="31" s="1"/>
  <c r="X272" i="31"/>
  <c r="I272" i="31"/>
  <c r="J272" i="31" s="1"/>
  <c r="V272" i="31" s="1"/>
  <c r="X273" i="31"/>
  <c r="I273" i="31"/>
  <c r="J273" i="31" s="1"/>
  <c r="V273" i="31" s="1"/>
  <c r="X270" i="31"/>
  <c r="I270" i="31"/>
  <c r="J270" i="31" s="1"/>
  <c r="V270" i="31" s="1"/>
  <c r="X271" i="31"/>
  <c r="I271" i="31"/>
  <c r="J271" i="31" s="1"/>
  <c r="V271" i="31" s="1"/>
  <c r="I268" i="31"/>
  <c r="J268" i="31" s="1"/>
  <c r="V268" i="31" s="1"/>
  <c r="I265" i="31"/>
  <c r="J265" i="31" s="1"/>
  <c r="V265" i="31" s="1"/>
  <c r="I276" i="31"/>
  <c r="J276" i="31" s="1"/>
  <c r="V276" i="31" s="1"/>
  <c r="X260" i="31"/>
  <c r="I260" i="31"/>
  <c r="J260" i="31" s="1"/>
  <c r="V260" i="31" s="1"/>
  <c r="I261" i="31"/>
  <c r="J261" i="31" s="1"/>
  <c r="V261" i="31" s="1"/>
  <c r="I257" i="31"/>
  <c r="J257" i="31" s="1"/>
  <c r="V257" i="31" s="1"/>
  <c r="I258" i="31"/>
  <c r="J258" i="31" s="1"/>
  <c r="V258" i="31" s="1"/>
  <c r="X254" i="31"/>
  <c r="I254" i="31"/>
  <c r="J254" i="31" s="1"/>
  <c r="V254" i="31" s="1"/>
  <c r="I253" i="31"/>
  <c r="J253" i="31" s="1"/>
  <c r="V253" i="31" s="1"/>
  <c r="I256" i="31"/>
  <c r="J256" i="31" s="1"/>
  <c r="V256" i="31" s="1"/>
  <c r="I255" i="31"/>
  <c r="J255" i="31" s="1"/>
  <c r="V255" i="31" s="1"/>
  <c r="I259" i="31"/>
  <c r="J259" i="31" s="1"/>
  <c r="V259" i="31" s="1"/>
  <c r="I252" i="31"/>
  <c r="J252" i="31" s="1"/>
  <c r="V252" i="31" s="1"/>
  <c r="I249" i="31"/>
  <c r="J249" i="31" s="1"/>
  <c r="V249" i="31" s="1"/>
  <c r="I244" i="31"/>
  <c r="J244" i="31" s="1"/>
  <c r="V244" i="31" s="1"/>
  <c r="X246" i="31"/>
  <c r="I246" i="31"/>
  <c r="J246" i="31" s="1"/>
  <c r="V246" i="31" s="1"/>
  <c r="I243" i="31"/>
  <c r="J243" i="31" s="1"/>
  <c r="V243" i="31" s="1"/>
  <c r="I248" i="31"/>
  <c r="J248" i="31" s="1"/>
  <c r="V248" i="31" s="1"/>
  <c r="I247" i="31"/>
  <c r="J247" i="31" s="1"/>
  <c r="V247" i="31" s="1"/>
  <c r="I242" i="31"/>
  <c r="J242" i="31" s="1"/>
  <c r="V242" i="31" s="1"/>
  <c r="I245" i="31"/>
  <c r="J245" i="31" s="1"/>
  <c r="V245" i="31" s="1"/>
  <c r="I234" i="31"/>
  <c r="J234" i="31" s="1"/>
  <c r="V234" i="31" s="1"/>
  <c r="X237" i="31"/>
  <c r="I237" i="31"/>
  <c r="J237" i="31" s="1"/>
  <c r="V237" i="31" s="1"/>
  <c r="I232" i="31"/>
  <c r="J232" i="31" s="1"/>
  <c r="V232" i="31" s="1"/>
  <c r="I238" i="31"/>
  <c r="J238" i="31" s="1"/>
  <c r="V238" i="31" s="1"/>
  <c r="X231" i="31"/>
  <c r="I231" i="31"/>
  <c r="J231" i="31" s="1"/>
  <c r="V231" i="31" s="1"/>
  <c r="I236" i="31"/>
  <c r="J236" i="31" s="1"/>
  <c r="V236" i="31" s="1"/>
  <c r="X235" i="31"/>
  <c r="I235" i="31"/>
  <c r="J235" i="31" s="1"/>
  <c r="V235" i="31" s="1"/>
  <c r="I239" i="31"/>
  <c r="J239" i="31" s="1"/>
  <c r="V239" i="31" s="1"/>
  <c r="X233" i="31"/>
  <c r="I233" i="31"/>
  <c r="J233" i="31" s="1"/>
  <c r="V233" i="31" s="1"/>
  <c r="I224" i="31"/>
  <c r="J224" i="31" s="1"/>
  <c r="V224" i="31" s="1"/>
  <c r="X227" i="31"/>
  <c r="I227" i="31"/>
  <c r="J227" i="31" s="1"/>
  <c r="V227" i="31" s="1"/>
  <c r="I226" i="31"/>
  <c r="J226" i="31" s="1"/>
  <c r="V226" i="31" s="1"/>
  <c r="X225" i="31"/>
  <c r="I225" i="31"/>
  <c r="J225" i="31" s="1"/>
  <c r="V225" i="31" s="1"/>
  <c r="I228" i="31"/>
  <c r="J228" i="31" s="1"/>
  <c r="V228" i="31" s="1"/>
  <c r="X219" i="31"/>
  <c r="I219" i="31"/>
  <c r="J219" i="31" s="1"/>
  <c r="V219" i="31" s="1"/>
  <c r="I220" i="31"/>
  <c r="J220" i="31" s="1"/>
  <c r="V220" i="31" s="1"/>
  <c r="I221" i="31"/>
  <c r="J221" i="31" s="1"/>
  <c r="V221" i="31" s="1"/>
  <c r="I215" i="31"/>
  <c r="J215" i="31" s="1"/>
  <c r="V215" i="31" s="1"/>
  <c r="I216" i="31"/>
  <c r="J216" i="31" s="1"/>
  <c r="V216" i="31" s="1"/>
  <c r="X214" i="31"/>
  <c r="I214" i="31"/>
  <c r="J214" i="31" s="1"/>
  <c r="V214" i="31" s="1"/>
  <c r="I196" i="31"/>
  <c r="J196" i="31" s="1"/>
  <c r="V196" i="31" s="1"/>
  <c r="X202" i="31"/>
  <c r="I202" i="31"/>
  <c r="J202" i="31" s="1"/>
  <c r="V202" i="31" s="1"/>
  <c r="I204" i="31"/>
  <c r="J204" i="31" s="1"/>
  <c r="V204" i="31" s="1"/>
  <c r="I203" i="31"/>
  <c r="J203" i="31" s="1"/>
  <c r="V203" i="31" s="1"/>
  <c r="I209" i="31"/>
  <c r="J209" i="31" s="1"/>
  <c r="V209" i="31" s="1"/>
  <c r="I201" i="31"/>
  <c r="J201" i="31" s="1"/>
  <c r="V201" i="31" s="1"/>
  <c r="I208" i="31"/>
  <c r="J208" i="31" s="1"/>
  <c r="V208" i="31" s="1"/>
  <c r="X195" i="31"/>
  <c r="I195" i="31"/>
  <c r="J195" i="31" s="1"/>
  <c r="V195" i="31" s="1"/>
  <c r="X198" i="31"/>
  <c r="I198" i="31"/>
  <c r="J198" i="31" s="1"/>
  <c r="V198" i="31" s="1"/>
  <c r="X206" i="31"/>
  <c r="I206" i="31"/>
  <c r="J206" i="31" s="1"/>
  <c r="V206" i="31" s="1"/>
  <c r="I200" i="31"/>
  <c r="J200" i="31" s="1"/>
  <c r="V200" i="31" s="1"/>
  <c r="X207" i="31"/>
  <c r="I207" i="31"/>
  <c r="J207" i="31" s="1"/>
  <c r="V207" i="31" s="1"/>
  <c r="I199" i="31"/>
  <c r="J199" i="31" s="1"/>
  <c r="V199" i="31" s="1"/>
  <c r="I211" i="31"/>
  <c r="J211" i="31" s="1"/>
  <c r="I197" i="31"/>
  <c r="J197" i="31" s="1"/>
  <c r="V197" i="31" s="1"/>
  <c r="I205" i="31"/>
  <c r="J205" i="31" s="1"/>
  <c r="V205" i="31" s="1"/>
  <c r="I190" i="31"/>
  <c r="J190" i="31" s="1"/>
  <c r="V190" i="31" s="1"/>
  <c r="X189" i="31"/>
  <c r="I189" i="31"/>
  <c r="J189" i="31" s="1"/>
  <c r="V189" i="31" s="1"/>
  <c r="I188" i="31"/>
  <c r="J188" i="31" s="1"/>
  <c r="V188" i="31" s="1"/>
  <c r="I192" i="31"/>
  <c r="J192" i="31" s="1"/>
  <c r="V192" i="31" s="1"/>
  <c r="X191" i="31"/>
  <c r="I191" i="31"/>
  <c r="J191" i="31" s="1"/>
  <c r="V191" i="31" s="1"/>
  <c r="I182" i="31"/>
  <c r="J182" i="31" s="1"/>
  <c r="V182" i="31" s="1"/>
  <c r="I178" i="31"/>
  <c r="J178" i="31" s="1"/>
  <c r="V178" i="31" s="1"/>
  <c r="X179" i="31"/>
  <c r="I179" i="31"/>
  <c r="J179" i="31" s="1"/>
  <c r="V179" i="31" s="1"/>
  <c r="I181" i="31"/>
  <c r="J181" i="31" s="1"/>
  <c r="V181" i="31" s="1"/>
  <c r="I180" i="31"/>
  <c r="J180" i="31" s="1"/>
  <c r="V180" i="31" s="1"/>
  <c r="X183" i="31"/>
  <c r="I183" i="31"/>
  <c r="J183" i="31" s="1"/>
  <c r="V183" i="31" s="1"/>
  <c r="I184" i="31"/>
  <c r="J184" i="31" s="1"/>
  <c r="V184" i="31" s="1"/>
  <c r="I49" i="23"/>
  <c r="J39" i="23"/>
  <c r="J40" i="23"/>
  <c r="AG328" i="25"/>
  <c r="E50" i="23" s="1"/>
  <c r="R47" i="64" s="1"/>
  <c r="X200" i="31"/>
  <c r="N222" i="31"/>
  <c r="X216" i="31"/>
  <c r="AG339" i="25"/>
  <c r="E52" i="23" s="1"/>
  <c r="R49" i="64" s="1"/>
  <c r="AG228" i="25"/>
  <c r="E40" i="23" s="1"/>
  <c r="AG223" i="25"/>
  <c r="E39" i="23" s="1"/>
  <c r="R36" i="64" s="1"/>
  <c r="V283" i="28"/>
  <c r="N277" i="31"/>
  <c r="Y277" i="31"/>
  <c r="X256" i="31"/>
  <c r="X318" i="31"/>
  <c r="J52" i="23"/>
  <c r="I40" i="23"/>
  <c r="X349" i="31"/>
  <c r="AG334" i="25"/>
  <c r="E51" i="23" s="1"/>
  <c r="R48" i="64" s="1"/>
  <c r="X292" i="31"/>
  <c r="AG284" i="25"/>
  <c r="E45" i="23" s="1"/>
  <c r="Y278" i="31"/>
  <c r="J49" i="23"/>
  <c r="L52" i="51"/>
  <c r="AG268" i="25"/>
  <c r="E44" i="23" s="1"/>
  <c r="R41" i="64" s="1"/>
  <c r="E36" i="23"/>
  <c r="N240" i="31"/>
  <c r="AG293" i="25"/>
  <c r="E46" i="23" s="1"/>
  <c r="R43" i="64" s="1"/>
  <c r="J44" i="23"/>
  <c r="AG386" i="25"/>
  <c r="E57" i="23" s="1"/>
  <c r="R54" i="64" s="1"/>
  <c r="I45" i="23"/>
  <c r="I43" i="23"/>
  <c r="AG392" i="25"/>
  <c r="E58" i="23" s="1"/>
  <c r="R55" i="64" s="1"/>
  <c r="I52" i="23"/>
  <c r="I42" i="23"/>
  <c r="J38" i="23"/>
  <c r="J58" i="23"/>
  <c r="AG235" i="25"/>
  <c r="E41" i="23" s="1"/>
  <c r="R38" i="64" s="1"/>
  <c r="J51" i="23"/>
  <c r="J45" i="23"/>
  <c r="X342" i="31"/>
  <c r="X275" i="31"/>
  <c r="I53" i="23"/>
  <c r="J46" i="23"/>
  <c r="J43" i="23"/>
  <c r="J47" i="23"/>
  <c r="J54" i="23"/>
  <c r="J53" i="23"/>
  <c r="J42" i="23"/>
  <c r="J41" i="23"/>
  <c r="V386" i="28"/>
  <c r="I54" i="23"/>
  <c r="I51" i="23"/>
  <c r="I58" i="23"/>
  <c r="I41" i="23"/>
  <c r="X248" i="31"/>
  <c r="X204" i="31"/>
  <c r="I57" i="23"/>
  <c r="I38" i="23"/>
  <c r="I44" i="23"/>
  <c r="J57" i="23"/>
  <c r="J50" i="23"/>
  <c r="I50" i="23"/>
  <c r="I47" i="23"/>
  <c r="J56" i="23"/>
  <c r="I56" i="23"/>
  <c r="I39" i="23"/>
  <c r="N352" i="31"/>
  <c r="AG358" i="25"/>
  <c r="AG306" i="25"/>
  <c r="E47" i="23" s="1"/>
  <c r="R44" i="64" s="1"/>
  <c r="AG256" i="25"/>
  <c r="E43" i="23" s="1"/>
  <c r="R40" i="64" s="1"/>
  <c r="AG380" i="25"/>
  <c r="E56" i="23" s="1"/>
  <c r="R53" i="64" s="1"/>
  <c r="AG199" i="25"/>
  <c r="Y212" i="31"/>
  <c r="X294" i="31"/>
  <c r="X274" i="31"/>
  <c r="X258" i="31"/>
  <c r="X325" i="31"/>
  <c r="X265" i="31"/>
  <c r="X221" i="31"/>
  <c r="X355" i="31"/>
  <c r="X276" i="31"/>
  <c r="X296" i="31"/>
  <c r="X310" i="31"/>
  <c r="N193" i="31"/>
  <c r="N322" i="31"/>
  <c r="X239" i="31"/>
  <c r="X252" i="31"/>
  <c r="X351" i="31"/>
  <c r="N386" i="31"/>
  <c r="X264" i="31"/>
  <c r="X268" i="31"/>
  <c r="X286" i="31"/>
  <c r="X316" i="31"/>
  <c r="Y364" i="31"/>
  <c r="Y250" i="31"/>
  <c r="X242" i="31"/>
  <c r="X290" i="31"/>
  <c r="X312" i="31"/>
  <c r="X373" i="31"/>
  <c r="Y217" i="31"/>
  <c r="X244" i="31"/>
  <c r="Y287" i="31"/>
  <c r="N380" i="31"/>
  <c r="N344" i="31"/>
  <c r="Y262" i="31"/>
  <c r="N186" i="31"/>
  <c r="N374" i="31"/>
  <c r="N229" i="31"/>
  <c r="N300" i="31"/>
  <c r="Y313" i="31"/>
  <c r="N333" i="31"/>
  <c r="N328" i="31"/>
  <c r="C46" i="23"/>
  <c r="K49" i="51" s="1"/>
  <c r="C49" i="51" s="1"/>
  <c r="J55" i="23"/>
  <c r="AR55" i="42" s="1"/>
  <c r="I55" i="23"/>
  <c r="AQ55" i="42" s="1"/>
  <c r="I36" i="23"/>
  <c r="AQ36" i="42" s="1"/>
  <c r="X357" i="31"/>
  <c r="AG370" i="25"/>
  <c r="E55" i="23" s="1"/>
  <c r="R52" i="64" s="1"/>
  <c r="AG319" i="25"/>
  <c r="E49" i="23" s="1"/>
  <c r="R46" i="64" s="1"/>
  <c r="AG246" i="25"/>
  <c r="E42" i="23" s="1"/>
  <c r="R39" i="64" s="1"/>
  <c r="X182" i="31"/>
  <c r="X199" i="31"/>
  <c r="X203" i="31"/>
  <c r="X209" i="31"/>
  <c r="X215" i="31"/>
  <c r="X224" i="31"/>
  <c r="X226" i="31"/>
  <c r="X228" i="31"/>
  <c r="X234" i="31"/>
  <c r="X236" i="31"/>
  <c r="X255" i="31"/>
  <c r="X259" i="31"/>
  <c r="X261" i="31"/>
  <c r="X280" i="31"/>
  <c r="X284" i="31"/>
  <c r="X293" i="31"/>
  <c r="X324" i="31"/>
  <c r="X341" i="31"/>
  <c r="X350" i="31"/>
  <c r="X362" i="31"/>
  <c r="X378" i="31"/>
  <c r="Y352" i="31"/>
  <c r="N364" i="31"/>
  <c r="N278" i="31"/>
  <c r="Y380" i="31"/>
  <c r="X178" i="31"/>
  <c r="X180" i="31"/>
  <c r="X196" i="31"/>
  <c r="N217" i="31"/>
  <c r="X243" i="31"/>
  <c r="X245" i="31"/>
  <c r="X257" i="31"/>
  <c r="N287" i="31"/>
  <c r="X289" i="31"/>
  <c r="X307" i="31"/>
  <c r="X311" i="31"/>
  <c r="X317" i="31"/>
  <c r="X348" i="31"/>
  <c r="X383" i="31"/>
  <c r="N250" i="31"/>
  <c r="Y344" i="31"/>
  <c r="X184" i="31"/>
  <c r="X253" i="31"/>
  <c r="X297" i="31"/>
  <c r="X319" i="31"/>
  <c r="X326" i="31"/>
  <c r="X337" i="31"/>
  <c r="X339" i="31"/>
  <c r="X356" i="31"/>
  <c r="X360" i="31"/>
  <c r="X372" i="31"/>
  <c r="Y322" i="31"/>
  <c r="Y333" i="31"/>
  <c r="N313" i="31"/>
  <c r="Y300" i="31"/>
  <c r="X188" i="31"/>
  <c r="X190" i="31"/>
  <c r="X192" i="31"/>
  <c r="X197" i="31"/>
  <c r="X201" i="31"/>
  <c r="X205" i="31"/>
  <c r="X208" i="31"/>
  <c r="X220" i="31"/>
  <c r="X232" i="31"/>
  <c r="X238" i="31"/>
  <c r="X247" i="31"/>
  <c r="X249" i="31"/>
  <c r="X282" i="31"/>
  <c r="X291" i="31"/>
  <c r="X295" i="31"/>
  <c r="X299" i="31"/>
  <c r="X309" i="31"/>
  <c r="X315" i="31"/>
  <c r="X330" i="31"/>
  <c r="X335" i="31"/>
  <c r="X346" i="31"/>
  <c r="X354" i="31"/>
  <c r="X358" i="31"/>
  <c r="X366" i="31"/>
  <c r="X368" i="31"/>
  <c r="X370" i="31"/>
  <c r="X376" i="31"/>
  <c r="Y328" i="31"/>
  <c r="Y386" i="31"/>
  <c r="N212" i="31"/>
  <c r="Y186" i="31"/>
  <c r="Y193" i="31"/>
  <c r="Y222" i="31"/>
  <c r="Y229" i="31"/>
  <c r="N262" i="31"/>
  <c r="Y374" i="31"/>
  <c r="Y240" i="31"/>
  <c r="I15" i="52"/>
  <c r="I17" i="52"/>
  <c r="I18" i="52"/>
  <c r="I19" i="52"/>
  <c r="O156" i="30"/>
  <c r="O155" i="30"/>
  <c r="O154" i="30"/>
  <c r="AB156" i="25"/>
  <c r="F26" i="23" s="1"/>
  <c r="F86" i="23" s="1"/>
  <c r="D8" i="16"/>
  <c r="D9" i="16"/>
  <c r="D10" i="16"/>
  <c r="D11" i="16"/>
  <c r="D12" i="16"/>
  <c r="D13" i="16"/>
  <c r="D14" i="16"/>
  <c r="D15" i="16"/>
  <c r="D16" i="16"/>
  <c r="D17" i="16"/>
  <c r="D18" i="16"/>
  <c r="D20" i="16"/>
  <c r="D21" i="16"/>
  <c r="D22" i="16"/>
  <c r="D23" i="16"/>
  <c r="D24" i="16"/>
  <c r="D25" i="16"/>
  <c r="D26" i="16"/>
  <c r="D27" i="16"/>
  <c r="D28" i="16"/>
  <c r="D29" i="16"/>
  <c r="D7" i="16"/>
  <c r="C8" i="16"/>
  <c r="C9" i="16"/>
  <c r="C10" i="16"/>
  <c r="C11" i="16"/>
  <c r="C12" i="16"/>
  <c r="C13" i="16"/>
  <c r="C14" i="16"/>
  <c r="C15" i="16"/>
  <c r="C16" i="16"/>
  <c r="C17" i="16"/>
  <c r="C18" i="16"/>
  <c r="C20" i="16"/>
  <c r="C21" i="16"/>
  <c r="C22" i="16"/>
  <c r="C23" i="16"/>
  <c r="C24" i="16"/>
  <c r="C25" i="16"/>
  <c r="C26" i="16"/>
  <c r="C27" i="16"/>
  <c r="C28" i="16"/>
  <c r="C29" i="16"/>
  <c r="C7" i="16"/>
  <c r="E87" i="59"/>
  <c r="E86" i="59"/>
  <c r="E85" i="59"/>
  <c r="E84" i="59"/>
  <c r="E83" i="59"/>
  <c r="E82" i="59"/>
  <c r="E81" i="59"/>
  <c r="E80" i="59"/>
  <c r="E79" i="59"/>
  <c r="E78" i="59"/>
  <c r="E75" i="59"/>
  <c r="E74" i="59"/>
  <c r="E73" i="59"/>
  <c r="E72" i="59"/>
  <c r="E71" i="59"/>
  <c r="E70" i="59"/>
  <c r="E69" i="59"/>
  <c r="E68" i="59"/>
  <c r="E67" i="59"/>
  <c r="E66" i="59"/>
  <c r="E65" i="59"/>
  <c r="G59" i="59"/>
  <c r="E59" i="59"/>
  <c r="U28" i="59" s="1"/>
  <c r="H58" i="59"/>
  <c r="H57" i="59"/>
  <c r="I57" i="59" s="1"/>
  <c r="H56" i="59"/>
  <c r="I56" i="59" s="1"/>
  <c r="H55" i="59"/>
  <c r="I55" i="59" s="1"/>
  <c r="H54" i="59"/>
  <c r="H53" i="59"/>
  <c r="I53" i="59" s="1"/>
  <c r="H52" i="59"/>
  <c r="I52" i="59" s="1"/>
  <c r="H51" i="59"/>
  <c r="I51" i="59" s="1"/>
  <c r="H50" i="59"/>
  <c r="I50" i="59" s="1"/>
  <c r="H49" i="59"/>
  <c r="I49" i="59" s="1"/>
  <c r="H47" i="59"/>
  <c r="I47" i="59" s="1"/>
  <c r="H46" i="59"/>
  <c r="I46" i="59" s="1"/>
  <c r="H45" i="59"/>
  <c r="I45" i="59" s="1"/>
  <c r="H44" i="59"/>
  <c r="I44" i="59" s="1"/>
  <c r="H43" i="59"/>
  <c r="I43" i="59" s="1"/>
  <c r="H42" i="59"/>
  <c r="I42" i="59" s="1"/>
  <c r="H41" i="59"/>
  <c r="I41" i="59" s="1"/>
  <c r="H40" i="59"/>
  <c r="I40" i="59" s="1"/>
  <c r="H39" i="59"/>
  <c r="I39" i="59" s="1"/>
  <c r="H38" i="59"/>
  <c r="I38" i="59" s="1"/>
  <c r="H37" i="59"/>
  <c r="I37" i="59" s="1"/>
  <c r="H36" i="59"/>
  <c r="H65" i="59" s="1"/>
  <c r="S31" i="59"/>
  <c r="R28" i="59"/>
  <c r="Q28" i="59"/>
  <c r="G28" i="59"/>
  <c r="E28" i="59"/>
  <c r="T28" i="59" s="1"/>
  <c r="U27" i="59"/>
  <c r="X27" i="59" s="1"/>
  <c r="T27" i="59"/>
  <c r="W27" i="59" s="1"/>
  <c r="S27" i="59"/>
  <c r="H27" i="59"/>
  <c r="I27" i="59" s="1"/>
  <c r="U26" i="59"/>
  <c r="X26" i="59" s="1"/>
  <c r="T26" i="59"/>
  <c r="W26" i="59" s="1"/>
  <c r="S26" i="59"/>
  <c r="H26" i="59"/>
  <c r="U25" i="59"/>
  <c r="X25" i="59" s="1"/>
  <c r="T25" i="59"/>
  <c r="W25" i="59" s="1"/>
  <c r="S25" i="59"/>
  <c r="H25" i="59"/>
  <c r="I25" i="59" s="1"/>
  <c r="U24" i="59"/>
  <c r="X24" i="59" s="1"/>
  <c r="T24" i="59"/>
  <c r="S24" i="59"/>
  <c r="H24" i="59"/>
  <c r="U23" i="59"/>
  <c r="X23" i="59" s="1"/>
  <c r="T23" i="59"/>
  <c r="W23" i="59" s="1"/>
  <c r="S23" i="59"/>
  <c r="H23" i="59"/>
  <c r="I23" i="59" s="1"/>
  <c r="U22" i="59"/>
  <c r="X22" i="59" s="1"/>
  <c r="T22" i="59"/>
  <c r="W22" i="59" s="1"/>
  <c r="S22" i="59"/>
  <c r="H22" i="59"/>
  <c r="U21" i="59"/>
  <c r="X21" i="59" s="1"/>
  <c r="T21" i="59"/>
  <c r="W21" i="59" s="1"/>
  <c r="S21" i="59"/>
  <c r="H21" i="59"/>
  <c r="U20" i="59"/>
  <c r="X20" i="59" s="1"/>
  <c r="T20" i="59"/>
  <c r="S20" i="59"/>
  <c r="H20" i="59"/>
  <c r="I20" i="59" s="1"/>
  <c r="U19" i="59"/>
  <c r="X19" i="59" s="1"/>
  <c r="T19" i="59"/>
  <c r="W19" i="59" s="1"/>
  <c r="S19" i="59"/>
  <c r="H19" i="59"/>
  <c r="U18" i="59"/>
  <c r="X18" i="59" s="1"/>
  <c r="T18" i="59"/>
  <c r="W18" i="59" s="1"/>
  <c r="S18" i="59"/>
  <c r="H18" i="59"/>
  <c r="U16" i="59"/>
  <c r="X16" i="59" s="1"/>
  <c r="T16" i="59"/>
  <c r="W16" i="59" s="1"/>
  <c r="S16" i="59"/>
  <c r="H16" i="59"/>
  <c r="U15" i="59"/>
  <c r="X15" i="59" s="1"/>
  <c r="T15" i="59"/>
  <c r="S15" i="59"/>
  <c r="H15" i="59"/>
  <c r="U14" i="59"/>
  <c r="X14" i="59" s="1"/>
  <c r="T14" i="59"/>
  <c r="W14" i="59" s="1"/>
  <c r="S14" i="59"/>
  <c r="H14" i="59"/>
  <c r="U13" i="59"/>
  <c r="X13" i="59" s="1"/>
  <c r="T13" i="59"/>
  <c r="W13" i="59" s="1"/>
  <c r="S13" i="59"/>
  <c r="H13" i="59"/>
  <c r="U12" i="59"/>
  <c r="X12" i="59" s="1"/>
  <c r="W12" i="59"/>
  <c r="S12" i="59"/>
  <c r="H12" i="59"/>
  <c r="I12" i="59" s="1"/>
  <c r="U11" i="59"/>
  <c r="X11" i="59" s="1"/>
  <c r="T11" i="59"/>
  <c r="S11" i="59"/>
  <c r="I11" i="59"/>
  <c r="U10" i="59"/>
  <c r="X10" i="59" s="1"/>
  <c r="T10" i="59"/>
  <c r="W10" i="59" s="1"/>
  <c r="S10" i="59"/>
  <c r="H10" i="59"/>
  <c r="U9" i="59"/>
  <c r="X9" i="59" s="1"/>
  <c r="T9" i="59"/>
  <c r="W9" i="59" s="1"/>
  <c r="S9" i="59"/>
  <c r="H9" i="59"/>
  <c r="U8" i="59"/>
  <c r="X8" i="59" s="1"/>
  <c r="T8" i="59"/>
  <c r="W8" i="59" s="1"/>
  <c r="S8" i="59"/>
  <c r="H8" i="59"/>
  <c r="I8" i="59" s="1"/>
  <c r="U7" i="59"/>
  <c r="X7" i="59" s="1"/>
  <c r="T7" i="59"/>
  <c r="S7" i="59"/>
  <c r="U6" i="59"/>
  <c r="X6" i="59" s="1"/>
  <c r="T6" i="59"/>
  <c r="W6" i="59" s="1"/>
  <c r="S6" i="59"/>
  <c r="H6" i="59"/>
  <c r="I6" i="59" s="1"/>
  <c r="U5" i="59"/>
  <c r="X5" i="59" s="1"/>
  <c r="K62" i="51" l="1"/>
  <c r="L24" i="16"/>
  <c r="F24" i="16"/>
  <c r="F11" i="16"/>
  <c r="L11" i="16"/>
  <c r="G22" i="16"/>
  <c r="M22" i="16"/>
  <c r="M9" i="16"/>
  <c r="G9" i="16"/>
  <c r="L28" i="16"/>
  <c r="F28" i="16"/>
  <c r="F15" i="16"/>
  <c r="L15" i="16"/>
  <c r="G26" i="16"/>
  <c r="M26" i="16"/>
  <c r="M17" i="16"/>
  <c r="G17" i="16"/>
  <c r="F27" i="16"/>
  <c r="L27" i="16"/>
  <c r="L10" i="16"/>
  <c r="F10" i="16"/>
  <c r="G16" i="16"/>
  <c r="M16" i="16"/>
  <c r="F7" i="16"/>
  <c r="L7" i="16"/>
  <c r="L26" i="16"/>
  <c r="F26" i="16"/>
  <c r="L22" i="16"/>
  <c r="F22" i="16"/>
  <c r="L17" i="16"/>
  <c r="F17" i="16"/>
  <c r="F13" i="16"/>
  <c r="L13" i="16"/>
  <c r="F9" i="16"/>
  <c r="L9" i="16"/>
  <c r="G28" i="16"/>
  <c r="M28" i="16"/>
  <c r="G24" i="16"/>
  <c r="M24" i="16"/>
  <c r="G20" i="16"/>
  <c r="M20" i="16"/>
  <c r="M15" i="16"/>
  <c r="G15" i="16"/>
  <c r="M11" i="16"/>
  <c r="G11" i="16"/>
  <c r="L20" i="16"/>
  <c r="F20" i="16"/>
  <c r="M7" i="16"/>
  <c r="G7" i="16"/>
  <c r="G13" i="16"/>
  <c r="M13" i="16"/>
  <c r="F23" i="16"/>
  <c r="L23" i="16"/>
  <c r="L18" i="16"/>
  <c r="F18" i="16"/>
  <c r="L14" i="16"/>
  <c r="F14" i="16"/>
  <c r="M29" i="16"/>
  <c r="G29" i="16"/>
  <c r="M25" i="16"/>
  <c r="G25" i="16"/>
  <c r="M21" i="16"/>
  <c r="G21" i="16"/>
  <c r="G12" i="16"/>
  <c r="M12" i="16"/>
  <c r="G8" i="16"/>
  <c r="M8" i="16"/>
  <c r="F29" i="16"/>
  <c r="L29" i="16"/>
  <c r="L25" i="16"/>
  <c r="F25" i="16"/>
  <c r="L21" i="16"/>
  <c r="F21" i="16"/>
  <c r="L16" i="16"/>
  <c r="F16" i="16"/>
  <c r="L12" i="16"/>
  <c r="F12" i="16"/>
  <c r="F8" i="16"/>
  <c r="L8" i="16"/>
  <c r="M27" i="16"/>
  <c r="G27" i="16"/>
  <c r="M23" i="16"/>
  <c r="G23" i="16"/>
  <c r="G18" i="16"/>
  <c r="M18" i="16"/>
  <c r="M14" i="16"/>
  <c r="G14" i="16"/>
  <c r="M10" i="16"/>
  <c r="G10" i="16"/>
  <c r="L62" i="51"/>
  <c r="I37" i="23"/>
  <c r="AQ207" i="28"/>
  <c r="AQ206" i="28" s="1"/>
  <c r="BA388" i="7"/>
  <c r="I16" i="59"/>
  <c r="I76" i="59" s="1"/>
  <c r="H76" i="59"/>
  <c r="AC462" i="25"/>
  <c r="Y387" i="31"/>
  <c r="C46" i="15"/>
  <c r="AQ47" i="42"/>
  <c r="C42" i="15"/>
  <c r="AQ43" i="42"/>
  <c r="C49" i="15"/>
  <c r="AQ50" i="42"/>
  <c r="C40" i="15"/>
  <c r="AQ41" i="42"/>
  <c r="D53" i="15"/>
  <c r="AR54" i="42"/>
  <c r="D50" i="15"/>
  <c r="AR51" i="42"/>
  <c r="C44" i="15"/>
  <c r="AQ45" i="42"/>
  <c r="D48" i="15"/>
  <c r="AR49" i="42"/>
  <c r="N387" i="31"/>
  <c r="X387" i="31" s="1"/>
  <c r="D49" i="15"/>
  <c r="AR50" i="42"/>
  <c r="C57" i="15"/>
  <c r="AQ58" i="42"/>
  <c r="D46" i="15"/>
  <c r="AR47" i="42"/>
  <c r="D52" i="15"/>
  <c r="AR53" i="42"/>
  <c r="C54" i="15"/>
  <c r="D56" i="15"/>
  <c r="AR57" i="42"/>
  <c r="C50" i="15"/>
  <c r="AQ51" i="42"/>
  <c r="D42" i="15"/>
  <c r="AR43" i="42"/>
  <c r="D57" i="15"/>
  <c r="AR58" i="42"/>
  <c r="D43" i="15"/>
  <c r="AR44" i="42"/>
  <c r="D44" i="15"/>
  <c r="AR45" i="42"/>
  <c r="D54" i="15"/>
  <c r="C43" i="15"/>
  <c r="AQ44" i="42"/>
  <c r="C53" i="15"/>
  <c r="AQ54" i="42"/>
  <c r="D45" i="15"/>
  <c r="AR46" i="42"/>
  <c r="D37" i="15"/>
  <c r="AR38" i="42"/>
  <c r="C36" i="15"/>
  <c r="AQ37" i="42"/>
  <c r="C38" i="15"/>
  <c r="AQ39" i="42"/>
  <c r="C37" i="15"/>
  <c r="AQ38" i="42"/>
  <c r="C52" i="15"/>
  <c r="AQ53" i="42"/>
  <c r="C41" i="15"/>
  <c r="AQ42" i="42"/>
  <c r="D39" i="15"/>
  <c r="AR40" i="42"/>
  <c r="D51" i="15"/>
  <c r="AR52" i="42"/>
  <c r="C55" i="15"/>
  <c r="AQ56" i="42"/>
  <c r="C56" i="15"/>
  <c r="AQ57" i="42"/>
  <c r="D40" i="15"/>
  <c r="AR41" i="42"/>
  <c r="C51" i="15"/>
  <c r="AQ52" i="42"/>
  <c r="D38" i="15"/>
  <c r="AR39" i="42"/>
  <c r="D55" i="15"/>
  <c r="AR56" i="42"/>
  <c r="D41" i="15"/>
  <c r="AR42" i="42"/>
  <c r="C39" i="15"/>
  <c r="AQ40" i="42"/>
  <c r="C48" i="15"/>
  <c r="AQ49" i="42"/>
  <c r="E54" i="23"/>
  <c r="R51" i="64" s="1"/>
  <c r="AG393" i="25"/>
  <c r="J37" i="23"/>
  <c r="AR37" i="42" s="1"/>
  <c r="J36" i="23"/>
  <c r="V211" i="31"/>
  <c r="U211" i="31"/>
  <c r="E37" i="23"/>
  <c r="R34" i="64" s="1"/>
  <c r="R33" i="64"/>
  <c r="U376" i="31"/>
  <c r="V376" i="31"/>
  <c r="AA455" i="25"/>
  <c r="U202" i="31"/>
  <c r="U385" i="31"/>
  <c r="U382" i="31"/>
  <c r="U383" i="31"/>
  <c r="U378" i="31"/>
  <c r="U377" i="31"/>
  <c r="U379" i="31"/>
  <c r="U370" i="31"/>
  <c r="U368" i="31"/>
  <c r="U372" i="31"/>
  <c r="U371" i="31"/>
  <c r="U366" i="31"/>
  <c r="U367" i="31"/>
  <c r="U369" i="31"/>
  <c r="U373" i="31"/>
  <c r="U356" i="31"/>
  <c r="U357" i="31"/>
  <c r="U354" i="31"/>
  <c r="U363" i="31"/>
  <c r="U359" i="31"/>
  <c r="U358" i="31"/>
  <c r="U362" i="31"/>
  <c r="U355" i="31"/>
  <c r="U361" i="31"/>
  <c r="U360" i="31"/>
  <c r="U349" i="31"/>
  <c r="U346" i="31"/>
  <c r="U348" i="31"/>
  <c r="U350" i="31"/>
  <c r="U347" i="31"/>
  <c r="U351" i="31"/>
  <c r="U340" i="31"/>
  <c r="U342" i="31"/>
  <c r="U337" i="31"/>
  <c r="U339" i="31"/>
  <c r="U338" i="31"/>
  <c r="U341" i="31"/>
  <c r="U336" i="31"/>
  <c r="U335" i="31"/>
  <c r="U330" i="31"/>
  <c r="U331" i="31"/>
  <c r="U325" i="31"/>
  <c r="U326" i="31"/>
  <c r="U324" i="31"/>
  <c r="U327" i="31"/>
  <c r="U320" i="31"/>
  <c r="U317" i="31"/>
  <c r="U315" i="31"/>
  <c r="U319" i="31"/>
  <c r="U316" i="31"/>
  <c r="U318" i="31"/>
  <c r="U312" i="31"/>
  <c r="U311" i="31"/>
  <c r="U309" i="31"/>
  <c r="U306" i="31"/>
  <c r="U308" i="31"/>
  <c r="U307" i="31"/>
  <c r="U310" i="31"/>
  <c r="U296" i="31"/>
  <c r="U293" i="31"/>
  <c r="U297" i="31"/>
  <c r="U291" i="31"/>
  <c r="U292" i="31"/>
  <c r="U289" i="31"/>
  <c r="U295" i="31"/>
  <c r="U290" i="31"/>
  <c r="U298" i="31"/>
  <c r="U299" i="31"/>
  <c r="U294" i="31"/>
  <c r="U280" i="31"/>
  <c r="U284" i="31"/>
  <c r="U283" i="31"/>
  <c r="U281" i="31"/>
  <c r="U285" i="31"/>
  <c r="U282" i="31"/>
  <c r="U286" i="31"/>
  <c r="U275" i="31"/>
  <c r="U276" i="31"/>
  <c r="U267" i="31"/>
  <c r="U270" i="31"/>
  <c r="U269" i="31"/>
  <c r="U274" i="31"/>
  <c r="U273" i="31"/>
  <c r="U264" i="31"/>
  <c r="U266" i="31"/>
  <c r="U268" i="31"/>
  <c r="U272" i="31"/>
  <c r="U265" i="31"/>
  <c r="U271" i="31"/>
  <c r="U258" i="31"/>
  <c r="U257" i="31"/>
  <c r="U252" i="31"/>
  <c r="U253" i="31"/>
  <c r="U260" i="31"/>
  <c r="U256" i="31"/>
  <c r="U255" i="31"/>
  <c r="U254" i="31"/>
  <c r="U259" i="31"/>
  <c r="U261" i="31"/>
  <c r="U246" i="31"/>
  <c r="U243" i="31"/>
  <c r="U245" i="31"/>
  <c r="U242" i="31"/>
  <c r="U247" i="31"/>
  <c r="U244" i="31"/>
  <c r="U249" i="31"/>
  <c r="U248" i="31"/>
  <c r="U231" i="31"/>
  <c r="U239" i="31"/>
  <c r="U233" i="31"/>
  <c r="U238" i="31"/>
  <c r="U237" i="31"/>
  <c r="U232" i="31"/>
  <c r="U235" i="31"/>
  <c r="U236" i="31"/>
  <c r="U234" i="31"/>
  <c r="U227" i="31"/>
  <c r="U226" i="31"/>
  <c r="U225" i="31"/>
  <c r="U224" i="31"/>
  <c r="U228" i="31"/>
  <c r="U220" i="31"/>
  <c r="U221" i="31"/>
  <c r="U219" i="31"/>
  <c r="U215" i="31"/>
  <c r="U216" i="31"/>
  <c r="U214" i="31"/>
  <c r="U204" i="31"/>
  <c r="U207" i="31"/>
  <c r="U201" i="31"/>
  <c r="U197" i="31"/>
  <c r="U208" i="31"/>
  <c r="U195" i="31"/>
  <c r="U196" i="31"/>
  <c r="U205" i="31"/>
  <c r="U199" i="31"/>
  <c r="U200" i="31"/>
  <c r="U203" i="31"/>
  <c r="U198" i="31"/>
  <c r="U209" i="31"/>
  <c r="U206" i="31"/>
  <c r="U191" i="31"/>
  <c r="U188" i="31"/>
  <c r="U192" i="31"/>
  <c r="U189" i="31"/>
  <c r="U190" i="31"/>
  <c r="U183" i="31"/>
  <c r="U184" i="31"/>
  <c r="U181" i="31"/>
  <c r="U182" i="31"/>
  <c r="U180" i="31"/>
  <c r="U178" i="31"/>
  <c r="U179" i="31"/>
  <c r="H78" i="59"/>
  <c r="H86" i="59"/>
  <c r="I277" i="31"/>
  <c r="J277" i="31" s="1"/>
  <c r="V277" i="31" s="1"/>
  <c r="K45" i="23"/>
  <c r="AS45" i="42" s="1"/>
  <c r="R42" i="64"/>
  <c r="K40" i="23"/>
  <c r="AS40" i="42" s="1"/>
  <c r="R37" i="64"/>
  <c r="X186" i="31"/>
  <c r="I186" i="31"/>
  <c r="AJ211" i="28"/>
  <c r="I386" i="31"/>
  <c r="J386" i="31" s="1"/>
  <c r="V386" i="31" s="1"/>
  <c r="I380" i="31"/>
  <c r="J380" i="31" s="1"/>
  <c r="V380" i="31" s="1"/>
  <c r="I374" i="31"/>
  <c r="J374" i="31" s="1"/>
  <c r="V374" i="31" s="1"/>
  <c r="I364" i="31"/>
  <c r="J364" i="31" s="1"/>
  <c r="V364" i="31" s="1"/>
  <c r="I352" i="31"/>
  <c r="J352" i="31" s="1"/>
  <c r="V352" i="31" s="1"/>
  <c r="I344" i="31"/>
  <c r="J344" i="31" s="1"/>
  <c r="V344" i="31" s="1"/>
  <c r="I333" i="31"/>
  <c r="J333" i="31" s="1"/>
  <c r="V333" i="31" s="1"/>
  <c r="I328" i="31"/>
  <c r="J328" i="31" s="1"/>
  <c r="V328" i="31" s="1"/>
  <c r="I322" i="31"/>
  <c r="J322" i="31" s="1"/>
  <c r="V322" i="31" s="1"/>
  <c r="I313" i="31"/>
  <c r="J313" i="31" s="1"/>
  <c r="V313" i="31" s="1"/>
  <c r="I300" i="31"/>
  <c r="J300" i="31" s="1"/>
  <c r="V300" i="31" s="1"/>
  <c r="I287" i="31"/>
  <c r="J287" i="31" s="1"/>
  <c r="V287" i="31" s="1"/>
  <c r="I278" i="31"/>
  <c r="J278" i="31" s="1"/>
  <c r="V278" i="31" s="1"/>
  <c r="I262" i="31"/>
  <c r="J262" i="31" s="1"/>
  <c r="V262" i="31" s="1"/>
  <c r="I240" i="31"/>
  <c r="J240" i="31" s="1"/>
  <c r="V240" i="31" s="1"/>
  <c r="I250" i="31"/>
  <c r="J250" i="31" s="1"/>
  <c r="V250" i="31" s="1"/>
  <c r="I229" i="31"/>
  <c r="J229" i="31" s="1"/>
  <c r="V229" i="31" s="1"/>
  <c r="I222" i="31"/>
  <c r="J222" i="31" s="1"/>
  <c r="V222" i="31" s="1"/>
  <c r="I217" i="31"/>
  <c r="J217" i="31" s="1"/>
  <c r="V217" i="31" s="1"/>
  <c r="I212" i="31"/>
  <c r="J212" i="31" s="1"/>
  <c r="V212" i="31" s="1"/>
  <c r="I193" i="31"/>
  <c r="J193" i="31" s="1"/>
  <c r="V193" i="31" s="1"/>
  <c r="X222" i="31"/>
  <c r="AB40" i="23"/>
  <c r="AB49" i="23"/>
  <c r="K49" i="23"/>
  <c r="AS49" i="42" s="1"/>
  <c r="K39" i="23"/>
  <c r="AS39" i="42" s="1"/>
  <c r="K38" i="23"/>
  <c r="AS38" i="42" s="1"/>
  <c r="AB41" i="23"/>
  <c r="AB44" i="23"/>
  <c r="X277" i="31"/>
  <c r="AB51" i="23"/>
  <c r="K41" i="23"/>
  <c r="AS41" i="42" s="1"/>
  <c r="AB52" i="23"/>
  <c r="K51" i="23"/>
  <c r="AS51" i="42" s="1"/>
  <c r="AB56" i="23"/>
  <c r="K57" i="23"/>
  <c r="AS57" i="42" s="1"/>
  <c r="K47" i="23"/>
  <c r="AS47" i="42" s="1"/>
  <c r="AB45" i="23"/>
  <c r="K42" i="23"/>
  <c r="AS42" i="42" s="1"/>
  <c r="AB39" i="23"/>
  <c r="AB38" i="23"/>
  <c r="I68" i="59"/>
  <c r="AB57" i="23"/>
  <c r="K58" i="23"/>
  <c r="AS58" i="42" s="1"/>
  <c r="K53" i="23"/>
  <c r="AS53" i="42" s="1"/>
  <c r="H84" i="59"/>
  <c r="I85" i="59"/>
  <c r="AB43" i="23"/>
  <c r="X240" i="31"/>
  <c r="K43" i="23"/>
  <c r="AS43" i="42" s="1"/>
  <c r="AB42" i="23"/>
  <c r="K44" i="23"/>
  <c r="AS44" i="42" s="1"/>
  <c r="AB53" i="23"/>
  <c r="AB58" i="23"/>
  <c r="K54" i="23"/>
  <c r="AS54" i="42" s="1"/>
  <c r="I21" i="59"/>
  <c r="I81" i="59" s="1"/>
  <c r="I46" i="23"/>
  <c r="AQ46" i="42" s="1"/>
  <c r="E88" i="59"/>
  <c r="AB54" i="23"/>
  <c r="H67" i="59"/>
  <c r="H69" i="59"/>
  <c r="I9" i="59"/>
  <c r="I69" i="59" s="1"/>
  <c r="H70" i="59"/>
  <c r="I10" i="59"/>
  <c r="I70" i="59" s="1"/>
  <c r="H71" i="59"/>
  <c r="K52" i="23"/>
  <c r="AS52" i="42" s="1"/>
  <c r="K56" i="23"/>
  <c r="AS56" i="42" s="1"/>
  <c r="AB50" i="23"/>
  <c r="I72" i="59"/>
  <c r="H75" i="59"/>
  <c r="H79" i="59"/>
  <c r="H80" i="59"/>
  <c r="S28" i="59"/>
  <c r="AB47" i="23"/>
  <c r="K50" i="23"/>
  <c r="AS50" i="42" s="1"/>
  <c r="X352" i="31"/>
  <c r="F102" i="30"/>
  <c r="U92" i="30"/>
  <c r="U102" i="30" s="1"/>
  <c r="X322" i="31"/>
  <c r="X386" i="31"/>
  <c r="X193" i="31"/>
  <c r="X300" i="31"/>
  <c r="X344" i="31"/>
  <c r="X374" i="31"/>
  <c r="X380" i="31"/>
  <c r="X229" i="31"/>
  <c r="X333" i="31"/>
  <c r="X328" i="31"/>
  <c r="AB55" i="23"/>
  <c r="K55" i="23"/>
  <c r="AS55" i="42" s="1"/>
  <c r="V11" i="59"/>
  <c r="W11" i="59"/>
  <c r="Y11" i="59" s="1"/>
  <c r="V20" i="59"/>
  <c r="W20" i="59"/>
  <c r="Y20" i="59" s="1"/>
  <c r="X28" i="59"/>
  <c r="X262" i="31"/>
  <c r="X250" i="31"/>
  <c r="X287" i="31"/>
  <c r="X278" i="31"/>
  <c r="I7" i="59"/>
  <c r="I67" i="59" s="1"/>
  <c r="V7" i="59"/>
  <c r="W7" i="59"/>
  <c r="I15" i="59"/>
  <c r="I75" i="59" s="1"/>
  <c r="V15" i="59"/>
  <c r="W15" i="59"/>
  <c r="I24" i="59"/>
  <c r="I84" i="59" s="1"/>
  <c r="V24" i="59"/>
  <c r="W24" i="59"/>
  <c r="Y24" i="59" s="1"/>
  <c r="V28" i="59"/>
  <c r="W28" i="59"/>
  <c r="X212" i="31"/>
  <c r="X313" i="31"/>
  <c r="X217" i="31"/>
  <c r="X364" i="31"/>
  <c r="H74" i="59"/>
  <c r="H73" i="59"/>
  <c r="H59" i="59"/>
  <c r="I71" i="59"/>
  <c r="I80" i="59"/>
  <c r="H83" i="59"/>
  <c r="H66" i="59"/>
  <c r="Y9" i="59"/>
  <c r="Y13" i="59"/>
  <c r="I14" i="59"/>
  <c r="I74" i="59" s="1"/>
  <c r="Y16" i="59"/>
  <c r="Y18" i="59"/>
  <c r="I19" i="59"/>
  <c r="I79" i="59" s="1"/>
  <c r="Y22" i="59"/>
  <c r="Y25" i="59"/>
  <c r="Y26" i="59"/>
  <c r="I36" i="59"/>
  <c r="G88" i="59"/>
  <c r="H87" i="59"/>
  <c r="V6" i="59"/>
  <c r="V10" i="59"/>
  <c r="V14" i="59"/>
  <c r="V19" i="59"/>
  <c r="H82" i="59"/>
  <c r="V23" i="59"/>
  <c r="V27" i="59"/>
  <c r="Y5" i="59"/>
  <c r="Y10" i="59"/>
  <c r="Y27" i="59"/>
  <c r="I66" i="59"/>
  <c r="Y12" i="59"/>
  <c r="Y21" i="59"/>
  <c r="V5" i="59"/>
  <c r="V9" i="59"/>
  <c r="I13" i="59"/>
  <c r="I73" i="59" s="1"/>
  <c r="V13" i="59"/>
  <c r="I18" i="59"/>
  <c r="I78" i="59" s="1"/>
  <c r="V18" i="59"/>
  <c r="I22" i="59"/>
  <c r="I82" i="59" s="1"/>
  <c r="V22" i="59"/>
  <c r="I26" i="59"/>
  <c r="I86" i="59" s="1"/>
  <c r="V26" i="59"/>
  <c r="H28" i="59"/>
  <c r="I54" i="59"/>
  <c r="I83" i="59" s="1"/>
  <c r="I58" i="59"/>
  <c r="I87" i="59" s="1"/>
  <c r="H68" i="59"/>
  <c r="H72" i="59"/>
  <c r="H81" i="59"/>
  <c r="H85" i="59"/>
  <c r="V8" i="59"/>
  <c r="V12" i="59"/>
  <c r="Y14" i="59"/>
  <c r="V16" i="59"/>
  <c r="Y19" i="59"/>
  <c r="V21" i="59"/>
  <c r="Y23" i="59"/>
  <c r="V25" i="59"/>
  <c r="AB36" i="23" l="1"/>
  <c r="AR36" i="42"/>
  <c r="J186" i="31"/>
  <c r="I387" i="31"/>
  <c r="Q52" i="64"/>
  <c r="E54" i="15"/>
  <c r="Q53" i="64"/>
  <c r="E55" i="15"/>
  <c r="Q39" i="64"/>
  <c r="E41" i="15"/>
  <c r="Q35" i="64"/>
  <c r="E37" i="15"/>
  <c r="Q47" i="64"/>
  <c r="E49" i="15"/>
  <c r="Q41" i="64"/>
  <c r="E43" i="15"/>
  <c r="Q55" i="64"/>
  <c r="E57" i="15"/>
  <c r="Q54" i="64"/>
  <c r="E56" i="15"/>
  <c r="Q38" i="64"/>
  <c r="E40" i="15"/>
  <c r="Q37" i="64"/>
  <c r="E39" i="15"/>
  <c r="K46" i="23"/>
  <c r="AS46" i="42" s="1"/>
  <c r="C45" i="15"/>
  <c r="Q50" i="64"/>
  <c r="E52" i="15"/>
  <c r="Q44" i="64"/>
  <c r="E46" i="15"/>
  <c r="Q46" i="64"/>
  <c r="E48" i="15"/>
  <c r="J20" i="16" s="1"/>
  <c r="Q49" i="64"/>
  <c r="E51" i="15"/>
  <c r="Q40" i="64"/>
  <c r="E42" i="15"/>
  <c r="Q48" i="64"/>
  <c r="E50" i="15"/>
  <c r="Q36" i="64"/>
  <c r="E38" i="15"/>
  <c r="Q42" i="64"/>
  <c r="E44" i="15"/>
  <c r="K37" i="23"/>
  <c r="AS37" i="42" s="1"/>
  <c r="D36" i="15"/>
  <c r="Q51" i="64"/>
  <c r="E53" i="15"/>
  <c r="AB37" i="23"/>
  <c r="K36" i="23"/>
  <c r="M30" i="16"/>
  <c r="G30" i="16"/>
  <c r="L30" i="16"/>
  <c r="F30" i="16"/>
  <c r="U380" i="31"/>
  <c r="U386" i="31"/>
  <c r="U374" i="31"/>
  <c r="U364" i="31"/>
  <c r="U352" i="31"/>
  <c r="U344" i="31"/>
  <c r="U333" i="31"/>
  <c r="U328" i="31"/>
  <c r="U322" i="31"/>
  <c r="U313" i="31"/>
  <c r="U300" i="31"/>
  <c r="U287" i="31"/>
  <c r="U277" i="31"/>
  <c r="U278" i="31"/>
  <c r="U262" i="31"/>
  <c r="U250" i="31"/>
  <c r="U240" i="31"/>
  <c r="U229" i="31"/>
  <c r="U222" i="31"/>
  <c r="U217" i="31"/>
  <c r="U212" i="31"/>
  <c r="U193" i="31"/>
  <c r="U186" i="31"/>
  <c r="AB46" i="23"/>
  <c r="I59" i="59"/>
  <c r="Y8" i="59"/>
  <c r="Y15" i="59"/>
  <c r="Y7" i="59"/>
  <c r="H88" i="59"/>
  <c r="Y28" i="59"/>
  <c r="Y6" i="59"/>
  <c r="I28" i="59"/>
  <c r="I65" i="59"/>
  <c r="I88" i="59" s="1"/>
  <c r="AN20" i="16" l="1"/>
  <c r="S20" i="16"/>
  <c r="Q33" i="64"/>
  <c r="AS36" i="42"/>
  <c r="V186" i="31"/>
  <c r="J387" i="31"/>
  <c r="Q43" i="64"/>
  <c r="E45" i="15"/>
  <c r="Q34" i="64"/>
  <c r="E36" i="15"/>
  <c r="Y30" i="59"/>
  <c r="U166" i="30"/>
  <c r="L159" i="30"/>
  <c r="I163" i="30"/>
  <c r="U163" i="30" s="1"/>
  <c r="I162" i="30"/>
  <c r="I161" i="30"/>
  <c r="I160" i="30"/>
  <c r="I159" i="30"/>
  <c r="R156" i="30"/>
  <c r="R155" i="30"/>
  <c r="R154" i="30"/>
  <c r="L156" i="30"/>
  <c r="L155" i="30"/>
  <c r="L154" i="30"/>
  <c r="I156" i="30"/>
  <c r="I155" i="30"/>
  <c r="I154" i="30"/>
  <c r="F155" i="30"/>
  <c r="F156" i="30"/>
  <c r="F154" i="30"/>
  <c r="R151" i="30"/>
  <c r="R150" i="30"/>
  <c r="R149" i="30"/>
  <c r="R148" i="30"/>
  <c r="R147" i="30"/>
  <c r="R146" i="30"/>
  <c r="R145" i="30"/>
  <c r="R128" i="30"/>
  <c r="R127" i="30"/>
  <c r="R126" i="30"/>
  <c r="L128" i="30"/>
  <c r="L127" i="30"/>
  <c r="L126" i="30"/>
  <c r="I128" i="30"/>
  <c r="I127" i="30"/>
  <c r="I126" i="30"/>
  <c r="U121" i="30"/>
  <c r="U122" i="30"/>
  <c r="U123" i="30"/>
  <c r="U120" i="30"/>
  <c r="L162" i="27"/>
  <c r="X154" i="27"/>
  <c r="AA154" i="27" s="1"/>
  <c r="X153" i="27"/>
  <c r="AA153" i="27" s="1"/>
  <c r="X152" i="27"/>
  <c r="X149" i="27"/>
  <c r="AA149" i="27" s="1"/>
  <c r="X148" i="27"/>
  <c r="AA148" i="27" s="1"/>
  <c r="X147" i="27"/>
  <c r="AA147" i="27" s="1"/>
  <c r="X146" i="27"/>
  <c r="AA146" i="27" s="1"/>
  <c r="X145" i="27"/>
  <c r="AA145" i="27" s="1"/>
  <c r="X144" i="27"/>
  <c r="AA144" i="27" s="1"/>
  <c r="X143" i="27"/>
  <c r="AA143" i="27" s="1"/>
  <c r="AJ126" i="27"/>
  <c r="AJ125" i="27"/>
  <c r="AJ124" i="27"/>
  <c r="AD126" i="27"/>
  <c r="AD125" i="27"/>
  <c r="AD124" i="27"/>
  <c r="X126" i="27"/>
  <c r="AA126" i="27" s="1"/>
  <c r="X125" i="27"/>
  <c r="AA125" i="27" s="1"/>
  <c r="X124" i="27"/>
  <c r="AJ121" i="27"/>
  <c r="AJ120" i="27"/>
  <c r="AJ119" i="27"/>
  <c r="AJ118" i="27"/>
  <c r="AD121" i="27"/>
  <c r="AD120" i="27"/>
  <c r="AD119" i="27"/>
  <c r="AD118" i="27"/>
  <c r="X121" i="27"/>
  <c r="X120" i="27"/>
  <c r="X119" i="27"/>
  <c r="X118" i="27"/>
  <c r="O121" i="27"/>
  <c r="O120" i="27"/>
  <c r="O119" i="27"/>
  <c r="O118" i="27"/>
  <c r="AJ87" i="27"/>
  <c r="AJ86" i="27"/>
  <c r="AJ85" i="27"/>
  <c r="AJ84" i="27"/>
  <c r="AD87" i="27"/>
  <c r="AD86" i="27"/>
  <c r="AD85" i="27"/>
  <c r="AD84" i="27"/>
  <c r="AD81" i="27"/>
  <c r="AD80" i="27"/>
  <c r="AD79" i="27"/>
  <c r="AD78" i="27"/>
  <c r="AD77" i="27"/>
  <c r="AD76" i="27"/>
  <c r="AD75" i="27"/>
  <c r="AD74" i="27"/>
  <c r="AD73" i="27"/>
  <c r="AJ70" i="27"/>
  <c r="AJ69" i="27"/>
  <c r="AJ68" i="27"/>
  <c r="AJ67" i="27"/>
  <c r="AJ66" i="27"/>
  <c r="AJ65" i="27"/>
  <c r="AJ64" i="27"/>
  <c r="AJ63" i="27"/>
  <c r="AJ62" i="27"/>
  <c r="AD70" i="27"/>
  <c r="AD69" i="27"/>
  <c r="AD68" i="27"/>
  <c r="AD67" i="27"/>
  <c r="AD66" i="27"/>
  <c r="AD65" i="27"/>
  <c r="AD64" i="27"/>
  <c r="AD63" i="27"/>
  <c r="AD62" i="27"/>
  <c r="AJ59" i="27"/>
  <c r="AJ58" i="27"/>
  <c r="AJ57" i="27"/>
  <c r="AJ56" i="27"/>
  <c r="AJ55" i="27"/>
  <c r="AJ54" i="27"/>
  <c r="AJ53" i="27"/>
  <c r="AJ52" i="27"/>
  <c r="AJ51" i="27"/>
  <c r="AJ50" i="27"/>
  <c r="AD59" i="27"/>
  <c r="AD58" i="27"/>
  <c r="AD57" i="27"/>
  <c r="AD56" i="27"/>
  <c r="AD55" i="27"/>
  <c r="AD54" i="27"/>
  <c r="AD53" i="27"/>
  <c r="AD52" i="27"/>
  <c r="AD51" i="27"/>
  <c r="AD50" i="27"/>
  <c r="AJ47" i="27"/>
  <c r="AJ46" i="27"/>
  <c r="AJ45" i="27"/>
  <c r="AJ44" i="27"/>
  <c r="AD47" i="27"/>
  <c r="AD46" i="27"/>
  <c r="AD45" i="27"/>
  <c r="AD44" i="27"/>
  <c r="AJ41" i="27"/>
  <c r="AJ40" i="27"/>
  <c r="AJ39" i="27"/>
  <c r="AD40" i="27"/>
  <c r="AD39" i="27"/>
  <c r="AJ30" i="27"/>
  <c r="AJ29" i="27"/>
  <c r="AD30" i="27"/>
  <c r="AD29" i="27"/>
  <c r="X30" i="27"/>
  <c r="AA30" i="27" s="1"/>
  <c r="X29" i="27"/>
  <c r="AA29" i="27" s="1"/>
  <c r="R20" i="30"/>
  <c r="U20" i="30" s="1"/>
  <c r="R19" i="30"/>
  <c r="U19" i="30" s="1"/>
  <c r="L18" i="30"/>
  <c r="I18" i="30"/>
  <c r="F18" i="30"/>
  <c r="AJ18" i="27"/>
  <c r="AJ17" i="27"/>
  <c r="AJ16" i="27"/>
  <c r="AD18" i="27"/>
  <c r="AD17" i="27"/>
  <c r="AD16" i="27"/>
  <c r="AJ27" i="25"/>
  <c r="AJ26" i="25"/>
  <c r="AJ25" i="25"/>
  <c r="AJ24" i="25"/>
  <c r="AJ23" i="25"/>
  <c r="AJ22" i="25"/>
  <c r="AD27" i="25"/>
  <c r="AD26" i="25"/>
  <c r="AD25" i="25"/>
  <c r="AD24" i="25"/>
  <c r="AD23" i="25"/>
  <c r="AD22" i="25"/>
  <c r="AJ19" i="25"/>
  <c r="AJ18" i="25"/>
  <c r="AJ17" i="25"/>
  <c r="AD19" i="25"/>
  <c r="AD18" i="25"/>
  <c r="AD17" i="25"/>
  <c r="O48" i="28"/>
  <c r="O47" i="28"/>
  <c r="O46" i="28"/>
  <c r="O45" i="28"/>
  <c r="I48" i="28"/>
  <c r="I47" i="28"/>
  <c r="I46" i="28"/>
  <c r="I45" i="28"/>
  <c r="F46" i="28"/>
  <c r="F47" i="28"/>
  <c r="F48" i="28"/>
  <c r="F45" i="28"/>
  <c r="O42" i="28"/>
  <c r="O41" i="28"/>
  <c r="O40" i="28"/>
  <c r="O31" i="28"/>
  <c r="R31" i="28" s="1"/>
  <c r="O30" i="28"/>
  <c r="R30" i="28" s="1"/>
  <c r="AJ162" i="25"/>
  <c r="AJ161" i="25"/>
  <c r="AJ160" i="25"/>
  <c r="AJ159" i="25"/>
  <c r="AJ158" i="25"/>
  <c r="AD162" i="25"/>
  <c r="AD161" i="25"/>
  <c r="AD160" i="25"/>
  <c r="AD159" i="25"/>
  <c r="AD158" i="25"/>
  <c r="U162" i="25"/>
  <c r="AA162" i="25" s="1"/>
  <c r="U161" i="25"/>
  <c r="AA161" i="25" s="1"/>
  <c r="U160" i="25"/>
  <c r="AA160" i="25" s="1"/>
  <c r="U159" i="25"/>
  <c r="AA159" i="25" s="1"/>
  <c r="U158" i="25"/>
  <c r="AA158" i="25" s="1"/>
  <c r="AJ155" i="25"/>
  <c r="AJ154" i="25"/>
  <c r="AJ153" i="25"/>
  <c r="AD155" i="25"/>
  <c r="AD154" i="25"/>
  <c r="AD153" i="25"/>
  <c r="U155" i="25"/>
  <c r="AA155" i="25" s="1"/>
  <c r="U154" i="25"/>
  <c r="AA154" i="25" s="1"/>
  <c r="U153" i="25"/>
  <c r="AJ150" i="25"/>
  <c r="AJ149" i="25"/>
  <c r="AJ148" i="25"/>
  <c r="AJ147" i="25"/>
  <c r="AJ146" i="25"/>
  <c r="AJ145" i="25"/>
  <c r="AJ144" i="25"/>
  <c r="AD150" i="25"/>
  <c r="AD149" i="25"/>
  <c r="AD148" i="25"/>
  <c r="AD147" i="25"/>
  <c r="AD146" i="25"/>
  <c r="AD145" i="25"/>
  <c r="AD144" i="25"/>
  <c r="AJ135" i="25"/>
  <c r="AJ134" i="25"/>
  <c r="AJ133" i="25"/>
  <c r="AJ132" i="25"/>
  <c r="AJ131" i="25"/>
  <c r="AJ130" i="25"/>
  <c r="AJ127" i="25"/>
  <c r="AJ126" i="25"/>
  <c r="AJ125" i="25"/>
  <c r="AD127" i="25"/>
  <c r="AD126" i="25"/>
  <c r="AD125" i="25"/>
  <c r="AJ122" i="25"/>
  <c r="AJ121" i="25"/>
  <c r="AJ120" i="25"/>
  <c r="AJ119" i="25"/>
  <c r="AD122" i="25"/>
  <c r="AD121" i="25"/>
  <c r="AD120" i="25"/>
  <c r="AD119" i="25"/>
  <c r="U122" i="25"/>
  <c r="U121" i="25"/>
  <c r="U120" i="25"/>
  <c r="U119" i="25"/>
  <c r="O122" i="25"/>
  <c r="O121" i="25"/>
  <c r="O120" i="25"/>
  <c r="O119" i="25"/>
  <c r="AJ109" i="25"/>
  <c r="AJ108" i="25"/>
  <c r="AJ107" i="25"/>
  <c r="AD109" i="25"/>
  <c r="AD108" i="25"/>
  <c r="AD107" i="25"/>
  <c r="U91" i="25"/>
  <c r="U92" i="25"/>
  <c r="AA92" i="25" s="1"/>
  <c r="U93" i="25"/>
  <c r="AA93" i="25" s="1"/>
  <c r="U94" i="25"/>
  <c r="AA94" i="25" s="1"/>
  <c r="U95" i="25"/>
  <c r="AA95" i="25" s="1"/>
  <c r="U96" i="25"/>
  <c r="AA96" i="25" s="1"/>
  <c r="U97" i="25"/>
  <c r="AA97" i="25" s="1"/>
  <c r="U98" i="25"/>
  <c r="AA98" i="25" s="1"/>
  <c r="U99" i="25"/>
  <c r="AA99" i="25" s="1"/>
  <c r="U100" i="25"/>
  <c r="AA100" i="25" s="1"/>
  <c r="AD91" i="25"/>
  <c r="AD92" i="25"/>
  <c r="AD93" i="25"/>
  <c r="AD94" i="25"/>
  <c r="AD95" i="25"/>
  <c r="AD96" i="25"/>
  <c r="AD97" i="25"/>
  <c r="AD98" i="25"/>
  <c r="AD99" i="25"/>
  <c r="AD100" i="25"/>
  <c r="AJ91" i="25"/>
  <c r="AJ92" i="25"/>
  <c r="AJ93" i="25"/>
  <c r="AJ94" i="25"/>
  <c r="AJ95" i="25"/>
  <c r="AJ96" i="25"/>
  <c r="AJ97" i="25"/>
  <c r="AJ98" i="25"/>
  <c r="AJ99" i="25"/>
  <c r="AJ100" i="25"/>
  <c r="AJ88" i="25"/>
  <c r="AJ87" i="25"/>
  <c r="AJ86" i="25"/>
  <c r="AJ85" i="25"/>
  <c r="AD88" i="25"/>
  <c r="AD87" i="25"/>
  <c r="AD86" i="25"/>
  <c r="AD85" i="25"/>
  <c r="U88" i="25"/>
  <c r="AA88" i="25" s="1"/>
  <c r="U87" i="25"/>
  <c r="AA87" i="25" s="1"/>
  <c r="U86" i="25"/>
  <c r="AA86" i="25" s="1"/>
  <c r="U85" i="25"/>
  <c r="AJ82" i="25"/>
  <c r="AJ81" i="25"/>
  <c r="AJ80" i="25"/>
  <c r="AJ79" i="25"/>
  <c r="AJ78" i="25"/>
  <c r="AJ77" i="25"/>
  <c r="AJ76" i="25"/>
  <c r="AJ75" i="25"/>
  <c r="AJ74" i="25"/>
  <c r="AD82" i="25"/>
  <c r="AD81" i="25"/>
  <c r="AD80" i="25"/>
  <c r="AD79" i="25"/>
  <c r="AD78" i="25"/>
  <c r="AD77" i="25"/>
  <c r="AD76" i="25"/>
  <c r="AD75" i="25"/>
  <c r="AD74" i="25"/>
  <c r="AD71" i="25"/>
  <c r="AD70" i="25"/>
  <c r="AD69" i="25"/>
  <c r="AD68" i="25"/>
  <c r="AD67" i="25"/>
  <c r="AD66" i="25"/>
  <c r="AD65" i="25"/>
  <c r="AD64" i="25"/>
  <c r="AD63" i="25"/>
  <c r="AJ60" i="25"/>
  <c r="AJ59" i="25"/>
  <c r="AJ58" i="25"/>
  <c r="AJ57" i="25"/>
  <c r="AJ56" i="25"/>
  <c r="AJ55" i="25"/>
  <c r="AJ54" i="25"/>
  <c r="AJ53" i="25"/>
  <c r="AJ52" i="25"/>
  <c r="AJ51" i="25"/>
  <c r="AD60" i="25"/>
  <c r="AD59" i="25"/>
  <c r="AD58" i="25"/>
  <c r="AD57" i="25"/>
  <c r="AD56" i="25"/>
  <c r="AD55" i="25"/>
  <c r="AD54" i="25"/>
  <c r="AD53" i="25"/>
  <c r="AD52" i="25"/>
  <c r="AD51" i="25"/>
  <c r="AJ48" i="25"/>
  <c r="AJ47" i="25"/>
  <c r="AJ46" i="25"/>
  <c r="AJ45" i="25"/>
  <c r="AD48" i="25"/>
  <c r="AD47" i="25"/>
  <c r="AD46" i="25"/>
  <c r="AD45" i="25"/>
  <c r="AD42" i="25"/>
  <c r="AD41" i="25"/>
  <c r="AD40" i="25"/>
  <c r="U42" i="25"/>
  <c r="AA42" i="25" s="1"/>
  <c r="U41" i="25"/>
  <c r="AA41" i="25" s="1"/>
  <c r="U40" i="25"/>
  <c r="R38" i="30"/>
  <c r="R37" i="30"/>
  <c r="R36" i="30"/>
  <c r="R35" i="30"/>
  <c r="AJ37" i="25"/>
  <c r="AJ36" i="25"/>
  <c r="AJ35" i="25"/>
  <c r="AJ34" i="25"/>
  <c r="AD37" i="25"/>
  <c r="AD36" i="25"/>
  <c r="AD35" i="25"/>
  <c r="AD34" i="25"/>
  <c r="U23" i="30"/>
  <c r="AJ26" i="27"/>
  <c r="AJ25" i="27"/>
  <c r="AJ24" i="27"/>
  <c r="AJ23" i="27"/>
  <c r="AJ22" i="27"/>
  <c r="AJ21" i="27"/>
  <c r="AD26" i="27"/>
  <c r="AD25" i="27"/>
  <c r="AD24" i="27"/>
  <c r="AD23" i="27"/>
  <c r="AD22" i="27"/>
  <c r="AD21" i="27"/>
  <c r="AF26" i="27"/>
  <c r="AE26" i="27"/>
  <c r="AF25" i="27"/>
  <c r="AE25" i="27"/>
  <c r="X13" i="51"/>
  <c r="X76" i="51" s="1"/>
  <c r="X14" i="51"/>
  <c r="X77" i="51" s="1"/>
  <c r="X22" i="51"/>
  <c r="W13" i="51"/>
  <c r="W14" i="51"/>
  <c r="W77" i="51" s="1"/>
  <c r="W22" i="51"/>
  <c r="R9" i="30"/>
  <c r="R16" i="30" s="1"/>
  <c r="O9" i="30"/>
  <c r="O16" i="30" s="1"/>
  <c r="L9" i="30"/>
  <c r="L16" i="30" s="1"/>
  <c r="I16" i="30"/>
  <c r="AJ19" i="27" l="1"/>
  <c r="Q13" i="51"/>
  <c r="Q76" i="51" s="1"/>
  <c r="W76" i="51"/>
  <c r="R13" i="51"/>
  <c r="R76" i="51" s="1"/>
  <c r="AA120" i="25"/>
  <c r="AA122" i="25"/>
  <c r="AD19" i="27"/>
  <c r="U387" i="31"/>
  <c r="V387" i="31"/>
  <c r="U123" i="25"/>
  <c r="U417" i="25" s="1"/>
  <c r="U477" i="25" s="1"/>
  <c r="AB19" i="16"/>
  <c r="O43" i="28"/>
  <c r="AA121" i="25"/>
  <c r="X122" i="27"/>
  <c r="AA118" i="27"/>
  <c r="O122" i="27"/>
  <c r="AA152" i="27"/>
  <c r="AA155" i="27" s="1"/>
  <c r="X155" i="27"/>
  <c r="AA119" i="27"/>
  <c r="AA120" i="27"/>
  <c r="AA121" i="27"/>
  <c r="R152" i="30"/>
  <c r="X127" i="27"/>
  <c r="AA124" i="27"/>
  <c r="AA127" i="27" s="1"/>
  <c r="U101" i="25"/>
  <c r="U413" i="25" s="1"/>
  <c r="U473" i="25" s="1"/>
  <c r="AA91" i="25"/>
  <c r="U89" i="25"/>
  <c r="U412" i="25" s="1"/>
  <c r="U472" i="25" s="1"/>
  <c r="AA85" i="25"/>
  <c r="AA89" i="25" s="1"/>
  <c r="AA412" i="25" s="1"/>
  <c r="AA472" i="25" s="1"/>
  <c r="O123" i="25"/>
  <c r="O174" i="25" s="1"/>
  <c r="AA119" i="25"/>
  <c r="U43" i="25"/>
  <c r="AA40" i="25"/>
  <c r="U163" i="25"/>
  <c r="U423" i="25" s="1"/>
  <c r="U483" i="25" s="1"/>
  <c r="U156" i="25"/>
  <c r="U422" i="25" s="1"/>
  <c r="U482" i="25" s="1"/>
  <c r="AA153" i="25"/>
  <c r="U86" i="30"/>
  <c r="U161" i="30"/>
  <c r="U160" i="30"/>
  <c r="U88" i="30"/>
  <c r="U89" i="30"/>
  <c r="U18" i="30"/>
  <c r="U162" i="30"/>
  <c r="F31" i="27"/>
  <c r="L31" i="27"/>
  <c r="I31" i="27"/>
  <c r="L156" i="25"/>
  <c r="U87" i="30"/>
  <c r="I156" i="25"/>
  <c r="F16" i="30"/>
  <c r="U9" i="30"/>
  <c r="U16" i="30" s="1"/>
  <c r="AJ60" i="27"/>
  <c r="W13" i="23" s="1"/>
  <c r="W73" i="23" s="1"/>
  <c r="AD60" i="27"/>
  <c r="Q13" i="23" s="1"/>
  <c r="Q73" i="23" s="1"/>
  <c r="I72" i="28"/>
  <c r="U151" i="30"/>
  <c r="U150" i="30"/>
  <c r="U149" i="30"/>
  <c r="U148" i="30"/>
  <c r="U147" i="30"/>
  <c r="U146" i="30"/>
  <c r="U145" i="30"/>
  <c r="AG26" i="27"/>
  <c r="AD122" i="27"/>
  <c r="Q21" i="23" s="1"/>
  <c r="Q81" i="23" s="1"/>
  <c r="L122" i="27"/>
  <c r="F122" i="27"/>
  <c r="AD48" i="27"/>
  <c r="Q12" i="23" s="1"/>
  <c r="Q72" i="23" s="1"/>
  <c r="AJ122" i="27"/>
  <c r="W21" i="23" s="1"/>
  <c r="W81" i="23" s="1"/>
  <c r="I122" i="27"/>
  <c r="AG25" i="27"/>
  <c r="O173" i="28"/>
  <c r="AB28" i="30"/>
  <c r="AA27" i="30"/>
  <c r="AB27" i="30"/>
  <c r="Z27" i="30"/>
  <c r="Z28" i="30"/>
  <c r="E14" i="27"/>
  <c r="G14" i="27"/>
  <c r="H14" i="27"/>
  <c r="J14" i="27"/>
  <c r="K14" i="27"/>
  <c r="O6" i="23"/>
  <c r="U6" i="23"/>
  <c r="U66" i="23" s="1"/>
  <c r="AK14" i="27"/>
  <c r="X13" i="27"/>
  <c r="AA13" i="27" s="1"/>
  <c r="X12" i="27"/>
  <c r="AA12" i="27" s="1"/>
  <c r="X11" i="27"/>
  <c r="AA11" i="27" s="1"/>
  <c r="X10" i="27"/>
  <c r="AA10" i="27" s="1"/>
  <c r="X9" i="27"/>
  <c r="AA9" i="27" s="1"/>
  <c r="X8" i="27"/>
  <c r="AA8" i="27" s="1"/>
  <c r="X7" i="27"/>
  <c r="AA7" i="27" s="1"/>
  <c r="F16" i="7"/>
  <c r="AJ14" i="25"/>
  <c r="AJ13" i="25"/>
  <c r="AJ12" i="25"/>
  <c r="AJ11" i="25"/>
  <c r="AJ10" i="25"/>
  <c r="AJ9" i="25"/>
  <c r="AJ8" i="25"/>
  <c r="AD14" i="25"/>
  <c r="AD13" i="25"/>
  <c r="AD12" i="25"/>
  <c r="AD11" i="25"/>
  <c r="AD10" i="25"/>
  <c r="AD9" i="25"/>
  <c r="AD8" i="25"/>
  <c r="F6" i="23"/>
  <c r="F66" i="23" s="1"/>
  <c r="G6" i="23"/>
  <c r="G66" i="23" s="1"/>
  <c r="AH15" i="25"/>
  <c r="Y6" i="23" s="1"/>
  <c r="Y66" i="23" s="1"/>
  <c r="AI15" i="25"/>
  <c r="Z6" i="23" s="1"/>
  <c r="Z66" i="23" s="1"/>
  <c r="E87" i="38"/>
  <c r="I27" i="51"/>
  <c r="AJ134" i="27"/>
  <c r="AJ133" i="27"/>
  <c r="AJ132" i="27"/>
  <c r="AJ131" i="27"/>
  <c r="AJ130" i="27"/>
  <c r="AJ129" i="27"/>
  <c r="AD134" i="27"/>
  <c r="AD133" i="27"/>
  <c r="AD132" i="27"/>
  <c r="AD131" i="27"/>
  <c r="AD130" i="27"/>
  <c r="AD129" i="27"/>
  <c r="P130" i="28"/>
  <c r="AD136" i="25"/>
  <c r="H23" i="23" s="1"/>
  <c r="H83" i="23" s="1"/>
  <c r="L136" i="25"/>
  <c r="I136" i="25"/>
  <c r="E136" i="25"/>
  <c r="F136" i="25"/>
  <c r="G136" i="25"/>
  <c r="H136" i="25"/>
  <c r="J136" i="25"/>
  <c r="K136" i="25"/>
  <c r="M136" i="25"/>
  <c r="AB136" i="25"/>
  <c r="F23" i="23" s="1"/>
  <c r="F83" i="23" s="1"/>
  <c r="AC136" i="25"/>
  <c r="G23" i="23" s="1"/>
  <c r="G83" i="23" s="1"/>
  <c r="AH136" i="25"/>
  <c r="Y23" i="23" s="1"/>
  <c r="Y83" i="23" s="1"/>
  <c r="AI136" i="25"/>
  <c r="Z23" i="23" s="1"/>
  <c r="Z83" i="23" s="1"/>
  <c r="AD144" i="27"/>
  <c r="AD145" i="27"/>
  <c r="AD146" i="27"/>
  <c r="AD147" i="27"/>
  <c r="AD148" i="27"/>
  <c r="AD149" i="27"/>
  <c r="AD143" i="27"/>
  <c r="AC150" i="27"/>
  <c r="AB150" i="27"/>
  <c r="O25" i="23" s="1"/>
  <c r="P144" i="28"/>
  <c r="P145" i="28"/>
  <c r="P146" i="28"/>
  <c r="P147" i="28"/>
  <c r="P148" i="28"/>
  <c r="P149" i="28"/>
  <c r="P150" i="28"/>
  <c r="AC151" i="25"/>
  <c r="G25" i="23" s="1"/>
  <c r="G85" i="23" s="1"/>
  <c r="AB151" i="25"/>
  <c r="F25" i="23" s="1"/>
  <c r="F85" i="23" s="1"/>
  <c r="H62" i="58"/>
  <c r="H320" i="58" s="1"/>
  <c r="I62" i="58"/>
  <c r="I320" i="58" s="1"/>
  <c r="H63" i="58"/>
  <c r="H321" i="58" s="1"/>
  <c r="I63" i="58"/>
  <c r="I321" i="58" s="1"/>
  <c r="H64" i="58"/>
  <c r="H322" i="58" s="1"/>
  <c r="I64" i="58"/>
  <c r="I322" i="58" s="1"/>
  <c r="H65" i="58"/>
  <c r="H323" i="58" s="1"/>
  <c r="I65" i="58"/>
  <c r="I323" i="58" s="1"/>
  <c r="H66" i="58"/>
  <c r="H324" i="58" s="1"/>
  <c r="I66" i="58"/>
  <c r="I324" i="58" s="1"/>
  <c r="I61" i="58"/>
  <c r="I319" i="58" s="1"/>
  <c r="H61" i="58"/>
  <c r="H319" i="58" s="1"/>
  <c r="E79" i="57"/>
  <c r="F79" i="57"/>
  <c r="G79" i="57"/>
  <c r="H79" i="57"/>
  <c r="I79" i="57"/>
  <c r="J79" i="57"/>
  <c r="K79" i="57"/>
  <c r="L79" i="57"/>
  <c r="M79" i="57"/>
  <c r="N79" i="57"/>
  <c r="O79" i="57"/>
  <c r="P79" i="57"/>
  <c r="Q79" i="57"/>
  <c r="R79" i="57"/>
  <c r="S79" i="57"/>
  <c r="B79" i="57"/>
  <c r="P35" i="28"/>
  <c r="Q35" i="28"/>
  <c r="P36" i="28"/>
  <c r="Q36" i="28"/>
  <c r="P37" i="28"/>
  <c r="Q37" i="28"/>
  <c r="AF35" i="25"/>
  <c r="AF36" i="25"/>
  <c r="AF37" i="25"/>
  <c r="AF34" i="25"/>
  <c r="W26" i="51" l="1"/>
  <c r="O85" i="23"/>
  <c r="P25" i="23"/>
  <c r="P85" i="23" s="1"/>
  <c r="W7" i="51"/>
  <c r="O66" i="23"/>
  <c r="X6" i="23"/>
  <c r="X66" i="23" s="1"/>
  <c r="N23" i="15"/>
  <c r="N81" i="15" s="1"/>
  <c r="Y21" i="39"/>
  <c r="K21" i="15"/>
  <c r="K79" i="15" s="1"/>
  <c r="Y13" i="39"/>
  <c r="K13" i="15"/>
  <c r="K71" i="15" s="1"/>
  <c r="M23" i="15"/>
  <c r="M81" i="15" s="1"/>
  <c r="AA123" i="25"/>
  <c r="AA417" i="25" s="1"/>
  <c r="AA477" i="25" s="1"/>
  <c r="AD15" i="25"/>
  <c r="H6" i="23" s="1"/>
  <c r="H66" i="23" s="1"/>
  <c r="H325" i="58"/>
  <c r="H67" i="58"/>
  <c r="I325" i="58"/>
  <c r="I67" i="58"/>
  <c r="U152" i="30"/>
  <c r="X14" i="27"/>
  <c r="AA14" i="27"/>
  <c r="O417" i="25"/>
  <c r="U407" i="25"/>
  <c r="W6" i="39"/>
  <c r="R37" i="28"/>
  <c r="R35" i="28"/>
  <c r="Q38" i="28"/>
  <c r="R36" i="28"/>
  <c r="J7" i="51"/>
  <c r="J64" i="58"/>
  <c r="J322" i="58" s="1"/>
  <c r="J65" i="58"/>
  <c r="J323" i="58" s="1"/>
  <c r="V6" i="23"/>
  <c r="V66" i="23" s="1"/>
  <c r="X7" i="51"/>
  <c r="I14" i="27"/>
  <c r="I7" i="51"/>
  <c r="E65" i="42"/>
  <c r="E29" i="42"/>
  <c r="J24" i="51"/>
  <c r="I24" i="51"/>
  <c r="J26" i="51"/>
  <c r="I26" i="51"/>
  <c r="AI29" i="42"/>
  <c r="AC29" i="42"/>
  <c r="W29" i="42"/>
  <c r="Q29" i="42"/>
  <c r="K29" i="42"/>
  <c r="AF29" i="42"/>
  <c r="AL29" i="42"/>
  <c r="T29" i="42"/>
  <c r="Z29" i="42"/>
  <c r="H29" i="42"/>
  <c r="N29" i="42"/>
  <c r="J66" i="58"/>
  <c r="J324" i="58" s="1"/>
  <c r="J62" i="58"/>
  <c r="J320" i="58" s="1"/>
  <c r="F14" i="27"/>
  <c r="AF38" i="25"/>
  <c r="D10" i="23" s="1"/>
  <c r="J61" i="58"/>
  <c r="J319" i="58" s="1"/>
  <c r="J63" i="58"/>
  <c r="J321" i="58" s="1"/>
  <c r="AE36" i="25"/>
  <c r="AG36" i="25" s="1"/>
  <c r="AG33" i="27"/>
  <c r="AE34" i="25"/>
  <c r="AG36" i="27"/>
  <c r="AG34" i="27"/>
  <c r="AJ15" i="25"/>
  <c r="AA6" i="23" s="1"/>
  <c r="AA66" i="23" s="1"/>
  <c r="AE37" i="25"/>
  <c r="AG37" i="25" s="1"/>
  <c r="AE35" i="25"/>
  <c r="AG35" i="25" s="1"/>
  <c r="AG35" i="27"/>
  <c r="AF7" i="27"/>
  <c r="AD7" i="27"/>
  <c r="AJ7" i="27"/>
  <c r="AE8" i="27"/>
  <c r="AF8" i="27"/>
  <c r="AD8" i="27"/>
  <c r="AJ8" i="27"/>
  <c r="AE9" i="27"/>
  <c r="AF9" i="27"/>
  <c r="AD9" i="27"/>
  <c r="AJ9" i="27"/>
  <c r="O7" i="23"/>
  <c r="B159" i="57"/>
  <c r="AI71" i="27"/>
  <c r="V14" i="23" s="1"/>
  <c r="AD165" i="25"/>
  <c r="AD166" i="25"/>
  <c r="AD167" i="25"/>
  <c r="AD168" i="25"/>
  <c r="AD169" i="25"/>
  <c r="AD170" i="25"/>
  <c r="AD171" i="25"/>
  <c r="C175" i="57"/>
  <c r="C384" i="57" s="1"/>
  <c r="D175" i="57"/>
  <c r="D384" i="57" s="1"/>
  <c r="E175" i="57"/>
  <c r="E384" i="57" s="1"/>
  <c r="F175" i="57"/>
  <c r="F384" i="57" s="1"/>
  <c r="G175" i="57"/>
  <c r="G384" i="57" s="1"/>
  <c r="H175" i="57"/>
  <c r="H384" i="57" s="1"/>
  <c r="I175" i="57"/>
  <c r="I384" i="57" s="1"/>
  <c r="J175" i="57"/>
  <c r="J384" i="57" s="1"/>
  <c r="K175" i="57"/>
  <c r="K384" i="57" s="1"/>
  <c r="L175" i="57"/>
  <c r="L384" i="57" s="1"/>
  <c r="M175" i="57"/>
  <c r="M384" i="57" s="1"/>
  <c r="N175" i="57"/>
  <c r="N384" i="57" s="1"/>
  <c r="O175" i="57"/>
  <c r="O384" i="57" s="1"/>
  <c r="P175" i="57"/>
  <c r="P384" i="57" s="1"/>
  <c r="Q175" i="57"/>
  <c r="Q384" i="57" s="1"/>
  <c r="Q387" i="57" s="1"/>
  <c r="R175" i="57"/>
  <c r="R384" i="57" s="1"/>
  <c r="R387" i="57" s="1"/>
  <c r="S175" i="57"/>
  <c r="S384" i="57" s="1"/>
  <c r="S387" i="57" s="1"/>
  <c r="B175" i="57"/>
  <c r="I20" i="52"/>
  <c r="I11" i="52"/>
  <c r="L62" i="30"/>
  <c r="L407" i="30" s="1"/>
  <c r="I62" i="30"/>
  <c r="I407" i="30" s="1"/>
  <c r="R62" i="30"/>
  <c r="R407" i="30" s="1"/>
  <c r="F62" i="30"/>
  <c r="F407" i="30" s="1"/>
  <c r="D62" i="30"/>
  <c r="D407" i="30" s="1"/>
  <c r="E62" i="30"/>
  <c r="E407" i="30" s="1"/>
  <c r="G62" i="30"/>
  <c r="G407" i="30" s="1"/>
  <c r="H62" i="30"/>
  <c r="H407" i="30" s="1"/>
  <c r="J62" i="30"/>
  <c r="J407" i="30" s="1"/>
  <c r="K62" i="30"/>
  <c r="K407" i="30" s="1"/>
  <c r="M62" i="30"/>
  <c r="M407" i="30" s="1"/>
  <c r="N62" i="30"/>
  <c r="N407" i="30" s="1"/>
  <c r="O62" i="30"/>
  <c r="O407" i="30" s="1"/>
  <c r="P62" i="30"/>
  <c r="P407" i="30" s="1"/>
  <c r="Q62" i="30"/>
  <c r="Q407" i="30" s="1"/>
  <c r="E61" i="28"/>
  <c r="F61" i="28"/>
  <c r="G61" i="28"/>
  <c r="H61" i="28"/>
  <c r="I61" i="28"/>
  <c r="J61" i="28"/>
  <c r="K61" i="28"/>
  <c r="L61" i="28"/>
  <c r="M61" i="28"/>
  <c r="N61" i="28"/>
  <c r="O61" i="28"/>
  <c r="D61" i="28"/>
  <c r="L61" i="25"/>
  <c r="I61" i="25"/>
  <c r="E61" i="25"/>
  <c r="D61" i="25"/>
  <c r="G61" i="25"/>
  <c r="H61" i="25"/>
  <c r="J61" i="25"/>
  <c r="K61" i="25"/>
  <c r="M61" i="25"/>
  <c r="F13" i="23"/>
  <c r="AC61" i="25"/>
  <c r="G13" i="23" s="1"/>
  <c r="I25" i="52"/>
  <c r="I4" i="52"/>
  <c r="R6" i="39"/>
  <c r="R110" i="30"/>
  <c r="O110" i="30"/>
  <c r="L110" i="30"/>
  <c r="I110" i="30"/>
  <c r="R109" i="30"/>
  <c r="O109" i="30"/>
  <c r="L109" i="30"/>
  <c r="I109" i="30"/>
  <c r="R108" i="30"/>
  <c r="O108" i="30"/>
  <c r="L108" i="30"/>
  <c r="I108" i="30"/>
  <c r="F108" i="30"/>
  <c r="AD112" i="25"/>
  <c r="G117" i="25"/>
  <c r="AF17" i="27"/>
  <c r="AF18" i="27"/>
  <c r="AF16" i="27"/>
  <c r="AF18" i="25"/>
  <c r="AF19" i="25"/>
  <c r="AF17" i="25"/>
  <c r="AK27" i="27"/>
  <c r="X8" i="23" s="1"/>
  <c r="AA26" i="30"/>
  <c r="B384" i="57" l="1"/>
  <c r="L8" i="15"/>
  <c r="L66" i="15" s="1"/>
  <c r="X68" i="23"/>
  <c r="W8" i="51"/>
  <c r="O67" i="23"/>
  <c r="J14" i="51"/>
  <c r="G73" i="23"/>
  <c r="I14" i="51"/>
  <c r="F73" i="23"/>
  <c r="J14" i="15"/>
  <c r="J72" i="15" s="1"/>
  <c r="V74" i="23"/>
  <c r="L11" i="51"/>
  <c r="D70" i="23"/>
  <c r="X26" i="51"/>
  <c r="AF19" i="27"/>
  <c r="J325" i="58"/>
  <c r="J67" i="58"/>
  <c r="AG37" i="27"/>
  <c r="O477" i="25"/>
  <c r="O485" i="25" s="1"/>
  <c r="O425" i="25"/>
  <c r="U467" i="25"/>
  <c r="R29" i="39"/>
  <c r="U6" i="39"/>
  <c r="U29" i="39" s="1"/>
  <c r="Y417" i="40" s="1"/>
  <c r="X14" i="39"/>
  <c r="X6" i="39"/>
  <c r="R38" i="28"/>
  <c r="AE38" i="25"/>
  <c r="C10" i="23" s="1"/>
  <c r="AG34" i="25"/>
  <c r="AG38" i="25" s="1"/>
  <c r="E10" i="23" s="1"/>
  <c r="E70" i="23" s="1"/>
  <c r="V407" i="30"/>
  <c r="AB26" i="30"/>
  <c r="Z26" i="30"/>
  <c r="AE18" i="25"/>
  <c r="AG18" i="25" s="1"/>
  <c r="AE18" i="27"/>
  <c r="AG18" i="27" s="1"/>
  <c r="AE17" i="25"/>
  <c r="AG17" i="25" s="1"/>
  <c r="AE7" i="27"/>
  <c r="AE19" i="25"/>
  <c r="AG19" i="25" s="1"/>
  <c r="AE17" i="27"/>
  <c r="AG17" i="27" s="1"/>
  <c r="AE16" i="27"/>
  <c r="AG8" i="27"/>
  <c r="AG9" i="27"/>
  <c r="AD61" i="25"/>
  <c r="H13" i="23" s="1"/>
  <c r="H73" i="23" s="1"/>
  <c r="Z61" i="25"/>
  <c r="Z409" i="25" s="1"/>
  <c r="Z469" i="25" s="1"/>
  <c r="AS14" i="16" s="1"/>
  <c r="F61" i="25"/>
  <c r="W386" i="7"/>
  <c r="BW386" i="7" s="1"/>
  <c r="V386" i="7"/>
  <c r="BV386" i="7" s="1"/>
  <c r="S386" i="7"/>
  <c r="BS386" i="7" s="1"/>
  <c r="Q386" i="7"/>
  <c r="BQ386" i="7" s="1"/>
  <c r="N386" i="7"/>
  <c r="BN386" i="7" s="1"/>
  <c r="H386" i="7"/>
  <c r="BH386" i="7" s="1"/>
  <c r="BZ384" i="7"/>
  <c r="BZ382" i="7"/>
  <c r="BZ379" i="7"/>
  <c r="BY379" i="7"/>
  <c r="BD378" i="7"/>
  <c r="BZ378" i="7"/>
  <c r="BY378" i="7"/>
  <c r="BW367" i="7"/>
  <c r="BV367" i="7"/>
  <c r="BT367" i="7"/>
  <c r="BS367" i="7"/>
  <c r="BQ367" i="7"/>
  <c r="BP367" i="7"/>
  <c r="BN367" i="7"/>
  <c r="BM367" i="7"/>
  <c r="BK367" i="7"/>
  <c r="BJ367" i="7"/>
  <c r="BH367" i="7"/>
  <c r="BG367" i="7"/>
  <c r="BE367" i="7"/>
  <c r="BD367" i="7"/>
  <c r="BX367" i="7"/>
  <c r="BR367" i="7"/>
  <c r="BF367" i="7"/>
  <c r="BU367" i="7"/>
  <c r="BO367" i="7"/>
  <c r="BL367" i="7"/>
  <c r="BI367" i="7"/>
  <c r="BW366" i="7"/>
  <c r="BV366" i="7"/>
  <c r="BT366" i="7"/>
  <c r="BS366" i="7"/>
  <c r="BQ366" i="7"/>
  <c r="BP366" i="7"/>
  <c r="BN366" i="7"/>
  <c r="BM366" i="7"/>
  <c r="BK366" i="7"/>
  <c r="BJ366" i="7"/>
  <c r="BH366" i="7"/>
  <c r="BG366" i="7"/>
  <c r="BE366" i="7"/>
  <c r="BD366" i="7"/>
  <c r="BX366" i="7"/>
  <c r="BU366" i="7"/>
  <c r="BR366" i="7"/>
  <c r="BF366" i="7"/>
  <c r="BY366" i="7"/>
  <c r="BO366" i="7"/>
  <c r="BL366" i="7"/>
  <c r="BI366" i="7"/>
  <c r="BW365" i="7"/>
  <c r="BV365" i="7"/>
  <c r="BT365" i="7"/>
  <c r="BS365" i="7"/>
  <c r="BQ365" i="7"/>
  <c r="BP365" i="7"/>
  <c r="BN365" i="7"/>
  <c r="BM365" i="7"/>
  <c r="BK365" i="7"/>
  <c r="BJ365" i="7"/>
  <c r="BH365" i="7"/>
  <c r="BG365" i="7"/>
  <c r="BE365" i="7"/>
  <c r="BD365" i="7"/>
  <c r="BX365" i="7"/>
  <c r="BR365" i="7"/>
  <c r="BF365" i="7"/>
  <c r="BU365" i="7"/>
  <c r="BO365" i="7"/>
  <c r="BL365" i="7"/>
  <c r="BI365" i="7"/>
  <c r="BW364" i="7"/>
  <c r="BV364" i="7"/>
  <c r="BT364" i="7"/>
  <c r="BS364" i="7"/>
  <c r="BQ364" i="7"/>
  <c r="BP364" i="7"/>
  <c r="BN364" i="7"/>
  <c r="BM364" i="7"/>
  <c r="BK364" i="7"/>
  <c r="BJ364" i="7"/>
  <c r="BH364" i="7"/>
  <c r="BG364" i="7"/>
  <c r="BE364" i="7"/>
  <c r="BD364" i="7"/>
  <c r="BX364" i="7"/>
  <c r="BU364" i="7"/>
  <c r="BR364" i="7"/>
  <c r="BL364" i="7"/>
  <c r="BF364" i="7"/>
  <c r="BY364" i="7"/>
  <c r="BO364" i="7"/>
  <c r="BI364" i="7"/>
  <c r="BW363" i="7"/>
  <c r="BV363" i="7"/>
  <c r="BT363" i="7"/>
  <c r="BS363" i="7"/>
  <c r="BQ363" i="7"/>
  <c r="BP363" i="7"/>
  <c r="BN363" i="7"/>
  <c r="BM363" i="7"/>
  <c r="BK363" i="7"/>
  <c r="BJ363" i="7"/>
  <c r="BH363" i="7"/>
  <c r="BG363" i="7"/>
  <c r="BE363" i="7"/>
  <c r="BD363" i="7"/>
  <c r="BX363" i="7"/>
  <c r="BR363" i="7"/>
  <c r="BL363" i="7"/>
  <c r="BF363" i="7"/>
  <c r="BU363" i="7"/>
  <c r="BO363" i="7"/>
  <c r="BI363" i="7"/>
  <c r="BW362" i="7"/>
  <c r="BV362" i="7"/>
  <c r="BT362" i="7"/>
  <c r="BS362" i="7"/>
  <c r="BQ362" i="7"/>
  <c r="BP362" i="7"/>
  <c r="BN362" i="7"/>
  <c r="BM362" i="7"/>
  <c r="BK362" i="7"/>
  <c r="BJ362" i="7"/>
  <c r="BH362" i="7"/>
  <c r="BG362" i="7"/>
  <c r="BE362" i="7"/>
  <c r="BD362" i="7"/>
  <c r="BX362" i="7"/>
  <c r="BU362" i="7"/>
  <c r="BR362" i="7"/>
  <c r="BL362" i="7"/>
  <c r="BF362" i="7"/>
  <c r="BY362" i="7"/>
  <c r="BO362" i="7"/>
  <c r="BI362" i="7"/>
  <c r="BW361" i="7"/>
  <c r="BV361" i="7"/>
  <c r="BT361" i="7"/>
  <c r="BS361" i="7"/>
  <c r="BQ361" i="7"/>
  <c r="BP361" i="7"/>
  <c r="BN361" i="7"/>
  <c r="BM361" i="7"/>
  <c r="BK361" i="7"/>
  <c r="BJ361" i="7"/>
  <c r="BH361" i="7"/>
  <c r="BG361" i="7"/>
  <c r="BE361" i="7"/>
  <c r="BD361" i="7"/>
  <c r="BX361" i="7"/>
  <c r="BR361" i="7"/>
  <c r="BL361" i="7"/>
  <c r="BF361" i="7"/>
  <c r="BU361" i="7"/>
  <c r="BO361" i="7"/>
  <c r="BI361" i="7"/>
  <c r="BW360" i="7"/>
  <c r="BV360" i="7"/>
  <c r="BT360" i="7"/>
  <c r="BS360" i="7"/>
  <c r="BQ360" i="7"/>
  <c r="BP360" i="7"/>
  <c r="BN360" i="7"/>
  <c r="BM360" i="7"/>
  <c r="BK360" i="7"/>
  <c r="BJ360" i="7"/>
  <c r="BH360" i="7"/>
  <c r="BG360" i="7"/>
  <c r="BE360" i="7"/>
  <c r="BD360" i="7"/>
  <c r="BW351" i="7"/>
  <c r="BV351" i="7"/>
  <c r="BT351" i="7"/>
  <c r="BS351" i="7"/>
  <c r="BQ351" i="7"/>
  <c r="BP351" i="7"/>
  <c r="BN351" i="7"/>
  <c r="BM351" i="7"/>
  <c r="BK351" i="7"/>
  <c r="BJ351" i="7"/>
  <c r="BH351" i="7"/>
  <c r="BG351" i="7"/>
  <c r="BE351" i="7"/>
  <c r="BD351" i="7"/>
  <c r="BX351" i="7"/>
  <c r="BU351" i="7"/>
  <c r="BR351" i="7"/>
  <c r="BL351" i="7"/>
  <c r="BF351" i="7"/>
  <c r="BY351" i="7"/>
  <c r="BO351" i="7"/>
  <c r="BI351" i="7"/>
  <c r="BW350" i="7"/>
  <c r="BV350" i="7"/>
  <c r="BT350" i="7"/>
  <c r="BS350" i="7"/>
  <c r="BQ350" i="7"/>
  <c r="BP350" i="7"/>
  <c r="BN350" i="7"/>
  <c r="BM350" i="7"/>
  <c r="BK350" i="7"/>
  <c r="BJ350" i="7"/>
  <c r="BH350" i="7"/>
  <c r="BG350" i="7"/>
  <c r="BE350" i="7"/>
  <c r="BD350" i="7"/>
  <c r="BX350" i="7"/>
  <c r="BR350" i="7"/>
  <c r="BL350" i="7"/>
  <c r="BF350" i="7"/>
  <c r="BU350" i="7"/>
  <c r="BO350" i="7"/>
  <c r="BI350" i="7"/>
  <c r="BW349" i="7"/>
  <c r="BV349" i="7"/>
  <c r="BT349" i="7"/>
  <c r="BS349" i="7"/>
  <c r="BQ349" i="7"/>
  <c r="BP349" i="7"/>
  <c r="BN349" i="7"/>
  <c r="BM349" i="7"/>
  <c r="BK349" i="7"/>
  <c r="BJ349" i="7"/>
  <c r="BH349" i="7"/>
  <c r="BG349" i="7"/>
  <c r="BE349" i="7"/>
  <c r="BD349" i="7"/>
  <c r="BX349" i="7"/>
  <c r="BU349" i="7"/>
  <c r="BR349" i="7"/>
  <c r="BL349" i="7"/>
  <c r="BF349" i="7"/>
  <c r="BY349" i="7"/>
  <c r="BO349" i="7"/>
  <c r="BI349" i="7"/>
  <c r="BW348" i="7"/>
  <c r="BV348" i="7"/>
  <c r="BT348" i="7"/>
  <c r="BS348" i="7"/>
  <c r="BQ348" i="7"/>
  <c r="BP348" i="7"/>
  <c r="BN348" i="7"/>
  <c r="BM348" i="7"/>
  <c r="BK348" i="7"/>
  <c r="BJ348" i="7"/>
  <c r="BH348" i="7"/>
  <c r="BG348" i="7"/>
  <c r="BE348" i="7"/>
  <c r="BD348" i="7"/>
  <c r="BX348" i="7"/>
  <c r="BR348" i="7"/>
  <c r="BL348" i="7"/>
  <c r="BF348" i="7"/>
  <c r="BU348" i="7"/>
  <c r="BO348" i="7"/>
  <c r="BI348" i="7"/>
  <c r="BW347" i="7"/>
  <c r="BV347" i="7"/>
  <c r="BT347" i="7"/>
  <c r="BS347" i="7"/>
  <c r="BQ347" i="7"/>
  <c r="BP347" i="7"/>
  <c r="BN347" i="7"/>
  <c r="BM347" i="7"/>
  <c r="BK347" i="7"/>
  <c r="BJ347" i="7"/>
  <c r="BH347" i="7"/>
  <c r="BG347" i="7"/>
  <c r="BE347" i="7"/>
  <c r="BD347" i="7"/>
  <c r="BX347" i="7"/>
  <c r="BU347" i="7"/>
  <c r="BR347" i="7"/>
  <c r="BF347" i="7"/>
  <c r="BY347" i="7"/>
  <c r="BO347" i="7"/>
  <c r="BL347" i="7"/>
  <c r="BI347" i="7"/>
  <c r="BW346" i="7"/>
  <c r="BV346" i="7"/>
  <c r="BT346" i="7"/>
  <c r="BS346" i="7"/>
  <c r="BQ346" i="7"/>
  <c r="BP346" i="7"/>
  <c r="BN346" i="7"/>
  <c r="BM346" i="7"/>
  <c r="BK346" i="7"/>
  <c r="BJ346" i="7"/>
  <c r="BH346" i="7"/>
  <c r="BG346" i="7"/>
  <c r="BE346" i="7"/>
  <c r="BD346" i="7"/>
  <c r="BX346" i="7"/>
  <c r="BR346" i="7"/>
  <c r="BL346" i="7"/>
  <c r="BF346" i="7"/>
  <c r="BU346" i="7"/>
  <c r="BO346" i="7"/>
  <c r="BI346" i="7"/>
  <c r="BW345" i="7"/>
  <c r="BV345" i="7"/>
  <c r="BT345" i="7"/>
  <c r="BS345" i="7"/>
  <c r="BQ345" i="7"/>
  <c r="BP345" i="7"/>
  <c r="BN345" i="7"/>
  <c r="BM345" i="7"/>
  <c r="BK345" i="7"/>
  <c r="BJ345" i="7"/>
  <c r="BH345" i="7"/>
  <c r="BG345" i="7"/>
  <c r="BE345" i="7"/>
  <c r="BD345" i="7"/>
  <c r="BX345" i="7"/>
  <c r="BU345" i="7"/>
  <c r="BR345" i="7"/>
  <c r="BF345" i="7"/>
  <c r="BO345" i="7"/>
  <c r="BL345" i="7"/>
  <c r="BI345" i="7"/>
  <c r="BW344" i="7"/>
  <c r="BV344" i="7"/>
  <c r="BT344" i="7"/>
  <c r="BS344" i="7"/>
  <c r="BQ344" i="7"/>
  <c r="BP344" i="7"/>
  <c r="BN344" i="7"/>
  <c r="BM344" i="7"/>
  <c r="BK344" i="7"/>
  <c r="BJ344" i="7"/>
  <c r="BH344" i="7"/>
  <c r="BG344" i="7"/>
  <c r="BE344" i="7"/>
  <c r="BD344" i="7"/>
  <c r="BW335" i="7"/>
  <c r="BV335" i="7"/>
  <c r="BT335" i="7"/>
  <c r="BS335" i="7"/>
  <c r="BQ335" i="7"/>
  <c r="BP335" i="7"/>
  <c r="BN335" i="7"/>
  <c r="BM335" i="7"/>
  <c r="BK335" i="7"/>
  <c r="BJ335" i="7"/>
  <c r="BH335" i="7"/>
  <c r="BG335" i="7"/>
  <c r="BE335" i="7"/>
  <c r="BD335" i="7"/>
  <c r="BX335" i="7"/>
  <c r="BR335" i="7"/>
  <c r="BL335" i="7"/>
  <c r="BF335" i="7"/>
  <c r="BU335" i="7"/>
  <c r="BO335" i="7"/>
  <c r="BI335" i="7"/>
  <c r="BW334" i="7"/>
  <c r="BV334" i="7"/>
  <c r="BT334" i="7"/>
  <c r="BS334" i="7"/>
  <c r="BQ334" i="7"/>
  <c r="BP334" i="7"/>
  <c r="BN334" i="7"/>
  <c r="BM334" i="7"/>
  <c r="BK334" i="7"/>
  <c r="BJ334" i="7"/>
  <c r="BH334" i="7"/>
  <c r="BG334" i="7"/>
  <c r="BE334" i="7"/>
  <c r="BD334" i="7"/>
  <c r="BX334" i="7"/>
  <c r="BU334" i="7"/>
  <c r="BR334" i="7"/>
  <c r="BL334" i="7"/>
  <c r="BF334" i="7"/>
  <c r="BY334" i="7"/>
  <c r="BO334" i="7"/>
  <c r="BI334" i="7"/>
  <c r="BW333" i="7"/>
  <c r="BV333" i="7"/>
  <c r="BT333" i="7"/>
  <c r="BS333" i="7"/>
  <c r="BQ333" i="7"/>
  <c r="BP333" i="7"/>
  <c r="BN333" i="7"/>
  <c r="BM333" i="7"/>
  <c r="BK333" i="7"/>
  <c r="BJ333" i="7"/>
  <c r="BH333" i="7"/>
  <c r="BG333" i="7"/>
  <c r="BE333" i="7"/>
  <c r="BD333" i="7"/>
  <c r="BX333" i="7"/>
  <c r="BR333" i="7"/>
  <c r="BL333" i="7"/>
  <c r="BF333" i="7"/>
  <c r="BU333" i="7"/>
  <c r="BO333" i="7"/>
  <c r="BI333" i="7"/>
  <c r="BW332" i="7"/>
  <c r="BV332" i="7"/>
  <c r="BT332" i="7"/>
  <c r="BS332" i="7"/>
  <c r="BQ332" i="7"/>
  <c r="BP332" i="7"/>
  <c r="BN332" i="7"/>
  <c r="BM332" i="7"/>
  <c r="BK332" i="7"/>
  <c r="BJ332" i="7"/>
  <c r="BH332" i="7"/>
  <c r="BG332" i="7"/>
  <c r="BE332" i="7"/>
  <c r="BD332" i="7"/>
  <c r="BX332" i="7"/>
  <c r="BU332" i="7"/>
  <c r="BR332" i="7"/>
  <c r="BL332" i="7"/>
  <c r="BF332" i="7"/>
  <c r="BY332" i="7"/>
  <c r="BO332" i="7"/>
  <c r="BI332" i="7"/>
  <c r="BW331" i="7"/>
  <c r="BV331" i="7"/>
  <c r="BT331" i="7"/>
  <c r="BS331" i="7"/>
  <c r="BQ331" i="7"/>
  <c r="BP331" i="7"/>
  <c r="BN331" i="7"/>
  <c r="BM331" i="7"/>
  <c r="BK331" i="7"/>
  <c r="BJ331" i="7"/>
  <c r="BH331" i="7"/>
  <c r="BG331" i="7"/>
  <c r="BE331" i="7"/>
  <c r="BD331" i="7"/>
  <c r="BX331" i="7"/>
  <c r="BR331" i="7"/>
  <c r="BF331" i="7"/>
  <c r="BU331" i="7"/>
  <c r="BO331" i="7"/>
  <c r="BL331" i="7"/>
  <c r="BI331" i="7"/>
  <c r="BW330" i="7"/>
  <c r="BV330" i="7"/>
  <c r="BT330" i="7"/>
  <c r="BS330" i="7"/>
  <c r="BQ330" i="7"/>
  <c r="BP330" i="7"/>
  <c r="BN330" i="7"/>
  <c r="BM330" i="7"/>
  <c r="BK330" i="7"/>
  <c r="BJ330" i="7"/>
  <c r="BH330" i="7"/>
  <c r="BG330" i="7"/>
  <c r="BE330" i="7"/>
  <c r="BD330" i="7"/>
  <c r="BX330" i="7"/>
  <c r="BU330" i="7"/>
  <c r="BR330" i="7"/>
  <c r="BF330" i="7"/>
  <c r="BY330" i="7"/>
  <c r="BO330" i="7"/>
  <c r="BL330" i="7"/>
  <c r="BI330" i="7"/>
  <c r="BW329" i="7"/>
  <c r="BV329" i="7"/>
  <c r="BT329" i="7"/>
  <c r="BS329" i="7"/>
  <c r="BQ329" i="7"/>
  <c r="BP329" i="7"/>
  <c r="BN329" i="7"/>
  <c r="BM329" i="7"/>
  <c r="BK329" i="7"/>
  <c r="BJ329" i="7"/>
  <c r="BH329" i="7"/>
  <c r="BG329" i="7"/>
  <c r="BE329" i="7"/>
  <c r="BD329" i="7"/>
  <c r="BX329" i="7"/>
  <c r="BR329" i="7"/>
  <c r="BF329" i="7"/>
  <c r="BU329" i="7"/>
  <c r="BO329" i="7"/>
  <c r="BL329" i="7"/>
  <c r="BI329" i="7"/>
  <c r="BW328" i="7"/>
  <c r="BV328" i="7"/>
  <c r="BT328" i="7"/>
  <c r="BS328" i="7"/>
  <c r="BQ328" i="7"/>
  <c r="BP328" i="7"/>
  <c r="BN328" i="7"/>
  <c r="BM328" i="7"/>
  <c r="BK328" i="7"/>
  <c r="BJ328" i="7"/>
  <c r="BH328" i="7"/>
  <c r="BG328" i="7"/>
  <c r="BE328" i="7"/>
  <c r="BD328" i="7"/>
  <c r="BW319" i="7"/>
  <c r="BV319" i="7"/>
  <c r="BT319" i="7"/>
  <c r="BS319" i="7"/>
  <c r="BQ319" i="7"/>
  <c r="BP319" i="7"/>
  <c r="BN319" i="7"/>
  <c r="BM319" i="7"/>
  <c r="BK319" i="7"/>
  <c r="BJ319" i="7"/>
  <c r="BH319" i="7"/>
  <c r="BG319" i="7"/>
  <c r="BE319" i="7"/>
  <c r="BD319" i="7"/>
  <c r="BX319" i="7"/>
  <c r="BU319" i="7"/>
  <c r="BR319" i="7"/>
  <c r="BF319" i="7"/>
  <c r="BY319" i="7"/>
  <c r="BO319" i="7"/>
  <c r="BL319" i="7"/>
  <c r="BI319" i="7"/>
  <c r="BW318" i="7"/>
  <c r="BV318" i="7"/>
  <c r="BT318" i="7"/>
  <c r="BS318" i="7"/>
  <c r="BQ318" i="7"/>
  <c r="BP318" i="7"/>
  <c r="BN318" i="7"/>
  <c r="BM318" i="7"/>
  <c r="BK318" i="7"/>
  <c r="BJ318" i="7"/>
  <c r="BH318" i="7"/>
  <c r="BG318" i="7"/>
  <c r="BE318" i="7"/>
  <c r="BD318" i="7"/>
  <c r="BX318" i="7"/>
  <c r="BR318" i="7"/>
  <c r="BL318" i="7"/>
  <c r="BF318" i="7"/>
  <c r="BU318" i="7"/>
  <c r="BO318" i="7"/>
  <c r="BI318" i="7"/>
  <c r="BW317" i="7"/>
  <c r="BV317" i="7"/>
  <c r="BT317" i="7"/>
  <c r="BS317" i="7"/>
  <c r="BQ317" i="7"/>
  <c r="BP317" i="7"/>
  <c r="BN317" i="7"/>
  <c r="BM317" i="7"/>
  <c r="BK317" i="7"/>
  <c r="BJ317" i="7"/>
  <c r="BH317" i="7"/>
  <c r="BG317" i="7"/>
  <c r="BE317" i="7"/>
  <c r="BD317" i="7"/>
  <c r="BX317" i="7"/>
  <c r="BU317" i="7"/>
  <c r="BR317" i="7"/>
  <c r="BL317" i="7"/>
  <c r="BF317" i="7"/>
  <c r="BY317" i="7"/>
  <c r="BO317" i="7"/>
  <c r="BI317" i="7"/>
  <c r="BW316" i="7"/>
  <c r="BV316" i="7"/>
  <c r="BT316" i="7"/>
  <c r="BS316" i="7"/>
  <c r="BQ316" i="7"/>
  <c r="BP316" i="7"/>
  <c r="BN316" i="7"/>
  <c r="BM316" i="7"/>
  <c r="BK316" i="7"/>
  <c r="BJ316" i="7"/>
  <c r="BH316" i="7"/>
  <c r="BG316" i="7"/>
  <c r="BE316" i="7"/>
  <c r="BD316" i="7"/>
  <c r="BX316" i="7"/>
  <c r="BR316" i="7"/>
  <c r="BL316" i="7"/>
  <c r="BF316" i="7"/>
  <c r="BU316" i="7"/>
  <c r="BO316" i="7"/>
  <c r="BI316" i="7"/>
  <c r="BW315" i="7"/>
  <c r="BV315" i="7"/>
  <c r="BT315" i="7"/>
  <c r="BS315" i="7"/>
  <c r="BQ315" i="7"/>
  <c r="BP315" i="7"/>
  <c r="BN315" i="7"/>
  <c r="BM315" i="7"/>
  <c r="BK315" i="7"/>
  <c r="BJ315" i="7"/>
  <c r="BH315" i="7"/>
  <c r="BG315" i="7"/>
  <c r="BE315" i="7"/>
  <c r="BD315" i="7"/>
  <c r="BX315" i="7"/>
  <c r="BR315" i="7"/>
  <c r="BL315" i="7"/>
  <c r="BF315" i="7"/>
  <c r="BU315" i="7"/>
  <c r="BO315" i="7"/>
  <c r="BI315" i="7"/>
  <c r="BW314" i="7"/>
  <c r="BV314" i="7"/>
  <c r="BT314" i="7"/>
  <c r="BS314" i="7"/>
  <c r="BQ314" i="7"/>
  <c r="BP314" i="7"/>
  <c r="BN314" i="7"/>
  <c r="BM314" i="7"/>
  <c r="BK314" i="7"/>
  <c r="BJ314" i="7"/>
  <c r="BH314" i="7"/>
  <c r="BG314" i="7"/>
  <c r="BE314" i="7"/>
  <c r="BD314" i="7"/>
  <c r="BX314" i="7"/>
  <c r="BR314" i="7"/>
  <c r="BL314" i="7"/>
  <c r="BF314" i="7"/>
  <c r="BY314" i="7"/>
  <c r="BU314" i="7"/>
  <c r="BO314" i="7"/>
  <c r="BI314" i="7"/>
  <c r="BW313" i="7"/>
  <c r="BV313" i="7"/>
  <c r="BT313" i="7"/>
  <c r="BS313" i="7"/>
  <c r="BQ313" i="7"/>
  <c r="BP313" i="7"/>
  <c r="BN313" i="7"/>
  <c r="BM313" i="7"/>
  <c r="BK313" i="7"/>
  <c r="BJ313" i="7"/>
  <c r="BH313" i="7"/>
  <c r="BG313" i="7"/>
  <c r="BE313" i="7"/>
  <c r="BD313" i="7"/>
  <c r="BX313" i="7"/>
  <c r="BR313" i="7"/>
  <c r="BL313" i="7"/>
  <c r="BF313" i="7"/>
  <c r="BY313" i="7"/>
  <c r="BU313" i="7"/>
  <c r="BO313" i="7"/>
  <c r="BI313" i="7"/>
  <c r="BW312" i="7"/>
  <c r="BV312" i="7"/>
  <c r="BT312" i="7"/>
  <c r="BS312" i="7"/>
  <c r="BQ312" i="7"/>
  <c r="BP312" i="7"/>
  <c r="BN312" i="7"/>
  <c r="BM312" i="7"/>
  <c r="BK312" i="7"/>
  <c r="BJ312" i="7"/>
  <c r="BH312" i="7"/>
  <c r="BG312" i="7"/>
  <c r="BE312" i="7"/>
  <c r="BD312" i="7"/>
  <c r="BW303" i="7"/>
  <c r="BV303" i="7"/>
  <c r="BT303" i="7"/>
  <c r="BS303" i="7"/>
  <c r="BQ303" i="7"/>
  <c r="BP303" i="7"/>
  <c r="BN303" i="7"/>
  <c r="BM303" i="7"/>
  <c r="BK303" i="7"/>
  <c r="BJ303" i="7"/>
  <c r="BH303" i="7"/>
  <c r="BG303" i="7"/>
  <c r="BE303" i="7"/>
  <c r="BD303" i="7"/>
  <c r="BX303" i="7"/>
  <c r="BU303" i="7"/>
  <c r="BO303" i="7"/>
  <c r="BL303" i="7"/>
  <c r="BI303" i="7"/>
  <c r="BW302" i="7"/>
  <c r="BV302" i="7"/>
  <c r="BT302" i="7"/>
  <c r="BS302" i="7"/>
  <c r="BQ302" i="7"/>
  <c r="BP302" i="7"/>
  <c r="BN302" i="7"/>
  <c r="BM302" i="7"/>
  <c r="BK302" i="7"/>
  <c r="BJ302" i="7"/>
  <c r="BH302" i="7"/>
  <c r="BG302" i="7"/>
  <c r="BE302" i="7"/>
  <c r="BD302" i="7"/>
  <c r="BX302" i="7"/>
  <c r="BU302" i="7"/>
  <c r="BO302" i="7"/>
  <c r="BL302" i="7"/>
  <c r="BI302" i="7"/>
  <c r="BW301" i="7"/>
  <c r="BV301" i="7"/>
  <c r="BT301" i="7"/>
  <c r="BS301" i="7"/>
  <c r="BQ301" i="7"/>
  <c r="BP301" i="7"/>
  <c r="BN301" i="7"/>
  <c r="BM301" i="7"/>
  <c r="BK301" i="7"/>
  <c r="BJ301" i="7"/>
  <c r="BH301" i="7"/>
  <c r="BG301" i="7"/>
  <c r="BE301" i="7"/>
  <c r="BD301" i="7"/>
  <c r="BX301" i="7"/>
  <c r="BR301" i="7"/>
  <c r="BO301" i="7"/>
  <c r="BL301" i="7"/>
  <c r="BF301" i="7"/>
  <c r="BW300" i="7"/>
  <c r="BV300" i="7"/>
  <c r="BT300" i="7"/>
  <c r="BS300" i="7"/>
  <c r="BQ300" i="7"/>
  <c r="BP300" i="7"/>
  <c r="BN300" i="7"/>
  <c r="BM300" i="7"/>
  <c r="BK300" i="7"/>
  <c r="BJ300" i="7"/>
  <c r="BH300" i="7"/>
  <c r="BG300" i="7"/>
  <c r="BE300" i="7"/>
  <c r="BD300" i="7"/>
  <c r="BX300" i="7"/>
  <c r="BZ300" i="7"/>
  <c r="BU300" i="7"/>
  <c r="BR300" i="7"/>
  <c r="BL300" i="7"/>
  <c r="BI300" i="7"/>
  <c r="BF300" i="7"/>
  <c r="BW299" i="7"/>
  <c r="BV299" i="7"/>
  <c r="BT299" i="7"/>
  <c r="BS299" i="7"/>
  <c r="BQ299" i="7"/>
  <c r="BP299" i="7"/>
  <c r="BN299" i="7"/>
  <c r="BM299" i="7"/>
  <c r="BK299" i="7"/>
  <c r="BJ299" i="7"/>
  <c r="BH299" i="7"/>
  <c r="BG299" i="7"/>
  <c r="BE299" i="7"/>
  <c r="BD299" i="7"/>
  <c r="BU299" i="7"/>
  <c r="BI299" i="7"/>
  <c r="BW298" i="7"/>
  <c r="BV298" i="7"/>
  <c r="BT298" i="7"/>
  <c r="BS298" i="7"/>
  <c r="BQ298" i="7"/>
  <c r="BP298" i="7"/>
  <c r="BN298" i="7"/>
  <c r="BM298" i="7"/>
  <c r="BK298" i="7"/>
  <c r="BJ298" i="7"/>
  <c r="BH298" i="7"/>
  <c r="BG298" i="7"/>
  <c r="BE298" i="7"/>
  <c r="BD298" i="7"/>
  <c r="BU298" i="7"/>
  <c r="BO298" i="7"/>
  <c r="BI298" i="7"/>
  <c r="BW297" i="7"/>
  <c r="BV297" i="7"/>
  <c r="BT297" i="7"/>
  <c r="BS297" i="7"/>
  <c r="BQ297" i="7"/>
  <c r="BP297" i="7"/>
  <c r="BN297" i="7"/>
  <c r="BM297" i="7"/>
  <c r="BK297" i="7"/>
  <c r="BJ297" i="7"/>
  <c r="BH297" i="7"/>
  <c r="BG297" i="7"/>
  <c r="BE297" i="7"/>
  <c r="BD297" i="7"/>
  <c r="BR297" i="7"/>
  <c r="BO297" i="7"/>
  <c r="BF297" i="7"/>
  <c r="BW296" i="7"/>
  <c r="BV296" i="7"/>
  <c r="BT296" i="7"/>
  <c r="BS296" i="7"/>
  <c r="BQ296" i="7"/>
  <c r="BP296" i="7"/>
  <c r="BN296" i="7"/>
  <c r="BM296" i="7"/>
  <c r="BK296" i="7"/>
  <c r="BJ296" i="7"/>
  <c r="BH296" i="7"/>
  <c r="BG296" i="7"/>
  <c r="BE296" i="7"/>
  <c r="BD296" i="7"/>
  <c r="BW287" i="7"/>
  <c r="BV287" i="7"/>
  <c r="BT287" i="7"/>
  <c r="BS287" i="7"/>
  <c r="BQ287" i="7"/>
  <c r="BP287" i="7"/>
  <c r="BN287" i="7"/>
  <c r="BM287" i="7"/>
  <c r="BK287" i="7"/>
  <c r="BJ287" i="7"/>
  <c r="BH287" i="7"/>
  <c r="BG287" i="7"/>
  <c r="BE287" i="7"/>
  <c r="BD287" i="7"/>
  <c r="BX287" i="7"/>
  <c r="BL287" i="7"/>
  <c r="BF287" i="7"/>
  <c r="BU287" i="7"/>
  <c r="BR287" i="7"/>
  <c r="BO287" i="7"/>
  <c r="BI287" i="7"/>
  <c r="BW286" i="7"/>
  <c r="BV286" i="7"/>
  <c r="BT286" i="7"/>
  <c r="BS286" i="7"/>
  <c r="BQ286" i="7"/>
  <c r="BP286" i="7"/>
  <c r="BN286" i="7"/>
  <c r="BM286" i="7"/>
  <c r="BK286" i="7"/>
  <c r="BJ286" i="7"/>
  <c r="BH286" i="7"/>
  <c r="BG286" i="7"/>
  <c r="BE286" i="7"/>
  <c r="BD286" i="7"/>
  <c r="BX286" i="7"/>
  <c r="BL286" i="7"/>
  <c r="BF286" i="7"/>
  <c r="BU286" i="7"/>
  <c r="BR286" i="7"/>
  <c r="BO286" i="7"/>
  <c r="BI286" i="7"/>
  <c r="BW285" i="7"/>
  <c r="BV285" i="7"/>
  <c r="BT285" i="7"/>
  <c r="BS285" i="7"/>
  <c r="BQ285" i="7"/>
  <c r="BP285" i="7"/>
  <c r="BN285" i="7"/>
  <c r="BM285" i="7"/>
  <c r="BK285" i="7"/>
  <c r="BJ285" i="7"/>
  <c r="BH285" i="7"/>
  <c r="BG285" i="7"/>
  <c r="BE285" i="7"/>
  <c r="BD285" i="7"/>
  <c r="BX285" i="7"/>
  <c r="BL285" i="7"/>
  <c r="BF285" i="7"/>
  <c r="BU285" i="7"/>
  <c r="BR285" i="7"/>
  <c r="BO285" i="7"/>
  <c r="BI285" i="7"/>
  <c r="BW284" i="7"/>
  <c r="BV284" i="7"/>
  <c r="BT284" i="7"/>
  <c r="BS284" i="7"/>
  <c r="BQ284" i="7"/>
  <c r="BP284" i="7"/>
  <c r="BN284" i="7"/>
  <c r="BM284" i="7"/>
  <c r="BK284" i="7"/>
  <c r="BJ284" i="7"/>
  <c r="BH284" i="7"/>
  <c r="BG284" i="7"/>
  <c r="BE284" i="7"/>
  <c r="BD284" i="7"/>
  <c r="BX284" i="7"/>
  <c r="BL284" i="7"/>
  <c r="BF284" i="7"/>
  <c r="BU284" i="7"/>
  <c r="BR284" i="7"/>
  <c r="BO284" i="7"/>
  <c r="BI284" i="7"/>
  <c r="BW283" i="7"/>
  <c r="BV283" i="7"/>
  <c r="BT283" i="7"/>
  <c r="BS283" i="7"/>
  <c r="BQ283" i="7"/>
  <c r="BP283" i="7"/>
  <c r="BN283" i="7"/>
  <c r="BM283" i="7"/>
  <c r="BK283" i="7"/>
  <c r="BJ283" i="7"/>
  <c r="BH283" i="7"/>
  <c r="BG283" i="7"/>
  <c r="BE283" i="7"/>
  <c r="BD283" i="7"/>
  <c r="BX283" i="7"/>
  <c r="BL283" i="7"/>
  <c r="BF283" i="7"/>
  <c r="BU283" i="7"/>
  <c r="BR283" i="7"/>
  <c r="BO283" i="7"/>
  <c r="BI283" i="7"/>
  <c r="BW282" i="7"/>
  <c r="BV282" i="7"/>
  <c r="BT282" i="7"/>
  <c r="BS282" i="7"/>
  <c r="BQ282" i="7"/>
  <c r="BP282" i="7"/>
  <c r="BN282" i="7"/>
  <c r="BM282" i="7"/>
  <c r="BK282" i="7"/>
  <c r="BJ282" i="7"/>
  <c r="BH282" i="7"/>
  <c r="BG282" i="7"/>
  <c r="BE282" i="7"/>
  <c r="BD282" i="7"/>
  <c r="BX282" i="7"/>
  <c r="BL282" i="7"/>
  <c r="BF282" i="7"/>
  <c r="BU282" i="7"/>
  <c r="BR282" i="7"/>
  <c r="BO282" i="7"/>
  <c r="BI282" i="7"/>
  <c r="BW281" i="7"/>
  <c r="BV281" i="7"/>
  <c r="BT281" i="7"/>
  <c r="BS281" i="7"/>
  <c r="BQ281" i="7"/>
  <c r="BP281" i="7"/>
  <c r="BN281" i="7"/>
  <c r="BM281" i="7"/>
  <c r="BK281" i="7"/>
  <c r="BJ281" i="7"/>
  <c r="BH281" i="7"/>
  <c r="BG281" i="7"/>
  <c r="BE281" i="7"/>
  <c r="BD281" i="7"/>
  <c r="BX281" i="7"/>
  <c r="BL281" i="7"/>
  <c r="BF281" i="7"/>
  <c r="BU281" i="7"/>
  <c r="BR281" i="7"/>
  <c r="BO281" i="7"/>
  <c r="BI281" i="7"/>
  <c r="BW280" i="7"/>
  <c r="BV280" i="7"/>
  <c r="BT280" i="7"/>
  <c r="BS280" i="7"/>
  <c r="BQ280" i="7"/>
  <c r="BP280" i="7"/>
  <c r="BN280" i="7"/>
  <c r="BM280" i="7"/>
  <c r="BK280" i="7"/>
  <c r="BJ280" i="7"/>
  <c r="BH280" i="7"/>
  <c r="BG280" i="7"/>
  <c r="BE280" i="7"/>
  <c r="BD280" i="7"/>
  <c r="BW271" i="7"/>
  <c r="BV271" i="7"/>
  <c r="BT271" i="7"/>
  <c r="BS271" i="7"/>
  <c r="BQ271" i="7"/>
  <c r="BP271" i="7"/>
  <c r="BN271" i="7"/>
  <c r="BM271" i="7"/>
  <c r="BK271" i="7"/>
  <c r="BJ271" i="7"/>
  <c r="BH271" i="7"/>
  <c r="BG271" i="7"/>
  <c r="BE271" i="7"/>
  <c r="BD271" i="7"/>
  <c r="BR271" i="7"/>
  <c r="BL271" i="7"/>
  <c r="BU271" i="7"/>
  <c r="BO271" i="7"/>
  <c r="BI271" i="7"/>
  <c r="BF271" i="7"/>
  <c r="BW270" i="7"/>
  <c r="BV270" i="7"/>
  <c r="BT270" i="7"/>
  <c r="BS270" i="7"/>
  <c r="BQ270" i="7"/>
  <c r="BP270" i="7"/>
  <c r="BN270" i="7"/>
  <c r="BM270" i="7"/>
  <c r="BK270" i="7"/>
  <c r="BJ270" i="7"/>
  <c r="BH270" i="7"/>
  <c r="BG270" i="7"/>
  <c r="BE270" i="7"/>
  <c r="BD270" i="7"/>
  <c r="BU270" i="7"/>
  <c r="BO270" i="7"/>
  <c r="BL270" i="7"/>
  <c r="BR270" i="7"/>
  <c r="BI270" i="7"/>
  <c r="BF270" i="7"/>
  <c r="BW269" i="7"/>
  <c r="BV269" i="7"/>
  <c r="BT269" i="7"/>
  <c r="BS269" i="7"/>
  <c r="BQ269" i="7"/>
  <c r="BP269" i="7"/>
  <c r="BN269" i="7"/>
  <c r="BM269" i="7"/>
  <c r="BK269" i="7"/>
  <c r="BJ269" i="7"/>
  <c r="BH269" i="7"/>
  <c r="BG269" i="7"/>
  <c r="BE269" i="7"/>
  <c r="BD269" i="7"/>
  <c r="BR269" i="7"/>
  <c r="BL269" i="7"/>
  <c r="BU269" i="7"/>
  <c r="BO269" i="7"/>
  <c r="BI269" i="7"/>
  <c r="BF269" i="7"/>
  <c r="BW268" i="7"/>
  <c r="BV268" i="7"/>
  <c r="BT268" i="7"/>
  <c r="BS268" i="7"/>
  <c r="BQ268" i="7"/>
  <c r="BP268" i="7"/>
  <c r="BN268" i="7"/>
  <c r="BM268" i="7"/>
  <c r="BK268" i="7"/>
  <c r="BJ268" i="7"/>
  <c r="BH268" i="7"/>
  <c r="BG268" i="7"/>
  <c r="BE268" i="7"/>
  <c r="BD268" i="7"/>
  <c r="BU268" i="7"/>
  <c r="BO268" i="7"/>
  <c r="BL268" i="7"/>
  <c r="BR268" i="7"/>
  <c r="BI268" i="7"/>
  <c r="BF268" i="7"/>
  <c r="BW267" i="7"/>
  <c r="BV267" i="7"/>
  <c r="BT267" i="7"/>
  <c r="BS267" i="7"/>
  <c r="BQ267" i="7"/>
  <c r="BP267" i="7"/>
  <c r="BN267" i="7"/>
  <c r="BM267" i="7"/>
  <c r="BK267" i="7"/>
  <c r="BJ267" i="7"/>
  <c r="BH267" i="7"/>
  <c r="BG267" i="7"/>
  <c r="BE267" i="7"/>
  <c r="BD267" i="7"/>
  <c r="BR267" i="7"/>
  <c r="BL267" i="7"/>
  <c r="BU267" i="7"/>
  <c r="BO267" i="7"/>
  <c r="BI267" i="7"/>
  <c r="BF267" i="7"/>
  <c r="BW266" i="7"/>
  <c r="BV266" i="7"/>
  <c r="BT266" i="7"/>
  <c r="BS266" i="7"/>
  <c r="BQ266" i="7"/>
  <c r="BP266" i="7"/>
  <c r="BN266" i="7"/>
  <c r="BM266" i="7"/>
  <c r="BK266" i="7"/>
  <c r="BJ266" i="7"/>
  <c r="BH266" i="7"/>
  <c r="BG266" i="7"/>
  <c r="BE266" i="7"/>
  <c r="BD266" i="7"/>
  <c r="BU266" i="7"/>
  <c r="BO266" i="7"/>
  <c r="BL266" i="7"/>
  <c r="BR266" i="7"/>
  <c r="BI266" i="7"/>
  <c r="BF266" i="7"/>
  <c r="BW265" i="7"/>
  <c r="BV265" i="7"/>
  <c r="BT265" i="7"/>
  <c r="BS265" i="7"/>
  <c r="BQ265" i="7"/>
  <c r="BP265" i="7"/>
  <c r="BN265" i="7"/>
  <c r="BM265" i="7"/>
  <c r="BK265" i="7"/>
  <c r="BJ265" i="7"/>
  <c r="BH265" i="7"/>
  <c r="BG265" i="7"/>
  <c r="BE265" i="7"/>
  <c r="BD265" i="7"/>
  <c r="BR265" i="7"/>
  <c r="BL265" i="7"/>
  <c r="BU265" i="7"/>
  <c r="BO265" i="7"/>
  <c r="BI265" i="7"/>
  <c r="BF265" i="7"/>
  <c r="BW264" i="7"/>
  <c r="BV264" i="7"/>
  <c r="BT264" i="7"/>
  <c r="BS264" i="7"/>
  <c r="BQ264" i="7"/>
  <c r="BP264" i="7"/>
  <c r="BN264" i="7"/>
  <c r="BM264" i="7"/>
  <c r="BK264" i="7"/>
  <c r="BJ264" i="7"/>
  <c r="BH264" i="7"/>
  <c r="BG264" i="7"/>
  <c r="BE264" i="7"/>
  <c r="BD264" i="7"/>
  <c r="BQ256" i="7"/>
  <c r="BW255" i="7"/>
  <c r="BV255" i="7"/>
  <c r="BT255" i="7"/>
  <c r="BS255" i="7"/>
  <c r="BQ255" i="7"/>
  <c r="BP255" i="7"/>
  <c r="BN255" i="7"/>
  <c r="BM255" i="7"/>
  <c r="BK255" i="7"/>
  <c r="BJ255" i="7"/>
  <c r="BH255" i="7"/>
  <c r="BG255" i="7"/>
  <c r="BE255" i="7"/>
  <c r="BD255" i="7"/>
  <c r="BU255" i="7"/>
  <c r="BO255" i="7"/>
  <c r="BL255" i="7"/>
  <c r="BI255" i="7"/>
  <c r="BZ255" i="7"/>
  <c r="BR255" i="7"/>
  <c r="BF255" i="7"/>
  <c r="BW254" i="7"/>
  <c r="BV254" i="7"/>
  <c r="BT254" i="7"/>
  <c r="BS254" i="7"/>
  <c r="BQ254" i="7"/>
  <c r="BP254" i="7"/>
  <c r="BN254" i="7"/>
  <c r="BM254" i="7"/>
  <c r="BK254" i="7"/>
  <c r="BJ254" i="7"/>
  <c r="BH254" i="7"/>
  <c r="BG254" i="7"/>
  <c r="BE254" i="7"/>
  <c r="BD254" i="7"/>
  <c r="BU254" i="7"/>
  <c r="BL254" i="7"/>
  <c r="BI254" i="7"/>
  <c r="BR254" i="7"/>
  <c r="BF254" i="7"/>
  <c r="BW253" i="7"/>
  <c r="BV253" i="7"/>
  <c r="BT253" i="7"/>
  <c r="BS253" i="7"/>
  <c r="BQ253" i="7"/>
  <c r="BP253" i="7"/>
  <c r="BN253" i="7"/>
  <c r="BM253" i="7"/>
  <c r="BK253" i="7"/>
  <c r="BJ253" i="7"/>
  <c r="BH253" i="7"/>
  <c r="BG253" i="7"/>
  <c r="BE253" i="7"/>
  <c r="BD253" i="7"/>
  <c r="BU253" i="7"/>
  <c r="BO253" i="7"/>
  <c r="BL253" i="7"/>
  <c r="BI253" i="7"/>
  <c r="BZ253" i="7"/>
  <c r="BR253" i="7"/>
  <c r="BF253" i="7"/>
  <c r="BW252" i="7"/>
  <c r="BV252" i="7"/>
  <c r="BT252" i="7"/>
  <c r="BS252" i="7"/>
  <c r="BQ252" i="7"/>
  <c r="BP252" i="7"/>
  <c r="BN252" i="7"/>
  <c r="BM252" i="7"/>
  <c r="BK252" i="7"/>
  <c r="BJ252" i="7"/>
  <c r="BH252" i="7"/>
  <c r="BG252" i="7"/>
  <c r="BE252" i="7"/>
  <c r="BD252" i="7"/>
  <c r="BU252" i="7"/>
  <c r="BL252" i="7"/>
  <c r="BI252" i="7"/>
  <c r="BZ252" i="7"/>
  <c r="BR252" i="7"/>
  <c r="BF252" i="7"/>
  <c r="BW251" i="7"/>
  <c r="BV251" i="7"/>
  <c r="BT251" i="7"/>
  <c r="BS251" i="7"/>
  <c r="BQ251" i="7"/>
  <c r="BP251" i="7"/>
  <c r="BN251" i="7"/>
  <c r="BM251" i="7"/>
  <c r="BK251" i="7"/>
  <c r="BJ251" i="7"/>
  <c r="BH251" i="7"/>
  <c r="BG251" i="7"/>
  <c r="BE251" i="7"/>
  <c r="BD251" i="7"/>
  <c r="BU251" i="7"/>
  <c r="BO251" i="7"/>
  <c r="BL251" i="7"/>
  <c r="BI251" i="7"/>
  <c r="BZ251" i="7"/>
  <c r="BR251" i="7"/>
  <c r="BF251" i="7"/>
  <c r="BW250" i="7"/>
  <c r="BV250" i="7"/>
  <c r="BT250" i="7"/>
  <c r="BS250" i="7"/>
  <c r="BQ250" i="7"/>
  <c r="BP250" i="7"/>
  <c r="BN250" i="7"/>
  <c r="BM250" i="7"/>
  <c r="BK250" i="7"/>
  <c r="BJ250" i="7"/>
  <c r="BH250" i="7"/>
  <c r="BG250" i="7"/>
  <c r="BE250" i="7"/>
  <c r="BD250" i="7"/>
  <c r="BU250" i="7"/>
  <c r="BL250" i="7"/>
  <c r="BI250" i="7"/>
  <c r="BZ250" i="7"/>
  <c r="BR250" i="7"/>
  <c r="BF250" i="7"/>
  <c r="BW249" i="7"/>
  <c r="BV249" i="7"/>
  <c r="BT249" i="7"/>
  <c r="BS249" i="7"/>
  <c r="BQ249" i="7"/>
  <c r="BP249" i="7"/>
  <c r="BN249" i="7"/>
  <c r="BM249" i="7"/>
  <c r="BK249" i="7"/>
  <c r="BJ249" i="7"/>
  <c r="BH249" i="7"/>
  <c r="BG249" i="7"/>
  <c r="BE249" i="7"/>
  <c r="BD249" i="7"/>
  <c r="BU249" i="7"/>
  <c r="BL249" i="7"/>
  <c r="BI249" i="7"/>
  <c r="BZ249" i="7"/>
  <c r="BX249" i="7"/>
  <c r="BR249" i="7"/>
  <c r="BF249" i="7"/>
  <c r="BW248" i="7"/>
  <c r="BV248" i="7"/>
  <c r="BT248" i="7"/>
  <c r="BS248" i="7"/>
  <c r="BQ248" i="7"/>
  <c r="BP248" i="7"/>
  <c r="BN248" i="7"/>
  <c r="BM248" i="7"/>
  <c r="BK248" i="7"/>
  <c r="BJ248" i="7"/>
  <c r="BH248" i="7"/>
  <c r="BG248" i="7"/>
  <c r="BE248" i="7"/>
  <c r="BD248" i="7"/>
  <c r="BW239" i="7"/>
  <c r="BV239" i="7"/>
  <c r="BT239" i="7"/>
  <c r="BS239" i="7"/>
  <c r="BQ239" i="7"/>
  <c r="BP239" i="7"/>
  <c r="BN239" i="7"/>
  <c r="BM239" i="7"/>
  <c r="BK239" i="7"/>
  <c r="BJ239" i="7"/>
  <c r="BH239" i="7"/>
  <c r="BG239" i="7"/>
  <c r="BE239" i="7"/>
  <c r="BD239" i="7"/>
  <c r="BX239" i="7"/>
  <c r="BU239" i="7"/>
  <c r="BO239" i="7"/>
  <c r="BL239" i="7"/>
  <c r="BI239" i="7"/>
  <c r="BW238" i="7"/>
  <c r="BV238" i="7"/>
  <c r="BT238" i="7"/>
  <c r="BS238" i="7"/>
  <c r="BQ238" i="7"/>
  <c r="BP238" i="7"/>
  <c r="BN238" i="7"/>
  <c r="BM238" i="7"/>
  <c r="BK238" i="7"/>
  <c r="BJ238" i="7"/>
  <c r="BH238" i="7"/>
  <c r="BG238" i="7"/>
  <c r="BE238" i="7"/>
  <c r="BD238" i="7"/>
  <c r="BX238" i="7"/>
  <c r="BU238" i="7"/>
  <c r="BO238" i="7"/>
  <c r="BL238" i="7"/>
  <c r="BI238" i="7"/>
  <c r="BW237" i="7"/>
  <c r="BV237" i="7"/>
  <c r="BT237" i="7"/>
  <c r="BS237" i="7"/>
  <c r="BQ237" i="7"/>
  <c r="BP237" i="7"/>
  <c r="BN237" i="7"/>
  <c r="BM237" i="7"/>
  <c r="BK237" i="7"/>
  <c r="BJ237" i="7"/>
  <c r="BH237" i="7"/>
  <c r="BG237" i="7"/>
  <c r="BE237" i="7"/>
  <c r="BD237" i="7"/>
  <c r="BX237" i="7"/>
  <c r="BU237" i="7"/>
  <c r="BO237" i="7"/>
  <c r="BL237" i="7"/>
  <c r="BI237" i="7"/>
  <c r="BW236" i="7"/>
  <c r="BV236" i="7"/>
  <c r="BT236" i="7"/>
  <c r="BS236" i="7"/>
  <c r="BQ236" i="7"/>
  <c r="BP236" i="7"/>
  <c r="BN236" i="7"/>
  <c r="BM236" i="7"/>
  <c r="BK236" i="7"/>
  <c r="BJ236" i="7"/>
  <c r="BH236" i="7"/>
  <c r="BG236" i="7"/>
  <c r="BE236" i="7"/>
  <c r="BD236" i="7"/>
  <c r="BX236" i="7"/>
  <c r="BU236" i="7"/>
  <c r="BO236" i="7"/>
  <c r="BL236" i="7"/>
  <c r="BI236" i="7"/>
  <c r="BW235" i="7"/>
  <c r="BV235" i="7"/>
  <c r="BT235" i="7"/>
  <c r="BS235" i="7"/>
  <c r="BQ235" i="7"/>
  <c r="BP235" i="7"/>
  <c r="BN235" i="7"/>
  <c r="BM235" i="7"/>
  <c r="BK235" i="7"/>
  <c r="BJ235" i="7"/>
  <c r="BH235" i="7"/>
  <c r="BG235" i="7"/>
  <c r="BE235" i="7"/>
  <c r="BD235" i="7"/>
  <c r="BX235" i="7"/>
  <c r="BU235" i="7"/>
  <c r="BO235" i="7"/>
  <c r="BL235" i="7"/>
  <c r="BI235" i="7"/>
  <c r="BW234" i="7"/>
  <c r="BV234" i="7"/>
  <c r="BT234" i="7"/>
  <c r="BS234" i="7"/>
  <c r="BQ234" i="7"/>
  <c r="BP234" i="7"/>
  <c r="BN234" i="7"/>
  <c r="BM234" i="7"/>
  <c r="BK234" i="7"/>
  <c r="BJ234" i="7"/>
  <c r="BH234" i="7"/>
  <c r="BG234" i="7"/>
  <c r="BE234" i="7"/>
  <c r="BD234" i="7"/>
  <c r="BX234" i="7"/>
  <c r="BU234" i="7"/>
  <c r="BO234" i="7"/>
  <c r="BL234" i="7"/>
  <c r="BI234" i="7"/>
  <c r="BW233" i="7"/>
  <c r="BV233" i="7"/>
  <c r="BT233" i="7"/>
  <c r="BS233" i="7"/>
  <c r="BQ233" i="7"/>
  <c r="BP233" i="7"/>
  <c r="BN233" i="7"/>
  <c r="BM233" i="7"/>
  <c r="BK233" i="7"/>
  <c r="BJ233" i="7"/>
  <c r="BH233" i="7"/>
  <c r="BG233" i="7"/>
  <c r="BE233" i="7"/>
  <c r="BD233" i="7"/>
  <c r="BX233" i="7"/>
  <c r="BU233" i="7"/>
  <c r="BO233" i="7"/>
  <c r="BL233" i="7"/>
  <c r="BI233" i="7"/>
  <c r="BW232" i="7"/>
  <c r="BV232" i="7"/>
  <c r="BT232" i="7"/>
  <c r="BS232" i="7"/>
  <c r="BQ232" i="7"/>
  <c r="BP232" i="7"/>
  <c r="BN232" i="7"/>
  <c r="BM232" i="7"/>
  <c r="BK232" i="7"/>
  <c r="BJ232" i="7"/>
  <c r="BH232" i="7"/>
  <c r="BG232" i="7"/>
  <c r="BE232" i="7"/>
  <c r="BD232" i="7"/>
  <c r="BW223" i="7"/>
  <c r="BV223" i="7"/>
  <c r="BT223" i="7"/>
  <c r="BS223" i="7"/>
  <c r="BQ223" i="7"/>
  <c r="BP223" i="7"/>
  <c r="BN223" i="7"/>
  <c r="BM223" i="7"/>
  <c r="BK223" i="7"/>
  <c r="BJ223" i="7"/>
  <c r="BH223" i="7"/>
  <c r="BG223" i="7"/>
  <c r="BE223" i="7"/>
  <c r="BD223" i="7"/>
  <c r="CA223" i="7"/>
  <c r="BX223" i="7"/>
  <c r="BU223" i="7"/>
  <c r="BO223" i="7"/>
  <c r="BL223" i="7"/>
  <c r="BR223" i="7"/>
  <c r="BI223" i="7"/>
  <c r="BF223" i="7"/>
  <c r="BW222" i="7"/>
  <c r="BV222" i="7"/>
  <c r="BT222" i="7"/>
  <c r="BS222" i="7"/>
  <c r="BQ222" i="7"/>
  <c r="BP222" i="7"/>
  <c r="BN222" i="7"/>
  <c r="BM222" i="7"/>
  <c r="BK222" i="7"/>
  <c r="BJ222" i="7"/>
  <c r="BH222" i="7"/>
  <c r="BG222" i="7"/>
  <c r="BE222" i="7"/>
  <c r="BD222" i="7"/>
  <c r="BX222" i="7"/>
  <c r="BR222" i="7"/>
  <c r="BL222" i="7"/>
  <c r="BF222" i="7"/>
  <c r="BU222" i="7"/>
  <c r="BO222" i="7"/>
  <c r="BI222" i="7"/>
  <c r="BW221" i="7"/>
  <c r="BV221" i="7"/>
  <c r="BT221" i="7"/>
  <c r="BS221" i="7"/>
  <c r="BQ221" i="7"/>
  <c r="BP221" i="7"/>
  <c r="BN221" i="7"/>
  <c r="BM221" i="7"/>
  <c r="BK221" i="7"/>
  <c r="BJ221" i="7"/>
  <c r="BH221" i="7"/>
  <c r="BG221" i="7"/>
  <c r="BE221" i="7"/>
  <c r="BD221" i="7"/>
  <c r="BZ221" i="7"/>
  <c r="BX221" i="7"/>
  <c r="BU221" i="7"/>
  <c r="BO221" i="7"/>
  <c r="BL221" i="7"/>
  <c r="BF221" i="7"/>
  <c r="BR221" i="7"/>
  <c r="BI221" i="7"/>
  <c r="BW220" i="7"/>
  <c r="BV220" i="7"/>
  <c r="BT220" i="7"/>
  <c r="BS220" i="7"/>
  <c r="BQ220" i="7"/>
  <c r="BP220" i="7"/>
  <c r="BN220" i="7"/>
  <c r="BM220" i="7"/>
  <c r="BK220" i="7"/>
  <c r="BJ220" i="7"/>
  <c r="BH220" i="7"/>
  <c r="BG220" i="7"/>
  <c r="BE220" i="7"/>
  <c r="BD220" i="7"/>
  <c r="BX220" i="7"/>
  <c r="BL220" i="7"/>
  <c r="BF220" i="7"/>
  <c r="BZ220" i="7"/>
  <c r="BU220" i="7"/>
  <c r="BR220" i="7"/>
  <c r="BO220" i="7"/>
  <c r="BI220" i="7"/>
  <c r="BW219" i="7"/>
  <c r="BV219" i="7"/>
  <c r="BT219" i="7"/>
  <c r="BS219" i="7"/>
  <c r="BQ219" i="7"/>
  <c r="BP219" i="7"/>
  <c r="BN219" i="7"/>
  <c r="BM219" i="7"/>
  <c r="BK219" i="7"/>
  <c r="BJ219" i="7"/>
  <c r="BH219" i="7"/>
  <c r="BG219" i="7"/>
  <c r="BE219" i="7"/>
  <c r="BD219" i="7"/>
  <c r="BZ219" i="7"/>
  <c r="BX219" i="7"/>
  <c r="BL219" i="7"/>
  <c r="BF219" i="7"/>
  <c r="BU219" i="7"/>
  <c r="BR219" i="7"/>
  <c r="BO219" i="7"/>
  <c r="BI219" i="7"/>
  <c r="BW218" i="7"/>
  <c r="BV218" i="7"/>
  <c r="BT218" i="7"/>
  <c r="BS218" i="7"/>
  <c r="BQ218" i="7"/>
  <c r="BP218" i="7"/>
  <c r="BN218" i="7"/>
  <c r="BM218" i="7"/>
  <c r="BK218" i="7"/>
  <c r="BJ218" i="7"/>
  <c r="BH218" i="7"/>
  <c r="BG218" i="7"/>
  <c r="BE218" i="7"/>
  <c r="BD218" i="7"/>
  <c r="BX218" i="7"/>
  <c r="BL218" i="7"/>
  <c r="BF218" i="7"/>
  <c r="BZ218" i="7"/>
  <c r="BU218" i="7"/>
  <c r="BR218" i="7"/>
  <c r="BO218" i="7"/>
  <c r="BI218" i="7"/>
  <c r="BW217" i="7"/>
  <c r="BV217" i="7"/>
  <c r="BT217" i="7"/>
  <c r="BS217" i="7"/>
  <c r="BQ217" i="7"/>
  <c r="BP217" i="7"/>
  <c r="BN217" i="7"/>
  <c r="BM217" i="7"/>
  <c r="BK217" i="7"/>
  <c r="BJ217" i="7"/>
  <c r="BH217" i="7"/>
  <c r="BG217" i="7"/>
  <c r="BE217" i="7"/>
  <c r="BD217" i="7"/>
  <c r="BX217" i="7"/>
  <c r="BL217" i="7"/>
  <c r="BF217" i="7"/>
  <c r="BZ217" i="7"/>
  <c r="BU217" i="7"/>
  <c r="BR217" i="7"/>
  <c r="BO217" i="7"/>
  <c r="BI217" i="7"/>
  <c r="BW216" i="7"/>
  <c r="BV216" i="7"/>
  <c r="BT216" i="7"/>
  <c r="BS216" i="7"/>
  <c r="BQ216" i="7"/>
  <c r="BP216" i="7"/>
  <c r="BN216" i="7"/>
  <c r="BM216" i="7"/>
  <c r="BK216" i="7"/>
  <c r="BJ216" i="7"/>
  <c r="BH216" i="7"/>
  <c r="BG216" i="7"/>
  <c r="BE216" i="7"/>
  <c r="BD216" i="7"/>
  <c r="BW191" i="7"/>
  <c r="BV191" i="7"/>
  <c r="BT191" i="7"/>
  <c r="BS191" i="7"/>
  <c r="BQ191" i="7"/>
  <c r="BP191" i="7"/>
  <c r="BN191" i="7"/>
  <c r="BM191" i="7"/>
  <c r="BK191" i="7"/>
  <c r="BJ191" i="7"/>
  <c r="BH191" i="7"/>
  <c r="BG191" i="7"/>
  <c r="BE191" i="7"/>
  <c r="BD191" i="7"/>
  <c r="BX191" i="7"/>
  <c r="BL191" i="7"/>
  <c r="BU191" i="7"/>
  <c r="BR191" i="7"/>
  <c r="BO191" i="7"/>
  <c r="BI191" i="7"/>
  <c r="BF191" i="7"/>
  <c r="BW190" i="7"/>
  <c r="BV190" i="7"/>
  <c r="BT190" i="7"/>
  <c r="BS190" i="7"/>
  <c r="BQ190" i="7"/>
  <c r="BP190" i="7"/>
  <c r="BN190" i="7"/>
  <c r="BM190" i="7"/>
  <c r="BK190" i="7"/>
  <c r="BJ190" i="7"/>
  <c r="BH190" i="7"/>
  <c r="BG190" i="7"/>
  <c r="BE190" i="7"/>
  <c r="BD190" i="7"/>
  <c r="BU190" i="7"/>
  <c r="BR190" i="7"/>
  <c r="BI190" i="7"/>
  <c r="BF190" i="7"/>
  <c r="BW189" i="7"/>
  <c r="BV189" i="7"/>
  <c r="BT189" i="7"/>
  <c r="BS189" i="7"/>
  <c r="BQ189" i="7"/>
  <c r="BP189" i="7"/>
  <c r="BN189" i="7"/>
  <c r="BM189" i="7"/>
  <c r="BK189" i="7"/>
  <c r="BJ189" i="7"/>
  <c r="BH189" i="7"/>
  <c r="BG189" i="7"/>
  <c r="BE189" i="7"/>
  <c r="BD189" i="7"/>
  <c r="BU189" i="7"/>
  <c r="BI189" i="7"/>
  <c r="BW188" i="7"/>
  <c r="BV188" i="7"/>
  <c r="BT188" i="7"/>
  <c r="BS188" i="7"/>
  <c r="BQ188" i="7"/>
  <c r="BP188" i="7"/>
  <c r="BN188" i="7"/>
  <c r="BM188" i="7"/>
  <c r="BK188" i="7"/>
  <c r="BJ188" i="7"/>
  <c r="BH188" i="7"/>
  <c r="BG188" i="7"/>
  <c r="BE188" i="7"/>
  <c r="BD188" i="7"/>
  <c r="BO188" i="7"/>
  <c r="BF188" i="7"/>
  <c r="BW187" i="7"/>
  <c r="BV187" i="7"/>
  <c r="BT187" i="7"/>
  <c r="BS187" i="7"/>
  <c r="BQ187" i="7"/>
  <c r="BP187" i="7"/>
  <c r="BN187" i="7"/>
  <c r="BM187" i="7"/>
  <c r="BK187" i="7"/>
  <c r="BJ187" i="7"/>
  <c r="BH187" i="7"/>
  <c r="BG187" i="7"/>
  <c r="BE187" i="7"/>
  <c r="BD187" i="7"/>
  <c r="BX187" i="7"/>
  <c r="BL187" i="7"/>
  <c r="BU187" i="7"/>
  <c r="BR187" i="7"/>
  <c r="BO187" i="7"/>
  <c r="BI187" i="7"/>
  <c r="BF187" i="7"/>
  <c r="BW186" i="7"/>
  <c r="BV186" i="7"/>
  <c r="BT186" i="7"/>
  <c r="BS186" i="7"/>
  <c r="BQ186" i="7"/>
  <c r="BP186" i="7"/>
  <c r="BN186" i="7"/>
  <c r="BM186" i="7"/>
  <c r="BK186" i="7"/>
  <c r="BJ186" i="7"/>
  <c r="BH186" i="7"/>
  <c r="BG186" i="7"/>
  <c r="BE186" i="7"/>
  <c r="BD186" i="7"/>
  <c r="BU186" i="7"/>
  <c r="BR186" i="7"/>
  <c r="BI186" i="7"/>
  <c r="BF186" i="7"/>
  <c r="BW185" i="7"/>
  <c r="BV185" i="7"/>
  <c r="BT185" i="7"/>
  <c r="BS185" i="7"/>
  <c r="BQ185" i="7"/>
  <c r="BP185" i="7"/>
  <c r="BN185" i="7"/>
  <c r="BM185" i="7"/>
  <c r="BK185" i="7"/>
  <c r="BJ185" i="7"/>
  <c r="BH185" i="7"/>
  <c r="BG185" i="7"/>
  <c r="BE185" i="7"/>
  <c r="BD185" i="7"/>
  <c r="BU185" i="7"/>
  <c r="BI185" i="7"/>
  <c r="BW184" i="7"/>
  <c r="BV184" i="7"/>
  <c r="BT184" i="7"/>
  <c r="BS184" i="7"/>
  <c r="BQ184" i="7"/>
  <c r="BP184" i="7"/>
  <c r="BN184" i="7"/>
  <c r="BM184" i="7"/>
  <c r="BK184" i="7"/>
  <c r="BJ184" i="7"/>
  <c r="BH184" i="7"/>
  <c r="BG184" i="7"/>
  <c r="BE184" i="7"/>
  <c r="BD184" i="7"/>
  <c r="BW175" i="7"/>
  <c r="BV175" i="7"/>
  <c r="BT175" i="7"/>
  <c r="BS175" i="7"/>
  <c r="BQ175" i="7"/>
  <c r="BP175" i="7"/>
  <c r="BN175" i="7"/>
  <c r="BM175" i="7"/>
  <c r="BK175" i="7"/>
  <c r="BJ175" i="7"/>
  <c r="BH175" i="7"/>
  <c r="BG175" i="7"/>
  <c r="BE175" i="7"/>
  <c r="BD175" i="7"/>
  <c r="BX175" i="7"/>
  <c r="BL175" i="7"/>
  <c r="BU175" i="7"/>
  <c r="BR175" i="7"/>
  <c r="BI175" i="7"/>
  <c r="BF175" i="7"/>
  <c r="BW174" i="7"/>
  <c r="BV174" i="7"/>
  <c r="BT174" i="7"/>
  <c r="BS174" i="7"/>
  <c r="BQ174" i="7"/>
  <c r="BP174" i="7"/>
  <c r="BN174" i="7"/>
  <c r="BM174" i="7"/>
  <c r="BK174" i="7"/>
  <c r="BJ174" i="7"/>
  <c r="BH174" i="7"/>
  <c r="BG174" i="7"/>
  <c r="BE174" i="7"/>
  <c r="BD174" i="7"/>
  <c r="BX174" i="7"/>
  <c r="BL174" i="7"/>
  <c r="BI174" i="7"/>
  <c r="BU174" i="7"/>
  <c r="BR174" i="7"/>
  <c r="BO174" i="7"/>
  <c r="BF174" i="7"/>
  <c r="BW173" i="7"/>
  <c r="BV173" i="7"/>
  <c r="BT173" i="7"/>
  <c r="BS173" i="7"/>
  <c r="BQ173" i="7"/>
  <c r="BP173" i="7"/>
  <c r="BN173" i="7"/>
  <c r="BM173" i="7"/>
  <c r="BK173" i="7"/>
  <c r="BJ173" i="7"/>
  <c r="BH173" i="7"/>
  <c r="BG173" i="7"/>
  <c r="BE173" i="7"/>
  <c r="BD173" i="7"/>
  <c r="BX173" i="7"/>
  <c r="BL173" i="7"/>
  <c r="BZ173" i="7"/>
  <c r="BR173" i="7"/>
  <c r="BI173" i="7"/>
  <c r="BF173" i="7"/>
  <c r="BW172" i="7"/>
  <c r="BV172" i="7"/>
  <c r="BT172" i="7"/>
  <c r="BS172" i="7"/>
  <c r="BQ172" i="7"/>
  <c r="BP172" i="7"/>
  <c r="BN172" i="7"/>
  <c r="BM172" i="7"/>
  <c r="BK172" i="7"/>
  <c r="BJ172" i="7"/>
  <c r="BH172" i="7"/>
  <c r="BG172" i="7"/>
  <c r="BE172" i="7"/>
  <c r="BD172" i="7"/>
  <c r="BX172" i="7"/>
  <c r="BI172" i="7"/>
  <c r="BY172" i="7"/>
  <c r="BU172" i="7"/>
  <c r="BO172" i="7"/>
  <c r="BL172" i="7"/>
  <c r="BW171" i="7"/>
  <c r="BV171" i="7"/>
  <c r="BT171" i="7"/>
  <c r="BS171" i="7"/>
  <c r="BQ171" i="7"/>
  <c r="BP171" i="7"/>
  <c r="BN171" i="7"/>
  <c r="BM171" i="7"/>
  <c r="BK171" i="7"/>
  <c r="BJ171" i="7"/>
  <c r="BH171" i="7"/>
  <c r="BG171" i="7"/>
  <c r="BE171" i="7"/>
  <c r="BD171" i="7"/>
  <c r="BX171" i="7"/>
  <c r="BR171" i="7"/>
  <c r="BF171" i="7"/>
  <c r="BY171" i="7"/>
  <c r="BU171" i="7"/>
  <c r="BO171" i="7"/>
  <c r="BL171" i="7"/>
  <c r="BI171" i="7"/>
  <c r="BW170" i="7"/>
  <c r="BV170" i="7"/>
  <c r="BT170" i="7"/>
  <c r="BS170" i="7"/>
  <c r="BQ170" i="7"/>
  <c r="BP170" i="7"/>
  <c r="BN170" i="7"/>
  <c r="BM170" i="7"/>
  <c r="BK170" i="7"/>
  <c r="BJ170" i="7"/>
  <c r="BH170" i="7"/>
  <c r="BG170" i="7"/>
  <c r="BE170" i="7"/>
  <c r="BD170" i="7"/>
  <c r="BU170" i="7"/>
  <c r="BR170" i="7"/>
  <c r="BF170" i="7"/>
  <c r="BX170" i="7"/>
  <c r="BO170" i="7"/>
  <c r="BL170" i="7"/>
  <c r="BI170" i="7"/>
  <c r="BW169" i="7"/>
  <c r="BV169" i="7"/>
  <c r="BT169" i="7"/>
  <c r="BS169" i="7"/>
  <c r="BQ169" i="7"/>
  <c r="BP169" i="7"/>
  <c r="BN169" i="7"/>
  <c r="BM169" i="7"/>
  <c r="BK169" i="7"/>
  <c r="BJ169" i="7"/>
  <c r="BH169" i="7"/>
  <c r="BG169" i="7"/>
  <c r="BE169" i="7"/>
  <c r="BD169" i="7"/>
  <c r="BX169" i="7"/>
  <c r="BR169" i="7"/>
  <c r="BF169" i="7"/>
  <c r="BY169" i="7"/>
  <c r="BU169" i="7"/>
  <c r="BO169" i="7"/>
  <c r="BL169" i="7"/>
  <c r="BI169" i="7"/>
  <c r="BW168" i="7"/>
  <c r="BV168" i="7"/>
  <c r="BT168" i="7"/>
  <c r="BS168" i="7"/>
  <c r="BQ168" i="7"/>
  <c r="BP168" i="7"/>
  <c r="BN168" i="7"/>
  <c r="BM168" i="7"/>
  <c r="BK168" i="7"/>
  <c r="BJ168" i="7"/>
  <c r="BH168" i="7"/>
  <c r="BG168" i="7"/>
  <c r="BE168" i="7"/>
  <c r="BD168" i="7"/>
  <c r="BI168" i="7"/>
  <c r="BW159" i="7"/>
  <c r="BV159" i="7"/>
  <c r="BT159" i="7"/>
  <c r="BS159" i="7"/>
  <c r="BQ159" i="7"/>
  <c r="BP159" i="7"/>
  <c r="BN159" i="7"/>
  <c r="BM159" i="7"/>
  <c r="BK159" i="7"/>
  <c r="BJ159" i="7"/>
  <c r="BH159" i="7"/>
  <c r="BG159" i="7"/>
  <c r="BE159" i="7"/>
  <c r="BD159" i="7"/>
  <c r="BU159" i="7"/>
  <c r="BR159" i="7"/>
  <c r="BL159" i="7"/>
  <c r="BF159" i="7"/>
  <c r="BX159" i="7"/>
  <c r="BO159" i="7"/>
  <c r="BI159" i="7"/>
  <c r="BW158" i="7"/>
  <c r="BV158" i="7"/>
  <c r="BT158" i="7"/>
  <c r="BS158" i="7"/>
  <c r="BQ158" i="7"/>
  <c r="BP158" i="7"/>
  <c r="BN158" i="7"/>
  <c r="BM158" i="7"/>
  <c r="BK158" i="7"/>
  <c r="BJ158" i="7"/>
  <c r="BH158" i="7"/>
  <c r="BG158" i="7"/>
  <c r="BE158" i="7"/>
  <c r="BD158" i="7"/>
  <c r="BX158" i="7"/>
  <c r="BR158" i="7"/>
  <c r="BL158" i="7"/>
  <c r="BF158" i="7"/>
  <c r="BY158" i="7"/>
  <c r="BU158" i="7"/>
  <c r="BO158" i="7"/>
  <c r="BI158" i="7"/>
  <c r="BW157" i="7"/>
  <c r="BV157" i="7"/>
  <c r="BT157" i="7"/>
  <c r="BS157" i="7"/>
  <c r="BQ157" i="7"/>
  <c r="BP157" i="7"/>
  <c r="BN157" i="7"/>
  <c r="BM157" i="7"/>
  <c r="BK157" i="7"/>
  <c r="BJ157" i="7"/>
  <c r="BH157" i="7"/>
  <c r="BG157" i="7"/>
  <c r="BE157" i="7"/>
  <c r="BD157" i="7"/>
  <c r="BU157" i="7"/>
  <c r="BR157" i="7"/>
  <c r="BL157" i="7"/>
  <c r="BF157" i="7"/>
  <c r="BX157" i="7"/>
  <c r="BO157" i="7"/>
  <c r="BI157" i="7"/>
  <c r="BW156" i="7"/>
  <c r="BV156" i="7"/>
  <c r="BT156" i="7"/>
  <c r="BS156" i="7"/>
  <c r="BQ156" i="7"/>
  <c r="BP156" i="7"/>
  <c r="BN156" i="7"/>
  <c r="BM156" i="7"/>
  <c r="BK156" i="7"/>
  <c r="BJ156" i="7"/>
  <c r="BH156" i="7"/>
  <c r="BG156" i="7"/>
  <c r="BE156" i="7"/>
  <c r="BD156" i="7"/>
  <c r="BX156" i="7"/>
  <c r="BR156" i="7"/>
  <c r="BL156" i="7"/>
  <c r="BF156" i="7"/>
  <c r="BY156" i="7"/>
  <c r="BU156" i="7"/>
  <c r="BO156" i="7"/>
  <c r="BI156" i="7"/>
  <c r="BW155" i="7"/>
  <c r="BV155" i="7"/>
  <c r="BT155" i="7"/>
  <c r="BS155" i="7"/>
  <c r="BQ155" i="7"/>
  <c r="BP155" i="7"/>
  <c r="BN155" i="7"/>
  <c r="BM155" i="7"/>
  <c r="BK155" i="7"/>
  <c r="BJ155" i="7"/>
  <c r="BH155" i="7"/>
  <c r="BG155" i="7"/>
  <c r="BE155" i="7"/>
  <c r="BD155" i="7"/>
  <c r="BU155" i="7"/>
  <c r="BR155" i="7"/>
  <c r="BL155" i="7"/>
  <c r="BF155" i="7"/>
  <c r="BX155" i="7"/>
  <c r="BO155" i="7"/>
  <c r="BI155" i="7"/>
  <c r="BW154" i="7"/>
  <c r="BV154" i="7"/>
  <c r="BT154" i="7"/>
  <c r="BS154" i="7"/>
  <c r="BQ154" i="7"/>
  <c r="BP154" i="7"/>
  <c r="BN154" i="7"/>
  <c r="BM154" i="7"/>
  <c r="BK154" i="7"/>
  <c r="BJ154" i="7"/>
  <c r="BH154" i="7"/>
  <c r="BG154" i="7"/>
  <c r="BE154" i="7"/>
  <c r="BD154" i="7"/>
  <c r="BX154" i="7"/>
  <c r="BR154" i="7"/>
  <c r="BL154" i="7"/>
  <c r="BF154" i="7"/>
  <c r="BY154" i="7"/>
  <c r="BU154" i="7"/>
  <c r="BO154" i="7"/>
  <c r="BI154" i="7"/>
  <c r="BW153" i="7"/>
  <c r="BV153" i="7"/>
  <c r="BT153" i="7"/>
  <c r="BS153" i="7"/>
  <c r="BQ153" i="7"/>
  <c r="BP153" i="7"/>
  <c r="BN153" i="7"/>
  <c r="BM153" i="7"/>
  <c r="BK153" i="7"/>
  <c r="BJ153" i="7"/>
  <c r="BH153" i="7"/>
  <c r="BG153" i="7"/>
  <c r="BE153" i="7"/>
  <c r="BD153" i="7"/>
  <c r="BU153" i="7"/>
  <c r="BR153" i="7"/>
  <c r="BL153" i="7"/>
  <c r="BF153" i="7"/>
  <c r="BX153" i="7"/>
  <c r="BO153" i="7"/>
  <c r="BI153" i="7"/>
  <c r="BW152" i="7"/>
  <c r="BV152" i="7"/>
  <c r="BT152" i="7"/>
  <c r="BS152" i="7"/>
  <c r="BQ152" i="7"/>
  <c r="BP152" i="7"/>
  <c r="BN152" i="7"/>
  <c r="BM152" i="7"/>
  <c r="BK152" i="7"/>
  <c r="BJ152" i="7"/>
  <c r="BH152" i="7"/>
  <c r="BG152" i="7"/>
  <c r="BE152" i="7"/>
  <c r="BD152" i="7"/>
  <c r="BW143" i="7"/>
  <c r="BV143" i="7"/>
  <c r="BT143" i="7"/>
  <c r="BS143" i="7"/>
  <c r="BQ143" i="7"/>
  <c r="BP143" i="7"/>
  <c r="BN143" i="7"/>
  <c r="BM143" i="7"/>
  <c r="BK143" i="7"/>
  <c r="BJ143" i="7"/>
  <c r="BH143" i="7"/>
  <c r="BG143" i="7"/>
  <c r="BE143" i="7"/>
  <c r="BD143" i="7"/>
  <c r="BX143" i="7"/>
  <c r="BY143" i="7"/>
  <c r="BU143" i="7"/>
  <c r="BO143" i="7"/>
  <c r="BW142" i="7"/>
  <c r="BV142" i="7"/>
  <c r="BT142" i="7"/>
  <c r="BS142" i="7"/>
  <c r="BQ142" i="7"/>
  <c r="BP142" i="7"/>
  <c r="BU142" i="7"/>
  <c r="BX142" i="7"/>
  <c r="BO142" i="7"/>
  <c r="BW141" i="7"/>
  <c r="BV141" i="7"/>
  <c r="BT141" i="7"/>
  <c r="BS141" i="7"/>
  <c r="BQ141" i="7"/>
  <c r="BP141" i="7"/>
  <c r="BX141" i="7"/>
  <c r="BY141" i="7"/>
  <c r="BU141" i="7"/>
  <c r="BO141" i="7"/>
  <c r="BW140" i="7"/>
  <c r="BV140" i="7"/>
  <c r="BT140" i="7"/>
  <c r="BS140" i="7"/>
  <c r="BQ140" i="7"/>
  <c r="BP140" i="7"/>
  <c r="BU140" i="7"/>
  <c r="BX140" i="7"/>
  <c r="BO140" i="7"/>
  <c r="BW139" i="7"/>
  <c r="BV139" i="7"/>
  <c r="BT139" i="7"/>
  <c r="BS139" i="7"/>
  <c r="BQ139" i="7"/>
  <c r="BP139" i="7"/>
  <c r="BX139" i="7"/>
  <c r="BY139" i="7"/>
  <c r="BU139" i="7"/>
  <c r="BO139" i="7"/>
  <c r="BW138" i="7"/>
  <c r="BV138" i="7"/>
  <c r="BT138" i="7"/>
  <c r="BS138" i="7"/>
  <c r="BQ138" i="7"/>
  <c r="BP138" i="7"/>
  <c r="BU138" i="7"/>
  <c r="BX138" i="7"/>
  <c r="BO138" i="7"/>
  <c r="BW137" i="7"/>
  <c r="BV137" i="7"/>
  <c r="BT137" i="7"/>
  <c r="BS137" i="7"/>
  <c r="BQ137" i="7"/>
  <c r="BP137" i="7"/>
  <c r="BX137" i="7"/>
  <c r="BY137" i="7"/>
  <c r="BU137" i="7"/>
  <c r="BO137" i="7"/>
  <c r="BW136" i="7"/>
  <c r="BV136" i="7"/>
  <c r="BT136" i="7"/>
  <c r="BS136" i="7"/>
  <c r="BQ136" i="7"/>
  <c r="BP136" i="7"/>
  <c r="BW127" i="7"/>
  <c r="BV127" i="7"/>
  <c r="BT127" i="7"/>
  <c r="BS127" i="7"/>
  <c r="BQ127" i="7"/>
  <c r="BP127" i="7"/>
  <c r="BN127" i="7"/>
  <c r="BM127" i="7"/>
  <c r="BK127" i="7"/>
  <c r="BJ127" i="7"/>
  <c r="BH127" i="7"/>
  <c r="BG127" i="7"/>
  <c r="BE127" i="7"/>
  <c r="BD127" i="7"/>
  <c r="BU127" i="7"/>
  <c r="BR127" i="7"/>
  <c r="BL127" i="7"/>
  <c r="BF127" i="7"/>
  <c r="BX127" i="7"/>
  <c r="BO127" i="7"/>
  <c r="BI127" i="7"/>
  <c r="BW126" i="7"/>
  <c r="BV126" i="7"/>
  <c r="BT126" i="7"/>
  <c r="BS126" i="7"/>
  <c r="BQ126" i="7"/>
  <c r="BP126" i="7"/>
  <c r="BN126" i="7"/>
  <c r="BM126" i="7"/>
  <c r="BK126" i="7"/>
  <c r="BJ126" i="7"/>
  <c r="BH126" i="7"/>
  <c r="BG126" i="7"/>
  <c r="BE126" i="7"/>
  <c r="BD126" i="7"/>
  <c r="BX126" i="7"/>
  <c r="BR126" i="7"/>
  <c r="BL126" i="7"/>
  <c r="BF126" i="7"/>
  <c r="BY126" i="7"/>
  <c r="BU126" i="7"/>
  <c r="BO126" i="7"/>
  <c r="BI126" i="7"/>
  <c r="BW125" i="7"/>
  <c r="BV125" i="7"/>
  <c r="BT125" i="7"/>
  <c r="BS125" i="7"/>
  <c r="BQ125" i="7"/>
  <c r="BP125" i="7"/>
  <c r="BN125" i="7"/>
  <c r="BM125" i="7"/>
  <c r="BK125" i="7"/>
  <c r="BJ125" i="7"/>
  <c r="BH125" i="7"/>
  <c r="BG125" i="7"/>
  <c r="BE125" i="7"/>
  <c r="BD125" i="7"/>
  <c r="BU125" i="7"/>
  <c r="BR125" i="7"/>
  <c r="BO125" i="7"/>
  <c r="BL125" i="7"/>
  <c r="BF125" i="7"/>
  <c r="BX125" i="7"/>
  <c r="BI125" i="7"/>
  <c r="BW124" i="7"/>
  <c r="BV124" i="7"/>
  <c r="BT124" i="7"/>
  <c r="BS124" i="7"/>
  <c r="BQ124" i="7"/>
  <c r="BP124" i="7"/>
  <c r="BN124" i="7"/>
  <c r="BM124" i="7"/>
  <c r="BK124" i="7"/>
  <c r="BJ124" i="7"/>
  <c r="BH124" i="7"/>
  <c r="BG124" i="7"/>
  <c r="BE124" i="7"/>
  <c r="BD124" i="7"/>
  <c r="BX124" i="7"/>
  <c r="BR124" i="7"/>
  <c r="BL124" i="7"/>
  <c r="BF124" i="7"/>
  <c r="BY124" i="7"/>
  <c r="BU124" i="7"/>
  <c r="BO124" i="7"/>
  <c r="BI124" i="7"/>
  <c r="BW123" i="7"/>
  <c r="BV123" i="7"/>
  <c r="BT123" i="7"/>
  <c r="BS123" i="7"/>
  <c r="BQ123" i="7"/>
  <c r="BP123" i="7"/>
  <c r="BN123" i="7"/>
  <c r="BM123" i="7"/>
  <c r="BK123" i="7"/>
  <c r="BJ123" i="7"/>
  <c r="BH123" i="7"/>
  <c r="BG123" i="7"/>
  <c r="BE123" i="7"/>
  <c r="BD123" i="7"/>
  <c r="BU123" i="7"/>
  <c r="BR123" i="7"/>
  <c r="BI123" i="7"/>
  <c r="BF123" i="7"/>
  <c r="BX123" i="7"/>
  <c r="BO123" i="7"/>
  <c r="BL123" i="7"/>
  <c r="BW122" i="7"/>
  <c r="BV122" i="7"/>
  <c r="BT122" i="7"/>
  <c r="BS122" i="7"/>
  <c r="BQ122" i="7"/>
  <c r="BP122" i="7"/>
  <c r="BN122" i="7"/>
  <c r="BM122" i="7"/>
  <c r="BK122" i="7"/>
  <c r="BJ122" i="7"/>
  <c r="BH122" i="7"/>
  <c r="BG122" i="7"/>
  <c r="BE122" i="7"/>
  <c r="BD122" i="7"/>
  <c r="BX122" i="7"/>
  <c r="BR122" i="7"/>
  <c r="BL122" i="7"/>
  <c r="BF122" i="7"/>
  <c r="BY122" i="7"/>
  <c r="BU122" i="7"/>
  <c r="BO122" i="7"/>
  <c r="BI122" i="7"/>
  <c r="BW121" i="7"/>
  <c r="BV121" i="7"/>
  <c r="BT121" i="7"/>
  <c r="BS121" i="7"/>
  <c r="BQ121" i="7"/>
  <c r="BP121" i="7"/>
  <c r="BN121" i="7"/>
  <c r="BM121" i="7"/>
  <c r="BK121" i="7"/>
  <c r="BJ121" i="7"/>
  <c r="BH121" i="7"/>
  <c r="BG121" i="7"/>
  <c r="BE121" i="7"/>
  <c r="BD121" i="7"/>
  <c r="BU121" i="7"/>
  <c r="BR121" i="7"/>
  <c r="BI121" i="7"/>
  <c r="BF121" i="7"/>
  <c r="BX121" i="7"/>
  <c r="BO121" i="7"/>
  <c r="BL121" i="7"/>
  <c r="BW120" i="7"/>
  <c r="BV120" i="7"/>
  <c r="BT120" i="7"/>
  <c r="BS120" i="7"/>
  <c r="BQ120" i="7"/>
  <c r="BP120" i="7"/>
  <c r="BN120" i="7"/>
  <c r="BM120" i="7"/>
  <c r="BK120" i="7"/>
  <c r="BJ120" i="7"/>
  <c r="BH120" i="7"/>
  <c r="BG120" i="7"/>
  <c r="BE120" i="7"/>
  <c r="BD120" i="7"/>
  <c r="BW111" i="7"/>
  <c r="BV111" i="7"/>
  <c r="BT111" i="7"/>
  <c r="BS111" i="7"/>
  <c r="BQ111" i="7"/>
  <c r="BP111" i="7"/>
  <c r="BN111" i="7"/>
  <c r="BM111" i="7"/>
  <c r="BK111" i="7"/>
  <c r="BJ111" i="7"/>
  <c r="BH111" i="7"/>
  <c r="BG111" i="7"/>
  <c r="BE111" i="7"/>
  <c r="BD111" i="7"/>
  <c r="BY111" i="7"/>
  <c r="BX111" i="7"/>
  <c r="BU111" i="7"/>
  <c r="BO111" i="7"/>
  <c r="BI111" i="7"/>
  <c r="BW110" i="7"/>
  <c r="BV110" i="7"/>
  <c r="BT110" i="7"/>
  <c r="BS110" i="7"/>
  <c r="BQ110" i="7"/>
  <c r="BP110" i="7"/>
  <c r="BN110" i="7"/>
  <c r="BM110" i="7"/>
  <c r="BK110" i="7"/>
  <c r="BJ110" i="7"/>
  <c r="BH110" i="7"/>
  <c r="BG110" i="7"/>
  <c r="BE110" i="7"/>
  <c r="BD110" i="7"/>
  <c r="BY110" i="7"/>
  <c r="BX110" i="7"/>
  <c r="BU110" i="7"/>
  <c r="BO110" i="7"/>
  <c r="BI110" i="7"/>
  <c r="BW109" i="7"/>
  <c r="BV109" i="7"/>
  <c r="BT109" i="7"/>
  <c r="BS109" i="7"/>
  <c r="BQ109" i="7"/>
  <c r="BP109" i="7"/>
  <c r="BN109" i="7"/>
  <c r="BM109" i="7"/>
  <c r="BK109" i="7"/>
  <c r="BJ109" i="7"/>
  <c r="BH109" i="7"/>
  <c r="BG109" i="7"/>
  <c r="BE109" i="7"/>
  <c r="BD109" i="7"/>
  <c r="BX109" i="7"/>
  <c r="BU109" i="7"/>
  <c r="BO109" i="7"/>
  <c r="BI109" i="7"/>
  <c r="BW108" i="7"/>
  <c r="BV108" i="7"/>
  <c r="BT108" i="7"/>
  <c r="BS108" i="7"/>
  <c r="BQ108" i="7"/>
  <c r="BP108" i="7"/>
  <c r="BN108" i="7"/>
  <c r="BM108" i="7"/>
  <c r="BK108" i="7"/>
  <c r="BJ108" i="7"/>
  <c r="BH108" i="7"/>
  <c r="BG108" i="7"/>
  <c r="BE108" i="7"/>
  <c r="BD108" i="7"/>
  <c r="BY108" i="7"/>
  <c r="BX108" i="7"/>
  <c r="BU108" i="7"/>
  <c r="BO108" i="7"/>
  <c r="BI108" i="7"/>
  <c r="BW107" i="7"/>
  <c r="BV107" i="7"/>
  <c r="BT107" i="7"/>
  <c r="BS107" i="7"/>
  <c r="BQ107" i="7"/>
  <c r="BP107" i="7"/>
  <c r="BN107" i="7"/>
  <c r="BM107" i="7"/>
  <c r="BK107" i="7"/>
  <c r="BJ107" i="7"/>
  <c r="BH107" i="7"/>
  <c r="BG107" i="7"/>
  <c r="BE107" i="7"/>
  <c r="BD107" i="7"/>
  <c r="BY107" i="7"/>
  <c r="BX107" i="7"/>
  <c r="BU107" i="7"/>
  <c r="BO107" i="7"/>
  <c r="BI107" i="7"/>
  <c r="BW106" i="7"/>
  <c r="BV106" i="7"/>
  <c r="BT106" i="7"/>
  <c r="BS106" i="7"/>
  <c r="BQ106" i="7"/>
  <c r="BP106" i="7"/>
  <c r="BN106" i="7"/>
  <c r="BM106" i="7"/>
  <c r="BK106" i="7"/>
  <c r="BJ106" i="7"/>
  <c r="BH106" i="7"/>
  <c r="BG106" i="7"/>
  <c r="BE106" i="7"/>
  <c r="BD106" i="7"/>
  <c r="BY106" i="7"/>
  <c r="BX106" i="7"/>
  <c r="BU106" i="7"/>
  <c r="BO106" i="7"/>
  <c r="BL106" i="7"/>
  <c r="BI106" i="7"/>
  <c r="BW105" i="7"/>
  <c r="BV105" i="7"/>
  <c r="BT105" i="7"/>
  <c r="BS105" i="7"/>
  <c r="BQ105" i="7"/>
  <c r="BP105" i="7"/>
  <c r="BN105" i="7"/>
  <c r="BM105" i="7"/>
  <c r="BK105" i="7"/>
  <c r="BJ105" i="7"/>
  <c r="BH105" i="7"/>
  <c r="BG105" i="7"/>
  <c r="BE105" i="7"/>
  <c r="BD105" i="7"/>
  <c r="BY105" i="7"/>
  <c r="BX105" i="7"/>
  <c r="BU105" i="7"/>
  <c r="BO105" i="7"/>
  <c r="BL105" i="7"/>
  <c r="BI105" i="7"/>
  <c r="BW104" i="7"/>
  <c r="BV104" i="7"/>
  <c r="BT104" i="7"/>
  <c r="BS104" i="7"/>
  <c r="BQ104" i="7"/>
  <c r="BP104" i="7"/>
  <c r="BN104" i="7"/>
  <c r="BM104" i="7"/>
  <c r="BK104" i="7"/>
  <c r="BJ104" i="7"/>
  <c r="BH104" i="7"/>
  <c r="BG104" i="7"/>
  <c r="BE104" i="7"/>
  <c r="BD104" i="7"/>
  <c r="BW95" i="7"/>
  <c r="BV95" i="7"/>
  <c r="BT95" i="7"/>
  <c r="BS95" i="7"/>
  <c r="BQ95" i="7"/>
  <c r="BP95" i="7"/>
  <c r="BN95" i="7"/>
  <c r="BM95" i="7"/>
  <c r="BK95" i="7"/>
  <c r="BJ95" i="7"/>
  <c r="BH95" i="7"/>
  <c r="BG95" i="7"/>
  <c r="BE95" i="7"/>
  <c r="BD95" i="7"/>
  <c r="BX95" i="7"/>
  <c r="BR95" i="7"/>
  <c r="BO95" i="7"/>
  <c r="BF95" i="7"/>
  <c r="BL95" i="7"/>
  <c r="BW94" i="7"/>
  <c r="BV94" i="7"/>
  <c r="BT94" i="7"/>
  <c r="BS94" i="7"/>
  <c r="BQ94" i="7"/>
  <c r="BP94" i="7"/>
  <c r="BN94" i="7"/>
  <c r="BM94" i="7"/>
  <c r="BK94" i="7"/>
  <c r="BJ94" i="7"/>
  <c r="BH94" i="7"/>
  <c r="BG94" i="7"/>
  <c r="BE94" i="7"/>
  <c r="BD94" i="7"/>
  <c r="BX94" i="7"/>
  <c r="BR94" i="7"/>
  <c r="BO94" i="7"/>
  <c r="BL94" i="7"/>
  <c r="BF94" i="7"/>
  <c r="BU94" i="7"/>
  <c r="BI94" i="7"/>
  <c r="BW93" i="7"/>
  <c r="BV93" i="7"/>
  <c r="BT93" i="7"/>
  <c r="BS93" i="7"/>
  <c r="BQ93" i="7"/>
  <c r="BP93" i="7"/>
  <c r="BN93" i="7"/>
  <c r="BM93" i="7"/>
  <c r="BK93" i="7"/>
  <c r="BJ93" i="7"/>
  <c r="BH93" i="7"/>
  <c r="BG93" i="7"/>
  <c r="BE93" i="7"/>
  <c r="BD93" i="7"/>
  <c r="BX93" i="7"/>
  <c r="BR93" i="7"/>
  <c r="BO93" i="7"/>
  <c r="BF93" i="7"/>
  <c r="BL93" i="7"/>
  <c r="BW92" i="7"/>
  <c r="BV92" i="7"/>
  <c r="BT92" i="7"/>
  <c r="BS92" i="7"/>
  <c r="BQ92" i="7"/>
  <c r="BP92" i="7"/>
  <c r="BN92" i="7"/>
  <c r="BM92" i="7"/>
  <c r="BK92" i="7"/>
  <c r="BJ92" i="7"/>
  <c r="BH92" i="7"/>
  <c r="BG92" i="7"/>
  <c r="BE92" i="7"/>
  <c r="BD92" i="7"/>
  <c r="BX92" i="7"/>
  <c r="BR92" i="7"/>
  <c r="BO92" i="7"/>
  <c r="BL92" i="7"/>
  <c r="BF92" i="7"/>
  <c r="BU92" i="7"/>
  <c r="BI92" i="7"/>
  <c r="BW91" i="7"/>
  <c r="BV91" i="7"/>
  <c r="BT91" i="7"/>
  <c r="BS91" i="7"/>
  <c r="BQ91" i="7"/>
  <c r="BP91" i="7"/>
  <c r="BN91" i="7"/>
  <c r="BM91" i="7"/>
  <c r="BK91" i="7"/>
  <c r="BJ91" i="7"/>
  <c r="BH91" i="7"/>
  <c r="BG91" i="7"/>
  <c r="BE91" i="7"/>
  <c r="BD91" i="7"/>
  <c r="BX91" i="7"/>
  <c r="BR91" i="7"/>
  <c r="BO91" i="7"/>
  <c r="BF91" i="7"/>
  <c r="BL91" i="7"/>
  <c r="BW90" i="7"/>
  <c r="BV90" i="7"/>
  <c r="BT90" i="7"/>
  <c r="BS90" i="7"/>
  <c r="BQ90" i="7"/>
  <c r="BP90" i="7"/>
  <c r="BN90" i="7"/>
  <c r="BM90" i="7"/>
  <c r="BK90" i="7"/>
  <c r="BJ90" i="7"/>
  <c r="BH90" i="7"/>
  <c r="BG90" i="7"/>
  <c r="BE90" i="7"/>
  <c r="BD90" i="7"/>
  <c r="BX90" i="7"/>
  <c r="BR90" i="7"/>
  <c r="BO90" i="7"/>
  <c r="BL90" i="7"/>
  <c r="BF90" i="7"/>
  <c r="BU90" i="7"/>
  <c r="BI90" i="7"/>
  <c r="BW89" i="7"/>
  <c r="BV89" i="7"/>
  <c r="BT89" i="7"/>
  <c r="BS89" i="7"/>
  <c r="BQ89" i="7"/>
  <c r="BP89" i="7"/>
  <c r="BN89" i="7"/>
  <c r="BM89" i="7"/>
  <c r="BK89" i="7"/>
  <c r="BJ89" i="7"/>
  <c r="BH89" i="7"/>
  <c r="BG89" i="7"/>
  <c r="BE89" i="7"/>
  <c r="BD89" i="7"/>
  <c r="BX89" i="7"/>
  <c r="BR89" i="7"/>
  <c r="BO89" i="7"/>
  <c r="BF89" i="7"/>
  <c r="BL89" i="7"/>
  <c r="BW88" i="7"/>
  <c r="BV88" i="7"/>
  <c r="BT88" i="7"/>
  <c r="BS88" i="7"/>
  <c r="BQ88" i="7"/>
  <c r="BP88" i="7"/>
  <c r="BN88" i="7"/>
  <c r="BM88" i="7"/>
  <c r="BK88" i="7"/>
  <c r="BJ88" i="7"/>
  <c r="BH88" i="7"/>
  <c r="BG88" i="7"/>
  <c r="BE88" i="7"/>
  <c r="BD88" i="7"/>
  <c r="BW79" i="7"/>
  <c r="BV79" i="7"/>
  <c r="BT79" i="7"/>
  <c r="BS79" i="7"/>
  <c r="BQ79" i="7"/>
  <c r="BP79" i="7"/>
  <c r="BN79" i="7"/>
  <c r="BM79" i="7"/>
  <c r="BK79" i="7"/>
  <c r="BJ79" i="7"/>
  <c r="BH79" i="7"/>
  <c r="BG79" i="7"/>
  <c r="BE79" i="7"/>
  <c r="BD79" i="7"/>
  <c r="BU79" i="7"/>
  <c r="BR79" i="7"/>
  <c r="BL79" i="7"/>
  <c r="BI79" i="7"/>
  <c r="BF79" i="7"/>
  <c r="BX79" i="7"/>
  <c r="BO79" i="7"/>
  <c r="BW78" i="7"/>
  <c r="BV78" i="7"/>
  <c r="BT78" i="7"/>
  <c r="BS78" i="7"/>
  <c r="BQ78" i="7"/>
  <c r="BP78" i="7"/>
  <c r="BN78" i="7"/>
  <c r="BM78" i="7"/>
  <c r="BK78" i="7"/>
  <c r="BJ78" i="7"/>
  <c r="BH78" i="7"/>
  <c r="BG78" i="7"/>
  <c r="BE78" i="7"/>
  <c r="BD78" i="7"/>
  <c r="BR78" i="7"/>
  <c r="BL78" i="7"/>
  <c r="BI78" i="7"/>
  <c r="BF78" i="7"/>
  <c r="BX78" i="7"/>
  <c r="BU78" i="7"/>
  <c r="BO78" i="7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R77" i="7"/>
  <c r="BL77" i="7"/>
  <c r="BF77" i="7"/>
  <c r="BX77" i="7"/>
  <c r="BU77" i="7"/>
  <c r="BO77" i="7"/>
  <c r="BI77" i="7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R76" i="7"/>
  <c r="BO76" i="7"/>
  <c r="BF76" i="7"/>
  <c r="BX76" i="7"/>
  <c r="BU76" i="7"/>
  <c r="BL76" i="7"/>
  <c r="BI76" i="7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R75" i="7"/>
  <c r="BL75" i="7"/>
  <c r="BF75" i="7"/>
  <c r="BX75" i="7"/>
  <c r="BU75" i="7"/>
  <c r="BO75" i="7"/>
  <c r="BI75" i="7"/>
  <c r="BW74" i="7"/>
  <c r="BV74" i="7"/>
  <c r="BT74" i="7"/>
  <c r="BS74" i="7"/>
  <c r="BQ74" i="7"/>
  <c r="BP74" i="7"/>
  <c r="BN74" i="7"/>
  <c r="BM74" i="7"/>
  <c r="BK74" i="7"/>
  <c r="BJ74" i="7"/>
  <c r="BH74" i="7"/>
  <c r="BG74" i="7"/>
  <c r="BE74" i="7"/>
  <c r="BD74" i="7"/>
  <c r="BR74" i="7"/>
  <c r="BI74" i="7"/>
  <c r="BF74" i="7"/>
  <c r="BX74" i="7"/>
  <c r="BU74" i="7"/>
  <c r="BO74" i="7"/>
  <c r="BL74" i="7"/>
  <c r="BW73" i="7"/>
  <c r="BV73" i="7"/>
  <c r="BT73" i="7"/>
  <c r="BS73" i="7"/>
  <c r="BQ73" i="7"/>
  <c r="BP73" i="7"/>
  <c r="BN73" i="7"/>
  <c r="BM73" i="7"/>
  <c r="BK73" i="7"/>
  <c r="BJ73" i="7"/>
  <c r="BH73" i="7"/>
  <c r="BG73" i="7"/>
  <c r="BE73" i="7"/>
  <c r="BD73" i="7"/>
  <c r="BX73" i="7"/>
  <c r="BU73" i="7"/>
  <c r="BR73" i="7"/>
  <c r="BL73" i="7"/>
  <c r="BI73" i="7"/>
  <c r="BF73" i="7"/>
  <c r="BO73" i="7"/>
  <c r="BW72" i="7"/>
  <c r="BV72" i="7"/>
  <c r="BT72" i="7"/>
  <c r="BS72" i="7"/>
  <c r="BQ72" i="7"/>
  <c r="BP72" i="7"/>
  <c r="BN72" i="7"/>
  <c r="BM72" i="7"/>
  <c r="BK72" i="7"/>
  <c r="BJ72" i="7"/>
  <c r="BH72" i="7"/>
  <c r="BG72" i="7"/>
  <c r="BE72" i="7"/>
  <c r="BD72" i="7"/>
  <c r="BW63" i="7"/>
  <c r="BV63" i="7"/>
  <c r="BT63" i="7"/>
  <c r="BS63" i="7"/>
  <c r="BQ63" i="7"/>
  <c r="BP63" i="7"/>
  <c r="BN63" i="7"/>
  <c r="BM63" i="7"/>
  <c r="BK63" i="7"/>
  <c r="BJ63" i="7"/>
  <c r="BH63" i="7"/>
  <c r="BG63" i="7"/>
  <c r="BE63" i="7"/>
  <c r="BD63" i="7"/>
  <c r="BU63" i="7"/>
  <c r="BR63" i="7"/>
  <c r="BF63" i="7"/>
  <c r="BX63" i="7"/>
  <c r="BO63" i="7"/>
  <c r="BL63" i="7"/>
  <c r="BI63" i="7"/>
  <c r="BW62" i="7"/>
  <c r="BV62" i="7"/>
  <c r="BT62" i="7"/>
  <c r="BS62" i="7"/>
  <c r="BQ62" i="7"/>
  <c r="BP62" i="7"/>
  <c r="BN62" i="7"/>
  <c r="BM62" i="7"/>
  <c r="BK62" i="7"/>
  <c r="BJ62" i="7"/>
  <c r="BH62" i="7"/>
  <c r="BG62" i="7"/>
  <c r="BE62" i="7"/>
  <c r="BD62" i="7"/>
  <c r="BX62" i="7"/>
  <c r="BR62" i="7"/>
  <c r="BF62" i="7"/>
  <c r="BU62" i="7"/>
  <c r="BO62" i="7"/>
  <c r="BL62" i="7"/>
  <c r="BI62" i="7"/>
  <c r="BW61" i="7"/>
  <c r="BV61" i="7"/>
  <c r="BT61" i="7"/>
  <c r="BS61" i="7"/>
  <c r="BQ61" i="7"/>
  <c r="BP61" i="7"/>
  <c r="BN61" i="7"/>
  <c r="BM61" i="7"/>
  <c r="BK61" i="7"/>
  <c r="BJ61" i="7"/>
  <c r="BH61" i="7"/>
  <c r="BG61" i="7"/>
  <c r="BE61" i="7"/>
  <c r="BD61" i="7"/>
  <c r="BU61" i="7"/>
  <c r="BR61" i="7"/>
  <c r="BF61" i="7"/>
  <c r="BX61" i="7"/>
  <c r="BO61" i="7"/>
  <c r="BL61" i="7"/>
  <c r="BI61" i="7"/>
  <c r="BW60" i="7"/>
  <c r="BV60" i="7"/>
  <c r="BT60" i="7"/>
  <c r="BS60" i="7"/>
  <c r="BQ60" i="7"/>
  <c r="BP60" i="7"/>
  <c r="BN60" i="7"/>
  <c r="BM60" i="7"/>
  <c r="BK60" i="7"/>
  <c r="BJ60" i="7"/>
  <c r="BH60" i="7"/>
  <c r="BG60" i="7"/>
  <c r="BE60" i="7"/>
  <c r="BD60" i="7"/>
  <c r="BX60" i="7"/>
  <c r="BR60" i="7"/>
  <c r="BF60" i="7"/>
  <c r="BU60" i="7"/>
  <c r="BO60" i="7"/>
  <c r="BL60" i="7"/>
  <c r="BI60" i="7"/>
  <c r="BW59" i="7"/>
  <c r="BV59" i="7"/>
  <c r="BT59" i="7"/>
  <c r="BS59" i="7"/>
  <c r="BQ59" i="7"/>
  <c r="BP59" i="7"/>
  <c r="BN59" i="7"/>
  <c r="BM59" i="7"/>
  <c r="BK59" i="7"/>
  <c r="BJ59" i="7"/>
  <c r="BH59" i="7"/>
  <c r="BG59" i="7"/>
  <c r="BE59" i="7"/>
  <c r="BD59" i="7"/>
  <c r="BX59" i="7"/>
  <c r="BU59" i="7"/>
  <c r="BR59" i="7"/>
  <c r="BF59" i="7"/>
  <c r="BO59" i="7"/>
  <c r="BL59" i="7"/>
  <c r="BI59" i="7"/>
  <c r="BW58" i="7"/>
  <c r="BV58" i="7"/>
  <c r="BT58" i="7"/>
  <c r="BS58" i="7"/>
  <c r="BQ58" i="7"/>
  <c r="BP58" i="7"/>
  <c r="BN58" i="7"/>
  <c r="BM58" i="7"/>
  <c r="BK58" i="7"/>
  <c r="BJ58" i="7"/>
  <c r="BH58" i="7"/>
  <c r="BG58" i="7"/>
  <c r="BE58" i="7"/>
  <c r="BD58" i="7"/>
  <c r="BX58" i="7"/>
  <c r="BR58" i="7"/>
  <c r="BF58" i="7"/>
  <c r="BU58" i="7"/>
  <c r="BO58" i="7"/>
  <c r="BL58" i="7"/>
  <c r="BI58" i="7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X57" i="7"/>
  <c r="BR57" i="7"/>
  <c r="BL57" i="7"/>
  <c r="BF57" i="7"/>
  <c r="BO57" i="7"/>
  <c r="BI57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W47" i="7"/>
  <c r="BV47" i="7"/>
  <c r="BT47" i="7"/>
  <c r="BS47" i="7"/>
  <c r="BQ47" i="7"/>
  <c r="BP47" i="7"/>
  <c r="BN47" i="7"/>
  <c r="BM47" i="7"/>
  <c r="BK47" i="7"/>
  <c r="BJ47" i="7"/>
  <c r="BH47" i="7"/>
  <c r="BG47" i="7"/>
  <c r="BE47" i="7"/>
  <c r="BD47" i="7"/>
  <c r="BU47" i="7"/>
  <c r="BL47" i="7"/>
  <c r="BF47" i="7"/>
  <c r="BX47" i="7"/>
  <c r="BO47" i="7"/>
  <c r="BI47" i="7"/>
  <c r="BW46" i="7"/>
  <c r="BV46" i="7"/>
  <c r="BT46" i="7"/>
  <c r="BS46" i="7"/>
  <c r="BQ46" i="7"/>
  <c r="BP46" i="7"/>
  <c r="BN46" i="7"/>
  <c r="BM46" i="7"/>
  <c r="BK46" i="7"/>
  <c r="BJ46" i="7"/>
  <c r="BH46" i="7"/>
  <c r="BG46" i="7"/>
  <c r="BE46" i="7"/>
  <c r="BD46" i="7"/>
  <c r="BX46" i="7"/>
  <c r="BL46" i="7"/>
  <c r="BU46" i="7"/>
  <c r="BO46" i="7"/>
  <c r="BI46" i="7"/>
  <c r="BW45" i="7"/>
  <c r="BV45" i="7"/>
  <c r="BT45" i="7"/>
  <c r="BS45" i="7"/>
  <c r="BQ45" i="7"/>
  <c r="BP45" i="7"/>
  <c r="BN45" i="7"/>
  <c r="BM45" i="7"/>
  <c r="BK45" i="7"/>
  <c r="BJ45" i="7"/>
  <c r="BH45" i="7"/>
  <c r="BG45" i="7"/>
  <c r="BE45" i="7"/>
  <c r="BD45" i="7"/>
  <c r="BU45" i="7"/>
  <c r="BL45" i="7"/>
  <c r="BX45" i="7"/>
  <c r="BO45" i="7"/>
  <c r="BI45" i="7"/>
  <c r="BW44" i="7"/>
  <c r="BV44" i="7"/>
  <c r="BT44" i="7"/>
  <c r="BS44" i="7"/>
  <c r="BQ44" i="7"/>
  <c r="BP44" i="7"/>
  <c r="BN44" i="7"/>
  <c r="BM44" i="7"/>
  <c r="BK44" i="7"/>
  <c r="BJ44" i="7"/>
  <c r="BH44" i="7"/>
  <c r="BG44" i="7"/>
  <c r="BE44" i="7"/>
  <c r="BD44" i="7"/>
  <c r="BX44" i="7"/>
  <c r="BL44" i="7"/>
  <c r="BU44" i="7"/>
  <c r="BO44" i="7"/>
  <c r="BI44" i="7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U43" i="7"/>
  <c r="BL43" i="7"/>
  <c r="BX43" i="7"/>
  <c r="BO43" i="7"/>
  <c r="BI43" i="7"/>
  <c r="BW42" i="7"/>
  <c r="BV42" i="7"/>
  <c r="BT42" i="7"/>
  <c r="BS42" i="7"/>
  <c r="BQ42" i="7"/>
  <c r="BP42" i="7"/>
  <c r="BN42" i="7"/>
  <c r="BM42" i="7"/>
  <c r="BK42" i="7"/>
  <c r="BJ42" i="7"/>
  <c r="BH42" i="7"/>
  <c r="BG42" i="7"/>
  <c r="BE42" i="7"/>
  <c r="BD42" i="7"/>
  <c r="BX42" i="7"/>
  <c r="BL42" i="7"/>
  <c r="BU42" i="7"/>
  <c r="BO42" i="7"/>
  <c r="BI42" i="7"/>
  <c r="BW41" i="7"/>
  <c r="BV41" i="7"/>
  <c r="BT41" i="7"/>
  <c r="BS41" i="7"/>
  <c r="BQ41" i="7"/>
  <c r="BP41" i="7"/>
  <c r="BN41" i="7"/>
  <c r="BM41" i="7"/>
  <c r="BK41" i="7"/>
  <c r="BJ41" i="7"/>
  <c r="BH41" i="7"/>
  <c r="BG41" i="7"/>
  <c r="BE41" i="7"/>
  <c r="BD41" i="7"/>
  <c r="BU41" i="7"/>
  <c r="BL41" i="7"/>
  <c r="BX41" i="7"/>
  <c r="BO41" i="7"/>
  <c r="BI41" i="7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W31" i="7"/>
  <c r="BV31" i="7"/>
  <c r="BT31" i="7"/>
  <c r="BS31" i="7"/>
  <c r="BQ31" i="7"/>
  <c r="BP31" i="7"/>
  <c r="BN31" i="7"/>
  <c r="BM31" i="7"/>
  <c r="BK31" i="7"/>
  <c r="BJ31" i="7"/>
  <c r="BH31" i="7"/>
  <c r="BG31" i="7"/>
  <c r="BE31" i="7"/>
  <c r="BD31" i="7"/>
  <c r="BX31" i="7"/>
  <c r="BR31" i="7"/>
  <c r="BF31" i="7"/>
  <c r="BU31" i="7"/>
  <c r="BO31" i="7"/>
  <c r="BL31" i="7"/>
  <c r="BI31" i="7"/>
  <c r="BW30" i="7"/>
  <c r="BV30" i="7"/>
  <c r="BT30" i="7"/>
  <c r="BS30" i="7"/>
  <c r="BQ30" i="7"/>
  <c r="BP30" i="7"/>
  <c r="BN30" i="7"/>
  <c r="BM30" i="7"/>
  <c r="BK30" i="7"/>
  <c r="BJ30" i="7"/>
  <c r="BH30" i="7"/>
  <c r="BG30" i="7"/>
  <c r="BE30" i="7"/>
  <c r="BD30" i="7"/>
  <c r="BU30" i="7"/>
  <c r="BR30" i="7"/>
  <c r="BF30" i="7"/>
  <c r="BX30" i="7"/>
  <c r="BO30" i="7"/>
  <c r="BL30" i="7"/>
  <c r="BI30" i="7"/>
  <c r="BW29" i="7"/>
  <c r="BV29" i="7"/>
  <c r="BT29" i="7"/>
  <c r="BS29" i="7"/>
  <c r="BQ29" i="7"/>
  <c r="BP29" i="7"/>
  <c r="BN29" i="7"/>
  <c r="BM29" i="7"/>
  <c r="BK29" i="7"/>
  <c r="BJ29" i="7"/>
  <c r="BH29" i="7"/>
  <c r="BG29" i="7"/>
  <c r="BE29" i="7"/>
  <c r="BD29" i="7"/>
  <c r="BX29" i="7"/>
  <c r="BR29" i="7"/>
  <c r="BF29" i="7"/>
  <c r="BU29" i="7"/>
  <c r="BO29" i="7"/>
  <c r="BL29" i="7"/>
  <c r="BI29" i="7"/>
  <c r="BW28" i="7"/>
  <c r="BV28" i="7"/>
  <c r="BT28" i="7"/>
  <c r="BS28" i="7"/>
  <c r="BQ28" i="7"/>
  <c r="BP28" i="7"/>
  <c r="BN28" i="7"/>
  <c r="BM28" i="7"/>
  <c r="BK28" i="7"/>
  <c r="BJ28" i="7"/>
  <c r="BH28" i="7"/>
  <c r="BG28" i="7"/>
  <c r="BE28" i="7"/>
  <c r="BD28" i="7"/>
  <c r="BU28" i="7"/>
  <c r="BR28" i="7"/>
  <c r="BF28" i="7"/>
  <c r="BX28" i="7"/>
  <c r="BO28" i="7"/>
  <c r="BL28" i="7"/>
  <c r="BI28" i="7"/>
  <c r="BW27" i="7"/>
  <c r="BV27" i="7"/>
  <c r="BT27" i="7"/>
  <c r="BS27" i="7"/>
  <c r="BQ27" i="7"/>
  <c r="BP27" i="7"/>
  <c r="BN27" i="7"/>
  <c r="BM27" i="7"/>
  <c r="BK27" i="7"/>
  <c r="BJ27" i="7"/>
  <c r="BH27" i="7"/>
  <c r="BG27" i="7"/>
  <c r="BE27" i="7"/>
  <c r="BD27" i="7"/>
  <c r="BX27" i="7"/>
  <c r="BR27" i="7"/>
  <c r="BF27" i="7"/>
  <c r="BU27" i="7"/>
  <c r="BO27" i="7"/>
  <c r="BL27" i="7"/>
  <c r="BI27" i="7"/>
  <c r="BW26" i="7"/>
  <c r="BV26" i="7"/>
  <c r="BT26" i="7"/>
  <c r="BS26" i="7"/>
  <c r="BQ26" i="7"/>
  <c r="BP26" i="7"/>
  <c r="BN26" i="7"/>
  <c r="BM26" i="7"/>
  <c r="BK26" i="7"/>
  <c r="BJ26" i="7"/>
  <c r="BH26" i="7"/>
  <c r="BG26" i="7"/>
  <c r="BE26" i="7"/>
  <c r="BD26" i="7"/>
  <c r="BX26" i="7"/>
  <c r="BU26" i="7"/>
  <c r="BR26" i="7"/>
  <c r="BL26" i="7"/>
  <c r="BF26" i="7"/>
  <c r="BO26" i="7"/>
  <c r="BI26" i="7"/>
  <c r="BW25" i="7"/>
  <c r="BV25" i="7"/>
  <c r="BT25" i="7"/>
  <c r="BS25" i="7"/>
  <c r="BQ25" i="7"/>
  <c r="BP25" i="7"/>
  <c r="BN25" i="7"/>
  <c r="BM25" i="7"/>
  <c r="BK25" i="7"/>
  <c r="BJ25" i="7"/>
  <c r="BH25" i="7"/>
  <c r="BG25" i="7"/>
  <c r="BE25" i="7"/>
  <c r="BD25" i="7"/>
  <c r="BX25" i="7"/>
  <c r="BR25" i="7"/>
  <c r="BL25" i="7"/>
  <c r="BF25" i="7"/>
  <c r="BU25" i="7"/>
  <c r="BO25" i="7"/>
  <c r="BI25" i="7"/>
  <c r="BW24" i="7"/>
  <c r="BV24" i="7"/>
  <c r="BT24" i="7"/>
  <c r="BS24" i="7"/>
  <c r="BQ24" i="7"/>
  <c r="BP24" i="7"/>
  <c r="BN24" i="7"/>
  <c r="BM24" i="7"/>
  <c r="BK24" i="7"/>
  <c r="BJ24" i="7"/>
  <c r="BH24" i="7"/>
  <c r="BG24" i="7"/>
  <c r="BE24" i="7"/>
  <c r="BD24" i="7"/>
  <c r="D17" i="7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X15" i="7"/>
  <c r="BR15" i="7"/>
  <c r="BL15" i="7"/>
  <c r="BF15" i="7"/>
  <c r="BU15" i="7"/>
  <c r="BO15" i="7"/>
  <c r="BI15" i="7"/>
  <c r="BW14" i="7"/>
  <c r="BV14" i="7"/>
  <c r="BT14" i="7"/>
  <c r="BS14" i="7"/>
  <c r="BQ14" i="7"/>
  <c r="BP14" i="7"/>
  <c r="BN14" i="7"/>
  <c r="BM14" i="7"/>
  <c r="BK14" i="7"/>
  <c r="BJ14" i="7"/>
  <c r="BH14" i="7"/>
  <c r="BG14" i="7"/>
  <c r="BE14" i="7"/>
  <c r="BD14" i="7"/>
  <c r="BX14" i="7"/>
  <c r="BU14" i="7"/>
  <c r="BR14" i="7"/>
  <c r="BF14" i="7"/>
  <c r="BO14" i="7"/>
  <c r="BL14" i="7"/>
  <c r="BI14" i="7"/>
  <c r="BW13" i="7"/>
  <c r="BV13" i="7"/>
  <c r="BT13" i="7"/>
  <c r="BS13" i="7"/>
  <c r="BQ13" i="7"/>
  <c r="BP13" i="7"/>
  <c r="BN13" i="7"/>
  <c r="BM13" i="7"/>
  <c r="BK13" i="7"/>
  <c r="BJ13" i="7"/>
  <c r="BH13" i="7"/>
  <c r="BG13" i="7"/>
  <c r="BE13" i="7"/>
  <c r="BD13" i="7"/>
  <c r="BX13" i="7"/>
  <c r="BR13" i="7"/>
  <c r="BL13" i="7"/>
  <c r="BF13" i="7"/>
  <c r="BU13" i="7"/>
  <c r="BO13" i="7"/>
  <c r="BI13" i="7"/>
  <c r="BW12" i="7"/>
  <c r="BV12" i="7"/>
  <c r="BT12" i="7"/>
  <c r="BS12" i="7"/>
  <c r="BQ12" i="7"/>
  <c r="BP12" i="7"/>
  <c r="BN12" i="7"/>
  <c r="BM12" i="7"/>
  <c r="BK12" i="7"/>
  <c r="BJ12" i="7"/>
  <c r="BH12" i="7"/>
  <c r="BG12" i="7"/>
  <c r="BE12" i="7"/>
  <c r="BD12" i="7"/>
  <c r="BX12" i="7"/>
  <c r="BU12" i="7"/>
  <c r="BR12" i="7"/>
  <c r="BL12" i="7"/>
  <c r="BF12" i="7"/>
  <c r="BO12" i="7"/>
  <c r="BI12" i="7"/>
  <c r="BW11" i="7"/>
  <c r="BV11" i="7"/>
  <c r="BT11" i="7"/>
  <c r="BS11" i="7"/>
  <c r="BQ11" i="7"/>
  <c r="BP11" i="7"/>
  <c r="BN11" i="7"/>
  <c r="BM11" i="7"/>
  <c r="BK11" i="7"/>
  <c r="BJ11" i="7"/>
  <c r="BH11" i="7"/>
  <c r="BG11" i="7"/>
  <c r="BE11" i="7"/>
  <c r="BD11" i="7"/>
  <c r="BX11" i="7"/>
  <c r="BR11" i="7"/>
  <c r="BF11" i="7"/>
  <c r="BU11" i="7"/>
  <c r="BO11" i="7"/>
  <c r="BL11" i="7"/>
  <c r="BI11" i="7"/>
  <c r="BW10" i="7"/>
  <c r="BV10" i="7"/>
  <c r="BT10" i="7"/>
  <c r="BS10" i="7"/>
  <c r="BQ10" i="7"/>
  <c r="BP10" i="7"/>
  <c r="BN10" i="7"/>
  <c r="BM10" i="7"/>
  <c r="BK10" i="7"/>
  <c r="BJ10" i="7"/>
  <c r="BH10" i="7"/>
  <c r="BG10" i="7"/>
  <c r="BE10" i="7"/>
  <c r="BD10" i="7"/>
  <c r="BX10" i="7"/>
  <c r="BU10" i="7"/>
  <c r="BR10" i="7"/>
  <c r="BF10" i="7"/>
  <c r="BO10" i="7"/>
  <c r="BL10" i="7"/>
  <c r="BI10" i="7"/>
  <c r="BW9" i="7"/>
  <c r="BV9" i="7"/>
  <c r="BT9" i="7"/>
  <c r="BS9" i="7"/>
  <c r="BQ9" i="7"/>
  <c r="BP9" i="7"/>
  <c r="BN9" i="7"/>
  <c r="BM9" i="7"/>
  <c r="BK9" i="7"/>
  <c r="BJ9" i="7"/>
  <c r="BH9" i="7"/>
  <c r="BG9" i="7"/>
  <c r="BE9" i="7"/>
  <c r="BD9" i="7"/>
  <c r="BX9" i="7"/>
  <c r="BR9" i="7"/>
  <c r="BF9" i="7"/>
  <c r="BU9" i="7"/>
  <c r="BO9" i="7"/>
  <c r="BL9" i="7"/>
  <c r="BI9" i="7"/>
  <c r="BW8" i="7"/>
  <c r="BV8" i="7"/>
  <c r="BT8" i="7"/>
  <c r="BS8" i="7"/>
  <c r="BQ8" i="7"/>
  <c r="BP8" i="7"/>
  <c r="BN8" i="7"/>
  <c r="BM8" i="7"/>
  <c r="BK8" i="7"/>
  <c r="BJ8" i="7"/>
  <c r="BH8" i="7"/>
  <c r="BG8" i="7"/>
  <c r="BE8" i="7"/>
  <c r="BD8" i="7"/>
  <c r="X115" i="27"/>
  <c r="AA115" i="27" s="1"/>
  <c r="T392" i="30"/>
  <c r="W392" i="30" s="1"/>
  <c r="S392" i="30"/>
  <c r="V392" i="30" s="1"/>
  <c r="T391" i="30"/>
  <c r="W391" i="30" s="1"/>
  <c r="S391" i="30"/>
  <c r="V391" i="30" s="1"/>
  <c r="T390" i="30"/>
  <c r="W390" i="30" s="1"/>
  <c r="S390" i="30"/>
  <c r="V390" i="30" s="1"/>
  <c r="T389" i="30"/>
  <c r="W389" i="30" s="1"/>
  <c r="S389" i="30"/>
  <c r="V389" i="30" s="1"/>
  <c r="T386" i="30"/>
  <c r="W386" i="30" s="1"/>
  <c r="S386" i="30"/>
  <c r="V386" i="30" s="1"/>
  <c r="T385" i="30"/>
  <c r="W385" i="30" s="1"/>
  <c r="S385" i="30"/>
  <c r="V385" i="30" s="1"/>
  <c r="T384" i="30"/>
  <c r="W384" i="30" s="1"/>
  <c r="S384" i="30"/>
  <c r="V384" i="30" s="1"/>
  <c r="T383" i="30"/>
  <c r="W383" i="30" s="1"/>
  <c r="S383" i="30"/>
  <c r="V383" i="30" s="1"/>
  <c r="T380" i="30"/>
  <c r="W380" i="30" s="1"/>
  <c r="S380" i="30"/>
  <c r="V380" i="30" s="1"/>
  <c r="T379" i="30"/>
  <c r="W379" i="30" s="1"/>
  <c r="S379" i="30"/>
  <c r="V379" i="30" s="1"/>
  <c r="T378" i="30"/>
  <c r="S378" i="30"/>
  <c r="U378" i="30"/>
  <c r="T377" i="30"/>
  <c r="S377" i="30"/>
  <c r="T376" i="30"/>
  <c r="AU405" i="30" s="1"/>
  <c r="S376" i="30"/>
  <c r="AT405" i="30" s="1"/>
  <c r="T375" i="30"/>
  <c r="S375" i="30"/>
  <c r="T374" i="30"/>
  <c r="S374" i="30"/>
  <c r="U374" i="30"/>
  <c r="T373" i="30"/>
  <c r="S373" i="30"/>
  <c r="T370" i="30"/>
  <c r="S370" i="30"/>
  <c r="T369" i="30"/>
  <c r="S369" i="30"/>
  <c r="T368" i="30"/>
  <c r="S368" i="30"/>
  <c r="T367" i="30"/>
  <c r="S367" i="30"/>
  <c r="T366" i="30"/>
  <c r="S366" i="30"/>
  <c r="T365" i="30"/>
  <c r="S365" i="30"/>
  <c r="T364" i="30"/>
  <c r="S364" i="30"/>
  <c r="T363" i="30"/>
  <c r="S363" i="30"/>
  <c r="T362" i="30"/>
  <c r="S362" i="30"/>
  <c r="T361" i="30"/>
  <c r="S361" i="30"/>
  <c r="T358" i="30"/>
  <c r="S358" i="30"/>
  <c r="T357" i="30"/>
  <c r="S357" i="30"/>
  <c r="T356" i="30"/>
  <c r="S356" i="30"/>
  <c r="U356" i="30"/>
  <c r="T355" i="30"/>
  <c r="S355" i="30"/>
  <c r="T354" i="30"/>
  <c r="S354" i="30"/>
  <c r="T353" i="30"/>
  <c r="S353" i="30"/>
  <c r="T349" i="30"/>
  <c r="S349" i="30"/>
  <c r="T348" i="30"/>
  <c r="S348" i="30"/>
  <c r="T347" i="30"/>
  <c r="S347" i="30"/>
  <c r="T346" i="30"/>
  <c r="S346" i="30"/>
  <c r="T345" i="30"/>
  <c r="S345" i="30"/>
  <c r="T344" i="30"/>
  <c r="S344" i="30"/>
  <c r="T343" i="30"/>
  <c r="S343" i="30"/>
  <c r="T342" i="30"/>
  <c r="U338" i="30"/>
  <c r="U333" i="30"/>
  <c r="AV401" i="30" s="1"/>
  <c r="T335" i="30"/>
  <c r="T328" i="30"/>
  <c r="S328" i="30"/>
  <c r="T326" i="30"/>
  <c r="S326" i="30"/>
  <c r="T325" i="30"/>
  <c r="S325" i="30"/>
  <c r="T324" i="30"/>
  <c r="S324" i="30"/>
  <c r="T323" i="30"/>
  <c r="S323" i="30"/>
  <c r="T322" i="30"/>
  <c r="AU400" i="30" s="1"/>
  <c r="S322" i="30"/>
  <c r="AT400" i="30" s="1"/>
  <c r="S296" i="30"/>
  <c r="AT399" i="30" s="1"/>
  <c r="T290" i="30"/>
  <c r="S290" i="30"/>
  <c r="T289" i="30"/>
  <c r="S289" i="30"/>
  <c r="T288" i="30"/>
  <c r="AU397" i="30" s="1"/>
  <c r="S288" i="30"/>
  <c r="AT397" i="30" s="1"/>
  <c r="T287" i="30"/>
  <c r="S287" i="30"/>
  <c r="T283" i="30"/>
  <c r="S283" i="30"/>
  <c r="T282" i="30"/>
  <c r="S282" i="30"/>
  <c r="T281" i="30"/>
  <c r="S281" i="30"/>
  <c r="T280" i="30"/>
  <c r="S280" i="30"/>
  <c r="U280" i="30"/>
  <c r="T279" i="30"/>
  <c r="S279" i="30"/>
  <c r="T278" i="30"/>
  <c r="S278" i="30"/>
  <c r="T277" i="30"/>
  <c r="S277" i="30"/>
  <c r="T276" i="30"/>
  <c r="S276" i="30"/>
  <c r="U276" i="30"/>
  <c r="T275" i="30"/>
  <c r="S275" i="30"/>
  <c r="T274" i="30"/>
  <c r="S274" i="30"/>
  <c r="T273" i="30"/>
  <c r="S273" i="30"/>
  <c r="T271" i="30"/>
  <c r="S271" i="30"/>
  <c r="T269" i="30"/>
  <c r="S259" i="30"/>
  <c r="AT394" i="30" s="1"/>
  <c r="T256" i="30"/>
  <c r="S256" i="30"/>
  <c r="T255" i="30"/>
  <c r="S255" i="30"/>
  <c r="T254" i="30"/>
  <c r="S254" i="30"/>
  <c r="T253" i="30"/>
  <c r="S253" i="30"/>
  <c r="T252" i="30"/>
  <c r="S252" i="30"/>
  <c r="T251" i="30"/>
  <c r="S251" i="30"/>
  <c r="T250" i="30"/>
  <c r="AU393" i="30" s="1"/>
  <c r="S250" i="30"/>
  <c r="AT393" i="30" s="1"/>
  <c r="T249" i="30"/>
  <c r="S249" i="30"/>
  <c r="S231" i="30"/>
  <c r="T228" i="30"/>
  <c r="S228" i="30"/>
  <c r="T227" i="30"/>
  <c r="S227" i="30"/>
  <c r="T226" i="30"/>
  <c r="AU392" i="30" s="1"/>
  <c r="S226" i="30"/>
  <c r="AT392" i="30" s="1"/>
  <c r="AU391" i="30"/>
  <c r="AT391" i="30"/>
  <c r="S195" i="30"/>
  <c r="AT390" i="30" s="1"/>
  <c r="AU389" i="30"/>
  <c r="AT389" i="30"/>
  <c r="T377" i="28"/>
  <c r="U377" i="28"/>
  <c r="V377" i="28"/>
  <c r="T383" i="28"/>
  <c r="U383" i="28"/>
  <c r="V383" i="28"/>
  <c r="U375" i="28"/>
  <c r="U339" i="28"/>
  <c r="U382" i="28"/>
  <c r="U376" i="28"/>
  <c r="K11" i="51" l="1"/>
  <c r="C70" i="23"/>
  <c r="S257" i="30"/>
  <c r="T257" i="30"/>
  <c r="AE19" i="27"/>
  <c r="T386" i="7"/>
  <c r="BT386" i="7" s="1"/>
  <c r="P386" i="7"/>
  <c r="BP386" i="7" s="1"/>
  <c r="BZ385" i="7"/>
  <c r="G386" i="7"/>
  <c r="BG386" i="7" s="1"/>
  <c r="BZ381" i="7"/>
  <c r="AG7" i="27"/>
  <c r="AG16" i="27"/>
  <c r="AG19" i="27" s="1"/>
  <c r="L7" i="23"/>
  <c r="AT403" i="30"/>
  <c r="S351" i="30"/>
  <c r="AU403" i="30"/>
  <c r="T351" i="30"/>
  <c r="AU396" i="30"/>
  <c r="T285" i="30"/>
  <c r="AT396" i="30"/>
  <c r="S285" i="30"/>
  <c r="T229" i="30"/>
  <c r="BY380" i="7"/>
  <c r="S229" i="30"/>
  <c r="S393" i="30"/>
  <c r="V393" i="30" s="1"/>
  <c r="BZ160" i="7"/>
  <c r="J386" i="7"/>
  <c r="BJ386" i="7" s="1"/>
  <c r="K386" i="7"/>
  <c r="BK386" i="7" s="1"/>
  <c r="BZ380" i="7"/>
  <c r="BZ383" i="7"/>
  <c r="BY383" i="7"/>
  <c r="M386" i="7"/>
  <c r="BM386" i="7" s="1"/>
  <c r="BY385" i="7"/>
  <c r="E386" i="7"/>
  <c r="BE386" i="7" s="1"/>
  <c r="BY382" i="7"/>
  <c r="D386" i="7"/>
  <c r="BD386" i="7" s="1"/>
  <c r="CA379" i="7"/>
  <c r="S381" i="30"/>
  <c r="V381" i="30" s="1"/>
  <c r="BI240" i="7"/>
  <c r="BL304" i="7"/>
  <c r="CA297" i="7"/>
  <c r="BI304" i="7"/>
  <c r="CA300" i="7"/>
  <c r="CA298" i="7"/>
  <c r="BF304" i="7"/>
  <c r="BZ304" i="7"/>
  <c r="CA296" i="7"/>
  <c r="U337" i="30"/>
  <c r="U340" i="30" s="1"/>
  <c r="BY315" i="7"/>
  <c r="BL109" i="7"/>
  <c r="BL110" i="7"/>
  <c r="BZ187" i="7"/>
  <c r="BZ270" i="7"/>
  <c r="BZ254" i="7"/>
  <c r="BY345" i="7"/>
  <c r="BL108" i="7"/>
  <c r="BL107" i="7"/>
  <c r="BZ190" i="7"/>
  <c r="BZ191" i="7"/>
  <c r="BZ301" i="7"/>
  <c r="BL111" i="7"/>
  <c r="BZ175" i="7"/>
  <c r="BZ266" i="7"/>
  <c r="BZ297" i="7"/>
  <c r="BY109" i="7"/>
  <c r="BZ268" i="7"/>
  <c r="BZ186" i="7"/>
  <c r="CA191" i="7"/>
  <c r="U368" i="28"/>
  <c r="CA187" i="7"/>
  <c r="CA189" i="7"/>
  <c r="U381" i="28"/>
  <c r="T380" i="28"/>
  <c r="U226" i="30"/>
  <c r="AV392" i="30" s="1"/>
  <c r="S307" i="30"/>
  <c r="V311" i="30" s="1"/>
  <c r="S329" i="30"/>
  <c r="U324" i="30"/>
  <c r="BO88" i="7"/>
  <c r="BZ90" i="7"/>
  <c r="BZ94" i="7"/>
  <c r="U380" i="28"/>
  <c r="AE408" i="30"/>
  <c r="AE407" i="30" s="1"/>
  <c r="AK408" i="30"/>
  <c r="AK407" i="30" s="1"/>
  <c r="AV391" i="30"/>
  <c r="U250" i="30"/>
  <c r="AV393" i="30" s="1"/>
  <c r="U254" i="30"/>
  <c r="U289" i="30"/>
  <c r="AO408" i="30"/>
  <c r="AO407" i="30" s="1"/>
  <c r="U343" i="30"/>
  <c r="U347" i="30"/>
  <c r="S371" i="30"/>
  <c r="U366" i="30"/>
  <c r="U370" i="30"/>
  <c r="S387" i="30"/>
  <c r="V387" i="30" s="1"/>
  <c r="U386" i="30"/>
  <c r="X386" i="30" s="1"/>
  <c r="BF32" i="7"/>
  <c r="BX48" i="7"/>
  <c r="BU57" i="7"/>
  <c r="BF128" i="7"/>
  <c r="BG96" i="7"/>
  <c r="BU128" i="7"/>
  <c r="BY121" i="7"/>
  <c r="BZ123" i="7"/>
  <c r="BY125" i="7"/>
  <c r="BZ127" i="7"/>
  <c r="BY140" i="7"/>
  <c r="BY155" i="7"/>
  <c r="BY159" i="7"/>
  <c r="BU168" i="7"/>
  <c r="BY170" i="7"/>
  <c r="BZ174" i="7"/>
  <c r="BE176" i="7"/>
  <c r="BO192" i="7"/>
  <c r="BF185" i="7"/>
  <c r="BR185" i="7"/>
  <c r="BZ185" i="7"/>
  <c r="BL185" i="7"/>
  <c r="BX185" i="7"/>
  <c r="BO186" i="7"/>
  <c r="BI188" i="7"/>
  <c r="BU188" i="7"/>
  <c r="CA188" i="7"/>
  <c r="BF189" i="7"/>
  <c r="BR189" i="7"/>
  <c r="BZ189" i="7"/>
  <c r="BL189" i="7"/>
  <c r="BX189" i="7"/>
  <c r="BO190" i="7"/>
  <c r="CA218" i="7"/>
  <c r="CA220" i="7"/>
  <c r="CA232" i="7"/>
  <c r="BF233" i="7"/>
  <c r="BR233" i="7"/>
  <c r="BF234" i="7"/>
  <c r="BR234" i="7"/>
  <c r="BF235" i="7"/>
  <c r="BR235" i="7"/>
  <c r="BF236" i="7"/>
  <c r="BR236" i="7"/>
  <c r="BF237" i="7"/>
  <c r="BR237" i="7"/>
  <c r="BF238" i="7"/>
  <c r="BR238" i="7"/>
  <c r="BF239" i="7"/>
  <c r="BR239" i="7"/>
  <c r="BZ267" i="7"/>
  <c r="BX270" i="7"/>
  <c r="BZ271" i="7"/>
  <c r="CA271" i="7"/>
  <c r="BZ282" i="7"/>
  <c r="CA282" i="7"/>
  <c r="BZ284" i="7"/>
  <c r="CA284" i="7"/>
  <c r="BZ286" i="7"/>
  <c r="BI297" i="7"/>
  <c r="BU297" i="7"/>
  <c r="BF298" i="7"/>
  <c r="BR298" i="7"/>
  <c r="BZ298" i="7"/>
  <c r="BL298" i="7"/>
  <c r="BX298" i="7"/>
  <c r="BO299" i="7"/>
  <c r="BI301" i="7"/>
  <c r="BU301" i="7"/>
  <c r="CA301" i="7"/>
  <c r="BF302" i="7"/>
  <c r="BR302" i="7"/>
  <c r="BF303" i="7"/>
  <c r="BR303" i="7"/>
  <c r="X386" i="7"/>
  <c r="BX386" i="7" s="1"/>
  <c r="BO185" i="7"/>
  <c r="BR188" i="7"/>
  <c r="BZ188" i="7"/>
  <c r="BL188" i="7"/>
  <c r="BX188" i="7"/>
  <c r="BO189" i="7"/>
  <c r="CA267" i="7"/>
  <c r="BL297" i="7"/>
  <c r="BX297" i="7"/>
  <c r="BX112" i="7"/>
  <c r="BY123" i="7"/>
  <c r="BY127" i="7"/>
  <c r="BY138" i="7"/>
  <c r="BY142" i="7"/>
  <c r="BU160" i="7"/>
  <c r="BY153" i="7"/>
  <c r="BY157" i="7"/>
  <c r="BY168" i="7"/>
  <c r="BZ170" i="7"/>
  <c r="BZ172" i="7"/>
  <c r="CA173" i="7"/>
  <c r="CA175" i="7"/>
  <c r="CA217" i="7"/>
  <c r="CA219" i="7"/>
  <c r="CA222" i="7"/>
  <c r="BI248" i="7"/>
  <c r="BY249" i="7"/>
  <c r="CA255" i="7"/>
  <c r="BZ265" i="7"/>
  <c r="CA268" i="7"/>
  <c r="BZ269" i="7"/>
  <c r="BZ281" i="7"/>
  <c r="BZ283" i="7"/>
  <c r="BZ285" i="7"/>
  <c r="BZ287" i="7"/>
  <c r="CA299" i="7"/>
  <c r="CA346" i="7"/>
  <c r="BL186" i="7"/>
  <c r="BX186" i="7"/>
  <c r="BL190" i="7"/>
  <c r="BX190" i="7"/>
  <c r="BF299" i="7"/>
  <c r="BR299" i="7"/>
  <c r="BZ299" i="7"/>
  <c r="BL299" i="7"/>
  <c r="BX299" i="7"/>
  <c r="BO300" i="7"/>
  <c r="BY316" i="7"/>
  <c r="BY318" i="7"/>
  <c r="BY329" i="7"/>
  <c r="BY331" i="7"/>
  <c r="BY333" i="7"/>
  <c r="BY335" i="7"/>
  <c r="BY346" i="7"/>
  <c r="BY348" i="7"/>
  <c r="BY350" i="7"/>
  <c r="BY361" i="7"/>
  <c r="BY363" i="7"/>
  <c r="BY365" i="7"/>
  <c r="BY367" i="7"/>
  <c r="CA287" i="7"/>
  <c r="BZ288" i="7"/>
  <c r="BZ317" i="7"/>
  <c r="CA315" i="7"/>
  <c r="BZ316" i="7"/>
  <c r="BZ313" i="7"/>
  <c r="BZ319" i="7"/>
  <c r="BZ314" i="7"/>
  <c r="BZ315" i="7"/>
  <c r="BZ318" i="7"/>
  <c r="BZ80" i="7"/>
  <c r="BY78" i="7"/>
  <c r="CA73" i="7"/>
  <c r="BY74" i="7"/>
  <c r="BZ75" i="7"/>
  <c r="BZ73" i="7"/>
  <c r="BY76" i="7"/>
  <c r="BZ77" i="7"/>
  <c r="BY73" i="7"/>
  <c r="BZ74" i="7"/>
  <c r="BY77" i="7"/>
  <c r="BZ78" i="7"/>
  <c r="BZ79" i="7"/>
  <c r="BY75" i="7"/>
  <c r="BZ76" i="7"/>
  <c r="BY79" i="7"/>
  <c r="BZ89" i="7"/>
  <c r="BZ91" i="7"/>
  <c r="BZ93" i="7"/>
  <c r="BZ95" i="7"/>
  <c r="BZ92" i="7"/>
  <c r="BZ32" i="7"/>
  <c r="BY27" i="7"/>
  <c r="BZ28" i="7"/>
  <c r="BY30" i="7"/>
  <c r="BZ31" i="7"/>
  <c r="BY31" i="7"/>
  <c r="BY26" i="7"/>
  <c r="BZ27" i="7"/>
  <c r="BZ25" i="7"/>
  <c r="BY28" i="7"/>
  <c r="BZ29" i="7"/>
  <c r="BY25" i="7"/>
  <c r="BZ26" i="7"/>
  <c r="BY29" i="7"/>
  <c r="BZ30" i="7"/>
  <c r="BR107" i="7"/>
  <c r="BR112" i="7"/>
  <c r="BF111" i="7"/>
  <c r="BZ111" i="7"/>
  <c r="BZ110" i="7"/>
  <c r="BZ109" i="7"/>
  <c r="BZ108" i="7"/>
  <c r="BZ107" i="7"/>
  <c r="BZ106" i="7"/>
  <c r="BZ112" i="7"/>
  <c r="BZ105" i="7"/>
  <c r="BR111" i="7"/>
  <c r="BR110" i="7"/>
  <c r="BR109" i="7"/>
  <c r="BR108" i="7"/>
  <c r="BR106" i="7"/>
  <c r="BR105" i="7"/>
  <c r="BO112" i="7"/>
  <c r="BL112" i="7"/>
  <c r="BI112" i="7"/>
  <c r="BF110" i="7"/>
  <c r="BF109" i="7"/>
  <c r="BF108" i="7"/>
  <c r="BF112" i="7"/>
  <c r="BF107" i="7"/>
  <c r="BF106" i="7"/>
  <c r="BF105" i="7"/>
  <c r="BY112" i="7"/>
  <c r="BZ155" i="7"/>
  <c r="BZ159" i="7"/>
  <c r="BZ156" i="7"/>
  <c r="BZ153" i="7"/>
  <c r="BZ157" i="7"/>
  <c r="BZ154" i="7"/>
  <c r="BZ158" i="7"/>
  <c r="U378" i="28"/>
  <c r="BZ334" i="7"/>
  <c r="CA330" i="7"/>
  <c r="CA331" i="7"/>
  <c r="BZ332" i="7"/>
  <c r="CA334" i="7"/>
  <c r="BZ331" i="7"/>
  <c r="BZ335" i="7"/>
  <c r="CA329" i="7"/>
  <c r="BZ330" i="7"/>
  <c r="CA333" i="7"/>
  <c r="BZ329" i="7"/>
  <c r="BZ333" i="7"/>
  <c r="BZ137" i="7"/>
  <c r="BZ141" i="7"/>
  <c r="BZ138" i="7"/>
  <c r="BZ142" i="7"/>
  <c r="BZ139" i="7"/>
  <c r="BZ143" i="7"/>
  <c r="BZ140" i="7"/>
  <c r="BZ364" i="7"/>
  <c r="CA362" i="7"/>
  <c r="BZ363" i="7"/>
  <c r="BZ367" i="7"/>
  <c r="CA361" i="7"/>
  <c r="BZ362" i="7"/>
  <c r="CA365" i="7"/>
  <c r="CA367" i="7"/>
  <c r="BZ366" i="7"/>
  <c r="BZ361" i="7"/>
  <c r="CA364" i="7"/>
  <c r="BZ365" i="7"/>
  <c r="BX253" i="7"/>
  <c r="BX251" i="7"/>
  <c r="BX250" i="7"/>
  <c r="BX254" i="7"/>
  <c r="BX252" i="7"/>
  <c r="BX255" i="7"/>
  <c r="CA251" i="7"/>
  <c r="CA253" i="7"/>
  <c r="BY255" i="7"/>
  <c r="BY58" i="7"/>
  <c r="BZ59" i="7"/>
  <c r="BY59" i="7"/>
  <c r="BZ60" i="7"/>
  <c r="BZ57" i="7"/>
  <c r="BY60" i="7"/>
  <c r="BZ61" i="7"/>
  <c r="BY57" i="7"/>
  <c r="BZ58" i="7"/>
  <c r="BY61" i="7"/>
  <c r="BZ62" i="7"/>
  <c r="BY62" i="7"/>
  <c r="BZ63" i="7"/>
  <c r="BY63" i="7"/>
  <c r="CA174" i="7"/>
  <c r="BZ169" i="7"/>
  <c r="BZ171" i="7"/>
  <c r="BX267" i="7"/>
  <c r="BX268" i="7"/>
  <c r="BX269" i="7"/>
  <c r="BX266" i="7"/>
  <c r="BX271" i="7"/>
  <c r="BX265" i="7"/>
  <c r="CA269" i="7"/>
  <c r="CA270" i="7"/>
  <c r="CA265" i="7"/>
  <c r="CA266" i="7"/>
  <c r="BZ124" i="7"/>
  <c r="BZ121" i="7"/>
  <c r="BZ125" i="7"/>
  <c r="BZ122" i="7"/>
  <c r="BZ126" i="7"/>
  <c r="AA61" i="25"/>
  <c r="AA409" i="25" s="1"/>
  <c r="AA469" i="25" s="1"/>
  <c r="CA351" i="7"/>
  <c r="BZ347" i="7"/>
  <c r="CA347" i="7"/>
  <c r="BZ348" i="7"/>
  <c r="CA350" i="7"/>
  <c r="BZ351" i="7"/>
  <c r="BZ345" i="7"/>
  <c r="CA348" i="7"/>
  <c r="BZ349" i="7"/>
  <c r="BZ346" i="7"/>
  <c r="CA349" i="7"/>
  <c r="BZ350" i="7"/>
  <c r="BZ11" i="7"/>
  <c r="BY10" i="7"/>
  <c r="BZ9" i="7"/>
  <c r="BY12" i="7"/>
  <c r="BZ13" i="7"/>
  <c r="W17" i="7"/>
  <c r="BY9" i="7"/>
  <c r="BZ10" i="7"/>
  <c r="BY13" i="7"/>
  <c r="BZ14" i="7"/>
  <c r="Q17" i="7"/>
  <c r="BY14" i="7"/>
  <c r="BZ15" i="7"/>
  <c r="BY11" i="7"/>
  <c r="BZ12" i="7"/>
  <c r="BY15" i="7"/>
  <c r="U379" i="28"/>
  <c r="BR47" i="7"/>
  <c r="BR46" i="7"/>
  <c r="BR45" i="7"/>
  <c r="BR44" i="7"/>
  <c r="BR43" i="7"/>
  <c r="BR42" i="7"/>
  <c r="BR41" i="7"/>
  <c r="BY47" i="7"/>
  <c r="BZ47" i="7"/>
  <c r="BY43" i="7"/>
  <c r="BF46" i="7"/>
  <c r="BZ46" i="7"/>
  <c r="BZ45" i="7"/>
  <c r="BZ44" i="7"/>
  <c r="BZ43" i="7"/>
  <c r="BF42" i="7"/>
  <c r="BZ42" i="7"/>
  <c r="BZ41" i="7"/>
  <c r="BY46" i="7"/>
  <c r="BF45" i="7"/>
  <c r="BY45" i="7"/>
  <c r="BF44" i="7"/>
  <c r="BY44" i="7"/>
  <c r="BF43" i="7"/>
  <c r="BY42" i="7"/>
  <c r="BF41" i="7"/>
  <c r="BY41" i="7"/>
  <c r="BI16" i="7"/>
  <c r="BU16" i="7"/>
  <c r="BO32" i="7"/>
  <c r="BI48" i="7"/>
  <c r="BU48" i="7"/>
  <c r="BO64" i="7"/>
  <c r="BO80" i="7"/>
  <c r="BL32" i="7"/>
  <c r="BX32" i="7"/>
  <c r="BL64" i="7"/>
  <c r="BX64" i="7"/>
  <c r="BL80" i="7"/>
  <c r="BX80" i="7"/>
  <c r="BO96" i="7"/>
  <c r="BO16" i="7"/>
  <c r="BI32" i="7"/>
  <c r="BU32" i="7"/>
  <c r="BO48" i="7"/>
  <c r="BI64" i="7"/>
  <c r="BU64" i="7"/>
  <c r="BI80" i="7"/>
  <c r="BU80" i="7"/>
  <c r="BL16" i="7"/>
  <c r="BX16" i="7"/>
  <c r="BL48" i="7"/>
  <c r="BR64" i="7"/>
  <c r="BZ64" i="7"/>
  <c r="BF80" i="7"/>
  <c r="BR80" i="7"/>
  <c r="BL88" i="7"/>
  <c r="BX88" i="7"/>
  <c r="BO8" i="7"/>
  <c r="CA12" i="7"/>
  <c r="BG16" i="7"/>
  <c r="BK16" i="7"/>
  <c r="BS16" i="7"/>
  <c r="BW16" i="7"/>
  <c r="CA24" i="7"/>
  <c r="BO24" i="7"/>
  <c r="CA25" i="7"/>
  <c r="CA26" i="7"/>
  <c r="CA27" i="7"/>
  <c r="CA28" i="7"/>
  <c r="CA29" i="7"/>
  <c r="CA30" i="7"/>
  <c r="CA31" i="7"/>
  <c r="BG32" i="7"/>
  <c r="BK32" i="7"/>
  <c r="BS32" i="7"/>
  <c r="BW32" i="7"/>
  <c r="BO40" i="7"/>
  <c r="BG48" i="7"/>
  <c r="BK48" i="7"/>
  <c r="BS48" i="7"/>
  <c r="BW48" i="7"/>
  <c r="BO56" i="7"/>
  <c r="CA56" i="7"/>
  <c r="CA57" i="7"/>
  <c r="CA58" i="7"/>
  <c r="CA59" i="7"/>
  <c r="CA60" i="7"/>
  <c r="CA61" i="7"/>
  <c r="CA63" i="7"/>
  <c r="BG64" i="7"/>
  <c r="BK64" i="7"/>
  <c r="BS64" i="7"/>
  <c r="BW64" i="7"/>
  <c r="CA72" i="7"/>
  <c r="BO72" i="7"/>
  <c r="CA74" i="7"/>
  <c r="CA75" i="7"/>
  <c r="CA76" i="7"/>
  <c r="CA77" i="7"/>
  <c r="CA78" i="7"/>
  <c r="BG80" i="7"/>
  <c r="BK80" i="7"/>
  <c r="BS80" i="7"/>
  <c r="BW80" i="7"/>
  <c r="H129" i="7"/>
  <c r="N129" i="7"/>
  <c r="H145" i="7"/>
  <c r="N145" i="7"/>
  <c r="Z145" i="7"/>
  <c r="H161" i="7"/>
  <c r="N161" i="7"/>
  <c r="Z161" i="7"/>
  <c r="E177" i="7"/>
  <c r="BI88" i="7"/>
  <c r="BY89" i="7"/>
  <c r="CA89" i="7"/>
  <c r="BY91" i="7"/>
  <c r="CA91" i="7"/>
  <c r="BY93" i="7"/>
  <c r="CA93" i="7"/>
  <c r="BY95" i="7"/>
  <c r="CA95" i="7"/>
  <c r="BK96" i="7"/>
  <c r="BO128" i="7"/>
  <c r="BY128" i="7"/>
  <c r="BO144" i="7"/>
  <c r="BY144" i="7"/>
  <c r="BO160" i="7"/>
  <c r="BY160" i="7"/>
  <c r="BR8" i="7"/>
  <c r="BZ8" i="7"/>
  <c r="BF16" i="7"/>
  <c r="BJ16" i="7"/>
  <c r="BN16" i="7"/>
  <c r="BR16" i="7"/>
  <c r="BV16" i="7"/>
  <c r="BZ16" i="7"/>
  <c r="Z17" i="7"/>
  <c r="BF24" i="7"/>
  <c r="BR24" i="7"/>
  <c r="BZ24" i="7"/>
  <c r="BJ32" i="7"/>
  <c r="BN32" i="7"/>
  <c r="BR32" i="7"/>
  <c r="BV32" i="7"/>
  <c r="BF40" i="7"/>
  <c r="BR40" i="7"/>
  <c r="BZ40" i="7"/>
  <c r="BF48" i="7"/>
  <c r="BJ48" i="7"/>
  <c r="BN48" i="7"/>
  <c r="BR48" i="7"/>
  <c r="BV48" i="7"/>
  <c r="BZ48" i="7"/>
  <c r="BF56" i="7"/>
  <c r="BR56" i="7"/>
  <c r="BZ56" i="7"/>
  <c r="BF64" i="7"/>
  <c r="BJ64" i="7"/>
  <c r="BN64" i="7"/>
  <c r="BV64" i="7"/>
  <c r="BF72" i="7"/>
  <c r="BR72" i="7"/>
  <c r="BZ72" i="7"/>
  <c r="BJ80" i="7"/>
  <c r="BN80" i="7"/>
  <c r="BV80" i="7"/>
  <c r="BF88" i="7"/>
  <c r="W113" i="7"/>
  <c r="M129" i="7"/>
  <c r="W129" i="7"/>
  <c r="W145" i="7"/>
  <c r="W161" i="7"/>
  <c r="BZ96" i="7"/>
  <c r="BS96" i="7"/>
  <c r="BL128" i="7"/>
  <c r="BX128" i="7"/>
  <c r="BL144" i="7"/>
  <c r="BX144" i="7"/>
  <c r="BL160" i="7"/>
  <c r="BX160" i="7"/>
  <c r="BI8" i="7"/>
  <c r="BU8" i="7"/>
  <c r="BY8" i="7"/>
  <c r="BE16" i="7"/>
  <c r="BM16" i="7"/>
  <c r="BQ16" i="7"/>
  <c r="BI24" i="7"/>
  <c r="BU24" i="7"/>
  <c r="BY24" i="7"/>
  <c r="BE32" i="7"/>
  <c r="BM32" i="7"/>
  <c r="BQ32" i="7"/>
  <c r="BY32" i="7"/>
  <c r="BI40" i="7"/>
  <c r="BU40" i="7"/>
  <c r="BY40" i="7"/>
  <c r="BE48" i="7"/>
  <c r="BM48" i="7"/>
  <c r="BQ48" i="7"/>
  <c r="BI56" i="7"/>
  <c r="BU56" i="7"/>
  <c r="BY56" i="7"/>
  <c r="BE64" i="7"/>
  <c r="BM64" i="7"/>
  <c r="BQ64" i="7"/>
  <c r="BY64" i="7"/>
  <c r="BI72" i="7"/>
  <c r="BU72" i="7"/>
  <c r="BY72" i="7"/>
  <c r="BE80" i="7"/>
  <c r="BM80" i="7"/>
  <c r="BQ80" i="7"/>
  <c r="BY80" i="7"/>
  <c r="BZ88" i="7"/>
  <c r="V113" i="7"/>
  <c r="K129" i="7"/>
  <c r="Q129" i="7"/>
  <c r="K145" i="7"/>
  <c r="Q145" i="7"/>
  <c r="V145" i="7"/>
  <c r="K161" i="7"/>
  <c r="Q161" i="7"/>
  <c r="Q177" i="7"/>
  <c r="BY88" i="7"/>
  <c r="BY90" i="7"/>
  <c r="BY92" i="7"/>
  <c r="CA92" i="7"/>
  <c r="BY94" i="7"/>
  <c r="CA94" i="7"/>
  <c r="BW96" i="7"/>
  <c r="BU112" i="7"/>
  <c r="BI128" i="7"/>
  <c r="BI144" i="7"/>
  <c r="BU144" i="7"/>
  <c r="BI160" i="7"/>
  <c r="BU176" i="7"/>
  <c r="BL8" i="7"/>
  <c r="BX8" i="7"/>
  <c r="BD16" i="7"/>
  <c r="BH16" i="7"/>
  <c r="BP16" i="7"/>
  <c r="BT16" i="7"/>
  <c r="BL24" i="7"/>
  <c r="BX24" i="7"/>
  <c r="BD32" i="7"/>
  <c r="BH32" i="7"/>
  <c r="BP32" i="7"/>
  <c r="BT32" i="7"/>
  <c r="BL40" i="7"/>
  <c r="BX40" i="7"/>
  <c r="BD48" i="7"/>
  <c r="BH48" i="7"/>
  <c r="BP48" i="7"/>
  <c r="BT48" i="7"/>
  <c r="BL56" i="7"/>
  <c r="BX56" i="7"/>
  <c r="BD64" i="7"/>
  <c r="BH64" i="7"/>
  <c r="BP64" i="7"/>
  <c r="BT64" i="7"/>
  <c r="BL72" i="7"/>
  <c r="BX72" i="7"/>
  <c r="BD80" i="7"/>
  <c r="BH80" i="7"/>
  <c r="BP80" i="7"/>
  <c r="BT80" i="7"/>
  <c r="BR88" i="7"/>
  <c r="BI89" i="7"/>
  <c r="BU89" i="7"/>
  <c r="BI91" i="7"/>
  <c r="BU91" i="7"/>
  <c r="BI93" i="7"/>
  <c r="BU93" i="7"/>
  <c r="BI95" i="7"/>
  <c r="BU95" i="7"/>
  <c r="E113" i="7"/>
  <c r="T113" i="7"/>
  <c r="E129" i="7"/>
  <c r="J129" i="7"/>
  <c r="T129" i="7"/>
  <c r="E145" i="7"/>
  <c r="J145" i="7"/>
  <c r="T145" i="7"/>
  <c r="E161" i="7"/>
  <c r="J161" i="7"/>
  <c r="T161" i="7"/>
  <c r="BD176" i="7"/>
  <c r="BO224" i="7"/>
  <c r="BF240" i="7"/>
  <c r="BR240" i="7"/>
  <c r="Y257" i="7"/>
  <c r="BY256" i="7"/>
  <c r="BD96" i="7"/>
  <c r="BH96" i="7"/>
  <c r="BP96" i="7"/>
  <c r="BT96" i="7"/>
  <c r="BL104" i="7"/>
  <c r="BX104" i="7"/>
  <c r="BD112" i="7"/>
  <c r="BH112" i="7"/>
  <c r="BP112" i="7"/>
  <c r="BT112" i="7"/>
  <c r="BL120" i="7"/>
  <c r="BX120" i="7"/>
  <c r="BD128" i="7"/>
  <c r="BH128" i="7"/>
  <c r="BP128" i="7"/>
  <c r="BT128" i="7"/>
  <c r="BX136" i="7"/>
  <c r="BD144" i="7"/>
  <c r="BH144" i="7"/>
  <c r="BP144" i="7"/>
  <c r="BT144" i="7"/>
  <c r="BL152" i="7"/>
  <c r="BX152" i="7"/>
  <c r="BD160" i="7"/>
  <c r="BH160" i="7"/>
  <c r="BP160" i="7"/>
  <c r="BT160" i="7"/>
  <c r="BL168" i="7"/>
  <c r="BX168" i="7"/>
  <c r="BF172" i="7"/>
  <c r="BR172" i="7"/>
  <c r="S177" i="7"/>
  <c r="W177" i="7"/>
  <c r="H193" i="7"/>
  <c r="S193" i="7"/>
  <c r="M257" i="7"/>
  <c r="H177" i="7"/>
  <c r="BH176" i="7"/>
  <c r="BX192" i="7"/>
  <c r="BO240" i="7"/>
  <c r="BO104" i="7"/>
  <c r="BG112" i="7"/>
  <c r="BK112" i="7"/>
  <c r="BS112" i="7"/>
  <c r="BW112" i="7"/>
  <c r="BO120" i="7"/>
  <c r="BG128" i="7"/>
  <c r="BK128" i="7"/>
  <c r="BS128" i="7"/>
  <c r="BW128" i="7"/>
  <c r="BO136" i="7"/>
  <c r="BG144" i="7"/>
  <c r="BK144" i="7"/>
  <c r="BS144" i="7"/>
  <c r="BW144" i="7"/>
  <c r="BO152" i="7"/>
  <c r="BG160" i="7"/>
  <c r="BK160" i="7"/>
  <c r="BS160" i="7"/>
  <c r="BW160" i="7"/>
  <c r="BO168" i="7"/>
  <c r="BU173" i="7"/>
  <c r="BY173" i="7"/>
  <c r="BY175" i="7"/>
  <c r="BQ176" i="7"/>
  <c r="Q193" i="7"/>
  <c r="W193" i="7"/>
  <c r="E257" i="7"/>
  <c r="BP176" i="7"/>
  <c r="BI192" i="7"/>
  <c r="BU192" i="7"/>
  <c r="BI224" i="7"/>
  <c r="BU224" i="7"/>
  <c r="BU256" i="7"/>
  <c r="BF96" i="7"/>
  <c r="BJ96" i="7"/>
  <c r="BN96" i="7"/>
  <c r="BR96" i="7"/>
  <c r="BV96" i="7"/>
  <c r="BF104" i="7"/>
  <c r="BR104" i="7"/>
  <c r="BZ104" i="7"/>
  <c r="BJ112" i="7"/>
  <c r="BN112" i="7"/>
  <c r="BV112" i="7"/>
  <c r="BF120" i="7"/>
  <c r="BR120" i="7"/>
  <c r="BZ120" i="7"/>
  <c r="BJ128" i="7"/>
  <c r="BN128" i="7"/>
  <c r="BR128" i="7"/>
  <c r="BV128" i="7"/>
  <c r="BZ128" i="7"/>
  <c r="BR136" i="7"/>
  <c r="BZ136" i="7"/>
  <c r="BF144" i="7"/>
  <c r="BJ144" i="7"/>
  <c r="BN144" i="7"/>
  <c r="BR144" i="7"/>
  <c r="BV144" i="7"/>
  <c r="BZ144" i="7"/>
  <c r="BF152" i="7"/>
  <c r="BR152" i="7"/>
  <c r="BZ152" i="7"/>
  <c r="BF160" i="7"/>
  <c r="BJ160" i="7"/>
  <c r="BN160" i="7"/>
  <c r="BR160" i="7"/>
  <c r="BV160" i="7"/>
  <c r="BF168" i="7"/>
  <c r="BR168" i="7"/>
  <c r="BZ168" i="7"/>
  <c r="K177" i="7"/>
  <c r="BM176" i="7"/>
  <c r="E193" i="7"/>
  <c r="K193" i="7"/>
  <c r="V193" i="7"/>
  <c r="T177" i="7"/>
  <c r="BT176" i="7"/>
  <c r="BF192" i="7"/>
  <c r="BR192" i="7"/>
  <c r="Z193" i="7"/>
  <c r="BZ192" i="7"/>
  <c r="BF224" i="7"/>
  <c r="BR224" i="7"/>
  <c r="BZ224" i="7"/>
  <c r="BU240" i="7"/>
  <c r="BU88" i="7"/>
  <c r="BE96" i="7"/>
  <c r="BM96" i="7"/>
  <c r="BQ96" i="7"/>
  <c r="BI104" i="7"/>
  <c r="BU104" i="7"/>
  <c r="BY104" i="7"/>
  <c r="CA105" i="7"/>
  <c r="CA106" i="7"/>
  <c r="CA107" i="7"/>
  <c r="CA108" i="7"/>
  <c r="CA109" i="7"/>
  <c r="CA110" i="7"/>
  <c r="CA111" i="7"/>
  <c r="BE112" i="7"/>
  <c r="BM112" i="7"/>
  <c r="BQ112" i="7"/>
  <c r="BI120" i="7"/>
  <c r="BU120" i="7"/>
  <c r="BY120" i="7"/>
  <c r="CA121" i="7"/>
  <c r="CA122" i="7"/>
  <c r="CA123" i="7"/>
  <c r="CA124" i="7"/>
  <c r="CA125" i="7"/>
  <c r="CA126" i="7"/>
  <c r="CA127" i="7"/>
  <c r="BE128" i="7"/>
  <c r="BM128" i="7"/>
  <c r="BQ128" i="7"/>
  <c r="BU136" i="7"/>
  <c r="BY136" i="7"/>
  <c r="CA137" i="7"/>
  <c r="CA138" i="7"/>
  <c r="CA139" i="7"/>
  <c r="CA140" i="7"/>
  <c r="CA141" i="7"/>
  <c r="CA142" i="7"/>
  <c r="CA143" i="7"/>
  <c r="BE144" i="7"/>
  <c r="BM144" i="7"/>
  <c r="BQ144" i="7"/>
  <c r="BI152" i="7"/>
  <c r="BU152" i="7"/>
  <c r="BY152" i="7"/>
  <c r="CA153" i="7"/>
  <c r="CA154" i="7"/>
  <c r="CA155" i="7"/>
  <c r="CA156" i="7"/>
  <c r="CA157" i="7"/>
  <c r="CA158" i="7"/>
  <c r="CA159" i="7"/>
  <c r="BE160" i="7"/>
  <c r="BM160" i="7"/>
  <c r="BQ160" i="7"/>
  <c r="CA169" i="7"/>
  <c r="CA170" i="7"/>
  <c r="CA171" i="7"/>
  <c r="CA172" i="7"/>
  <c r="BO173" i="7"/>
  <c r="BY174" i="7"/>
  <c r="BO175" i="7"/>
  <c r="J177" i="7"/>
  <c r="N177" i="7"/>
  <c r="D193" i="7"/>
  <c r="N193" i="7"/>
  <c r="T193" i="7"/>
  <c r="BL256" i="7"/>
  <c r="BX256" i="7"/>
  <c r="BF288" i="7"/>
  <c r="BR288" i="7"/>
  <c r="BO304" i="7"/>
  <c r="BJ176" i="7"/>
  <c r="BN176" i="7"/>
  <c r="BV176" i="7"/>
  <c r="BF184" i="7"/>
  <c r="BR184" i="7"/>
  <c r="BZ184" i="7"/>
  <c r="BJ192" i="7"/>
  <c r="BN192" i="7"/>
  <c r="BV192" i="7"/>
  <c r="BF216" i="7"/>
  <c r="BR216" i="7"/>
  <c r="BZ216" i="7"/>
  <c r="BZ222" i="7"/>
  <c r="BZ223" i="7"/>
  <c r="BJ224" i="7"/>
  <c r="BN224" i="7"/>
  <c r="BV224" i="7"/>
  <c r="BF232" i="7"/>
  <c r="BR232" i="7"/>
  <c r="BZ232" i="7"/>
  <c r="BZ233" i="7"/>
  <c r="BZ234" i="7"/>
  <c r="BZ235" i="7"/>
  <c r="BZ236" i="7"/>
  <c r="BZ237" i="7"/>
  <c r="BZ238" i="7"/>
  <c r="BZ239" i="7"/>
  <c r="BJ240" i="7"/>
  <c r="BN240" i="7"/>
  <c r="BV240" i="7"/>
  <c r="BF248" i="7"/>
  <c r="BR248" i="7"/>
  <c r="BZ248" i="7"/>
  <c r="N257" i="7"/>
  <c r="T257" i="7"/>
  <c r="BM256" i="7"/>
  <c r="BI272" i="7"/>
  <c r="BU264" i="7"/>
  <c r="CA264" i="7"/>
  <c r="BY264" i="7"/>
  <c r="BO288" i="7"/>
  <c r="BI184" i="7"/>
  <c r="BU184" i="7"/>
  <c r="BY184" i="7"/>
  <c r="BY185" i="7"/>
  <c r="BY186" i="7"/>
  <c r="BY187" i="7"/>
  <c r="BY188" i="7"/>
  <c r="BY189" i="7"/>
  <c r="BY190" i="7"/>
  <c r="BY191" i="7"/>
  <c r="BE192" i="7"/>
  <c r="BM192" i="7"/>
  <c r="BQ192" i="7"/>
  <c r="BY192" i="7"/>
  <c r="BI216" i="7"/>
  <c r="BU216" i="7"/>
  <c r="BY216" i="7"/>
  <c r="BY217" i="7"/>
  <c r="BY218" i="7"/>
  <c r="BY219" i="7"/>
  <c r="BY220" i="7"/>
  <c r="BY221" i="7"/>
  <c r="BY222" i="7"/>
  <c r="BY223" i="7"/>
  <c r="BE224" i="7"/>
  <c r="BM224" i="7"/>
  <c r="BQ224" i="7"/>
  <c r="BY224" i="7"/>
  <c r="BI232" i="7"/>
  <c r="BU232" i="7"/>
  <c r="BY232" i="7"/>
  <c r="BY233" i="7"/>
  <c r="BY234" i="7"/>
  <c r="BY235" i="7"/>
  <c r="BY236" i="7"/>
  <c r="BY237" i="7"/>
  <c r="BY238" i="7"/>
  <c r="BY239" i="7"/>
  <c r="BE240" i="7"/>
  <c r="BM240" i="7"/>
  <c r="BQ240" i="7"/>
  <c r="BU248" i="7"/>
  <c r="BY248" i="7"/>
  <c r="CA249" i="7"/>
  <c r="CA250" i="7"/>
  <c r="BY250" i="7"/>
  <c r="CA252" i="7"/>
  <c r="BY252" i="7"/>
  <c r="CA254" i="7"/>
  <c r="BY254" i="7"/>
  <c r="H257" i="7"/>
  <c r="W257" i="7"/>
  <c r="Q257" i="7"/>
  <c r="BF256" i="7"/>
  <c r="BR256" i="7"/>
  <c r="Z257" i="7"/>
  <c r="BZ256" i="7"/>
  <c r="BF272" i="7"/>
  <c r="BR272" i="7"/>
  <c r="BZ272" i="7"/>
  <c r="BU304" i="7"/>
  <c r="BL184" i="7"/>
  <c r="BX184" i="7"/>
  <c r="BD192" i="7"/>
  <c r="BH192" i="7"/>
  <c r="BL192" i="7"/>
  <c r="BP192" i="7"/>
  <c r="BT192" i="7"/>
  <c r="BL216" i="7"/>
  <c r="BX216" i="7"/>
  <c r="BD224" i="7"/>
  <c r="BH224" i="7"/>
  <c r="BL224" i="7"/>
  <c r="BP224" i="7"/>
  <c r="BT224" i="7"/>
  <c r="BX224" i="7"/>
  <c r="BL232" i="7"/>
  <c r="BX232" i="7"/>
  <c r="BD240" i="7"/>
  <c r="BH240" i="7"/>
  <c r="BL240" i="7"/>
  <c r="BP240" i="7"/>
  <c r="BT240" i="7"/>
  <c r="BX240" i="7"/>
  <c r="BL248" i="7"/>
  <c r="BX248" i="7"/>
  <c r="K257" i="7"/>
  <c r="BE256" i="7"/>
  <c r="BO256" i="7"/>
  <c r="BO272" i="7"/>
  <c r="BI288" i="7"/>
  <c r="BU288" i="7"/>
  <c r="BR304" i="7"/>
  <c r="BG176" i="7"/>
  <c r="BK176" i="7"/>
  <c r="BS176" i="7"/>
  <c r="BW176" i="7"/>
  <c r="BO184" i="7"/>
  <c r="CA184" i="7"/>
  <c r="BG192" i="7"/>
  <c r="BK192" i="7"/>
  <c r="BS192" i="7"/>
  <c r="BW192" i="7"/>
  <c r="BO216" i="7"/>
  <c r="CA216" i="7"/>
  <c r="BG224" i="7"/>
  <c r="BK224" i="7"/>
  <c r="BS224" i="7"/>
  <c r="BW224" i="7"/>
  <c r="BO232" i="7"/>
  <c r="BG240" i="7"/>
  <c r="BK240" i="7"/>
  <c r="BS240" i="7"/>
  <c r="BW240" i="7"/>
  <c r="BO248" i="7"/>
  <c r="BO249" i="7"/>
  <c r="BO250" i="7"/>
  <c r="BY251" i="7"/>
  <c r="BO252" i="7"/>
  <c r="BY253" i="7"/>
  <c r="BO254" i="7"/>
  <c r="J257" i="7"/>
  <c r="BI264" i="7"/>
  <c r="BO312" i="7"/>
  <c r="BY312" i="7"/>
  <c r="BL336" i="7"/>
  <c r="BX336" i="7"/>
  <c r="BF352" i="7"/>
  <c r="BR352" i="7"/>
  <c r="Z353" i="7"/>
  <c r="BZ352" i="7"/>
  <c r="BF368" i="7"/>
  <c r="BR368" i="7"/>
  <c r="BJ256" i="7"/>
  <c r="BN256" i="7"/>
  <c r="BV256" i="7"/>
  <c r="BF264" i="7"/>
  <c r="BR264" i="7"/>
  <c r="BZ264" i="7"/>
  <c r="BJ272" i="7"/>
  <c r="BN272" i="7"/>
  <c r="BV272" i="7"/>
  <c r="BF280" i="7"/>
  <c r="BR280" i="7"/>
  <c r="BZ280" i="7"/>
  <c r="BJ288" i="7"/>
  <c r="BN288" i="7"/>
  <c r="BV288" i="7"/>
  <c r="BF296" i="7"/>
  <c r="BR296" i="7"/>
  <c r="BZ296" i="7"/>
  <c r="BZ302" i="7"/>
  <c r="BZ303" i="7"/>
  <c r="BJ304" i="7"/>
  <c r="BN304" i="7"/>
  <c r="BV304" i="7"/>
  <c r="BU312" i="7"/>
  <c r="M321" i="7"/>
  <c r="D353" i="7"/>
  <c r="P353" i="7"/>
  <c r="BL312" i="7"/>
  <c r="BX312" i="7"/>
  <c r="BI336" i="7"/>
  <c r="BU336" i="7"/>
  <c r="BO352" i="7"/>
  <c r="Y353" i="7"/>
  <c r="BY352" i="7"/>
  <c r="BO368" i="7"/>
  <c r="BY368" i="7"/>
  <c r="BY265" i="7"/>
  <c r="BY266" i="7"/>
  <c r="BY267" i="7"/>
  <c r="BY268" i="7"/>
  <c r="BY269" i="7"/>
  <c r="BY270" i="7"/>
  <c r="BY271" i="7"/>
  <c r="BE272" i="7"/>
  <c r="BM272" i="7"/>
  <c r="BQ272" i="7"/>
  <c r="BI280" i="7"/>
  <c r="BU280" i="7"/>
  <c r="BY280" i="7"/>
  <c r="BY281" i="7"/>
  <c r="BY282" i="7"/>
  <c r="BY283" i="7"/>
  <c r="BY284" i="7"/>
  <c r="BY285" i="7"/>
  <c r="BY286" i="7"/>
  <c r="BY287" i="7"/>
  <c r="BE288" i="7"/>
  <c r="BM288" i="7"/>
  <c r="BQ288" i="7"/>
  <c r="BY288" i="7"/>
  <c r="BI296" i="7"/>
  <c r="BU296" i="7"/>
  <c r="BY296" i="7"/>
  <c r="BY297" i="7"/>
  <c r="BY298" i="7"/>
  <c r="BY299" i="7"/>
  <c r="BY300" i="7"/>
  <c r="BY301" i="7"/>
  <c r="BY302" i="7"/>
  <c r="BY303" i="7"/>
  <c r="BE304" i="7"/>
  <c r="BM304" i="7"/>
  <c r="BQ304" i="7"/>
  <c r="BF312" i="7"/>
  <c r="BZ312" i="7"/>
  <c r="E321" i="7"/>
  <c r="K321" i="7"/>
  <c r="Q321" i="7"/>
  <c r="W321" i="7"/>
  <c r="H353" i="7"/>
  <c r="N353" i="7"/>
  <c r="T353" i="7"/>
  <c r="BI320" i="7"/>
  <c r="BU320" i="7"/>
  <c r="CA312" i="7"/>
  <c r="BF336" i="7"/>
  <c r="BR336" i="7"/>
  <c r="BZ336" i="7"/>
  <c r="BL352" i="7"/>
  <c r="BX352" i="7"/>
  <c r="BL368" i="7"/>
  <c r="BX368" i="7"/>
  <c r="BD256" i="7"/>
  <c r="BH256" i="7"/>
  <c r="BP256" i="7"/>
  <c r="BT256" i="7"/>
  <c r="BL264" i="7"/>
  <c r="BX264" i="7"/>
  <c r="BD272" i="7"/>
  <c r="BH272" i="7"/>
  <c r="BL272" i="7"/>
  <c r="BP272" i="7"/>
  <c r="BT272" i="7"/>
  <c r="BX272" i="7"/>
  <c r="BL280" i="7"/>
  <c r="BX280" i="7"/>
  <c r="BD288" i="7"/>
  <c r="BH288" i="7"/>
  <c r="BL288" i="7"/>
  <c r="BP288" i="7"/>
  <c r="BT288" i="7"/>
  <c r="BX288" i="7"/>
  <c r="BL296" i="7"/>
  <c r="BX296" i="7"/>
  <c r="BD304" i="7"/>
  <c r="BH304" i="7"/>
  <c r="BP304" i="7"/>
  <c r="BT304" i="7"/>
  <c r="BX304" i="7"/>
  <c r="BI312" i="7"/>
  <c r="D321" i="7"/>
  <c r="P321" i="7"/>
  <c r="G353" i="7"/>
  <c r="S353" i="7"/>
  <c r="BF320" i="7"/>
  <c r="BR320" i="7"/>
  <c r="Z321" i="7"/>
  <c r="BZ320" i="7"/>
  <c r="BO336" i="7"/>
  <c r="BY336" i="7"/>
  <c r="BI352" i="7"/>
  <c r="BU352" i="7"/>
  <c r="BI368" i="7"/>
  <c r="BU368" i="7"/>
  <c r="BG256" i="7"/>
  <c r="BK256" i="7"/>
  <c r="BS256" i="7"/>
  <c r="BW256" i="7"/>
  <c r="BO264" i="7"/>
  <c r="BG272" i="7"/>
  <c r="BK272" i="7"/>
  <c r="BS272" i="7"/>
  <c r="BW272" i="7"/>
  <c r="BO280" i="7"/>
  <c r="CA280" i="7"/>
  <c r="BG288" i="7"/>
  <c r="BK288" i="7"/>
  <c r="BS288" i="7"/>
  <c r="BW288" i="7"/>
  <c r="BO296" i="7"/>
  <c r="BG304" i="7"/>
  <c r="BK304" i="7"/>
  <c r="BS304" i="7"/>
  <c r="BW304" i="7"/>
  <c r="BR312" i="7"/>
  <c r="CA313" i="7"/>
  <c r="H321" i="7"/>
  <c r="N321" i="7"/>
  <c r="T321" i="7"/>
  <c r="E353" i="7"/>
  <c r="K353" i="7"/>
  <c r="Q353" i="7"/>
  <c r="W353" i="7"/>
  <c r="BG320" i="7"/>
  <c r="BK320" i="7"/>
  <c r="BS320" i="7"/>
  <c r="BW320" i="7"/>
  <c r="BO328" i="7"/>
  <c r="BG336" i="7"/>
  <c r="BK336" i="7"/>
  <c r="BS336" i="7"/>
  <c r="BW336" i="7"/>
  <c r="BO344" i="7"/>
  <c r="BG352" i="7"/>
  <c r="BK352" i="7"/>
  <c r="BS352" i="7"/>
  <c r="BW352" i="7"/>
  <c r="BO360" i="7"/>
  <c r="BG368" i="7"/>
  <c r="BK368" i="7"/>
  <c r="BS368" i="7"/>
  <c r="BW368" i="7"/>
  <c r="BJ320" i="7"/>
  <c r="BN320" i="7"/>
  <c r="BV320" i="7"/>
  <c r="BF328" i="7"/>
  <c r="BR328" i="7"/>
  <c r="BZ328" i="7"/>
  <c r="BJ336" i="7"/>
  <c r="BN336" i="7"/>
  <c r="BV336" i="7"/>
  <c r="BF344" i="7"/>
  <c r="BR344" i="7"/>
  <c r="BZ344" i="7"/>
  <c r="BJ352" i="7"/>
  <c r="BN352" i="7"/>
  <c r="BV352" i="7"/>
  <c r="BF360" i="7"/>
  <c r="BR360" i="7"/>
  <c r="BZ360" i="7"/>
  <c r="BJ368" i="7"/>
  <c r="BN368" i="7"/>
  <c r="BV368" i="7"/>
  <c r="CA318" i="7"/>
  <c r="CA319" i="7"/>
  <c r="BE320" i="7"/>
  <c r="BM320" i="7"/>
  <c r="BQ320" i="7"/>
  <c r="BI328" i="7"/>
  <c r="BU328" i="7"/>
  <c r="BY328" i="7"/>
  <c r="CA335" i="7"/>
  <c r="BE336" i="7"/>
  <c r="BM336" i="7"/>
  <c r="BQ336" i="7"/>
  <c r="BI344" i="7"/>
  <c r="BU344" i="7"/>
  <c r="BY344" i="7"/>
  <c r="BE352" i="7"/>
  <c r="BM352" i="7"/>
  <c r="BQ352" i="7"/>
  <c r="BI360" i="7"/>
  <c r="BU360" i="7"/>
  <c r="BY360" i="7"/>
  <c r="BE368" i="7"/>
  <c r="BM368" i="7"/>
  <c r="BQ368" i="7"/>
  <c r="BD320" i="7"/>
  <c r="BH320" i="7"/>
  <c r="BP320" i="7"/>
  <c r="BT320" i="7"/>
  <c r="BL328" i="7"/>
  <c r="BX328" i="7"/>
  <c r="BD336" i="7"/>
  <c r="BH336" i="7"/>
  <c r="BP336" i="7"/>
  <c r="BT336" i="7"/>
  <c r="BL344" i="7"/>
  <c r="BX344" i="7"/>
  <c r="BD352" i="7"/>
  <c r="BH352" i="7"/>
  <c r="BP352" i="7"/>
  <c r="BT352" i="7"/>
  <c r="BL360" i="7"/>
  <c r="BX360" i="7"/>
  <c r="BD368" i="7"/>
  <c r="BH368" i="7"/>
  <c r="BP368" i="7"/>
  <c r="BT368" i="7"/>
  <c r="B325" i="58"/>
  <c r="U354" i="28"/>
  <c r="V376" i="28"/>
  <c r="T294" i="30"/>
  <c r="T320" i="30"/>
  <c r="T371" i="30"/>
  <c r="T387" i="30"/>
  <c r="W387" i="30" s="1"/>
  <c r="V382" i="28"/>
  <c r="T382" i="28"/>
  <c r="V381" i="28"/>
  <c r="V380" i="28"/>
  <c r="V379" i="28"/>
  <c r="V378" i="28"/>
  <c r="V368" i="28"/>
  <c r="V339" i="28"/>
  <c r="X378" i="30"/>
  <c r="AV389" i="30"/>
  <c r="AF408" i="30"/>
  <c r="AF407" i="30" s="1"/>
  <c r="AL408" i="30"/>
  <c r="AL407" i="30" s="1"/>
  <c r="AQ408" i="30"/>
  <c r="AQ407" i="30" s="1"/>
  <c r="S200" i="30"/>
  <c r="S236" i="30"/>
  <c r="U253" i="30"/>
  <c r="U275" i="30"/>
  <c r="U279" i="30"/>
  <c r="U283" i="30"/>
  <c r="U288" i="30"/>
  <c r="AV397" i="30" s="1"/>
  <c r="T307" i="30"/>
  <c r="W311" i="30" s="1"/>
  <c r="S320" i="30"/>
  <c r="T329" i="30"/>
  <c r="U323" i="30"/>
  <c r="U328" i="30"/>
  <c r="U332" i="30"/>
  <c r="U346" i="30"/>
  <c r="U355" i="30"/>
  <c r="U363" i="30"/>
  <c r="U365" i="30"/>
  <c r="U369" i="30"/>
  <c r="T381" i="30"/>
  <c r="W381" i="30" s="1"/>
  <c r="U377" i="30"/>
  <c r="U385" i="30"/>
  <c r="X385" i="30" s="1"/>
  <c r="T393" i="30"/>
  <c r="U392" i="30"/>
  <c r="X392" i="30" s="1"/>
  <c r="V378" i="30"/>
  <c r="W378" i="30"/>
  <c r="V377" i="30"/>
  <c r="T381" i="28"/>
  <c r="T379" i="28"/>
  <c r="T378" i="28"/>
  <c r="T375" i="28"/>
  <c r="T368" i="28"/>
  <c r="T354" i="28"/>
  <c r="T339" i="28"/>
  <c r="AI408" i="30"/>
  <c r="AI407" i="30" s="1"/>
  <c r="AN408" i="30"/>
  <c r="AN407" i="30" s="1"/>
  <c r="U227" i="30"/>
  <c r="U251" i="30"/>
  <c r="U255" i="30"/>
  <c r="S269" i="30"/>
  <c r="U273" i="30"/>
  <c r="U277" i="30"/>
  <c r="U281" i="30"/>
  <c r="U290" i="30"/>
  <c r="U325" i="30"/>
  <c r="U334" i="30"/>
  <c r="U344" i="30"/>
  <c r="U348" i="30"/>
  <c r="T359" i="30"/>
  <c r="U357" i="30"/>
  <c r="U367" i="30"/>
  <c r="U375" i="30"/>
  <c r="U379" i="30"/>
  <c r="X379" i="30" s="1"/>
  <c r="U390" i="30"/>
  <c r="X390" i="30" s="1"/>
  <c r="W377" i="30"/>
  <c r="V375" i="28"/>
  <c r="AH408" i="30"/>
  <c r="AH407" i="30" s="1"/>
  <c r="AR408" i="30"/>
  <c r="AR407" i="30" s="1"/>
  <c r="T200" i="30"/>
  <c r="U228" i="30"/>
  <c r="T236" i="30"/>
  <c r="U252" i="30"/>
  <c r="U256" i="30"/>
  <c r="U274" i="30"/>
  <c r="U278" i="30"/>
  <c r="U282" i="30"/>
  <c r="U287" i="30"/>
  <c r="S294" i="30"/>
  <c r="U326" i="30"/>
  <c r="S335" i="30"/>
  <c r="U345" i="30"/>
  <c r="U349" i="30"/>
  <c r="S359" i="30"/>
  <c r="U354" i="30"/>
  <c r="U358" i="30"/>
  <c r="U362" i="30"/>
  <c r="U364" i="30"/>
  <c r="U368" i="30"/>
  <c r="U376" i="30"/>
  <c r="AV405" i="30" s="1"/>
  <c r="U380" i="30"/>
  <c r="X380" i="30" s="1"/>
  <c r="U384" i="30"/>
  <c r="X384" i="30" s="1"/>
  <c r="U391" i="30"/>
  <c r="X391" i="30" s="1"/>
  <c r="U249" i="30"/>
  <c r="U271" i="30"/>
  <c r="U322" i="30"/>
  <c r="AV400" i="30" s="1"/>
  <c r="U353" i="30"/>
  <c r="U373" i="30"/>
  <c r="U389" i="30"/>
  <c r="X389" i="30" s="1"/>
  <c r="U331" i="30"/>
  <c r="U342" i="30"/>
  <c r="U361" i="30"/>
  <c r="U383" i="30"/>
  <c r="X383" i="30" s="1"/>
  <c r="T376" i="28"/>
  <c r="V354" i="28"/>
  <c r="B367" i="32"/>
  <c r="I366" i="32"/>
  <c r="H366" i="32"/>
  <c r="I365" i="32"/>
  <c r="H365" i="32"/>
  <c r="I364" i="32"/>
  <c r="H364" i="32"/>
  <c r="I363" i="32"/>
  <c r="H363" i="32"/>
  <c r="I362" i="32"/>
  <c r="H362" i="32"/>
  <c r="I361" i="32"/>
  <c r="H361" i="32"/>
  <c r="I360" i="32"/>
  <c r="H360" i="32"/>
  <c r="I359" i="32"/>
  <c r="H359" i="32"/>
  <c r="I350" i="32"/>
  <c r="H350" i="32"/>
  <c r="I349" i="32"/>
  <c r="H349" i="32"/>
  <c r="I348" i="32"/>
  <c r="H348" i="32"/>
  <c r="I347" i="32"/>
  <c r="H347" i="32"/>
  <c r="I346" i="32"/>
  <c r="H346" i="32"/>
  <c r="I345" i="32"/>
  <c r="H345" i="32"/>
  <c r="I344" i="32"/>
  <c r="H344" i="32"/>
  <c r="I343" i="32"/>
  <c r="H343" i="32"/>
  <c r="I334" i="32"/>
  <c r="H334" i="32"/>
  <c r="I333" i="32"/>
  <c r="H333" i="32"/>
  <c r="I332" i="32"/>
  <c r="H332" i="32"/>
  <c r="I331" i="32"/>
  <c r="H331" i="32"/>
  <c r="I330" i="32"/>
  <c r="H330" i="32"/>
  <c r="I329" i="32"/>
  <c r="H329" i="32"/>
  <c r="I328" i="32"/>
  <c r="H328" i="32"/>
  <c r="I327" i="32"/>
  <c r="H327" i="32"/>
  <c r="G335" i="32"/>
  <c r="I318" i="32"/>
  <c r="H318" i="32"/>
  <c r="I317" i="32"/>
  <c r="H317" i="32"/>
  <c r="I316" i="32"/>
  <c r="H316" i="32"/>
  <c r="I315" i="32"/>
  <c r="H315" i="32"/>
  <c r="I314" i="32"/>
  <c r="H314" i="32"/>
  <c r="I313" i="32"/>
  <c r="H313" i="32"/>
  <c r="I312" i="32"/>
  <c r="H312" i="32"/>
  <c r="I311" i="32"/>
  <c r="H311" i="32"/>
  <c r="C303" i="32"/>
  <c r="B303" i="32"/>
  <c r="I302" i="32"/>
  <c r="H302" i="32"/>
  <c r="I301" i="32"/>
  <c r="H301" i="32"/>
  <c r="I300" i="32"/>
  <c r="H300" i="32"/>
  <c r="I299" i="32"/>
  <c r="H299" i="32"/>
  <c r="I298" i="32"/>
  <c r="H298" i="32"/>
  <c r="I297" i="32"/>
  <c r="H297" i="32"/>
  <c r="I296" i="32"/>
  <c r="H296" i="32"/>
  <c r="I295" i="32"/>
  <c r="H295" i="32"/>
  <c r="G303" i="32"/>
  <c r="C287" i="32"/>
  <c r="B287" i="32"/>
  <c r="I286" i="32"/>
  <c r="H286" i="32"/>
  <c r="I285" i="32"/>
  <c r="H285" i="32"/>
  <c r="I284" i="32"/>
  <c r="H284" i="32"/>
  <c r="I283" i="32"/>
  <c r="H283" i="32"/>
  <c r="I282" i="32"/>
  <c r="H282" i="32"/>
  <c r="I281" i="32"/>
  <c r="H281" i="32"/>
  <c r="I280" i="32"/>
  <c r="H280" i="32"/>
  <c r="I279" i="32"/>
  <c r="H279" i="32"/>
  <c r="G287" i="32"/>
  <c r="C271" i="32"/>
  <c r="B271" i="32"/>
  <c r="I270" i="32"/>
  <c r="H270" i="32"/>
  <c r="I269" i="32"/>
  <c r="H269" i="32"/>
  <c r="I268" i="32"/>
  <c r="H268" i="32"/>
  <c r="I267" i="32"/>
  <c r="H267" i="32"/>
  <c r="I266" i="32"/>
  <c r="H266" i="32"/>
  <c r="I265" i="32"/>
  <c r="H265" i="32"/>
  <c r="I264" i="32"/>
  <c r="H264" i="32"/>
  <c r="I263" i="32"/>
  <c r="H263" i="32"/>
  <c r="G271" i="32"/>
  <c r="I254" i="32"/>
  <c r="H254" i="32"/>
  <c r="I253" i="32"/>
  <c r="H253" i="32"/>
  <c r="I252" i="32"/>
  <c r="H252" i="32"/>
  <c r="I251" i="32"/>
  <c r="H251" i="32"/>
  <c r="I250" i="32"/>
  <c r="H250" i="32"/>
  <c r="I249" i="32"/>
  <c r="H249" i="32"/>
  <c r="I248" i="32"/>
  <c r="H248" i="32"/>
  <c r="I247" i="32"/>
  <c r="H247" i="32"/>
  <c r="I238" i="32"/>
  <c r="H238" i="32"/>
  <c r="I237" i="32"/>
  <c r="H237" i="32"/>
  <c r="I236" i="32"/>
  <c r="H236" i="32"/>
  <c r="I235" i="32"/>
  <c r="H235" i="32"/>
  <c r="I234" i="32"/>
  <c r="H234" i="32"/>
  <c r="I233" i="32"/>
  <c r="H233" i="32"/>
  <c r="I232" i="32"/>
  <c r="H232" i="32"/>
  <c r="I231" i="32"/>
  <c r="H231" i="32"/>
  <c r="G239" i="32"/>
  <c r="C223" i="32"/>
  <c r="B223" i="32"/>
  <c r="I222" i="32"/>
  <c r="H222" i="32"/>
  <c r="I221" i="32"/>
  <c r="H221" i="32"/>
  <c r="I220" i="32"/>
  <c r="H220" i="32"/>
  <c r="I219" i="32"/>
  <c r="H219" i="32"/>
  <c r="I218" i="32"/>
  <c r="H218" i="32"/>
  <c r="I217" i="32"/>
  <c r="H217" i="32"/>
  <c r="I216" i="32"/>
  <c r="H216" i="32"/>
  <c r="I215" i="32"/>
  <c r="H215" i="32"/>
  <c r="G223" i="32"/>
  <c r="C191" i="32"/>
  <c r="I190" i="32"/>
  <c r="H190" i="32"/>
  <c r="I189" i="32"/>
  <c r="H189" i="32"/>
  <c r="I188" i="32"/>
  <c r="H188" i="32"/>
  <c r="I187" i="32"/>
  <c r="H187" i="32"/>
  <c r="I186" i="32"/>
  <c r="H186" i="32"/>
  <c r="I185" i="32"/>
  <c r="H185" i="32"/>
  <c r="I184" i="32"/>
  <c r="H184" i="32"/>
  <c r="I183" i="32"/>
  <c r="H183" i="32"/>
  <c r="G191" i="32"/>
  <c r="I174" i="32"/>
  <c r="H174" i="32"/>
  <c r="I173" i="32"/>
  <c r="H173" i="32"/>
  <c r="I172" i="32"/>
  <c r="H172" i="32"/>
  <c r="I171" i="32"/>
  <c r="H171" i="32"/>
  <c r="I170" i="32"/>
  <c r="H170" i="32"/>
  <c r="I169" i="32"/>
  <c r="H169" i="32"/>
  <c r="I168" i="32"/>
  <c r="H168" i="32"/>
  <c r="I167" i="32"/>
  <c r="H167" i="32"/>
  <c r="C159" i="32"/>
  <c r="B159" i="32"/>
  <c r="I158" i="32"/>
  <c r="H158" i="32"/>
  <c r="I157" i="32"/>
  <c r="H157" i="32"/>
  <c r="I156" i="32"/>
  <c r="H156" i="32"/>
  <c r="I155" i="32"/>
  <c r="H155" i="32"/>
  <c r="I154" i="32"/>
  <c r="H154" i="32"/>
  <c r="I153" i="32"/>
  <c r="H153" i="32"/>
  <c r="I152" i="32"/>
  <c r="H152" i="32"/>
  <c r="I151" i="32"/>
  <c r="H151" i="32"/>
  <c r="G159" i="32"/>
  <c r="C143" i="32"/>
  <c r="B143" i="32"/>
  <c r="I142" i="32"/>
  <c r="H142" i="32"/>
  <c r="I141" i="32"/>
  <c r="H141" i="32"/>
  <c r="I140" i="32"/>
  <c r="H140" i="32"/>
  <c r="I139" i="32"/>
  <c r="H139" i="32"/>
  <c r="I138" i="32"/>
  <c r="H138" i="32"/>
  <c r="I137" i="32"/>
  <c r="H137" i="32"/>
  <c r="I136" i="32"/>
  <c r="H136" i="32"/>
  <c r="I135" i="32"/>
  <c r="H135" i="32"/>
  <c r="I126" i="32"/>
  <c r="H126" i="32"/>
  <c r="I125" i="32"/>
  <c r="H125" i="32"/>
  <c r="I124" i="32"/>
  <c r="H124" i="32"/>
  <c r="I123" i="32"/>
  <c r="H123" i="32"/>
  <c r="I122" i="32"/>
  <c r="H122" i="32"/>
  <c r="I121" i="32"/>
  <c r="H121" i="32"/>
  <c r="I120" i="32"/>
  <c r="H120" i="32"/>
  <c r="I119" i="32"/>
  <c r="H119" i="32"/>
  <c r="C111" i="32"/>
  <c r="B111" i="32"/>
  <c r="I110" i="32"/>
  <c r="H110" i="32"/>
  <c r="I109" i="32"/>
  <c r="H109" i="32"/>
  <c r="I108" i="32"/>
  <c r="H108" i="32"/>
  <c r="I107" i="32"/>
  <c r="H107" i="32"/>
  <c r="I106" i="32"/>
  <c r="H106" i="32"/>
  <c r="I105" i="32"/>
  <c r="H105" i="32"/>
  <c r="I104" i="32"/>
  <c r="H104" i="32"/>
  <c r="I103" i="32"/>
  <c r="H103" i="32"/>
  <c r="G111" i="32"/>
  <c r="I94" i="32"/>
  <c r="H94" i="32"/>
  <c r="I93" i="32"/>
  <c r="H93" i="32"/>
  <c r="I92" i="32"/>
  <c r="H92" i="32"/>
  <c r="I91" i="32"/>
  <c r="H91" i="32"/>
  <c r="I90" i="32"/>
  <c r="H90" i="32"/>
  <c r="I89" i="32"/>
  <c r="H89" i="32"/>
  <c r="I88" i="32"/>
  <c r="H88" i="32"/>
  <c r="I87" i="32"/>
  <c r="H87" i="32"/>
  <c r="G95" i="32"/>
  <c r="I62" i="32"/>
  <c r="H62" i="32"/>
  <c r="I61" i="32"/>
  <c r="H61" i="32"/>
  <c r="I60" i="32"/>
  <c r="H60" i="32"/>
  <c r="I59" i="32"/>
  <c r="H59" i="32"/>
  <c r="I58" i="32"/>
  <c r="H58" i="32"/>
  <c r="I57" i="32"/>
  <c r="H57" i="32"/>
  <c r="I56" i="32"/>
  <c r="H56" i="32"/>
  <c r="I55" i="32"/>
  <c r="H55" i="32"/>
  <c r="C47" i="32"/>
  <c r="B47" i="32"/>
  <c r="I46" i="32"/>
  <c r="H46" i="32"/>
  <c r="I45" i="32"/>
  <c r="H45" i="32"/>
  <c r="I44" i="32"/>
  <c r="H44" i="32"/>
  <c r="I43" i="32"/>
  <c r="H43" i="32"/>
  <c r="I42" i="32"/>
  <c r="H42" i="32"/>
  <c r="I41" i="32"/>
  <c r="H41" i="32"/>
  <c r="I40" i="32"/>
  <c r="H40" i="32"/>
  <c r="I39" i="32"/>
  <c r="H39" i="32"/>
  <c r="G47" i="32"/>
  <c r="C31" i="32"/>
  <c r="B31" i="32"/>
  <c r="I30" i="32"/>
  <c r="H30" i="32"/>
  <c r="I29" i="32"/>
  <c r="H29" i="32"/>
  <c r="I28" i="32"/>
  <c r="H28" i="32"/>
  <c r="I27" i="32"/>
  <c r="H27" i="32"/>
  <c r="I26" i="32"/>
  <c r="H26" i="32"/>
  <c r="I25" i="32"/>
  <c r="H25" i="32"/>
  <c r="I24" i="32"/>
  <c r="H24" i="32"/>
  <c r="I23" i="32"/>
  <c r="H23" i="32"/>
  <c r="B18" i="40"/>
  <c r="Q59" i="39"/>
  <c r="P59" i="39"/>
  <c r="N59" i="39"/>
  <c r="M59" i="39"/>
  <c r="K59" i="39"/>
  <c r="J59" i="39"/>
  <c r="H59" i="39"/>
  <c r="G59" i="39"/>
  <c r="E59" i="39"/>
  <c r="D59" i="39"/>
  <c r="O59" i="39"/>
  <c r="Q174" i="30"/>
  <c r="Q421" i="30" s="1"/>
  <c r="P174" i="30"/>
  <c r="P421" i="30" s="1"/>
  <c r="N174" i="30"/>
  <c r="N421" i="30" s="1"/>
  <c r="M174" i="30"/>
  <c r="M421" i="30" s="1"/>
  <c r="K174" i="30"/>
  <c r="K421" i="30" s="1"/>
  <c r="J174" i="30"/>
  <c r="J421" i="30" s="1"/>
  <c r="H174" i="30"/>
  <c r="H421" i="30" s="1"/>
  <c r="G174" i="30"/>
  <c r="G421" i="30" s="1"/>
  <c r="E174" i="30"/>
  <c r="E421" i="30" s="1"/>
  <c r="D174" i="30"/>
  <c r="D421" i="30" s="1"/>
  <c r="L174" i="30"/>
  <c r="L421" i="30" s="1"/>
  <c r="R174" i="30"/>
  <c r="R421" i="30" s="1"/>
  <c r="F174" i="30"/>
  <c r="F421" i="30" s="1"/>
  <c r="Q164" i="30"/>
  <c r="Q420" i="30" s="1"/>
  <c r="P164" i="30"/>
  <c r="P420" i="30" s="1"/>
  <c r="N164" i="30"/>
  <c r="N420" i="30" s="1"/>
  <c r="M164" i="30"/>
  <c r="M420" i="30" s="1"/>
  <c r="K164" i="30"/>
  <c r="K420" i="30" s="1"/>
  <c r="J164" i="30"/>
  <c r="J420" i="30" s="1"/>
  <c r="H164" i="30"/>
  <c r="H420" i="30" s="1"/>
  <c r="G164" i="30"/>
  <c r="G420" i="30" s="1"/>
  <c r="E164" i="30"/>
  <c r="E420" i="30" s="1"/>
  <c r="D164" i="30"/>
  <c r="D420" i="30" s="1"/>
  <c r="R159" i="30"/>
  <c r="U159" i="30" s="1"/>
  <c r="U164" i="30" s="1"/>
  <c r="L164" i="30"/>
  <c r="L420" i="30" s="1"/>
  <c r="Q157" i="30"/>
  <c r="Q419" i="30" s="1"/>
  <c r="P157" i="30"/>
  <c r="P419" i="30" s="1"/>
  <c r="N157" i="30"/>
  <c r="N419" i="30" s="1"/>
  <c r="M157" i="30"/>
  <c r="M419" i="30" s="1"/>
  <c r="K157" i="30"/>
  <c r="K419" i="30" s="1"/>
  <c r="J157" i="30"/>
  <c r="J419" i="30" s="1"/>
  <c r="H157" i="30"/>
  <c r="H419" i="30" s="1"/>
  <c r="G157" i="30"/>
  <c r="G419" i="30" s="1"/>
  <c r="E157" i="30"/>
  <c r="E419" i="30" s="1"/>
  <c r="D157" i="30"/>
  <c r="D419" i="30" s="1"/>
  <c r="R157" i="30"/>
  <c r="R419" i="30" s="1"/>
  <c r="O157" i="30"/>
  <c r="O419" i="30" s="1"/>
  <c r="F157" i="30"/>
  <c r="F419" i="30" s="1"/>
  <c r="Q418" i="30"/>
  <c r="P418" i="30"/>
  <c r="N152" i="30"/>
  <c r="N418" i="30" s="1"/>
  <c r="M152" i="30"/>
  <c r="M418" i="30" s="1"/>
  <c r="K152" i="30"/>
  <c r="K418" i="30" s="1"/>
  <c r="J152" i="30"/>
  <c r="J418" i="30" s="1"/>
  <c r="H152" i="30"/>
  <c r="H418" i="30" s="1"/>
  <c r="G152" i="30"/>
  <c r="G418" i="30" s="1"/>
  <c r="E152" i="30"/>
  <c r="E418" i="30" s="1"/>
  <c r="D152" i="30"/>
  <c r="D418" i="30" s="1"/>
  <c r="L152" i="30"/>
  <c r="L418" i="30" s="1"/>
  <c r="Q143" i="30"/>
  <c r="Q417" i="30" s="1"/>
  <c r="P143" i="30"/>
  <c r="P417" i="30" s="1"/>
  <c r="N143" i="30"/>
  <c r="N417" i="30" s="1"/>
  <c r="M143" i="30"/>
  <c r="M417" i="30" s="1"/>
  <c r="K143" i="30"/>
  <c r="K417" i="30" s="1"/>
  <c r="J143" i="30"/>
  <c r="J417" i="30" s="1"/>
  <c r="H143" i="30"/>
  <c r="H417" i="30" s="1"/>
  <c r="G143" i="30"/>
  <c r="G417" i="30" s="1"/>
  <c r="E143" i="30"/>
  <c r="E417" i="30" s="1"/>
  <c r="D143" i="30"/>
  <c r="D417" i="30" s="1"/>
  <c r="Q137" i="30"/>
  <c r="Q416" i="30" s="1"/>
  <c r="P137" i="30"/>
  <c r="P416" i="30" s="1"/>
  <c r="N137" i="30"/>
  <c r="N416" i="30" s="1"/>
  <c r="M137" i="30"/>
  <c r="M416" i="30" s="1"/>
  <c r="K137" i="30"/>
  <c r="K416" i="30" s="1"/>
  <c r="J137" i="30"/>
  <c r="J416" i="30" s="1"/>
  <c r="H137" i="30"/>
  <c r="H416" i="30" s="1"/>
  <c r="G137" i="30"/>
  <c r="G416" i="30" s="1"/>
  <c r="E137" i="30"/>
  <c r="E416" i="30" s="1"/>
  <c r="D137" i="30"/>
  <c r="D416" i="30" s="1"/>
  <c r="F137" i="30"/>
  <c r="F416" i="30" s="1"/>
  <c r="Q129" i="30"/>
  <c r="Q415" i="30" s="1"/>
  <c r="P129" i="30"/>
  <c r="P415" i="30" s="1"/>
  <c r="N129" i="30"/>
  <c r="N415" i="30" s="1"/>
  <c r="M129" i="30"/>
  <c r="M415" i="30" s="1"/>
  <c r="K129" i="30"/>
  <c r="K415" i="30" s="1"/>
  <c r="J129" i="30"/>
  <c r="J415" i="30" s="1"/>
  <c r="H129" i="30"/>
  <c r="H415" i="30" s="1"/>
  <c r="G129" i="30"/>
  <c r="G415" i="30" s="1"/>
  <c r="E129" i="30"/>
  <c r="D129" i="30"/>
  <c r="D415" i="30" s="1"/>
  <c r="I129" i="30"/>
  <c r="I415" i="30" s="1"/>
  <c r="O129" i="30"/>
  <c r="O415" i="30" s="1"/>
  <c r="L129" i="30"/>
  <c r="L415" i="30" s="1"/>
  <c r="Q124" i="30"/>
  <c r="P124" i="30"/>
  <c r="N124" i="30"/>
  <c r="N414" i="30" s="1"/>
  <c r="M124" i="30"/>
  <c r="M414" i="30" s="1"/>
  <c r="K124" i="30"/>
  <c r="K414" i="30" s="1"/>
  <c r="J124" i="30"/>
  <c r="J414" i="30" s="1"/>
  <c r="H124" i="30"/>
  <c r="G124" i="30"/>
  <c r="E124" i="30"/>
  <c r="E414" i="30" s="1"/>
  <c r="D124" i="30"/>
  <c r="Q413" i="30"/>
  <c r="P413" i="30"/>
  <c r="N413" i="30"/>
  <c r="M413" i="30"/>
  <c r="K413" i="30"/>
  <c r="J413" i="30"/>
  <c r="H413" i="30"/>
  <c r="G413" i="30"/>
  <c r="E413" i="30"/>
  <c r="D118" i="30"/>
  <c r="D413" i="30" s="1"/>
  <c r="F113" i="30"/>
  <c r="Q111" i="30"/>
  <c r="Q412" i="30" s="1"/>
  <c r="P111" i="30"/>
  <c r="P412" i="30" s="1"/>
  <c r="N111" i="30"/>
  <c r="N412" i="30" s="1"/>
  <c r="M111" i="30"/>
  <c r="M412" i="30" s="1"/>
  <c r="K111" i="30"/>
  <c r="K412" i="30" s="1"/>
  <c r="J111" i="30"/>
  <c r="J412" i="30" s="1"/>
  <c r="H111" i="30"/>
  <c r="H412" i="30" s="1"/>
  <c r="G111" i="30"/>
  <c r="G412" i="30" s="1"/>
  <c r="E111" i="30"/>
  <c r="E412" i="30" s="1"/>
  <c r="D111" i="30"/>
  <c r="D412" i="30" s="1"/>
  <c r="Q411" i="30"/>
  <c r="P411" i="30"/>
  <c r="N411" i="30"/>
  <c r="M411" i="30"/>
  <c r="K411" i="30"/>
  <c r="J411" i="30"/>
  <c r="H411" i="30"/>
  <c r="G411" i="30"/>
  <c r="E411" i="30"/>
  <c r="D102" i="30"/>
  <c r="D411" i="30" s="1"/>
  <c r="Q410" i="30"/>
  <c r="P410" i="30"/>
  <c r="N90" i="30"/>
  <c r="N410" i="30" s="1"/>
  <c r="M90" i="30"/>
  <c r="M410" i="30" s="1"/>
  <c r="K90" i="30"/>
  <c r="K410" i="30" s="1"/>
  <c r="J90" i="30"/>
  <c r="J410" i="30" s="1"/>
  <c r="H90" i="30"/>
  <c r="H410" i="30" s="1"/>
  <c r="G90" i="30"/>
  <c r="G410" i="30" s="1"/>
  <c r="E90" i="30"/>
  <c r="E410" i="30" s="1"/>
  <c r="D90" i="30"/>
  <c r="D410" i="30" s="1"/>
  <c r="Q84" i="30"/>
  <c r="Q409" i="30" s="1"/>
  <c r="P84" i="30"/>
  <c r="P409" i="30" s="1"/>
  <c r="N84" i="30"/>
  <c r="N409" i="30" s="1"/>
  <c r="M84" i="30"/>
  <c r="M409" i="30" s="1"/>
  <c r="K84" i="30"/>
  <c r="K409" i="30" s="1"/>
  <c r="J84" i="30"/>
  <c r="J409" i="30" s="1"/>
  <c r="H84" i="30"/>
  <c r="H409" i="30" s="1"/>
  <c r="G84" i="30"/>
  <c r="G409" i="30" s="1"/>
  <c r="E84" i="30"/>
  <c r="E409" i="30" s="1"/>
  <c r="D409" i="30"/>
  <c r="I84" i="30"/>
  <c r="I409" i="30" s="1"/>
  <c r="Q408" i="30"/>
  <c r="P408" i="30"/>
  <c r="N73" i="30"/>
  <c r="N408" i="30" s="1"/>
  <c r="M73" i="30"/>
  <c r="M408" i="30" s="1"/>
  <c r="K73" i="30"/>
  <c r="K408" i="30" s="1"/>
  <c r="J73" i="30"/>
  <c r="J408" i="30" s="1"/>
  <c r="H408" i="30"/>
  <c r="G408" i="30"/>
  <c r="E408" i="30"/>
  <c r="D408" i="30"/>
  <c r="Q406" i="30"/>
  <c r="P406" i="30"/>
  <c r="N406" i="30"/>
  <c r="M406" i="30"/>
  <c r="K406" i="30"/>
  <c r="J406" i="30"/>
  <c r="H406" i="30"/>
  <c r="G406" i="30"/>
  <c r="E406" i="30"/>
  <c r="D50" i="30"/>
  <c r="D406" i="30" s="1"/>
  <c r="Q405" i="30"/>
  <c r="P405" i="30"/>
  <c r="N405" i="30"/>
  <c r="M405" i="30"/>
  <c r="K405" i="30"/>
  <c r="J405" i="30"/>
  <c r="H405" i="30"/>
  <c r="G405" i="30"/>
  <c r="E405" i="30"/>
  <c r="D44" i="30"/>
  <c r="D405" i="30" s="1"/>
  <c r="L405" i="30"/>
  <c r="O405" i="30"/>
  <c r="Q39" i="30"/>
  <c r="Q404" i="30" s="1"/>
  <c r="P39" i="30"/>
  <c r="P404" i="30" s="1"/>
  <c r="N39" i="30"/>
  <c r="N404" i="30" s="1"/>
  <c r="M39" i="30"/>
  <c r="M404" i="30" s="1"/>
  <c r="K39" i="30"/>
  <c r="K404" i="30" s="1"/>
  <c r="J39" i="30"/>
  <c r="J404" i="30" s="1"/>
  <c r="H39" i="30"/>
  <c r="H404" i="30" s="1"/>
  <c r="G39" i="30"/>
  <c r="G404" i="30" s="1"/>
  <c r="E39" i="30"/>
  <c r="E404" i="30" s="1"/>
  <c r="D39" i="30"/>
  <c r="D404" i="30" s="1"/>
  <c r="I39" i="30"/>
  <c r="I404" i="30" s="1"/>
  <c r="Q403" i="30"/>
  <c r="P403" i="30"/>
  <c r="O403" i="30"/>
  <c r="N403" i="30"/>
  <c r="M403" i="30"/>
  <c r="K403" i="30"/>
  <c r="J403" i="30"/>
  <c r="H403" i="30"/>
  <c r="G403" i="30"/>
  <c r="E403" i="30"/>
  <c r="D33" i="30"/>
  <c r="D403" i="30" s="1"/>
  <c r="L403" i="30"/>
  <c r="Q29" i="30"/>
  <c r="Q402" i="30" s="1"/>
  <c r="P29" i="30"/>
  <c r="P402" i="30" s="1"/>
  <c r="N29" i="30"/>
  <c r="M29" i="30"/>
  <c r="K29" i="30"/>
  <c r="J29" i="30"/>
  <c r="H29" i="30"/>
  <c r="H402" i="30" s="1"/>
  <c r="G29" i="30"/>
  <c r="G402" i="30" s="1"/>
  <c r="E29" i="30"/>
  <c r="E402" i="30" s="1"/>
  <c r="D29" i="30"/>
  <c r="D402" i="30" s="1"/>
  <c r="L29" i="30"/>
  <c r="Q21" i="30"/>
  <c r="P21" i="30"/>
  <c r="N21" i="30"/>
  <c r="M21" i="30"/>
  <c r="K21" i="30"/>
  <c r="J21" i="30"/>
  <c r="H21" i="30"/>
  <c r="G21" i="30"/>
  <c r="E21" i="30"/>
  <c r="D21" i="30"/>
  <c r="D401" i="30" s="1"/>
  <c r="I21" i="30"/>
  <c r="O21" i="30"/>
  <c r="R21" i="30"/>
  <c r="F21" i="30"/>
  <c r="Q400" i="30"/>
  <c r="P400" i="30"/>
  <c r="N400" i="30"/>
  <c r="M400" i="30"/>
  <c r="K400" i="30"/>
  <c r="J400" i="30"/>
  <c r="H400" i="30"/>
  <c r="G400" i="30"/>
  <c r="E400" i="30"/>
  <c r="D16" i="30"/>
  <c r="AC172" i="27"/>
  <c r="AB172" i="27"/>
  <c r="O28" i="23" s="1"/>
  <c r="M172" i="27"/>
  <c r="K172" i="27"/>
  <c r="J172" i="27"/>
  <c r="H172" i="27"/>
  <c r="G172" i="27"/>
  <c r="E172" i="27"/>
  <c r="AJ171" i="27"/>
  <c r="AD171" i="27"/>
  <c r="AF171" i="27"/>
  <c r="AE171" i="27"/>
  <c r="AJ170" i="27"/>
  <c r="AD170" i="27"/>
  <c r="AF170" i="27"/>
  <c r="AJ169" i="27"/>
  <c r="AD169" i="27"/>
  <c r="AF169" i="27"/>
  <c r="AJ168" i="27"/>
  <c r="AD168" i="27"/>
  <c r="AF168" i="27"/>
  <c r="AJ167" i="27"/>
  <c r="AD167" i="27"/>
  <c r="AF167" i="27"/>
  <c r="AE167" i="27"/>
  <c r="AJ166" i="27"/>
  <c r="AD166" i="27"/>
  <c r="AF166" i="27"/>
  <c r="AE166" i="27"/>
  <c r="AJ165" i="27"/>
  <c r="AD165" i="27"/>
  <c r="AF165" i="27"/>
  <c r="AJ164" i="27"/>
  <c r="AD164" i="27"/>
  <c r="AI162" i="27"/>
  <c r="V27" i="23" s="1"/>
  <c r="V87" i="23" s="1"/>
  <c r="AH162" i="27"/>
  <c r="U27" i="23" s="1"/>
  <c r="U87" i="23" s="1"/>
  <c r="AC162" i="27"/>
  <c r="P27" i="23" s="1"/>
  <c r="P87" i="23" s="1"/>
  <c r="AB162" i="27"/>
  <c r="O27" i="23" s="1"/>
  <c r="O87" i="23" s="1"/>
  <c r="N162" i="27"/>
  <c r="M162" i="27"/>
  <c r="J162" i="27"/>
  <c r="H162" i="27"/>
  <c r="G162" i="27"/>
  <c r="E162" i="27"/>
  <c r="D162" i="27"/>
  <c r="AD161" i="27"/>
  <c r="AF161" i="27"/>
  <c r="AD160" i="27"/>
  <c r="AF160" i="27"/>
  <c r="AD159" i="27"/>
  <c r="AF159" i="27"/>
  <c r="AD158" i="27"/>
  <c r="AF158" i="27"/>
  <c r="AJ162" i="27"/>
  <c r="W27" i="23" s="1"/>
  <c r="W87" i="23" s="1"/>
  <c r="AD157" i="27"/>
  <c r="I162" i="27"/>
  <c r="F162" i="27"/>
  <c r="AI155" i="27"/>
  <c r="V26" i="23" s="1"/>
  <c r="AH155" i="27"/>
  <c r="U26" i="23" s="1"/>
  <c r="AC155" i="27"/>
  <c r="AB155" i="27"/>
  <c r="O26" i="23" s="1"/>
  <c r="H155" i="27"/>
  <c r="G155" i="27"/>
  <c r="E155" i="27"/>
  <c r="D155" i="27"/>
  <c r="AJ154" i="27"/>
  <c r="AD154" i="27"/>
  <c r="AF154" i="27"/>
  <c r="AJ153" i="27"/>
  <c r="AD153" i="27"/>
  <c r="AE153" i="27"/>
  <c r="AJ152" i="27"/>
  <c r="AD152" i="27"/>
  <c r="AF152" i="27"/>
  <c r="AE152" i="27"/>
  <c r="AI150" i="27"/>
  <c r="V25" i="23" s="1"/>
  <c r="AH150" i="27"/>
  <c r="U25" i="23" s="1"/>
  <c r="W150" i="27"/>
  <c r="N150" i="27"/>
  <c r="M150" i="27"/>
  <c r="K150" i="27"/>
  <c r="J150" i="27"/>
  <c r="H150" i="27"/>
  <c r="G150" i="27"/>
  <c r="E150" i="27"/>
  <c r="D150" i="27"/>
  <c r="AJ149" i="27"/>
  <c r="AF149" i="27"/>
  <c r="AJ148" i="27"/>
  <c r="AF148" i="27"/>
  <c r="AE148" i="27"/>
  <c r="AJ147" i="27"/>
  <c r="AF147" i="27"/>
  <c r="AE147" i="27"/>
  <c r="AJ146" i="27"/>
  <c r="AF146" i="27"/>
  <c r="AJ145" i="27"/>
  <c r="AF145" i="27"/>
  <c r="AJ144" i="27"/>
  <c r="AE144" i="27"/>
  <c r="AJ143" i="27"/>
  <c r="AF143" i="27"/>
  <c r="AE143" i="27"/>
  <c r="AI141" i="27"/>
  <c r="V24" i="23" s="1"/>
  <c r="AH141" i="27"/>
  <c r="U24" i="23" s="1"/>
  <c r="AC141" i="27"/>
  <c r="AB141" i="27"/>
  <c r="O24" i="23" s="1"/>
  <c r="M141" i="27"/>
  <c r="K141" i="27"/>
  <c r="J141" i="27"/>
  <c r="H141" i="27"/>
  <c r="G141" i="27"/>
  <c r="E141" i="27"/>
  <c r="D141" i="27"/>
  <c r="AJ140" i="27"/>
  <c r="AD140" i="27"/>
  <c r="AF140" i="27"/>
  <c r="AE140" i="27"/>
  <c r="X140" i="27"/>
  <c r="AA140" i="27" s="1"/>
  <c r="AJ139" i="27"/>
  <c r="AD139" i="27"/>
  <c r="AF139" i="27"/>
  <c r="X139" i="27"/>
  <c r="AA139" i="27" s="1"/>
  <c r="AJ138" i="27"/>
  <c r="AD138" i="27"/>
  <c r="AF138" i="27"/>
  <c r="X138" i="27"/>
  <c r="AA138" i="27" s="1"/>
  <c r="AJ137" i="27"/>
  <c r="AD137" i="27"/>
  <c r="AE137" i="27"/>
  <c r="X137" i="27"/>
  <c r="AI135" i="27"/>
  <c r="V23" i="23" s="1"/>
  <c r="AH135" i="27"/>
  <c r="U23" i="23" s="1"/>
  <c r="AC135" i="27"/>
  <c r="AB135" i="27"/>
  <c r="O23" i="23" s="1"/>
  <c r="D135" i="27"/>
  <c r="AF134" i="27"/>
  <c r="AF133" i="27"/>
  <c r="AF132" i="27"/>
  <c r="AF131" i="27"/>
  <c r="AF130" i="27"/>
  <c r="AD135" i="27"/>
  <c r="Q23" i="23" s="1"/>
  <c r="Q83" i="23" s="1"/>
  <c r="AI127" i="27"/>
  <c r="V22" i="23" s="1"/>
  <c r="AH127" i="27"/>
  <c r="U22" i="23" s="1"/>
  <c r="AC127" i="27"/>
  <c r="AB127" i="27"/>
  <c r="O22" i="23" s="1"/>
  <c r="M127" i="27"/>
  <c r="K127" i="27"/>
  <c r="J127" i="27"/>
  <c r="H127" i="27"/>
  <c r="G127" i="27"/>
  <c r="D127" i="27"/>
  <c r="AF126" i="27"/>
  <c r="AF125" i="27"/>
  <c r="AE124" i="27"/>
  <c r="L127" i="27"/>
  <c r="AF121" i="27"/>
  <c r="AF119" i="27"/>
  <c r="AI116" i="27"/>
  <c r="V20" i="23" s="1"/>
  <c r="AH116" i="27"/>
  <c r="U20" i="23" s="1"/>
  <c r="AC116" i="27"/>
  <c r="AB116" i="27"/>
  <c r="O20" i="23" s="1"/>
  <c r="K116" i="27"/>
  <c r="J116" i="27"/>
  <c r="H116" i="27"/>
  <c r="G116" i="27"/>
  <c r="E116" i="27"/>
  <c r="D116" i="27"/>
  <c r="AJ115" i="27"/>
  <c r="AD115" i="27"/>
  <c r="AF115" i="27"/>
  <c r="AJ114" i="27"/>
  <c r="AD114" i="27"/>
  <c r="AF114" i="27"/>
  <c r="X114" i="27"/>
  <c r="AA114" i="27" s="1"/>
  <c r="AJ113" i="27"/>
  <c r="AD113" i="27"/>
  <c r="AF113" i="27"/>
  <c r="AE113" i="27"/>
  <c r="X113" i="27"/>
  <c r="AA113" i="27" s="1"/>
  <c r="AJ112" i="27"/>
  <c r="AD112" i="27"/>
  <c r="AF112" i="27"/>
  <c r="AE112" i="27"/>
  <c r="X112" i="27"/>
  <c r="AA112" i="27" s="1"/>
  <c r="AJ111" i="27"/>
  <c r="AD111" i="27"/>
  <c r="AF111" i="27"/>
  <c r="X111" i="27"/>
  <c r="AI109" i="27"/>
  <c r="V19" i="23" s="1"/>
  <c r="AH109" i="27"/>
  <c r="U19" i="23" s="1"/>
  <c r="AC109" i="27"/>
  <c r="AB109" i="27"/>
  <c r="O19" i="23" s="1"/>
  <c r="N109" i="27"/>
  <c r="M109" i="27"/>
  <c r="K109" i="27"/>
  <c r="J109" i="27"/>
  <c r="H109" i="27"/>
  <c r="G109" i="27"/>
  <c r="E109" i="27"/>
  <c r="D109" i="27"/>
  <c r="AJ108" i="27"/>
  <c r="AD108" i="27"/>
  <c r="AF108" i="27"/>
  <c r="AJ107" i="27"/>
  <c r="AD107" i="27"/>
  <c r="AF107" i="27"/>
  <c r="AJ106" i="27"/>
  <c r="AD106" i="27"/>
  <c r="AF106" i="27"/>
  <c r="AE106" i="27"/>
  <c r="L109" i="27"/>
  <c r="AI100" i="27"/>
  <c r="V17" i="23" s="1"/>
  <c r="AH100" i="27"/>
  <c r="U17" i="23" s="1"/>
  <c r="AC100" i="27"/>
  <c r="AB100" i="27"/>
  <c r="O17" i="23" s="1"/>
  <c r="N100" i="27"/>
  <c r="M100" i="27"/>
  <c r="K100" i="27"/>
  <c r="J100" i="27"/>
  <c r="H100" i="27"/>
  <c r="G100" i="27"/>
  <c r="E100" i="27"/>
  <c r="D100" i="27"/>
  <c r="AJ99" i="27"/>
  <c r="AD99" i="27"/>
  <c r="AF99" i="27"/>
  <c r="AE99" i="27"/>
  <c r="AJ98" i="27"/>
  <c r="AD98" i="27"/>
  <c r="AF98" i="27"/>
  <c r="AE98" i="27"/>
  <c r="AJ97" i="27"/>
  <c r="AD97" i="27"/>
  <c r="AF97" i="27"/>
  <c r="AJ96" i="27"/>
  <c r="AD96" i="27"/>
  <c r="AF96" i="27"/>
  <c r="AJ95" i="27"/>
  <c r="AD95" i="27"/>
  <c r="AF95" i="27"/>
  <c r="AE95" i="27"/>
  <c r="AJ94" i="27"/>
  <c r="AD94" i="27"/>
  <c r="AF94" i="27"/>
  <c r="AE94" i="27"/>
  <c r="AJ93" i="27"/>
  <c r="AD93" i="27"/>
  <c r="AF93" i="27"/>
  <c r="AJ92" i="27"/>
  <c r="AD92" i="27"/>
  <c r="AF92" i="27"/>
  <c r="AJ91" i="27"/>
  <c r="AD91" i="27"/>
  <c r="AF91" i="27"/>
  <c r="AE91" i="27"/>
  <c r="AJ90" i="27"/>
  <c r="AD90" i="27"/>
  <c r="AI88" i="27"/>
  <c r="AH88" i="27"/>
  <c r="AC88" i="27"/>
  <c r="AB88" i="27"/>
  <c r="O16" i="23" s="1"/>
  <c r="E88" i="27"/>
  <c r="D88" i="27"/>
  <c r="AF87" i="27"/>
  <c r="AF86" i="27"/>
  <c r="AF85" i="27"/>
  <c r="AI82" i="27"/>
  <c r="AH82" i="27"/>
  <c r="AC82" i="27"/>
  <c r="AB82" i="27"/>
  <c r="O15" i="23" s="1"/>
  <c r="N82" i="27"/>
  <c r="M82" i="27"/>
  <c r="K82" i="27"/>
  <c r="K173" i="27" s="1"/>
  <c r="J82" i="27"/>
  <c r="H82" i="27"/>
  <c r="G82" i="27"/>
  <c r="E82" i="27"/>
  <c r="D82" i="27"/>
  <c r="D409" i="27" s="1"/>
  <c r="AJ81" i="27"/>
  <c r="AF81" i="27"/>
  <c r="AJ80" i="27"/>
  <c r="AF80" i="27"/>
  <c r="AJ79" i="27"/>
  <c r="AF79" i="27"/>
  <c r="AJ78" i="27"/>
  <c r="AF78" i="27"/>
  <c r="AJ77" i="27"/>
  <c r="AF77" i="27"/>
  <c r="AJ76" i="27"/>
  <c r="AF76" i="27"/>
  <c r="AJ75" i="27"/>
  <c r="AF75" i="27"/>
  <c r="AJ74" i="27"/>
  <c r="AF74" i="27"/>
  <c r="AJ73" i="27"/>
  <c r="AH71" i="27"/>
  <c r="U14" i="23" s="1"/>
  <c r="AC71" i="27"/>
  <c r="AB71" i="27"/>
  <c r="O14" i="23" s="1"/>
  <c r="D71" i="27"/>
  <c r="AF70" i="27"/>
  <c r="AF69" i="27"/>
  <c r="AF68" i="27"/>
  <c r="AF67" i="27"/>
  <c r="AF66" i="27"/>
  <c r="AF65" i="27"/>
  <c r="AF64" i="27"/>
  <c r="AF63" i="27"/>
  <c r="AF59" i="27"/>
  <c r="AF58" i="27"/>
  <c r="AF57" i="27"/>
  <c r="AF56" i="27"/>
  <c r="AF55" i="27"/>
  <c r="AF54" i="27"/>
  <c r="AF53" i="27"/>
  <c r="AF52" i="27"/>
  <c r="AF51" i="27"/>
  <c r="AI48" i="27"/>
  <c r="AH48" i="27"/>
  <c r="D48" i="27"/>
  <c r="AI42" i="27"/>
  <c r="V11" i="23" s="1"/>
  <c r="AH42" i="27"/>
  <c r="U11" i="23" s="1"/>
  <c r="AB42" i="27"/>
  <c r="O11" i="23" s="1"/>
  <c r="H42" i="27"/>
  <c r="G42" i="27"/>
  <c r="E42" i="27"/>
  <c r="D42" i="27"/>
  <c r="AF41" i="27"/>
  <c r="AE41" i="27"/>
  <c r="AF40" i="27"/>
  <c r="AE40" i="27"/>
  <c r="AF39" i="27"/>
  <c r="AE39" i="27"/>
  <c r="I42" i="27"/>
  <c r="V10" i="23"/>
  <c r="V70" i="23" s="1"/>
  <c r="U10" i="23"/>
  <c r="U70" i="23" s="1"/>
  <c r="M10" i="23"/>
  <c r="L10" i="23"/>
  <c r="X11" i="51"/>
  <c r="X74" i="51" s="1"/>
  <c r="O10" i="23"/>
  <c r="D37" i="27"/>
  <c r="AJ36" i="27"/>
  <c r="AJ35" i="27"/>
  <c r="AJ34" i="27"/>
  <c r="AJ33" i="27"/>
  <c r="AI31" i="27"/>
  <c r="V9" i="23" s="1"/>
  <c r="AH31" i="27"/>
  <c r="U9" i="23" s="1"/>
  <c r="AC31" i="27"/>
  <c r="P9" i="23" s="1"/>
  <c r="P69" i="23" s="1"/>
  <c r="AB31" i="27"/>
  <c r="O9" i="23" s="1"/>
  <c r="W31" i="27"/>
  <c r="W173" i="27" s="1"/>
  <c r="V31" i="27"/>
  <c r="N31" i="27"/>
  <c r="M31" i="27"/>
  <c r="M173" i="27" s="1"/>
  <c r="D31" i="27"/>
  <c r="AF30" i="27"/>
  <c r="AD31" i="27"/>
  <c r="Q9" i="23" s="1"/>
  <c r="Q69" i="23" s="1"/>
  <c r="AI27" i="27"/>
  <c r="AH27" i="27"/>
  <c r="AC27" i="27"/>
  <c r="P8" i="23" s="1"/>
  <c r="P68" i="23" s="1"/>
  <c r="AB27" i="27"/>
  <c r="D27" i="27"/>
  <c r="AF24" i="27"/>
  <c r="AF23" i="27"/>
  <c r="AF22" i="27"/>
  <c r="AE22" i="27"/>
  <c r="U7" i="23"/>
  <c r="M7" i="23"/>
  <c r="D19" i="27"/>
  <c r="D14" i="27"/>
  <c r="AJ13" i="27"/>
  <c r="AD13" i="27"/>
  <c r="AF13" i="27"/>
  <c r="AJ12" i="27"/>
  <c r="AD12" i="27"/>
  <c r="AF12" i="27"/>
  <c r="AE12" i="27"/>
  <c r="AJ11" i="27"/>
  <c r="AD11" i="27"/>
  <c r="AF11" i="27"/>
  <c r="AE11" i="27"/>
  <c r="AJ10" i="27"/>
  <c r="AD10" i="27"/>
  <c r="O133" i="43"/>
  <c r="N133" i="43"/>
  <c r="L133" i="43"/>
  <c r="K133" i="43"/>
  <c r="I133" i="43"/>
  <c r="H133" i="43"/>
  <c r="F133" i="43"/>
  <c r="E133" i="43"/>
  <c r="C133" i="43"/>
  <c r="B133" i="43"/>
  <c r="P133" i="43"/>
  <c r="M133" i="43"/>
  <c r="J133" i="43"/>
  <c r="G133" i="43"/>
  <c r="D133" i="43"/>
  <c r="B121" i="43"/>
  <c r="O85" i="43"/>
  <c r="N85" i="43"/>
  <c r="L85" i="43"/>
  <c r="I85" i="43"/>
  <c r="H85" i="43"/>
  <c r="F85" i="43"/>
  <c r="E85" i="43"/>
  <c r="C85" i="43"/>
  <c r="B85" i="43"/>
  <c r="P85" i="43"/>
  <c r="G85" i="43"/>
  <c r="D85" i="43"/>
  <c r="P61" i="43"/>
  <c r="O61" i="43"/>
  <c r="N61" i="43"/>
  <c r="L61" i="43"/>
  <c r="L290" i="43" s="1"/>
  <c r="L387" i="57" s="1"/>
  <c r="K61" i="43"/>
  <c r="I61" i="43"/>
  <c r="H61" i="43"/>
  <c r="F61" i="43"/>
  <c r="E61" i="43"/>
  <c r="C61" i="43"/>
  <c r="B61" i="43"/>
  <c r="M61" i="43"/>
  <c r="J61" i="43"/>
  <c r="G61" i="43"/>
  <c r="D61" i="43"/>
  <c r="E5" i="46"/>
  <c r="E351" i="46" s="1"/>
  <c r="L9" i="44"/>
  <c r="L243" i="44" s="1"/>
  <c r="M9" i="44"/>
  <c r="M243" i="44" s="1"/>
  <c r="K9" i="44"/>
  <c r="K243" i="44" s="1"/>
  <c r="H9" i="44"/>
  <c r="H243" i="44" s="1"/>
  <c r="E9" i="44"/>
  <c r="E243" i="44" s="1"/>
  <c r="AM34" i="38"/>
  <c r="AM5" i="38"/>
  <c r="I7" i="15" l="1"/>
  <c r="I65" i="15" s="1"/>
  <c r="U67" i="23"/>
  <c r="J9" i="15"/>
  <c r="J67" i="15" s="1"/>
  <c r="V69" i="23"/>
  <c r="W10" i="51"/>
  <c r="O69" i="23"/>
  <c r="J11" i="15"/>
  <c r="J69" i="15" s="1"/>
  <c r="V71" i="23"/>
  <c r="I14" i="15"/>
  <c r="I72" i="15" s="1"/>
  <c r="U74" i="23"/>
  <c r="W20" i="51"/>
  <c r="O79" i="23"/>
  <c r="P20" i="23"/>
  <c r="P80" i="23" s="1"/>
  <c r="I23" i="15"/>
  <c r="I81" i="15" s="1"/>
  <c r="U83" i="23"/>
  <c r="W27" i="51"/>
  <c r="O86" i="23"/>
  <c r="I20" i="15"/>
  <c r="I78" i="15" s="1"/>
  <c r="U80" i="23"/>
  <c r="P26" i="23"/>
  <c r="P86" i="23" s="1"/>
  <c r="I255" i="32"/>
  <c r="Y8" i="51"/>
  <c r="L67" i="23"/>
  <c r="Z11" i="51"/>
  <c r="Z74" i="51" s="1"/>
  <c r="M70" i="23"/>
  <c r="P16" i="23"/>
  <c r="P76" i="23" s="1"/>
  <c r="J17" i="15"/>
  <c r="J75" i="15" s="1"/>
  <c r="V77" i="23"/>
  <c r="P22" i="23"/>
  <c r="P82" i="23" s="1"/>
  <c r="I24" i="15"/>
  <c r="I82" i="15" s="1"/>
  <c r="U84" i="23"/>
  <c r="I25" i="15"/>
  <c r="I83" i="15" s="1"/>
  <c r="U85" i="23"/>
  <c r="P28" i="23"/>
  <c r="P88" i="23" s="1"/>
  <c r="W11" i="51"/>
  <c r="W74" i="51" s="1"/>
  <c r="O70" i="23"/>
  <c r="W18" i="51"/>
  <c r="O77" i="23"/>
  <c r="P19" i="23"/>
  <c r="P79" i="23" s="1"/>
  <c r="I22" i="15"/>
  <c r="I80" i="15" s="1"/>
  <c r="U82" i="23"/>
  <c r="J23" i="15"/>
  <c r="J81" i="15" s="1"/>
  <c r="V83" i="23"/>
  <c r="J24" i="15"/>
  <c r="J82" i="15" s="1"/>
  <c r="V84" i="23"/>
  <c r="J25" i="15"/>
  <c r="J83" i="15" s="1"/>
  <c r="V85" i="23"/>
  <c r="Z8" i="51"/>
  <c r="Z71" i="51" s="1"/>
  <c r="M67" i="23"/>
  <c r="P89" i="23"/>
  <c r="I9" i="15"/>
  <c r="I67" i="15" s="1"/>
  <c r="U69" i="23"/>
  <c r="W12" i="51"/>
  <c r="W75" i="51" s="1"/>
  <c r="O71" i="23"/>
  <c r="W15" i="51"/>
  <c r="W78" i="51" s="1"/>
  <c r="O74" i="23"/>
  <c r="J173" i="27"/>
  <c r="W16" i="51"/>
  <c r="W79" i="51" s="1"/>
  <c r="O75" i="23"/>
  <c r="P17" i="23"/>
  <c r="P77" i="23" s="1"/>
  <c r="I19" i="15"/>
  <c r="I77" i="15" s="1"/>
  <c r="U79" i="23"/>
  <c r="J20" i="15"/>
  <c r="J78" i="15" s="1"/>
  <c r="V80" i="23"/>
  <c r="J22" i="15"/>
  <c r="J80" i="15" s="1"/>
  <c r="V82" i="23"/>
  <c r="W24" i="51"/>
  <c r="O83" i="23"/>
  <c r="W25" i="51"/>
  <c r="O84" i="23"/>
  <c r="I26" i="15"/>
  <c r="I84" i="15" s="1"/>
  <c r="U86" i="23"/>
  <c r="Y11" i="51"/>
  <c r="Y74" i="51" s="1"/>
  <c r="L70" i="23"/>
  <c r="I11" i="15"/>
  <c r="I69" i="15" s="1"/>
  <c r="U71" i="23"/>
  <c r="P14" i="23"/>
  <c r="P74" i="23" s="1"/>
  <c r="P15" i="23"/>
  <c r="P75" i="23" s="1"/>
  <c r="W17" i="51"/>
  <c r="O76" i="23"/>
  <c r="I17" i="15"/>
  <c r="I75" i="15" s="1"/>
  <c r="U77" i="23"/>
  <c r="J19" i="15"/>
  <c r="J77" i="15" s="1"/>
  <c r="V79" i="23"/>
  <c r="W21" i="51"/>
  <c r="O80" i="23"/>
  <c r="W23" i="51"/>
  <c r="O82" i="23"/>
  <c r="P23" i="23"/>
  <c r="P83" i="23" s="1"/>
  <c r="X25" i="51"/>
  <c r="P24" i="23"/>
  <c r="P84" i="23" s="1"/>
  <c r="J26" i="15"/>
  <c r="J84" i="15" s="1"/>
  <c r="V86" i="23"/>
  <c r="W29" i="51"/>
  <c r="O88" i="23"/>
  <c r="T394" i="30"/>
  <c r="AU408" i="30" s="1"/>
  <c r="U8" i="23"/>
  <c r="AH173" i="27"/>
  <c r="E173" i="27"/>
  <c r="C415" i="40" s="1"/>
  <c r="F401" i="30"/>
  <c r="J401" i="30"/>
  <c r="J175" i="30"/>
  <c r="AI173" i="27"/>
  <c r="G173" i="27"/>
  <c r="E415" i="40" s="1"/>
  <c r="R401" i="30"/>
  <c r="K401" i="30"/>
  <c r="K175" i="30"/>
  <c r="H255" i="32"/>
  <c r="X9" i="51"/>
  <c r="AC173" i="27"/>
  <c r="H173" i="27"/>
  <c r="F415" i="40" s="1"/>
  <c r="O401" i="30"/>
  <c r="M401" i="30"/>
  <c r="M175" i="30"/>
  <c r="I401" i="30"/>
  <c r="N401" i="30"/>
  <c r="N175" i="30"/>
  <c r="P401" i="30"/>
  <c r="P175" i="30"/>
  <c r="D173" i="27"/>
  <c r="E401" i="30"/>
  <c r="E175" i="30"/>
  <c r="Q401" i="30"/>
  <c r="Q175" i="30"/>
  <c r="S394" i="30"/>
  <c r="V173" i="27"/>
  <c r="T415" i="40" s="1"/>
  <c r="H401" i="30"/>
  <c r="H175" i="30"/>
  <c r="O8" i="23"/>
  <c r="AB173" i="27"/>
  <c r="N173" i="27"/>
  <c r="L415" i="40" s="1"/>
  <c r="D400" i="30"/>
  <c r="D175" i="30"/>
  <c r="G401" i="30"/>
  <c r="G175" i="30"/>
  <c r="O290" i="43"/>
  <c r="O387" i="57" s="1"/>
  <c r="D290" i="43"/>
  <c r="D387" i="57" s="1"/>
  <c r="K290" i="43"/>
  <c r="K387" i="57" s="1"/>
  <c r="C290" i="43"/>
  <c r="C387" i="57" s="1"/>
  <c r="E290" i="43"/>
  <c r="E387" i="57" s="1"/>
  <c r="H290" i="43"/>
  <c r="H387" i="57" s="1"/>
  <c r="H175" i="32"/>
  <c r="G290" i="43"/>
  <c r="G387" i="57" s="1"/>
  <c r="I290" i="43"/>
  <c r="I387" i="57" s="1"/>
  <c r="I175" i="32"/>
  <c r="U257" i="30"/>
  <c r="B290" i="43"/>
  <c r="I127" i="32"/>
  <c r="AM64" i="38"/>
  <c r="N290" i="43"/>
  <c r="N387" i="57" s="1"/>
  <c r="F290" i="43"/>
  <c r="F387" i="57" s="1"/>
  <c r="P290" i="43"/>
  <c r="P387" i="57" s="1"/>
  <c r="BK209" i="7"/>
  <c r="BW209" i="7"/>
  <c r="BE209" i="7"/>
  <c r="BZ209" i="7"/>
  <c r="BQ209" i="7"/>
  <c r="BN209" i="7"/>
  <c r="BT209" i="7"/>
  <c r="BH209" i="7"/>
  <c r="W10" i="39"/>
  <c r="I10" i="15"/>
  <c r="I68" i="15" s="1"/>
  <c r="Y27" i="39"/>
  <c r="K27" i="15"/>
  <c r="K85" i="15" s="1"/>
  <c r="J27" i="15"/>
  <c r="J85" i="15" s="1"/>
  <c r="I27" i="15"/>
  <c r="I85" i="15" s="1"/>
  <c r="X10" i="39"/>
  <c r="J10" i="15"/>
  <c r="J68" i="15" s="1"/>
  <c r="R386" i="7"/>
  <c r="BR386" i="7" s="1"/>
  <c r="U386" i="7"/>
  <c r="BU386" i="7" s="1"/>
  <c r="CA381" i="7"/>
  <c r="BY381" i="7"/>
  <c r="Y375" i="57"/>
  <c r="CA378" i="7"/>
  <c r="CA384" i="7"/>
  <c r="BY384" i="7"/>
  <c r="I319" i="32"/>
  <c r="W28" i="51"/>
  <c r="AJ14" i="27"/>
  <c r="X28" i="51"/>
  <c r="H319" i="32"/>
  <c r="AU406" i="30"/>
  <c r="H351" i="32"/>
  <c r="U415" i="40"/>
  <c r="AD14" i="27"/>
  <c r="X116" i="27"/>
  <c r="AA111" i="27"/>
  <c r="AA116" i="27" s="1"/>
  <c r="X141" i="27"/>
  <c r="AA137" i="27"/>
  <c r="AA141" i="27" s="1"/>
  <c r="AJ37" i="27"/>
  <c r="W10" i="23" s="1"/>
  <c r="W70" i="23" s="1"/>
  <c r="H127" i="32"/>
  <c r="W20" i="39"/>
  <c r="X9" i="39"/>
  <c r="W9" i="39"/>
  <c r="X26" i="39"/>
  <c r="W26" i="39"/>
  <c r="X25" i="39"/>
  <c r="W25" i="39"/>
  <c r="X24" i="39"/>
  <c r="W24" i="39"/>
  <c r="W8" i="39"/>
  <c r="X19" i="39"/>
  <c r="W19" i="39"/>
  <c r="X20" i="39"/>
  <c r="X22" i="39"/>
  <c r="W22" i="39"/>
  <c r="X23" i="39"/>
  <c r="W23" i="39"/>
  <c r="X17" i="39"/>
  <c r="W17" i="39"/>
  <c r="W14" i="39"/>
  <c r="X11" i="39"/>
  <c r="W11" i="39"/>
  <c r="W7" i="39"/>
  <c r="E14" i="46"/>
  <c r="E360" i="46" s="1"/>
  <c r="Y376" i="57"/>
  <c r="W27" i="39"/>
  <c r="X27" i="39"/>
  <c r="I351" i="32"/>
  <c r="H63" i="32"/>
  <c r="I63" i="32"/>
  <c r="H367" i="32"/>
  <c r="I367" i="32"/>
  <c r="AM57" i="38"/>
  <c r="I415" i="40"/>
  <c r="H415" i="40"/>
  <c r="K415" i="40"/>
  <c r="AV403" i="30"/>
  <c r="U351" i="30"/>
  <c r="AT406" i="30"/>
  <c r="BQ369" i="7"/>
  <c r="BE353" i="7"/>
  <c r="BQ337" i="7"/>
  <c r="BN369" i="7"/>
  <c r="BN337" i="7"/>
  <c r="AJ100" i="27"/>
  <c r="W17" i="23" s="1"/>
  <c r="W77" i="23" s="1"/>
  <c r="H223" i="32"/>
  <c r="I303" i="32"/>
  <c r="I239" i="32"/>
  <c r="H159" i="32"/>
  <c r="I95" i="32"/>
  <c r="I47" i="32"/>
  <c r="H47" i="32"/>
  <c r="AV396" i="30"/>
  <c r="U285" i="30"/>
  <c r="U294" i="30"/>
  <c r="H287" i="32"/>
  <c r="H111" i="32"/>
  <c r="I159" i="32"/>
  <c r="I223" i="32"/>
  <c r="I287" i="32"/>
  <c r="H335" i="32"/>
  <c r="I386" i="7"/>
  <c r="BI386" i="7" s="1"/>
  <c r="Z113" i="7"/>
  <c r="F386" i="7"/>
  <c r="BF386" i="7" s="1"/>
  <c r="F118" i="30"/>
  <c r="F413" i="30" s="1"/>
  <c r="U113" i="30"/>
  <c r="U118" i="30" s="1"/>
  <c r="H95" i="32"/>
  <c r="I111" i="32"/>
  <c r="H191" i="32"/>
  <c r="I335" i="32"/>
  <c r="X10" i="51"/>
  <c r="I191" i="32"/>
  <c r="H239" i="32"/>
  <c r="H303" i="32"/>
  <c r="L386" i="7"/>
  <c r="BL386" i="7" s="1"/>
  <c r="U229" i="30"/>
  <c r="X12" i="51"/>
  <c r="X75" i="51" s="1"/>
  <c r="BK257" i="7"/>
  <c r="BZ145" i="7"/>
  <c r="BN129" i="7"/>
  <c r="AM28" i="38"/>
  <c r="O117" i="28"/>
  <c r="V7" i="23"/>
  <c r="X8" i="51"/>
  <c r="W7" i="23"/>
  <c r="W67" i="23" s="1"/>
  <c r="S7" i="23"/>
  <c r="S67" i="23" s="1"/>
  <c r="R7" i="23"/>
  <c r="R67" i="23" s="1"/>
  <c r="AG39" i="27"/>
  <c r="Z31" i="27"/>
  <c r="CA380" i="7"/>
  <c r="V8" i="23"/>
  <c r="N402" i="30"/>
  <c r="M402" i="30"/>
  <c r="M422" i="30" s="1"/>
  <c r="K402" i="30"/>
  <c r="L402" i="30"/>
  <c r="J402" i="30"/>
  <c r="J422" i="30" s="1"/>
  <c r="E415" i="30"/>
  <c r="E422" i="30" s="1"/>
  <c r="Z386" i="7"/>
  <c r="H414" i="30"/>
  <c r="H422" i="30" s="1"/>
  <c r="G414" i="30"/>
  <c r="D414" i="30"/>
  <c r="D422" i="30" s="1"/>
  <c r="Q414" i="30"/>
  <c r="Q422" i="30" s="1"/>
  <c r="P414" i="30"/>
  <c r="P422" i="30" s="1"/>
  <c r="CA383" i="7"/>
  <c r="Y386" i="7"/>
  <c r="O386" i="7"/>
  <c r="BO386" i="7" s="1"/>
  <c r="CA385" i="7"/>
  <c r="D145" i="7"/>
  <c r="D161" i="7"/>
  <c r="Y129" i="7"/>
  <c r="G113" i="7"/>
  <c r="G129" i="7"/>
  <c r="G161" i="7"/>
  <c r="M177" i="7"/>
  <c r="BY16" i="7"/>
  <c r="V129" i="7"/>
  <c r="P129" i="7"/>
  <c r="P145" i="7"/>
  <c r="P161" i="7"/>
  <c r="D177" i="7"/>
  <c r="M193" i="7"/>
  <c r="Y193" i="7"/>
  <c r="V177" i="7"/>
  <c r="G193" i="7"/>
  <c r="P177" i="7"/>
  <c r="G177" i="7"/>
  <c r="P193" i="7"/>
  <c r="J193" i="7"/>
  <c r="D257" i="7"/>
  <c r="S257" i="7"/>
  <c r="G257" i="7"/>
  <c r="V257" i="7"/>
  <c r="P257" i="7"/>
  <c r="G321" i="7"/>
  <c r="S321" i="7"/>
  <c r="J353" i="7"/>
  <c r="V353" i="7"/>
  <c r="J321" i="7"/>
  <c r="V321" i="7"/>
  <c r="M353" i="7"/>
  <c r="V15" i="23"/>
  <c r="U15" i="23"/>
  <c r="V16" i="23"/>
  <c r="U16" i="23"/>
  <c r="S10" i="23"/>
  <c r="R10" i="23"/>
  <c r="CA382" i="7"/>
  <c r="V12" i="23"/>
  <c r="U12" i="23"/>
  <c r="AG40" i="27"/>
  <c r="AG41" i="27"/>
  <c r="O29" i="23"/>
  <c r="Y122" i="27"/>
  <c r="AG166" i="27"/>
  <c r="Z394" i="30"/>
  <c r="AU412" i="30"/>
  <c r="AU413" i="30" s="1"/>
  <c r="Y17" i="7"/>
  <c r="AV305" i="7"/>
  <c r="AS305" i="7"/>
  <c r="AP305" i="7"/>
  <c r="AM305" i="7"/>
  <c r="AD305" i="7"/>
  <c r="AG305" i="7"/>
  <c r="AD321" i="7"/>
  <c r="AJ321" i="7"/>
  <c r="AP321" i="7"/>
  <c r="AV321" i="7"/>
  <c r="AD353" i="7"/>
  <c r="AJ353" i="7"/>
  <c r="AP353" i="7"/>
  <c r="AV353" i="7"/>
  <c r="AY305" i="7"/>
  <c r="AJ305" i="7"/>
  <c r="AG321" i="7"/>
  <c r="AM321" i="7"/>
  <c r="AS321" i="7"/>
  <c r="AG353" i="7"/>
  <c r="AM353" i="7"/>
  <c r="AS353" i="7"/>
  <c r="AY321" i="7"/>
  <c r="AY353" i="7"/>
  <c r="AG22" i="27"/>
  <c r="AF118" i="27"/>
  <c r="Z122" i="27"/>
  <c r="AW305" i="7"/>
  <c r="AT305" i="7"/>
  <c r="AQ305" i="7"/>
  <c r="AN305" i="7"/>
  <c r="AE305" i="7"/>
  <c r="AK305" i="7"/>
  <c r="AH321" i="7"/>
  <c r="AN321" i="7"/>
  <c r="AT321" i="7"/>
  <c r="AE353" i="7"/>
  <c r="AK353" i="7"/>
  <c r="AQ353" i="7"/>
  <c r="AW353" i="7"/>
  <c r="AZ305" i="7"/>
  <c r="AH305" i="7"/>
  <c r="AE321" i="7"/>
  <c r="AK321" i="7"/>
  <c r="AQ321" i="7"/>
  <c r="AW321" i="7"/>
  <c r="AH353" i="7"/>
  <c r="AN353" i="7"/>
  <c r="AT353" i="7"/>
  <c r="AZ321" i="7"/>
  <c r="AZ353" i="7"/>
  <c r="AT412" i="30"/>
  <c r="AT413" i="30" s="1"/>
  <c r="AG171" i="27"/>
  <c r="U335" i="30"/>
  <c r="AV402" i="30"/>
  <c r="BY240" i="7"/>
  <c r="BY304" i="7"/>
  <c r="CA304" i="7"/>
  <c r="G31" i="32"/>
  <c r="S59" i="39"/>
  <c r="AW417" i="40" s="1"/>
  <c r="U269" i="30"/>
  <c r="CA239" i="7"/>
  <c r="CA238" i="7"/>
  <c r="CA237" i="7"/>
  <c r="CA236" i="7"/>
  <c r="CA235" i="7"/>
  <c r="CA234" i="7"/>
  <c r="CA233" i="7"/>
  <c r="CA44" i="7"/>
  <c r="CA15" i="7"/>
  <c r="CA62" i="7"/>
  <c r="CA190" i="7"/>
  <c r="CA316" i="7"/>
  <c r="CA283" i="7"/>
  <c r="CA185" i="7"/>
  <c r="AG94" i="27"/>
  <c r="AG47" i="27"/>
  <c r="AE54" i="27"/>
  <c r="AG54" i="27" s="1"/>
  <c r="AE58" i="27"/>
  <c r="AG58" i="27" s="1"/>
  <c r="AE65" i="27"/>
  <c r="AG65" i="27" s="1"/>
  <c r="AE69" i="27"/>
  <c r="AG69" i="27" s="1"/>
  <c r="AE87" i="27"/>
  <c r="AG87" i="27" s="1"/>
  <c r="CA328" i="7"/>
  <c r="O413" i="30"/>
  <c r="F143" i="30"/>
  <c r="F417" i="30" s="1"/>
  <c r="BQ289" i="7"/>
  <c r="BE273" i="7"/>
  <c r="BN305" i="7"/>
  <c r="BN289" i="7"/>
  <c r="BN257" i="7"/>
  <c r="BZ353" i="7"/>
  <c r="BW241" i="7"/>
  <c r="BN49" i="7"/>
  <c r="AF10" i="27"/>
  <c r="Y31" i="27"/>
  <c r="AE134" i="27"/>
  <c r="AG134" i="27" s="1"/>
  <c r="AE159" i="27"/>
  <c r="AG159" i="27" s="1"/>
  <c r="F411" i="30"/>
  <c r="R411" i="30"/>
  <c r="O411" i="30"/>
  <c r="AM408" i="30"/>
  <c r="AM407" i="30" s="1"/>
  <c r="AG408" i="30"/>
  <c r="AG407" i="30" s="1"/>
  <c r="BZ273" i="7"/>
  <c r="BZ257" i="7"/>
  <c r="BQ241" i="7"/>
  <c r="BE193" i="7"/>
  <c r="BN225" i="7"/>
  <c r="BN193" i="7"/>
  <c r="AE51" i="27"/>
  <c r="AG51" i="27" s="1"/>
  <c r="AE55" i="27"/>
  <c r="AG55" i="27" s="1"/>
  <c r="AE59" i="27"/>
  <c r="AG59" i="27" s="1"/>
  <c r="AE66" i="27"/>
  <c r="AG66" i="27" s="1"/>
  <c r="AE70" i="27"/>
  <c r="AG70" i="27" s="1"/>
  <c r="AE76" i="27"/>
  <c r="AG76" i="27" s="1"/>
  <c r="AE80" i="27"/>
  <c r="AG80" i="27" s="1"/>
  <c r="AE84" i="27"/>
  <c r="AE119" i="27"/>
  <c r="AG119" i="27" s="1"/>
  <c r="AE130" i="27"/>
  <c r="AG130" i="27" s="1"/>
  <c r="AE160" i="27"/>
  <c r="AG160" i="27" s="1"/>
  <c r="BZ17" i="7"/>
  <c r="BQ257" i="7"/>
  <c r="AG167" i="27"/>
  <c r="BZ289" i="7"/>
  <c r="AE77" i="27"/>
  <c r="AG77" i="27" s="1"/>
  <c r="AE81" i="27"/>
  <c r="AG81" i="27" s="1"/>
  <c r="AE120" i="27"/>
  <c r="AE126" i="27"/>
  <c r="AG126" i="27" s="1"/>
  <c r="AE133" i="27"/>
  <c r="AG133" i="27" s="1"/>
  <c r="U371" i="30"/>
  <c r="U393" i="30"/>
  <c r="X393" i="30" s="1"/>
  <c r="BK337" i="7"/>
  <c r="BN97" i="7"/>
  <c r="BE65" i="7"/>
  <c r="L59" i="39"/>
  <c r="T59" i="39"/>
  <c r="AX417" i="40" s="1"/>
  <c r="H143" i="32"/>
  <c r="H271" i="32"/>
  <c r="U387" i="30"/>
  <c r="X387" i="30" s="1"/>
  <c r="U329" i="30"/>
  <c r="AS408" i="30"/>
  <c r="AS407" i="30" s="1"/>
  <c r="BT369" i="7"/>
  <c r="BH353" i="7"/>
  <c r="BT337" i="7"/>
  <c r="BH321" i="7"/>
  <c r="BQ321" i="7"/>
  <c r="BK369" i="7"/>
  <c r="BW353" i="7"/>
  <c r="CA344" i="7"/>
  <c r="BK321" i="7"/>
  <c r="BK305" i="7"/>
  <c r="BW289" i="7"/>
  <c r="BK273" i="7"/>
  <c r="BH257" i="7"/>
  <c r="BE305" i="7"/>
  <c r="BK225" i="7"/>
  <c r="BW193" i="7"/>
  <c r="BK177" i="7"/>
  <c r="BT241" i="7"/>
  <c r="BT225" i="7"/>
  <c r="BQ225" i="7"/>
  <c r="BE161" i="7"/>
  <c r="BQ145" i="7"/>
  <c r="BE129" i="7"/>
  <c r="BQ113" i="7"/>
  <c r="BE97" i="7"/>
  <c r="BZ225" i="7"/>
  <c r="BZ193" i="7"/>
  <c r="BT177" i="7"/>
  <c r="BZ161" i="7"/>
  <c r="BN145" i="7"/>
  <c r="BW161" i="7"/>
  <c r="BK129" i="7"/>
  <c r="CA47" i="7"/>
  <c r="CA345" i="7"/>
  <c r="CA363" i="7"/>
  <c r="CA281" i="7"/>
  <c r="G143" i="32"/>
  <c r="BE369" i="7"/>
  <c r="BQ353" i="7"/>
  <c r="BE337" i="7"/>
  <c r="BN353" i="7"/>
  <c r="BN321" i="7"/>
  <c r="BW337" i="7"/>
  <c r="BW257" i="7"/>
  <c r="BT305" i="7"/>
  <c r="BT289" i="7"/>
  <c r="BT273" i="7"/>
  <c r="BE289" i="7"/>
  <c r="BQ273" i="7"/>
  <c r="BN273" i="7"/>
  <c r="BK241" i="7"/>
  <c r="BE257" i="7"/>
  <c r="BH241" i="7"/>
  <c r="BH225" i="7"/>
  <c r="BT193" i="7"/>
  <c r="BE241" i="7"/>
  <c r="BQ193" i="7"/>
  <c r="BN241" i="7"/>
  <c r="BN177" i="7"/>
  <c r="BN161" i="7"/>
  <c r="BZ113" i="7"/>
  <c r="BK145" i="7"/>
  <c r="BW113" i="7"/>
  <c r="BT161" i="7"/>
  <c r="BH145" i="7"/>
  <c r="BT129" i="7"/>
  <c r="BH113" i="7"/>
  <c r="BT97" i="7"/>
  <c r="CA8" i="7"/>
  <c r="CA43" i="7"/>
  <c r="N17" i="7"/>
  <c r="CA11" i="7"/>
  <c r="CA317" i="7"/>
  <c r="CA286" i="7"/>
  <c r="CA285" i="7"/>
  <c r="CA303" i="7"/>
  <c r="CA302" i="7"/>
  <c r="H31" i="32"/>
  <c r="X377" i="30"/>
  <c r="U381" i="30"/>
  <c r="X381" i="30" s="1"/>
  <c r="U307" i="30"/>
  <c r="X311" i="30" s="1"/>
  <c r="U200" i="30"/>
  <c r="BH369" i="7"/>
  <c r="BT353" i="7"/>
  <c r="BH337" i="7"/>
  <c r="BT321" i="7"/>
  <c r="BE321" i="7"/>
  <c r="BW369" i="7"/>
  <c r="BK353" i="7"/>
  <c r="BW321" i="7"/>
  <c r="BW305" i="7"/>
  <c r="BK289" i="7"/>
  <c r="BW273" i="7"/>
  <c r="BZ321" i="7"/>
  <c r="BH305" i="7"/>
  <c r="BH289" i="7"/>
  <c r="BH273" i="7"/>
  <c r="BT257" i="7"/>
  <c r="BZ337" i="7"/>
  <c r="BQ305" i="7"/>
  <c r="BW225" i="7"/>
  <c r="BK193" i="7"/>
  <c r="BW177" i="7"/>
  <c r="BZ305" i="7"/>
  <c r="BH193" i="7"/>
  <c r="BE225" i="7"/>
  <c r="BQ161" i="7"/>
  <c r="BE145" i="7"/>
  <c r="BQ129" i="7"/>
  <c r="BE113" i="7"/>
  <c r="BQ97" i="7"/>
  <c r="BZ129" i="7"/>
  <c r="BN113" i="7"/>
  <c r="BQ177" i="7"/>
  <c r="BK161" i="7"/>
  <c r="BW129" i="7"/>
  <c r="BH177" i="7"/>
  <c r="CA90" i="7"/>
  <c r="BZ368" i="7"/>
  <c r="BZ369" i="7" s="1"/>
  <c r="CA366" i="7"/>
  <c r="CA332" i="7"/>
  <c r="CA314" i="7"/>
  <c r="CA186" i="7"/>
  <c r="CA192" i="7"/>
  <c r="CA79" i="7"/>
  <c r="S113" i="7"/>
  <c r="V161" i="7"/>
  <c r="M145" i="7"/>
  <c r="Y145" i="7"/>
  <c r="S161" i="7"/>
  <c r="D113" i="7"/>
  <c r="CA13" i="7"/>
  <c r="P17" i="7"/>
  <c r="M161" i="7"/>
  <c r="G145" i="7"/>
  <c r="Y161" i="7"/>
  <c r="D129" i="7"/>
  <c r="CA9" i="7"/>
  <c r="V17" i="7"/>
  <c r="M17" i="7"/>
  <c r="BW145" i="7"/>
  <c r="BK113" i="7"/>
  <c r="BH161" i="7"/>
  <c r="BT145" i="7"/>
  <c r="BH129" i="7"/>
  <c r="BT113" i="7"/>
  <c r="BH97" i="7"/>
  <c r="BW97" i="7"/>
  <c r="BE177" i="7"/>
  <c r="BQ65" i="7"/>
  <c r="BE49" i="7"/>
  <c r="BQ17" i="7"/>
  <c r="BZ97" i="7"/>
  <c r="BZ33" i="7"/>
  <c r="S145" i="7"/>
  <c r="S129" i="7"/>
  <c r="S17" i="7"/>
  <c r="J17" i="7"/>
  <c r="R137" i="30"/>
  <c r="R416" i="30" s="1"/>
  <c r="CA288" i="7"/>
  <c r="AG148" i="27"/>
  <c r="AJ42" i="27"/>
  <c r="W11" i="23" s="1"/>
  <c r="W71" i="23" s="1"/>
  <c r="AD42" i="27"/>
  <c r="Q11" i="23" s="1"/>
  <c r="Q71" i="23" s="1"/>
  <c r="I31" i="32"/>
  <c r="Y113" i="7"/>
  <c r="I143" i="32"/>
  <c r="Z71" i="27"/>
  <c r="CA368" i="7"/>
  <c r="I271" i="32"/>
  <c r="AJ127" i="27"/>
  <c r="W22" i="23" s="1"/>
  <c r="W82" i="23" s="1"/>
  <c r="AD162" i="27"/>
  <c r="Q27" i="23" s="1"/>
  <c r="Q87" i="23" s="1"/>
  <c r="CA352" i="7"/>
  <c r="BH81" i="7"/>
  <c r="BT65" i="7"/>
  <c r="BH49" i="7"/>
  <c r="BT33" i="7"/>
  <c r="BH17" i="7"/>
  <c r="BN81" i="7"/>
  <c r="BZ49" i="7"/>
  <c r="BN33" i="7"/>
  <c r="Z129" i="7"/>
  <c r="H113" i="7"/>
  <c r="CA14" i="7"/>
  <c r="CA10" i="7"/>
  <c r="BT81" i="7"/>
  <c r="BH65" i="7"/>
  <c r="BT49" i="7"/>
  <c r="BH33" i="7"/>
  <c r="BT17" i="7"/>
  <c r="BQ81" i="7"/>
  <c r="BQ33" i="7"/>
  <c r="T17" i="7"/>
  <c r="K17" i="7"/>
  <c r="O321" i="7"/>
  <c r="BK97" i="7"/>
  <c r="BE33" i="7"/>
  <c r="BK81" i="7"/>
  <c r="BW65" i="7"/>
  <c r="BK49" i="7"/>
  <c r="AD109" i="27"/>
  <c r="Q19" i="23" s="1"/>
  <c r="Q79" i="23" s="1"/>
  <c r="CA221" i="7"/>
  <c r="CA45" i="7"/>
  <c r="CA46" i="7"/>
  <c r="CA42" i="7"/>
  <c r="CA40" i="7"/>
  <c r="CA41" i="7"/>
  <c r="BY48" i="7"/>
  <c r="BX320" i="7"/>
  <c r="BU272" i="7"/>
  <c r="BF176" i="7"/>
  <c r="CA240" i="7"/>
  <c r="BX96" i="7"/>
  <c r="CA360" i="7"/>
  <c r="BY272" i="7"/>
  <c r="BO176" i="7"/>
  <c r="BE81" i="7"/>
  <c r="BQ49" i="7"/>
  <c r="BE17" i="7"/>
  <c r="BX176" i="7"/>
  <c r="BN65" i="7"/>
  <c r="BN17" i="7"/>
  <c r="BU96" i="7"/>
  <c r="Y321" i="7"/>
  <c r="BY320" i="7"/>
  <c r="BI256" i="7"/>
  <c r="CA152" i="7"/>
  <c r="CA120" i="7"/>
  <c r="BI176" i="7"/>
  <c r="BR176" i="7"/>
  <c r="CA88" i="7"/>
  <c r="BI96" i="7"/>
  <c r="BW33" i="7"/>
  <c r="BK17" i="7"/>
  <c r="BZ65" i="7"/>
  <c r="BL320" i="7"/>
  <c r="CA248" i="7"/>
  <c r="CA272" i="7"/>
  <c r="BZ240" i="7"/>
  <c r="BZ241" i="7" s="1"/>
  <c r="Z177" i="7"/>
  <c r="BZ176" i="7"/>
  <c r="BZ177" i="7" s="1"/>
  <c r="BL96" i="7"/>
  <c r="BL176" i="7"/>
  <c r="BO320" i="7"/>
  <c r="CA168" i="7"/>
  <c r="CA136" i="7"/>
  <c r="CA104" i="7"/>
  <c r="BY176" i="7"/>
  <c r="Y177" i="7"/>
  <c r="BY96" i="7"/>
  <c r="CA224" i="7"/>
  <c r="BW81" i="7"/>
  <c r="BK65" i="7"/>
  <c r="BW49" i="7"/>
  <c r="BK33" i="7"/>
  <c r="BW17" i="7"/>
  <c r="BZ81" i="7"/>
  <c r="I116" i="27"/>
  <c r="AG112" i="27"/>
  <c r="R143" i="30"/>
  <c r="R417" i="30" s="1"/>
  <c r="O143" i="30"/>
  <c r="O417" i="30" s="1"/>
  <c r="L143" i="30"/>
  <c r="L417" i="30" s="1"/>
  <c r="AJ141" i="27"/>
  <c r="W24" i="23" s="1"/>
  <c r="W84" i="23" s="1"/>
  <c r="L141" i="27"/>
  <c r="F141" i="27"/>
  <c r="M85" i="43"/>
  <c r="M290" i="43" s="1"/>
  <c r="M387" i="57" s="1"/>
  <c r="Q7" i="23"/>
  <c r="Q67" i="23" s="1"/>
  <c r="AJ27" i="27"/>
  <c r="O31" i="27"/>
  <c r="Q10" i="23"/>
  <c r="Q70" i="23" s="1"/>
  <c r="F42" i="27"/>
  <c r="AF42" i="27"/>
  <c r="M11" i="23" s="1"/>
  <c r="AJ48" i="27"/>
  <c r="W12" i="23" s="1"/>
  <c r="W72" i="23" s="1"/>
  <c r="AJ71" i="27"/>
  <c r="W14" i="23" s="1"/>
  <c r="W74" i="23" s="1"/>
  <c r="AD82" i="27"/>
  <c r="Q15" i="23" s="1"/>
  <c r="Q75" i="23" s="1"/>
  <c r="F88" i="27"/>
  <c r="AJ88" i="27"/>
  <c r="W16" i="23" s="1"/>
  <c r="W76" i="23" s="1"/>
  <c r="AG91" i="27"/>
  <c r="AG98" i="27"/>
  <c r="F109" i="27"/>
  <c r="AJ109" i="27"/>
  <c r="W19" i="23" s="1"/>
  <c r="W79" i="23" s="1"/>
  <c r="AD116" i="27"/>
  <c r="Q20" i="23" s="1"/>
  <c r="Q80" i="23" s="1"/>
  <c r="AG140" i="27"/>
  <c r="AJ150" i="27"/>
  <c r="W25" i="23" s="1"/>
  <c r="W85" i="23" s="1"/>
  <c r="F155" i="27"/>
  <c r="J85" i="43"/>
  <c r="J290" i="43" s="1"/>
  <c r="J387" i="57" s="1"/>
  <c r="AG12" i="27"/>
  <c r="AD27" i="27"/>
  <c r="Q8" i="23" s="1"/>
  <c r="Q68" i="23" s="1"/>
  <c r="AD71" i="27"/>
  <c r="Q14" i="23" s="1"/>
  <c r="Q74" i="23" s="1"/>
  <c r="L82" i="27"/>
  <c r="I82" i="27"/>
  <c r="F82" i="27"/>
  <c r="AJ82" i="27"/>
  <c r="W15" i="23" s="1"/>
  <c r="W75" i="23" s="1"/>
  <c r="L100" i="27"/>
  <c r="O109" i="27"/>
  <c r="AF116" i="27"/>
  <c r="M20" i="23" s="1"/>
  <c r="AD127" i="27"/>
  <c r="Q22" i="23" s="1"/>
  <c r="Q82" i="23" s="1"/>
  <c r="AJ135" i="27"/>
  <c r="W23" i="23" s="1"/>
  <c r="W83" i="23" s="1"/>
  <c r="AD141" i="27"/>
  <c r="Q24" i="23" s="1"/>
  <c r="Q84" i="23" s="1"/>
  <c r="F150" i="27"/>
  <c r="X150" i="27"/>
  <c r="AD150" i="27"/>
  <c r="Q25" i="23" s="1"/>
  <c r="Q85" i="23" s="1"/>
  <c r="L150" i="27"/>
  <c r="Z150" i="27"/>
  <c r="I150" i="27"/>
  <c r="I172" i="27"/>
  <c r="Y172" i="27"/>
  <c r="F172" i="27"/>
  <c r="X172" i="27"/>
  <c r="AJ172" i="27"/>
  <c r="W28" i="23" s="1"/>
  <c r="W88" i="23" s="1"/>
  <c r="AE170" i="27"/>
  <c r="AG170" i="27" s="1"/>
  <c r="N9" i="44"/>
  <c r="N243" i="44" s="1"/>
  <c r="N7" i="23"/>
  <c r="N67" i="23" s="1"/>
  <c r="X31" i="27"/>
  <c r="AJ31" i="27"/>
  <c r="W9" i="23" s="1"/>
  <c r="W69" i="23" s="1"/>
  <c r="N10" i="23"/>
  <c r="N70" i="23" s="1"/>
  <c r="Y71" i="27"/>
  <c r="AD88" i="27"/>
  <c r="Q16" i="23" s="1"/>
  <c r="Q76" i="23" s="1"/>
  <c r="F100" i="27"/>
  <c r="AD100" i="27"/>
  <c r="Q17" i="23" s="1"/>
  <c r="Q77" i="23" s="1"/>
  <c r="I100" i="27"/>
  <c r="I109" i="27"/>
  <c r="F116" i="27"/>
  <c r="AJ116" i="27"/>
  <c r="W20" i="23" s="1"/>
  <c r="W80" i="23" s="1"/>
  <c r="I127" i="27"/>
  <c r="F127" i="27"/>
  <c r="I141" i="27"/>
  <c r="F400" i="30"/>
  <c r="R400" i="30"/>
  <c r="I29" i="30"/>
  <c r="I402" i="30" s="1"/>
  <c r="I403" i="30"/>
  <c r="F39" i="30"/>
  <c r="F404" i="30" s="1"/>
  <c r="R39" i="30"/>
  <c r="R404" i="30" s="1"/>
  <c r="L39" i="30"/>
  <c r="L404" i="30" s="1"/>
  <c r="I406" i="30"/>
  <c r="O73" i="30"/>
  <c r="O408" i="30" s="1"/>
  <c r="L73" i="30"/>
  <c r="L408" i="30" s="1"/>
  <c r="F408" i="30"/>
  <c r="R73" i="30"/>
  <c r="R408" i="30" s="1"/>
  <c r="I90" i="30"/>
  <c r="I410" i="30" s="1"/>
  <c r="O111" i="30"/>
  <c r="O412" i="30" s="1"/>
  <c r="L111" i="30"/>
  <c r="L412" i="30" s="1"/>
  <c r="AJ155" i="27"/>
  <c r="W26" i="23" s="1"/>
  <c r="W86" i="23" s="1"/>
  <c r="AD172" i="27"/>
  <c r="Q28" i="23" s="1"/>
  <c r="Q88" i="23" s="1"/>
  <c r="L21" i="30"/>
  <c r="F29" i="30"/>
  <c r="F402" i="30" s="1"/>
  <c r="R29" i="30"/>
  <c r="R402" i="30" s="1"/>
  <c r="F403" i="30"/>
  <c r="R403" i="30"/>
  <c r="V403" i="30" s="1"/>
  <c r="O39" i="30"/>
  <c r="O404" i="30" s="1"/>
  <c r="I405" i="30"/>
  <c r="F405" i="30"/>
  <c r="R405" i="30"/>
  <c r="V405" i="30" s="1"/>
  <c r="F406" i="30"/>
  <c r="R406" i="30"/>
  <c r="O84" i="30"/>
  <c r="O409" i="30" s="1"/>
  <c r="L84" i="30"/>
  <c r="L409" i="30" s="1"/>
  <c r="F84" i="30"/>
  <c r="F409" i="30" s="1"/>
  <c r="R84" i="30"/>
  <c r="R409" i="30" s="1"/>
  <c r="F90" i="30"/>
  <c r="F410" i="30" s="1"/>
  <c r="R90" i="30"/>
  <c r="R410" i="30" s="1"/>
  <c r="L411" i="30"/>
  <c r="I413" i="30"/>
  <c r="R413" i="30"/>
  <c r="L413" i="30"/>
  <c r="L124" i="30"/>
  <c r="L414" i="30" s="1"/>
  <c r="F129" i="30"/>
  <c r="F415" i="30" s="1"/>
  <c r="R129" i="30"/>
  <c r="R415" i="30" s="1"/>
  <c r="V415" i="30" s="1"/>
  <c r="L137" i="30"/>
  <c r="L416" i="30" s="1"/>
  <c r="F152" i="30"/>
  <c r="F418" i="30" s="1"/>
  <c r="R418" i="30"/>
  <c r="O418" i="30"/>
  <c r="I152" i="30"/>
  <c r="I418" i="30" s="1"/>
  <c r="I59" i="39"/>
  <c r="AD155" i="27"/>
  <c r="Q26" i="23" s="1"/>
  <c r="Q86" i="23" s="1"/>
  <c r="L155" i="27"/>
  <c r="I155" i="27"/>
  <c r="L172" i="27"/>
  <c r="Z172" i="27"/>
  <c r="L400" i="30"/>
  <c r="I400" i="30"/>
  <c r="O400" i="30"/>
  <c r="O29" i="30"/>
  <c r="O406" i="30"/>
  <c r="L406" i="30"/>
  <c r="I73" i="30"/>
  <c r="I408" i="30" s="1"/>
  <c r="O90" i="30"/>
  <c r="O410" i="30" s="1"/>
  <c r="L90" i="30"/>
  <c r="L410" i="30" s="1"/>
  <c r="I411" i="30"/>
  <c r="I111" i="30"/>
  <c r="I412" i="30" s="1"/>
  <c r="F111" i="30"/>
  <c r="F412" i="30" s="1"/>
  <c r="R111" i="30"/>
  <c r="R412" i="30" s="1"/>
  <c r="I124" i="30"/>
  <c r="F124" i="30"/>
  <c r="R124" i="30"/>
  <c r="I137" i="30"/>
  <c r="I416" i="30" s="1"/>
  <c r="I143" i="30"/>
  <c r="I417" i="30" s="1"/>
  <c r="L157" i="30"/>
  <c r="L419" i="30" s="1"/>
  <c r="V419" i="30" s="1"/>
  <c r="I157" i="30"/>
  <c r="I419" i="30" s="1"/>
  <c r="F164" i="30"/>
  <c r="F420" i="30" s="1"/>
  <c r="R164" i="30"/>
  <c r="R420" i="30" s="1"/>
  <c r="O164" i="30"/>
  <c r="O420" i="30" s="1"/>
  <c r="I174" i="30"/>
  <c r="I421" i="30" s="1"/>
  <c r="F59" i="39"/>
  <c r="R59" i="39"/>
  <c r="O137" i="30"/>
  <c r="O416" i="30" s="1"/>
  <c r="O124" i="30"/>
  <c r="O414" i="30" s="1"/>
  <c r="I164" i="30"/>
  <c r="I420" i="30" s="1"/>
  <c r="O174" i="30"/>
  <c r="O421" i="30" s="1"/>
  <c r="V421" i="30" s="1"/>
  <c r="T352" i="28"/>
  <c r="U348" i="28"/>
  <c r="T347" i="28"/>
  <c r="U344" i="28"/>
  <c r="T343" i="28"/>
  <c r="J23" i="32"/>
  <c r="J24" i="32"/>
  <c r="D31" i="32"/>
  <c r="J26" i="32"/>
  <c r="J27" i="32"/>
  <c r="J28" i="32"/>
  <c r="J29" i="32"/>
  <c r="J30" i="32"/>
  <c r="J39" i="32"/>
  <c r="J40" i="32"/>
  <c r="J41" i="32"/>
  <c r="J42" i="32"/>
  <c r="J43" i="32"/>
  <c r="J44" i="32"/>
  <c r="J45" i="32"/>
  <c r="J46" i="32"/>
  <c r="J55" i="32"/>
  <c r="J56" i="32"/>
  <c r="J57" i="32"/>
  <c r="J58" i="32"/>
  <c r="J59" i="32"/>
  <c r="J60" i="32"/>
  <c r="J61" i="32"/>
  <c r="J62" i="32"/>
  <c r="J87" i="32"/>
  <c r="J88" i="32"/>
  <c r="J90" i="32"/>
  <c r="J91" i="32"/>
  <c r="J92" i="32"/>
  <c r="J93" i="32"/>
  <c r="J94" i="32"/>
  <c r="J103" i="32"/>
  <c r="J104" i="32"/>
  <c r="D111" i="32"/>
  <c r="J106" i="32"/>
  <c r="J107" i="32"/>
  <c r="J108" i="32"/>
  <c r="J109" i="32"/>
  <c r="J110" i="32"/>
  <c r="J119" i="32"/>
  <c r="J120" i="32"/>
  <c r="J121" i="32"/>
  <c r="J122" i="32"/>
  <c r="J123" i="32"/>
  <c r="J124" i="32"/>
  <c r="J125" i="32"/>
  <c r="J126" i="32"/>
  <c r="J135" i="32"/>
  <c r="J136" i="32"/>
  <c r="J137" i="32"/>
  <c r="J138" i="32"/>
  <c r="J139" i="32"/>
  <c r="J140" i="32"/>
  <c r="J141" i="32"/>
  <c r="J142" i="32"/>
  <c r="J151" i="32"/>
  <c r="J152" i="32"/>
  <c r="J153" i="32"/>
  <c r="J154" i="32"/>
  <c r="J155" i="32"/>
  <c r="J156" i="32"/>
  <c r="J157" i="32"/>
  <c r="J158" i="32"/>
  <c r="J167" i="32"/>
  <c r="J168" i="32"/>
  <c r="J169" i="32"/>
  <c r="J170" i="32"/>
  <c r="J171" i="32"/>
  <c r="J172" i="32"/>
  <c r="J173" i="32"/>
  <c r="J174" i="32"/>
  <c r="J183" i="32"/>
  <c r="J184" i="32"/>
  <c r="J185" i="32"/>
  <c r="J186" i="32"/>
  <c r="J187" i="32"/>
  <c r="J188" i="32"/>
  <c r="J189" i="32"/>
  <c r="J190" i="32"/>
  <c r="J215" i="32"/>
  <c r="J216" i="32"/>
  <c r="J217" i="32"/>
  <c r="J218" i="32"/>
  <c r="J219" i="32"/>
  <c r="J220" i="32"/>
  <c r="J221" i="32"/>
  <c r="J222" i="32"/>
  <c r="J231" i="32"/>
  <c r="J232" i="32"/>
  <c r="J234" i="32"/>
  <c r="J235" i="32"/>
  <c r="J236" i="32"/>
  <c r="J237" i="32"/>
  <c r="J238" i="32"/>
  <c r="J247" i="32"/>
  <c r="J248" i="32"/>
  <c r="J249" i="32"/>
  <c r="J250" i="32"/>
  <c r="J251" i="32"/>
  <c r="J252" i="32"/>
  <c r="J253" i="32"/>
  <c r="J254" i="32"/>
  <c r="J263" i="32"/>
  <c r="J264" i="32"/>
  <c r="D271" i="32"/>
  <c r="J266" i="32"/>
  <c r="J267" i="32"/>
  <c r="J268" i="32"/>
  <c r="J269" i="32"/>
  <c r="J270" i="32"/>
  <c r="J279" i="32"/>
  <c r="J280" i="32"/>
  <c r="J281" i="32"/>
  <c r="J282" i="32"/>
  <c r="J283" i="32"/>
  <c r="J284" i="32"/>
  <c r="J285" i="32"/>
  <c r="J286" i="32"/>
  <c r="J295" i="32"/>
  <c r="J296" i="32"/>
  <c r="J297" i="32"/>
  <c r="J298" i="32"/>
  <c r="J299" i="32"/>
  <c r="J300" i="32"/>
  <c r="J301" i="32"/>
  <c r="J302" i="32"/>
  <c r="J311" i="32"/>
  <c r="J312" i="32"/>
  <c r="J313" i="32"/>
  <c r="J314" i="32"/>
  <c r="J315" i="32"/>
  <c r="J316" i="32"/>
  <c r="J317" i="32"/>
  <c r="J318" i="32"/>
  <c r="J327" i="32"/>
  <c r="J328" i="32"/>
  <c r="J329" i="32"/>
  <c r="J330" i="32"/>
  <c r="J331" i="32"/>
  <c r="J332" i="32"/>
  <c r="J333" i="32"/>
  <c r="J334" i="32"/>
  <c r="J343" i="32"/>
  <c r="J344" i="32"/>
  <c r="J345" i="32"/>
  <c r="J346" i="32"/>
  <c r="J347" i="32"/>
  <c r="J348" i="32"/>
  <c r="J349" i="32"/>
  <c r="J350" i="32"/>
  <c r="J359" i="32"/>
  <c r="J360" i="32"/>
  <c r="J361" i="32"/>
  <c r="J362" i="32"/>
  <c r="J363" i="32"/>
  <c r="J364" i="32"/>
  <c r="J365" i="32"/>
  <c r="J366" i="32"/>
  <c r="U359" i="30"/>
  <c r="U236" i="30"/>
  <c r="U352" i="28"/>
  <c r="T351" i="28"/>
  <c r="U347" i="28"/>
  <c r="T346" i="28"/>
  <c r="U343" i="28"/>
  <c r="T342" i="28"/>
  <c r="W393" i="30"/>
  <c r="U351" i="28"/>
  <c r="T350" i="28"/>
  <c r="U346" i="28"/>
  <c r="T345" i="28"/>
  <c r="U342" i="28"/>
  <c r="T341" i="28"/>
  <c r="AP408" i="30"/>
  <c r="AP407" i="30" s="1"/>
  <c r="U350" i="28"/>
  <c r="T348" i="28"/>
  <c r="U345" i="28"/>
  <c r="T344" i="28"/>
  <c r="U341" i="28"/>
  <c r="U320" i="30"/>
  <c r="AJ408" i="30"/>
  <c r="AJ407" i="30" s="1"/>
  <c r="V351" i="28"/>
  <c r="V346" i="28"/>
  <c r="V342" i="28"/>
  <c r="V350" i="28"/>
  <c r="V345" i="28"/>
  <c r="V341" i="28"/>
  <c r="V352" i="28"/>
  <c r="V347" i="28"/>
  <c r="V343" i="28"/>
  <c r="V348" i="28"/>
  <c r="V344" i="28"/>
  <c r="D335" i="32"/>
  <c r="D303" i="32"/>
  <c r="D287" i="32"/>
  <c r="J265" i="32"/>
  <c r="J233" i="32"/>
  <c r="D223" i="32"/>
  <c r="D191" i="32"/>
  <c r="D159" i="32"/>
  <c r="D143" i="32"/>
  <c r="J105" i="32"/>
  <c r="J89" i="32"/>
  <c r="D47" i="32"/>
  <c r="J25" i="32"/>
  <c r="AG106" i="27"/>
  <c r="AG152" i="27"/>
  <c r="AG95" i="27"/>
  <c r="AG113" i="27"/>
  <c r="AG147" i="27"/>
  <c r="AG143" i="27"/>
  <c r="AG11" i="27"/>
  <c r="AG99" i="27"/>
  <c r="AF109" i="27"/>
  <c r="M19" i="23" s="1"/>
  <c r="AE10" i="27"/>
  <c r="AE24" i="27"/>
  <c r="AG24" i="27" s="1"/>
  <c r="AG46" i="27"/>
  <c r="AE53" i="27"/>
  <c r="AG53" i="27" s="1"/>
  <c r="AE57" i="27"/>
  <c r="AG57" i="27" s="1"/>
  <c r="AE64" i="27"/>
  <c r="AG64" i="27" s="1"/>
  <c r="AE68" i="27"/>
  <c r="AG68" i="27" s="1"/>
  <c r="AE75" i="27"/>
  <c r="AG75" i="27" s="1"/>
  <c r="AE79" i="27"/>
  <c r="AG79" i="27" s="1"/>
  <c r="AE86" i="27"/>
  <c r="AG86" i="27" s="1"/>
  <c r="AE93" i="27"/>
  <c r="AG93" i="27" s="1"/>
  <c r="AE97" i="27"/>
  <c r="AG97" i="27" s="1"/>
  <c r="AE108" i="27"/>
  <c r="AG108" i="27" s="1"/>
  <c r="Z109" i="27"/>
  <c r="AE111" i="27"/>
  <c r="AE115" i="27"/>
  <c r="AG115" i="27" s="1"/>
  <c r="AE118" i="27"/>
  <c r="AF124" i="27"/>
  <c r="AF127" i="27" s="1"/>
  <c r="M22" i="23" s="1"/>
  <c r="AE125" i="27"/>
  <c r="AG125" i="27" s="1"/>
  <c r="AE132" i="27"/>
  <c r="AG132" i="27" s="1"/>
  <c r="AE139" i="27"/>
  <c r="AG139" i="27" s="1"/>
  <c r="AE146" i="27"/>
  <c r="AG146" i="27" s="1"/>
  <c r="AF157" i="27"/>
  <c r="AF162" i="27" s="1"/>
  <c r="M27" i="23" s="1"/>
  <c r="M87" i="23" s="1"/>
  <c r="AE158" i="27"/>
  <c r="AG158" i="27" s="1"/>
  <c r="AF164" i="27"/>
  <c r="AF172" i="27" s="1"/>
  <c r="M28" i="23" s="1"/>
  <c r="AE165" i="27"/>
  <c r="AG165" i="27" s="1"/>
  <c r="AE169" i="27"/>
  <c r="AG169" i="27" s="1"/>
  <c r="AE13" i="27"/>
  <c r="AG13" i="27" s="1"/>
  <c r="AE23" i="27"/>
  <c r="AG23" i="27" s="1"/>
  <c r="AF29" i="27"/>
  <c r="AF31" i="27" s="1"/>
  <c r="M9" i="23" s="1"/>
  <c r="AE30" i="27"/>
  <c r="AG30" i="27" s="1"/>
  <c r="AE42" i="27"/>
  <c r="L11" i="23" s="1"/>
  <c r="AG45" i="27"/>
  <c r="AE52" i="27"/>
  <c r="AG52" i="27" s="1"/>
  <c r="AE56" i="27"/>
  <c r="AG56" i="27" s="1"/>
  <c r="AF62" i="27"/>
  <c r="AF71" i="27" s="1"/>
  <c r="M14" i="23" s="1"/>
  <c r="AE63" i="27"/>
  <c r="AG63" i="27" s="1"/>
  <c r="AE67" i="27"/>
  <c r="AG67" i="27" s="1"/>
  <c r="AF73" i="27"/>
  <c r="AF82" i="27" s="1"/>
  <c r="M15" i="23" s="1"/>
  <c r="AE74" i="27"/>
  <c r="AG74" i="27" s="1"/>
  <c r="AE78" i="27"/>
  <c r="AG78" i="27" s="1"/>
  <c r="AF84" i="27"/>
  <c r="AF88" i="27" s="1"/>
  <c r="M16" i="23" s="1"/>
  <c r="AE85" i="27"/>
  <c r="AG85" i="27" s="1"/>
  <c r="AE92" i="27"/>
  <c r="AG92" i="27" s="1"/>
  <c r="AE96" i="27"/>
  <c r="AG96" i="27" s="1"/>
  <c r="AE107" i="27"/>
  <c r="AG107" i="27" s="1"/>
  <c r="Y109" i="27"/>
  <c r="AE114" i="27"/>
  <c r="AG114" i="27" s="1"/>
  <c r="AF120" i="27"/>
  <c r="AE121" i="27"/>
  <c r="AG121" i="27" s="1"/>
  <c r="AE131" i="27"/>
  <c r="AG131" i="27" s="1"/>
  <c r="AF137" i="27"/>
  <c r="AF141" i="27" s="1"/>
  <c r="M24" i="23" s="1"/>
  <c r="AE138" i="27"/>
  <c r="AG138" i="27" s="1"/>
  <c r="AF144" i="27"/>
  <c r="AF150" i="27" s="1"/>
  <c r="M25" i="23" s="1"/>
  <c r="AE145" i="27"/>
  <c r="AG145" i="27" s="1"/>
  <c r="AE149" i="27"/>
  <c r="AG149" i="27" s="1"/>
  <c r="AF153" i="27"/>
  <c r="AG153" i="27" s="1"/>
  <c r="AE154" i="27"/>
  <c r="AG154" i="27" s="1"/>
  <c r="AE157" i="27"/>
  <c r="AE161" i="27"/>
  <c r="AG161" i="27" s="1"/>
  <c r="AE164" i="27"/>
  <c r="AE168" i="27"/>
  <c r="AG168" i="27" s="1"/>
  <c r="AF21" i="27"/>
  <c r="AF27" i="27" s="1"/>
  <c r="M8" i="23" s="1"/>
  <c r="M68" i="23" s="1"/>
  <c r="AE29" i="27"/>
  <c r="AF50" i="27"/>
  <c r="AF60" i="27" s="1"/>
  <c r="M13" i="23" s="1"/>
  <c r="AE62" i="27"/>
  <c r="AE73" i="27"/>
  <c r="AF90" i="27"/>
  <c r="AF100" i="27" s="1"/>
  <c r="M17" i="23" s="1"/>
  <c r="AF129" i="27"/>
  <c r="AF135" i="27" s="1"/>
  <c r="M23" i="23" s="1"/>
  <c r="Y150" i="27"/>
  <c r="AE21" i="27"/>
  <c r="AE50" i="27"/>
  <c r="AE90" i="27"/>
  <c r="AE129" i="27"/>
  <c r="AJ35" i="22"/>
  <c r="AJ36" i="22"/>
  <c r="AJ37" i="22"/>
  <c r="AJ38" i="22"/>
  <c r="AJ39" i="22"/>
  <c r="AJ40" i="22"/>
  <c r="AJ41" i="22"/>
  <c r="AJ34" i="22"/>
  <c r="AJ28" i="22"/>
  <c r="AK24" i="22" s="1"/>
  <c r="AJ14" i="22"/>
  <c r="AK14" i="22" s="1"/>
  <c r="AJ38" i="21"/>
  <c r="AJ39" i="21"/>
  <c r="AJ40" i="21"/>
  <c r="AJ41" i="21"/>
  <c r="AJ42" i="21"/>
  <c r="AJ43" i="21"/>
  <c r="AJ44" i="21"/>
  <c r="AJ37" i="21"/>
  <c r="AJ13" i="21"/>
  <c r="AK6" i="21" s="1"/>
  <c r="AJ29" i="21"/>
  <c r="AK23" i="21" s="1"/>
  <c r="AH35" i="22"/>
  <c r="AH36" i="22"/>
  <c r="AH37" i="22"/>
  <c r="AH38" i="22"/>
  <c r="AH39" i="22"/>
  <c r="AH40" i="22"/>
  <c r="AH41" i="22"/>
  <c r="AH34" i="22"/>
  <c r="AH38" i="21"/>
  <c r="AH39" i="21"/>
  <c r="AH40" i="21"/>
  <c r="AH41" i="21"/>
  <c r="AH42" i="21"/>
  <c r="AH43" i="21"/>
  <c r="AH44" i="21"/>
  <c r="AH37" i="21"/>
  <c r="X15" i="51" l="1"/>
  <c r="X78" i="51" s="1"/>
  <c r="X24" i="51"/>
  <c r="X18" i="51"/>
  <c r="X29" i="51"/>
  <c r="X16" i="51"/>
  <c r="X79" i="51" s="1"/>
  <c r="Z14" i="51"/>
  <c r="M73" i="23"/>
  <c r="Z29" i="51"/>
  <c r="M88" i="23"/>
  <c r="Z16" i="51"/>
  <c r="M75" i="23"/>
  <c r="O175" i="30"/>
  <c r="J16" i="15"/>
  <c r="J74" i="15" s="1"/>
  <c r="V76" i="23"/>
  <c r="J8" i="15"/>
  <c r="J66" i="15" s="1"/>
  <c r="V68" i="23"/>
  <c r="J7" i="15"/>
  <c r="J65" i="15" s="1"/>
  <c r="V67" i="23"/>
  <c r="Z26" i="51"/>
  <c r="M85" i="23"/>
  <c r="Z17" i="51"/>
  <c r="M76" i="23"/>
  <c r="Z10" i="51"/>
  <c r="Z73" i="51" s="1"/>
  <c r="M69" i="23"/>
  <c r="Z23" i="51"/>
  <c r="M82" i="23"/>
  <c r="X173" i="27"/>
  <c r="F10" i="15"/>
  <c r="F68" i="15" s="1"/>
  <c r="R70" i="23"/>
  <c r="I15" i="15"/>
  <c r="I73" i="15" s="1"/>
  <c r="U75" i="23"/>
  <c r="K422" i="30"/>
  <c r="Q11" i="51"/>
  <c r="Q74" i="51" s="1"/>
  <c r="X20" i="51"/>
  <c r="X23" i="51"/>
  <c r="X17" i="51"/>
  <c r="X27" i="51"/>
  <c r="Z24" i="51"/>
  <c r="M83" i="23"/>
  <c r="I12" i="15"/>
  <c r="I70" i="15" s="1"/>
  <c r="U72" i="23"/>
  <c r="G10" i="15"/>
  <c r="G68" i="15" s="1"/>
  <c r="S70" i="23"/>
  <c r="J15" i="15"/>
  <c r="J73" i="15" s="1"/>
  <c r="V75" i="23"/>
  <c r="Z18" i="51"/>
  <c r="M77" i="23"/>
  <c r="Z25" i="51"/>
  <c r="M84" i="23"/>
  <c r="Z15" i="51"/>
  <c r="M74" i="23"/>
  <c r="Y12" i="51"/>
  <c r="L71" i="23"/>
  <c r="Z20" i="51"/>
  <c r="M79" i="23"/>
  <c r="Z21" i="51"/>
  <c r="M80" i="23"/>
  <c r="Z12" i="51"/>
  <c r="Z75" i="51" s="1"/>
  <c r="M71" i="23"/>
  <c r="J12" i="15"/>
  <c r="J70" i="15" s="1"/>
  <c r="V72" i="23"/>
  <c r="I16" i="15"/>
  <c r="I74" i="15" s="1"/>
  <c r="U76" i="23"/>
  <c r="G422" i="30"/>
  <c r="N422" i="30"/>
  <c r="R11" i="51"/>
  <c r="R74" i="51" s="1"/>
  <c r="W9" i="51"/>
  <c r="O68" i="23"/>
  <c r="O89" i="23" s="1"/>
  <c r="I8" i="15"/>
  <c r="I66" i="15" s="1"/>
  <c r="U68" i="23"/>
  <c r="Q8" i="51"/>
  <c r="Y71" i="51"/>
  <c r="X21" i="51"/>
  <c r="R8" i="51"/>
  <c r="I173" i="27"/>
  <c r="G415" i="40" s="1"/>
  <c r="L173" i="27"/>
  <c r="J415" i="40" s="1"/>
  <c r="L401" i="30"/>
  <c r="V401" i="30" s="1"/>
  <c r="L175" i="30"/>
  <c r="F175" i="30"/>
  <c r="F173" i="27"/>
  <c r="D415" i="40" s="1"/>
  <c r="U394" i="30"/>
  <c r="AV408" i="30" s="1"/>
  <c r="BZ386" i="7"/>
  <c r="W6" i="23"/>
  <c r="AJ173" i="27"/>
  <c r="R175" i="30"/>
  <c r="J255" i="32"/>
  <c r="O173" i="27"/>
  <c r="M415" i="40" s="1"/>
  <c r="BY386" i="7"/>
  <c r="Q6" i="23"/>
  <c r="AD173" i="27"/>
  <c r="I175" i="30"/>
  <c r="Y173" i="27"/>
  <c r="Z173" i="27"/>
  <c r="J175" i="32"/>
  <c r="BY17" i="7"/>
  <c r="BV209" i="7"/>
  <c r="BM209" i="7"/>
  <c r="BJ209" i="7"/>
  <c r="BG209" i="7"/>
  <c r="BD209" i="7"/>
  <c r="BS209" i="7"/>
  <c r="BP209" i="7"/>
  <c r="BY209" i="7"/>
  <c r="Y15" i="39"/>
  <c r="K15" i="15"/>
  <c r="K73" i="15" s="1"/>
  <c r="Y19" i="39"/>
  <c r="K19" i="15"/>
  <c r="K77" i="15" s="1"/>
  <c r="Y16" i="39"/>
  <c r="K16" i="15"/>
  <c r="K74" i="15" s="1"/>
  <c r="Y12" i="39"/>
  <c r="K12" i="15"/>
  <c r="K70" i="15" s="1"/>
  <c r="Y10" i="39"/>
  <c r="K10" i="15"/>
  <c r="K68" i="15" s="1"/>
  <c r="G7" i="15"/>
  <c r="G65" i="15" s="1"/>
  <c r="Y28" i="39"/>
  <c r="K28" i="15"/>
  <c r="K86" i="15" s="1"/>
  <c r="Y23" i="39"/>
  <c r="K23" i="15"/>
  <c r="K81" i="15" s="1"/>
  <c r="Y14" i="39"/>
  <c r="K14" i="15"/>
  <c r="K72" i="15" s="1"/>
  <c r="Y22" i="39"/>
  <c r="K22" i="15"/>
  <c r="K80" i="15" s="1"/>
  <c r="Y11" i="39"/>
  <c r="K11" i="15"/>
  <c r="K69" i="15" s="1"/>
  <c r="Y26" i="39"/>
  <c r="K26" i="15"/>
  <c r="K84" i="15" s="1"/>
  <c r="Y9" i="39"/>
  <c r="K9" i="15"/>
  <c r="K67" i="15" s="1"/>
  <c r="F7" i="15"/>
  <c r="F65" i="15" s="1"/>
  <c r="Y20" i="39"/>
  <c r="K20" i="15"/>
  <c r="K78" i="15" s="1"/>
  <c r="Y25" i="39"/>
  <c r="K25" i="15"/>
  <c r="K83" i="15" s="1"/>
  <c r="Y7" i="39"/>
  <c r="K7" i="15"/>
  <c r="K65" i="15" s="1"/>
  <c r="Y17" i="39"/>
  <c r="K17" i="15"/>
  <c r="Y24" i="39"/>
  <c r="K24" i="15"/>
  <c r="K82" i="15" s="1"/>
  <c r="Y378" i="57"/>
  <c r="Y381" i="57"/>
  <c r="Z28" i="51"/>
  <c r="J319" i="32"/>
  <c r="AU407" i="30"/>
  <c r="AF14" i="27"/>
  <c r="AE14" i="27"/>
  <c r="J127" i="32"/>
  <c r="X8" i="39"/>
  <c r="X16" i="39"/>
  <c r="W16" i="39"/>
  <c r="X15" i="39"/>
  <c r="W15" i="39"/>
  <c r="W12" i="39"/>
  <c r="X12" i="39"/>
  <c r="X7" i="39"/>
  <c r="Y382" i="57"/>
  <c r="Y379" i="57"/>
  <c r="Y380" i="57"/>
  <c r="Y377" i="57"/>
  <c r="J351" i="32"/>
  <c r="AK11" i="21"/>
  <c r="J63" i="32"/>
  <c r="J367" i="32"/>
  <c r="V415" i="40"/>
  <c r="T7" i="23"/>
  <c r="R10" i="51"/>
  <c r="U29" i="23"/>
  <c r="W29" i="39" s="1"/>
  <c r="BD129" i="7"/>
  <c r="BY145" i="7"/>
  <c r="Z9" i="51"/>
  <c r="AA31" i="27"/>
  <c r="V29" i="23"/>
  <c r="X29" i="39" s="1"/>
  <c r="S16" i="23"/>
  <c r="S76" i="23" s="1"/>
  <c r="S15" i="23"/>
  <c r="S75" i="23" s="1"/>
  <c r="AN87" i="38"/>
  <c r="AG73" i="27"/>
  <c r="AG82" i="27" s="1"/>
  <c r="N15" i="23" s="1"/>
  <c r="BV225" i="7"/>
  <c r="P29" i="23"/>
  <c r="AA109" i="27"/>
  <c r="S19" i="23"/>
  <c r="S79" i="23" s="1"/>
  <c r="AG62" i="27"/>
  <c r="AG71" i="27" s="1"/>
  <c r="N14" i="23" s="1"/>
  <c r="BY305" i="7"/>
  <c r="BM49" i="7"/>
  <c r="BV305" i="7"/>
  <c r="BY97" i="7"/>
  <c r="BY177" i="7"/>
  <c r="BV33" i="7"/>
  <c r="BS97" i="7"/>
  <c r="BD49" i="7"/>
  <c r="BV161" i="7"/>
  <c r="BD113" i="7"/>
  <c r="BJ161" i="7"/>
  <c r="BS241" i="7"/>
  <c r="BG257" i="7"/>
  <c r="BJ17" i="7"/>
  <c r="BG65" i="7"/>
  <c r="BS33" i="7"/>
  <c r="BD65" i="7"/>
  <c r="BJ33" i="7"/>
  <c r="BS113" i="7"/>
  <c r="BJ97" i="7"/>
  <c r="BV177" i="7"/>
  <c r="BP193" i="7"/>
  <c r="BV273" i="7"/>
  <c r="BY289" i="7"/>
  <c r="BG337" i="7"/>
  <c r="BV81" i="7"/>
  <c r="BG33" i="7"/>
  <c r="BS65" i="7"/>
  <c r="BD33" i="7"/>
  <c r="BD97" i="7"/>
  <c r="BD161" i="7"/>
  <c r="BG113" i="7"/>
  <c r="BY49" i="7"/>
  <c r="BY33" i="7"/>
  <c r="BY113" i="7"/>
  <c r="BV17" i="7"/>
  <c r="BV65" i="7"/>
  <c r="BM65" i="7"/>
  <c r="BD17" i="7"/>
  <c r="BD81" i="7"/>
  <c r="BP177" i="7"/>
  <c r="BD145" i="7"/>
  <c r="BM113" i="7"/>
  <c r="BS129" i="7"/>
  <c r="BJ129" i="7"/>
  <c r="BM129" i="7"/>
  <c r="BV193" i="7"/>
  <c r="BV241" i="7"/>
  <c r="BD241" i="7"/>
  <c r="BV257" i="7"/>
  <c r="BV289" i="7"/>
  <c r="BY369" i="7"/>
  <c r="BP273" i="7"/>
  <c r="BG305" i="7"/>
  <c r="BG369" i="7"/>
  <c r="BJ65" i="7"/>
  <c r="BG97" i="7"/>
  <c r="BS17" i="7"/>
  <c r="BS49" i="7"/>
  <c r="BS81" i="7"/>
  <c r="BY321" i="7"/>
  <c r="BG17" i="7"/>
  <c r="BG49" i="7"/>
  <c r="BG81" i="7"/>
  <c r="BM33" i="7"/>
  <c r="BY65" i="7"/>
  <c r="BP17" i="7"/>
  <c r="BP49" i="7"/>
  <c r="BP81" i="7"/>
  <c r="BP113" i="7"/>
  <c r="BP145" i="7"/>
  <c r="BY273" i="7"/>
  <c r="BY129" i="7"/>
  <c r="BY161" i="7"/>
  <c r="BJ49" i="7"/>
  <c r="BV49" i="7"/>
  <c r="BJ81" i="7"/>
  <c r="BM17" i="7"/>
  <c r="BM81" i="7"/>
  <c r="BY81" i="7"/>
  <c r="BP33" i="7"/>
  <c r="BP65" i="7"/>
  <c r="BG129" i="7"/>
  <c r="BS161" i="7"/>
  <c r="BJ145" i="7"/>
  <c r="BM177" i="7"/>
  <c r="BP97" i="7"/>
  <c r="BP129" i="7"/>
  <c r="BP161" i="7"/>
  <c r="BG145" i="7"/>
  <c r="BM145" i="7"/>
  <c r="BY241" i="7"/>
  <c r="BY257" i="7"/>
  <c r="BG161" i="7"/>
  <c r="BV113" i="7"/>
  <c r="BV145" i="7"/>
  <c r="BM97" i="7"/>
  <c r="BJ177" i="7"/>
  <c r="BJ193" i="7"/>
  <c r="BJ225" i="7"/>
  <c r="BJ241" i="7"/>
  <c r="BM257" i="7"/>
  <c r="BD225" i="7"/>
  <c r="BG241" i="7"/>
  <c r="BJ257" i="7"/>
  <c r="BJ273" i="7"/>
  <c r="BJ289" i="7"/>
  <c r="BJ305" i="7"/>
  <c r="BY353" i="7"/>
  <c r="BM289" i="7"/>
  <c r="BM305" i="7"/>
  <c r="BP289" i="7"/>
  <c r="BS257" i="7"/>
  <c r="BS305" i="7"/>
  <c r="BS337" i="7"/>
  <c r="BS369" i="7"/>
  <c r="S24" i="23"/>
  <c r="S84" i="23" s="1"/>
  <c r="S27" i="23"/>
  <c r="S87" i="23" s="1"/>
  <c r="V411" i="30"/>
  <c r="S17" i="23"/>
  <c r="S77" i="23" s="1"/>
  <c r="S13" i="23"/>
  <c r="S73" i="23" s="1"/>
  <c r="S14" i="23"/>
  <c r="S74" i="23" s="1"/>
  <c r="S23" i="23"/>
  <c r="S83" i="23" s="1"/>
  <c r="AA386" i="7"/>
  <c r="S28" i="23"/>
  <c r="S88" i="23" s="1"/>
  <c r="S20" i="23"/>
  <c r="S80" i="23" s="1"/>
  <c r="S11" i="23"/>
  <c r="S71" i="23" s="1"/>
  <c r="R11" i="23"/>
  <c r="R71" i="23" s="1"/>
  <c r="S9" i="23"/>
  <c r="S69" i="23" s="1"/>
  <c r="S25" i="23"/>
  <c r="S85" i="23" s="1"/>
  <c r="W8" i="23"/>
  <c r="S8" i="23"/>
  <c r="S68" i="23" s="1"/>
  <c r="O402" i="30"/>
  <c r="V402" i="30" s="1"/>
  <c r="S22" i="23"/>
  <c r="S82" i="23" s="1"/>
  <c r="I414" i="30"/>
  <c r="I422" i="30" s="1"/>
  <c r="F414" i="30"/>
  <c r="F422" i="30" s="1"/>
  <c r="R414" i="30"/>
  <c r="V414" i="30" s="1"/>
  <c r="V420" i="30"/>
  <c r="V418" i="30"/>
  <c r="V413" i="30"/>
  <c r="AO87" i="38"/>
  <c r="AM87" i="38"/>
  <c r="BM321" i="7"/>
  <c r="BD177" i="7"/>
  <c r="BP241" i="7"/>
  <c r="BS193" i="7"/>
  <c r="BG273" i="7"/>
  <c r="BG321" i="7"/>
  <c r="BD321" i="7"/>
  <c r="BD353" i="7"/>
  <c r="BV97" i="7"/>
  <c r="BM193" i="7"/>
  <c r="BM241" i="7"/>
  <c r="BD273" i="7"/>
  <c r="BJ321" i="7"/>
  <c r="BJ353" i="7"/>
  <c r="BM337" i="7"/>
  <c r="BD193" i="7"/>
  <c r="BS177" i="7"/>
  <c r="BS225" i="7"/>
  <c r="BG289" i="7"/>
  <c r="BG353" i="7"/>
  <c r="BD337" i="7"/>
  <c r="BD369" i="7"/>
  <c r="BV129" i="7"/>
  <c r="BM225" i="7"/>
  <c r="BD257" i="7"/>
  <c r="BD305" i="7"/>
  <c r="BJ337" i="7"/>
  <c r="BJ369" i="7"/>
  <c r="BM369" i="7"/>
  <c r="AA161" i="7"/>
  <c r="BS145" i="7"/>
  <c r="BP225" i="7"/>
  <c r="BG177" i="7"/>
  <c r="BG193" i="7"/>
  <c r="BG225" i="7"/>
  <c r="BY337" i="7"/>
  <c r="BS273" i="7"/>
  <c r="BS289" i="7"/>
  <c r="BS321" i="7"/>
  <c r="BS353" i="7"/>
  <c r="BP321" i="7"/>
  <c r="BP337" i="7"/>
  <c r="BP353" i="7"/>
  <c r="BP369" i="7"/>
  <c r="BJ113" i="7"/>
  <c r="BM161" i="7"/>
  <c r="BY193" i="7"/>
  <c r="BY225" i="7"/>
  <c r="BM273" i="7"/>
  <c r="BP257" i="7"/>
  <c r="BD289" i="7"/>
  <c r="BP305" i="7"/>
  <c r="BV321" i="7"/>
  <c r="BV337" i="7"/>
  <c r="BV353" i="7"/>
  <c r="BV369" i="7"/>
  <c r="BM353" i="7"/>
  <c r="U59" i="39"/>
  <c r="AY417" i="40" s="1"/>
  <c r="T10" i="23"/>
  <c r="J111" i="32"/>
  <c r="V406" i="30"/>
  <c r="W406" i="30"/>
  <c r="AG118" i="27"/>
  <c r="AE122" i="27"/>
  <c r="L21" i="23" s="1"/>
  <c r="V416" i="30"/>
  <c r="V408" i="30"/>
  <c r="AR305" i="7"/>
  <c r="AU305" i="7"/>
  <c r="AX305" i="7"/>
  <c r="AO305" i="7"/>
  <c r="AL321" i="7"/>
  <c r="AX353" i="7"/>
  <c r="AO321" i="7"/>
  <c r="AO353" i="7"/>
  <c r="AF305" i="7"/>
  <c r="AX321" i="7"/>
  <c r="AL353" i="7"/>
  <c r="AI305" i="7"/>
  <c r="AI321" i="7"/>
  <c r="AU321" i="7"/>
  <c r="AI353" i="7"/>
  <c r="AU353" i="7"/>
  <c r="BA321" i="7"/>
  <c r="AL305" i="7"/>
  <c r="AF353" i="7"/>
  <c r="BA353" i="7"/>
  <c r="AR321" i="7"/>
  <c r="AR353" i="7"/>
  <c r="AF321" i="7"/>
  <c r="BA305" i="7"/>
  <c r="AV412" i="30"/>
  <c r="AV413" i="30" s="1"/>
  <c r="AV406" i="30"/>
  <c r="AA122" i="27"/>
  <c r="AK7" i="21"/>
  <c r="AG129" i="27"/>
  <c r="AG135" i="27" s="1"/>
  <c r="N23" i="23" s="1"/>
  <c r="AG50" i="27"/>
  <c r="AG60" i="27" s="1"/>
  <c r="N13" i="23" s="1"/>
  <c r="AE60" i="27"/>
  <c r="L13" i="23" s="1"/>
  <c r="AA394" i="30"/>
  <c r="W394" i="30" s="1"/>
  <c r="V410" i="30"/>
  <c r="V400" i="30"/>
  <c r="V409" i="30"/>
  <c r="V412" i="30"/>
  <c r="V404" i="30"/>
  <c r="V417" i="30"/>
  <c r="AF122" i="27"/>
  <c r="M21" i="23" s="1"/>
  <c r="V394" i="30"/>
  <c r="AT408" i="30"/>
  <c r="AT407" i="30" s="1"/>
  <c r="J31" i="32"/>
  <c r="AG21" i="27"/>
  <c r="AG27" i="27" s="1"/>
  <c r="N8" i="23" s="1"/>
  <c r="AG124" i="27"/>
  <c r="AG127" i="27" s="1"/>
  <c r="N22" i="23" s="1"/>
  <c r="AG44" i="27"/>
  <c r="AG48" i="27" s="1"/>
  <c r="N12" i="23" s="1"/>
  <c r="AG10" i="27"/>
  <c r="AG29" i="27"/>
  <c r="AG31" i="27" s="1"/>
  <c r="N9" i="23" s="1"/>
  <c r="AK24" i="21"/>
  <c r="AG164" i="27"/>
  <c r="AG172" i="27" s="1"/>
  <c r="N28" i="23" s="1"/>
  <c r="J95" i="32"/>
  <c r="AG120" i="27"/>
  <c r="AG84" i="27"/>
  <c r="AG88" i="27" s="1"/>
  <c r="N16" i="23" s="1"/>
  <c r="I177" i="7"/>
  <c r="F177" i="7"/>
  <c r="X321" i="7"/>
  <c r="AA150" i="27"/>
  <c r="AG42" i="27"/>
  <c r="N11" i="23" s="1"/>
  <c r="J271" i="32"/>
  <c r="L321" i="7"/>
  <c r="R177" i="7"/>
  <c r="I257" i="7"/>
  <c r="R17" i="7"/>
  <c r="U17" i="7"/>
  <c r="O129" i="7"/>
  <c r="O145" i="7"/>
  <c r="O161" i="7"/>
  <c r="R113" i="7"/>
  <c r="R145" i="7"/>
  <c r="F161" i="7"/>
  <c r="O177" i="7"/>
  <c r="I193" i="7"/>
  <c r="AA193" i="7"/>
  <c r="F193" i="7"/>
  <c r="L257" i="7"/>
  <c r="F353" i="7"/>
  <c r="L353" i="7"/>
  <c r="O17" i="7"/>
  <c r="X17" i="7"/>
  <c r="X113" i="7"/>
  <c r="X129" i="7"/>
  <c r="X145" i="7"/>
  <c r="X161" i="7"/>
  <c r="F113" i="7"/>
  <c r="I113" i="7"/>
  <c r="I129" i="7"/>
  <c r="I145" i="7"/>
  <c r="I161" i="7"/>
  <c r="U177" i="7"/>
  <c r="X193" i="7"/>
  <c r="F257" i="7"/>
  <c r="U321" i="7"/>
  <c r="F321" i="7"/>
  <c r="U353" i="7"/>
  <c r="F17" i="7"/>
  <c r="AA17" i="7"/>
  <c r="R129" i="7"/>
  <c r="R161" i="7"/>
  <c r="X177" i="7"/>
  <c r="F129" i="7"/>
  <c r="L193" i="7"/>
  <c r="U193" i="7"/>
  <c r="U257" i="7"/>
  <c r="R193" i="7"/>
  <c r="X257" i="7"/>
  <c r="R353" i="7"/>
  <c r="O353" i="7"/>
  <c r="X353" i="7"/>
  <c r="L17" i="7"/>
  <c r="L129" i="7"/>
  <c r="L145" i="7"/>
  <c r="L161" i="7"/>
  <c r="L177" i="7"/>
  <c r="F145" i="7"/>
  <c r="U113" i="7"/>
  <c r="U129" i="7"/>
  <c r="U145" i="7"/>
  <c r="U161" i="7"/>
  <c r="O193" i="7"/>
  <c r="R257" i="7"/>
  <c r="O257" i="7"/>
  <c r="I321" i="7"/>
  <c r="R321" i="7"/>
  <c r="I353" i="7"/>
  <c r="AA353" i="7"/>
  <c r="AA113" i="7"/>
  <c r="CA112" i="7"/>
  <c r="AA177" i="7"/>
  <c r="CA176" i="7"/>
  <c r="CA48" i="7"/>
  <c r="AA257" i="7"/>
  <c r="CA256" i="7"/>
  <c r="CA32" i="7"/>
  <c r="CA80" i="7"/>
  <c r="CA96" i="7"/>
  <c r="CA160" i="7"/>
  <c r="CA64" i="7"/>
  <c r="CA336" i="7"/>
  <c r="AA145" i="7"/>
  <c r="CA144" i="7"/>
  <c r="AA321" i="7"/>
  <c r="CA320" i="7"/>
  <c r="CA16" i="7"/>
  <c r="AA129" i="7"/>
  <c r="CA128" i="7"/>
  <c r="J239" i="32"/>
  <c r="AJ45" i="21"/>
  <c r="AK45" i="21" s="1"/>
  <c r="AK28" i="21"/>
  <c r="AG109" i="27"/>
  <c r="N19" i="23" s="1"/>
  <c r="J335" i="32"/>
  <c r="J303" i="32"/>
  <c r="J287" i="32"/>
  <c r="J223" i="32"/>
  <c r="J191" i="32"/>
  <c r="J159" i="32"/>
  <c r="J143" i="32"/>
  <c r="AG137" i="27"/>
  <c r="AG141" i="27" s="1"/>
  <c r="N24" i="23" s="1"/>
  <c r="J47" i="32"/>
  <c r="AE127" i="27"/>
  <c r="L22" i="23" s="1"/>
  <c r="AE71" i="27"/>
  <c r="L14" i="23" s="1"/>
  <c r="AG157" i="27"/>
  <c r="AG162" i="27" s="1"/>
  <c r="N27" i="23" s="1"/>
  <c r="AE162" i="27"/>
  <c r="L27" i="23" s="1"/>
  <c r="L87" i="23" s="1"/>
  <c r="AE82" i="27"/>
  <c r="L15" i="23" s="1"/>
  <c r="AA172" i="27"/>
  <c r="AG144" i="27"/>
  <c r="AG150" i="27" s="1"/>
  <c r="N25" i="23" s="1"/>
  <c r="AF155" i="27"/>
  <c r="M26" i="23" s="1"/>
  <c r="AE150" i="27"/>
  <c r="L25" i="23" s="1"/>
  <c r="AG155" i="27"/>
  <c r="N26" i="23" s="1"/>
  <c r="AE109" i="27"/>
  <c r="L19" i="23" s="1"/>
  <c r="AE100" i="27"/>
  <c r="L17" i="23" s="1"/>
  <c r="AG90" i="27"/>
  <c r="AG100" i="27" s="1"/>
  <c r="N17" i="23" s="1"/>
  <c r="AE31" i="27"/>
  <c r="L9" i="23" s="1"/>
  <c r="AE172" i="27"/>
  <c r="L28" i="23" s="1"/>
  <c r="AA71" i="27"/>
  <c r="AE155" i="27"/>
  <c r="L26" i="23" s="1"/>
  <c r="AE135" i="27"/>
  <c r="L23" i="23" s="1"/>
  <c r="AE116" i="27"/>
  <c r="L20" i="23" s="1"/>
  <c r="AG111" i="27"/>
  <c r="AG116" i="27" s="1"/>
  <c r="N20" i="23" s="1"/>
  <c r="AE88" i="27"/>
  <c r="L16" i="23" s="1"/>
  <c r="AE141" i="27"/>
  <c r="L24" i="23" s="1"/>
  <c r="AE27" i="27"/>
  <c r="L8" i="23" s="1"/>
  <c r="AJ42" i="22"/>
  <c r="AK42" i="22" s="1"/>
  <c r="AK28" i="22"/>
  <c r="AK13" i="22"/>
  <c r="AK9" i="22"/>
  <c r="AK6" i="22"/>
  <c r="AK10" i="22"/>
  <c r="AK11" i="22"/>
  <c r="AK7" i="22"/>
  <c r="AK12" i="22"/>
  <c r="AK8" i="22"/>
  <c r="AK12" i="21"/>
  <c r="AK8" i="21"/>
  <c r="AK29" i="21"/>
  <c r="AK25" i="21"/>
  <c r="AK13" i="21"/>
  <c r="AK9" i="21"/>
  <c r="AK21" i="21"/>
  <c r="AK26" i="21"/>
  <c r="AK22" i="21"/>
  <c r="AK5" i="21"/>
  <c r="AK10" i="21"/>
  <c r="AK27" i="21"/>
  <c r="AK23" i="22"/>
  <c r="AK27" i="22"/>
  <c r="AK25" i="22"/>
  <c r="AK21" i="22"/>
  <c r="AK26" i="22"/>
  <c r="AK22" i="22"/>
  <c r="AK20" i="22"/>
  <c r="U89" i="23" l="1"/>
  <c r="Y17" i="51"/>
  <c r="L76" i="23"/>
  <c r="Y27" i="51"/>
  <c r="L86" i="23"/>
  <c r="Y26" i="51"/>
  <c r="L85" i="23"/>
  <c r="Y23" i="51"/>
  <c r="L82" i="23"/>
  <c r="Y14" i="51"/>
  <c r="L73" i="23"/>
  <c r="R15" i="51"/>
  <c r="R78" i="51" s="1"/>
  <c r="Z78" i="51"/>
  <c r="AK38" i="21"/>
  <c r="V89" i="23"/>
  <c r="R16" i="51"/>
  <c r="R79" i="51" s="1"/>
  <c r="Z79" i="51"/>
  <c r="Z27" i="51"/>
  <c r="M86" i="23"/>
  <c r="T11" i="23"/>
  <c r="N71" i="23"/>
  <c r="T28" i="23"/>
  <c r="N88" i="23"/>
  <c r="T12" i="23"/>
  <c r="N72" i="23"/>
  <c r="L422" i="30"/>
  <c r="T13" i="23"/>
  <c r="N73" i="23"/>
  <c r="Y22" i="51"/>
  <c r="L81" i="23"/>
  <c r="W30" i="51"/>
  <c r="AK41" i="21"/>
  <c r="R26" i="51"/>
  <c r="Z89" i="51"/>
  <c r="AK40" i="21"/>
  <c r="T17" i="23"/>
  <c r="N77" i="23"/>
  <c r="Y16" i="51"/>
  <c r="L75" i="23"/>
  <c r="K8" i="15"/>
  <c r="K66" i="15" s="1"/>
  <c r="W68" i="23"/>
  <c r="T15" i="23"/>
  <c r="N75" i="23"/>
  <c r="Q29" i="23"/>
  <c r="Q66" i="23"/>
  <c r="Q89" i="23" s="1"/>
  <c r="R20" i="51"/>
  <c r="Z83" i="51"/>
  <c r="R18" i="51"/>
  <c r="Z81" i="51"/>
  <c r="R29" i="51"/>
  <c r="Z92" i="51"/>
  <c r="T20" i="23"/>
  <c r="N80" i="23"/>
  <c r="Y18" i="51"/>
  <c r="L77" i="23"/>
  <c r="Y9" i="51"/>
  <c r="L68" i="23"/>
  <c r="Y21" i="51"/>
  <c r="L80" i="23"/>
  <c r="Y29" i="51"/>
  <c r="L88" i="23"/>
  <c r="Y20" i="51"/>
  <c r="L79" i="23"/>
  <c r="T25" i="23"/>
  <c r="N85" i="23"/>
  <c r="T27" i="23"/>
  <c r="N87" i="23"/>
  <c r="T24" i="23"/>
  <c r="N84" i="23"/>
  <c r="T19" i="23"/>
  <c r="N79" i="23"/>
  <c r="T16" i="23"/>
  <c r="N76" i="23"/>
  <c r="T22" i="23"/>
  <c r="N82" i="23"/>
  <c r="T23" i="23"/>
  <c r="N83" i="23"/>
  <c r="H10" i="15"/>
  <c r="H68" i="15" s="1"/>
  <c r="T70" i="23"/>
  <c r="R9" i="51"/>
  <c r="Z72" i="51"/>
  <c r="R12" i="51"/>
  <c r="R75" i="51" s="1"/>
  <c r="Y6" i="39"/>
  <c r="W66" i="23"/>
  <c r="W89" i="23" s="1"/>
  <c r="R21" i="51"/>
  <c r="Z84" i="51"/>
  <c r="Q12" i="51"/>
  <c r="Q75" i="51" s="1"/>
  <c r="Y75" i="51"/>
  <c r="R25" i="51"/>
  <c r="Z88" i="51"/>
  <c r="AK39" i="21"/>
  <c r="AK44" i="21"/>
  <c r="R14" i="51"/>
  <c r="R77" i="51" s="1"/>
  <c r="Z77" i="51"/>
  <c r="Y25" i="51"/>
  <c r="L84" i="23"/>
  <c r="Y24" i="51"/>
  <c r="L83" i="23"/>
  <c r="Y10" i="51"/>
  <c r="L69" i="23"/>
  <c r="T26" i="23"/>
  <c r="N86" i="23"/>
  <c r="Y15" i="51"/>
  <c r="L74" i="23"/>
  <c r="T9" i="23"/>
  <c r="N69" i="23"/>
  <c r="T8" i="23"/>
  <c r="N68" i="23"/>
  <c r="Z22" i="51"/>
  <c r="M81" i="23"/>
  <c r="T14" i="23"/>
  <c r="N74" i="23"/>
  <c r="H7" i="15"/>
  <c r="H65" i="15" s="1"/>
  <c r="T67" i="23"/>
  <c r="R28" i="51"/>
  <c r="Z91" i="51"/>
  <c r="X30" i="51"/>
  <c r="R24" i="51"/>
  <c r="Z87" i="51"/>
  <c r="R23" i="51"/>
  <c r="Z86" i="51"/>
  <c r="R17" i="51"/>
  <c r="Z80" i="51"/>
  <c r="AK43" i="21"/>
  <c r="AK42" i="21"/>
  <c r="L51" i="35"/>
  <c r="L6" i="23"/>
  <c r="AE173" i="27"/>
  <c r="M6" i="23"/>
  <c r="M66" i="23" s="1"/>
  <c r="AF173" i="27"/>
  <c r="AA173" i="27"/>
  <c r="F177" i="30"/>
  <c r="I426" i="30"/>
  <c r="CA273" i="7"/>
  <c r="BF209" i="7"/>
  <c r="BU209" i="7"/>
  <c r="BL209" i="7"/>
  <c r="BR209" i="7"/>
  <c r="BI209" i="7"/>
  <c r="BX209" i="7"/>
  <c r="BO209" i="7"/>
  <c r="CA209" i="7"/>
  <c r="G22" i="15"/>
  <c r="G80" i="15" s="1"/>
  <c r="G8" i="15"/>
  <c r="G66" i="15" s="1"/>
  <c r="G19" i="15"/>
  <c r="G77" i="15" s="1"/>
  <c r="G25" i="15"/>
  <c r="G83" i="15" s="1"/>
  <c r="F11" i="15"/>
  <c r="F69" i="15" s="1"/>
  <c r="G20" i="15"/>
  <c r="G78" i="15" s="1"/>
  <c r="G14" i="15"/>
  <c r="G72" i="15" s="1"/>
  <c r="G17" i="15"/>
  <c r="G75" i="15" s="1"/>
  <c r="G16" i="15"/>
  <c r="G74" i="15" s="1"/>
  <c r="G9" i="15"/>
  <c r="G67" i="15" s="1"/>
  <c r="G11" i="15"/>
  <c r="G69" i="15" s="1"/>
  <c r="G28" i="15"/>
  <c r="G86" i="15" s="1"/>
  <c r="G23" i="15"/>
  <c r="G81" i="15" s="1"/>
  <c r="G13" i="15"/>
  <c r="G71" i="15" s="1"/>
  <c r="G27" i="15"/>
  <c r="G85" i="15" s="1"/>
  <c r="G15" i="15"/>
  <c r="G73" i="15" s="1"/>
  <c r="K75" i="15"/>
  <c r="G24" i="15"/>
  <c r="G82" i="15" s="1"/>
  <c r="CA386" i="7"/>
  <c r="CB378" i="7" s="1"/>
  <c r="X415" i="40"/>
  <c r="W415" i="40"/>
  <c r="Y28" i="51"/>
  <c r="Z7" i="51"/>
  <c r="AG14" i="27"/>
  <c r="W29" i="23"/>
  <c r="Y29" i="39" s="1"/>
  <c r="Y8" i="39"/>
  <c r="Y384" i="57"/>
  <c r="O422" i="30"/>
  <c r="AK37" i="21"/>
  <c r="R15" i="23"/>
  <c r="R16" i="23"/>
  <c r="R19" i="23"/>
  <c r="R79" i="23" s="1"/>
  <c r="R24" i="23"/>
  <c r="R84" i="23" s="1"/>
  <c r="R27" i="23"/>
  <c r="R87" i="23" s="1"/>
  <c r="R6" i="23"/>
  <c r="R66" i="23" s="1"/>
  <c r="R17" i="23"/>
  <c r="R77" i="23" s="1"/>
  <c r="R13" i="23"/>
  <c r="R73" i="23" s="1"/>
  <c r="R14" i="23"/>
  <c r="R74" i="23" s="1"/>
  <c r="R23" i="23"/>
  <c r="R83" i="23" s="1"/>
  <c r="S26" i="23"/>
  <c r="S86" i="23" s="1"/>
  <c r="R26" i="23"/>
  <c r="R86" i="23" s="1"/>
  <c r="R28" i="23"/>
  <c r="R88" i="23" s="1"/>
  <c r="R20" i="23"/>
  <c r="R80" i="23" s="1"/>
  <c r="R9" i="23"/>
  <c r="R69" i="23" s="1"/>
  <c r="R25" i="23"/>
  <c r="R85" i="23" s="1"/>
  <c r="R8" i="23"/>
  <c r="R68" i="23" s="1"/>
  <c r="R22" i="23"/>
  <c r="R82" i="23" s="1"/>
  <c r="S21" i="23"/>
  <c r="R21" i="23"/>
  <c r="R81" i="23" s="1"/>
  <c r="R422" i="30"/>
  <c r="AG122" i="27"/>
  <c r="N21" i="23" s="1"/>
  <c r="AV407" i="30"/>
  <c r="AB394" i="30"/>
  <c r="X394" i="30" s="1"/>
  <c r="BO177" i="7"/>
  <c r="CA17" i="7"/>
  <c r="BX305" i="7"/>
  <c r="BX353" i="7"/>
  <c r="BL193" i="7"/>
  <c r="BI241" i="7"/>
  <c r="BF145" i="7"/>
  <c r="BX113" i="7"/>
  <c r="BO145" i="7"/>
  <c r="BU65" i="7"/>
  <c r="BO97" i="7"/>
  <c r="CA353" i="7"/>
  <c r="BL305" i="7"/>
  <c r="BU337" i="7"/>
  <c r="BO257" i="7"/>
  <c r="BF161" i="7"/>
  <c r="BU161" i="7"/>
  <c r="BF49" i="7"/>
  <c r="BR81" i="7"/>
  <c r="BO81" i="7"/>
  <c r="BL353" i="7"/>
  <c r="BR353" i="7"/>
  <c r="BO305" i="7"/>
  <c r="BF225" i="7"/>
  <c r="BF97" i="7"/>
  <c r="BL145" i="7"/>
  <c r="BF17" i="7"/>
  <c r="BX81" i="7"/>
  <c r="BI369" i="7"/>
  <c r="BO369" i="7"/>
  <c r="BU289" i="7"/>
  <c r="CA305" i="7"/>
  <c r="BI273" i="7"/>
  <c r="BI225" i="7"/>
  <c r="BU177" i="7"/>
  <c r="BI113" i="7"/>
  <c r="BR33" i="7"/>
  <c r="BF81" i="7"/>
  <c r="BO65" i="7"/>
  <c r="BX369" i="7"/>
  <c r="BL337" i="7"/>
  <c r="BL257" i="7"/>
  <c r="BR161" i="7"/>
  <c r="BX193" i="7"/>
  <c r="BX129" i="7"/>
  <c r="BR49" i="7"/>
  <c r="BO161" i="7"/>
  <c r="BI81" i="7"/>
  <c r="BO17" i="7"/>
  <c r="BL33" i="7"/>
  <c r="BU369" i="7"/>
  <c r="BR321" i="7"/>
  <c r="BI289" i="7"/>
  <c r="BR257" i="7"/>
  <c r="BU225" i="7"/>
  <c r="BO193" i="7"/>
  <c r="BU113" i="7"/>
  <c r="BX17" i="7"/>
  <c r="BL369" i="7"/>
  <c r="BF369" i="7"/>
  <c r="BX225" i="7"/>
  <c r="BU241" i="7"/>
  <c r="BF113" i="7"/>
  <c r="BL161" i="7"/>
  <c r="BF65" i="7"/>
  <c r="BI33" i="7"/>
  <c r="BF305" i="7"/>
  <c r="BL225" i="7"/>
  <c r="BF257" i="7"/>
  <c r="BO225" i="7"/>
  <c r="BI129" i="7"/>
  <c r="BL17" i="7"/>
  <c r="BU17" i="7"/>
  <c r="BX273" i="7"/>
  <c r="BU321" i="7"/>
  <c r="BF353" i="7"/>
  <c r="BF289" i="7"/>
  <c r="BF193" i="7"/>
  <c r="BX145" i="7"/>
  <c r="BO113" i="7"/>
  <c r="BU33" i="7"/>
  <c r="BL65" i="7"/>
  <c r="BO337" i="7"/>
  <c r="BL273" i="7"/>
  <c r="CA289" i="7"/>
  <c r="BF273" i="7"/>
  <c r="BR97" i="7"/>
  <c r="BF241" i="7"/>
  <c r="BU129" i="7"/>
  <c r="BX49" i="7"/>
  <c r="BI17" i="7"/>
  <c r="BI321" i="7"/>
  <c r="BX241" i="7"/>
  <c r="BX257" i="7"/>
  <c r="BR129" i="7"/>
  <c r="BL113" i="7"/>
  <c r="BI65" i="7"/>
  <c r="BX33" i="7"/>
  <c r="BF321" i="7"/>
  <c r="BI337" i="7"/>
  <c r="BL241" i="7"/>
  <c r="BR273" i="7"/>
  <c r="BF129" i="7"/>
  <c r="BR241" i="7"/>
  <c r="BI145" i="7"/>
  <c r="BL49" i="7"/>
  <c r="BO33" i="7"/>
  <c r="BX289" i="7"/>
  <c r="BF337" i="7"/>
  <c r="BR369" i="7"/>
  <c r="BO289" i="7"/>
  <c r="BR225" i="7"/>
  <c r="BU257" i="7"/>
  <c r="BX161" i="7"/>
  <c r="BF33" i="7"/>
  <c r="BO129" i="7"/>
  <c r="BO49" i="7"/>
  <c r="BL81" i="7"/>
  <c r="BI353" i="7"/>
  <c r="BL289" i="7"/>
  <c r="BR305" i="7"/>
  <c r="BU305" i="7"/>
  <c r="BR113" i="7"/>
  <c r="BI193" i="7"/>
  <c r="BU145" i="7"/>
  <c r="BR17" i="7"/>
  <c r="BI49" i="7"/>
  <c r="BR337" i="7"/>
  <c r="BX337" i="7"/>
  <c r="BR289" i="7"/>
  <c r="BR193" i="7"/>
  <c r="BO241" i="7"/>
  <c r="BL129" i="7"/>
  <c r="BU81" i="7"/>
  <c r="BX65" i="7"/>
  <c r="BU353" i="7"/>
  <c r="BO353" i="7"/>
  <c r="BO273" i="7"/>
  <c r="BI305" i="7"/>
  <c r="BR145" i="7"/>
  <c r="BU193" i="7"/>
  <c r="BI161" i="7"/>
  <c r="BR65" i="7"/>
  <c r="BU49" i="7"/>
  <c r="BL321" i="7"/>
  <c r="CA225" i="7"/>
  <c r="BF177" i="7"/>
  <c r="BI97" i="7"/>
  <c r="BX177" i="7"/>
  <c r="BO321" i="7"/>
  <c r="BI177" i="7"/>
  <c r="BI257" i="7"/>
  <c r="CA321" i="7"/>
  <c r="CA337" i="7"/>
  <c r="BX97" i="7"/>
  <c r="CA65" i="7"/>
  <c r="CA97" i="7"/>
  <c r="CA369" i="7"/>
  <c r="CA33" i="7"/>
  <c r="CA49" i="7"/>
  <c r="CA113" i="7"/>
  <c r="CA241" i="7"/>
  <c r="BL177" i="7"/>
  <c r="BU273" i="7"/>
  <c r="CA193" i="7"/>
  <c r="CA129" i="7"/>
  <c r="BU97" i="7"/>
  <c r="CA145" i="7"/>
  <c r="BX321" i="7"/>
  <c r="BL97" i="7"/>
  <c r="CA161" i="7"/>
  <c r="CA81" i="7"/>
  <c r="BR177" i="7"/>
  <c r="CA257" i="7"/>
  <c r="CA177" i="7"/>
  <c r="AK34" i="22"/>
  <c r="AK39" i="22"/>
  <c r="AK35" i="22"/>
  <c r="AK37" i="22"/>
  <c r="AK40" i="22"/>
  <c r="AK36" i="22"/>
  <c r="AK38" i="22"/>
  <c r="AK41" i="22"/>
  <c r="M89" i="23" l="1"/>
  <c r="R7" i="51"/>
  <c r="Z30" i="51"/>
  <c r="Z70" i="51"/>
  <c r="H14" i="15"/>
  <c r="H72" i="15" s="1"/>
  <c r="T74" i="23"/>
  <c r="Q15" i="51"/>
  <c r="Q78" i="51" s="1"/>
  <c r="Y78" i="51"/>
  <c r="Q25" i="51"/>
  <c r="Y88" i="51"/>
  <c r="H23" i="15"/>
  <c r="H81" i="15" s="1"/>
  <c r="T83" i="23"/>
  <c r="H24" i="15"/>
  <c r="H82" i="15" s="1"/>
  <c r="T84" i="23"/>
  <c r="H25" i="15"/>
  <c r="H83" i="15" s="1"/>
  <c r="T85" i="23"/>
  <c r="Q9" i="51"/>
  <c r="Y72" i="51"/>
  <c r="H15" i="15"/>
  <c r="H73" i="15" s="1"/>
  <c r="T75" i="23"/>
  <c r="Q22" i="51"/>
  <c r="Y85" i="51"/>
  <c r="F15" i="15"/>
  <c r="F73" i="15" s="1"/>
  <c r="R75" i="23"/>
  <c r="R89" i="23" s="1"/>
  <c r="Q28" i="51"/>
  <c r="Y91" i="51"/>
  <c r="H12" i="15"/>
  <c r="H70" i="15" s="1"/>
  <c r="T72" i="23"/>
  <c r="H11" i="15"/>
  <c r="H69" i="15" s="1"/>
  <c r="T71" i="23"/>
  <c r="Q23" i="51"/>
  <c r="Y86" i="51"/>
  <c r="Q27" i="51"/>
  <c r="Y90" i="51"/>
  <c r="T21" i="23"/>
  <c r="N81" i="23"/>
  <c r="F16" i="15"/>
  <c r="F74" i="15" s="1"/>
  <c r="R76" i="23"/>
  <c r="H8" i="15"/>
  <c r="H66" i="15" s="1"/>
  <c r="T68" i="23"/>
  <c r="Q10" i="51"/>
  <c r="Y73" i="51"/>
  <c r="H16" i="15"/>
  <c r="H74" i="15" s="1"/>
  <c r="T76" i="23"/>
  <c r="Q29" i="51"/>
  <c r="Y92" i="51"/>
  <c r="H20" i="15"/>
  <c r="H78" i="15" s="1"/>
  <c r="T80" i="23"/>
  <c r="Q16" i="51"/>
  <c r="Q79" i="51" s="1"/>
  <c r="Y79" i="51"/>
  <c r="R22" i="51"/>
  <c r="Z85" i="51"/>
  <c r="H9" i="15"/>
  <c r="H67" i="15" s="1"/>
  <c r="T69" i="23"/>
  <c r="H26" i="15"/>
  <c r="H84" i="15" s="1"/>
  <c r="T86" i="23"/>
  <c r="Q24" i="51"/>
  <c r="Y87" i="51"/>
  <c r="H22" i="15"/>
  <c r="H80" i="15" s="1"/>
  <c r="T82" i="23"/>
  <c r="H19" i="15"/>
  <c r="H77" i="15" s="1"/>
  <c r="T79" i="23"/>
  <c r="H27" i="15"/>
  <c r="H85" i="15" s="1"/>
  <c r="T87" i="23"/>
  <c r="Q20" i="51"/>
  <c r="Y83" i="51"/>
  <c r="Q21" i="51"/>
  <c r="Y84" i="51"/>
  <c r="Q18" i="51"/>
  <c r="Y81" i="51"/>
  <c r="H17" i="15"/>
  <c r="H75" i="15" s="1"/>
  <c r="T77" i="23"/>
  <c r="H13" i="15"/>
  <c r="H71" i="15" s="1"/>
  <c r="T73" i="23"/>
  <c r="G21" i="15"/>
  <c r="G79" i="15" s="1"/>
  <c r="S81" i="23"/>
  <c r="Y7" i="51"/>
  <c r="L66" i="23"/>
  <c r="L89" i="23" s="1"/>
  <c r="H28" i="15"/>
  <c r="H86" i="15" s="1"/>
  <c r="T88" i="23"/>
  <c r="R27" i="51"/>
  <c r="Z90" i="51"/>
  <c r="Q14" i="51"/>
  <c r="Q77" i="51" s="1"/>
  <c r="Y77" i="51"/>
  <c r="Q26" i="51"/>
  <c r="Y89" i="51"/>
  <c r="Q17" i="51"/>
  <c r="Y80" i="51"/>
  <c r="M29" i="23"/>
  <c r="L29" i="23"/>
  <c r="S6" i="23"/>
  <c r="S66" i="23" s="1"/>
  <c r="N6" i="23"/>
  <c r="AG173" i="27"/>
  <c r="F22" i="15"/>
  <c r="F80" i="15" s="1"/>
  <c r="F25" i="15"/>
  <c r="F83" i="15" s="1"/>
  <c r="F20" i="15"/>
  <c r="F78" i="15" s="1"/>
  <c r="F26" i="15"/>
  <c r="F84" i="15" s="1"/>
  <c r="F23" i="15"/>
  <c r="F81" i="15" s="1"/>
  <c r="F13" i="15"/>
  <c r="F71" i="15" s="1"/>
  <c r="Q19" i="16"/>
  <c r="AR19" i="16" s="1"/>
  <c r="AD19" i="16"/>
  <c r="F21" i="15"/>
  <c r="F79" i="15" s="1"/>
  <c r="F19" i="15"/>
  <c r="F77" i="15" s="1"/>
  <c r="F8" i="15"/>
  <c r="F66" i="15" s="1"/>
  <c r="F9" i="15"/>
  <c r="F67" i="15" s="1"/>
  <c r="F28" i="15"/>
  <c r="F86" i="15" s="1"/>
  <c r="G26" i="15"/>
  <c r="G84" i="15" s="1"/>
  <c r="F14" i="15"/>
  <c r="F72" i="15" s="1"/>
  <c r="F17" i="15"/>
  <c r="F75" i="15" s="1"/>
  <c r="F27" i="15"/>
  <c r="F85" i="15" s="1"/>
  <c r="F24" i="15"/>
  <c r="F82" i="15" s="1"/>
  <c r="Y415" i="40"/>
  <c r="BV387" i="7"/>
  <c r="BJ387" i="7"/>
  <c r="BR387" i="7"/>
  <c r="BS387" i="7"/>
  <c r="CB382" i="7"/>
  <c r="BI387" i="7"/>
  <c r="BU387" i="7"/>
  <c r="BW387" i="7"/>
  <c r="BN387" i="7"/>
  <c r="BM387" i="7"/>
  <c r="CB379" i="7"/>
  <c r="BH387" i="7"/>
  <c r="CB383" i="7"/>
  <c r="CB380" i="7"/>
  <c r="BT387" i="7"/>
  <c r="CB385" i="7"/>
  <c r="CB386" i="7"/>
  <c r="BX387" i="7"/>
  <c r="BL387" i="7"/>
  <c r="CA387" i="7"/>
  <c r="BQ387" i="7"/>
  <c r="CB384" i="7"/>
  <c r="BO387" i="7"/>
  <c r="BF387" i="7"/>
  <c r="CB381" i="7"/>
  <c r="BK387" i="7"/>
  <c r="BG387" i="7"/>
  <c r="BP387" i="7"/>
  <c r="BZ387" i="7"/>
  <c r="BY387" i="7"/>
  <c r="R29" i="23"/>
  <c r="D1150" i="65" s="1"/>
  <c r="U59" i="23"/>
  <c r="W59" i="39" s="1"/>
  <c r="Z93" i="51" l="1"/>
  <c r="T6" i="23"/>
  <c r="N66" i="23"/>
  <c r="N89" i="23" s="1"/>
  <c r="N29" i="23"/>
  <c r="S89" i="23"/>
  <c r="H21" i="15"/>
  <c r="H79" i="15" s="1"/>
  <c r="T81" i="23"/>
  <c r="Q7" i="51"/>
  <c r="Q30" i="51" s="1"/>
  <c r="Y30" i="51"/>
  <c r="Y70" i="51"/>
  <c r="Y93" i="51" s="1"/>
  <c r="R30" i="51"/>
  <c r="S29" i="23"/>
  <c r="E1150" i="65" s="1"/>
  <c r="J17" i="12"/>
  <c r="G17" i="12"/>
  <c r="H17" i="12" s="1"/>
  <c r="AF19" i="16"/>
  <c r="N27" i="52"/>
  <c r="Y11" i="52" s="1"/>
  <c r="M27" i="52"/>
  <c r="Y10" i="52" s="1"/>
  <c r="L27" i="52"/>
  <c r="Y9" i="52" s="1"/>
  <c r="K27" i="52"/>
  <c r="Y8" i="52" s="1"/>
  <c r="J27" i="52"/>
  <c r="Y7" i="52" s="1"/>
  <c r="H27" i="52"/>
  <c r="X11" i="52" s="1"/>
  <c r="G27" i="52"/>
  <c r="F27" i="52"/>
  <c r="X9" i="52" s="1"/>
  <c r="E27" i="52"/>
  <c r="X8" i="52" s="1"/>
  <c r="D27" i="52"/>
  <c r="Z6" i="52" s="1"/>
  <c r="T26" i="52"/>
  <c r="S26" i="52"/>
  <c r="R26" i="52"/>
  <c r="Q26" i="52"/>
  <c r="P26" i="52"/>
  <c r="O26" i="52"/>
  <c r="I26" i="52"/>
  <c r="T25" i="52"/>
  <c r="S25" i="52"/>
  <c r="R25" i="52"/>
  <c r="Q25" i="52"/>
  <c r="P25" i="52"/>
  <c r="O25" i="52"/>
  <c r="T24" i="52"/>
  <c r="S24" i="52"/>
  <c r="R24" i="52"/>
  <c r="Q24" i="52"/>
  <c r="P24" i="52"/>
  <c r="O24" i="52"/>
  <c r="I24" i="52"/>
  <c r="T23" i="52"/>
  <c r="S23" i="52"/>
  <c r="R23" i="52"/>
  <c r="Q23" i="52"/>
  <c r="P23" i="52"/>
  <c r="O23" i="52"/>
  <c r="I23" i="52"/>
  <c r="T22" i="52"/>
  <c r="S22" i="52"/>
  <c r="R22" i="52"/>
  <c r="Q22" i="52"/>
  <c r="P22" i="52"/>
  <c r="O22" i="52"/>
  <c r="I22" i="52"/>
  <c r="T21" i="52"/>
  <c r="S21" i="52"/>
  <c r="R21" i="52"/>
  <c r="Q21" i="52"/>
  <c r="P21" i="52"/>
  <c r="O21" i="52"/>
  <c r="I21" i="52"/>
  <c r="T20" i="52"/>
  <c r="S20" i="52"/>
  <c r="R20" i="52"/>
  <c r="Q20" i="52"/>
  <c r="P20" i="52"/>
  <c r="O20" i="52"/>
  <c r="T19" i="52"/>
  <c r="S19" i="52"/>
  <c r="R19" i="52"/>
  <c r="Q19" i="52"/>
  <c r="P19" i="52"/>
  <c r="O19" i="52"/>
  <c r="T18" i="52"/>
  <c r="S18" i="52"/>
  <c r="R18" i="52"/>
  <c r="Q18" i="52"/>
  <c r="P18" i="52"/>
  <c r="O18" i="52"/>
  <c r="T17" i="52"/>
  <c r="S17" i="52"/>
  <c r="R17" i="52"/>
  <c r="Q17" i="52"/>
  <c r="P17" i="52"/>
  <c r="O17" i="52"/>
  <c r="T15" i="52"/>
  <c r="S15" i="52"/>
  <c r="R15" i="52"/>
  <c r="Q15" i="52"/>
  <c r="P15" i="52"/>
  <c r="O15" i="52"/>
  <c r="T14" i="52"/>
  <c r="S14" i="52"/>
  <c r="R14" i="52"/>
  <c r="Q14" i="52"/>
  <c r="P14" i="52"/>
  <c r="O14" i="52"/>
  <c r="I14" i="52"/>
  <c r="T13" i="52"/>
  <c r="S13" i="52"/>
  <c r="R13" i="52"/>
  <c r="Q13" i="52"/>
  <c r="P13" i="52"/>
  <c r="O13" i="52"/>
  <c r="I13" i="52"/>
  <c r="T12" i="52"/>
  <c r="S12" i="52"/>
  <c r="R12" i="52"/>
  <c r="Q12" i="52"/>
  <c r="P12" i="52"/>
  <c r="O12" i="52"/>
  <c r="I12" i="52"/>
  <c r="T11" i="52"/>
  <c r="S11" i="52"/>
  <c r="R11" i="52"/>
  <c r="Q11" i="52"/>
  <c r="P11" i="52"/>
  <c r="O11" i="52"/>
  <c r="T10" i="52"/>
  <c r="S10" i="52"/>
  <c r="R10" i="52"/>
  <c r="Q10" i="52"/>
  <c r="P10" i="52"/>
  <c r="O10" i="52"/>
  <c r="I10" i="52"/>
  <c r="T9" i="52"/>
  <c r="S9" i="52"/>
  <c r="R9" i="52"/>
  <c r="Q9" i="52"/>
  <c r="P9" i="52"/>
  <c r="O9" i="52"/>
  <c r="I9" i="52"/>
  <c r="T8" i="52"/>
  <c r="S8" i="52"/>
  <c r="R8" i="52"/>
  <c r="Q8" i="52"/>
  <c r="P8" i="52"/>
  <c r="O8" i="52"/>
  <c r="I8" i="52"/>
  <c r="T7" i="52"/>
  <c r="S7" i="52"/>
  <c r="R7" i="52"/>
  <c r="Q7" i="52"/>
  <c r="P7" i="52"/>
  <c r="O7" i="52"/>
  <c r="I7" i="52"/>
  <c r="T6" i="52"/>
  <c r="S6" i="52"/>
  <c r="R6" i="52"/>
  <c r="Q6" i="52"/>
  <c r="P6" i="52"/>
  <c r="O6" i="52"/>
  <c r="I6" i="52"/>
  <c r="T5" i="52"/>
  <c r="S5" i="52"/>
  <c r="R5" i="52"/>
  <c r="Q5" i="52"/>
  <c r="P5" i="52"/>
  <c r="I5" i="52"/>
  <c r="T4" i="52"/>
  <c r="S4" i="52"/>
  <c r="R4" i="52"/>
  <c r="Q4" i="52"/>
  <c r="P4" i="52"/>
  <c r="O4" i="52"/>
  <c r="D405" i="27"/>
  <c r="E431" i="27"/>
  <c r="G431" i="27"/>
  <c r="H431" i="27"/>
  <c r="J431" i="27"/>
  <c r="K431" i="27"/>
  <c r="M431" i="27"/>
  <c r="N431" i="27"/>
  <c r="V431" i="27"/>
  <c r="W431" i="27"/>
  <c r="I431" i="27"/>
  <c r="V411" i="27"/>
  <c r="V471" i="27" s="1"/>
  <c r="W411" i="27"/>
  <c r="W471" i="27" s="1"/>
  <c r="X411" i="27"/>
  <c r="X471" i="27" s="1"/>
  <c r="T29" i="23" l="1"/>
  <c r="T66" i="23"/>
  <c r="T89" i="23" s="1"/>
  <c r="Z431" i="27"/>
  <c r="AQ35" i="38" s="1"/>
  <c r="D366" i="47"/>
  <c r="D465" i="27"/>
  <c r="O27" i="52"/>
  <c r="Z11" i="52"/>
  <c r="S27" i="52"/>
  <c r="F431" i="27"/>
  <c r="U5" i="52"/>
  <c r="U14" i="52"/>
  <c r="U19" i="52"/>
  <c r="U23" i="52"/>
  <c r="I27" i="52"/>
  <c r="X7" i="52"/>
  <c r="Z7" i="52" s="1"/>
  <c r="Z9" i="52"/>
  <c r="Y12" i="52"/>
  <c r="X10" i="52"/>
  <c r="Z10" i="52" s="1"/>
  <c r="Z8" i="52"/>
  <c r="Q27" i="52"/>
  <c r="U8" i="52"/>
  <c r="U9" i="52"/>
  <c r="U17" i="52"/>
  <c r="U21" i="52"/>
  <c r="U25" i="52"/>
  <c r="P27" i="52"/>
  <c r="T27" i="52"/>
  <c r="U10" i="52"/>
  <c r="U11" i="52"/>
  <c r="U12" i="52"/>
  <c r="U18" i="52"/>
  <c r="U22" i="52"/>
  <c r="U26" i="52"/>
  <c r="R27" i="52"/>
  <c r="U6" i="52"/>
  <c r="U7" i="52"/>
  <c r="U13" i="52"/>
  <c r="U15" i="52"/>
  <c r="U20" i="52"/>
  <c r="U24" i="52"/>
  <c r="U4" i="52"/>
  <c r="L431" i="27"/>
  <c r="E366" i="47" l="1"/>
  <c r="F1150" i="65"/>
  <c r="Z12" i="52"/>
  <c r="X12" i="52"/>
  <c r="U27" i="52"/>
  <c r="C366" i="47" l="1"/>
  <c r="W39" i="51" l="1"/>
  <c r="X39" i="51"/>
  <c r="W40" i="51"/>
  <c r="X40" i="51"/>
  <c r="W41" i="51"/>
  <c r="X41" i="51"/>
  <c r="W42" i="51"/>
  <c r="X42" i="51"/>
  <c r="W49" i="51"/>
  <c r="X49" i="51"/>
  <c r="W50" i="51"/>
  <c r="X50" i="51"/>
  <c r="W52" i="51"/>
  <c r="X52" i="51"/>
  <c r="W53" i="51"/>
  <c r="X53" i="51"/>
  <c r="W54" i="51"/>
  <c r="X54" i="51"/>
  <c r="W55" i="51"/>
  <c r="X55" i="51"/>
  <c r="W56" i="51"/>
  <c r="X56" i="51"/>
  <c r="W57" i="51"/>
  <c r="X57" i="51"/>
  <c r="W58" i="51"/>
  <c r="X58" i="51"/>
  <c r="W59" i="51"/>
  <c r="X59" i="51"/>
  <c r="W60" i="51"/>
  <c r="X60" i="51"/>
  <c r="W61" i="51"/>
  <c r="X61" i="51"/>
  <c r="I39" i="51"/>
  <c r="J39" i="51"/>
  <c r="I40" i="51"/>
  <c r="C40" i="51" s="1"/>
  <c r="J40" i="51"/>
  <c r="D40" i="51" s="1"/>
  <c r="I41" i="51"/>
  <c r="C41" i="51" s="1"/>
  <c r="J41" i="51"/>
  <c r="D41" i="51" s="1"/>
  <c r="I52" i="51"/>
  <c r="C52" i="51" s="1"/>
  <c r="J52" i="51"/>
  <c r="D52" i="51" s="1"/>
  <c r="I53" i="51"/>
  <c r="C53" i="51" s="1"/>
  <c r="J53" i="51"/>
  <c r="D53" i="51" s="1"/>
  <c r="I54" i="51"/>
  <c r="C54" i="51" s="1"/>
  <c r="J54" i="51"/>
  <c r="D54" i="51" s="1"/>
  <c r="I55" i="51"/>
  <c r="C55" i="51" s="1"/>
  <c r="J55" i="51"/>
  <c r="D55" i="51" s="1"/>
  <c r="I56" i="51"/>
  <c r="C56" i="51" s="1"/>
  <c r="J56" i="51"/>
  <c r="D56" i="51" s="1"/>
  <c r="I57" i="51"/>
  <c r="C57" i="51" s="1"/>
  <c r="J57" i="51"/>
  <c r="D57" i="51" s="1"/>
  <c r="I58" i="51"/>
  <c r="C58" i="51" s="1"/>
  <c r="J58" i="51"/>
  <c r="D58" i="51" s="1"/>
  <c r="I59" i="51"/>
  <c r="C59" i="51" s="1"/>
  <c r="J59" i="51"/>
  <c r="D59" i="51" s="1"/>
  <c r="I60" i="51"/>
  <c r="C60" i="51" s="1"/>
  <c r="J60" i="51"/>
  <c r="D60" i="51" s="1"/>
  <c r="I61" i="51"/>
  <c r="C61" i="51" s="1"/>
  <c r="J61" i="51"/>
  <c r="D61" i="51" s="1"/>
  <c r="X180" i="28"/>
  <c r="X181" i="28"/>
  <c r="Y181" i="28"/>
  <c r="Z181" i="28"/>
  <c r="T193" i="28"/>
  <c r="U193" i="28"/>
  <c r="V193" i="28"/>
  <c r="T200" i="28"/>
  <c r="U200" i="28"/>
  <c r="V200" i="28"/>
  <c r="T219" i="28"/>
  <c r="U219" i="28"/>
  <c r="V219" i="28"/>
  <c r="T226" i="28"/>
  <c r="U226" i="28"/>
  <c r="V226" i="28"/>
  <c r="T237" i="28"/>
  <c r="U237" i="28"/>
  <c r="V237" i="28"/>
  <c r="T247" i="28"/>
  <c r="U247" i="28"/>
  <c r="V247" i="28"/>
  <c r="T258" i="28"/>
  <c r="U258" i="28"/>
  <c r="V258" i="28"/>
  <c r="T272" i="28"/>
  <c r="U272" i="28"/>
  <c r="V272" i="28"/>
  <c r="T279" i="28"/>
  <c r="U279" i="28"/>
  <c r="T280" i="28"/>
  <c r="U280" i="28"/>
  <c r="T281" i="28"/>
  <c r="U281" i="28"/>
  <c r="T282" i="28"/>
  <c r="U282" i="28"/>
  <c r="T284" i="28"/>
  <c r="U284" i="28"/>
  <c r="T285" i="28"/>
  <c r="U285" i="28"/>
  <c r="T286" i="28"/>
  <c r="U286" i="28"/>
  <c r="T287" i="28"/>
  <c r="U287" i="28"/>
  <c r="T288" i="28"/>
  <c r="U288" i="28"/>
  <c r="T290" i="28"/>
  <c r="U290" i="28"/>
  <c r="V290" i="28"/>
  <c r="T297" i="28"/>
  <c r="U297" i="28"/>
  <c r="V297" i="28"/>
  <c r="T305" i="28"/>
  <c r="U305" i="28"/>
  <c r="V305" i="28"/>
  <c r="T313" i="28"/>
  <c r="U313" i="28"/>
  <c r="T315" i="28"/>
  <c r="U315" i="28"/>
  <c r="V315" i="28"/>
  <c r="T319" i="28"/>
  <c r="U319" i="28"/>
  <c r="V319" i="28"/>
  <c r="T330" i="28"/>
  <c r="U330" i="28"/>
  <c r="V330" i="28"/>
  <c r="D431" i="27"/>
  <c r="Y431" i="27" s="1"/>
  <c r="AP35" i="38" s="1"/>
  <c r="W430" i="27"/>
  <c r="W453" i="27" s="1"/>
  <c r="N454" i="25"/>
  <c r="M454" i="25"/>
  <c r="K454" i="25"/>
  <c r="J454" i="25"/>
  <c r="H454" i="25"/>
  <c r="G454" i="25"/>
  <c r="E454" i="25"/>
  <c r="D454" i="25"/>
  <c r="U372" i="28"/>
  <c r="T372" i="28"/>
  <c r="U371" i="28"/>
  <c r="T371" i="28"/>
  <c r="U370" i="28"/>
  <c r="T370" i="28"/>
  <c r="U369" i="28"/>
  <c r="T369" i="28"/>
  <c r="F454" i="25"/>
  <c r="N453" i="25"/>
  <c r="M453" i="25"/>
  <c r="K453" i="25"/>
  <c r="J453" i="25"/>
  <c r="E453" i="25"/>
  <c r="D453" i="25"/>
  <c r="U366" i="28"/>
  <c r="T366" i="28"/>
  <c r="U365" i="28"/>
  <c r="T365" i="28"/>
  <c r="H453" i="25"/>
  <c r="G453" i="25"/>
  <c r="U363" i="28"/>
  <c r="T363" i="28"/>
  <c r="N452" i="25"/>
  <c r="M452" i="25"/>
  <c r="K452" i="25"/>
  <c r="J452" i="25"/>
  <c r="H452" i="25"/>
  <c r="G452" i="25"/>
  <c r="E452" i="25"/>
  <c r="D452" i="25"/>
  <c r="U362" i="28"/>
  <c r="T362" i="28"/>
  <c r="U361" i="28"/>
  <c r="T361" i="28"/>
  <c r="U360" i="28"/>
  <c r="T360" i="28"/>
  <c r="U359" i="28"/>
  <c r="T359" i="28"/>
  <c r="U358" i="28"/>
  <c r="T358" i="28"/>
  <c r="U357" i="28"/>
  <c r="T357" i="28"/>
  <c r="U356" i="28"/>
  <c r="T356" i="28"/>
  <c r="U355" i="28"/>
  <c r="T355" i="28"/>
  <c r="N451" i="25"/>
  <c r="M451" i="25"/>
  <c r="K451" i="25"/>
  <c r="J451" i="25"/>
  <c r="H451" i="25"/>
  <c r="G451" i="25"/>
  <c r="E451" i="25"/>
  <c r="D451" i="25"/>
  <c r="U340" i="28"/>
  <c r="T340" i="28"/>
  <c r="N450" i="25"/>
  <c r="M450" i="25"/>
  <c r="K450" i="25"/>
  <c r="J450" i="25"/>
  <c r="H450" i="25"/>
  <c r="G450" i="25"/>
  <c r="E450" i="25"/>
  <c r="D450" i="25"/>
  <c r="U336" i="28"/>
  <c r="T336" i="28"/>
  <c r="N449" i="25"/>
  <c r="M449" i="25"/>
  <c r="K449" i="25"/>
  <c r="J449" i="25"/>
  <c r="H449" i="25"/>
  <c r="G449" i="25"/>
  <c r="E449" i="25"/>
  <c r="D449" i="25"/>
  <c r="U328" i="28"/>
  <c r="U325" i="28"/>
  <c r="U324" i="28"/>
  <c r="T324" i="28"/>
  <c r="U323" i="28"/>
  <c r="U321" i="28"/>
  <c r="U320" i="28"/>
  <c r="T320" i="28"/>
  <c r="I449" i="25"/>
  <c r="N448" i="25"/>
  <c r="M448" i="25"/>
  <c r="K448" i="25"/>
  <c r="J448" i="25"/>
  <c r="H448" i="25"/>
  <c r="G448" i="25"/>
  <c r="E448" i="25"/>
  <c r="D448" i="25"/>
  <c r="U317" i="28"/>
  <c r="T316" i="28"/>
  <c r="N447" i="25"/>
  <c r="M447" i="25"/>
  <c r="K447" i="25"/>
  <c r="J447" i="25"/>
  <c r="H447" i="25"/>
  <c r="G447" i="25"/>
  <c r="E447" i="25"/>
  <c r="D447" i="25"/>
  <c r="V313" i="28"/>
  <c r="U312" i="28"/>
  <c r="U307" i="28"/>
  <c r="F447" i="25"/>
  <c r="N446" i="25"/>
  <c r="M446" i="25"/>
  <c r="K446" i="25"/>
  <c r="J446" i="25"/>
  <c r="H446" i="25"/>
  <c r="G446" i="25"/>
  <c r="E446" i="25"/>
  <c r="D446" i="25"/>
  <c r="U303" i="28"/>
  <c r="U300" i="28"/>
  <c r="U299" i="28"/>
  <c r="N445" i="25"/>
  <c r="M445" i="25"/>
  <c r="K445" i="25"/>
  <c r="J445" i="25"/>
  <c r="H445" i="25"/>
  <c r="G445" i="25"/>
  <c r="E445" i="25"/>
  <c r="D445" i="25"/>
  <c r="U295" i="28"/>
  <c r="U292" i="28"/>
  <c r="U291" i="28"/>
  <c r="N443" i="25"/>
  <c r="M443" i="25"/>
  <c r="K443" i="25"/>
  <c r="J443" i="25"/>
  <c r="H443" i="25"/>
  <c r="G443" i="25"/>
  <c r="E443" i="25"/>
  <c r="D443" i="25"/>
  <c r="V288" i="28"/>
  <c r="V287" i="28"/>
  <c r="V286" i="28"/>
  <c r="V285" i="28"/>
  <c r="V284" i="28"/>
  <c r="V282" i="28"/>
  <c r="V281" i="28"/>
  <c r="I443" i="25"/>
  <c r="V280" i="28"/>
  <c r="V279" i="28"/>
  <c r="L443" i="25"/>
  <c r="N442" i="25"/>
  <c r="M442" i="25"/>
  <c r="K442" i="25"/>
  <c r="J442" i="25"/>
  <c r="H442" i="25"/>
  <c r="G442" i="25"/>
  <c r="E442" i="25"/>
  <c r="D442" i="25"/>
  <c r="T277" i="28"/>
  <c r="T276" i="28"/>
  <c r="T273" i="28"/>
  <c r="N441" i="25"/>
  <c r="M441" i="25"/>
  <c r="K441" i="25"/>
  <c r="J441" i="25"/>
  <c r="H441" i="25"/>
  <c r="G441" i="25"/>
  <c r="E441" i="25"/>
  <c r="D441" i="25"/>
  <c r="U265" i="28"/>
  <c r="U264" i="28"/>
  <c r="T264" i="28"/>
  <c r="N440" i="25"/>
  <c r="M440" i="25"/>
  <c r="K440" i="25"/>
  <c r="J440" i="25"/>
  <c r="H440" i="25"/>
  <c r="G440" i="25"/>
  <c r="E440" i="25"/>
  <c r="D440" i="25"/>
  <c r="U256" i="28"/>
  <c r="U255" i="28"/>
  <c r="U252" i="28"/>
  <c r="U251" i="28"/>
  <c r="U248" i="28"/>
  <c r="N439" i="25"/>
  <c r="M439" i="25"/>
  <c r="K439" i="25"/>
  <c r="J439" i="25"/>
  <c r="H439" i="25"/>
  <c r="G439" i="25"/>
  <c r="E439" i="25"/>
  <c r="D439" i="25"/>
  <c r="N438" i="25"/>
  <c r="M438" i="25"/>
  <c r="K438" i="25"/>
  <c r="J438" i="25"/>
  <c r="H438" i="25"/>
  <c r="G438" i="25"/>
  <c r="E438" i="25"/>
  <c r="D438" i="25"/>
  <c r="U235" i="28"/>
  <c r="T234" i="28"/>
  <c r="T233" i="28"/>
  <c r="T232" i="28"/>
  <c r="U231" i="28"/>
  <c r="T230" i="28"/>
  <c r="T229" i="28"/>
  <c r="N437" i="25"/>
  <c r="M437" i="25"/>
  <c r="K437" i="25"/>
  <c r="J437" i="25"/>
  <c r="H437" i="25"/>
  <c r="G437" i="25"/>
  <c r="E437" i="25"/>
  <c r="D437" i="25"/>
  <c r="T221" i="28"/>
  <c r="N436" i="25"/>
  <c r="M436" i="25"/>
  <c r="K436" i="25"/>
  <c r="J436" i="25"/>
  <c r="H436" i="25"/>
  <c r="G436" i="25"/>
  <c r="E436" i="25"/>
  <c r="D436" i="25"/>
  <c r="U216" i="28"/>
  <c r="N435" i="25"/>
  <c r="M435" i="25"/>
  <c r="K435" i="25"/>
  <c r="J435" i="25"/>
  <c r="H435" i="25"/>
  <c r="G435" i="25"/>
  <c r="E435" i="25"/>
  <c r="D435" i="25"/>
  <c r="U214" i="28"/>
  <c r="T213" i="28"/>
  <c r="N434" i="25"/>
  <c r="M434" i="25"/>
  <c r="K434" i="25"/>
  <c r="J434" i="25"/>
  <c r="H434" i="25"/>
  <c r="G434" i="25"/>
  <c r="E434" i="25"/>
  <c r="D434" i="25"/>
  <c r="U211" i="28"/>
  <c r="T210" i="28"/>
  <c r="T209" i="28"/>
  <c r="U206" i="28"/>
  <c r="T206" i="28"/>
  <c r="U205" i="28"/>
  <c r="U203" i="28"/>
  <c r="U202" i="28"/>
  <c r="T202" i="28"/>
  <c r="U201" i="28"/>
  <c r="N433" i="25"/>
  <c r="M433" i="25"/>
  <c r="K433" i="25"/>
  <c r="J433" i="25"/>
  <c r="H433" i="25"/>
  <c r="G433" i="25"/>
  <c r="E433" i="25"/>
  <c r="D433" i="25"/>
  <c r="V198" i="28"/>
  <c r="V197" i="28"/>
  <c r="V196" i="28"/>
  <c r="V195" i="28"/>
  <c r="L433" i="25"/>
  <c r="I433" i="25"/>
  <c r="F433" i="25"/>
  <c r="R61" i="51" l="1"/>
  <c r="R92" i="51" s="1"/>
  <c r="X92" i="51"/>
  <c r="R59" i="51"/>
  <c r="R90" i="51" s="1"/>
  <c r="X90" i="51"/>
  <c r="R57" i="51"/>
  <c r="R88" i="51" s="1"/>
  <c r="X88" i="51"/>
  <c r="R55" i="51"/>
  <c r="R86" i="51" s="1"/>
  <c r="X86" i="51"/>
  <c r="R53" i="51"/>
  <c r="R84" i="51" s="1"/>
  <c r="X84" i="51"/>
  <c r="R50" i="51"/>
  <c r="R81" i="51" s="1"/>
  <c r="X81" i="51"/>
  <c r="R40" i="51"/>
  <c r="R71" i="51" s="1"/>
  <c r="X71" i="51"/>
  <c r="Q61" i="51"/>
  <c r="Q92" i="51" s="1"/>
  <c r="W92" i="51"/>
  <c r="Q59" i="51"/>
  <c r="Q90" i="51" s="1"/>
  <c r="W90" i="51"/>
  <c r="Q57" i="51"/>
  <c r="Q88" i="51" s="1"/>
  <c r="W88" i="51"/>
  <c r="Q55" i="51"/>
  <c r="Q86" i="51" s="1"/>
  <c r="W86" i="51"/>
  <c r="Q53" i="51"/>
  <c r="Q84" i="51" s="1"/>
  <c r="W84" i="51"/>
  <c r="Q50" i="51"/>
  <c r="Q81" i="51" s="1"/>
  <c r="W81" i="51"/>
  <c r="Q42" i="51"/>
  <c r="Q73" i="51" s="1"/>
  <c r="W73" i="51"/>
  <c r="Q40" i="51"/>
  <c r="Q71" i="51" s="1"/>
  <c r="W71" i="51"/>
  <c r="R42" i="51"/>
  <c r="R73" i="51" s="1"/>
  <c r="X73" i="51"/>
  <c r="D39" i="51"/>
  <c r="D62" i="51" s="1"/>
  <c r="J62" i="51"/>
  <c r="R60" i="51"/>
  <c r="R91" i="51" s="1"/>
  <c r="X91" i="51"/>
  <c r="R58" i="51"/>
  <c r="R89" i="51" s="1"/>
  <c r="X89" i="51"/>
  <c r="R56" i="51"/>
  <c r="R87" i="51" s="1"/>
  <c r="X87" i="51"/>
  <c r="R54" i="51"/>
  <c r="R85" i="51" s="1"/>
  <c r="X85" i="51"/>
  <c r="R52" i="51"/>
  <c r="R83" i="51" s="1"/>
  <c r="X83" i="51"/>
  <c r="R49" i="51"/>
  <c r="R80" i="51" s="1"/>
  <c r="X80" i="51"/>
  <c r="R41" i="51"/>
  <c r="R72" i="51" s="1"/>
  <c r="X72" i="51"/>
  <c r="X62" i="51"/>
  <c r="R39" i="51"/>
  <c r="X70" i="51"/>
  <c r="C39" i="51"/>
  <c r="C62" i="51" s="1"/>
  <c r="B63" i="51" s="1"/>
  <c r="I62" i="51"/>
  <c r="Q60" i="51"/>
  <c r="Q91" i="51" s="1"/>
  <c r="W91" i="51"/>
  <c r="Q58" i="51"/>
  <c r="Q89" i="51" s="1"/>
  <c r="W89" i="51"/>
  <c r="Q56" i="51"/>
  <c r="Q87" i="51" s="1"/>
  <c r="W87" i="51"/>
  <c r="Q54" i="51"/>
  <c r="Q85" i="51" s="1"/>
  <c r="W85" i="51"/>
  <c r="Q52" i="51"/>
  <c r="Q83" i="51" s="1"/>
  <c r="W83" i="51"/>
  <c r="Q49" i="51"/>
  <c r="Q80" i="51" s="1"/>
  <c r="W80" i="51"/>
  <c r="Q41" i="51"/>
  <c r="Q72" i="51" s="1"/>
  <c r="W72" i="51"/>
  <c r="Q39" i="51"/>
  <c r="W62" i="51"/>
  <c r="W70" i="51"/>
  <c r="J87" i="51"/>
  <c r="I87" i="51"/>
  <c r="I70" i="51"/>
  <c r="J89" i="51"/>
  <c r="J77" i="51"/>
  <c r="J70" i="51"/>
  <c r="I90" i="51"/>
  <c r="I89" i="51"/>
  <c r="I77" i="51"/>
  <c r="L450" i="25"/>
  <c r="F452" i="25"/>
  <c r="I442" i="25"/>
  <c r="I454" i="25"/>
  <c r="L453" i="25"/>
  <c r="L451" i="25"/>
  <c r="V334" i="28"/>
  <c r="L448" i="25"/>
  <c r="L446" i="25"/>
  <c r="F446" i="25"/>
  <c r="F445" i="25"/>
  <c r="V274" i="28"/>
  <c r="V276" i="28"/>
  <c r="V266" i="28"/>
  <c r="V270" i="28"/>
  <c r="V262" i="28"/>
  <c r="F439" i="25"/>
  <c r="V230" i="28"/>
  <c r="V184" i="28"/>
  <c r="J430" i="27"/>
  <c r="J453" i="27" s="1"/>
  <c r="H430" i="27"/>
  <c r="G430" i="27"/>
  <c r="M430" i="27"/>
  <c r="M453" i="27" s="1"/>
  <c r="O430" i="27"/>
  <c r="D453" i="27"/>
  <c r="V430" i="27"/>
  <c r="V453" i="27" s="1"/>
  <c r="N430" i="27"/>
  <c r="N453" i="27" s="1"/>
  <c r="E430" i="27"/>
  <c r="K430" i="27"/>
  <c r="K453" i="27" s="1"/>
  <c r="X431" i="27"/>
  <c r="G15" i="32"/>
  <c r="L430" i="27"/>
  <c r="X430" i="27"/>
  <c r="O431" i="27"/>
  <c r="I430" i="27"/>
  <c r="L435" i="25"/>
  <c r="L439" i="25"/>
  <c r="V240" i="28"/>
  <c r="V244" i="28"/>
  <c r="F440" i="25"/>
  <c r="V300" i="28"/>
  <c r="V301" i="28"/>
  <c r="V302" i="28"/>
  <c r="L447" i="25"/>
  <c r="I450" i="25"/>
  <c r="L452" i="25"/>
  <c r="V357" i="28"/>
  <c r="V361" i="28"/>
  <c r="V363" i="28"/>
  <c r="I453" i="25"/>
  <c r="T367" i="28"/>
  <c r="F432" i="25"/>
  <c r="V216" i="28"/>
  <c r="L449" i="25"/>
  <c r="V365" i="28"/>
  <c r="L432" i="25"/>
  <c r="V189" i="28"/>
  <c r="V206" i="28"/>
  <c r="F437" i="25"/>
  <c r="L438" i="25"/>
  <c r="F438" i="25"/>
  <c r="F442" i="25"/>
  <c r="L445" i="25"/>
  <c r="V293" i="28"/>
  <c r="V312" i="28"/>
  <c r="F448" i="25"/>
  <c r="F449" i="25"/>
  <c r="I451" i="25"/>
  <c r="V370" i="28"/>
  <c r="V307" i="28"/>
  <c r="V185" i="28"/>
  <c r="I436" i="25"/>
  <c r="V250" i="28"/>
  <c r="V252" i="28"/>
  <c r="V253" i="28"/>
  <c r="V254" i="28"/>
  <c r="V256" i="28"/>
  <c r="I441" i="25"/>
  <c r="V321" i="28"/>
  <c r="V324" i="28"/>
  <c r="V325" i="28"/>
  <c r="F451" i="25"/>
  <c r="V358" i="28"/>
  <c r="V362" i="28"/>
  <c r="U364" i="28"/>
  <c r="V366" i="28"/>
  <c r="T312" i="28"/>
  <c r="T307" i="28"/>
  <c r="T303" i="28"/>
  <c r="T299" i="28"/>
  <c r="T295" i="28"/>
  <c r="T291" i="28"/>
  <c r="U278" i="28"/>
  <c r="U274" i="28"/>
  <c r="T255" i="28"/>
  <c r="T251" i="28"/>
  <c r="U227" i="28"/>
  <c r="U207" i="28"/>
  <c r="T186" i="28"/>
  <c r="G432" i="25"/>
  <c r="G455" i="25" s="1"/>
  <c r="M432" i="25"/>
  <c r="M455" i="25" s="1"/>
  <c r="E432" i="25"/>
  <c r="E455" i="25" s="1"/>
  <c r="K432" i="25"/>
  <c r="K455" i="25" s="1"/>
  <c r="U373" i="28"/>
  <c r="V201" i="28"/>
  <c r="I434" i="25"/>
  <c r="I435" i="25"/>
  <c r="F435" i="25"/>
  <c r="L436" i="25"/>
  <c r="I438" i="25"/>
  <c r="I439" i="25"/>
  <c r="L440" i="25"/>
  <c r="V251" i="28"/>
  <c r="V255" i="28"/>
  <c r="V259" i="28"/>
  <c r="V260" i="28"/>
  <c r="L441" i="25"/>
  <c r="V263" i="28"/>
  <c r="V264" i="28"/>
  <c r="V265" i="28"/>
  <c r="V267" i="28"/>
  <c r="V268" i="28"/>
  <c r="V269" i="28"/>
  <c r="L442" i="25"/>
  <c r="I446" i="25"/>
  <c r="V299" i="28"/>
  <c r="V303" i="28"/>
  <c r="I447" i="25"/>
  <c r="I448" i="25"/>
  <c r="V323" i="28"/>
  <c r="V328" i="28"/>
  <c r="V332" i="28"/>
  <c r="V333" i="28"/>
  <c r="V336" i="28"/>
  <c r="L454" i="25"/>
  <c r="T328" i="28"/>
  <c r="T323" i="28"/>
  <c r="U316" i="28"/>
  <c r="T306" i="28"/>
  <c r="T302" i="28"/>
  <c r="T298" i="28"/>
  <c r="T294" i="28"/>
  <c r="U277" i="28"/>
  <c r="U273" i="28"/>
  <c r="T254" i="28"/>
  <c r="T250" i="28"/>
  <c r="U234" i="28"/>
  <c r="U230" i="28"/>
  <c r="T223" i="28"/>
  <c r="U213" i="28"/>
  <c r="V211" i="28"/>
  <c r="U210" i="28"/>
  <c r="T205" i="28"/>
  <c r="T201" i="28"/>
  <c r="U186" i="28"/>
  <c r="T184" i="28"/>
  <c r="D432" i="25"/>
  <c r="D455" i="25" s="1"/>
  <c r="J432" i="25"/>
  <c r="J455" i="25" s="1"/>
  <c r="V233" i="28"/>
  <c r="L434" i="25"/>
  <c r="V278" i="28"/>
  <c r="V317" i="28"/>
  <c r="V322" i="28"/>
  <c r="V327" i="28"/>
  <c r="V331" i="28"/>
  <c r="V335" i="28"/>
  <c r="I452" i="25"/>
  <c r="V372" i="28"/>
  <c r="T327" i="28"/>
  <c r="T322" i="28"/>
  <c r="U306" i="28"/>
  <c r="U302" i="28"/>
  <c r="T301" i="28"/>
  <c r="U298" i="28"/>
  <c r="U294" i="28"/>
  <c r="T293" i="28"/>
  <c r="U276" i="28"/>
  <c r="T275" i="28"/>
  <c r="T266" i="28"/>
  <c r="U254" i="28"/>
  <c r="T253" i="28"/>
  <c r="U250" i="28"/>
  <c r="T249" i="28"/>
  <c r="U233" i="28"/>
  <c r="U229" i="28"/>
  <c r="T228" i="28"/>
  <c r="U223" i="28"/>
  <c r="V210" i="28"/>
  <c r="U209" i="28"/>
  <c r="T208" i="28"/>
  <c r="T204" i="28"/>
  <c r="U184" i="28"/>
  <c r="X183" i="28"/>
  <c r="T183" i="28" s="1"/>
  <c r="H432" i="25"/>
  <c r="H455" i="25" s="1"/>
  <c r="N432" i="25"/>
  <c r="N455" i="25" s="1"/>
  <c r="V229" i="28"/>
  <c r="U337" i="28"/>
  <c r="U367" i="28"/>
  <c r="V186" i="28"/>
  <c r="V188" i="28"/>
  <c r="V190" i="28"/>
  <c r="L437" i="25"/>
  <c r="I437" i="25"/>
  <c r="V222" i="28"/>
  <c r="V223" i="28"/>
  <c r="V224" i="28"/>
  <c r="V234" i="28"/>
  <c r="V239" i="28"/>
  <c r="V241" i="28"/>
  <c r="V245" i="28"/>
  <c r="I440" i="25"/>
  <c r="V277" i="28"/>
  <c r="I445" i="25"/>
  <c r="V294" i="28"/>
  <c r="V295" i="28"/>
  <c r="V359" i="28"/>
  <c r="V360" i="28"/>
  <c r="V371" i="28"/>
  <c r="U327" i="28"/>
  <c r="T325" i="28"/>
  <c r="U322" i="28"/>
  <c r="T321" i="28"/>
  <c r="T317" i="28"/>
  <c r="U301" i="28"/>
  <c r="T300" i="28"/>
  <c r="U293" i="28"/>
  <c r="T292" i="28"/>
  <c r="T278" i="28"/>
  <c r="U275" i="28"/>
  <c r="T274" i="28"/>
  <c r="U266" i="28"/>
  <c r="T265" i="28"/>
  <c r="T256" i="28"/>
  <c r="U253" i="28"/>
  <c r="T252" i="28"/>
  <c r="U249" i="28"/>
  <c r="T248" i="28"/>
  <c r="T235" i="28"/>
  <c r="U232" i="28"/>
  <c r="T231" i="28"/>
  <c r="U228" i="28"/>
  <c r="T227" i="28"/>
  <c r="U221" i="28"/>
  <c r="T216" i="28"/>
  <c r="T214" i="28"/>
  <c r="T211" i="28"/>
  <c r="V209" i="28"/>
  <c r="U208" i="28"/>
  <c r="T207" i="28"/>
  <c r="U204" i="28"/>
  <c r="Y183" i="28"/>
  <c r="U183" i="28" s="1"/>
  <c r="T198" i="28"/>
  <c r="U195" i="28"/>
  <c r="T194" i="28"/>
  <c r="U198" i="28"/>
  <c r="T197" i="28"/>
  <c r="U194" i="28"/>
  <c r="U197" i="28"/>
  <c r="T196" i="28"/>
  <c r="U196" i="28"/>
  <c r="T195" i="28"/>
  <c r="U289" i="28"/>
  <c r="V356" i="28"/>
  <c r="T333" i="28"/>
  <c r="T332" i="28"/>
  <c r="T335" i="28"/>
  <c r="T334" i="28"/>
  <c r="U333" i="28"/>
  <c r="U332" i="28"/>
  <c r="T331" i="28"/>
  <c r="U335" i="28"/>
  <c r="U334" i="28"/>
  <c r="U331" i="28"/>
  <c r="T270" i="28"/>
  <c r="T269" i="28"/>
  <c r="U270" i="28"/>
  <c r="U269" i="28"/>
  <c r="T268" i="28"/>
  <c r="T267" i="28"/>
  <c r="U268" i="28"/>
  <c r="U267" i="28"/>
  <c r="T263" i="28"/>
  <c r="U263" i="28"/>
  <c r="T262" i="28"/>
  <c r="T260" i="28"/>
  <c r="T259" i="28"/>
  <c r="U262" i="28"/>
  <c r="T261" i="28"/>
  <c r="U260" i="28"/>
  <c r="U259" i="28"/>
  <c r="U261" i="28"/>
  <c r="V242" i="28"/>
  <c r="V243" i="28"/>
  <c r="T245" i="28"/>
  <c r="T244" i="28"/>
  <c r="T242" i="28"/>
  <c r="T241" i="28"/>
  <c r="T238" i="28"/>
  <c r="U245" i="28"/>
  <c r="U244" i="28"/>
  <c r="T243" i="28"/>
  <c r="U242" i="28"/>
  <c r="U241" i="28"/>
  <c r="T240" i="28"/>
  <c r="T239" i="28"/>
  <c r="U238" i="28"/>
  <c r="U243" i="28"/>
  <c r="U240" i="28"/>
  <c r="U239" i="28"/>
  <c r="U224" i="28"/>
  <c r="T224" i="28"/>
  <c r="T222" i="28"/>
  <c r="U222" i="28"/>
  <c r="U220" i="28"/>
  <c r="T220" i="28"/>
  <c r="U185" i="28"/>
  <c r="T185" i="28"/>
  <c r="U188" i="28"/>
  <c r="V187" i="28"/>
  <c r="T190" i="28"/>
  <c r="U190" i="28"/>
  <c r="T189" i="28"/>
  <c r="T187" i="28"/>
  <c r="U189" i="28"/>
  <c r="T188" i="28"/>
  <c r="U187" i="28"/>
  <c r="F430" i="27"/>
  <c r="V337" i="28"/>
  <c r="V214" i="28"/>
  <c r="V221" i="28"/>
  <c r="V228" i="28"/>
  <c r="V232" i="28"/>
  <c r="F441" i="25"/>
  <c r="V292" i="28"/>
  <c r="T337" i="28"/>
  <c r="U353" i="28"/>
  <c r="F434" i="25"/>
  <c r="F436" i="25"/>
  <c r="V227" i="28"/>
  <c r="V231" i="28"/>
  <c r="V235" i="28"/>
  <c r="V261" i="28"/>
  <c r="F443" i="25"/>
  <c r="F450" i="25"/>
  <c r="V340" i="28"/>
  <c r="T353" i="28"/>
  <c r="V249" i="28"/>
  <c r="V275" i="28"/>
  <c r="V355" i="28"/>
  <c r="F453" i="25"/>
  <c r="V369" i="28"/>
  <c r="T373" i="28"/>
  <c r="V248" i="28"/>
  <c r="Q70" i="51" l="1"/>
  <c r="Q93" i="51" s="1"/>
  <c r="Q62" i="51"/>
  <c r="AA430" i="27"/>
  <c r="AR34" i="38" s="1"/>
  <c r="X93" i="51"/>
  <c r="AA431" i="27"/>
  <c r="AR35" i="38" s="1"/>
  <c r="W93" i="51"/>
  <c r="R70" i="51"/>
  <c r="R93" i="51" s="1"/>
  <c r="R62" i="51"/>
  <c r="Z430" i="27"/>
  <c r="AQ34" i="38" s="1"/>
  <c r="O453" i="27"/>
  <c r="Y430" i="27"/>
  <c r="Z453" i="27"/>
  <c r="X453" i="27"/>
  <c r="E453" i="27"/>
  <c r="G453" i="27"/>
  <c r="T364" i="28"/>
  <c r="V364" i="28"/>
  <c r="L453" i="27"/>
  <c r="I453" i="27"/>
  <c r="H453" i="27"/>
  <c r="F453" i="27"/>
  <c r="F455" i="25"/>
  <c r="L455" i="25"/>
  <c r="O455" i="25"/>
  <c r="V320" i="28"/>
  <c r="Z183" i="28"/>
  <c r="V183" i="28" s="1"/>
  <c r="T318" i="28"/>
  <c r="T218" i="28"/>
  <c r="T329" i="28"/>
  <c r="U257" i="28"/>
  <c r="T225" i="28"/>
  <c r="V291" i="28"/>
  <c r="V213" i="28"/>
  <c r="V306" i="28"/>
  <c r="V273" i="28"/>
  <c r="V289" i="28"/>
  <c r="V208" i="28"/>
  <c r="V203" i="28"/>
  <c r="I432" i="25"/>
  <c r="I455" i="25" s="1"/>
  <c r="T314" i="28"/>
  <c r="U218" i="28"/>
  <c r="U318" i="28"/>
  <c r="U314" i="28"/>
  <c r="U304" i="28"/>
  <c r="T271" i="28"/>
  <c r="U215" i="28"/>
  <c r="V298" i="28"/>
  <c r="T192" i="28"/>
  <c r="V212" i="28"/>
  <c r="T199" i="28"/>
  <c r="T236" i="28"/>
  <c r="U192" i="28"/>
  <c r="U236" i="28"/>
  <c r="U199" i="28"/>
  <c r="U296" i="28"/>
  <c r="U225" i="28"/>
  <c r="V205" i="28"/>
  <c r="V316" i="28"/>
  <c r="T304" i="28"/>
  <c r="U271" i="28"/>
  <c r="V218" i="28"/>
  <c r="T257" i="28"/>
  <c r="T215" i="28"/>
  <c r="U329" i="28"/>
  <c r="U246" i="28"/>
  <c r="T296" i="28"/>
  <c r="T212" i="28"/>
  <c r="T246" i="28"/>
  <c r="V204" i="28"/>
  <c r="U212" i="28"/>
  <c r="V207" i="28"/>
  <c r="V202" i="28"/>
  <c r="V194" i="28"/>
  <c r="T289" i="28"/>
  <c r="V238" i="28"/>
  <c r="V220" i="28"/>
  <c r="V353" i="28"/>
  <c r="AA453" i="27" l="1"/>
  <c r="Y453" i="27"/>
  <c r="AP57" i="38" s="1"/>
  <c r="AP34" i="38"/>
  <c r="T374" i="28"/>
  <c r="U374" i="28"/>
  <c r="V373" i="28"/>
  <c r="V367" i="28"/>
  <c r="V271" i="28"/>
  <c r="V296" i="28"/>
  <c r="V329" i="28"/>
  <c r="V246" i="28"/>
  <c r="V257" i="28"/>
  <c r="V199" i="28"/>
  <c r="V304" i="28"/>
  <c r="V215" i="28"/>
  <c r="V192" i="28"/>
  <c r="V236" i="28"/>
  <c r="V225" i="28"/>
  <c r="V318" i="28"/>
  <c r="V314" i="28"/>
  <c r="V374" i="28" l="1"/>
  <c r="E28" i="28" l="1"/>
  <c r="G28" i="28"/>
  <c r="H28" i="28"/>
  <c r="J28" i="28"/>
  <c r="K28" i="28"/>
  <c r="M28" i="28"/>
  <c r="N28" i="28"/>
  <c r="D20" i="28"/>
  <c r="X406" i="27"/>
  <c r="X466" i="27" s="1"/>
  <c r="E405" i="27"/>
  <c r="G405" i="27"/>
  <c r="H405" i="27"/>
  <c r="J405" i="27"/>
  <c r="J465" i="27" s="1"/>
  <c r="K405" i="27"/>
  <c r="K465" i="27" s="1"/>
  <c r="M405" i="27"/>
  <c r="M465" i="27" s="1"/>
  <c r="N405" i="27"/>
  <c r="N465" i="27" s="1"/>
  <c r="V405" i="27"/>
  <c r="V465" i="27" s="1"/>
  <c r="W405" i="27"/>
  <c r="W465" i="27" s="1"/>
  <c r="E406" i="27"/>
  <c r="G406" i="27"/>
  <c r="G466" i="27" s="1"/>
  <c r="H406" i="27"/>
  <c r="H466" i="27" s="1"/>
  <c r="I406" i="27"/>
  <c r="J406" i="27"/>
  <c r="J466" i="27" s="1"/>
  <c r="K406" i="27"/>
  <c r="K466" i="27" s="1"/>
  <c r="L406" i="27"/>
  <c r="M406" i="27"/>
  <c r="M466" i="27" s="1"/>
  <c r="N406" i="27"/>
  <c r="N466" i="27" s="1"/>
  <c r="O406" i="27"/>
  <c r="O466" i="27" s="1"/>
  <c r="V406" i="27"/>
  <c r="V466" i="27" s="1"/>
  <c r="W406" i="27"/>
  <c r="W466" i="27" s="1"/>
  <c r="AK48" i="27"/>
  <c r="X12" i="23" s="1"/>
  <c r="X72" i="23" s="1"/>
  <c r="F406" i="27"/>
  <c r="X405" i="27"/>
  <c r="X465" i="27" s="1"/>
  <c r="L405" i="27"/>
  <c r="I405" i="27"/>
  <c r="F405" i="27"/>
  <c r="L404" i="27"/>
  <c r="I404" i="27"/>
  <c r="E404" i="27"/>
  <c r="G404" i="27"/>
  <c r="G464" i="27" s="1"/>
  <c r="H404" i="27"/>
  <c r="H464" i="27" s="1"/>
  <c r="J404" i="27"/>
  <c r="J464" i="27" s="1"/>
  <c r="K404" i="27"/>
  <c r="K464" i="27" s="1"/>
  <c r="M404" i="27"/>
  <c r="M464" i="27" s="1"/>
  <c r="N404" i="27"/>
  <c r="N464" i="27" s="1"/>
  <c r="V404" i="27"/>
  <c r="V464" i="27" s="1"/>
  <c r="W404" i="27"/>
  <c r="W464" i="27" s="1"/>
  <c r="X404" i="27"/>
  <c r="X464" i="27" s="1"/>
  <c r="X10" i="23"/>
  <c r="X70" i="23" s="1"/>
  <c r="F404" i="27"/>
  <c r="E400" i="27"/>
  <c r="G400" i="27"/>
  <c r="G460" i="27" s="1"/>
  <c r="H400" i="27"/>
  <c r="H460" i="27" s="1"/>
  <c r="I400" i="27"/>
  <c r="J400" i="27"/>
  <c r="J460" i="27" s="1"/>
  <c r="K400" i="27"/>
  <c r="K460" i="27" s="1"/>
  <c r="L400" i="27"/>
  <c r="M400" i="27"/>
  <c r="M460" i="27" s="1"/>
  <c r="N400" i="27"/>
  <c r="N460" i="27" s="1"/>
  <c r="O400" i="27"/>
  <c r="O460" i="27" s="1"/>
  <c r="V400" i="27"/>
  <c r="V460" i="27" s="1"/>
  <c r="W400" i="27"/>
  <c r="W460" i="27" s="1"/>
  <c r="X400" i="27"/>
  <c r="X460" i="27" s="1"/>
  <c r="F400" i="27"/>
  <c r="U116" i="25"/>
  <c r="AA116" i="25" s="1"/>
  <c r="U115" i="25"/>
  <c r="AA115" i="25" s="1"/>
  <c r="U114" i="25"/>
  <c r="AA114" i="25" s="1"/>
  <c r="U113" i="25"/>
  <c r="AA113" i="25" s="1"/>
  <c r="U112" i="25"/>
  <c r="E83" i="25"/>
  <c r="E411" i="25" s="1"/>
  <c r="E471" i="25" s="1"/>
  <c r="G83" i="25"/>
  <c r="G411" i="25" s="1"/>
  <c r="G471" i="25" s="1"/>
  <c r="H83" i="25"/>
  <c r="H411" i="25" s="1"/>
  <c r="H471" i="25" s="1"/>
  <c r="J83" i="25"/>
  <c r="J411" i="25" s="1"/>
  <c r="J471" i="25" s="1"/>
  <c r="K83" i="25"/>
  <c r="K411" i="25" s="1"/>
  <c r="K471" i="25" s="1"/>
  <c r="M83" i="25"/>
  <c r="M411" i="25" s="1"/>
  <c r="M471" i="25" s="1"/>
  <c r="N411" i="25"/>
  <c r="N471" i="25" s="1"/>
  <c r="AB83" i="25"/>
  <c r="F15" i="23" s="1"/>
  <c r="AC83" i="25"/>
  <c r="G15" i="23" s="1"/>
  <c r="G75" i="23" s="1"/>
  <c r="E402" i="25"/>
  <c r="G402" i="25"/>
  <c r="H402" i="25"/>
  <c r="J402" i="25"/>
  <c r="K402" i="25"/>
  <c r="M402" i="25"/>
  <c r="N402" i="25"/>
  <c r="D15" i="25"/>
  <c r="D402" i="25" s="1"/>
  <c r="X403" i="27"/>
  <c r="X463" i="27" s="1"/>
  <c r="L403" i="27"/>
  <c r="J403" i="27"/>
  <c r="J463" i="27" s="1"/>
  <c r="K403" i="27"/>
  <c r="K463" i="27" s="1"/>
  <c r="M403" i="27"/>
  <c r="M463" i="27" s="1"/>
  <c r="N403" i="27"/>
  <c r="N463" i="27" s="1"/>
  <c r="O403" i="27"/>
  <c r="O463" i="27" s="1"/>
  <c r="V403" i="27"/>
  <c r="V463" i="27" s="1"/>
  <c r="W403" i="27"/>
  <c r="W463" i="27" s="1"/>
  <c r="E403" i="27"/>
  <c r="Z403" i="27" s="1"/>
  <c r="AQ8" i="38" s="1"/>
  <c r="G403" i="27"/>
  <c r="G463" i="27" s="1"/>
  <c r="H403" i="27"/>
  <c r="H463" i="27" s="1"/>
  <c r="F403" i="27"/>
  <c r="O422" i="27"/>
  <c r="O482" i="27" s="1"/>
  <c r="V422" i="27"/>
  <c r="V482" i="27" s="1"/>
  <c r="W422" i="27"/>
  <c r="W482" i="27" s="1"/>
  <c r="X422" i="27"/>
  <c r="X482" i="27" s="1"/>
  <c r="V414" i="27"/>
  <c r="V474" i="27" s="1"/>
  <c r="W414" i="27"/>
  <c r="W474" i="27" s="1"/>
  <c r="X414" i="27"/>
  <c r="X474" i="27" s="1"/>
  <c r="I16" i="51" l="1"/>
  <c r="F75" i="23"/>
  <c r="Z406" i="27"/>
  <c r="AQ11" i="38" s="1"/>
  <c r="AA406" i="27"/>
  <c r="AR11" i="38" s="1"/>
  <c r="Y405" i="27"/>
  <c r="AP10" i="38" s="1"/>
  <c r="H465" i="27"/>
  <c r="Z405" i="27"/>
  <c r="AQ10" i="38" s="1"/>
  <c r="Z404" i="27"/>
  <c r="AQ9" i="38" s="1"/>
  <c r="AA400" i="27"/>
  <c r="AR5" i="38" s="1"/>
  <c r="Z400" i="27"/>
  <c r="L12" i="15"/>
  <c r="L70" i="15" s="1"/>
  <c r="L10" i="15"/>
  <c r="L68" i="15" s="1"/>
  <c r="Z463" i="27"/>
  <c r="Z465" i="27"/>
  <c r="Y465" i="27"/>
  <c r="U117" i="25"/>
  <c r="AA112" i="25"/>
  <c r="AA117" i="25" s="1"/>
  <c r="AA416" i="25" s="1"/>
  <c r="AA476" i="25" s="1"/>
  <c r="J16" i="51"/>
  <c r="E464" i="27"/>
  <c r="E466" i="27"/>
  <c r="G465" i="27"/>
  <c r="E463" i="27"/>
  <c r="E465" i="27"/>
  <c r="E460" i="27"/>
  <c r="F28" i="28"/>
  <c r="I28" i="28"/>
  <c r="O28" i="28"/>
  <c r="L402" i="25"/>
  <c r="L462" i="25" s="1"/>
  <c r="I83" i="25"/>
  <c r="I411" i="25" s="1"/>
  <c r="I471" i="25" s="1"/>
  <c r="L28" i="28"/>
  <c r="F463" i="27"/>
  <c r="L463" i="27"/>
  <c r="F464" i="27"/>
  <c r="I466" i="27"/>
  <c r="L466" i="27"/>
  <c r="F465" i="27"/>
  <c r="I465" i="27"/>
  <c r="O405" i="27"/>
  <c r="O465" i="27" s="1"/>
  <c r="O404" i="27"/>
  <c r="O464" i="27" s="1"/>
  <c r="L465" i="27"/>
  <c r="F466" i="27"/>
  <c r="I464" i="27"/>
  <c r="L464" i="27"/>
  <c r="I460" i="27"/>
  <c r="L460" i="27"/>
  <c r="F460" i="27"/>
  <c r="I403" i="27"/>
  <c r="I463" i="27" s="1"/>
  <c r="F402" i="25"/>
  <c r="F462" i="25" s="1"/>
  <c r="I402" i="25"/>
  <c r="I462" i="25" s="1"/>
  <c r="L83" i="25"/>
  <c r="L411" i="25" s="1"/>
  <c r="L471" i="25" s="1"/>
  <c r="F83" i="25"/>
  <c r="F411" i="25" s="1"/>
  <c r="F471" i="25" s="1"/>
  <c r="M462" i="25"/>
  <c r="E462" i="25"/>
  <c r="N462" i="25"/>
  <c r="J462" i="25"/>
  <c r="D462" i="25"/>
  <c r="K462" i="25"/>
  <c r="G462" i="25"/>
  <c r="H462" i="25"/>
  <c r="S128" i="30"/>
  <c r="S127" i="30"/>
  <c r="T127" i="30"/>
  <c r="T128" i="30"/>
  <c r="T126" i="30"/>
  <c r="S126" i="30"/>
  <c r="N416" i="27"/>
  <c r="N476" i="27" s="1"/>
  <c r="O416" i="27"/>
  <c r="O476" i="27" s="1"/>
  <c r="V416" i="27"/>
  <c r="V476" i="27" s="1"/>
  <c r="W416" i="27"/>
  <c r="W476" i="27" s="1"/>
  <c r="X416" i="27"/>
  <c r="X476" i="27" s="1"/>
  <c r="O419" i="27"/>
  <c r="O479" i="27" s="1"/>
  <c r="V419" i="27"/>
  <c r="V479" i="27" s="1"/>
  <c r="W419" i="27"/>
  <c r="W479" i="27" s="1"/>
  <c r="X419" i="27"/>
  <c r="X479" i="27" s="1"/>
  <c r="O409" i="27"/>
  <c r="O469" i="27" s="1"/>
  <c r="V409" i="27"/>
  <c r="W409" i="27"/>
  <c r="X409" i="27"/>
  <c r="P46" i="28"/>
  <c r="P47" i="28"/>
  <c r="P48" i="28"/>
  <c r="P45" i="28"/>
  <c r="L123" i="25"/>
  <c r="L417" i="25" s="1"/>
  <c r="L477" i="25" s="1"/>
  <c r="L72" i="25"/>
  <c r="L410" i="25" s="1"/>
  <c r="L470" i="25" s="1"/>
  <c r="I72" i="25"/>
  <c r="I410" i="25" s="1"/>
  <c r="I470" i="25" s="1"/>
  <c r="E407" i="25"/>
  <c r="E467" i="25" s="1"/>
  <c r="G407" i="25"/>
  <c r="G467" i="25" s="1"/>
  <c r="H407" i="25"/>
  <c r="H467" i="25" s="1"/>
  <c r="J407" i="25"/>
  <c r="J467" i="25" s="1"/>
  <c r="K407" i="25"/>
  <c r="K467" i="25" s="1"/>
  <c r="M407" i="25"/>
  <c r="M467" i="25" s="1"/>
  <c r="N407" i="25"/>
  <c r="N467" i="25" s="1"/>
  <c r="F11" i="23"/>
  <c r="F71" i="23" s="1"/>
  <c r="G11" i="23"/>
  <c r="G71" i="23" s="1"/>
  <c r="Y11" i="23"/>
  <c r="Y71" i="23" s="1"/>
  <c r="Z11" i="23"/>
  <c r="Z71" i="23" s="1"/>
  <c r="D407" i="25"/>
  <c r="D467" i="25" s="1"/>
  <c r="AD31" i="25"/>
  <c r="AD30" i="25"/>
  <c r="F20" i="25"/>
  <c r="I20" i="25"/>
  <c r="L20" i="25"/>
  <c r="L404" i="25"/>
  <c r="L464" i="25" s="1"/>
  <c r="L49" i="25"/>
  <c r="L408" i="25" s="1"/>
  <c r="L468" i="25" s="1"/>
  <c r="L101" i="25"/>
  <c r="L413" i="25" s="1"/>
  <c r="L473" i="25" s="1"/>
  <c r="L117" i="25"/>
  <c r="L416" i="25" s="1"/>
  <c r="L476" i="25" s="1"/>
  <c r="L128" i="25"/>
  <c r="L418" i="25" s="1"/>
  <c r="L478" i="25" s="1"/>
  <c r="L419" i="25"/>
  <c r="L479" i="25" s="1"/>
  <c r="L151" i="25"/>
  <c r="L421" i="25" s="1"/>
  <c r="L481" i="25" s="1"/>
  <c r="L173" i="25"/>
  <c r="L424" i="25" s="1"/>
  <c r="L484" i="25" s="1"/>
  <c r="O415" i="27"/>
  <c r="V415" i="27"/>
  <c r="W415" i="27"/>
  <c r="W475" i="27" s="1"/>
  <c r="X415" i="27"/>
  <c r="X475" i="27" s="1"/>
  <c r="P159" i="28"/>
  <c r="Q159" i="28"/>
  <c r="P160" i="28"/>
  <c r="Q160" i="28"/>
  <c r="P161" i="28"/>
  <c r="Q161" i="28"/>
  <c r="P162" i="28"/>
  <c r="Q162" i="28"/>
  <c r="M421" i="27"/>
  <c r="M481" i="27" s="1"/>
  <c r="N421" i="27"/>
  <c r="N481" i="27" s="1"/>
  <c r="O421" i="27"/>
  <c r="O481" i="27" s="1"/>
  <c r="V421" i="27"/>
  <c r="V481" i="27" s="1"/>
  <c r="W421" i="27"/>
  <c r="W481" i="27" s="1"/>
  <c r="X421" i="27"/>
  <c r="X481" i="27" s="1"/>
  <c r="Z466" i="27" l="1"/>
  <c r="AA404" i="27"/>
  <c r="AR9" i="38" s="1"/>
  <c r="AA405" i="27"/>
  <c r="AR10" i="38" s="1"/>
  <c r="Z464" i="27"/>
  <c r="Z460" i="27"/>
  <c r="AQ5" i="38"/>
  <c r="AA403" i="27"/>
  <c r="AR8" i="38" s="1"/>
  <c r="V469" i="27"/>
  <c r="W469" i="27"/>
  <c r="X469" i="27"/>
  <c r="M11" i="15"/>
  <c r="M69" i="15" s="1"/>
  <c r="N11" i="15"/>
  <c r="N69" i="15" s="1"/>
  <c r="O475" i="27"/>
  <c r="V475" i="27"/>
  <c r="U416" i="25"/>
  <c r="L403" i="25"/>
  <c r="I403" i="25"/>
  <c r="I463" i="25" s="1"/>
  <c r="F403" i="25"/>
  <c r="F463" i="25" s="1"/>
  <c r="J79" i="51"/>
  <c r="J12" i="51"/>
  <c r="I12" i="51"/>
  <c r="I79" i="51"/>
  <c r="AG82" i="25"/>
  <c r="AG80" i="25"/>
  <c r="AG78" i="25"/>
  <c r="AG76" i="25"/>
  <c r="AG81" i="25"/>
  <c r="AG79" i="25"/>
  <c r="AG77" i="25"/>
  <c r="AG75" i="25"/>
  <c r="AG74" i="25"/>
  <c r="AD43" i="25"/>
  <c r="H11" i="23" s="1"/>
  <c r="H71" i="23" s="1"/>
  <c r="L110" i="25"/>
  <c r="L415" i="25" s="1"/>
  <c r="L475" i="25" s="1"/>
  <c r="L32" i="25"/>
  <c r="L405" i="25" s="1"/>
  <c r="L465" i="25" s="1"/>
  <c r="I43" i="25"/>
  <c r="I407" i="25" s="1"/>
  <c r="I467" i="25" s="1"/>
  <c r="L422" i="25"/>
  <c r="L482" i="25" s="1"/>
  <c r="R162" i="28"/>
  <c r="R161" i="28"/>
  <c r="R160" i="28"/>
  <c r="L43" i="25"/>
  <c r="L407" i="25" s="1"/>
  <c r="L467" i="25" s="1"/>
  <c r="L409" i="25"/>
  <c r="L469" i="25" s="1"/>
  <c r="L163" i="25"/>
  <c r="L423" i="25" s="1"/>
  <c r="L483" i="25" s="1"/>
  <c r="AD72" i="25"/>
  <c r="H14" i="23" s="1"/>
  <c r="H74" i="23" s="1"/>
  <c r="L142" i="25"/>
  <c r="L89" i="25"/>
  <c r="L412" i="25" s="1"/>
  <c r="L472" i="25" s="1"/>
  <c r="AD20" i="25"/>
  <c r="H7" i="23" s="1"/>
  <c r="H67" i="23" s="1"/>
  <c r="F407" i="25"/>
  <c r="F467" i="25" s="1"/>
  <c r="R159" i="28"/>
  <c r="S129" i="30"/>
  <c r="S415" i="30" s="1"/>
  <c r="L38" i="25"/>
  <c r="L406" i="25" s="1"/>
  <c r="L466" i="25" s="1"/>
  <c r="AK135" i="27"/>
  <c r="X23" i="23" s="1"/>
  <c r="X83" i="23" s="1"/>
  <c r="O417" i="27"/>
  <c r="O477" i="27" s="1"/>
  <c r="V417" i="27"/>
  <c r="V477" i="27" s="1"/>
  <c r="W417" i="27"/>
  <c r="W477" i="27" s="1"/>
  <c r="X417" i="27"/>
  <c r="X477" i="27" s="1"/>
  <c r="Q64" i="28"/>
  <c r="P64" i="28"/>
  <c r="O408" i="27"/>
  <c r="O468" i="27" s="1"/>
  <c r="V408" i="27"/>
  <c r="V468" i="27" s="1"/>
  <c r="W408" i="27"/>
  <c r="W468" i="27" s="1"/>
  <c r="X408" i="27"/>
  <c r="X468" i="27" s="1"/>
  <c r="P63" i="28"/>
  <c r="Q63" i="28"/>
  <c r="P65" i="28"/>
  <c r="Q65" i="28"/>
  <c r="P66" i="28"/>
  <c r="Q66" i="28"/>
  <c r="P67" i="28"/>
  <c r="Q67" i="28"/>
  <c r="P68" i="28"/>
  <c r="Q68" i="28"/>
  <c r="P69" i="28"/>
  <c r="Q69" i="28"/>
  <c r="P70" i="28"/>
  <c r="Q70" i="28"/>
  <c r="P71" i="28"/>
  <c r="Q71" i="28"/>
  <c r="L23" i="15" l="1"/>
  <c r="L81" i="15" s="1"/>
  <c r="L420" i="25"/>
  <c r="L480" i="25" s="1"/>
  <c r="L174" i="25"/>
  <c r="U476" i="25"/>
  <c r="L463" i="25"/>
  <c r="L425" i="25"/>
  <c r="J75" i="51"/>
  <c r="I75" i="51"/>
  <c r="AA83" i="25"/>
  <c r="AA411" i="25" s="1"/>
  <c r="AA471" i="25" s="1"/>
  <c r="R70" i="28"/>
  <c r="R68" i="28"/>
  <c r="R66" i="28"/>
  <c r="R67" i="28"/>
  <c r="P136" i="28"/>
  <c r="Q136" i="28"/>
  <c r="R69" i="28"/>
  <c r="R64" i="28"/>
  <c r="R71" i="28"/>
  <c r="R65" i="28"/>
  <c r="R63" i="28"/>
  <c r="N401" i="27"/>
  <c r="N461" i="27" s="1"/>
  <c r="O401" i="27"/>
  <c r="V401" i="27"/>
  <c r="V461" i="27" s="1"/>
  <c r="W401" i="27"/>
  <c r="W461" i="27" s="1"/>
  <c r="X401" i="27"/>
  <c r="X461" i="27" s="1"/>
  <c r="N413" i="27"/>
  <c r="N473" i="27" s="1"/>
  <c r="O413" i="27"/>
  <c r="O473" i="27" s="1"/>
  <c r="V413" i="27"/>
  <c r="V473" i="27" s="1"/>
  <c r="W413" i="27"/>
  <c r="W473" i="27" s="1"/>
  <c r="X413" i="27"/>
  <c r="X473" i="27" s="1"/>
  <c r="C14" i="47"/>
  <c r="O402" i="27"/>
  <c r="O462" i="27" s="1"/>
  <c r="V402" i="27"/>
  <c r="V462" i="27" s="1"/>
  <c r="W402" i="27"/>
  <c r="W462" i="27" s="1"/>
  <c r="X402" i="27"/>
  <c r="X462" i="27" s="1"/>
  <c r="O420" i="27"/>
  <c r="O480" i="27" s="1"/>
  <c r="V420" i="27"/>
  <c r="V480" i="27" s="1"/>
  <c r="W420" i="27"/>
  <c r="W480" i="27" s="1"/>
  <c r="X420" i="27"/>
  <c r="X480" i="27" s="1"/>
  <c r="L485" i="25" l="1"/>
  <c r="O461" i="27"/>
  <c r="R136" i="28"/>
  <c r="O407" i="27"/>
  <c r="O467" i="27" s="1"/>
  <c r="V407" i="27"/>
  <c r="V467" i="27" s="1"/>
  <c r="W407" i="27"/>
  <c r="W467" i="27" s="1"/>
  <c r="X407" i="27"/>
  <c r="X467" i="27" s="1"/>
  <c r="Z43" i="30"/>
  <c r="AA43" i="30"/>
  <c r="D43" i="28"/>
  <c r="P41" i="28"/>
  <c r="Q41" i="28"/>
  <c r="P42" i="28"/>
  <c r="Q42" i="28"/>
  <c r="AK42" i="27"/>
  <c r="X11" i="23" s="1"/>
  <c r="X71" i="23" s="1"/>
  <c r="AJ42" i="25"/>
  <c r="Y42" i="28"/>
  <c r="AE41" i="25"/>
  <c r="AE42" i="25"/>
  <c r="L11" i="15" l="1"/>
  <c r="L69" i="15" s="1"/>
  <c r="U42" i="28"/>
  <c r="R41" i="28"/>
  <c r="AB43" i="30"/>
  <c r="X43" i="30" s="1"/>
  <c r="X42" i="28"/>
  <c r="T42" i="28" s="1"/>
  <c r="AF42" i="25"/>
  <c r="AG42" i="25" s="1"/>
  <c r="R42" i="28"/>
  <c r="V43" i="30"/>
  <c r="W43" i="30"/>
  <c r="Z42" i="28"/>
  <c r="F421" i="27"/>
  <c r="F420" i="27"/>
  <c r="F419" i="27"/>
  <c r="F417" i="27"/>
  <c r="F416" i="27"/>
  <c r="F415" i="27"/>
  <c r="F414" i="27"/>
  <c r="F413" i="27"/>
  <c r="F411" i="27"/>
  <c r="F409" i="27"/>
  <c r="F408" i="27"/>
  <c r="F407" i="27"/>
  <c r="F402" i="27"/>
  <c r="F401" i="27"/>
  <c r="AA141" i="25"/>
  <c r="AA140" i="25"/>
  <c r="AA139" i="25"/>
  <c r="W418" i="27"/>
  <c r="W478" i="27" s="1"/>
  <c r="V418" i="27"/>
  <c r="V478" i="27" s="1"/>
  <c r="M8" i="44"/>
  <c r="M242" i="44" s="1"/>
  <c r="L8" i="44"/>
  <c r="L242" i="44" s="1"/>
  <c r="K8" i="44"/>
  <c r="K242" i="44" s="1"/>
  <c r="H8" i="44"/>
  <c r="H242" i="44" s="1"/>
  <c r="E8" i="44"/>
  <c r="E242" i="44" s="1"/>
  <c r="M7" i="44"/>
  <c r="M241" i="44" s="1"/>
  <c r="L7" i="44"/>
  <c r="L241" i="44" s="1"/>
  <c r="K7" i="44"/>
  <c r="K241" i="44" s="1"/>
  <c r="H7" i="44"/>
  <c r="H241" i="44" s="1"/>
  <c r="H244" i="44" s="1"/>
  <c r="E7" i="44"/>
  <c r="E241" i="44" s="1"/>
  <c r="AK257" i="42"/>
  <c r="AJ257" i="42"/>
  <c r="AH257" i="42"/>
  <c r="AG257" i="42"/>
  <c r="AE257" i="42"/>
  <c r="AD257" i="42"/>
  <c r="AB257" i="42"/>
  <c r="AA257" i="42"/>
  <c r="Y257" i="42"/>
  <c r="X257" i="42"/>
  <c r="V257" i="42"/>
  <c r="U257" i="42"/>
  <c r="S257" i="42"/>
  <c r="R257" i="42"/>
  <c r="P257" i="42"/>
  <c r="O257" i="42"/>
  <c r="M257" i="42"/>
  <c r="L257" i="42"/>
  <c r="J257" i="42"/>
  <c r="I257" i="42"/>
  <c r="G257" i="42"/>
  <c r="F257" i="42"/>
  <c r="D257" i="42"/>
  <c r="C257" i="42"/>
  <c r="AK256" i="42"/>
  <c r="AJ256" i="42"/>
  <c r="AH256" i="42"/>
  <c r="AG256" i="42"/>
  <c r="AE256" i="42"/>
  <c r="AD256" i="42"/>
  <c r="AB256" i="42"/>
  <c r="AA256" i="42"/>
  <c r="Y256" i="42"/>
  <c r="X256" i="42"/>
  <c r="V256" i="42"/>
  <c r="U256" i="42"/>
  <c r="S256" i="42"/>
  <c r="R256" i="42"/>
  <c r="P256" i="42"/>
  <c r="O256" i="42"/>
  <c r="M256" i="42"/>
  <c r="L256" i="42"/>
  <c r="J256" i="42"/>
  <c r="I256" i="42"/>
  <c r="G256" i="42"/>
  <c r="F256" i="42"/>
  <c r="D256" i="42"/>
  <c r="C256" i="42"/>
  <c r="AK255" i="42"/>
  <c r="AJ255" i="42"/>
  <c r="AH255" i="42"/>
  <c r="AG255" i="42"/>
  <c r="AE255" i="42"/>
  <c r="AD255" i="42"/>
  <c r="AB255" i="42"/>
  <c r="AA255" i="42"/>
  <c r="Y255" i="42"/>
  <c r="X255" i="42"/>
  <c r="V255" i="42"/>
  <c r="U255" i="42"/>
  <c r="S255" i="42"/>
  <c r="R255" i="42"/>
  <c r="P255" i="42"/>
  <c r="O255" i="42"/>
  <c r="M255" i="42"/>
  <c r="L255" i="42"/>
  <c r="J255" i="42"/>
  <c r="I255" i="42"/>
  <c r="G255" i="42"/>
  <c r="F255" i="42"/>
  <c r="D255" i="42"/>
  <c r="C255" i="42"/>
  <c r="AK254" i="42"/>
  <c r="AJ254" i="42"/>
  <c r="AH254" i="42"/>
  <c r="AG254" i="42"/>
  <c r="AE254" i="42"/>
  <c r="AD254" i="42"/>
  <c r="AB254" i="42"/>
  <c r="AA254" i="42"/>
  <c r="Y254" i="42"/>
  <c r="X254" i="42"/>
  <c r="V254" i="42"/>
  <c r="U254" i="42"/>
  <c r="S254" i="42"/>
  <c r="R254" i="42"/>
  <c r="P254" i="42"/>
  <c r="O254" i="42"/>
  <c r="M254" i="42"/>
  <c r="L254" i="42"/>
  <c r="J254" i="42"/>
  <c r="I254" i="42"/>
  <c r="G254" i="42"/>
  <c r="F254" i="42"/>
  <c r="D254" i="42"/>
  <c r="C254" i="42"/>
  <c r="AK253" i="42"/>
  <c r="AJ253" i="42"/>
  <c r="AH253" i="42"/>
  <c r="AG253" i="42"/>
  <c r="AE253" i="42"/>
  <c r="AD253" i="42"/>
  <c r="AB253" i="42"/>
  <c r="AA253" i="42"/>
  <c r="Y253" i="42"/>
  <c r="X253" i="42"/>
  <c r="V253" i="42"/>
  <c r="U253" i="42"/>
  <c r="S253" i="42"/>
  <c r="R253" i="42"/>
  <c r="P253" i="42"/>
  <c r="O253" i="42"/>
  <c r="M253" i="42"/>
  <c r="L253" i="42"/>
  <c r="J253" i="42"/>
  <c r="I253" i="42"/>
  <c r="G253" i="42"/>
  <c r="F253" i="42"/>
  <c r="D253" i="42"/>
  <c r="C253" i="42"/>
  <c r="AK252" i="42"/>
  <c r="AJ252" i="42"/>
  <c r="AH252" i="42"/>
  <c r="AG252" i="42"/>
  <c r="AE252" i="42"/>
  <c r="AD252" i="42"/>
  <c r="AB252" i="42"/>
  <c r="AA252" i="42"/>
  <c r="Y252" i="42"/>
  <c r="X252" i="42"/>
  <c r="V252" i="42"/>
  <c r="U252" i="42"/>
  <c r="S252" i="42"/>
  <c r="R252" i="42"/>
  <c r="P252" i="42"/>
  <c r="O252" i="42"/>
  <c r="M252" i="42"/>
  <c r="L252" i="42"/>
  <c r="J252" i="42"/>
  <c r="I252" i="42"/>
  <c r="G252" i="42"/>
  <c r="F252" i="42"/>
  <c r="D252" i="42"/>
  <c r="C252" i="42"/>
  <c r="AK251" i="42"/>
  <c r="AJ251" i="42"/>
  <c r="AH251" i="42"/>
  <c r="AG251" i="42"/>
  <c r="AE251" i="42"/>
  <c r="AD251" i="42"/>
  <c r="AB251" i="42"/>
  <c r="AA251" i="42"/>
  <c r="Y251" i="42"/>
  <c r="X251" i="42"/>
  <c r="V251" i="42"/>
  <c r="U251" i="42"/>
  <c r="S251" i="42"/>
  <c r="R251" i="42"/>
  <c r="P251" i="42"/>
  <c r="O251" i="42"/>
  <c r="M251" i="42"/>
  <c r="L251" i="42"/>
  <c r="J251" i="42"/>
  <c r="I251" i="42"/>
  <c r="G251" i="42"/>
  <c r="F251" i="42"/>
  <c r="D251" i="42"/>
  <c r="C251" i="42"/>
  <c r="AK250" i="42"/>
  <c r="AJ250" i="42"/>
  <c r="AH250" i="42"/>
  <c r="AG250" i="42"/>
  <c r="AE250" i="42"/>
  <c r="AD250" i="42"/>
  <c r="AB250" i="42"/>
  <c r="AA250" i="42"/>
  <c r="Y250" i="42"/>
  <c r="X250" i="42"/>
  <c r="V250" i="42"/>
  <c r="U250" i="42"/>
  <c r="S250" i="42"/>
  <c r="R250" i="42"/>
  <c r="P250" i="42"/>
  <c r="O250" i="42"/>
  <c r="M250" i="42"/>
  <c r="L250" i="42"/>
  <c r="J250" i="42"/>
  <c r="I250" i="42"/>
  <c r="G250" i="42"/>
  <c r="F250" i="42"/>
  <c r="D250" i="42"/>
  <c r="C250" i="42"/>
  <c r="AK249" i="42"/>
  <c r="AJ249" i="42"/>
  <c r="AH249" i="42"/>
  <c r="AG249" i="42"/>
  <c r="AE249" i="42"/>
  <c r="AD249" i="42"/>
  <c r="AB249" i="42"/>
  <c r="AA249" i="42"/>
  <c r="Y249" i="42"/>
  <c r="X249" i="42"/>
  <c r="V249" i="42"/>
  <c r="U249" i="42"/>
  <c r="S249" i="42"/>
  <c r="R249" i="42"/>
  <c r="P249" i="42"/>
  <c r="O249" i="42"/>
  <c r="M249" i="42"/>
  <c r="L249" i="42"/>
  <c r="J249" i="42"/>
  <c r="I249" i="42"/>
  <c r="G249" i="42"/>
  <c r="F249" i="42"/>
  <c r="D249" i="42"/>
  <c r="C249" i="42"/>
  <c r="AK248" i="42"/>
  <c r="AJ248" i="42"/>
  <c r="AH248" i="42"/>
  <c r="AG248" i="42"/>
  <c r="AE248" i="42"/>
  <c r="AD248" i="42"/>
  <c r="AB248" i="42"/>
  <c r="AA248" i="42"/>
  <c r="Y248" i="42"/>
  <c r="X248" i="42"/>
  <c r="V248" i="42"/>
  <c r="U248" i="42"/>
  <c r="S248" i="42"/>
  <c r="R248" i="42"/>
  <c r="P248" i="42"/>
  <c r="O248" i="42"/>
  <c r="M248" i="42"/>
  <c r="L248" i="42"/>
  <c r="J248" i="42"/>
  <c r="I248" i="42"/>
  <c r="G248" i="42"/>
  <c r="F248" i="42"/>
  <c r="D248" i="42"/>
  <c r="C248" i="42"/>
  <c r="AK247" i="42"/>
  <c r="AJ247" i="42"/>
  <c r="AH247" i="42"/>
  <c r="AG247" i="42"/>
  <c r="AE247" i="42"/>
  <c r="AD247" i="42"/>
  <c r="AB247" i="42"/>
  <c r="AA247" i="42"/>
  <c r="Y247" i="42"/>
  <c r="X247" i="42"/>
  <c r="V247" i="42"/>
  <c r="U247" i="42"/>
  <c r="S247" i="42"/>
  <c r="R247" i="42"/>
  <c r="P247" i="42"/>
  <c r="O247" i="42"/>
  <c r="M247" i="42"/>
  <c r="L247" i="42"/>
  <c r="J247" i="42"/>
  <c r="I247" i="42"/>
  <c r="G247" i="42"/>
  <c r="F247" i="42"/>
  <c r="D247" i="42"/>
  <c r="C247" i="42"/>
  <c r="AK246" i="42"/>
  <c r="AJ246" i="42"/>
  <c r="AH246" i="42"/>
  <c r="AG246" i="42"/>
  <c r="AE246" i="42"/>
  <c r="AD246" i="42"/>
  <c r="AB246" i="42"/>
  <c r="AA246" i="42"/>
  <c r="Y246" i="42"/>
  <c r="X246" i="42"/>
  <c r="V246" i="42"/>
  <c r="U246" i="42"/>
  <c r="S246" i="42"/>
  <c r="R246" i="42"/>
  <c r="P246" i="42"/>
  <c r="O246" i="42"/>
  <c r="M246" i="42"/>
  <c r="L246" i="42"/>
  <c r="J246" i="42"/>
  <c r="I246" i="42"/>
  <c r="G246" i="42"/>
  <c r="F246" i="42"/>
  <c r="D246" i="42"/>
  <c r="C246" i="42"/>
  <c r="AK245" i="42"/>
  <c r="AJ245" i="42"/>
  <c r="AH245" i="42"/>
  <c r="AG245" i="42"/>
  <c r="AE245" i="42"/>
  <c r="AD245" i="42"/>
  <c r="AB245" i="42"/>
  <c r="AA245" i="42"/>
  <c r="Y245" i="42"/>
  <c r="X245" i="42"/>
  <c r="V245" i="42"/>
  <c r="U245" i="42"/>
  <c r="S245" i="42"/>
  <c r="R245" i="42"/>
  <c r="P245" i="42"/>
  <c r="O245" i="42"/>
  <c r="M245" i="42"/>
  <c r="L245" i="42"/>
  <c r="J245" i="42"/>
  <c r="I245" i="42"/>
  <c r="G245" i="42"/>
  <c r="F245" i="42"/>
  <c r="D245" i="42"/>
  <c r="C245" i="42"/>
  <c r="AK244" i="42"/>
  <c r="AJ244" i="42"/>
  <c r="AH244" i="42"/>
  <c r="AG244" i="42"/>
  <c r="AE244" i="42"/>
  <c r="AD244" i="42"/>
  <c r="AB244" i="42"/>
  <c r="AA244" i="42"/>
  <c r="Y244" i="42"/>
  <c r="X244" i="42"/>
  <c r="V244" i="42"/>
  <c r="U244" i="42"/>
  <c r="S244" i="42"/>
  <c r="R244" i="42"/>
  <c r="P244" i="42"/>
  <c r="O244" i="42"/>
  <c r="M244" i="42"/>
  <c r="L244" i="42"/>
  <c r="J244" i="42"/>
  <c r="I244" i="42"/>
  <c r="G244" i="42"/>
  <c r="F244" i="42"/>
  <c r="D244" i="42"/>
  <c r="C244" i="42"/>
  <c r="AK243" i="42"/>
  <c r="AJ243" i="42"/>
  <c r="AH243" i="42"/>
  <c r="AG243" i="42"/>
  <c r="AE243" i="42"/>
  <c r="AD243" i="42"/>
  <c r="AB243" i="42"/>
  <c r="AA243" i="42"/>
  <c r="Y243" i="42"/>
  <c r="X243" i="42"/>
  <c r="V243" i="42"/>
  <c r="U243" i="42"/>
  <c r="S243" i="42"/>
  <c r="R243" i="42"/>
  <c r="P243" i="42"/>
  <c r="O243" i="42"/>
  <c r="M243" i="42"/>
  <c r="L243" i="42"/>
  <c r="J243" i="42"/>
  <c r="I243" i="42"/>
  <c r="G243" i="42"/>
  <c r="F243" i="42"/>
  <c r="D243" i="42"/>
  <c r="C243" i="42"/>
  <c r="AK242" i="42"/>
  <c r="AJ242" i="42"/>
  <c r="AH242" i="42"/>
  <c r="AG242" i="42"/>
  <c r="AE242" i="42"/>
  <c r="AD242" i="42"/>
  <c r="AB242" i="42"/>
  <c r="AA242" i="42"/>
  <c r="Y242" i="42"/>
  <c r="X242" i="42"/>
  <c r="V242" i="42"/>
  <c r="U242" i="42"/>
  <c r="S242" i="42"/>
  <c r="R242" i="42"/>
  <c r="P242" i="42"/>
  <c r="O242" i="42"/>
  <c r="M242" i="42"/>
  <c r="L242" i="42"/>
  <c r="J242" i="42"/>
  <c r="I242" i="42"/>
  <c r="G242" i="42"/>
  <c r="F242" i="42"/>
  <c r="D242" i="42"/>
  <c r="C242" i="42"/>
  <c r="AK241" i="42"/>
  <c r="AJ241" i="42"/>
  <c r="AH241" i="42"/>
  <c r="AG241" i="42"/>
  <c r="AE241" i="42"/>
  <c r="AD241" i="42"/>
  <c r="AB241" i="42"/>
  <c r="AA241" i="42"/>
  <c r="Y241" i="42"/>
  <c r="X241" i="42"/>
  <c r="V241" i="42"/>
  <c r="U241" i="42"/>
  <c r="S241" i="42"/>
  <c r="R241" i="42"/>
  <c r="P241" i="42"/>
  <c r="O241" i="42"/>
  <c r="M241" i="42"/>
  <c r="L241" i="42"/>
  <c r="J241" i="42"/>
  <c r="I241" i="42"/>
  <c r="G241" i="42"/>
  <c r="F241" i="42"/>
  <c r="D241" i="42"/>
  <c r="C241" i="42"/>
  <c r="AK240" i="42"/>
  <c r="AJ240" i="42"/>
  <c r="AH240" i="42"/>
  <c r="AG240" i="42"/>
  <c r="AE240" i="42"/>
  <c r="AD240" i="42"/>
  <c r="AB240" i="42"/>
  <c r="AA240" i="42"/>
  <c r="Y240" i="42"/>
  <c r="X240" i="42"/>
  <c r="V240" i="42"/>
  <c r="U240" i="42"/>
  <c r="S240" i="42"/>
  <c r="R240" i="42"/>
  <c r="P240" i="42"/>
  <c r="O240" i="42"/>
  <c r="M240" i="42"/>
  <c r="L240" i="42"/>
  <c r="J240" i="42"/>
  <c r="I240" i="42"/>
  <c r="G240" i="42"/>
  <c r="F240" i="42"/>
  <c r="D240" i="42"/>
  <c r="C240" i="42"/>
  <c r="AK239" i="42"/>
  <c r="AJ239" i="42"/>
  <c r="AH239" i="42"/>
  <c r="AG239" i="42"/>
  <c r="AE239" i="42"/>
  <c r="AD239" i="42"/>
  <c r="AB239" i="42"/>
  <c r="AA239" i="42"/>
  <c r="Y239" i="42"/>
  <c r="X239" i="42"/>
  <c r="V239" i="42"/>
  <c r="U239" i="42"/>
  <c r="S239" i="42"/>
  <c r="R239" i="42"/>
  <c r="P239" i="42"/>
  <c r="O239" i="42"/>
  <c r="M239" i="42"/>
  <c r="L239" i="42"/>
  <c r="J239" i="42"/>
  <c r="I239" i="42"/>
  <c r="G239" i="42"/>
  <c r="F239" i="42"/>
  <c r="D239" i="42"/>
  <c r="C239" i="42"/>
  <c r="AK238" i="42"/>
  <c r="AJ238" i="42"/>
  <c r="AH238" i="42"/>
  <c r="AG238" i="42"/>
  <c r="AE238" i="42"/>
  <c r="AD238" i="42"/>
  <c r="AB238" i="42"/>
  <c r="AA238" i="42"/>
  <c r="Y238" i="42"/>
  <c r="X238" i="42"/>
  <c r="V238" i="42"/>
  <c r="U238" i="42"/>
  <c r="S238" i="42"/>
  <c r="R238" i="42"/>
  <c r="P238" i="42"/>
  <c r="O238" i="42"/>
  <c r="M238" i="42"/>
  <c r="L238" i="42"/>
  <c r="J238" i="42"/>
  <c r="I238" i="42"/>
  <c r="G238" i="42"/>
  <c r="F238" i="42"/>
  <c r="D238" i="42"/>
  <c r="C238" i="42"/>
  <c r="AK237" i="42"/>
  <c r="AJ237" i="42"/>
  <c r="AH237" i="42"/>
  <c r="AG237" i="42"/>
  <c r="AE237" i="42"/>
  <c r="AD237" i="42"/>
  <c r="AB237" i="42"/>
  <c r="AA237" i="42"/>
  <c r="Y237" i="42"/>
  <c r="X237" i="42"/>
  <c r="V237" i="42"/>
  <c r="U237" i="42"/>
  <c r="S237" i="42"/>
  <c r="R237" i="42"/>
  <c r="P237" i="42"/>
  <c r="O237" i="42"/>
  <c r="M237" i="42"/>
  <c r="L237" i="42"/>
  <c r="J237" i="42"/>
  <c r="I237" i="42"/>
  <c r="G237" i="42"/>
  <c r="F237" i="42"/>
  <c r="D237" i="42"/>
  <c r="C237" i="42"/>
  <c r="AK236" i="42"/>
  <c r="AJ236" i="42"/>
  <c r="AH236" i="42"/>
  <c r="AG236" i="42"/>
  <c r="AE236" i="42"/>
  <c r="AD236" i="42"/>
  <c r="AB236" i="42"/>
  <c r="AB258" i="42" s="1"/>
  <c r="AA236" i="42"/>
  <c r="Y236" i="42"/>
  <c r="X236" i="42"/>
  <c r="V236" i="42"/>
  <c r="U236" i="42"/>
  <c r="S236" i="42"/>
  <c r="R236" i="42"/>
  <c r="R258" i="42" s="1"/>
  <c r="P236" i="42"/>
  <c r="O236" i="42"/>
  <c r="M236" i="42"/>
  <c r="L236" i="42"/>
  <c r="L258" i="42" s="1"/>
  <c r="J236" i="42"/>
  <c r="I236" i="42"/>
  <c r="I258" i="42" s="1"/>
  <c r="G236" i="42"/>
  <c r="F236" i="42"/>
  <c r="D236" i="42"/>
  <c r="C236" i="42"/>
  <c r="C258" i="42" s="1"/>
  <c r="AK230" i="42"/>
  <c r="AJ230" i="42"/>
  <c r="AH230" i="42"/>
  <c r="AG230" i="42"/>
  <c r="AE230" i="42"/>
  <c r="AD230" i="42"/>
  <c r="AB230" i="42"/>
  <c r="AA230" i="42"/>
  <c r="Y230" i="42"/>
  <c r="X230" i="42"/>
  <c r="V230" i="42"/>
  <c r="U230" i="42"/>
  <c r="S230" i="42"/>
  <c r="R230" i="42"/>
  <c r="P230" i="42"/>
  <c r="O230" i="42"/>
  <c r="M230" i="42"/>
  <c r="L230" i="42"/>
  <c r="J230" i="42"/>
  <c r="I230" i="42"/>
  <c r="G230" i="42"/>
  <c r="F230" i="42"/>
  <c r="D230" i="42"/>
  <c r="C230" i="42"/>
  <c r="AN229" i="42"/>
  <c r="AM229" i="42"/>
  <c r="AL229" i="42"/>
  <c r="AI229" i="42"/>
  <c r="AF229" i="42"/>
  <c r="AC229" i="42"/>
  <c r="Z229" i="42"/>
  <c r="W229" i="42"/>
  <c r="T229" i="42"/>
  <c r="Q229" i="42"/>
  <c r="N229" i="42"/>
  <c r="K229" i="42"/>
  <c r="H229" i="42"/>
  <c r="E229" i="42"/>
  <c r="AN228" i="42"/>
  <c r="AM228" i="42"/>
  <c r="AL228" i="42"/>
  <c r="AI228" i="42"/>
  <c r="AF228" i="42"/>
  <c r="AC228" i="42"/>
  <c r="Z228" i="42"/>
  <c r="W228" i="42"/>
  <c r="T228" i="42"/>
  <c r="Q228" i="42"/>
  <c r="N228" i="42"/>
  <c r="K228" i="42"/>
  <c r="H228" i="42"/>
  <c r="E228" i="42"/>
  <c r="AN227" i="42"/>
  <c r="AM227" i="42"/>
  <c r="AL227" i="42"/>
  <c r="AI227" i="42"/>
  <c r="AF227" i="42"/>
  <c r="AC227" i="42"/>
  <c r="Z227" i="42"/>
  <c r="W227" i="42"/>
  <c r="T227" i="42"/>
  <c r="Q227" i="42"/>
  <c r="N227" i="42"/>
  <c r="K227" i="42"/>
  <c r="H227" i="42"/>
  <c r="E227" i="42"/>
  <c r="AN226" i="42"/>
  <c r="AM226" i="42"/>
  <c r="AL226" i="42"/>
  <c r="AI226" i="42"/>
  <c r="AF226" i="42"/>
  <c r="AC226" i="42"/>
  <c r="Z226" i="42"/>
  <c r="W226" i="42"/>
  <c r="T226" i="42"/>
  <c r="Q226" i="42"/>
  <c r="N226" i="42"/>
  <c r="K226" i="42"/>
  <c r="H226" i="42"/>
  <c r="E226" i="42"/>
  <c r="AN225" i="42"/>
  <c r="AM225" i="42"/>
  <c r="AL225" i="42"/>
  <c r="AI225" i="42"/>
  <c r="AF225" i="42"/>
  <c r="AC225" i="42"/>
  <c r="Z225" i="42"/>
  <c r="W225" i="42"/>
  <c r="T225" i="42"/>
  <c r="Q225" i="42"/>
  <c r="N225" i="42"/>
  <c r="K225" i="42"/>
  <c r="H225" i="42"/>
  <c r="E225" i="42"/>
  <c r="AN224" i="42"/>
  <c r="AM224" i="42"/>
  <c r="AL224" i="42"/>
  <c r="AI224" i="42"/>
  <c r="AF224" i="42"/>
  <c r="AC224" i="42"/>
  <c r="Z224" i="42"/>
  <c r="W224" i="42"/>
  <c r="T224" i="42"/>
  <c r="Q224" i="42"/>
  <c r="N224" i="42"/>
  <c r="K224" i="42"/>
  <c r="H224" i="42"/>
  <c r="E224" i="42"/>
  <c r="AN223" i="42"/>
  <c r="AM223" i="42"/>
  <c r="AL223" i="42"/>
  <c r="AI223" i="42"/>
  <c r="AF223" i="42"/>
  <c r="AC223" i="42"/>
  <c r="Z223" i="42"/>
  <c r="W223" i="42"/>
  <c r="T223" i="42"/>
  <c r="Q223" i="42"/>
  <c r="N223" i="42"/>
  <c r="K223" i="42"/>
  <c r="H223" i="42"/>
  <c r="E223" i="42"/>
  <c r="AN222" i="42"/>
  <c r="AM222" i="42"/>
  <c r="AL222" i="42"/>
  <c r="AI222" i="42"/>
  <c r="AF222" i="42"/>
  <c r="AC222" i="42"/>
  <c r="Z222" i="42"/>
  <c r="W222" i="42"/>
  <c r="T222" i="42"/>
  <c r="Q222" i="42"/>
  <c r="N222" i="42"/>
  <c r="K222" i="42"/>
  <c r="H222" i="42"/>
  <c r="E222" i="42"/>
  <c r="AN221" i="42"/>
  <c r="AM221" i="42"/>
  <c r="AL221" i="42"/>
  <c r="AI221" i="42"/>
  <c r="AF221" i="42"/>
  <c r="AC221" i="42"/>
  <c r="Z221" i="42"/>
  <c r="W221" i="42"/>
  <c r="T221" i="42"/>
  <c r="Q221" i="42"/>
  <c r="N221" i="42"/>
  <c r="K221" i="42"/>
  <c r="H221" i="42"/>
  <c r="E221" i="42"/>
  <c r="AN220" i="42"/>
  <c r="AM220" i="42"/>
  <c r="AL220" i="42"/>
  <c r="AI220" i="42"/>
  <c r="AF220" i="42"/>
  <c r="AC220" i="42"/>
  <c r="Z220" i="42"/>
  <c r="W220" i="42"/>
  <c r="T220" i="42"/>
  <c r="Q220" i="42"/>
  <c r="N220" i="42"/>
  <c r="K220" i="42"/>
  <c r="H220" i="42"/>
  <c r="E220" i="42"/>
  <c r="AN219" i="42"/>
  <c r="AM219" i="42"/>
  <c r="AL219" i="42"/>
  <c r="AI219" i="42"/>
  <c r="AF219" i="42"/>
  <c r="AC219" i="42"/>
  <c r="Z219" i="42"/>
  <c r="W219" i="42"/>
  <c r="T219" i="42"/>
  <c r="Q219" i="42"/>
  <c r="N219" i="42"/>
  <c r="K219" i="42"/>
  <c r="H219" i="42"/>
  <c r="E219" i="42"/>
  <c r="AN218" i="42"/>
  <c r="AM218" i="42"/>
  <c r="AL218" i="42"/>
  <c r="AI218" i="42"/>
  <c r="AF218" i="42"/>
  <c r="AC218" i="42"/>
  <c r="Z218" i="42"/>
  <c r="W218" i="42"/>
  <c r="T218" i="42"/>
  <c r="Q218" i="42"/>
  <c r="N218" i="42"/>
  <c r="K218" i="42"/>
  <c r="H218" i="42"/>
  <c r="E218" i="42"/>
  <c r="AN217" i="42"/>
  <c r="AM217" i="42"/>
  <c r="AL217" i="42"/>
  <c r="AI217" i="42"/>
  <c r="AF217" i="42"/>
  <c r="AC217" i="42"/>
  <c r="Z217" i="42"/>
  <c r="W217" i="42"/>
  <c r="T217" i="42"/>
  <c r="Q217" i="42"/>
  <c r="N217" i="42"/>
  <c r="K217" i="42"/>
  <c r="H217" i="42"/>
  <c r="E217" i="42"/>
  <c r="AN216" i="42"/>
  <c r="AM216" i="42"/>
  <c r="AL216" i="42"/>
  <c r="AI216" i="42"/>
  <c r="AF216" i="42"/>
  <c r="AC216" i="42"/>
  <c r="Z216" i="42"/>
  <c r="W216" i="42"/>
  <c r="T216" i="42"/>
  <c r="Q216" i="42"/>
  <c r="N216" i="42"/>
  <c r="K216" i="42"/>
  <c r="H216" i="42"/>
  <c r="E216" i="42"/>
  <c r="AN215" i="42"/>
  <c r="AM215" i="42"/>
  <c r="AL215" i="42"/>
  <c r="AI215" i="42"/>
  <c r="AF215" i="42"/>
  <c r="AC215" i="42"/>
  <c r="Z215" i="42"/>
  <c r="W215" i="42"/>
  <c r="T215" i="42"/>
  <c r="Q215" i="42"/>
  <c r="N215" i="42"/>
  <c r="K215" i="42"/>
  <c r="H215" i="42"/>
  <c r="E215" i="42"/>
  <c r="AN214" i="42"/>
  <c r="AM214" i="42"/>
  <c r="AL214" i="42"/>
  <c r="AI214" i="42"/>
  <c r="AF214" i="42"/>
  <c r="AC214" i="42"/>
  <c r="Z214" i="42"/>
  <c r="W214" i="42"/>
  <c r="T214" i="42"/>
  <c r="Q214" i="42"/>
  <c r="N214" i="42"/>
  <c r="K214" i="42"/>
  <c r="H214" i="42"/>
  <c r="E214" i="42"/>
  <c r="AN213" i="42"/>
  <c r="AM213" i="42"/>
  <c r="AL213" i="42"/>
  <c r="AI213" i="42"/>
  <c r="AF213" i="42"/>
  <c r="AC213" i="42"/>
  <c r="Z213" i="42"/>
  <c r="W213" i="42"/>
  <c r="T213" i="42"/>
  <c r="Q213" i="42"/>
  <c r="N213" i="42"/>
  <c r="K213" i="42"/>
  <c r="H213" i="42"/>
  <c r="E213" i="42"/>
  <c r="AN212" i="42"/>
  <c r="AM212" i="42"/>
  <c r="AL212" i="42"/>
  <c r="AI212" i="42"/>
  <c r="AF212" i="42"/>
  <c r="AC212" i="42"/>
  <c r="Z212" i="42"/>
  <c r="W212" i="42"/>
  <c r="T212" i="42"/>
  <c r="Q212" i="42"/>
  <c r="N212" i="42"/>
  <c r="K212" i="42"/>
  <c r="H212" i="42"/>
  <c r="E212" i="42"/>
  <c r="AN211" i="42"/>
  <c r="AM211" i="42"/>
  <c r="AL211" i="42"/>
  <c r="AI211" i="42"/>
  <c r="AF211" i="42"/>
  <c r="AC211" i="42"/>
  <c r="Z211" i="42"/>
  <c r="W211" i="42"/>
  <c r="T211" i="42"/>
  <c r="Q211" i="42"/>
  <c r="N211" i="42"/>
  <c r="K211" i="42"/>
  <c r="H211" i="42"/>
  <c r="E211" i="42"/>
  <c r="AN210" i="42"/>
  <c r="AM210" i="42"/>
  <c r="AL210" i="42"/>
  <c r="AI210" i="42"/>
  <c r="AF210" i="42"/>
  <c r="AC210" i="42"/>
  <c r="Z210" i="42"/>
  <c r="W210" i="42"/>
  <c r="T210" i="42"/>
  <c r="Q210" i="42"/>
  <c r="N210" i="42"/>
  <c r="K210" i="42"/>
  <c r="H210" i="42"/>
  <c r="E210" i="42"/>
  <c r="AN209" i="42"/>
  <c r="AM209" i="42"/>
  <c r="AL209" i="42"/>
  <c r="AI209" i="42"/>
  <c r="AF209" i="42"/>
  <c r="AC209" i="42"/>
  <c r="Z209" i="42"/>
  <c r="W209" i="42"/>
  <c r="T209" i="42"/>
  <c r="Q209" i="42"/>
  <c r="N209" i="42"/>
  <c r="K209" i="42"/>
  <c r="H209" i="42"/>
  <c r="E209" i="42"/>
  <c r="AN208" i="42"/>
  <c r="AM208" i="42"/>
  <c r="AL208" i="42"/>
  <c r="AI208" i="42"/>
  <c r="AF208" i="42"/>
  <c r="AC208" i="42"/>
  <c r="Z208" i="42"/>
  <c r="W208" i="42"/>
  <c r="T208" i="42"/>
  <c r="Q208" i="42"/>
  <c r="N208" i="42"/>
  <c r="K208" i="42"/>
  <c r="H208" i="42"/>
  <c r="E208" i="42"/>
  <c r="AK202" i="42"/>
  <c r="AJ202" i="42"/>
  <c r="AH202" i="42"/>
  <c r="AG202" i="42"/>
  <c r="AE202" i="42"/>
  <c r="AD202" i="42"/>
  <c r="AB202" i="42"/>
  <c r="AA202" i="42"/>
  <c r="Y202" i="42"/>
  <c r="X202" i="42"/>
  <c r="V202" i="42"/>
  <c r="U202" i="42"/>
  <c r="S202" i="42"/>
  <c r="R202" i="42"/>
  <c r="P202" i="42"/>
  <c r="O202" i="42"/>
  <c r="M202" i="42"/>
  <c r="L202" i="42"/>
  <c r="J202" i="42"/>
  <c r="I202" i="42"/>
  <c r="G202" i="42"/>
  <c r="F202" i="42"/>
  <c r="D202" i="42"/>
  <c r="C202" i="42"/>
  <c r="AN201" i="42"/>
  <c r="AM201" i="42"/>
  <c r="AL201" i="42"/>
  <c r="AI201" i="42"/>
  <c r="AF201" i="42"/>
  <c r="AC201" i="42"/>
  <c r="Z201" i="42"/>
  <c r="W201" i="42"/>
  <c r="T201" i="42"/>
  <c r="Q201" i="42"/>
  <c r="N201" i="42"/>
  <c r="K201" i="42"/>
  <c r="H201" i="42"/>
  <c r="E201" i="42"/>
  <c r="AN200" i="42"/>
  <c r="AM200" i="42"/>
  <c r="AL200" i="42"/>
  <c r="AI200" i="42"/>
  <c r="AF200" i="42"/>
  <c r="AC200" i="42"/>
  <c r="Z200" i="42"/>
  <c r="W200" i="42"/>
  <c r="T200" i="42"/>
  <c r="Q200" i="42"/>
  <c r="N200" i="42"/>
  <c r="K200" i="42"/>
  <c r="H200" i="42"/>
  <c r="E200" i="42"/>
  <c r="AN199" i="42"/>
  <c r="AM199" i="42"/>
  <c r="AL199" i="42"/>
  <c r="AI199" i="42"/>
  <c r="AF199" i="42"/>
  <c r="AC199" i="42"/>
  <c r="Z199" i="42"/>
  <c r="W199" i="42"/>
  <c r="T199" i="42"/>
  <c r="Q199" i="42"/>
  <c r="N199" i="42"/>
  <c r="K199" i="42"/>
  <c r="H199" i="42"/>
  <c r="E199" i="42"/>
  <c r="AN198" i="42"/>
  <c r="AM198" i="42"/>
  <c r="AL198" i="42"/>
  <c r="AI198" i="42"/>
  <c r="AF198" i="42"/>
  <c r="AC198" i="42"/>
  <c r="Z198" i="42"/>
  <c r="W198" i="42"/>
  <c r="T198" i="42"/>
  <c r="Q198" i="42"/>
  <c r="N198" i="42"/>
  <c r="K198" i="42"/>
  <c r="H198" i="42"/>
  <c r="E198" i="42"/>
  <c r="AN197" i="42"/>
  <c r="AM197" i="42"/>
  <c r="AL197" i="42"/>
  <c r="AI197" i="42"/>
  <c r="AF197" i="42"/>
  <c r="AC197" i="42"/>
  <c r="Z197" i="42"/>
  <c r="W197" i="42"/>
  <c r="T197" i="42"/>
  <c r="Q197" i="42"/>
  <c r="N197" i="42"/>
  <c r="K197" i="42"/>
  <c r="H197" i="42"/>
  <c r="E197" i="42"/>
  <c r="AN196" i="42"/>
  <c r="AM196" i="42"/>
  <c r="AL196" i="42"/>
  <c r="AI196" i="42"/>
  <c r="AF196" i="42"/>
  <c r="AC196" i="42"/>
  <c r="Z196" i="42"/>
  <c r="W196" i="42"/>
  <c r="T196" i="42"/>
  <c r="Q196" i="42"/>
  <c r="N196" i="42"/>
  <c r="K196" i="42"/>
  <c r="H196" i="42"/>
  <c r="E196" i="42"/>
  <c r="AZ195" i="42"/>
  <c r="AY195" i="42"/>
  <c r="AW195" i="42"/>
  <c r="AV195" i="42"/>
  <c r="AN195" i="42"/>
  <c r="AM195" i="42"/>
  <c r="AL195" i="42"/>
  <c r="AI195" i="42"/>
  <c r="AF195" i="42"/>
  <c r="AC195" i="42"/>
  <c r="Z195" i="42"/>
  <c r="W195" i="42"/>
  <c r="T195" i="42"/>
  <c r="Q195" i="42"/>
  <c r="N195" i="42"/>
  <c r="K195" i="42"/>
  <c r="H195" i="42"/>
  <c r="E195" i="42"/>
  <c r="BC194" i="42"/>
  <c r="BB194" i="42"/>
  <c r="BA194" i="42"/>
  <c r="AX194" i="42"/>
  <c r="AN194" i="42"/>
  <c r="AM194" i="42"/>
  <c r="AL194" i="42"/>
  <c r="AI194" i="42"/>
  <c r="AF194" i="42"/>
  <c r="AC194" i="42"/>
  <c r="Z194" i="42"/>
  <c r="W194" i="42"/>
  <c r="T194" i="42"/>
  <c r="Q194" i="42"/>
  <c r="N194" i="42"/>
  <c r="K194" i="42"/>
  <c r="H194" i="42"/>
  <c r="E194" i="42"/>
  <c r="BC193" i="42"/>
  <c r="BB193" i="42"/>
  <c r="BA193" i="42"/>
  <c r="AX193" i="42"/>
  <c r="AN193" i="42"/>
  <c r="AM193" i="42"/>
  <c r="AL193" i="42"/>
  <c r="AI193" i="42"/>
  <c r="AF193" i="42"/>
  <c r="AC193" i="42"/>
  <c r="Z193" i="42"/>
  <c r="W193" i="42"/>
  <c r="T193" i="42"/>
  <c r="Q193" i="42"/>
  <c r="N193" i="42"/>
  <c r="K193" i="42"/>
  <c r="H193" i="42"/>
  <c r="E193" i="42"/>
  <c r="BC192" i="42"/>
  <c r="BB192" i="42"/>
  <c r="BA192" i="42"/>
  <c r="AX192" i="42"/>
  <c r="AN192" i="42"/>
  <c r="AM192" i="42"/>
  <c r="AL192" i="42"/>
  <c r="AI192" i="42"/>
  <c r="AF192" i="42"/>
  <c r="AC192" i="42"/>
  <c r="Z192" i="42"/>
  <c r="W192" i="42"/>
  <c r="T192" i="42"/>
  <c r="Q192" i="42"/>
  <c r="N192" i="42"/>
  <c r="K192" i="42"/>
  <c r="H192" i="42"/>
  <c r="E192" i="42"/>
  <c r="BC191" i="42"/>
  <c r="BB191" i="42"/>
  <c r="BA191" i="42"/>
  <c r="AX191" i="42"/>
  <c r="AN191" i="42"/>
  <c r="AM191" i="42"/>
  <c r="AL191" i="42"/>
  <c r="AI191" i="42"/>
  <c r="AF191" i="42"/>
  <c r="AC191" i="42"/>
  <c r="Z191" i="42"/>
  <c r="W191" i="42"/>
  <c r="T191" i="42"/>
  <c r="Q191" i="42"/>
  <c r="N191" i="42"/>
  <c r="K191" i="42"/>
  <c r="H191" i="42"/>
  <c r="E191" i="42"/>
  <c r="BC190" i="42"/>
  <c r="BB190" i="42"/>
  <c r="BA190" i="42"/>
  <c r="AX190" i="42"/>
  <c r="AN190" i="42"/>
  <c r="AM190" i="42"/>
  <c r="AL190" i="42"/>
  <c r="AI190" i="42"/>
  <c r="AF190" i="42"/>
  <c r="AC190" i="42"/>
  <c r="Z190" i="42"/>
  <c r="W190" i="42"/>
  <c r="T190" i="42"/>
  <c r="Q190" i="42"/>
  <c r="N190" i="42"/>
  <c r="K190" i="42"/>
  <c r="H190" i="42"/>
  <c r="E190" i="42"/>
  <c r="BC189" i="42"/>
  <c r="BB189" i="42"/>
  <c r="BA189" i="42"/>
  <c r="AX189" i="42"/>
  <c r="AN189" i="42"/>
  <c r="AM189" i="42"/>
  <c r="AL189" i="42"/>
  <c r="AI189" i="42"/>
  <c r="AF189" i="42"/>
  <c r="AC189" i="42"/>
  <c r="Z189" i="42"/>
  <c r="W189" i="42"/>
  <c r="T189" i="42"/>
  <c r="Q189" i="42"/>
  <c r="N189" i="42"/>
  <c r="K189" i="42"/>
  <c r="H189" i="42"/>
  <c r="E189" i="42"/>
  <c r="BC188" i="42"/>
  <c r="BB188" i="42"/>
  <c r="BA188" i="42"/>
  <c r="AX188" i="42"/>
  <c r="AN188" i="42"/>
  <c r="AM188" i="42"/>
  <c r="AL188" i="42"/>
  <c r="AI188" i="42"/>
  <c r="AF188" i="42"/>
  <c r="AC188" i="42"/>
  <c r="Z188" i="42"/>
  <c r="W188" i="42"/>
  <c r="T188" i="42"/>
  <c r="Q188" i="42"/>
  <c r="N188" i="42"/>
  <c r="K188" i="42"/>
  <c r="H188" i="42"/>
  <c r="E188" i="42"/>
  <c r="BC187" i="42"/>
  <c r="BB187" i="42"/>
  <c r="BA187" i="42"/>
  <c r="AX187" i="42"/>
  <c r="AN187" i="42"/>
  <c r="AM187" i="42"/>
  <c r="AL187" i="42"/>
  <c r="AI187" i="42"/>
  <c r="AF187" i="42"/>
  <c r="AC187" i="42"/>
  <c r="Z187" i="42"/>
  <c r="W187" i="42"/>
  <c r="T187" i="42"/>
  <c r="Q187" i="42"/>
  <c r="N187" i="42"/>
  <c r="K187" i="42"/>
  <c r="H187" i="42"/>
  <c r="E187" i="42"/>
  <c r="BC186" i="42"/>
  <c r="BB186" i="42"/>
  <c r="BA186" i="42"/>
  <c r="AX186" i="42"/>
  <c r="AN186" i="42"/>
  <c r="AM186" i="42"/>
  <c r="AL186" i="42"/>
  <c r="AI186" i="42"/>
  <c r="AF186" i="42"/>
  <c r="AC186" i="42"/>
  <c r="Z186" i="42"/>
  <c r="W186" i="42"/>
  <c r="T186" i="42"/>
  <c r="Q186" i="42"/>
  <c r="N186" i="42"/>
  <c r="K186" i="42"/>
  <c r="H186" i="42"/>
  <c r="E186" i="42"/>
  <c r="BC185" i="42"/>
  <c r="BB185" i="42"/>
  <c r="BA185" i="42"/>
  <c r="AX185" i="42"/>
  <c r="AN185" i="42"/>
  <c r="AM185" i="42"/>
  <c r="AL185" i="42"/>
  <c r="AI185" i="42"/>
  <c r="AF185" i="42"/>
  <c r="AC185" i="42"/>
  <c r="Z185" i="42"/>
  <c r="W185" i="42"/>
  <c r="T185" i="42"/>
  <c r="Q185" i="42"/>
  <c r="N185" i="42"/>
  <c r="K185" i="42"/>
  <c r="H185" i="42"/>
  <c r="E185" i="42"/>
  <c r="BC184" i="42"/>
  <c r="BB184" i="42"/>
  <c r="BA184" i="42"/>
  <c r="AX184" i="42"/>
  <c r="AN184" i="42"/>
  <c r="AM184" i="42"/>
  <c r="AL184" i="42"/>
  <c r="AI184" i="42"/>
  <c r="AF184" i="42"/>
  <c r="AC184" i="42"/>
  <c r="Z184" i="42"/>
  <c r="W184" i="42"/>
  <c r="T184" i="42"/>
  <c r="Q184" i="42"/>
  <c r="N184" i="42"/>
  <c r="K184" i="42"/>
  <c r="H184" i="42"/>
  <c r="E184" i="42"/>
  <c r="BC183" i="42"/>
  <c r="BB183" i="42"/>
  <c r="BA183" i="42"/>
  <c r="AX183" i="42"/>
  <c r="AN183" i="42"/>
  <c r="AM183" i="42"/>
  <c r="AL183" i="42"/>
  <c r="AI183" i="42"/>
  <c r="AF183" i="42"/>
  <c r="AC183" i="42"/>
  <c r="Z183" i="42"/>
  <c r="W183" i="42"/>
  <c r="T183" i="42"/>
  <c r="Q183" i="42"/>
  <c r="N183" i="42"/>
  <c r="K183" i="42"/>
  <c r="H183" i="42"/>
  <c r="E183" i="42"/>
  <c r="AN182" i="42"/>
  <c r="AM182" i="42"/>
  <c r="AL182" i="42"/>
  <c r="AI182" i="42"/>
  <c r="AF182" i="42"/>
  <c r="AC182" i="42"/>
  <c r="Z182" i="42"/>
  <c r="W182" i="42"/>
  <c r="T182" i="42"/>
  <c r="Q182" i="42"/>
  <c r="N182" i="42"/>
  <c r="K182" i="42"/>
  <c r="H182" i="42"/>
  <c r="E182" i="42"/>
  <c r="AN181" i="42"/>
  <c r="AM181" i="42"/>
  <c r="AL181" i="42"/>
  <c r="AI181" i="42"/>
  <c r="AF181" i="42"/>
  <c r="AC181" i="42"/>
  <c r="Z181" i="42"/>
  <c r="W181" i="42"/>
  <c r="T181" i="42"/>
  <c r="Q181" i="42"/>
  <c r="N181" i="42"/>
  <c r="K181" i="42"/>
  <c r="H181" i="42"/>
  <c r="E181" i="42"/>
  <c r="AN180" i="42"/>
  <c r="AM180" i="42"/>
  <c r="AL180" i="42"/>
  <c r="AI180" i="42"/>
  <c r="AF180" i="42"/>
  <c r="AC180" i="42"/>
  <c r="Z180" i="42"/>
  <c r="W180" i="42"/>
  <c r="T180" i="42"/>
  <c r="Q180" i="42"/>
  <c r="N180" i="42"/>
  <c r="K180" i="42"/>
  <c r="H180" i="42"/>
  <c r="E180" i="42"/>
  <c r="AZ20" i="42"/>
  <c r="AY20" i="42"/>
  <c r="AZ19" i="42"/>
  <c r="AY19" i="42"/>
  <c r="AZ18" i="42"/>
  <c r="AY18" i="42"/>
  <c r="AZ17" i="42"/>
  <c r="AY17" i="42"/>
  <c r="AZ16" i="42"/>
  <c r="AY16" i="42"/>
  <c r="AZ15" i="42"/>
  <c r="AY15" i="42"/>
  <c r="AZ14" i="42"/>
  <c r="AY14" i="42"/>
  <c r="AZ13" i="42"/>
  <c r="AY13" i="42"/>
  <c r="AZ12" i="42"/>
  <c r="AY12" i="42"/>
  <c r="AZ11" i="42"/>
  <c r="AY11" i="42"/>
  <c r="AZ10" i="42"/>
  <c r="AY10" i="42"/>
  <c r="AZ9" i="42"/>
  <c r="AY9" i="42"/>
  <c r="AW20" i="42"/>
  <c r="AV20" i="42"/>
  <c r="AW19" i="42"/>
  <c r="AV19" i="42"/>
  <c r="AW18" i="42"/>
  <c r="AV18" i="42"/>
  <c r="AW17" i="42"/>
  <c r="AV17" i="42"/>
  <c r="AW16" i="42"/>
  <c r="AV16" i="42"/>
  <c r="AW15" i="42"/>
  <c r="AV15" i="42"/>
  <c r="AW14" i="42"/>
  <c r="AV14" i="42"/>
  <c r="AW13" i="42"/>
  <c r="AV13" i="42"/>
  <c r="AW12" i="42"/>
  <c r="AV12" i="42"/>
  <c r="AW11" i="42"/>
  <c r="AV11" i="42"/>
  <c r="AW10" i="42"/>
  <c r="AV10" i="42"/>
  <c r="AW9" i="42"/>
  <c r="AV9" i="42"/>
  <c r="X170" i="28"/>
  <c r="T170" i="28" s="1"/>
  <c r="Y170" i="28"/>
  <c r="U170" i="28" s="1"/>
  <c r="X171" i="28"/>
  <c r="T171" i="28" s="1"/>
  <c r="Y171" i="28"/>
  <c r="U171" i="28" s="1"/>
  <c r="X172" i="28"/>
  <c r="T172" i="28" s="1"/>
  <c r="Y172" i="28"/>
  <c r="U172" i="28" s="1"/>
  <c r="Y169" i="28"/>
  <c r="U169" i="28" s="1"/>
  <c r="X169" i="28"/>
  <c r="T169" i="28" s="1"/>
  <c r="Y168" i="28"/>
  <c r="U168" i="28" s="1"/>
  <c r="X168" i="28"/>
  <c r="T168" i="28" s="1"/>
  <c r="Y167" i="28"/>
  <c r="U167" i="28" s="1"/>
  <c r="X167" i="28"/>
  <c r="T167" i="28" s="1"/>
  <c r="Y166" i="28"/>
  <c r="U166" i="28" s="1"/>
  <c r="X166" i="28"/>
  <c r="T166" i="28" s="1"/>
  <c r="Y165" i="28"/>
  <c r="U165" i="28" s="1"/>
  <c r="X165" i="28"/>
  <c r="T165" i="28" s="1"/>
  <c r="AF133" i="25"/>
  <c r="AF134" i="25"/>
  <c r="AF135" i="25"/>
  <c r="AF132" i="25"/>
  <c r="AF131" i="25"/>
  <c r="AE119" i="25"/>
  <c r="AF41" i="25"/>
  <c r="AG41" i="25" s="1"/>
  <c r="Y48" i="28"/>
  <c r="Y47" i="28"/>
  <c r="Y46" i="28"/>
  <c r="Y45" i="28"/>
  <c r="F475" i="27" l="1"/>
  <c r="K244" i="44"/>
  <c r="F471" i="27"/>
  <c r="E244" i="44"/>
  <c r="M244" i="44"/>
  <c r="L244" i="44"/>
  <c r="BC12" i="42"/>
  <c r="V42" i="28"/>
  <c r="F468" i="27"/>
  <c r="F479" i="27"/>
  <c r="F469" i="27"/>
  <c r="F480" i="27"/>
  <c r="F481" i="27"/>
  <c r="F474" i="27"/>
  <c r="F461" i="27"/>
  <c r="F462" i="27"/>
  <c r="F476" i="27"/>
  <c r="F467" i="27"/>
  <c r="F477" i="27"/>
  <c r="F473" i="27"/>
  <c r="U142" i="25"/>
  <c r="U174" i="25" s="1"/>
  <c r="AA138" i="25"/>
  <c r="Q230" i="42"/>
  <c r="AX195" i="42"/>
  <c r="E230" i="42"/>
  <c r="AC230" i="42"/>
  <c r="AM254" i="42"/>
  <c r="BC18" i="42"/>
  <c r="AM230" i="42"/>
  <c r="AH258" i="42"/>
  <c r="BB19" i="42"/>
  <c r="BB15" i="42"/>
  <c r="BB11" i="42"/>
  <c r="BB9" i="42"/>
  <c r="BB17" i="42"/>
  <c r="BB13" i="42"/>
  <c r="BC17" i="42"/>
  <c r="BC15" i="42"/>
  <c r="BC13" i="42"/>
  <c r="BC11" i="42"/>
  <c r="BC9" i="42"/>
  <c r="BB10" i="42"/>
  <c r="BB20" i="42"/>
  <c r="BB18" i="42"/>
  <c r="BD18" i="42" s="1"/>
  <c r="BB16" i="42"/>
  <c r="BB14" i="42"/>
  <c r="BC19" i="42"/>
  <c r="BB12" i="42"/>
  <c r="AY21" i="42"/>
  <c r="BC195" i="42"/>
  <c r="AO180" i="42"/>
  <c r="AO182" i="42"/>
  <c r="BD184" i="42"/>
  <c r="BD186" i="42"/>
  <c r="BD188" i="42"/>
  <c r="BD190" i="42"/>
  <c r="BD192" i="42"/>
  <c r="BD194" i="42"/>
  <c r="AO210" i="42"/>
  <c r="AO212" i="42"/>
  <c r="AO214" i="42"/>
  <c r="AO220" i="42"/>
  <c r="AO222" i="42"/>
  <c r="AO226" i="42"/>
  <c r="AO228" i="42"/>
  <c r="W236" i="42"/>
  <c r="W237" i="42"/>
  <c r="AI237" i="42"/>
  <c r="K238" i="42"/>
  <c r="K239" i="42"/>
  <c r="Q239" i="42"/>
  <c r="E241" i="42"/>
  <c r="Q241" i="42"/>
  <c r="W241" i="42"/>
  <c r="K243" i="42"/>
  <c r="Q243" i="42"/>
  <c r="AC243" i="42"/>
  <c r="AI243" i="42"/>
  <c r="E253" i="42"/>
  <c r="Q253" i="42"/>
  <c r="W253" i="42"/>
  <c r="AC253" i="42"/>
  <c r="K254" i="42"/>
  <c r="Q254" i="42"/>
  <c r="E256" i="42"/>
  <c r="W254" i="42"/>
  <c r="AN247" i="42"/>
  <c r="AN254" i="42"/>
  <c r="AN256" i="42"/>
  <c r="AL241" i="42"/>
  <c r="H242" i="42"/>
  <c r="T242" i="42"/>
  <c r="Z242" i="42"/>
  <c r="AF242" i="42"/>
  <c r="AL242" i="42"/>
  <c r="H243" i="42"/>
  <c r="AF243" i="42"/>
  <c r="AL244" i="42"/>
  <c r="H246" i="42"/>
  <c r="Z246" i="42"/>
  <c r="AF246" i="42"/>
  <c r="H247" i="42"/>
  <c r="AF247" i="42"/>
  <c r="H248" i="42"/>
  <c r="N248" i="42"/>
  <c r="Z248" i="42"/>
  <c r="AF248" i="42"/>
  <c r="AL248" i="42"/>
  <c r="AL251" i="42"/>
  <c r="T252" i="42"/>
  <c r="Z252" i="42"/>
  <c r="AF252" i="42"/>
  <c r="AF254" i="42"/>
  <c r="H255" i="42"/>
  <c r="N255" i="42"/>
  <c r="Z255" i="42"/>
  <c r="BC20" i="42"/>
  <c r="BA19" i="42"/>
  <c r="AZ21" i="42"/>
  <c r="E10" i="44"/>
  <c r="BA16" i="42"/>
  <c r="K10" i="44"/>
  <c r="L10" i="44"/>
  <c r="H10" i="44"/>
  <c r="M10" i="44"/>
  <c r="BA20" i="42"/>
  <c r="BA18" i="42"/>
  <c r="BA17" i="42"/>
  <c r="BA15" i="42"/>
  <c r="BA13" i="42"/>
  <c r="BA12" i="42"/>
  <c r="BA14" i="42"/>
  <c r="BA10" i="42"/>
  <c r="BA9" i="42"/>
  <c r="BA11" i="42"/>
  <c r="B387" i="57"/>
  <c r="AO183" i="42"/>
  <c r="AO185" i="42"/>
  <c r="AO187" i="42"/>
  <c r="N239" i="42"/>
  <c r="AL239" i="42"/>
  <c r="AL240" i="42"/>
  <c r="W244" i="42"/>
  <c r="AI245" i="42"/>
  <c r="Q246" i="42"/>
  <c r="W248" i="42"/>
  <c r="K252" i="42"/>
  <c r="AL252" i="42"/>
  <c r="AI257" i="42"/>
  <c r="X46" i="28"/>
  <c r="T46" i="28" s="1"/>
  <c r="X48" i="28"/>
  <c r="T48" i="28" s="1"/>
  <c r="AE131" i="25"/>
  <c r="AG131" i="25" s="1"/>
  <c r="AO189" i="42"/>
  <c r="AO191" i="42"/>
  <c r="AO193" i="42"/>
  <c r="AO195" i="42"/>
  <c r="AO209" i="42"/>
  <c r="AO213" i="42"/>
  <c r="AO217" i="42"/>
  <c r="G258" i="42"/>
  <c r="M258" i="42"/>
  <c r="S258" i="42"/>
  <c r="Z236" i="42"/>
  <c r="AJ258" i="42"/>
  <c r="H237" i="42"/>
  <c r="T237" i="42"/>
  <c r="N238" i="42"/>
  <c r="T238" i="42"/>
  <c r="Z238" i="42"/>
  <c r="Q242" i="42"/>
  <c r="AC242" i="42"/>
  <c r="AN243" i="42"/>
  <c r="K245" i="42"/>
  <c r="Q245" i="42"/>
  <c r="W245" i="42"/>
  <c r="W249" i="42"/>
  <c r="AM250" i="42"/>
  <c r="W250" i="42"/>
  <c r="K251" i="42"/>
  <c r="Q251" i="42"/>
  <c r="H254" i="42"/>
  <c r="AF130" i="25"/>
  <c r="AF136" i="25" s="1"/>
  <c r="D23" i="23" s="1"/>
  <c r="AE134" i="25"/>
  <c r="AG134" i="25" s="1"/>
  <c r="K240" i="42"/>
  <c r="H245" i="42"/>
  <c r="AF245" i="42"/>
  <c r="H249" i="42"/>
  <c r="AF249" i="42"/>
  <c r="T250" i="42"/>
  <c r="X47" i="28"/>
  <c r="T47" i="28" s="1"/>
  <c r="AE130" i="25"/>
  <c r="AE132" i="25"/>
  <c r="AG132" i="25" s="1"/>
  <c r="AI252" i="42"/>
  <c r="AE135" i="25"/>
  <c r="AG135" i="25" s="1"/>
  <c r="AE133" i="25"/>
  <c r="AG133" i="25" s="1"/>
  <c r="H244" i="42"/>
  <c r="N244" i="42"/>
  <c r="AC254" i="42"/>
  <c r="AC255" i="42"/>
  <c r="K256" i="42"/>
  <c r="Q256" i="42"/>
  <c r="W256" i="42"/>
  <c r="AC256" i="42"/>
  <c r="AI256" i="42"/>
  <c r="E257" i="42"/>
  <c r="Q257" i="42"/>
  <c r="W257" i="42"/>
  <c r="B411" i="40"/>
  <c r="H202" i="42"/>
  <c r="T202" i="42"/>
  <c r="AF202" i="42"/>
  <c r="AN202" i="42"/>
  <c r="AO196" i="42"/>
  <c r="AO200" i="42"/>
  <c r="H230" i="42"/>
  <c r="T230" i="42"/>
  <c r="AF230" i="42"/>
  <c r="AN230" i="42"/>
  <c r="AO218" i="42"/>
  <c r="U258" i="42"/>
  <c r="Y258" i="42"/>
  <c r="AE258" i="42"/>
  <c r="AK258" i="42"/>
  <c r="AM238" i="42"/>
  <c r="AM239" i="42"/>
  <c r="W239" i="42"/>
  <c r="AC239" i="42"/>
  <c r="AF241" i="42"/>
  <c r="Z244" i="42"/>
  <c r="AF244" i="42"/>
  <c r="AM246" i="42"/>
  <c r="T246" i="42"/>
  <c r="Z247" i="42"/>
  <c r="N249" i="42"/>
  <c r="AI249" i="42"/>
  <c r="Q250" i="42"/>
  <c r="AN251" i="42"/>
  <c r="AC251" i="42"/>
  <c r="E252" i="42"/>
  <c r="N252" i="42"/>
  <c r="H253" i="42"/>
  <c r="N253" i="42"/>
  <c r="T253" i="42"/>
  <c r="Z253" i="42"/>
  <c r="AF253" i="42"/>
  <c r="AL253" i="42"/>
  <c r="E254" i="42"/>
  <c r="AF255" i="42"/>
  <c r="AL255" i="42"/>
  <c r="H256" i="42"/>
  <c r="N256" i="42"/>
  <c r="T256" i="42"/>
  <c r="Z256" i="42"/>
  <c r="AF256" i="42"/>
  <c r="AL256" i="42"/>
  <c r="H257" i="42"/>
  <c r="N257" i="42"/>
  <c r="T257" i="42"/>
  <c r="Z257" i="42"/>
  <c r="AF257" i="42"/>
  <c r="AL257" i="42"/>
  <c r="AO225" i="42"/>
  <c r="AO229" i="42"/>
  <c r="H238" i="42"/>
  <c r="Z251" i="42"/>
  <c r="K253" i="42"/>
  <c r="AI253" i="42"/>
  <c r="K257" i="42"/>
  <c r="AF238" i="42"/>
  <c r="AL238" i="42"/>
  <c r="T239" i="42"/>
  <c r="N240" i="42"/>
  <c r="T240" i="42"/>
  <c r="Z240" i="42"/>
  <c r="AF240" i="42"/>
  <c r="H241" i="42"/>
  <c r="N241" i="42"/>
  <c r="E244" i="42"/>
  <c r="AC244" i="42"/>
  <c r="AL245" i="42"/>
  <c r="K249" i="42"/>
  <c r="Q249" i="42"/>
  <c r="H252" i="42"/>
  <c r="AC257" i="42"/>
  <c r="AO197" i="42"/>
  <c r="AO199" i="42"/>
  <c r="AO201" i="42"/>
  <c r="AO219" i="42"/>
  <c r="P258" i="42"/>
  <c r="V258" i="42"/>
  <c r="AA258" i="42"/>
  <c r="AG258" i="42"/>
  <c r="K237" i="42"/>
  <c r="Q237" i="42"/>
  <c r="Z237" i="42"/>
  <c r="AN238" i="42"/>
  <c r="AC238" i="42"/>
  <c r="AN239" i="42"/>
  <c r="AN240" i="42"/>
  <c r="W240" i="42"/>
  <c r="AI240" i="42"/>
  <c r="K241" i="42"/>
  <c r="AI241" i="42"/>
  <c r="AM242" i="42"/>
  <c r="Z243" i="42"/>
  <c r="N245" i="42"/>
  <c r="W246" i="42"/>
  <c r="K247" i="42"/>
  <c r="Q247" i="42"/>
  <c r="AC247" i="42"/>
  <c r="AI247" i="42"/>
  <c r="E248" i="42"/>
  <c r="AC248" i="42"/>
  <c r="AL249" i="42"/>
  <c r="H250" i="42"/>
  <c r="Z250" i="42"/>
  <c r="AF250" i="42"/>
  <c r="H251" i="42"/>
  <c r="Q252" i="42"/>
  <c r="W252" i="42"/>
  <c r="AC252" i="42"/>
  <c r="N254" i="42"/>
  <c r="T254" i="42"/>
  <c r="Z254" i="42"/>
  <c r="AI254" i="42"/>
  <c r="AM255" i="42"/>
  <c r="Q255" i="42"/>
  <c r="W255" i="42"/>
  <c r="V410" i="27"/>
  <c r="W410" i="27"/>
  <c r="X418" i="27"/>
  <c r="X478" i="27" s="1"/>
  <c r="N7" i="44"/>
  <c r="N241" i="44" s="1"/>
  <c r="AO215" i="42"/>
  <c r="AO224" i="42"/>
  <c r="AN237" i="42"/>
  <c r="Z239" i="42"/>
  <c r="AF239" i="42"/>
  <c r="H240" i="42"/>
  <c r="AC240" i="42"/>
  <c r="AC241" i="42"/>
  <c r="N242" i="42"/>
  <c r="AI242" i="42"/>
  <c r="AM243" i="42"/>
  <c r="N243" i="42"/>
  <c r="T243" i="42"/>
  <c r="AN244" i="42"/>
  <c r="K244" i="42"/>
  <c r="Q244" i="42"/>
  <c r="AC245" i="42"/>
  <c r="N246" i="42"/>
  <c r="AC246" i="42"/>
  <c r="AI246" i="42"/>
  <c r="AM247" i="42"/>
  <c r="N247" i="42"/>
  <c r="T247" i="42"/>
  <c r="AN248" i="42"/>
  <c r="K248" i="42"/>
  <c r="Q248" i="42"/>
  <c r="AC249" i="42"/>
  <c r="N250" i="42"/>
  <c r="AC250" i="42"/>
  <c r="AI250" i="42"/>
  <c r="AM251" i="42"/>
  <c r="N251" i="42"/>
  <c r="T251" i="42"/>
  <c r="AI251" i="42"/>
  <c r="AN253" i="42"/>
  <c r="AN255" i="42"/>
  <c r="K255" i="42"/>
  <c r="T255" i="42"/>
  <c r="AI255" i="42"/>
  <c r="AN257" i="42"/>
  <c r="N202" i="42"/>
  <c r="Z202" i="42"/>
  <c r="AL202" i="42"/>
  <c r="E202" i="42"/>
  <c r="Q202" i="42"/>
  <c r="AC202" i="42"/>
  <c r="AO181" i="42"/>
  <c r="BD183" i="42"/>
  <c r="BD185" i="42"/>
  <c r="BD187" i="42"/>
  <c r="BD189" i="42"/>
  <c r="BD191" i="42"/>
  <c r="BD193" i="42"/>
  <c r="AO198" i="42"/>
  <c r="N230" i="42"/>
  <c r="Z230" i="42"/>
  <c r="AL230" i="42"/>
  <c r="AO211" i="42"/>
  <c r="AO227" i="42"/>
  <c r="F258" i="42"/>
  <c r="K236" i="42"/>
  <c r="O258" i="42"/>
  <c r="AD258" i="42"/>
  <c r="AI236" i="42"/>
  <c r="E237" i="42"/>
  <c r="N237" i="42"/>
  <c r="AC237" i="42"/>
  <c r="AI238" i="42"/>
  <c r="Q240" i="42"/>
  <c r="W242" i="42"/>
  <c r="AN245" i="42"/>
  <c r="AN249" i="42"/>
  <c r="K202" i="42"/>
  <c r="W202" i="42"/>
  <c r="AI202" i="42"/>
  <c r="BA195" i="42"/>
  <c r="AO184" i="42"/>
  <c r="AO186" i="42"/>
  <c r="AO188" i="42"/>
  <c r="AO190" i="42"/>
  <c r="AO192" i="42"/>
  <c r="AO194" i="42"/>
  <c r="K230" i="42"/>
  <c r="W230" i="42"/>
  <c r="AI230" i="42"/>
  <c r="AO216" i="42"/>
  <c r="AO221" i="42"/>
  <c r="AO223" i="42"/>
  <c r="AN236" i="42"/>
  <c r="J258" i="42"/>
  <c r="N236" i="42"/>
  <c r="X258" i="42"/>
  <c r="AL236" i="42"/>
  <c r="AF237" i="42"/>
  <c r="AL237" i="42"/>
  <c r="Q238" i="42"/>
  <c r="W238" i="42"/>
  <c r="H239" i="42"/>
  <c r="AI239" i="42"/>
  <c r="E240" i="42"/>
  <c r="AN241" i="42"/>
  <c r="T241" i="42"/>
  <c r="Z241" i="42"/>
  <c r="AN242" i="42"/>
  <c r="K242" i="42"/>
  <c r="E243" i="42"/>
  <c r="W243" i="42"/>
  <c r="AL243" i="42"/>
  <c r="T244" i="42"/>
  <c r="AI244" i="42"/>
  <c r="E245" i="42"/>
  <c r="T245" i="42"/>
  <c r="Z245" i="42"/>
  <c r="AN246" i="42"/>
  <c r="AO246" i="42" s="1"/>
  <c r="K246" i="42"/>
  <c r="AL246" i="42"/>
  <c r="E247" i="42"/>
  <c r="W247" i="42"/>
  <c r="AL247" i="42"/>
  <c r="T248" i="42"/>
  <c r="AI248" i="42"/>
  <c r="E249" i="42"/>
  <c r="T249" i="42"/>
  <c r="Z249" i="42"/>
  <c r="AN250" i="42"/>
  <c r="AO250" i="42" s="1"/>
  <c r="K250" i="42"/>
  <c r="AL250" i="42"/>
  <c r="E251" i="42"/>
  <c r="W251" i="42"/>
  <c r="AF251" i="42"/>
  <c r="AN252" i="42"/>
  <c r="E239" i="42"/>
  <c r="AL254" i="42"/>
  <c r="E255" i="42"/>
  <c r="F410" i="27"/>
  <c r="F418" i="27"/>
  <c r="Z43" i="25"/>
  <c r="X45" i="28"/>
  <c r="T45" i="28" s="1"/>
  <c r="AX11" i="42"/>
  <c r="N8" i="44"/>
  <c r="N242" i="44" s="1"/>
  <c r="AX14" i="42"/>
  <c r="AX16" i="42"/>
  <c r="AX12" i="42"/>
  <c r="AX20" i="42"/>
  <c r="AX19" i="42"/>
  <c r="AX18" i="42"/>
  <c r="AX17" i="42"/>
  <c r="BC16" i="42"/>
  <c r="AX15" i="42"/>
  <c r="BC14" i="42"/>
  <c r="AX13" i="42"/>
  <c r="AW21" i="42"/>
  <c r="AV21" i="42"/>
  <c r="BC10" i="42"/>
  <c r="AX10" i="42"/>
  <c r="AX9" i="42"/>
  <c r="O88" i="42"/>
  <c r="C96" i="42" s="1"/>
  <c r="AE88" i="42"/>
  <c r="D101" i="42" s="1"/>
  <c r="J88" i="42"/>
  <c r="D94" i="42" s="1"/>
  <c r="U88" i="42"/>
  <c r="C98" i="42" s="1"/>
  <c r="AK88" i="42"/>
  <c r="D103" i="42" s="1"/>
  <c r="AA465" i="27"/>
  <c r="G88" i="42"/>
  <c r="D93" i="42" s="1"/>
  <c r="M88" i="42"/>
  <c r="D95" i="42" s="1"/>
  <c r="R88" i="42"/>
  <c r="C97" i="42" s="1"/>
  <c r="AH88" i="42"/>
  <c r="D102" i="42" s="1"/>
  <c r="C88" i="42"/>
  <c r="C92" i="42" s="1"/>
  <c r="I88" i="42"/>
  <c r="C94" i="42" s="1"/>
  <c r="S88" i="42"/>
  <c r="D97" i="42" s="1"/>
  <c r="Y88" i="42"/>
  <c r="D99" i="42" s="1"/>
  <c r="AD88" i="42"/>
  <c r="C101" i="42" s="1"/>
  <c r="D88" i="42"/>
  <c r="D92" i="42" s="1"/>
  <c r="P88" i="42"/>
  <c r="D96" i="42" s="1"/>
  <c r="F88" i="42"/>
  <c r="C93" i="42" s="1"/>
  <c r="V88" i="42"/>
  <c r="D98" i="42" s="1"/>
  <c r="AA88" i="42"/>
  <c r="C100" i="42" s="1"/>
  <c r="AG88" i="42"/>
  <c r="C102" i="42" s="1"/>
  <c r="AB88" i="42"/>
  <c r="D100" i="42" s="1"/>
  <c r="AM202" i="42"/>
  <c r="AM236" i="42"/>
  <c r="E238" i="42"/>
  <c r="AM240" i="42"/>
  <c r="E242" i="42"/>
  <c r="AM244" i="42"/>
  <c r="E246" i="42"/>
  <c r="AM248" i="42"/>
  <c r="E250" i="42"/>
  <c r="AM252" i="42"/>
  <c r="AM256" i="42"/>
  <c r="L88" i="42"/>
  <c r="C95" i="42" s="1"/>
  <c r="X88" i="42"/>
  <c r="C99" i="42" s="1"/>
  <c r="AJ88" i="42"/>
  <c r="C103" i="42" s="1"/>
  <c r="BB195" i="42"/>
  <c r="AM237" i="42"/>
  <c r="AM241" i="42"/>
  <c r="AM245" i="42"/>
  <c r="AM249" i="42"/>
  <c r="AM253" i="42"/>
  <c r="AM257" i="42"/>
  <c r="D258" i="42"/>
  <c r="E236" i="42"/>
  <c r="Q236" i="42"/>
  <c r="AC236" i="42"/>
  <c r="AO208" i="42"/>
  <c r="H236" i="42"/>
  <c r="T236" i="42"/>
  <c r="AF236" i="42"/>
  <c r="L24" i="51" l="1"/>
  <c r="D24" i="51" s="1"/>
  <c r="D87" i="51" s="1"/>
  <c r="D83" i="23"/>
  <c r="F470" i="27"/>
  <c r="N244" i="44"/>
  <c r="AO255" i="42"/>
  <c r="AO240" i="42"/>
  <c r="BD12" i="42"/>
  <c r="V470" i="27"/>
  <c r="V483" i="27" s="1"/>
  <c r="W470" i="27"/>
  <c r="W483" i="27" s="1"/>
  <c r="AO247" i="42"/>
  <c r="AO257" i="42"/>
  <c r="F478" i="27"/>
  <c r="U420" i="25"/>
  <c r="Z407" i="25"/>
  <c r="Z467" i="25" s="1"/>
  <c r="AS12" i="16" s="1"/>
  <c r="AO243" i="42"/>
  <c r="AO254" i="42"/>
  <c r="AO248" i="42"/>
  <c r="AO249" i="42"/>
  <c r="AO241" i="42"/>
  <c r="AO251" i="42"/>
  <c r="BD19" i="42"/>
  <c r="BD15" i="42"/>
  <c r="BD11" i="42"/>
  <c r="BD9" i="42"/>
  <c r="BD17" i="42"/>
  <c r="BD13" i="42"/>
  <c r="BD20" i="42"/>
  <c r="BD10" i="42"/>
  <c r="BB21" i="42"/>
  <c r="BD16" i="42"/>
  <c r="BD14" i="42"/>
  <c r="AS7" i="16"/>
  <c r="AO252" i="42"/>
  <c r="AO238" i="42"/>
  <c r="AF258" i="42"/>
  <c r="AC258" i="42"/>
  <c r="AI258" i="42"/>
  <c r="BD195" i="42"/>
  <c r="AO239" i="42"/>
  <c r="AO244" i="42"/>
  <c r="AO242" i="42"/>
  <c r="K258" i="42"/>
  <c r="AO256" i="42"/>
  <c r="AO230" i="42"/>
  <c r="AO245" i="42"/>
  <c r="T258" i="42"/>
  <c r="Q258" i="42"/>
  <c r="AO253" i="42"/>
  <c r="AO237" i="42"/>
  <c r="W258" i="42"/>
  <c r="L87" i="51"/>
  <c r="H258" i="42"/>
  <c r="E258" i="42"/>
  <c r="AO65" i="42"/>
  <c r="AO29" i="42"/>
  <c r="J23" i="23"/>
  <c r="J83" i="23" s="1"/>
  <c r="N10" i="44"/>
  <c r="BA21" i="42"/>
  <c r="AG130" i="25"/>
  <c r="AG136" i="25" s="1"/>
  <c r="E23" i="23" s="1"/>
  <c r="E83" i="23" s="1"/>
  <c r="AE136" i="25"/>
  <c r="C23" i="23" s="1"/>
  <c r="AA136" i="25"/>
  <c r="AA419" i="25" s="1"/>
  <c r="AA479" i="25" s="1"/>
  <c r="E101" i="42"/>
  <c r="E94" i="42"/>
  <c r="E93" i="42"/>
  <c r="Z258" i="42"/>
  <c r="N258" i="42"/>
  <c r="AO202" i="42"/>
  <c r="E99" i="42"/>
  <c r="E102" i="42"/>
  <c r="AL88" i="42"/>
  <c r="E103" i="42"/>
  <c r="E95" i="42"/>
  <c r="X410" i="27"/>
  <c r="W423" i="27"/>
  <c r="V423" i="27"/>
  <c r="AL258" i="42"/>
  <c r="AN258" i="42"/>
  <c r="E97" i="42"/>
  <c r="E98" i="42"/>
  <c r="E100" i="42"/>
  <c r="E92" i="42"/>
  <c r="C104" i="42"/>
  <c r="E96" i="42"/>
  <c r="D104" i="42"/>
  <c r="BC21" i="42"/>
  <c r="AX21" i="42"/>
  <c r="AN88" i="42"/>
  <c r="N88" i="42"/>
  <c r="AF88" i="42"/>
  <c r="W88" i="42"/>
  <c r="H88" i="42"/>
  <c r="T88" i="42"/>
  <c r="Z88" i="42"/>
  <c r="AI88" i="42"/>
  <c r="Q88" i="42"/>
  <c r="E88" i="42"/>
  <c r="K88" i="42"/>
  <c r="AC88" i="42"/>
  <c r="AM88" i="42"/>
  <c r="AM258" i="42"/>
  <c r="AO236" i="42"/>
  <c r="K24" i="51" l="1"/>
  <c r="C24" i="51" s="1"/>
  <c r="C83" i="23"/>
  <c r="AR23" i="42"/>
  <c r="D23" i="15"/>
  <c r="D81" i="15" s="1"/>
  <c r="X470" i="27"/>
  <c r="X483" i="27" s="1"/>
  <c r="U480" i="25"/>
  <c r="U485" i="25" s="1"/>
  <c r="U425" i="25"/>
  <c r="K23" i="23"/>
  <c r="R22" i="64"/>
  <c r="T50" i="64" s="1"/>
  <c r="BD21" i="42"/>
  <c r="AO258" i="42"/>
  <c r="K87" i="51"/>
  <c r="C87" i="51"/>
  <c r="I23" i="23"/>
  <c r="X423" i="27"/>
  <c r="E104" i="42"/>
  <c r="AO88" i="42"/>
  <c r="Q88" i="39"/>
  <c r="P88" i="39"/>
  <c r="N88" i="39"/>
  <c r="M88" i="39"/>
  <c r="K88" i="39"/>
  <c r="J88" i="39"/>
  <c r="H88" i="39"/>
  <c r="G88" i="39"/>
  <c r="E88" i="39"/>
  <c r="D88" i="39"/>
  <c r="Q87" i="39"/>
  <c r="P87" i="39"/>
  <c r="N87" i="39"/>
  <c r="M87" i="39"/>
  <c r="K87" i="39"/>
  <c r="J87" i="39"/>
  <c r="H87" i="39"/>
  <c r="G87" i="39"/>
  <c r="E87" i="39"/>
  <c r="D87" i="39"/>
  <c r="Q86" i="39"/>
  <c r="P86" i="39"/>
  <c r="N86" i="39"/>
  <c r="M86" i="39"/>
  <c r="K86" i="39"/>
  <c r="J86" i="39"/>
  <c r="H86" i="39"/>
  <c r="G86" i="39"/>
  <c r="E86" i="39"/>
  <c r="D86" i="39"/>
  <c r="Q85" i="39"/>
  <c r="P85" i="39"/>
  <c r="N85" i="39"/>
  <c r="M85" i="39"/>
  <c r="K85" i="39"/>
  <c r="J85" i="39"/>
  <c r="H85" i="39"/>
  <c r="G85" i="39"/>
  <c r="E85" i="39"/>
  <c r="D85" i="39"/>
  <c r="Q84" i="39"/>
  <c r="P84" i="39"/>
  <c r="N84" i="39"/>
  <c r="M84" i="39"/>
  <c r="K84" i="39"/>
  <c r="J84" i="39"/>
  <c r="H84" i="39"/>
  <c r="G84" i="39"/>
  <c r="E84" i="39"/>
  <c r="D84" i="39"/>
  <c r="Q83" i="39"/>
  <c r="P83" i="39"/>
  <c r="N83" i="39"/>
  <c r="M83" i="39"/>
  <c r="E83" i="39"/>
  <c r="D83" i="39"/>
  <c r="Q82" i="39"/>
  <c r="P82" i="39"/>
  <c r="N82" i="39"/>
  <c r="M82" i="39"/>
  <c r="K82" i="39"/>
  <c r="J82" i="39"/>
  <c r="H82" i="39"/>
  <c r="G82" i="39"/>
  <c r="E82" i="39"/>
  <c r="D82" i="39"/>
  <c r="Q81" i="39"/>
  <c r="P81" i="39"/>
  <c r="N81" i="39"/>
  <c r="M81" i="39"/>
  <c r="K81" i="39"/>
  <c r="J81" i="39"/>
  <c r="H81" i="39"/>
  <c r="G81" i="39"/>
  <c r="E81" i="39"/>
  <c r="Q80" i="39"/>
  <c r="P80" i="39"/>
  <c r="N80" i="39"/>
  <c r="M80" i="39"/>
  <c r="K80" i="39"/>
  <c r="J80" i="39"/>
  <c r="H80" i="39"/>
  <c r="G80" i="39"/>
  <c r="Q79" i="39"/>
  <c r="P79" i="39"/>
  <c r="N79" i="39"/>
  <c r="M79" i="39"/>
  <c r="K79" i="39"/>
  <c r="J79" i="39"/>
  <c r="H79" i="39"/>
  <c r="G79" i="39"/>
  <c r="E79" i="39"/>
  <c r="D79" i="39"/>
  <c r="D77" i="39"/>
  <c r="Q76" i="39"/>
  <c r="P76" i="39"/>
  <c r="N76" i="39"/>
  <c r="M76" i="39"/>
  <c r="K76" i="39"/>
  <c r="J76" i="39"/>
  <c r="G76" i="39"/>
  <c r="E76" i="39"/>
  <c r="D76" i="39"/>
  <c r="P75" i="39"/>
  <c r="N75" i="39"/>
  <c r="M75" i="39"/>
  <c r="K75" i="39"/>
  <c r="J75" i="39"/>
  <c r="H75" i="39"/>
  <c r="G75" i="39"/>
  <c r="E75" i="39"/>
  <c r="D75" i="39"/>
  <c r="Q74" i="39"/>
  <c r="P74" i="39"/>
  <c r="N74" i="39"/>
  <c r="M74" i="39"/>
  <c r="K74" i="39"/>
  <c r="J74" i="39"/>
  <c r="H74" i="39"/>
  <c r="G74" i="39"/>
  <c r="E74" i="39"/>
  <c r="D74" i="39"/>
  <c r="Q73" i="39"/>
  <c r="P73" i="39"/>
  <c r="N73" i="39"/>
  <c r="M73" i="39"/>
  <c r="K73" i="39"/>
  <c r="J73" i="39"/>
  <c r="H73" i="39"/>
  <c r="G73" i="39"/>
  <c r="E73" i="39"/>
  <c r="D73" i="39"/>
  <c r="Q72" i="39"/>
  <c r="P72" i="39"/>
  <c r="N72" i="39"/>
  <c r="M72" i="39"/>
  <c r="K72" i="39"/>
  <c r="J72" i="39"/>
  <c r="H72" i="39"/>
  <c r="G72" i="39"/>
  <c r="E72" i="39"/>
  <c r="D72" i="39"/>
  <c r="Q71" i="39"/>
  <c r="P71" i="39"/>
  <c r="N71" i="39"/>
  <c r="M71" i="39"/>
  <c r="K71" i="39"/>
  <c r="J71" i="39"/>
  <c r="H71" i="39"/>
  <c r="G71" i="39"/>
  <c r="E71" i="39"/>
  <c r="D71" i="39"/>
  <c r="Q70" i="39"/>
  <c r="P70" i="39"/>
  <c r="N70" i="39"/>
  <c r="M70" i="39"/>
  <c r="K70" i="39"/>
  <c r="J70" i="39"/>
  <c r="H70" i="39"/>
  <c r="G70" i="39"/>
  <c r="E70" i="39"/>
  <c r="D70" i="39"/>
  <c r="Q69" i="39"/>
  <c r="P69" i="39"/>
  <c r="N69" i="39"/>
  <c r="M69" i="39"/>
  <c r="K69" i="39"/>
  <c r="J69" i="39"/>
  <c r="H69" i="39"/>
  <c r="G69" i="39"/>
  <c r="D69" i="39"/>
  <c r="Q68" i="39"/>
  <c r="P68" i="39"/>
  <c r="N68" i="39"/>
  <c r="M68" i="39"/>
  <c r="K68" i="39"/>
  <c r="J68" i="39"/>
  <c r="H68" i="39"/>
  <c r="G68" i="39"/>
  <c r="E68" i="39"/>
  <c r="D68" i="39"/>
  <c r="Q67" i="39"/>
  <c r="P67" i="39"/>
  <c r="N67" i="39"/>
  <c r="M67" i="39"/>
  <c r="K67" i="39"/>
  <c r="J67" i="39"/>
  <c r="H67" i="39"/>
  <c r="G67" i="39"/>
  <c r="E67" i="39"/>
  <c r="D67" i="39"/>
  <c r="Q66" i="39"/>
  <c r="P66" i="39"/>
  <c r="N66" i="39"/>
  <c r="M66" i="39"/>
  <c r="K66" i="39"/>
  <c r="J66" i="39"/>
  <c r="H66" i="39"/>
  <c r="G66" i="39"/>
  <c r="E66" i="39"/>
  <c r="D66" i="39"/>
  <c r="AG13" i="39"/>
  <c r="AF13" i="39"/>
  <c r="AG12" i="39"/>
  <c r="AF12" i="39"/>
  <c r="AF11" i="39"/>
  <c r="AG10" i="39"/>
  <c r="AF10" i="39"/>
  <c r="AF9" i="39"/>
  <c r="K83" i="39"/>
  <c r="J83" i="39"/>
  <c r="T79" i="39"/>
  <c r="T76" i="39"/>
  <c r="T74" i="39"/>
  <c r="T70" i="39"/>
  <c r="AC13" i="39"/>
  <c r="AD12" i="39"/>
  <c r="AC12" i="39"/>
  <c r="AD11" i="39"/>
  <c r="AC11" i="39"/>
  <c r="AD9" i="39"/>
  <c r="D80" i="39"/>
  <c r="T75" i="39"/>
  <c r="AD13" i="39"/>
  <c r="T69" i="39"/>
  <c r="AK421" i="38"/>
  <c r="AJ421" i="38"/>
  <c r="AH421" i="38"/>
  <c r="AG421" i="38"/>
  <c r="AE421" i="38"/>
  <c r="AD421" i="38"/>
  <c r="AB421" i="38"/>
  <c r="AA421" i="38"/>
  <c r="Y421" i="38"/>
  <c r="X421" i="38"/>
  <c r="V421" i="38"/>
  <c r="U421" i="38"/>
  <c r="S421" i="38"/>
  <c r="R421" i="38"/>
  <c r="P421" i="38"/>
  <c r="O421" i="38"/>
  <c r="M421" i="38"/>
  <c r="L421" i="38"/>
  <c r="J421" i="38"/>
  <c r="I421" i="38"/>
  <c r="G421" i="38"/>
  <c r="F421" i="38"/>
  <c r="D421" i="38"/>
  <c r="C421" i="38"/>
  <c r="AK420" i="38"/>
  <c r="AJ420" i="38"/>
  <c r="AH420" i="38"/>
  <c r="AG420" i="38"/>
  <c r="AE420" i="38"/>
  <c r="AD420" i="38"/>
  <c r="AB420" i="38"/>
  <c r="AA420" i="38"/>
  <c r="Y420" i="38"/>
  <c r="X420" i="38"/>
  <c r="V420" i="38"/>
  <c r="U420" i="38"/>
  <c r="S420" i="38"/>
  <c r="R420" i="38"/>
  <c r="P420" i="38"/>
  <c r="O420" i="38"/>
  <c r="M420" i="38"/>
  <c r="L420" i="38"/>
  <c r="J420" i="38"/>
  <c r="I420" i="38"/>
  <c r="G420" i="38"/>
  <c r="F420" i="38"/>
  <c r="D420" i="38"/>
  <c r="C420" i="38"/>
  <c r="AK419" i="38"/>
  <c r="AJ419" i="38"/>
  <c r="AH419" i="38"/>
  <c r="AG419" i="38"/>
  <c r="AE419" i="38"/>
  <c r="AD419" i="38"/>
  <c r="AB419" i="38"/>
  <c r="AA419" i="38"/>
  <c r="Y419" i="38"/>
  <c r="X419" i="38"/>
  <c r="V419" i="38"/>
  <c r="U419" i="38"/>
  <c r="S419" i="38"/>
  <c r="R419" i="38"/>
  <c r="P419" i="38"/>
  <c r="O419" i="38"/>
  <c r="M419" i="38"/>
  <c r="L419" i="38"/>
  <c r="J419" i="38"/>
  <c r="I419" i="38"/>
  <c r="G419" i="38"/>
  <c r="F419" i="38"/>
  <c r="D419" i="38"/>
  <c r="C419" i="38"/>
  <c r="AK418" i="38"/>
  <c r="AJ418" i="38"/>
  <c r="AH418" i="38"/>
  <c r="AG418" i="38"/>
  <c r="AE418" i="38"/>
  <c r="AD418" i="38"/>
  <c r="AB418" i="38"/>
  <c r="AA418" i="38"/>
  <c r="Y418" i="38"/>
  <c r="X418" i="38"/>
  <c r="V418" i="38"/>
  <c r="U418" i="38"/>
  <c r="S418" i="38"/>
  <c r="R418" i="38"/>
  <c r="P418" i="38"/>
  <c r="O418" i="38"/>
  <c r="M418" i="38"/>
  <c r="L418" i="38"/>
  <c r="J418" i="38"/>
  <c r="I418" i="38"/>
  <c r="G418" i="38"/>
  <c r="F418" i="38"/>
  <c r="D418" i="38"/>
  <c r="C418" i="38"/>
  <c r="AK417" i="38"/>
  <c r="AJ417" i="38"/>
  <c r="AH417" i="38"/>
  <c r="AG417" i="38"/>
  <c r="AE417" i="38"/>
  <c r="AD417" i="38"/>
  <c r="AB417" i="38"/>
  <c r="AA417" i="38"/>
  <c r="Y417" i="38"/>
  <c r="X417" i="38"/>
  <c r="V417" i="38"/>
  <c r="U417" i="38"/>
  <c r="S417" i="38"/>
  <c r="R417" i="38"/>
  <c r="P417" i="38"/>
  <c r="O417" i="38"/>
  <c r="M417" i="38"/>
  <c r="L417" i="38"/>
  <c r="J417" i="38"/>
  <c r="I417" i="38"/>
  <c r="G417" i="38"/>
  <c r="F417" i="38"/>
  <c r="D417" i="38"/>
  <c r="C417" i="38"/>
  <c r="AK416" i="38"/>
  <c r="AJ416" i="38"/>
  <c r="AH416" i="38"/>
  <c r="AG416" i="38"/>
  <c r="AE416" i="38"/>
  <c r="AD416" i="38"/>
  <c r="AB416" i="38"/>
  <c r="AA416" i="38"/>
  <c r="Y416" i="38"/>
  <c r="X416" i="38"/>
  <c r="V416" i="38"/>
  <c r="U416" i="38"/>
  <c r="S416" i="38"/>
  <c r="R416" i="38"/>
  <c r="P416" i="38"/>
  <c r="O416" i="38"/>
  <c r="M416" i="38"/>
  <c r="L416" i="38"/>
  <c r="J416" i="38"/>
  <c r="I416" i="38"/>
  <c r="G416" i="38"/>
  <c r="F416" i="38"/>
  <c r="D416" i="38"/>
  <c r="C416" i="38"/>
  <c r="AK415" i="38"/>
  <c r="AJ415" i="38"/>
  <c r="AH415" i="38"/>
  <c r="AG415" i="38"/>
  <c r="AE415" i="38"/>
  <c r="AD415" i="38"/>
  <c r="AB415" i="38"/>
  <c r="AA415" i="38"/>
  <c r="Y415" i="38"/>
  <c r="X415" i="38"/>
  <c r="V415" i="38"/>
  <c r="U415" i="38"/>
  <c r="S415" i="38"/>
  <c r="R415" i="38"/>
  <c r="P415" i="38"/>
  <c r="O415" i="38"/>
  <c r="M415" i="38"/>
  <c r="L415" i="38"/>
  <c r="J415" i="38"/>
  <c r="I415" i="38"/>
  <c r="G415" i="38"/>
  <c r="F415" i="38"/>
  <c r="D415" i="38"/>
  <c r="C415" i="38"/>
  <c r="AK414" i="38"/>
  <c r="AJ414" i="38"/>
  <c r="AH414" i="38"/>
  <c r="AG414" i="38"/>
  <c r="AE414" i="38"/>
  <c r="AD414" i="38"/>
  <c r="AB414" i="38"/>
  <c r="AA414" i="38"/>
  <c r="Y414" i="38"/>
  <c r="X414" i="38"/>
  <c r="V414" i="38"/>
  <c r="U414" i="38"/>
  <c r="S414" i="38"/>
  <c r="R414" i="38"/>
  <c r="P414" i="38"/>
  <c r="O414" i="38"/>
  <c r="M414" i="38"/>
  <c r="L414" i="38"/>
  <c r="J414" i="38"/>
  <c r="I414" i="38"/>
  <c r="G414" i="38"/>
  <c r="F414" i="38"/>
  <c r="D414" i="38"/>
  <c r="C414" i="38"/>
  <c r="AK413" i="38"/>
  <c r="AJ413" i="38"/>
  <c r="AH413" i="38"/>
  <c r="AG413" i="38"/>
  <c r="AE413" i="38"/>
  <c r="AD413" i="38"/>
  <c r="AB413" i="38"/>
  <c r="AA413" i="38"/>
  <c r="Y413" i="38"/>
  <c r="X413" i="38"/>
  <c r="V413" i="38"/>
  <c r="U413" i="38"/>
  <c r="S413" i="38"/>
  <c r="R413" i="38"/>
  <c r="P413" i="38"/>
  <c r="O413" i="38"/>
  <c r="M413" i="38"/>
  <c r="L413" i="38"/>
  <c r="J413" i="38"/>
  <c r="I413" i="38"/>
  <c r="G413" i="38"/>
  <c r="F413" i="38"/>
  <c r="D413" i="38"/>
  <c r="C413" i="38"/>
  <c r="AK412" i="38"/>
  <c r="AJ412" i="38"/>
  <c r="AH412" i="38"/>
  <c r="AG412" i="38"/>
  <c r="AE412" i="38"/>
  <c r="AD412" i="38"/>
  <c r="AB412" i="38"/>
  <c r="AA412" i="38"/>
  <c r="Y412" i="38"/>
  <c r="X412" i="38"/>
  <c r="V412" i="38"/>
  <c r="U412" i="38"/>
  <c r="S412" i="38"/>
  <c r="R412" i="38"/>
  <c r="P412" i="38"/>
  <c r="O412" i="38"/>
  <c r="M412" i="38"/>
  <c r="L412" i="38"/>
  <c r="J412" i="38"/>
  <c r="I412" i="38"/>
  <c r="G412" i="38"/>
  <c r="F412" i="38"/>
  <c r="D412" i="38"/>
  <c r="C412" i="38"/>
  <c r="AK411" i="38"/>
  <c r="AJ411" i="38"/>
  <c r="AH411" i="38"/>
  <c r="AG411" i="38"/>
  <c r="AE411" i="38"/>
  <c r="AD411" i="38"/>
  <c r="AB411" i="38"/>
  <c r="AA411" i="38"/>
  <c r="Y411" i="38"/>
  <c r="X411" i="38"/>
  <c r="V411" i="38"/>
  <c r="U411" i="38"/>
  <c r="S411" i="38"/>
  <c r="R411" i="38"/>
  <c r="P411" i="38"/>
  <c r="O411" i="38"/>
  <c r="M411" i="38"/>
  <c r="L411" i="38"/>
  <c r="J411" i="38"/>
  <c r="I411" i="38"/>
  <c r="G411" i="38"/>
  <c r="F411" i="38"/>
  <c r="D411" i="38"/>
  <c r="C411" i="38"/>
  <c r="AK410" i="38"/>
  <c r="AJ410" i="38"/>
  <c r="AH410" i="38"/>
  <c r="AG410" i="38"/>
  <c r="AE410" i="38"/>
  <c r="AD410" i="38"/>
  <c r="AB410" i="38"/>
  <c r="AA410" i="38"/>
  <c r="Y410" i="38"/>
  <c r="X410" i="38"/>
  <c r="V410" i="38"/>
  <c r="U410" i="38"/>
  <c r="S410" i="38"/>
  <c r="R410" i="38"/>
  <c r="P410" i="38"/>
  <c r="O410" i="38"/>
  <c r="M410" i="38"/>
  <c r="L410" i="38"/>
  <c r="J410" i="38"/>
  <c r="I410" i="38"/>
  <c r="G410" i="38"/>
  <c r="F410" i="38"/>
  <c r="D410" i="38"/>
  <c r="C410" i="38"/>
  <c r="AK409" i="38"/>
  <c r="AJ409" i="38"/>
  <c r="AH409" i="38"/>
  <c r="AG409" i="38"/>
  <c r="AE409" i="38"/>
  <c r="AD409" i="38"/>
  <c r="AB409" i="38"/>
  <c r="AA409" i="38"/>
  <c r="Y409" i="38"/>
  <c r="X409" i="38"/>
  <c r="V409" i="38"/>
  <c r="U409" i="38"/>
  <c r="S409" i="38"/>
  <c r="R409" i="38"/>
  <c r="P409" i="38"/>
  <c r="O409" i="38"/>
  <c r="M409" i="38"/>
  <c r="L409" i="38"/>
  <c r="J409" i="38"/>
  <c r="I409" i="38"/>
  <c r="G409" i="38"/>
  <c r="F409" i="38"/>
  <c r="D409" i="38"/>
  <c r="C409" i="38"/>
  <c r="AK408" i="38"/>
  <c r="AJ408" i="38"/>
  <c r="AH408" i="38"/>
  <c r="AG408" i="38"/>
  <c r="AE408" i="38"/>
  <c r="AD408" i="38"/>
  <c r="AB408" i="38"/>
  <c r="AA408" i="38"/>
  <c r="Y408" i="38"/>
  <c r="X408" i="38"/>
  <c r="V408" i="38"/>
  <c r="U408" i="38"/>
  <c r="S408" i="38"/>
  <c r="R408" i="38"/>
  <c r="P408" i="38"/>
  <c r="O408" i="38"/>
  <c r="M408" i="38"/>
  <c r="L408" i="38"/>
  <c r="J408" i="38"/>
  <c r="I408" i="38"/>
  <c r="G408" i="38"/>
  <c r="F408" i="38"/>
  <c r="D408" i="38"/>
  <c r="C408" i="38"/>
  <c r="AK407" i="38"/>
  <c r="AJ407" i="38"/>
  <c r="AH407" i="38"/>
  <c r="AG407" i="38"/>
  <c r="AE407" i="38"/>
  <c r="AD407" i="38"/>
  <c r="AB407" i="38"/>
  <c r="AA407" i="38"/>
  <c r="Y407" i="38"/>
  <c r="X407" i="38"/>
  <c r="V407" i="38"/>
  <c r="U407" i="38"/>
  <c r="S407" i="38"/>
  <c r="R407" i="38"/>
  <c r="P407" i="38"/>
  <c r="O407" i="38"/>
  <c r="M407" i="38"/>
  <c r="L407" i="38"/>
  <c r="J407" i="38"/>
  <c r="I407" i="38"/>
  <c r="G407" i="38"/>
  <c r="F407" i="38"/>
  <c r="D407" i="38"/>
  <c r="C407" i="38"/>
  <c r="AK406" i="38"/>
  <c r="AJ406" i="38"/>
  <c r="AH406" i="38"/>
  <c r="AG406" i="38"/>
  <c r="AE406" i="38"/>
  <c r="AD406" i="38"/>
  <c r="AB406" i="38"/>
  <c r="AA406" i="38"/>
  <c r="Y406" i="38"/>
  <c r="X406" i="38"/>
  <c r="V406" i="38"/>
  <c r="U406" i="38"/>
  <c r="S406" i="38"/>
  <c r="R406" i="38"/>
  <c r="P406" i="38"/>
  <c r="O406" i="38"/>
  <c r="M406" i="38"/>
  <c r="L406" i="38"/>
  <c r="J406" i="38"/>
  <c r="I406" i="38"/>
  <c r="G406" i="38"/>
  <c r="F406" i="38"/>
  <c r="D406" i="38"/>
  <c r="C406" i="38"/>
  <c r="AK405" i="38"/>
  <c r="AJ405" i="38"/>
  <c r="AH405" i="38"/>
  <c r="AG405" i="38"/>
  <c r="AE405" i="38"/>
  <c r="AD405" i="38"/>
  <c r="AB405" i="38"/>
  <c r="AA405" i="38"/>
  <c r="Y405" i="38"/>
  <c r="X405" i="38"/>
  <c r="V405" i="38"/>
  <c r="U405" i="38"/>
  <c r="S405" i="38"/>
  <c r="R405" i="38"/>
  <c r="P405" i="38"/>
  <c r="O405" i="38"/>
  <c r="M405" i="38"/>
  <c r="L405" i="38"/>
  <c r="J405" i="38"/>
  <c r="I405" i="38"/>
  <c r="G405" i="38"/>
  <c r="F405" i="38"/>
  <c r="D405" i="38"/>
  <c r="C405" i="38"/>
  <c r="AK404" i="38"/>
  <c r="AJ404" i="38"/>
  <c r="AH404" i="38"/>
  <c r="AG404" i="38"/>
  <c r="AE404" i="38"/>
  <c r="AD404" i="38"/>
  <c r="AB404" i="38"/>
  <c r="AA404" i="38"/>
  <c r="Y404" i="38"/>
  <c r="X404" i="38"/>
  <c r="V404" i="38"/>
  <c r="U404" i="38"/>
  <c r="S404" i="38"/>
  <c r="R404" i="38"/>
  <c r="P404" i="38"/>
  <c r="O404" i="38"/>
  <c r="M404" i="38"/>
  <c r="L404" i="38"/>
  <c r="J404" i="38"/>
  <c r="I404" i="38"/>
  <c r="G404" i="38"/>
  <c r="F404" i="38"/>
  <c r="D404" i="38"/>
  <c r="C404" i="38"/>
  <c r="AK403" i="38"/>
  <c r="AJ403" i="38"/>
  <c r="AH403" i="38"/>
  <c r="AG403" i="38"/>
  <c r="AE403" i="38"/>
  <c r="AD403" i="38"/>
  <c r="AB403" i="38"/>
  <c r="AA403" i="38"/>
  <c r="Y403" i="38"/>
  <c r="X403" i="38"/>
  <c r="V403" i="38"/>
  <c r="U403" i="38"/>
  <c r="S403" i="38"/>
  <c r="R403" i="38"/>
  <c r="P403" i="38"/>
  <c r="O403" i="38"/>
  <c r="M403" i="38"/>
  <c r="L403" i="38"/>
  <c r="J403" i="38"/>
  <c r="I403" i="38"/>
  <c r="G403" i="38"/>
  <c r="F403" i="38"/>
  <c r="D403" i="38"/>
  <c r="C403" i="38"/>
  <c r="AK402" i="38"/>
  <c r="AJ402" i="38"/>
  <c r="AH402" i="38"/>
  <c r="AG402" i="38"/>
  <c r="AE402" i="38"/>
  <c r="AD402" i="38"/>
  <c r="AB402" i="38"/>
  <c r="AA402" i="38"/>
  <c r="Y402" i="38"/>
  <c r="X402" i="38"/>
  <c r="V402" i="38"/>
  <c r="U402" i="38"/>
  <c r="S402" i="38"/>
  <c r="R402" i="38"/>
  <c r="P402" i="38"/>
  <c r="O402" i="38"/>
  <c r="M402" i="38"/>
  <c r="L402" i="38"/>
  <c r="J402" i="38"/>
  <c r="I402" i="38"/>
  <c r="G402" i="38"/>
  <c r="F402" i="38"/>
  <c r="D402" i="38"/>
  <c r="C402" i="38"/>
  <c r="AK401" i="38"/>
  <c r="AJ401" i="38"/>
  <c r="AH401" i="38"/>
  <c r="AG401" i="38"/>
  <c r="AE401" i="38"/>
  <c r="AD401" i="38"/>
  <c r="AB401" i="38"/>
  <c r="AA401" i="38"/>
  <c r="Y401" i="38"/>
  <c r="X401" i="38"/>
  <c r="V401" i="38"/>
  <c r="U401" i="38"/>
  <c r="S401" i="38"/>
  <c r="R401" i="38"/>
  <c r="P401" i="38"/>
  <c r="O401" i="38"/>
  <c r="M401" i="38"/>
  <c r="L401" i="38"/>
  <c r="J401" i="38"/>
  <c r="I401" i="38"/>
  <c r="G401" i="38"/>
  <c r="F401" i="38"/>
  <c r="D401" i="38"/>
  <c r="C401" i="38"/>
  <c r="AK400" i="38"/>
  <c r="AK422" i="38" s="1"/>
  <c r="AJ400" i="38"/>
  <c r="AH400" i="38"/>
  <c r="AG400" i="38"/>
  <c r="AG422" i="38" s="1"/>
  <c r="AE400" i="38"/>
  <c r="AE422" i="38" s="1"/>
  <c r="AD400" i="38"/>
  <c r="AB400" i="38"/>
  <c r="AA400" i="38"/>
  <c r="AA422" i="38" s="1"/>
  <c r="Y400" i="38"/>
  <c r="X400" i="38"/>
  <c r="X422" i="38" s="1"/>
  <c r="V400" i="38"/>
  <c r="V422" i="38" s="1"/>
  <c r="U400" i="38"/>
  <c r="U422" i="38" s="1"/>
  <c r="S400" i="38"/>
  <c r="R400" i="38"/>
  <c r="P400" i="38"/>
  <c r="P422" i="38" s="1"/>
  <c r="O400" i="38"/>
  <c r="O422" i="38" s="1"/>
  <c r="M400" i="38"/>
  <c r="M422" i="38" s="1"/>
  <c r="L400" i="38"/>
  <c r="L422" i="38" s="1"/>
  <c r="J400" i="38"/>
  <c r="J422" i="38" s="1"/>
  <c r="I400" i="38"/>
  <c r="I422" i="38" s="1"/>
  <c r="G400" i="38"/>
  <c r="F400" i="38"/>
  <c r="D400" i="38"/>
  <c r="C400" i="38"/>
  <c r="AK394" i="38"/>
  <c r="AJ394" i="38"/>
  <c r="AH394" i="38"/>
  <c r="AG394" i="38"/>
  <c r="AE394" i="38"/>
  <c r="AD394" i="38"/>
  <c r="AB394" i="38"/>
  <c r="AA394" i="38"/>
  <c r="Y394" i="38"/>
  <c r="X394" i="38"/>
  <c r="V394" i="38"/>
  <c r="U394" i="38"/>
  <c r="S394" i="38"/>
  <c r="R394" i="38"/>
  <c r="P394" i="38"/>
  <c r="O394" i="38"/>
  <c r="M394" i="38"/>
  <c r="L394" i="38"/>
  <c r="J394" i="38"/>
  <c r="I394" i="38"/>
  <c r="G394" i="38"/>
  <c r="F394" i="38"/>
  <c r="D394" i="38"/>
  <c r="C394" i="38"/>
  <c r="AN393" i="38"/>
  <c r="AM393" i="38"/>
  <c r="AL393" i="38"/>
  <c r="AI393" i="38"/>
  <c r="AF393" i="38"/>
  <c r="AC393" i="38"/>
  <c r="Z393" i="38"/>
  <c r="W393" i="38"/>
  <c r="T393" i="38"/>
  <c r="Q393" i="38"/>
  <c r="N393" i="38"/>
  <c r="K393" i="38"/>
  <c r="H393" i="38"/>
  <c r="E393" i="38"/>
  <c r="AN392" i="38"/>
  <c r="AM392" i="38"/>
  <c r="AL392" i="38"/>
  <c r="AI392" i="38"/>
  <c r="AF392" i="38"/>
  <c r="AC392" i="38"/>
  <c r="Z392" i="38"/>
  <c r="W392" i="38"/>
  <c r="T392" i="38"/>
  <c r="Q392" i="38"/>
  <c r="N392" i="38"/>
  <c r="K392" i="38"/>
  <c r="H392" i="38"/>
  <c r="E392" i="38"/>
  <c r="AN391" i="38"/>
  <c r="AM391" i="38"/>
  <c r="AL391" i="38"/>
  <c r="AI391" i="38"/>
  <c r="AF391" i="38"/>
  <c r="AC391" i="38"/>
  <c r="Z391" i="38"/>
  <c r="W391" i="38"/>
  <c r="T391" i="38"/>
  <c r="Q391" i="38"/>
  <c r="N391" i="38"/>
  <c r="K391" i="38"/>
  <c r="H391" i="38"/>
  <c r="E391" i="38"/>
  <c r="AN390" i="38"/>
  <c r="AM390" i="38"/>
  <c r="AL390" i="38"/>
  <c r="AI390" i="38"/>
  <c r="AF390" i="38"/>
  <c r="AC390" i="38"/>
  <c r="Z390" i="38"/>
  <c r="W390" i="38"/>
  <c r="T390" i="38"/>
  <c r="Q390" i="38"/>
  <c r="N390" i="38"/>
  <c r="K390" i="38"/>
  <c r="H390" i="38"/>
  <c r="E390" i="38"/>
  <c r="AN389" i="38"/>
  <c r="AM389" i="38"/>
  <c r="AL389" i="38"/>
  <c r="AI389" i="38"/>
  <c r="AF389" i="38"/>
  <c r="AC389" i="38"/>
  <c r="Z389" i="38"/>
  <c r="W389" i="38"/>
  <c r="T389" i="38"/>
  <c r="Q389" i="38"/>
  <c r="N389" i="38"/>
  <c r="K389" i="38"/>
  <c r="H389" i="38"/>
  <c r="E389" i="38"/>
  <c r="AN388" i="38"/>
  <c r="AM388" i="38"/>
  <c r="AL388" i="38"/>
  <c r="AI388" i="38"/>
  <c r="AF388" i="38"/>
  <c r="AC388" i="38"/>
  <c r="Z388" i="38"/>
  <c r="W388" i="38"/>
  <c r="T388" i="38"/>
  <c r="Q388" i="38"/>
  <c r="N388" i="38"/>
  <c r="K388" i="38"/>
  <c r="H388" i="38"/>
  <c r="E388" i="38"/>
  <c r="AN387" i="38"/>
  <c r="AM387" i="38"/>
  <c r="AL387" i="38"/>
  <c r="AI387" i="38"/>
  <c r="AF387" i="38"/>
  <c r="AC387" i="38"/>
  <c r="Z387" i="38"/>
  <c r="W387" i="38"/>
  <c r="T387" i="38"/>
  <c r="Q387" i="38"/>
  <c r="N387" i="38"/>
  <c r="K387" i="38"/>
  <c r="H387" i="38"/>
  <c r="E387" i="38"/>
  <c r="AN386" i="38"/>
  <c r="AM386" i="38"/>
  <c r="AL386" i="38"/>
  <c r="AI386" i="38"/>
  <c r="AF386" i="38"/>
  <c r="AC386" i="38"/>
  <c r="Z386" i="38"/>
  <c r="W386" i="38"/>
  <c r="T386" i="38"/>
  <c r="Q386" i="38"/>
  <c r="N386" i="38"/>
  <c r="K386" i="38"/>
  <c r="H386" i="38"/>
  <c r="E386" i="38"/>
  <c r="AN385" i="38"/>
  <c r="AM385" i="38"/>
  <c r="AL385" i="38"/>
  <c r="AI385" i="38"/>
  <c r="AF385" i="38"/>
  <c r="AC385" i="38"/>
  <c r="Z385" i="38"/>
  <c r="W385" i="38"/>
  <c r="T385" i="38"/>
  <c r="Q385" i="38"/>
  <c r="N385" i="38"/>
  <c r="K385" i="38"/>
  <c r="H385" i="38"/>
  <c r="E385" i="38"/>
  <c r="AN384" i="38"/>
  <c r="AM384" i="38"/>
  <c r="AL384" i="38"/>
  <c r="AI384" i="38"/>
  <c r="AF384" i="38"/>
  <c r="AC384" i="38"/>
  <c r="Z384" i="38"/>
  <c r="W384" i="38"/>
  <c r="T384" i="38"/>
  <c r="Q384" i="38"/>
  <c r="N384" i="38"/>
  <c r="K384" i="38"/>
  <c r="H384" i="38"/>
  <c r="E384" i="38"/>
  <c r="AN383" i="38"/>
  <c r="AM383" i="38"/>
  <c r="AL383" i="38"/>
  <c r="AI383" i="38"/>
  <c r="AF383" i="38"/>
  <c r="AC383" i="38"/>
  <c r="Z383" i="38"/>
  <c r="W383" i="38"/>
  <c r="T383" i="38"/>
  <c r="Q383" i="38"/>
  <c r="N383" i="38"/>
  <c r="K383" i="38"/>
  <c r="H383" i="38"/>
  <c r="E383" i="38"/>
  <c r="AN382" i="38"/>
  <c r="AM382" i="38"/>
  <c r="AL382" i="38"/>
  <c r="AI382" i="38"/>
  <c r="AF382" i="38"/>
  <c r="AC382" i="38"/>
  <c r="Z382" i="38"/>
  <c r="W382" i="38"/>
  <c r="T382" i="38"/>
  <c r="Q382" i="38"/>
  <c r="N382" i="38"/>
  <c r="K382" i="38"/>
  <c r="H382" i="38"/>
  <c r="E382" i="38"/>
  <c r="AN381" i="38"/>
  <c r="AM381" i="38"/>
  <c r="AL381" i="38"/>
  <c r="AI381" i="38"/>
  <c r="AF381" i="38"/>
  <c r="AC381" i="38"/>
  <c r="Z381" i="38"/>
  <c r="W381" i="38"/>
  <c r="T381" i="38"/>
  <c r="Q381" i="38"/>
  <c r="N381" i="38"/>
  <c r="K381" i="38"/>
  <c r="H381" i="38"/>
  <c r="E381" i="38"/>
  <c r="AN380" i="38"/>
  <c r="AM380" i="38"/>
  <c r="AL380" i="38"/>
  <c r="AI380" i="38"/>
  <c r="AF380" i="38"/>
  <c r="AC380" i="38"/>
  <c r="Z380" i="38"/>
  <c r="W380" i="38"/>
  <c r="T380" i="38"/>
  <c r="Q380" i="38"/>
  <c r="N380" i="38"/>
  <c r="K380" i="38"/>
  <c r="H380" i="38"/>
  <c r="E380" i="38"/>
  <c r="AN379" i="38"/>
  <c r="AM379" i="38"/>
  <c r="AL379" i="38"/>
  <c r="AI379" i="38"/>
  <c r="AF379" i="38"/>
  <c r="AC379" i="38"/>
  <c r="Z379" i="38"/>
  <c r="W379" i="38"/>
  <c r="T379" i="38"/>
  <c r="Q379" i="38"/>
  <c r="N379" i="38"/>
  <c r="K379" i="38"/>
  <c r="H379" i="38"/>
  <c r="E379" i="38"/>
  <c r="AN378" i="38"/>
  <c r="AM378" i="38"/>
  <c r="AL378" i="38"/>
  <c r="AI378" i="38"/>
  <c r="AF378" i="38"/>
  <c r="AC378" i="38"/>
  <c r="Z378" i="38"/>
  <c r="W378" i="38"/>
  <c r="T378" i="38"/>
  <c r="Q378" i="38"/>
  <c r="N378" i="38"/>
  <c r="K378" i="38"/>
  <c r="H378" i="38"/>
  <c r="E378" i="38"/>
  <c r="AN377" i="38"/>
  <c r="AM377" i="38"/>
  <c r="AL377" i="38"/>
  <c r="AI377" i="38"/>
  <c r="AF377" i="38"/>
  <c r="AC377" i="38"/>
  <c r="Z377" i="38"/>
  <c r="W377" i="38"/>
  <c r="T377" i="38"/>
  <c r="Q377" i="38"/>
  <c r="N377" i="38"/>
  <c r="K377" i="38"/>
  <c r="H377" i="38"/>
  <c r="E377" i="38"/>
  <c r="AN376" i="38"/>
  <c r="AM376" i="38"/>
  <c r="AL376" i="38"/>
  <c r="AI376" i="38"/>
  <c r="AF376" i="38"/>
  <c r="AC376" i="38"/>
  <c r="Z376" i="38"/>
  <c r="W376" i="38"/>
  <c r="T376" i="38"/>
  <c r="Q376" i="38"/>
  <c r="N376" i="38"/>
  <c r="K376" i="38"/>
  <c r="H376" i="38"/>
  <c r="E376" i="38"/>
  <c r="AN375" i="38"/>
  <c r="AM375" i="38"/>
  <c r="AL375" i="38"/>
  <c r="AI375" i="38"/>
  <c r="AF375" i="38"/>
  <c r="AC375" i="38"/>
  <c r="Z375" i="38"/>
  <c r="W375" i="38"/>
  <c r="T375" i="38"/>
  <c r="Q375" i="38"/>
  <c r="N375" i="38"/>
  <c r="K375" i="38"/>
  <c r="H375" i="38"/>
  <c r="E375" i="38"/>
  <c r="AN374" i="38"/>
  <c r="AM374" i="38"/>
  <c r="AL374" i="38"/>
  <c r="AI374" i="38"/>
  <c r="AF374" i="38"/>
  <c r="AC374" i="38"/>
  <c r="Z374" i="38"/>
  <c r="W374" i="38"/>
  <c r="T374" i="38"/>
  <c r="Q374" i="38"/>
  <c r="N374" i="38"/>
  <c r="K374" i="38"/>
  <c r="H374" i="38"/>
  <c r="E374" i="38"/>
  <c r="AN373" i="38"/>
  <c r="AM373" i="38"/>
  <c r="AL373" i="38"/>
  <c r="AI373" i="38"/>
  <c r="AF373" i="38"/>
  <c r="AC373" i="38"/>
  <c r="Z373" i="38"/>
  <c r="W373" i="38"/>
  <c r="T373" i="38"/>
  <c r="Q373" i="38"/>
  <c r="N373" i="38"/>
  <c r="K373" i="38"/>
  <c r="H373" i="38"/>
  <c r="E373" i="38"/>
  <c r="AN372" i="38"/>
  <c r="AM372" i="38"/>
  <c r="AL372" i="38"/>
  <c r="AI372" i="38"/>
  <c r="AF372" i="38"/>
  <c r="AC372" i="38"/>
  <c r="Z372" i="38"/>
  <c r="W372" i="38"/>
  <c r="T372" i="38"/>
  <c r="Q372" i="38"/>
  <c r="N372" i="38"/>
  <c r="K372" i="38"/>
  <c r="H372" i="38"/>
  <c r="E372" i="38"/>
  <c r="AK366" i="38"/>
  <c r="AJ366" i="38"/>
  <c r="AH366" i="38"/>
  <c r="AG366" i="38"/>
  <c r="AE366" i="38"/>
  <c r="AD366" i="38"/>
  <c r="AB366" i="38"/>
  <c r="AA366" i="38"/>
  <c r="Y366" i="38"/>
  <c r="X366" i="38"/>
  <c r="V366" i="38"/>
  <c r="U366" i="38"/>
  <c r="S366" i="38"/>
  <c r="R366" i="38"/>
  <c r="P366" i="38"/>
  <c r="O366" i="38"/>
  <c r="M366" i="38"/>
  <c r="L366" i="38"/>
  <c r="J366" i="38"/>
  <c r="I366" i="38"/>
  <c r="G366" i="38"/>
  <c r="F366" i="38"/>
  <c r="D366" i="38"/>
  <c r="C366" i="38"/>
  <c r="AN365" i="38"/>
  <c r="AM365" i="38"/>
  <c r="AL365" i="38"/>
  <c r="AI365" i="38"/>
  <c r="AF365" i="38"/>
  <c r="AC365" i="38"/>
  <c r="Z365" i="38"/>
  <c r="W365" i="38"/>
  <c r="T365" i="38"/>
  <c r="Q365" i="38"/>
  <c r="N365" i="38"/>
  <c r="K365" i="38"/>
  <c r="H365" i="38"/>
  <c r="E365" i="38"/>
  <c r="AN364" i="38"/>
  <c r="AM364" i="38"/>
  <c r="AL364" i="38"/>
  <c r="AI364" i="38"/>
  <c r="AF364" i="38"/>
  <c r="AC364" i="38"/>
  <c r="Z364" i="38"/>
  <c r="W364" i="38"/>
  <c r="T364" i="38"/>
  <c r="Q364" i="38"/>
  <c r="N364" i="38"/>
  <c r="K364" i="38"/>
  <c r="H364" i="38"/>
  <c r="E364" i="38"/>
  <c r="AN363" i="38"/>
  <c r="AM363" i="38"/>
  <c r="AL363" i="38"/>
  <c r="AI363" i="38"/>
  <c r="AF363" i="38"/>
  <c r="AC363" i="38"/>
  <c r="Z363" i="38"/>
  <c r="W363" i="38"/>
  <c r="T363" i="38"/>
  <c r="Q363" i="38"/>
  <c r="N363" i="38"/>
  <c r="K363" i="38"/>
  <c r="H363" i="38"/>
  <c r="E363" i="38"/>
  <c r="AN362" i="38"/>
  <c r="AM362" i="38"/>
  <c r="AL362" i="38"/>
  <c r="AI362" i="38"/>
  <c r="AF362" i="38"/>
  <c r="AC362" i="38"/>
  <c r="Z362" i="38"/>
  <c r="W362" i="38"/>
  <c r="T362" i="38"/>
  <c r="Q362" i="38"/>
  <c r="N362" i="38"/>
  <c r="K362" i="38"/>
  <c r="H362" i="38"/>
  <c r="E362" i="38"/>
  <c r="AN361" i="38"/>
  <c r="AM361" i="38"/>
  <c r="AL361" i="38"/>
  <c r="AI361" i="38"/>
  <c r="AF361" i="38"/>
  <c r="AC361" i="38"/>
  <c r="Z361" i="38"/>
  <c r="W361" i="38"/>
  <c r="T361" i="38"/>
  <c r="Q361" i="38"/>
  <c r="N361" i="38"/>
  <c r="K361" i="38"/>
  <c r="H361" i="38"/>
  <c r="E361" i="38"/>
  <c r="AN360" i="38"/>
  <c r="AM360" i="38"/>
  <c r="AL360" i="38"/>
  <c r="AI360" i="38"/>
  <c r="AF360" i="38"/>
  <c r="AC360" i="38"/>
  <c r="Z360" i="38"/>
  <c r="W360" i="38"/>
  <c r="T360" i="38"/>
  <c r="Q360" i="38"/>
  <c r="N360" i="38"/>
  <c r="K360" i="38"/>
  <c r="H360" i="38"/>
  <c r="E360" i="38"/>
  <c r="AZ359" i="38"/>
  <c r="AY359" i="38"/>
  <c r="AW359" i="38"/>
  <c r="AV359" i="38"/>
  <c r="AN359" i="38"/>
  <c r="AM359" i="38"/>
  <c r="AL359" i="38"/>
  <c r="AI359" i="38"/>
  <c r="AF359" i="38"/>
  <c r="AC359" i="38"/>
  <c r="Z359" i="38"/>
  <c r="W359" i="38"/>
  <c r="T359" i="38"/>
  <c r="Q359" i="38"/>
  <c r="N359" i="38"/>
  <c r="K359" i="38"/>
  <c r="H359" i="38"/>
  <c r="E359" i="38"/>
  <c r="BC358" i="38"/>
  <c r="BB358" i="38"/>
  <c r="BA358" i="38"/>
  <c r="AX358" i="38"/>
  <c r="AN358" i="38"/>
  <c r="AM358" i="38"/>
  <c r="AL358" i="38"/>
  <c r="AI358" i="38"/>
  <c r="AF358" i="38"/>
  <c r="AC358" i="38"/>
  <c r="Z358" i="38"/>
  <c r="W358" i="38"/>
  <c r="T358" i="38"/>
  <c r="Q358" i="38"/>
  <c r="N358" i="38"/>
  <c r="K358" i="38"/>
  <c r="H358" i="38"/>
  <c r="E358" i="38"/>
  <c r="BC357" i="38"/>
  <c r="BB357" i="38"/>
  <c r="BA357" i="38"/>
  <c r="AX357" i="38"/>
  <c r="AN357" i="38"/>
  <c r="AM357" i="38"/>
  <c r="AL357" i="38"/>
  <c r="AI357" i="38"/>
  <c r="AF357" i="38"/>
  <c r="AC357" i="38"/>
  <c r="Z357" i="38"/>
  <c r="W357" i="38"/>
  <c r="T357" i="38"/>
  <c r="Q357" i="38"/>
  <c r="N357" i="38"/>
  <c r="K357" i="38"/>
  <c r="H357" i="38"/>
  <c r="E357" i="38"/>
  <c r="BC356" i="38"/>
  <c r="BB356" i="38"/>
  <c r="BA356" i="38"/>
  <c r="AX356" i="38"/>
  <c r="AN356" i="38"/>
  <c r="AM356" i="38"/>
  <c r="AL356" i="38"/>
  <c r="AI356" i="38"/>
  <c r="AF356" i="38"/>
  <c r="AC356" i="38"/>
  <c r="Z356" i="38"/>
  <c r="W356" i="38"/>
  <c r="T356" i="38"/>
  <c r="Q356" i="38"/>
  <c r="N356" i="38"/>
  <c r="K356" i="38"/>
  <c r="H356" i="38"/>
  <c r="E356" i="38"/>
  <c r="BC355" i="38"/>
  <c r="BB355" i="38"/>
  <c r="BA355" i="38"/>
  <c r="AX355" i="38"/>
  <c r="AN355" i="38"/>
  <c r="AM355" i="38"/>
  <c r="AL355" i="38"/>
  <c r="AI355" i="38"/>
  <c r="AF355" i="38"/>
  <c r="AC355" i="38"/>
  <c r="Z355" i="38"/>
  <c r="W355" i="38"/>
  <c r="T355" i="38"/>
  <c r="Q355" i="38"/>
  <c r="N355" i="38"/>
  <c r="K355" i="38"/>
  <c r="H355" i="38"/>
  <c r="E355" i="38"/>
  <c r="BC354" i="38"/>
  <c r="BB354" i="38"/>
  <c r="BA354" i="38"/>
  <c r="AX354" i="38"/>
  <c r="AN354" i="38"/>
  <c r="AM354" i="38"/>
  <c r="AL354" i="38"/>
  <c r="AI354" i="38"/>
  <c r="AF354" i="38"/>
  <c r="AC354" i="38"/>
  <c r="Z354" i="38"/>
  <c r="W354" i="38"/>
  <c r="T354" i="38"/>
  <c r="Q354" i="38"/>
  <c r="N354" i="38"/>
  <c r="K354" i="38"/>
  <c r="H354" i="38"/>
  <c r="E354" i="38"/>
  <c r="BC353" i="38"/>
  <c r="BB353" i="38"/>
  <c r="BA353" i="38"/>
  <c r="AX353" i="38"/>
  <c r="AN353" i="38"/>
  <c r="AM353" i="38"/>
  <c r="AL353" i="38"/>
  <c r="AI353" i="38"/>
  <c r="AF353" i="38"/>
  <c r="AC353" i="38"/>
  <c r="Z353" i="38"/>
  <c r="W353" i="38"/>
  <c r="T353" i="38"/>
  <c r="Q353" i="38"/>
  <c r="N353" i="38"/>
  <c r="K353" i="38"/>
  <c r="H353" i="38"/>
  <c r="E353" i="38"/>
  <c r="BC352" i="38"/>
  <c r="BB352" i="38"/>
  <c r="BA352" i="38"/>
  <c r="AX352" i="38"/>
  <c r="AN352" i="38"/>
  <c r="AM352" i="38"/>
  <c r="AL352" i="38"/>
  <c r="AI352" i="38"/>
  <c r="AF352" i="38"/>
  <c r="AC352" i="38"/>
  <c r="Z352" i="38"/>
  <c r="W352" i="38"/>
  <c r="T352" i="38"/>
  <c r="Q352" i="38"/>
  <c r="N352" i="38"/>
  <c r="K352" i="38"/>
  <c r="H352" i="38"/>
  <c r="E352" i="38"/>
  <c r="BC351" i="38"/>
  <c r="BB351" i="38"/>
  <c r="BA351" i="38"/>
  <c r="AX351" i="38"/>
  <c r="AN351" i="38"/>
  <c r="AM351" i="38"/>
  <c r="AL351" i="38"/>
  <c r="AI351" i="38"/>
  <c r="AF351" i="38"/>
  <c r="AC351" i="38"/>
  <c r="Z351" i="38"/>
  <c r="W351" i="38"/>
  <c r="T351" i="38"/>
  <c r="Q351" i="38"/>
  <c r="N351" i="38"/>
  <c r="K351" i="38"/>
  <c r="H351" i="38"/>
  <c r="E351" i="38"/>
  <c r="BC350" i="38"/>
  <c r="BB350" i="38"/>
  <c r="BA350" i="38"/>
  <c r="AX350" i="38"/>
  <c r="AN350" i="38"/>
  <c r="AM350" i="38"/>
  <c r="AL350" i="38"/>
  <c r="AI350" i="38"/>
  <c r="AF350" i="38"/>
  <c r="AC350" i="38"/>
  <c r="Z350" i="38"/>
  <c r="W350" i="38"/>
  <c r="T350" i="38"/>
  <c r="Q350" i="38"/>
  <c r="N350" i="38"/>
  <c r="K350" i="38"/>
  <c r="H350" i="38"/>
  <c r="E350" i="38"/>
  <c r="BC349" i="38"/>
  <c r="BB349" i="38"/>
  <c r="BA349" i="38"/>
  <c r="AX349" i="38"/>
  <c r="AN349" i="38"/>
  <c r="AM349" i="38"/>
  <c r="AL349" i="38"/>
  <c r="AI349" i="38"/>
  <c r="AF349" i="38"/>
  <c r="AC349" i="38"/>
  <c r="Z349" i="38"/>
  <c r="W349" i="38"/>
  <c r="T349" i="38"/>
  <c r="Q349" i="38"/>
  <c r="N349" i="38"/>
  <c r="K349" i="38"/>
  <c r="H349" i="38"/>
  <c r="E349" i="38"/>
  <c r="BC348" i="38"/>
  <c r="BB348" i="38"/>
  <c r="BA348" i="38"/>
  <c r="AX348" i="38"/>
  <c r="AN348" i="38"/>
  <c r="AM348" i="38"/>
  <c r="AL348" i="38"/>
  <c r="AI348" i="38"/>
  <c r="AF348" i="38"/>
  <c r="AC348" i="38"/>
  <c r="Z348" i="38"/>
  <c r="W348" i="38"/>
  <c r="T348" i="38"/>
  <c r="Q348" i="38"/>
  <c r="N348" i="38"/>
  <c r="K348" i="38"/>
  <c r="H348" i="38"/>
  <c r="E348" i="38"/>
  <c r="BC347" i="38"/>
  <c r="BB347" i="38"/>
  <c r="BA347" i="38"/>
  <c r="AX347" i="38"/>
  <c r="AN347" i="38"/>
  <c r="AM347" i="38"/>
  <c r="AL347" i="38"/>
  <c r="AI347" i="38"/>
  <c r="AF347" i="38"/>
  <c r="AC347" i="38"/>
  <c r="Z347" i="38"/>
  <c r="W347" i="38"/>
  <c r="T347" i="38"/>
  <c r="Q347" i="38"/>
  <c r="N347" i="38"/>
  <c r="K347" i="38"/>
  <c r="H347" i="38"/>
  <c r="E347" i="38"/>
  <c r="AN346" i="38"/>
  <c r="AM346" i="38"/>
  <c r="AL346" i="38"/>
  <c r="AI346" i="38"/>
  <c r="AF346" i="38"/>
  <c r="AC346" i="38"/>
  <c r="Z346" i="38"/>
  <c r="W346" i="38"/>
  <c r="T346" i="38"/>
  <c r="Q346" i="38"/>
  <c r="N346" i="38"/>
  <c r="K346" i="38"/>
  <c r="H346" i="38"/>
  <c r="E346" i="38"/>
  <c r="AN345" i="38"/>
  <c r="AM345" i="38"/>
  <c r="AL345" i="38"/>
  <c r="AI345" i="38"/>
  <c r="AF345" i="38"/>
  <c r="AC345" i="38"/>
  <c r="Z345" i="38"/>
  <c r="W345" i="38"/>
  <c r="T345" i="38"/>
  <c r="Q345" i="38"/>
  <c r="N345" i="38"/>
  <c r="K345" i="38"/>
  <c r="H345" i="38"/>
  <c r="E345" i="38"/>
  <c r="AN344" i="38"/>
  <c r="AM344" i="38"/>
  <c r="AL344" i="38"/>
  <c r="AI344" i="38"/>
  <c r="AF344" i="38"/>
  <c r="AC344" i="38"/>
  <c r="Z344" i="38"/>
  <c r="W344" i="38"/>
  <c r="T344" i="38"/>
  <c r="Q344" i="38"/>
  <c r="N344" i="38"/>
  <c r="K344" i="38"/>
  <c r="H344" i="38"/>
  <c r="E344" i="38"/>
  <c r="AK57" i="38"/>
  <c r="AZ19" i="38" s="1"/>
  <c r="AJ57" i="38"/>
  <c r="AY19" i="38" s="1"/>
  <c r="AH57" i="38"/>
  <c r="AZ18" i="38" s="1"/>
  <c r="AG57" i="38"/>
  <c r="AY18" i="38" s="1"/>
  <c r="AE57" i="38"/>
  <c r="AZ17" i="38" s="1"/>
  <c r="AY17" i="38"/>
  <c r="AZ16" i="38"/>
  <c r="AZ15" i="38"/>
  <c r="X57" i="38"/>
  <c r="AY15" i="38" s="1"/>
  <c r="V57" i="38"/>
  <c r="AZ14" i="38" s="1"/>
  <c r="U57" i="38"/>
  <c r="AY14" i="38" s="1"/>
  <c r="S57" i="38"/>
  <c r="AZ13" i="38" s="1"/>
  <c r="R57" i="38"/>
  <c r="AY13" i="38" s="1"/>
  <c r="P57" i="38"/>
  <c r="AZ12" i="38" s="1"/>
  <c r="O57" i="38"/>
  <c r="AY12" i="38" s="1"/>
  <c r="M57" i="38"/>
  <c r="AZ11" i="38" s="1"/>
  <c r="L57" i="38"/>
  <c r="AY11" i="38" s="1"/>
  <c r="J57" i="38"/>
  <c r="AZ10" i="38" s="1"/>
  <c r="I57" i="38"/>
  <c r="AY10" i="38" s="1"/>
  <c r="G57" i="38"/>
  <c r="AZ9" i="38" s="1"/>
  <c r="F57" i="38"/>
  <c r="AY9" i="38" s="1"/>
  <c r="D57" i="38"/>
  <c r="AZ8" i="38" s="1"/>
  <c r="C57" i="38"/>
  <c r="AY8" i="38" s="1"/>
  <c r="AI57" i="38"/>
  <c r="AF57" i="38"/>
  <c r="W57" i="38"/>
  <c r="T57" i="38"/>
  <c r="Q57" i="38"/>
  <c r="N57" i="38"/>
  <c r="K57" i="38"/>
  <c r="E57" i="38"/>
  <c r="AW19" i="38"/>
  <c r="AV19" i="38"/>
  <c r="AW18" i="38"/>
  <c r="AV18" i="38"/>
  <c r="AW17" i="38"/>
  <c r="AV17" i="38"/>
  <c r="AW16" i="38"/>
  <c r="AV16" i="38"/>
  <c r="AW15" i="38"/>
  <c r="AV15" i="38"/>
  <c r="AW14" i="38"/>
  <c r="AV14" i="38"/>
  <c r="AW13" i="38"/>
  <c r="AV13" i="38"/>
  <c r="AW12" i="38"/>
  <c r="AV12" i="38"/>
  <c r="AW11" i="38"/>
  <c r="AV11" i="38"/>
  <c r="AW10" i="38"/>
  <c r="AV10" i="38"/>
  <c r="AW9" i="38"/>
  <c r="AV9" i="38"/>
  <c r="AW8" i="38"/>
  <c r="AV8" i="38"/>
  <c r="C15" i="32"/>
  <c r="B15" i="32"/>
  <c r="H8" i="32"/>
  <c r="H377" i="32" s="1"/>
  <c r="I8" i="32"/>
  <c r="I377" i="32" s="1"/>
  <c r="H9" i="32"/>
  <c r="H378" i="32" s="1"/>
  <c r="I9" i="32"/>
  <c r="I378" i="32" s="1"/>
  <c r="H10" i="32"/>
  <c r="H379" i="32" s="1"/>
  <c r="I10" i="32"/>
  <c r="I379" i="32" s="1"/>
  <c r="H11" i="32"/>
  <c r="H380" i="32" s="1"/>
  <c r="I11" i="32"/>
  <c r="I380" i="32" s="1"/>
  <c r="H12" i="32"/>
  <c r="H381" i="32" s="1"/>
  <c r="I12" i="32"/>
  <c r="I381" i="32" s="1"/>
  <c r="H13" i="32"/>
  <c r="H382" i="32" s="1"/>
  <c r="I13" i="32"/>
  <c r="I382" i="32" s="1"/>
  <c r="H14" i="32"/>
  <c r="H383" i="32" s="1"/>
  <c r="I14" i="32"/>
  <c r="I383" i="32" s="1"/>
  <c r="I7" i="32"/>
  <c r="I376" i="32" s="1"/>
  <c r="H7" i="32"/>
  <c r="H376" i="32" s="1"/>
  <c r="J8" i="32"/>
  <c r="J377" i="32" s="1"/>
  <c r="J9" i="32"/>
  <c r="J378" i="32" s="1"/>
  <c r="J10" i="32"/>
  <c r="J379" i="32" s="1"/>
  <c r="J11" i="32"/>
  <c r="J380" i="32" s="1"/>
  <c r="J12" i="32"/>
  <c r="J381" i="32" s="1"/>
  <c r="J13" i="32"/>
  <c r="J382" i="32" s="1"/>
  <c r="J14" i="32"/>
  <c r="J383" i="32" s="1"/>
  <c r="AH42" i="22"/>
  <c r="AH28" i="22"/>
  <c r="AH14" i="22"/>
  <c r="AH13" i="21"/>
  <c r="AH29" i="21"/>
  <c r="F35" i="15"/>
  <c r="G35" i="15"/>
  <c r="H35" i="15"/>
  <c r="P7" i="16" s="1"/>
  <c r="AQ7" i="16" s="1"/>
  <c r="I35" i="15"/>
  <c r="J35" i="15"/>
  <c r="K35" i="15"/>
  <c r="V7" i="16" s="1"/>
  <c r="L35" i="15"/>
  <c r="M35" i="15"/>
  <c r="N35" i="15"/>
  <c r="O35" i="15"/>
  <c r="Y7" i="16" s="1"/>
  <c r="P8" i="16"/>
  <c r="AQ8" i="16" s="1"/>
  <c r="V8" i="16"/>
  <c r="Y8" i="16"/>
  <c r="P9" i="16"/>
  <c r="AQ9" i="16" s="1"/>
  <c r="V9" i="16"/>
  <c r="Y9" i="16"/>
  <c r="P10" i="16"/>
  <c r="AQ10" i="16" s="1"/>
  <c r="V10" i="16"/>
  <c r="Y10" i="16"/>
  <c r="P11" i="16"/>
  <c r="AQ11" i="16" s="1"/>
  <c r="V11" i="16"/>
  <c r="Y11" i="16"/>
  <c r="P12" i="16"/>
  <c r="AQ12" i="16" s="1"/>
  <c r="V12" i="16"/>
  <c r="Y12" i="16"/>
  <c r="P13" i="16"/>
  <c r="AQ13" i="16" s="1"/>
  <c r="V13" i="16"/>
  <c r="Y13" i="16"/>
  <c r="P14" i="16"/>
  <c r="AQ14" i="16" s="1"/>
  <c r="V14" i="16"/>
  <c r="Y14" i="16"/>
  <c r="P15" i="16"/>
  <c r="AQ15" i="16" s="1"/>
  <c r="V15" i="16"/>
  <c r="Y15" i="16"/>
  <c r="P16" i="16"/>
  <c r="AQ16" i="16" s="1"/>
  <c r="V16" i="16"/>
  <c r="Y16" i="16"/>
  <c r="P17" i="16"/>
  <c r="AQ17" i="16" s="1"/>
  <c r="V17" i="16"/>
  <c r="Y17" i="16"/>
  <c r="P18" i="16"/>
  <c r="AQ18" i="16" s="1"/>
  <c r="V18" i="16"/>
  <c r="Y18" i="16"/>
  <c r="P20" i="16"/>
  <c r="AQ20" i="16" s="1"/>
  <c r="V20" i="16"/>
  <c r="AK20" i="16" s="1"/>
  <c r="Y20" i="16"/>
  <c r="AH20" i="16" s="1"/>
  <c r="P21" i="16"/>
  <c r="AQ21" i="16" s="1"/>
  <c r="V21" i="16"/>
  <c r="Y21" i="16"/>
  <c r="P22" i="16"/>
  <c r="AQ22" i="16" s="1"/>
  <c r="V22" i="16"/>
  <c r="Y22" i="16"/>
  <c r="P23" i="16"/>
  <c r="AQ23" i="16" s="1"/>
  <c r="V23" i="16"/>
  <c r="Y23" i="16"/>
  <c r="P24" i="16"/>
  <c r="AQ24" i="16" s="1"/>
  <c r="V24" i="16"/>
  <c r="Y24" i="16"/>
  <c r="P25" i="16"/>
  <c r="AQ25" i="16" s="1"/>
  <c r="V25" i="16"/>
  <c r="Y25" i="16"/>
  <c r="P26" i="16"/>
  <c r="AQ26" i="16" s="1"/>
  <c r="V26" i="16"/>
  <c r="Y26" i="16"/>
  <c r="P27" i="16"/>
  <c r="AQ27" i="16" s="1"/>
  <c r="V27" i="16"/>
  <c r="Y27" i="16"/>
  <c r="P28" i="16"/>
  <c r="AQ28" i="16" s="1"/>
  <c r="V28" i="16"/>
  <c r="Y28" i="16"/>
  <c r="P29" i="16"/>
  <c r="AQ29" i="16" s="1"/>
  <c r="V29" i="16"/>
  <c r="Y29" i="16"/>
  <c r="C35" i="15"/>
  <c r="D35" i="15"/>
  <c r="E35" i="15"/>
  <c r="J7" i="16" s="1"/>
  <c r="J8" i="16"/>
  <c r="J9" i="16"/>
  <c r="J10" i="16"/>
  <c r="J11" i="16"/>
  <c r="J12" i="16"/>
  <c r="J13" i="16"/>
  <c r="J14" i="16"/>
  <c r="J15" i="16"/>
  <c r="J16" i="16"/>
  <c r="J17" i="16"/>
  <c r="J18" i="16"/>
  <c r="J21" i="16"/>
  <c r="J22" i="16"/>
  <c r="J23" i="16"/>
  <c r="J24" i="16"/>
  <c r="J25" i="16"/>
  <c r="J26" i="16"/>
  <c r="J27" i="16"/>
  <c r="J28" i="16"/>
  <c r="J29" i="16"/>
  <c r="L6" i="15"/>
  <c r="M6" i="15"/>
  <c r="N6" i="15"/>
  <c r="I6" i="15"/>
  <c r="J6" i="15"/>
  <c r="U8" i="16"/>
  <c r="U9" i="16"/>
  <c r="U10" i="16"/>
  <c r="U11" i="16"/>
  <c r="U12" i="16"/>
  <c r="U13" i="16"/>
  <c r="U14" i="16"/>
  <c r="U15" i="16"/>
  <c r="U16" i="16"/>
  <c r="U18" i="16"/>
  <c r="U20" i="16"/>
  <c r="U21" i="16"/>
  <c r="U23" i="16"/>
  <c r="U24" i="16"/>
  <c r="U26" i="16"/>
  <c r="U27" i="16"/>
  <c r="U28" i="16"/>
  <c r="U29" i="16"/>
  <c r="O8" i="16"/>
  <c r="AP8" i="16" s="1"/>
  <c r="O11" i="16"/>
  <c r="AP11" i="16" s="1"/>
  <c r="O12" i="16"/>
  <c r="AP12" i="16" s="1"/>
  <c r="W177" i="31"/>
  <c r="O8" i="31"/>
  <c r="P8" i="31"/>
  <c r="O17" i="31"/>
  <c r="P17" i="31"/>
  <c r="O18" i="31"/>
  <c r="P18" i="31"/>
  <c r="O19" i="31"/>
  <c r="P19" i="31"/>
  <c r="O22" i="31"/>
  <c r="P22" i="31"/>
  <c r="O23" i="31"/>
  <c r="P23" i="31"/>
  <c r="O24" i="31"/>
  <c r="P24" i="31"/>
  <c r="O25" i="31"/>
  <c r="P25" i="31"/>
  <c r="O26" i="31"/>
  <c r="P26" i="31"/>
  <c r="O27" i="31"/>
  <c r="P27" i="31"/>
  <c r="O30" i="31"/>
  <c r="P30" i="31"/>
  <c r="O31" i="31"/>
  <c r="P31" i="31"/>
  <c r="O34" i="31"/>
  <c r="P34" i="31"/>
  <c r="O35" i="31"/>
  <c r="P35" i="31"/>
  <c r="O36" i="31"/>
  <c r="P36" i="31"/>
  <c r="O37" i="31"/>
  <c r="P37" i="31"/>
  <c r="O40" i="31"/>
  <c r="P40" i="31"/>
  <c r="O41" i="31"/>
  <c r="P41" i="31"/>
  <c r="O44" i="31"/>
  <c r="P44" i="31"/>
  <c r="O45" i="31"/>
  <c r="P45" i="31"/>
  <c r="O46" i="31"/>
  <c r="P46" i="31"/>
  <c r="O47" i="31"/>
  <c r="P47" i="31"/>
  <c r="O50" i="31"/>
  <c r="P50" i="31"/>
  <c r="O51" i="31"/>
  <c r="P51" i="31"/>
  <c r="O52" i="31"/>
  <c r="P52" i="31"/>
  <c r="O53" i="31"/>
  <c r="P53" i="31"/>
  <c r="O54" i="31"/>
  <c r="P54" i="31"/>
  <c r="O55" i="31"/>
  <c r="P55" i="31"/>
  <c r="O56" i="31"/>
  <c r="P56" i="31"/>
  <c r="O57" i="31"/>
  <c r="P57" i="31"/>
  <c r="O58" i="31"/>
  <c r="P58" i="31"/>
  <c r="O59" i="31"/>
  <c r="P59" i="31"/>
  <c r="O62" i="31"/>
  <c r="P62" i="31"/>
  <c r="O63" i="31"/>
  <c r="P63" i="31"/>
  <c r="O64" i="31"/>
  <c r="P64" i="31"/>
  <c r="O65" i="31"/>
  <c r="P65" i="31"/>
  <c r="O66" i="31"/>
  <c r="P66" i="31"/>
  <c r="O67" i="31"/>
  <c r="P67" i="31"/>
  <c r="O68" i="31"/>
  <c r="P68" i="31"/>
  <c r="O69" i="31"/>
  <c r="P69" i="31"/>
  <c r="O70" i="31"/>
  <c r="P70" i="31"/>
  <c r="O73" i="31"/>
  <c r="P73" i="31"/>
  <c r="O74" i="31"/>
  <c r="P74" i="31"/>
  <c r="O75" i="31"/>
  <c r="P75" i="31"/>
  <c r="O76" i="31"/>
  <c r="P76" i="31"/>
  <c r="O77" i="31"/>
  <c r="P77" i="31"/>
  <c r="O78" i="31"/>
  <c r="P78" i="31"/>
  <c r="O79" i="31"/>
  <c r="P79" i="31"/>
  <c r="O80" i="31"/>
  <c r="P80" i="31"/>
  <c r="O81" i="31"/>
  <c r="P81" i="31"/>
  <c r="O84" i="31"/>
  <c r="P84" i="31"/>
  <c r="O85" i="31"/>
  <c r="P85" i="31"/>
  <c r="O86" i="31"/>
  <c r="P86" i="31"/>
  <c r="O87" i="31"/>
  <c r="P87" i="31"/>
  <c r="O90" i="31"/>
  <c r="P90" i="31"/>
  <c r="O91" i="31"/>
  <c r="P91" i="31"/>
  <c r="O92" i="31"/>
  <c r="P92" i="31"/>
  <c r="O93" i="31"/>
  <c r="P93" i="31"/>
  <c r="O94" i="31"/>
  <c r="P94" i="31"/>
  <c r="O95" i="31"/>
  <c r="P95" i="31"/>
  <c r="O96" i="31"/>
  <c r="P96" i="31"/>
  <c r="O97" i="31"/>
  <c r="P97" i="31"/>
  <c r="O98" i="31"/>
  <c r="P98" i="31"/>
  <c r="O99" i="31"/>
  <c r="P99" i="31"/>
  <c r="O102" i="31"/>
  <c r="P102" i="31"/>
  <c r="O103" i="31"/>
  <c r="P103" i="31"/>
  <c r="O104" i="31"/>
  <c r="P104" i="31"/>
  <c r="O107" i="31"/>
  <c r="P107" i="31"/>
  <c r="O108" i="31"/>
  <c r="P108" i="31"/>
  <c r="O109" i="31"/>
  <c r="P109" i="31"/>
  <c r="O110" i="31"/>
  <c r="P110" i="31"/>
  <c r="O111" i="31"/>
  <c r="P111" i="31"/>
  <c r="O114" i="31"/>
  <c r="P114" i="31"/>
  <c r="O115" i="31"/>
  <c r="P115" i="31"/>
  <c r="O116" i="31"/>
  <c r="P116" i="31"/>
  <c r="O117" i="31"/>
  <c r="P117" i="31"/>
  <c r="O120" i="31"/>
  <c r="P120" i="31"/>
  <c r="O121" i="31"/>
  <c r="P121" i="31"/>
  <c r="O122" i="31"/>
  <c r="P122" i="31"/>
  <c r="O125" i="31"/>
  <c r="P125" i="31"/>
  <c r="O126" i="31"/>
  <c r="P126" i="31"/>
  <c r="O127" i="31"/>
  <c r="P127" i="31"/>
  <c r="O128" i="31"/>
  <c r="P128" i="31"/>
  <c r="O129" i="31"/>
  <c r="P129" i="31"/>
  <c r="O130" i="31"/>
  <c r="P130" i="31"/>
  <c r="O133" i="31"/>
  <c r="P133" i="31"/>
  <c r="O134" i="31"/>
  <c r="P134" i="31"/>
  <c r="O135" i="31"/>
  <c r="P135" i="31"/>
  <c r="O136" i="31"/>
  <c r="P136" i="31"/>
  <c r="O139" i="31"/>
  <c r="P139" i="31"/>
  <c r="O140" i="31"/>
  <c r="P140" i="31"/>
  <c r="O141" i="31"/>
  <c r="P141" i="31"/>
  <c r="O142" i="31"/>
  <c r="P142" i="31"/>
  <c r="O143" i="31"/>
  <c r="P143" i="31"/>
  <c r="O144" i="31"/>
  <c r="P144" i="31"/>
  <c r="O145" i="31"/>
  <c r="P145" i="31"/>
  <c r="O148" i="31"/>
  <c r="P148" i="31"/>
  <c r="O149" i="31"/>
  <c r="P149" i="31"/>
  <c r="O150" i="31"/>
  <c r="P150" i="31"/>
  <c r="O151" i="31"/>
  <c r="P151" i="31"/>
  <c r="O153" i="31"/>
  <c r="P153" i="31"/>
  <c r="O154" i="31"/>
  <c r="P154" i="31"/>
  <c r="O155" i="31"/>
  <c r="P155" i="31"/>
  <c r="O156" i="31"/>
  <c r="P156" i="31"/>
  <c r="O157" i="31"/>
  <c r="P157" i="31"/>
  <c r="O160" i="31"/>
  <c r="P160" i="31"/>
  <c r="O161" i="31"/>
  <c r="P161" i="31"/>
  <c r="O162" i="31"/>
  <c r="P162" i="31"/>
  <c r="O163" i="31"/>
  <c r="P163" i="31"/>
  <c r="O164" i="31"/>
  <c r="P164" i="31"/>
  <c r="O165" i="31"/>
  <c r="P165" i="31"/>
  <c r="O166" i="31"/>
  <c r="P166" i="31"/>
  <c r="O167" i="31"/>
  <c r="P167" i="31"/>
  <c r="R8" i="31"/>
  <c r="S8" i="31"/>
  <c r="R9" i="31"/>
  <c r="S9" i="31"/>
  <c r="R10" i="31"/>
  <c r="S10" i="31"/>
  <c r="R11" i="31"/>
  <c r="S11" i="31"/>
  <c r="R12" i="31"/>
  <c r="S12" i="31"/>
  <c r="R13" i="31"/>
  <c r="S13" i="31"/>
  <c r="R14" i="31"/>
  <c r="S14" i="31"/>
  <c r="R17" i="31"/>
  <c r="S17" i="31"/>
  <c r="R18" i="31"/>
  <c r="S18" i="31"/>
  <c r="R19" i="31"/>
  <c r="S19" i="31"/>
  <c r="R22" i="31"/>
  <c r="S22" i="31"/>
  <c r="R23" i="31"/>
  <c r="S23" i="31"/>
  <c r="R24" i="31"/>
  <c r="S24" i="31"/>
  <c r="R25" i="31"/>
  <c r="S25" i="31"/>
  <c r="R26" i="31"/>
  <c r="S26" i="31"/>
  <c r="R27" i="31"/>
  <c r="S27" i="31"/>
  <c r="R30" i="31"/>
  <c r="S30" i="31"/>
  <c r="R31" i="31"/>
  <c r="S31" i="31"/>
  <c r="R34" i="31"/>
  <c r="S34" i="31"/>
  <c r="R35" i="31"/>
  <c r="S35" i="31"/>
  <c r="R36" i="31"/>
  <c r="S36" i="31"/>
  <c r="R37" i="31"/>
  <c r="S37" i="31"/>
  <c r="R40" i="31"/>
  <c r="S40" i="31"/>
  <c r="R41" i="31"/>
  <c r="S41" i="31"/>
  <c r="R44" i="31"/>
  <c r="S44" i="31"/>
  <c r="R45" i="31"/>
  <c r="S45" i="31"/>
  <c r="R46" i="31"/>
  <c r="S46" i="31"/>
  <c r="R47" i="31"/>
  <c r="S47" i="31"/>
  <c r="R50" i="31"/>
  <c r="S50" i="31"/>
  <c r="R51" i="31"/>
  <c r="S51" i="31"/>
  <c r="R52" i="31"/>
  <c r="S52" i="31"/>
  <c r="R53" i="31"/>
  <c r="S53" i="31"/>
  <c r="R54" i="31"/>
  <c r="S54" i="31"/>
  <c r="R55" i="31"/>
  <c r="S55" i="31"/>
  <c r="R56" i="31"/>
  <c r="S56" i="31"/>
  <c r="R57" i="31"/>
  <c r="S57" i="31"/>
  <c r="R58" i="31"/>
  <c r="S58" i="31"/>
  <c r="R59" i="31"/>
  <c r="S59" i="31"/>
  <c r="R62" i="31"/>
  <c r="S62" i="31"/>
  <c r="R63" i="31"/>
  <c r="S63" i="31"/>
  <c r="R64" i="31"/>
  <c r="S64" i="31"/>
  <c r="R65" i="31"/>
  <c r="S65" i="31"/>
  <c r="R66" i="31"/>
  <c r="S66" i="31"/>
  <c r="R67" i="31"/>
  <c r="S67" i="31"/>
  <c r="R68" i="31"/>
  <c r="S68" i="31"/>
  <c r="R69" i="31"/>
  <c r="S69" i="31"/>
  <c r="R70" i="31"/>
  <c r="S70" i="31"/>
  <c r="R73" i="31"/>
  <c r="S73" i="31"/>
  <c r="R74" i="31"/>
  <c r="S74" i="31"/>
  <c r="R75" i="31"/>
  <c r="S75" i="31"/>
  <c r="R76" i="31"/>
  <c r="S76" i="31"/>
  <c r="R77" i="31"/>
  <c r="S77" i="31"/>
  <c r="R78" i="31"/>
  <c r="S78" i="31"/>
  <c r="R79" i="31"/>
  <c r="S79" i="31"/>
  <c r="R80" i="31"/>
  <c r="S80" i="31"/>
  <c r="R81" i="31"/>
  <c r="S81" i="31"/>
  <c r="R84" i="31"/>
  <c r="S84" i="31"/>
  <c r="R85" i="31"/>
  <c r="S85" i="31"/>
  <c r="R86" i="31"/>
  <c r="S86" i="31"/>
  <c r="R87" i="31"/>
  <c r="S87" i="31"/>
  <c r="R90" i="31"/>
  <c r="S90" i="31"/>
  <c r="R91" i="31"/>
  <c r="S91" i="31"/>
  <c r="R92" i="31"/>
  <c r="S92" i="31"/>
  <c r="R93" i="31"/>
  <c r="S93" i="31"/>
  <c r="R94" i="31"/>
  <c r="S94" i="31"/>
  <c r="R95" i="31"/>
  <c r="S95" i="31"/>
  <c r="R96" i="31"/>
  <c r="S96" i="31"/>
  <c r="R97" i="31"/>
  <c r="S97" i="31"/>
  <c r="R98" i="31"/>
  <c r="S98" i="31"/>
  <c r="R99" i="31"/>
  <c r="S99" i="31"/>
  <c r="R102" i="31"/>
  <c r="S102" i="31"/>
  <c r="R103" i="31"/>
  <c r="S103" i="31"/>
  <c r="R104" i="31"/>
  <c r="S104" i="31"/>
  <c r="R107" i="31"/>
  <c r="S107" i="31"/>
  <c r="R108" i="31"/>
  <c r="S108" i="31"/>
  <c r="R109" i="31"/>
  <c r="S109" i="31"/>
  <c r="R110" i="31"/>
  <c r="S110" i="31"/>
  <c r="R111" i="31"/>
  <c r="S111" i="31"/>
  <c r="R114" i="31"/>
  <c r="S114" i="31"/>
  <c r="R115" i="31"/>
  <c r="S115" i="31"/>
  <c r="R116" i="31"/>
  <c r="S116" i="31"/>
  <c r="R117" i="31"/>
  <c r="S117" i="31"/>
  <c r="R120" i="31"/>
  <c r="S120" i="31"/>
  <c r="R121" i="31"/>
  <c r="S121" i="31"/>
  <c r="R122" i="31"/>
  <c r="S122" i="31"/>
  <c r="R125" i="31"/>
  <c r="S125" i="31"/>
  <c r="R126" i="31"/>
  <c r="S126" i="31"/>
  <c r="R127" i="31"/>
  <c r="S127" i="31"/>
  <c r="R128" i="31"/>
  <c r="S128" i="31"/>
  <c r="R129" i="31"/>
  <c r="S129" i="31"/>
  <c r="R130" i="31"/>
  <c r="S130" i="31"/>
  <c r="R133" i="31"/>
  <c r="S133" i="31"/>
  <c r="R134" i="31"/>
  <c r="S134" i="31"/>
  <c r="R135" i="31"/>
  <c r="S135" i="31"/>
  <c r="R136" i="31"/>
  <c r="S136" i="31"/>
  <c r="R139" i="31"/>
  <c r="S139" i="31"/>
  <c r="R140" i="31"/>
  <c r="S140" i="31"/>
  <c r="R141" i="31"/>
  <c r="S141" i="31"/>
  <c r="R142" i="31"/>
  <c r="S142" i="31"/>
  <c r="R143" i="31"/>
  <c r="S143" i="31"/>
  <c r="R144" i="31"/>
  <c r="S144" i="31"/>
  <c r="R145" i="31"/>
  <c r="S145" i="31"/>
  <c r="R148" i="31"/>
  <c r="S148" i="31"/>
  <c r="R149" i="31"/>
  <c r="S149" i="31"/>
  <c r="R150" i="31"/>
  <c r="S150" i="31"/>
  <c r="R153" i="31"/>
  <c r="S153" i="31"/>
  <c r="R154" i="31"/>
  <c r="S154" i="31"/>
  <c r="R155" i="31"/>
  <c r="S155" i="31"/>
  <c r="R156" i="31"/>
  <c r="S156" i="31"/>
  <c r="R157" i="31"/>
  <c r="S157" i="31"/>
  <c r="R160" i="31"/>
  <c r="S160" i="31"/>
  <c r="R161" i="31"/>
  <c r="S161" i="31"/>
  <c r="R162" i="31"/>
  <c r="S162" i="31"/>
  <c r="R163" i="31"/>
  <c r="S163" i="31"/>
  <c r="R164" i="31"/>
  <c r="S164" i="31"/>
  <c r="R165" i="31"/>
  <c r="S165" i="31"/>
  <c r="R166" i="31"/>
  <c r="S166" i="31"/>
  <c r="R167" i="31"/>
  <c r="S167" i="31"/>
  <c r="L8" i="31"/>
  <c r="M8" i="31"/>
  <c r="L9" i="31"/>
  <c r="M9" i="31"/>
  <c r="L10" i="31"/>
  <c r="M10" i="31"/>
  <c r="L11" i="31"/>
  <c r="M11" i="31"/>
  <c r="L12" i="31"/>
  <c r="M12" i="31"/>
  <c r="L13" i="31"/>
  <c r="M13" i="31"/>
  <c r="L14" i="31"/>
  <c r="M14" i="31"/>
  <c r="L17" i="31"/>
  <c r="M17" i="31"/>
  <c r="L18" i="31"/>
  <c r="M18" i="31"/>
  <c r="L19" i="31"/>
  <c r="M19" i="31"/>
  <c r="L22" i="31"/>
  <c r="M22" i="31"/>
  <c r="L23" i="31"/>
  <c r="M23" i="31"/>
  <c r="L24" i="31"/>
  <c r="M24" i="31"/>
  <c r="L25" i="31"/>
  <c r="M25" i="31"/>
  <c r="L26" i="31"/>
  <c r="M26" i="31"/>
  <c r="L27" i="31"/>
  <c r="M27" i="31"/>
  <c r="L30" i="31"/>
  <c r="M30" i="31"/>
  <c r="L31" i="31"/>
  <c r="M31" i="31"/>
  <c r="L34" i="31"/>
  <c r="M34" i="31"/>
  <c r="L35" i="31"/>
  <c r="M35" i="31"/>
  <c r="L36" i="31"/>
  <c r="M36" i="31"/>
  <c r="L37" i="31"/>
  <c r="M37" i="31"/>
  <c r="L40" i="31"/>
  <c r="M40" i="31"/>
  <c r="L41" i="31"/>
  <c r="M41" i="31"/>
  <c r="L44" i="31"/>
  <c r="M44" i="31"/>
  <c r="L45" i="31"/>
  <c r="M45" i="31"/>
  <c r="L46" i="31"/>
  <c r="M46" i="31"/>
  <c r="L47" i="31"/>
  <c r="M47" i="31"/>
  <c r="L50" i="31"/>
  <c r="M50" i="31"/>
  <c r="L51" i="31"/>
  <c r="M51" i="31"/>
  <c r="L52" i="31"/>
  <c r="M52" i="31"/>
  <c r="L53" i="31"/>
  <c r="M53" i="31"/>
  <c r="L54" i="31"/>
  <c r="M54" i="31"/>
  <c r="L55" i="31"/>
  <c r="M55" i="31"/>
  <c r="L56" i="31"/>
  <c r="M56" i="31"/>
  <c r="L57" i="31"/>
  <c r="M57" i="31"/>
  <c r="L58" i="31"/>
  <c r="M58" i="31"/>
  <c r="L59" i="31"/>
  <c r="M59" i="31"/>
  <c r="L62" i="31"/>
  <c r="M62" i="31"/>
  <c r="L63" i="31"/>
  <c r="M63" i="31"/>
  <c r="L64" i="31"/>
  <c r="M64" i="31"/>
  <c r="L65" i="31"/>
  <c r="M65" i="31"/>
  <c r="L66" i="31"/>
  <c r="M66" i="31"/>
  <c r="L67" i="31"/>
  <c r="M67" i="31"/>
  <c r="L68" i="31"/>
  <c r="M68" i="31"/>
  <c r="L69" i="31"/>
  <c r="M69" i="31"/>
  <c r="L70" i="31"/>
  <c r="M70" i="31"/>
  <c r="L73" i="31"/>
  <c r="M73" i="31"/>
  <c r="L74" i="31"/>
  <c r="M74" i="31"/>
  <c r="L75" i="31"/>
  <c r="M75" i="31"/>
  <c r="L76" i="31"/>
  <c r="M76" i="31"/>
  <c r="L77" i="31"/>
  <c r="M77" i="31"/>
  <c r="L78" i="31"/>
  <c r="M78" i="31"/>
  <c r="L79" i="31"/>
  <c r="M79" i="31"/>
  <c r="L80" i="31"/>
  <c r="M80" i="31"/>
  <c r="L81" i="31"/>
  <c r="M81" i="31"/>
  <c r="L90" i="31"/>
  <c r="M90" i="31"/>
  <c r="L91" i="31"/>
  <c r="M91" i="31"/>
  <c r="L92" i="31"/>
  <c r="M92" i="31"/>
  <c r="L93" i="31"/>
  <c r="M93" i="31"/>
  <c r="L94" i="31"/>
  <c r="M94" i="31"/>
  <c r="L95" i="31"/>
  <c r="M95" i="31"/>
  <c r="L96" i="31"/>
  <c r="M96" i="31"/>
  <c r="L97" i="31"/>
  <c r="M97" i="31"/>
  <c r="L98" i="31"/>
  <c r="M98" i="31"/>
  <c r="L99" i="31"/>
  <c r="M99" i="31"/>
  <c r="L102" i="31"/>
  <c r="M102" i="31"/>
  <c r="L103" i="31"/>
  <c r="M103" i="31"/>
  <c r="L104" i="31"/>
  <c r="M104" i="31"/>
  <c r="L107" i="31"/>
  <c r="M107" i="31"/>
  <c r="L108" i="31"/>
  <c r="M108" i="31"/>
  <c r="L109" i="31"/>
  <c r="M109" i="31"/>
  <c r="L110" i="31"/>
  <c r="M110" i="31"/>
  <c r="L111" i="31"/>
  <c r="M111" i="31"/>
  <c r="L114" i="31"/>
  <c r="M114" i="31"/>
  <c r="L115" i="31"/>
  <c r="M115" i="31"/>
  <c r="L116" i="31"/>
  <c r="M116" i="31"/>
  <c r="L117" i="31"/>
  <c r="M117" i="31"/>
  <c r="L120" i="31"/>
  <c r="M120" i="31"/>
  <c r="L121" i="31"/>
  <c r="M121" i="31"/>
  <c r="L122" i="31"/>
  <c r="M122" i="31"/>
  <c r="L125" i="31"/>
  <c r="M125" i="31"/>
  <c r="L126" i="31"/>
  <c r="M126" i="31"/>
  <c r="L127" i="31"/>
  <c r="M127" i="31"/>
  <c r="L128" i="31"/>
  <c r="M128" i="31"/>
  <c r="L129" i="31"/>
  <c r="M129" i="31"/>
  <c r="L130" i="31"/>
  <c r="M130" i="31"/>
  <c r="L133" i="31"/>
  <c r="M133" i="31"/>
  <c r="L134" i="31"/>
  <c r="M134" i="31"/>
  <c r="L135" i="31"/>
  <c r="M135" i="31"/>
  <c r="L136" i="31"/>
  <c r="M136" i="31"/>
  <c r="L139" i="31"/>
  <c r="M139" i="31"/>
  <c r="L140" i="31"/>
  <c r="M140" i="31"/>
  <c r="L141" i="31"/>
  <c r="M141" i="31"/>
  <c r="L142" i="31"/>
  <c r="M142" i="31"/>
  <c r="L143" i="31"/>
  <c r="M143" i="31"/>
  <c r="L144" i="31"/>
  <c r="M144" i="31"/>
  <c r="L145" i="31"/>
  <c r="M145" i="31"/>
  <c r="L148" i="31"/>
  <c r="M148" i="31"/>
  <c r="L149" i="31"/>
  <c r="M149" i="31"/>
  <c r="L150" i="31"/>
  <c r="M150" i="31"/>
  <c r="L153" i="31"/>
  <c r="M153" i="31"/>
  <c r="L154" i="31"/>
  <c r="M154" i="31"/>
  <c r="L155" i="31"/>
  <c r="M155" i="31"/>
  <c r="L156" i="31"/>
  <c r="M156" i="31"/>
  <c r="L157" i="31"/>
  <c r="M157" i="31"/>
  <c r="L160" i="31"/>
  <c r="M160" i="31"/>
  <c r="L161" i="31"/>
  <c r="M161" i="31"/>
  <c r="L162" i="31"/>
  <c r="M162" i="31"/>
  <c r="L163" i="31"/>
  <c r="M163" i="31"/>
  <c r="L164" i="31"/>
  <c r="M164" i="31"/>
  <c r="L165" i="31"/>
  <c r="M165" i="31"/>
  <c r="L166" i="31"/>
  <c r="M166" i="31"/>
  <c r="L167" i="31"/>
  <c r="M167" i="31"/>
  <c r="V168" i="31"/>
  <c r="U168" i="31"/>
  <c r="Y167" i="31"/>
  <c r="Y166" i="31"/>
  <c r="Y165" i="31"/>
  <c r="Y164" i="31"/>
  <c r="Y163" i="31"/>
  <c r="Y162" i="31"/>
  <c r="Y161" i="31"/>
  <c r="Y160" i="31"/>
  <c r="V158" i="31"/>
  <c r="U158" i="31"/>
  <c r="Y157" i="31"/>
  <c r="Y156" i="31"/>
  <c r="Y155" i="31"/>
  <c r="Y154" i="31"/>
  <c r="Y153" i="31"/>
  <c r="V151" i="31"/>
  <c r="U151" i="31"/>
  <c r="Y150" i="31"/>
  <c r="Y149" i="31"/>
  <c r="Y148" i="31"/>
  <c r="V146" i="31"/>
  <c r="U146" i="31"/>
  <c r="Y145" i="31"/>
  <c r="Y144" i="31"/>
  <c r="Y143" i="31"/>
  <c r="Y142" i="31"/>
  <c r="Y141" i="31"/>
  <c r="Y140" i="31"/>
  <c r="Y139" i="31"/>
  <c r="V137" i="31"/>
  <c r="U137" i="31"/>
  <c r="Y136" i="31"/>
  <c r="Y135" i="31"/>
  <c r="Y134" i="31"/>
  <c r="Y133" i="31"/>
  <c r="V131" i="31"/>
  <c r="U131" i="31"/>
  <c r="Y130" i="31"/>
  <c r="Y129" i="31"/>
  <c r="Y128" i="31"/>
  <c r="Y127" i="31"/>
  <c r="Y126" i="31"/>
  <c r="Y125" i="31"/>
  <c r="V123" i="31"/>
  <c r="U123" i="31"/>
  <c r="Y122" i="31"/>
  <c r="Y121" i="31"/>
  <c r="Y120" i="31"/>
  <c r="V118" i="31"/>
  <c r="U118" i="31"/>
  <c r="Y117" i="31"/>
  <c r="Y116" i="31"/>
  <c r="Y115" i="31"/>
  <c r="Y114" i="31"/>
  <c r="V112" i="31"/>
  <c r="U112" i="31"/>
  <c r="Y111" i="31"/>
  <c r="Y110" i="31"/>
  <c r="Y109" i="31"/>
  <c r="Y108" i="31"/>
  <c r="Y107" i="31"/>
  <c r="V105" i="31"/>
  <c r="U105" i="31"/>
  <c r="Y104" i="31"/>
  <c r="Y103" i="31"/>
  <c r="Y102" i="31"/>
  <c r="V100" i="31"/>
  <c r="U100" i="31"/>
  <c r="Y99" i="31"/>
  <c r="Y98" i="31"/>
  <c r="Y97" i="31"/>
  <c r="Y96" i="31"/>
  <c r="Y95" i="31"/>
  <c r="Y94" i="31"/>
  <c r="Y93" i="31"/>
  <c r="Y92" i="31"/>
  <c r="Y91" i="31"/>
  <c r="Y90" i="31"/>
  <c r="V88" i="31"/>
  <c r="U88" i="31"/>
  <c r="Y87" i="31"/>
  <c r="Y86" i="31"/>
  <c r="Y85" i="31"/>
  <c r="Y84" i="31"/>
  <c r="V82" i="31"/>
  <c r="U82" i="31"/>
  <c r="Y81" i="31"/>
  <c r="Y80" i="31"/>
  <c r="Y79" i="31"/>
  <c r="Y78" i="31"/>
  <c r="Y77" i="31"/>
  <c r="Y76" i="31"/>
  <c r="Y75" i="31"/>
  <c r="Y74" i="31"/>
  <c r="Y73" i="31"/>
  <c r="V71" i="31"/>
  <c r="U71" i="31"/>
  <c r="Y70" i="31"/>
  <c r="Y69" i="31"/>
  <c r="Y68" i="31"/>
  <c r="Y67" i="31"/>
  <c r="Y66" i="31"/>
  <c r="Y65" i="31"/>
  <c r="Y64" i="31"/>
  <c r="Y63" i="31"/>
  <c r="Y62" i="31"/>
  <c r="V60" i="31"/>
  <c r="U60" i="31"/>
  <c r="Y59" i="31"/>
  <c r="Y58" i="31"/>
  <c r="Y57" i="31"/>
  <c r="Y56" i="31"/>
  <c r="Y55" i="31"/>
  <c r="Y54" i="31"/>
  <c r="Y53" i="31"/>
  <c r="Y52" i="31"/>
  <c r="Y51" i="31"/>
  <c r="Y50" i="31"/>
  <c r="V48" i="31"/>
  <c r="U48" i="31"/>
  <c r="Y47" i="31"/>
  <c r="Y46" i="31"/>
  <c r="Y45" i="31"/>
  <c r="Y44" i="31"/>
  <c r="V42" i="31"/>
  <c r="U42" i="31"/>
  <c r="Y41" i="31"/>
  <c r="Y40" i="31"/>
  <c r="V38" i="31"/>
  <c r="U38" i="31"/>
  <c r="Y37" i="31"/>
  <c r="Y36" i="31"/>
  <c r="Y35" i="31"/>
  <c r="Y34" i="31"/>
  <c r="V32" i="31"/>
  <c r="U32" i="31"/>
  <c r="Y31" i="31"/>
  <c r="Y30" i="31"/>
  <c r="V28" i="31"/>
  <c r="U28" i="31"/>
  <c r="Y27" i="31"/>
  <c r="Y26" i="31"/>
  <c r="Y25" i="31"/>
  <c r="Y24" i="31"/>
  <c r="Y23" i="31"/>
  <c r="Y22" i="31"/>
  <c r="V20" i="31"/>
  <c r="U20" i="31"/>
  <c r="Y19" i="31"/>
  <c r="Y18" i="31"/>
  <c r="Y17" i="31"/>
  <c r="V15" i="31"/>
  <c r="U15" i="31"/>
  <c r="Y14" i="31"/>
  <c r="Y13" i="31"/>
  <c r="Y12" i="31"/>
  <c r="Y11" i="31"/>
  <c r="Y10" i="31"/>
  <c r="Y9" i="31"/>
  <c r="Y8" i="31"/>
  <c r="Z180" i="30"/>
  <c r="Z184" i="30"/>
  <c r="V184" i="30" s="1"/>
  <c r="AA184" i="30"/>
  <c r="W184" i="30" s="1"/>
  <c r="AB184" i="30"/>
  <c r="X184" i="30" s="1"/>
  <c r="V185" i="30"/>
  <c r="W185" i="30"/>
  <c r="X185" i="30"/>
  <c r="V186" i="30"/>
  <c r="W186" i="30"/>
  <c r="X186" i="30"/>
  <c r="V187" i="30"/>
  <c r="W187" i="30"/>
  <c r="X187" i="30"/>
  <c r="V188" i="30"/>
  <c r="W188" i="30"/>
  <c r="X188" i="30"/>
  <c r="V189" i="30"/>
  <c r="W189" i="30"/>
  <c r="X189" i="30"/>
  <c r="V190" i="30"/>
  <c r="W190" i="30"/>
  <c r="X190" i="30"/>
  <c r="V191" i="30"/>
  <c r="W191" i="30"/>
  <c r="X191" i="30"/>
  <c r="V193" i="30"/>
  <c r="W193" i="30"/>
  <c r="X193" i="30"/>
  <c r="V194" i="30"/>
  <c r="W194" i="30"/>
  <c r="X194" i="30"/>
  <c r="V195" i="30"/>
  <c r="W195" i="30"/>
  <c r="X195" i="30"/>
  <c r="V196" i="30"/>
  <c r="W196" i="30"/>
  <c r="X196" i="30"/>
  <c r="V197" i="30"/>
  <c r="W197" i="30"/>
  <c r="X197" i="30"/>
  <c r="V198" i="30"/>
  <c r="W198" i="30"/>
  <c r="X198" i="30"/>
  <c r="V199" i="30"/>
  <c r="W199" i="30"/>
  <c r="X199" i="30"/>
  <c r="V200" i="30"/>
  <c r="W200" i="30"/>
  <c r="X200" i="30"/>
  <c r="V201" i="30"/>
  <c r="W201" i="30"/>
  <c r="X201" i="30"/>
  <c r="V202" i="30"/>
  <c r="W202" i="30"/>
  <c r="X202" i="30"/>
  <c r="V203" i="30"/>
  <c r="W203" i="30"/>
  <c r="X203" i="30"/>
  <c r="V204" i="30"/>
  <c r="W204" i="30"/>
  <c r="X204" i="30"/>
  <c r="V205" i="30"/>
  <c r="W205" i="30"/>
  <c r="X205" i="30"/>
  <c r="V206" i="30"/>
  <c r="W206" i="30"/>
  <c r="X206" i="30"/>
  <c r="V207" i="30"/>
  <c r="W207" i="30"/>
  <c r="X207" i="30"/>
  <c r="V208" i="30"/>
  <c r="W208" i="30"/>
  <c r="X208" i="30"/>
  <c r="V209" i="30"/>
  <c r="W209" i="30"/>
  <c r="X209" i="30"/>
  <c r="V210" i="30"/>
  <c r="W210" i="30"/>
  <c r="X210" i="30"/>
  <c r="V211" i="30"/>
  <c r="W211" i="30"/>
  <c r="X211" i="30"/>
  <c r="V212" i="30"/>
  <c r="W212" i="30"/>
  <c r="X212" i="30"/>
  <c r="V213" i="30"/>
  <c r="W213" i="30"/>
  <c r="X213" i="30"/>
  <c r="V214" i="30"/>
  <c r="W214" i="30"/>
  <c r="X214" i="30"/>
  <c r="V215" i="30"/>
  <c r="W215" i="30"/>
  <c r="X215" i="30"/>
  <c r="V216" i="30"/>
  <c r="W216" i="30"/>
  <c r="X216" i="30"/>
  <c r="V217" i="30"/>
  <c r="W217" i="30"/>
  <c r="X217" i="30"/>
  <c r="V218" i="30"/>
  <c r="W218" i="30"/>
  <c r="X218" i="30"/>
  <c r="V219" i="30"/>
  <c r="W219" i="30"/>
  <c r="X219" i="30"/>
  <c r="V220" i="30"/>
  <c r="W220" i="30"/>
  <c r="X220" i="30"/>
  <c r="V221" i="30"/>
  <c r="W221" i="30"/>
  <c r="X221" i="30"/>
  <c r="V222" i="30"/>
  <c r="W222" i="30"/>
  <c r="X222" i="30"/>
  <c r="V223" i="30"/>
  <c r="W223" i="30"/>
  <c r="X223" i="30"/>
  <c r="V224" i="30"/>
  <c r="W224" i="30"/>
  <c r="X224" i="30"/>
  <c r="V225" i="30"/>
  <c r="W225" i="30"/>
  <c r="X225" i="30"/>
  <c r="V226" i="30"/>
  <c r="W226" i="30"/>
  <c r="X226" i="30"/>
  <c r="V227" i="30"/>
  <c r="W227" i="30"/>
  <c r="X227" i="30"/>
  <c r="V228" i="30"/>
  <c r="W228" i="30"/>
  <c r="X228" i="30"/>
  <c r="V229" i="30"/>
  <c r="W229" i="30"/>
  <c r="X229" i="30"/>
  <c r="V230" i="30"/>
  <c r="W230" i="30"/>
  <c r="X230" i="30"/>
  <c r="V231" i="30"/>
  <c r="W231" i="30"/>
  <c r="X231" i="30"/>
  <c r="V232" i="30"/>
  <c r="W232" i="30"/>
  <c r="X232" i="30"/>
  <c r="V233" i="30"/>
  <c r="W233" i="30"/>
  <c r="X233" i="30"/>
  <c r="V234" i="30"/>
  <c r="W234" i="30"/>
  <c r="X234" i="30"/>
  <c r="V235" i="30"/>
  <c r="W235" i="30"/>
  <c r="X235" i="30"/>
  <c r="V236" i="30"/>
  <c r="W236" i="30"/>
  <c r="X236" i="30"/>
  <c r="V237" i="30"/>
  <c r="W237" i="30"/>
  <c r="X237" i="30"/>
  <c r="V238" i="30"/>
  <c r="W238" i="30"/>
  <c r="X238" i="30"/>
  <c r="V239" i="30"/>
  <c r="W239" i="30"/>
  <c r="X239" i="30"/>
  <c r="V240" i="30"/>
  <c r="W240" i="30"/>
  <c r="X240" i="30"/>
  <c r="V241" i="30"/>
  <c r="W241" i="30"/>
  <c r="X241" i="30"/>
  <c r="V242" i="30"/>
  <c r="W242" i="30"/>
  <c r="X242" i="30"/>
  <c r="V243" i="30"/>
  <c r="W243" i="30"/>
  <c r="X243" i="30"/>
  <c r="V244" i="30"/>
  <c r="W244" i="30"/>
  <c r="X244" i="30"/>
  <c r="V245" i="30"/>
  <c r="W245" i="30"/>
  <c r="X245" i="30"/>
  <c r="V246" i="30"/>
  <c r="W246" i="30"/>
  <c r="X246" i="30"/>
  <c r="V247" i="30"/>
  <c r="W247" i="30"/>
  <c r="X247" i="30"/>
  <c r="V248" i="30"/>
  <c r="W248" i="30"/>
  <c r="X248" i="30"/>
  <c r="V249" i="30"/>
  <c r="W249" i="30"/>
  <c r="X249" i="30"/>
  <c r="V250" i="30"/>
  <c r="W250" i="30"/>
  <c r="X250" i="30"/>
  <c r="V251" i="30"/>
  <c r="W251" i="30"/>
  <c r="X251" i="30"/>
  <c r="V252" i="30"/>
  <c r="W252" i="30"/>
  <c r="X252" i="30"/>
  <c r="V253" i="30"/>
  <c r="W253" i="30"/>
  <c r="X253" i="30"/>
  <c r="V254" i="30"/>
  <c r="W254" i="30"/>
  <c r="X254" i="30"/>
  <c r="V255" i="30"/>
  <c r="W255" i="30"/>
  <c r="X255" i="30"/>
  <c r="V256" i="30"/>
  <c r="W256" i="30"/>
  <c r="X256" i="30"/>
  <c r="V257" i="30"/>
  <c r="W257" i="30"/>
  <c r="X257" i="30"/>
  <c r="V258" i="30"/>
  <c r="W258" i="30"/>
  <c r="X258" i="30"/>
  <c r="V259" i="30"/>
  <c r="W259" i="30"/>
  <c r="X259" i="30"/>
  <c r="V260" i="30"/>
  <c r="W260" i="30"/>
  <c r="X260" i="30"/>
  <c r="V261" i="30"/>
  <c r="W261" i="30"/>
  <c r="X261" i="30"/>
  <c r="V262" i="30"/>
  <c r="W262" i="30"/>
  <c r="X262" i="30"/>
  <c r="V263" i="30"/>
  <c r="W263" i="30"/>
  <c r="X263" i="30"/>
  <c r="V264" i="30"/>
  <c r="W264" i="30"/>
  <c r="X264" i="30"/>
  <c r="V265" i="30"/>
  <c r="W265" i="30"/>
  <c r="X265" i="30"/>
  <c r="V266" i="30"/>
  <c r="W266" i="30"/>
  <c r="X266" i="30"/>
  <c r="V267" i="30"/>
  <c r="W267" i="30"/>
  <c r="X267" i="30"/>
  <c r="V268" i="30"/>
  <c r="W268" i="30"/>
  <c r="X268" i="30"/>
  <c r="V269" i="30"/>
  <c r="W269" i="30"/>
  <c r="X269" i="30"/>
  <c r="V270" i="30"/>
  <c r="W270" i="30"/>
  <c r="X270" i="30"/>
  <c r="V271" i="30"/>
  <c r="W271" i="30"/>
  <c r="X271" i="30"/>
  <c r="V272" i="30"/>
  <c r="W272" i="30"/>
  <c r="X272" i="30"/>
  <c r="V273" i="30"/>
  <c r="W273" i="30"/>
  <c r="X273" i="30"/>
  <c r="V274" i="30"/>
  <c r="W274" i="30"/>
  <c r="X274" i="30"/>
  <c r="V275" i="30"/>
  <c r="W275" i="30"/>
  <c r="X275" i="30"/>
  <c r="V276" i="30"/>
  <c r="W276" i="30"/>
  <c r="X276" i="30"/>
  <c r="V277" i="30"/>
  <c r="W277" i="30"/>
  <c r="X277" i="30"/>
  <c r="V278" i="30"/>
  <c r="W278" i="30"/>
  <c r="X278" i="30"/>
  <c r="V279" i="30"/>
  <c r="W279" i="30"/>
  <c r="X279" i="30"/>
  <c r="V280" i="30"/>
  <c r="W280" i="30"/>
  <c r="X280" i="30"/>
  <c r="V281" i="30"/>
  <c r="W281" i="30"/>
  <c r="X281" i="30"/>
  <c r="V282" i="30"/>
  <c r="W282" i="30"/>
  <c r="X282" i="30"/>
  <c r="V283" i="30"/>
  <c r="W283" i="30"/>
  <c r="X283" i="30"/>
  <c r="V285" i="30"/>
  <c r="W285" i="30"/>
  <c r="X285" i="30"/>
  <c r="V286" i="30"/>
  <c r="W286" i="30"/>
  <c r="X286" i="30"/>
  <c r="V287" i="30"/>
  <c r="W287" i="30"/>
  <c r="X287" i="30"/>
  <c r="V288" i="30"/>
  <c r="W288" i="30"/>
  <c r="X288" i="30"/>
  <c r="V289" i="30"/>
  <c r="W289" i="30"/>
  <c r="X289" i="30"/>
  <c r="V290" i="30"/>
  <c r="W290" i="30"/>
  <c r="X290" i="30"/>
  <c r="V291" i="30"/>
  <c r="W291" i="30"/>
  <c r="X291" i="30"/>
  <c r="V292" i="30"/>
  <c r="W292" i="30"/>
  <c r="X292" i="30"/>
  <c r="V293" i="30"/>
  <c r="W293" i="30"/>
  <c r="X293" i="30"/>
  <c r="V294" i="30"/>
  <c r="W294" i="30"/>
  <c r="X294" i="30"/>
  <c r="V295" i="30"/>
  <c r="W295" i="30"/>
  <c r="X295" i="30"/>
  <c r="V296" i="30"/>
  <c r="W296" i="30"/>
  <c r="X296" i="30"/>
  <c r="V297" i="30"/>
  <c r="W297" i="30"/>
  <c r="X297" i="30"/>
  <c r="V298" i="30"/>
  <c r="W298" i="30"/>
  <c r="X298" i="30"/>
  <c r="V299" i="30"/>
  <c r="W299" i="30"/>
  <c r="X299" i="30"/>
  <c r="V300" i="30"/>
  <c r="W300" i="30"/>
  <c r="X300" i="30"/>
  <c r="V301" i="30"/>
  <c r="W301" i="30"/>
  <c r="X301" i="30"/>
  <c r="V302" i="30"/>
  <c r="W302" i="30"/>
  <c r="X302" i="30"/>
  <c r="V303" i="30"/>
  <c r="W303" i="30"/>
  <c r="X303" i="30"/>
  <c r="V304" i="30"/>
  <c r="W304" i="30"/>
  <c r="X304" i="30"/>
  <c r="V305" i="30"/>
  <c r="W305" i="30"/>
  <c r="X305" i="30"/>
  <c r="V306" i="30"/>
  <c r="W306" i="30"/>
  <c r="X306" i="30"/>
  <c r="V307" i="30"/>
  <c r="W307" i="30"/>
  <c r="X307" i="30"/>
  <c r="V308" i="30"/>
  <c r="W308" i="30"/>
  <c r="X308" i="30"/>
  <c r="V313" i="30"/>
  <c r="W313" i="30"/>
  <c r="X313" i="30"/>
  <c r="V314" i="30"/>
  <c r="W314" i="30"/>
  <c r="X314" i="30"/>
  <c r="V315" i="30"/>
  <c r="W315" i="30"/>
  <c r="X315" i="30"/>
  <c r="V316" i="30"/>
  <c r="W316" i="30"/>
  <c r="X316" i="30"/>
  <c r="V317" i="30"/>
  <c r="W317" i="30"/>
  <c r="X317" i="30"/>
  <c r="V318" i="30"/>
  <c r="W318" i="30"/>
  <c r="X318" i="30"/>
  <c r="V319" i="30"/>
  <c r="W319" i="30"/>
  <c r="X319" i="30"/>
  <c r="V320" i="30"/>
  <c r="W320" i="30"/>
  <c r="X320" i="30"/>
  <c r="V321" i="30"/>
  <c r="W321" i="30"/>
  <c r="X321" i="30"/>
  <c r="V322" i="30"/>
  <c r="W322" i="30"/>
  <c r="X322" i="30"/>
  <c r="V323" i="30"/>
  <c r="W323" i="30"/>
  <c r="X323" i="30"/>
  <c r="V324" i="30"/>
  <c r="W324" i="30"/>
  <c r="X324" i="30"/>
  <c r="V325" i="30"/>
  <c r="W325" i="30"/>
  <c r="X325" i="30"/>
  <c r="V326" i="30"/>
  <c r="W326" i="30"/>
  <c r="X326" i="30"/>
  <c r="V328" i="30"/>
  <c r="W328" i="30"/>
  <c r="X328" i="30"/>
  <c r="V329" i="30"/>
  <c r="W329" i="30"/>
  <c r="X329" i="30"/>
  <c r="V330" i="30"/>
  <c r="W330" i="30"/>
  <c r="X330" i="30"/>
  <c r="V331" i="30"/>
  <c r="W331" i="30"/>
  <c r="X331" i="30"/>
  <c r="V332" i="30"/>
  <c r="W332" i="30"/>
  <c r="X332" i="30"/>
  <c r="V333" i="30"/>
  <c r="W333" i="30"/>
  <c r="X333" i="30"/>
  <c r="V334" i="30"/>
  <c r="W334" i="30"/>
  <c r="X334" i="30"/>
  <c r="V335" i="30"/>
  <c r="W335" i="30"/>
  <c r="X335" i="30"/>
  <c r="V336" i="30"/>
  <c r="W336" i="30"/>
  <c r="X336" i="30"/>
  <c r="V337" i="30"/>
  <c r="W337" i="30"/>
  <c r="X337" i="30"/>
  <c r="V338" i="30"/>
  <c r="W338" i="30"/>
  <c r="X338" i="30"/>
  <c r="V340" i="30"/>
  <c r="W340" i="30"/>
  <c r="X340" i="30"/>
  <c r="V341" i="30"/>
  <c r="W341" i="30"/>
  <c r="X341" i="30"/>
  <c r="V342" i="30"/>
  <c r="W342" i="30"/>
  <c r="X342" i="30"/>
  <c r="V343" i="30"/>
  <c r="W343" i="30"/>
  <c r="X343" i="30"/>
  <c r="V344" i="30"/>
  <c r="W344" i="30"/>
  <c r="X344" i="30"/>
  <c r="V345" i="30"/>
  <c r="W345" i="30"/>
  <c r="X345" i="30"/>
  <c r="V346" i="30"/>
  <c r="W346" i="30"/>
  <c r="X346" i="30"/>
  <c r="V347" i="30"/>
  <c r="W347" i="30"/>
  <c r="X347" i="30"/>
  <c r="V348" i="30"/>
  <c r="W348" i="30"/>
  <c r="X348" i="30"/>
  <c r="V349" i="30"/>
  <c r="W349" i="30"/>
  <c r="X349" i="30"/>
  <c r="V351" i="30"/>
  <c r="W351" i="30"/>
  <c r="X351" i="30"/>
  <c r="V352" i="30"/>
  <c r="W352" i="30"/>
  <c r="X352" i="30"/>
  <c r="V353" i="30"/>
  <c r="W353" i="30"/>
  <c r="X353" i="30"/>
  <c r="V354" i="30"/>
  <c r="W354" i="30"/>
  <c r="X354" i="30"/>
  <c r="V355" i="30"/>
  <c r="W355" i="30"/>
  <c r="X355" i="30"/>
  <c r="V356" i="30"/>
  <c r="W356" i="30"/>
  <c r="X356" i="30"/>
  <c r="V357" i="30"/>
  <c r="W357" i="30"/>
  <c r="X357" i="30"/>
  <c r="V358" i="30"/>
  <c r="W358" i="30"/>
  <c r="X358" i="30"/>
  <c r="V359" i="30"/>
  <c r="W359" i="30"/>
  <c r="X359" i="30"/>
  <c r="V360" i="30"/>
  <c r="W360" i="30"/>
  <c r="X360" i="30"/>
  <c r="V361" i="30"/>
  <c r="W361" i="30"/>
  <c r="X361" i="30"/>
  <c r="V362" i="30"/>
  <c r="W362" i="30"/>
  <c r="X362" i="30"/>
  <c r="V363" i="30"/>
  <c r="W363" i="30"/>
  <c r="X363" i="30"/>
  <c r="V364" i="30"/>
  <c r="W364" i="30"/>
  <c r="X364" i="30"/>
  <c r="V365" i="30"/>
  <c r="W365" i="30"/>
  <c r="X365" i="30"/>
  <c r="V366" i="30"/>
  <c r="W366" i="30"/>
  <c r="X366" i="30"/>
  <c r="V367" i="30"/>
  <c r="W367" i="30"/>
  <c r="X367" i="30"/>
  <c r="V368" i="30"/>
  <c r="W368" i="30"/>
  <c r="X368" i="30"/>
  <c r="V369" i="30"/>
  <c r="W369" i="30"/>
  <c r="X369" i="30"/>
  <c r="V370" i="30"/>
  <c r="W370" i="30"/>
  <c r="X370" i="30"/>
  <c r="V371" i="30"/>
  <c r="W371" i="30"/>
  <c r="X371" i="30"/>
  <c r="V372" i="30"/>
  <c r="W372" i="30"/>
  <c r="X372" i="30"/>
  <c r="V373" i="30"/>
  <c r="W373" i="30"/>
  <c r="X373" i="30"/>
  <c r="V374" i="30"/>
  <c r="W374" i="30"/>
  <c r="X374" i="30"/>
  <c r="V375" i="30"/>
  <c r="W375" i="30"/>
  <c r="X375" i="30"/>
  <c r="V376" i="30"/>
  <c r="W376" i="30"/>
  <c r="X376" i="30"/>
  <c r="Z9" i="30"/>
  <c r="AA9" i="30"/>
  <c r="Z17" i="30"/>
  <c r="V17" i="30" s="1"/>
  <c r="AA17" i="30"/>
  <c r="W17" i="30" s="1"/>
  <c r="AB17" i="30"/>
  <c r="X17" i="30" s="1"/>
  <c r="Z18" i="30"/>
  <c r="AA18" i="30"/>
  <c r="AB18" i="30"/>
  <c r="Z19" i="30"/>
  <c r="AA19" i="30"/>
  <c r="AB19" i="30"/>
  <c r="Z20" i="30"/>
  <c r="AA20" i="30"/>
  <c r="AB20" i="30"/>
  <c r="Z22" i="30"/>
  <c r="V22" i="30" s="1"/>
  <c r="AA22" i="30"/>
  <c r="W22" i="30" s="1"/>
  <c r="AB22" i="30"/>
  <c r="X22" i="30" s="1"/>
  <c r="Z23" i="30"/>
  <c r="AA23" i="30"/>
  <c r="AB23" i="30"/>
  <c r="Z24" i="30"/>
  <c r="AA24" i="30"/>
  <c r="AB24" i="30"/>
  <c r="Z25" i="30"/>
  <c r="AA25" i="30"/>
  <c r="AB25" i="30"/>
  <c r="AA28" i="30"/>
  <c r="Z30" i="30"/>
  <c r="V30" i="30" s="1"/>
  <c r="AA30" i="30"/>
  <c r="W30" i="30" s="1"/>
  <c r="AB30" i="30"/>
  <c r="X30" i="30" s="1"/>
  <c r="Z31" i="30"/>
  <c r="V31" i="30" s="1"/>
  <c r="AA31" i="30"/>
  <c r="W31" i="30" s="1"/>
  <c r="AB31" i="30"/>
  <c r="Z32" i="30"/>
  <c r="V32" i="30" s="1"/>
  <c r="AA32" i="30"/>
  <c r="W32" i="30" s="1"/>
  <c r="AB32" i="30"/>
  <c r="Z34" i="30"/>
  <c r="V34" i="30" s="1"/>
  <c r="AA34" i="30"/>
  <c r="W34" i="30" s="1"/>
  <c r="AB34" i="30"/>
  <c r="X34" i="30" s="1"/>
  <c r="Z35" i="30"/>
  <c r="AA35" i="30"/>
  <c r="AB35" i="30"/>
  <c r="Z36" i="30"/>
  <c r="AA36" i="30"/>
  <c r="AB36" i="30"/>
  <c r="Z37" i="30"/>
  <c r="AA37" i="30"/>
  <c r="AB37" i="30"/>
  <c r="Z38" i="30"/>
  <c r="AA38" i="30"/>
  <c r="AB38" i="30"/>
  <c r="Z40" i="30"/>
  <c r="V40" i="30" s="1"/>
  <c r="AA40" i="30"/>
  <c r="W40" i="30" s="1"/>
  <c r="AB40" i="30"/>
  <c r="X40" i="30" s="1"/>
  <c r="Z41" i="30"/>
  <c r="AA41" i="30"/>
  <c r="AB41" i="30"/>
  <c r="Z42" i="30"/>
  <c r="V42" i="30" s="1"/>
  <c r="AA42" i="30"/>
  <c r="W42" i="30" s="1"/>
  <c r="AB42" i="30"/>
  <c r="X42" i="30" s="1"/>
  <c r="Z45" i="30"/>
  <c r="V45" i="30" s="1"/>
  <c r="AA45" i="30"/>
  <c r="W45" i="30" s="1"/>
  <c r="AB45" i="30"/>
  <c r="X45" i="30" s="1"/>
  <c r="Z46" i="30"/>
  <c r="AA46" i="30"/>
  <c r="AB46" i="30"/>
  <c r="Z47" i="30"/>
  <c r="AA47" i="30"/>
  <c r="AB47" i="30"/>
  <c r="Z48" i="30"/>
  <c r="AA48" i="30"/>
  <c r="AB48" i="30"/>
  <c r="Z49" i="30"/>
  <c r="AA49" i="30"/>
  <c r="AB49" i="30"/>
  <c r="Z51" i="30"/>
  <c r="V51" i="30" s="1"/>
  <c r="AA51" i="30"/>
  <c r="W51" i="30" s="1"/>
  <c r="AB51" i="30"/>
  <c r="X51" i="30" s="1"/>
  <c r="Z52" i="30"/>
  <c r="AA52" i="30"/>
  <c r="AB52" i="30"/>
  <c r="Z53" i="30"/>
  <c r="AA53" i="30"/>
  <c r="AB53" i="30"/>
  <c r="Z54" i="30"/>
  <c r="AA54" i="30"/>
  <c r="AB54" i="30"/>
  <c r="Z55" i="30"/>
  <c r="AA55" i="30"/>
  <c r="AB55" i="30"/>
  <c r="Z56" i="30"/>
  <c r="AA56" i="30"/>
  <c r="AB56" i="30"/>
  <c r="Z57" i="30"/>
  <c r="AA57" i="30"/>
  <c r="AB57" i="30"/>
  <c r="Z58" i="30"/>
  <c r="AA58" i="30"/>
  <c r="AB58" i="30"/>
  <c r="Z59" i="30"/>
  <c r="AA59" i="30"/>
  <c r="AB59" i="30"/>
  <c r="Z60" i="30"/>
  <c r="AA60" i="30"/>
  <c r="AB60" i="30"/>
  <c r="Z61" i="30"/>
  <c r="AA61" i="30"/>
  <c r="AB61" i="30"/>
  <c r="Z63" i="30"/>
  <c r="V63" i="30" s="1"/>
  <c r="AA63" i="30"/>
  <c r="W63" i="30" s="1"/>
  <c r="AB63" i="30"/>
  <c r="X63" i="30" s="1"/>
  <c r="Z64" i="30"/>
  <c r="AA64" i="30"/>
  <c r="AB64" i="30"/>
  <c r="Z65" i="30"/>
  <c r="AA65" i="30"/>
  <c r="AB65" i="30"/>
  <c r="Z66" i="30"/>
  <c r="AA66" i="30"/>
  <c r="AB66" i="30"/>
  <c r="Z67" i="30"/>
  <c r="AA67" i="30"/>
  <c r="AB67" i="30"/>
  <c r="Z68" i="30"/>
  <c r="AA68" i="30"/>
  <c r="AB68" i="30"/>
  <c r="Z69" i="30"/>
  <c r="AA69" i="30"/>
  <c r="AB69" i="30"/>
  <c r="Z70" i="30"/>
  <c r="AA70" i="30"/>
  <c r="AB70" i="30"/>
  <c r="Z71" i="30"/>
  <c r="AA71" i="30"/>
  <c r="AB71" i="30"/>
  <c r="Z72" i="30"/>
  <c r="AA72" i="30"/>
  <c r="AB72" i="30"/>
  <c r="Z74" i="30"/>
  <c r="V74" i="30" s="1"/>
  <c r="AA74" i="30"/>
  <c r="W74" i="30" s="1"/>
  <c r="AB74" i="30"/>
  <c r="X74" i="30" s="1"/>
  <c r="Z75" i="30"/>
  <c r="AA75" i="30"/>
  <c r="AB75" i="30"/>
  <c r="Z76" i="30"/>
  <c r="AA76" i="30"/>
  <c r="AB76" i="30"/>
  <c r="Z77" i="30"/>
  <c r="AA77" i="30"/>
  <c r="AB77" i="30"/>
  <c r="Z78" i="30"/>
  <c r="AA78" i="30"/>
  <c r="AB78" i="30"/>
  <c r="Z79" i="30"/>
  <c r="AA79" i="30"/>
  <c r="AB79" i="30"/>
  <c r="Z80" i="30"/>
  <c r="AA80" i="30"/>
  <c r="AB80" i="30"/>
  <c r="Z81" i="30"/>
  <c r="AA81" i="30"/>
  <c r="AB81" i="30"/>
  <c r="Z82" i="30"/>
  <c r="AA82" i="30"/>
  <c r="AB82" i="30"/>
  <c r="Z83" i="30"/>
  <c r="AA83" i="30"/>
  <c r="AB83" i="30"/>
  <c r="Z85" i="30"/>
  <c r="V85" i="30" s="1"/>
  <c r="AA85" i="30"/>
  <c r="W85" i="30" s="1"/>
  <c r="AB85" i="30"/>
  <c r="X85" i="30" s="1"/>
  <c r="Z86" i="30"/>
  <c r="AA86" i="30"/>
  <c r="AB86" i="30"/>
  <c r="Z87" i="30"/>
  <c r="AA87" i="30"/>
  <c r="AB87" i="30"/>
  <c r="Z88" i="30"/>
  <c r="AA88" i="30"/>
  <c r="AB88" i="30"/>
  <c r="Z89" i="30"/>
  <c r="AA89" i="30"/>
  <c r="AB89" i="30"/>
  <c r="Z91" i="30"/>
  <c r="V91" i="30" s="1"/>
  <c r="AA91" i="30"/>
  <c r="W91" i="30" s="1"/>
  <c r="AB91" i="30"/>
  <c r="X91" i="30" s="1"/>
  <c r="Z92" i="30"/>
  <c r="AA92" i="30"/>
  <c r="AB92" i="30"/>
  <c r="Z93" i="30"/>
  <c r="AA93" i="30"/>
  <c r="AB93" i="30"/>
  <c r="Z94" i="30"/>
  <c r="AA94" i="30"/>
  <c r="AB94" i="30"/>
  <c r="Z95" i="30"/>
  <c r="AA95" i="30"/>
  <c r="AB95" i="30"/>
  <c r="Z96" i="30"/>
  <c r="AA96" i="30"/>
  <c r="AB96" i="30"/>
  <c r="Z97" i="30"/>
  <c r="AA97" i="30"/>
  <c r="AB97" i="30"/>
  <c r="Z98" i="30"/>
  <c r="AA98" i="30"/>
  <c r="AB98" i="30"/>
  <c r="Z99" i="30"/>
  <c r="AA99" i="30"/>
  <c r="AB99" i="30"/>
  <c r="Z100" i="30"/>
  <c r="AA100" i="30"/>
  <c r="AB100" i="30"/>
  <c r="Z101" i="30"/>
  <c r="AA101" i="30"/>
  <c r="AB101" i="30"/>
  <c r="V103" i="30"/>
  <c r="W103" i="30"/>
  <c r="X103" i="30"/>
  <c r="Z109" i="30"/>
  <c r="AA109" i="30"/>
  <c r="AB109" i="30"/>
  <c r="Z110" i="30"/>
  <c r="AA110" i="30"/>
  <c r="AB110" i="30"/>
  <c r="Z112" i="30"/>
  <c r="V112" i="30" s="1"/>
  <c r="AA112" i="30"/>
  <c r="W112" i="30" s="1"/>
  <c r="AB112" i="30"/>
  <c r="X112" i="30" s="1"/>
  <c r="Z113" i="30"/>
  <c r="AA113" i="30"/>
  <c r="AB113" i="30"/>
  <c r="Z114" i="30"/>
  <c r="AA114" i="30"/>
  <c r="AB114" i="30"/>
  <c r="Z115" i="30"/>
  <c r="V115" i="30" s="1"/>
  <c r="AA115" i="30"/>
  <c r="AB115" i="30"/>
  <c r="Z116" i="30"/>
  <c r="AA116" i="30"/>
  <c r="W116" i="30" s="1"/>
  <c r="AB116" i="30"/>
  <c r="Z117" i="30"/>
  <c r="AA117" i="30"/>
  <c r="AB117" i="30"/>
  <c r="Z119" i="30"/>
  <c r="V119" i="30" s="1"/>
  <c r="AA119" i="30"/>
  <c r="W119" i="30" s="1"/>
  <c r="AB119" i="30"/>
  <c r="X119" i="30" s="1"/>
  <c r="Z120" i="30"/>
  <c r="AA120" i="30"/>
  <c r="AB120" i="30"/>
  <c r="Z121" i="30"/>
  <c r="AA121" i="30"/>
  <c r="AB121" i="30"/>
  <c r="Z122" i="30"/>
  <c r="AA122" i="30"/>
  <c r="AB122" i="30"/>
  <c r="Z123" i="30"/>
  <c r="AA123" i="30"/>
  <c r="AB123" i="30"/>
  <c r="Z125" i="30"/>
  <c r="V125" i="30" s="1"/>
  <c r="AA125" i="30"/>
  <c r="W125" i="30" s="1"/>
  <c r="AB125" i="30"/>
  <c r="X125" i="30" s="1"/>
  <c r="Z126" i="30"/>
  <c r="AA126" i="30"/>
  <c r="AB126" i="30"/>
  <c r="Z127" i="30"/>
  <c r="AA127" i="30"/>
  <c r="AB127" i="30"/>
  <c r="Z128" i="30"/>
  <c r="AA128" i="30"/>
  <c r="AB128" i="30"/>
  <c r="Z130" i="30"/>
  <c r="V130" i="30" s="1"/>
  <c r="AA130" i="30"/>
  <c r="W130" i="30" s="1"/>
  <c r="AB130" i="30"/>
  <c r="X130" i="30" s="1"/>
  <c r="Z131" i="30"/>
  <c r="AA131" i="30"/>
  <c r="AB131" i="30"/>
  <c r="Z132" i="30"/>
  <c r="AA132" i="30"/>
  <c r="AB132" i="30"/>
  <c r="Z133" i="30"/>
  <c r="AA133" i="30"/>
  <c r="AB133" i="30"/>
  <c r="Z134" i="30"/>
  <c r="AA134" i="30"/>
  <c r="AB134" i="30"/>
  <c r="Z135" i="30"/>
  <c r="AA135" i="30"/>
  <c r="AB135" i="30"/>
  <c r="Z136" i="30"/>
  <c r="AA136" i="30"/>
  <c r="AB136" i="30"/>
  <c r="Z138" i="30"/>
  <c r="V138" i="30" s="1"/>
  <c r="AA138" i="30"/>
  <c r="W138" i="30" s="1"/>
  <c r="AB138" i="30"/>
  <c r="X138" i="30" s="1"/>
  <c r="Z139" i="30"/>
  <c r="AA139" i="30"/>
  <c r="AB139" i="30"/>
  <c r="Z140" i="30"/>
  <c r="AA140" i="30"/>
  <c r="AB140" i="30"/>
  <c r="Z141" i="30"/>
  <c r="AA141" i="30"/>
  <c r="AB141" i="30"/>
  <c r="Z142" i="30"/>
  <c r="AA142" i="30"/>
  <c r="AB142" i="30"/>
  <c r="Z144" i="30"/>
  <c r="V144" i="30" s="1"/>
  <c r="AA144" i="30"/>
  <c r="W144" i="30" s="1"/>
  <c r="AB144" i="30"/>
  <c r="X144" i="30" s="1"/>
  <c r="Z145" i="30"/>
  <c r="AA145" i="30"/>
  <c r="AB145" i="30"/>
  <c r="Z146" i="30"/>
  <c r="AA146" i="30"/>
  <c r="AB146" i="30"/>
  <c r="Z147" i="30"/>
  <c r="AA147" i="30"/>
  <c r="AB147" i="30"/>
  <c r="Z148" i="30"/>
  <c r="AA148" i="30"/>
  <c r="AB148" i="30"/>
  <c r="Z149" i="30"/>
  <c r="AA149" i="30"/>
  <c r="AB149" i="30"/>
  <c r="Z150" i="30"/>
  <c r="AA150" i="30"/>
  <c r="AB150" i="30"/>
  <c r="Z151" i="30"/>
  <c r="AA151" i="30"/>
  <c r="AB151" i="30"/>
  <c r="Z153" i="30"/>
  <c r="V153" i="30" s="1"/>
  <c r="AA153" i="30"/>
  <c r="W153" i="30" s="1"/>
  <c r="AB153" i="30"/>
  <c r="X153" i="30" s="1"/>
  <c r="Z154" i="30"/>
  <c r="AA154" i="30"/>
  <c r="AB154" i="30"/>
  <c r="Z155" i="30"/>
  <c r="AA155" i="30"/>
  <c r="AB155" i="30"/>
  <c r="Z156" i="30"/>
  <c r="AA156" i="30"/>
  <c r="AB156" i="30"/>
  <c r="Z157" i="30"/>
  <c r="AA157" i="30"/>
  <c r="AB157" i="30"/>
  <c r="Z158" i="30"/>
  <c r="V158" i="30" s="1"/>
  <c r="AA158" i="30"/>
  <c r="W158" i="30" s="1"/>
  <c r="AB158" i="30"/>
  <c r="X158" i="30" s="1"/>
  <c r="Z159" i="30"/>
  <c r="AA159" i="30"/>
  <c r="AB159" i="30"/>
  <c r="Z160" i="30"/>
  <c r="AA160" i="30"/>
  <c r="AB160" i="30"/>
  <c r="Z161" i="30"/>
  <c r="AA161" i="30"/>
  <c r="AB161" i="30"/>
  <c r="Z162" i="30"/>
  <c r="AA162" i="30"/>
  <c r="AB162" i="30"/>
  <c r="Z163" i="30"/>
  <c r="AA163" i="30"/>
  <c r="AB163" i="30"/>
  <c r="Z165" i="30"/>
  <c r="V165" i="30" s="1"/>
  <c r="AA165" i="30"/>
  <c r="W165" i="30" s="1"/>
  <c r="AB165" i="30"/>
  <c r="X165" i="30" s="1"/>
  <c r="Z166" i="30"/>
  <c r="AA166" i="30"/>
  <c r="AB166" i="30"/>
  <c r="Z167" i="30"/>
  <c r="AA167" i="30"/>
  <c r="AB167" i="30"/>
  <c r="Z168" i="30"/>
  <c r="AA168" i="30"/>
  <c r="AB168" i="30"/>
  <c r="Z169" i="30"/>
  <c r="AA169" i="30"/>
  <c r="AB169" i="30"/>
  <c r="Z170" i="30"/>
  <c r="AA170" i="30"/>
  <c r="AB170" i="30"/>
  <c r="Z171" i="30"/>
  <c r="AA171" i="30"/>
  <c r="AB171" i="30"/>
  <c r="Z172" i="30"/>
  <c r="AA172" i="30"/>
  <c r="AB172" i="30"/>
  <c r="Z173" i="30"/>
  <c r="AA173" i="30"/>
  <c r="AB173" i="30"/>
  <c r="Z5" i="30"/>
  <c r="X8" i="28"/>
  <c r="T8" i="28" s="1"/>
  <c r="Y8" i="28"/>
  <c r="X9" i="28"/>
  <c r="Y9" i="28"/>
  <c r="X10" i="28"/>
  <c r="Y10" i="28"/>
  <c r="X11" i="28"/>
  <c r="Y11" i="28"/>
  <c r="X12" i="28"/>
  <c r="T12" i="28" s="1"/>
  <c r="Y12" i="28"/>
  <c r="X13" i="28"/>
  <c r="T13" i="28" s="1"/>
  <c r="Y13" i="28"/>
  <c r="X14" i="28"/>
  <c r="T14" i="28" s="1"/>
  <c r="Y14" i="28"/>
  <c r="X16" i="28"/>
  <c r="T16" i="28" s="1"/>
  <c r="Y16" i="28"/>
  <c r="U16" i="28" s="1"/>
  <c r="Z16" i="28"/>
  <c r="V16" i="28" s="1"/>
  <c r="X17" i="28"/>
  <c r="T17" i="28" s="1"/>
  <c r="Y17" i="28"/>
  <c r="X18" i="28"/>
  <c r="Y18" i="28"/>
  <c r="X19" i="28"/>
  <c r="Y19" i="28"/>
  <c r="X21" i="28"/>
  <c r="T21" i="28" s="1"/>
  <c r="Y21" i="28"/>
  <c r="U21" i="28" s="1"/>
  <c r="Z21" i="28"/>
  <c r="V21" i="28" s="1"/>
  <c r="X22" i="28"/>
  <c r="Y22" i="28"/>
  <c r="X23" i="28"/>
  <c r="Y23" i="28"/>
  <c r="X24" i="28"/>
  <c r="Y24" i="28"/>
  <c r="X25" i="28"/>
  <c r="Y25" i="28"/>
  <c r="X26" i="28"/>
  <c r="Y26" i="28"/>
  <c r="X27" i="28"/>
  <c r="Y27" i="28"/>
  <c r="X29" i="28"/>
  <c r="T29" i="28" s="1"/>
  <c r="Y29" i="28"/>
  <c r="U29" i="28" s="1"/>
  <c r="Z29" i="28"/>
  <c r="V29" i="28" s="1"/>
  <c r="U30" i="28"/>
  <c r="X33" i="28"/>
  <c r="T33" i="28" s="1"/>
  <c r="Y33" i="28"/>
  <c r="U33" i="28" s="1"/>
  <c r="Z33" i="28"/>
  <c r="V33" i="28" s="1"/>
  <c r="X35" i="28"/>
  <c r="T35" i="28" s="1"/>
  <c r="Y35" i="28"/>
  <c r="U35" i="28" s="1"/>
  <c r="X36" i="28"/>
  <c r="T36" i="28" s="1"/>
  <c r="Y36" i="28"/>
  <c r="U36" i="28" s="1"/>
  <c r="X37" i="28"/>
  <c r="T37" i="28" s="1"/>
  <c r="Y37" i="28"/>
  <c r="U37" i="28" s="1"/>
  <c r="X39" i="28"/>
  <c r="T39" i="28" s="1"/>
  <c r="Y39" i="28"/>
  <c r="U39" i="28" s="1"/>
  <c r="Z39" i="28"/>
  <c r="V39" i="28" s="1"/>
  <c r="X40" i="28"/>
  <c r="Y40" i="28"/>
  <c r="X41" i="28"/>
  <c r="T41" i="28" s="1"/>
  <c r="Y41" i="28"/>
  <c r="U41" i="28" s="1"/>
  <c r="X44" i="28"/>
  <c r="T44" i="28" s="1"/>
  <c r="Y44" i="28"/>
  <c r="U44" i="28" s="1"/>
  <c r="Z44" i="28"/>
  <c r="V44" i="28" s="1"/>
  <c r="X50" i="28"/>
  <c r="T50" i="28" s="1"/>
  <c r="Y50" i="28"/>
  <c r="U50" i="28" s="1"/>
  <c r="Z50" i="28"/>
  <c r="V50" i="28" s="1"/>
  <c r="X51" i="28"/>
  <c r="Y51" i="28"/>
  <c r="X52" i="28"/>
  <c r="Y52" i="28"/>
  <c r="X53" i="28"/>
  <c r="Y53" i="28"/>
  <c r="X54" i="28"/>
  <c r="Y54" i="28"/>
  <c r="X55" i="28"/>
  <c r="Y55" i="28"/>
  <c r="X56" i="28"/>
  <c r="Y56" i="28"/>
  <c r="X57" i="28"/>
  <c r="Y57" i="28"/>
  <c r="X58" i="28"/>
  <c r="Y58" i="28"/>
  <c r="X59" i="28"/>
  <c r="Y59" i="28"/>
  <c r="X60" i="28"/>
  <c r="Y60" i="28"/>
  <c r="X62" i="28"/>
  <c r="T62" i="28" s="1"/>
  <c r="Y62" i="28"/>
  <c r="U62" i="28" s="1"/>
  <c r="Z62" i="28"/>
  <c r="V62" i="28" s="1"/>
  <c r="X63" i="28"/>
  <c r="T63" i="28" s="1"/>
  <c r="Y63" i="28"/>
  <c r="U63" i="28" s="1"/>
  <c r="X64" i="28"/>
  <c r="T64" i="28" s="1"/>
  <c r="Y64" i="28"/>
  <c r="U64" i="28" s="1"/>
  <c r="X65" i="28"/>
  <c r="T65" i="28" s="1"/>
  <c r="Y65" i="28"/>
  <c r="U65" i="28" s="1"/>
  <c r="X66" i="28"/>
  <c r="T66" i="28" s="1"/>
  <c r="Y66" i="28"/>
  <c r="U66" i="28" s="1"/>
  <c r="X67" i="28"/>
  <c r="T67" i="28" s="1"/>
  <c r="Y67" i="28"/>
  <c r="U67" i="28" s="1"/>
  <c r="X68" i="28"/>
  <c r="T68" i="28" s="1"/>
  <c r="Y68" i="28"/>
  <c r="U68" i="28" s="1"/>
  <c r="X69" i="28"/>
  <c r="T69" i="28" s="1"/>
  <c r="Y69" i="28"/>
  <c r="U69" i="28" s="1"/>
  <c r="X70" i="28"/>
  <c r="T70" i="28" s="1"/>
  <c r="Y70" i="28"/>
  <c r="U70" i="28" s="1"/>
  <c r="X71" i="28"/>
  <c r="T71" i="28" s="1"/>
  <c r="Y71" i="28"/>
  <c r="U71" i="28" s="1"/>
  <c r="X73" i="28"/>
  <c r="T73" i="28" s="1"/>
  <c r="Y73" i="28"/>
  <c r="U73" i="28" s="1"/>
  <c r="Z73" i="28"/>
  <c r="V73" i="28" s="1"/>
  <c r="X74" i="28"/>
  <c r="T74" i="28" s="1"/>
  <c r="Y74" i="28"/>
  <c r="U74" i="28" s="1"/>
  <c r="X75" i="28"/>
  <c r="T75" i="28" s="1"/>
  <c r="Y75" i="28"/>
  <c r="U75" i="28" s="1"/>
  <c r="X76" i="28"/>
  <c r="T76" i="28" s="1"/>
  <c r="Y76" i="28"/>
  <c r="U76" i="28" s="1"/>
  <c r="X77" i="28"/>
  <c r="T77" i="28" s="1"/>
  <c r="Y77" i="28"/>
  <c r="U77" i="28" s="1"/>
  <c r="X78" i="28"/>
  <c r="T78" i="28" s="1"/>
  <c r="Y78" i="28"/>
  <c r="U78" i="28" s="1"/>
  <c r="X79" i="28"/>
  <c r="T79" i="28" s="1"/>
  <c r="Y79" i="28"/>
  <c r="U79" i="28" s="1"/>
  <c r="X80" i="28"/>
  <c r="T80" i="28" s="1"/>
  <c r="Y80" i="28"/>
  <c r="U80" i="28" s="1"/>
  <c r="X81" i="28"/>
  <c r="T81" i="28" s="1"/>
  <c r="Y81" i="28"/>
  <c r="U81" i="28" s="1"/>
  <c r="X82" i="28"/>
  <c r="T82" i="28" s="1"/>
  <c r="Y82" i="28"/>
  <c r="U82" i="28" s="1"/>
  <c r="X84" i="28"/>
  <c r="T84" i="28" s="1"/>
  <c r="Y84" i="28"/>
  <c r="U84" i="28" s="1"/>
  <c r="Z84" i="28"/>
  <c r="V84" i="28" s="1"/>
  <c r="X90" i="28"/>
  <c r="T90" i="28" s="1"/>
  <c r="Y90" i="28"/>
  <c r="U90" i="28" s="1"/>
  <c r="Z90" i="28"/>
  <c r="V90" i="28" s="1"/>
  <c r="X91" i="28"/>
  <c r="Y91" i="28"/>
  <c r="X92" i="28"/>
  <c r="Y92" i="28"/>
  <c r="X93" i="28"/>
  <c r="Y93" i="28"/>
  <c r="X94" i="28"/>
  <c r="Y94" i="28"/>
  <c r="X95" i="28"/>
  <c r="Y95" i="28"/>
  <c r="X96" i="28"/>
  <c r="Y96" i="28"/>
  <c r="X97" i="28"/>
  <c r="Y97" i="28"/>
  <c r="X98" i="28"/>
  <c r="Y98" i="28"/>
  <c r="X99" i="28"/>
  <c r="Y99" i="28"/>
  <c r="X100" i="28"/>
  <c r="Y100" i="28"/>
  <c r="X102" i="28"/>
  <c r="T102" i="28" s="1"/>
  <c r="Y102" i="28"/>
  <c r="U102" i="28" s="1"/>
  <c r="Z102" i="28"/>
  <c r="V102" i="28" s="1"/>
  <c r="X107" i="28"/>
  <c r="Y107" i="28"/>
  <c r="X108" i="28"/>
  <c r="Y108" i="28"/>
  <c r="X109" i="28"/>
  <c r="Y109" i="28"/>
  <c r="X111" i="28"/>
  <c r="T111" i="28" s="1"/>
  <c r="Y111" i="28"/>
  <c r="U111" i="28" s="1"/>
  <c r="Z111" i="28"/>
  <c r="V111" i="28" s="1"/>
  <c r="X112" i="28"/>
  <c r="Y112" i="28"/>
  <c r="X113" i="28"/>
  <c r="Y113" i="28"/>
  <c r="X114" i="28"/>
  <c r="Y114" i="28"/>
  <c r="X115" i="28"/>
  <c r="Y115" i="28"/>
  <c r="X116" i="28"/>
  <c r="Y116" i="28"/>
  <c r="X118" i="28"/>
  <c r="T118" i="28" s="1"/>
  <c r="Y118" i="28"/>
  <c r="U118" i="28" s="1"/>
  <c r="Z118" i="28"/>
  <c r="V118" i="28" s="1"/>
  <c r="X119" i="28"/>
  <c r="Y119" i="28"/>
  <c r="X120" i="28"/>
  <c r="Y120" i="28"/>
  <c r="X121" i="28"/>
  <c r="Y121" i="28"/>
  <c r="X122" i="28"/>
  <c r="Y122" i="28"/>
  <c r="X124" i="28"/>
  <c r="T124" i="28" s="1"/>
  <c r="Y124" i="28"/>
  <c r="U124" i="28" s="1"/>
  <c r="Z124" i="28"/>
  <c r="V124" i="28" s="1"/>
  <c r="X125" i="28"/>
  <c r="Y125" i="28"/>
  <c r="X126" i="28"/>
  <c r="Y126" i="28"/>
  <c r="X127" i="28"/>
  <c r="Y127" i="28"/>
  <c r="X129" i="28"/>
  <c r="T129" i="28" s="1"/>
  <c r="Y129" i="28"/>
  <c r="U129" i="28" s="1"/>
  <c r="Z129" i="28"/>
  <c r="V129" i="28" s="1"/>
  <c r="X130" i="28"/>
  <c r="T130" i="28" s="1"/>
  <c r="Y130" i="28"/>
  <c r="U130" i="28" s="1"/>
  <c r="X131" i="28"/>
  <c r="T131" i="28" s="1"/>
  <c r="Y131" i="28"/>
  <c r="U131" i="28" s="1"/>
  <c r="X132" i="28"/>
  <c r="T132" i="28" s="1"/>
  <c r="Y132" i="28"/>
  <c r="U132" i="28" s="1"/>
  <c r="X133" i="28"/>
  <c r="T133" i="28" s="1"/>
  <c r="Y133" i="28"/>
  <c r="U133" i="28" s="1"/>
  <c r="X134" i="28"/>
  <c r="T134" i="28" s="1"/>
  <c r="Y134" i="28"/>
  <c r="U134" i="28" s="1"/>
  <c r="X135" i="28"/>
  <c r="T135" i="28" s="1"/>
  <c r="Y135" i="28"/>
  <c r="U135" i="28" s="1"/>
  <c r="X137" i="28"/>
  <c r="T137" i="28" s="1"/>
  <c r="Y137" i="28"/>
  <c r="U137" i="28" s="1"/>
  <c r="Z137" i="28"/>
  <c r="V137" i="28" s="1"/>
  <c r="X138" i="28"/>
  <c r="Y138" i="28"/>
  <c r="X139" i="28"/>
  <c r="Y139" i="28"/>
  <c r="X140" i="28"/>
  <c r="Y140" i="28"/>
  <c r="X141" i="28"/>
  <c r="Y141" i="28"/>
  <c r="X143" i="28"/>
  <c r="T143" i="28" s="1"/>
  <c r="Y143" i="28"/>
  <c r="U143" i="28" s="1"/>
  <c r="Z143" i="28"/>
  <c r="V143" i="28" s="1"/>
  <c r="X144" i="28"/>
  <c r="T144" i="28" s="1"/>
  <c r="Y144" i="28"/>
  <c r="X145" i="28"/>
  <c r="T145" i="28" s="1"/>
  <c r="Y145" i="28"/>
  <c r="X146" i="28"/>
  <c r="T146" i="28" s="1"/>
  <c r="Y146" i="28"/>
  <c r="X147" i="28"/>
  <c r="T147" i="28" s="1"/>
  <c r="Y147" i="28"/>
  <c r="X148" i="28"/>
  <c r="T148" i="28" s="1"/>
  <c r="Y148" i="28"/>
  <c r="X149" i="28"/>
  <c r="T149" i="28" s="1"/>
  <c r="Y149" i="28"/>
  <c r="X150" i="28"/>
  <c r="T150" i="28" s="1"/>
  <c r="Y150" i="28"/>
  <c r="X152" i="28"/>
  <c r="T152" i="28" s="1"/>
  <c r="Y152" i="28"/>
  <c r="U152" i="28" s="1"/>
  <c r="Z152" i="28"/>
  <c r="V152" i="28" s="1"/>
  <c r="X153" i="28"/>
  <c r="Y153" i="28"/>
  <c r="X154" i="28"/>
  <c r="Y154" i="28"/>
  <c r="X155" i="28"/>
  <c r="Y155" i="28"/>
  <c r="X157" i="28"/>
  <c r="T157" i="28" s="1"/>
  <c r="Y157" i="28"/>
  <c r="U157" i="28" s="1"/>
  <c r="Z157" i="28"/>
  <c r="V157" i="28" s="1"/>
  <c r="X158" i="28"/>
  <c r="Y158" i="28"/>
  <c r="X159" i="28"/>
  <c r="T159" i="28" s="1"/>
  <c r="Y159" i="28"/>
  <c r="U159" i="28" s="1"/>
  <c r="X160" i="28"/>
  <c r="T160" i="28" s="1"/>
  <c r="Y160" i="28"/>
  <c r="U160" i="28" s="1"/>
  <c r="X161" i="28"/>
  <c r="T161" i="28" s="1"/>
  <c r="Y161" i="28"/>
  <c r="U161" i="28" s="1"/>
  <c r="X162" i="28"/>
  <c r="T162" i="28" s="1"/>
  <c r="Y162" i="28"/>
  <c r="U162" i="28" s="1"/>
  <c r="N163" i="28"/>
  <c r="M163" i="28"/>
  <c r="K163" i="28"/>
  <c r="J163" i="28"/>
  <c r="H163" i="28"/>
  <c r="G163" i="28"/>
  <c r="E163" i="28"/>
  <c r="D163" i="28"/>
  <c r="Q158" i="28"/>
  <c r="Q163" i="28" s="1"/>
  <c r="P158" i="28"/>
  <c r="P163" i="28" s="1"/>
  <c r="O163" i="28"/>
  <c r="N156" i="28"/>
  <c r="M156" i="28"/>
  <c r="K156" i="28"/>
  <c r="J156" i="28"/>
  <c r="H156" i="28"/>
  <c r="G156" i="28"/>
  <c r="E156" i="28"/>
  <c r="D156" i="28"/>
  <c r="Q155" i="28"/>
  <c r="P155" i="28"/>
  <c r="Q154" i="28"/>
  <c r="P154" i="28"/>
  <c r="Q153" i="28"/>
  <c r="P153" i="28"/>
  <c r="K151" i="28"/>
  <c r="J151" i="28"/>
  <c r="H151" i="28"/>
  <c r="G151" i="28"/>
  <c r="E151" i="28"/>
  <c r="D151" i="28"/>
  <c r="Q150" i="28"/>
  <c r="Q149" i="28"/>
  <c r="Q148" i="28"/>
  <c r="Q147" i="28"/>
  <c r="Q146" i="28"/>
  <c r="Q145" i="28"/>
  <c r="Q144" i="28"/>
  <c r="O151" i="28"/>
  <c r="N142" i="28"/>
  <c r="M142" i="28"/>
  <c r="K142" i="28"/>
  <c r="J142" i="28"/>
  <c r="H142" i="28"/>
  <c r="G142" i="28"/>
  <c r="E142" i="28"/>
  <c r="D142" i="28"/>
  <c r="Q141" i="28"/>
  <c r="P141" i="28"/>
  <c r="Q140" i="28"/>
  <c r="P140" i="28"/>
  <c r="Q139" i="28"/>
  <c r="P139" i="28"/>
  <c r="Q138" i="28"/>
  <c r="P138" i="28"/>
  <c r="N136" i="28"/>
  <c r="M136" i="28"/>
  <c r="K136" i="28"/>
  <c r="J136" i="28"/>
  <c r="H136" i="28"/>
  <c r="G136" i="28"/>
  <c r="E136" i="28"/>
  <c r="D136" i="28"/>
  <c r="O136" i="28"/>
  <c r="N128" i="28"/>
  <c r="M128" i="28"/>
  <c r="K128" i="28"/>
  <c r="J128" i="28"/>
  <c r="H128" i="28"/>
  <c r="G128" i="28"/>
  <c r="E128" i="28"/>
  <c r="D128" i="28"/>
  <c r="Q127" i="28"/>
  <c r="P127" i="28"/>
  <c r="Q126" i="28"/>
  <c r="P126" i="28"/>
  <c r="Q125" i="28"/>
  <c r="P125" i="28"/>
  <c r="D123" i="28"/>
  <c r="Q122" i="28"/>
  <c r="P122" i="28"/>
  <c r="Q121" i="28"/>
  <c r="P121" i="28"/>
  <c r="Q120" i="28"/>
  <c r="P120" i="28"/>
  <c r="Q119" i="28"/>
  <c r="P119" i="28"/>
  <c r="N117" i="28"/>
  <c r="M117" i="28"/>
  <c r="K117" i="28"/>
  <c r="J117" i="28"/>
  <c r="H117" i="28"/>
  <c r="G117" i="28"/>
  <c r="E117" i="28"/>
  <c r="D117" i="28"/>
  <c r="Q116" i="28"/>
  <c r="P116" i="28"/>
  <c r="Q115" i="28"/>
  <c r="P115" i="28"/>
  <c r="Q114" i="28"/>
  <c r="P114" i="28"/>
  <c r="Q113" i="28"/>
  <c r="P113" i="28"/>
  <c r="Q112" i="28"/>
  <c r="P112" i="28"/>
  <c r="N110" i="28"/>
  <c r="M110" i="28"/>
  <c r="K110" i="28"/>
  <c r="J110" i="28"/>
  <c r="H110" i="28"/>
  <c r="G110" i="28"/>
  <c r="E110" i="28"/>
  <c r="D110" i="28"/>
  <c r="Q109" i="28"/>
  <c r="P109" i="28"/>
  <c r="Q108" i="28"/>
  <c r="P108" i="28"/>
  <c r="Q107" i="28"/>
  <c r="P107" i="28"/>
  <c r="N101" i="28"/>
  <c r="M101" i="28"/>
  <c r="K101" i="28"/>
  <c r="J101" i="28"/>
  <c r="H101" i="28"/>
  <c r="G101" i="28"/>
  <c r="E101" i="28"/>
  <c r="D101" i="28"/>
  <c r="Q100" i="28"/>
  <c r="P100" i="28"/>
  <c r="Q99" i="28"/>
  <c r="P99" i="28"/>
  <c r="Q98" i="28"/>
  <c r="P98" i="28"/>
  <c r="Q97" i="28"/>
  <c r="P97" i="28"/>
  <c r="Q96" i="28"/>
  <c r="P96" i="28"/>
  <c r="Q95" i="28"/>
  <c r="P95" i="28"/>
  <c r="Q94" i="28"/>
  <c r="P94" i="28"/>
  <c r="Q93" i="28"/>
  <c r="P93" i="28"/>
  <c r="Q92" i="28"/>
  <c r="P92" i="28"/>
  <c r="Q91" i="28"/>
  <c r="P91" i="28"/>
  <c r="N89" i="28"/>
  <c r="M89" i="28"/>
  <c r="K89" i="28"/>
  <c r="J89" i="28"/>
  <c r="H89" i="28"/>
  <c r="G89" i="28"/>
  <c r="E89" i="28"/>
  <c r="D89" i="28"/>
  <c r="Q88" i="28"/>
  <c r="P88" i="28"/>
  <c r="Q87" i="28"/>
  <c r="P87" i="28"/>
  <c r="Q86" i="28"/>
  <c r="P86" i="28"/>
  <c r="Q85" i="28"/>
  <c r="P85" i="28"/>
  <c r="N83" i="28"/>
  <c r="M83" i="28"/>
  <c r="K83" i="28"/>
  <c r="J83" i="28"/>
  <c r="E83" i="28"/>
  <c r="D83" i="28"/>
  <c r="L83" i="28"/>
  <c r="N72" i="28"/>
  <c r="M72" i="28"/>
  <c r="G72" i="28"/>
  <c r="E72" i="28"/>
  <c r="D72" i="28"/>
  <c r="P72" i="28"/>
  <c r="F72" i="28"/>
  <c r="Q60" i="28"/>
  <c r="P60" i="28"/>
  <c r="Q59" i="28"/>
  <c r="P59" i="28"/>
  <c r="Q58" i="28"/>
  <c r="P58" i="28"/>
  <c r="Q57" i="28"/>
  <c r="P57" i="28"/>
  <c r="Q56" i="28"/>
  <c r="P56" i="28"/>
  <c r="Q55" i="28"/>
  <c r="P55" i="28"/>
  <c r="Q54" i="28"/>
  <c r="P54" i="28"/>
  <c r="Q53" i="28"/>
  <c r="P53" i="28"/>
  <c r="Q52" i="28"/>
  <c r="P52" i="28"/>
  <c r="Q51" i="28"/>
  <c r="P51" i="28"/>
  <c r="N49" i="28"/>
  <c r="M49" i="28"/>
  <c r="K49" i="28"/>
  <c r="J49" i="28"/>
  <c r="H49" i="28"/>
  <c r="G49" i="28"/>
  <c r="E49" i="28"/>
  <c r="D49" i="28"/>
  <c r="Q48" i="28"/>
  <c r="U48" i="28" s="1"/>
  <c r="Q47" i="28"/>
  <c r="U47" i="28" s="1"/>
  <c r="Q46" i="28"/>
  <c r="U46" i="28" s="1"/>
  <c r="Q45" i="28"/>
  <c r="F49" i="28"/>
  <c r="Q40" i="28"/>
  <c r="Q43" i="28" s="1"/>
  <c r="P40" i="28"/>
  <c r="P43" i="28" s="1"/>
  <c r="N38" i="28"/>
  <c r="M38" i="28"/>
  <c r="K38" i="28"/>
  <c r="J38" i="28"/>
  <c r="H38" i="28"/>
  <c r="G38" i="28"/>
  <c r="E38" i="28"/>
  <c r="D38" i="28"/>
  <c r="F38" i="28"/>
  <c r="N32" i="28"/>
  <c r="M32" i="28"/>
  <c r="K32" i="28"/>
  <c r="J32" i="28"/>
  <c r="H32" i="28"/>
  <c r="G32" i="28"/>
  <c r="E32" i="28"/>
  <c r="D32" i="28"/>
  <c r="T30" i="28"/>
  <c r="F32" i="28"/>
  <c r="D28" i="28"/>
  <c r="Q27" i="28"/>
  <c r="P27" i="28"/>
  <c r="Q26" i="28"/>
  <c r="P26" i="28"/>
  <c r="Q25" i="28"/>
  <c r="P25" i="28"/>
  <c r="Q24" i="28"/>
  <c r="P24" i="28"/>
  <c r="Q23" i="28"/>
  <c r="P23" i="28"/>
  <c r="Q22" i="28"/>
  <c r="P22" i="28"/>
  <c r="N20" i="28"/>
  <c r="M20" i="28"/>
  <c r="K20" i="28"/>
  <c r="J20" i="28"/>
  <c r="H20" i="28"/>
  <c r="G20" i="28"/>
  <c r="E20" i="28"/>
  <c r="L20" i="28"/>
  <c r="E15" i="28"/>
  <c r="D15" i="28"/>
  <c r="E422" i="27"/>
  <c r="F422" i="27"/>
  <c r="G422" i="27"/>
  <c r="G482" i="27" s="1"/>
  <c r="H422" i="27"/>
  <c r="H482" i="27" s="1"/>
  <c r="I422" i="27"/>
  <c r="I482" i="27" s="1"/>
  <c r="J422" i="27"/>
  <c r="J482" i="27" s="1"/>
  <c r="K422" i="27"/>
  <c r="K482" i="27" s="1"/>
  <c r="L422" i="27"/>
  <c r="L482" i="27" s="1"/>
  <c r="M422" i="27"/>
  <c r="M482" i="27" s="1"/>
  <c r="N422" i="27"/>
  <c r="N482" i="27" s="1"/>
  <c r="O168" i="31"/>
  <c r="AK172" i="27"/>
  <c r="X28" i="23" s="1"/>
  <c r="X88" i="23" s="1"/>
  <c r="D422" i="27"/>
  <c r="E421" i="27"/>
  <c r="G421" i="27"/>
  <c r="G481" i="27" s="1"/>
  <c r="H421" i="27"/>
  <c r="H481" i="27" s="1"/>
  <c r="I421" i="27"/>
  <c r="J421" i="27"/>
  <c r="J481" i="27" s="1"/>
  <c r="K421" i="27"/>
  <c r="K481" i="27" s="1"/>
  <c r="L421" i="27"/>
  <c r="L481" i="27" s="1"/>
  <c r="O158" i="31"/>
  <c r="AK162" i="27"/>
  <c r="X27" i="23" s="1"/>
  <c r="X87" i="23" s="1"/>
  <c r="D421" i="27"/>
  <c r="E420" i="27"/>
  <c r="G420" i="27"/>
  <c r="G480" i="27" s="1"/>
  <c r="H420" i="27"/>
  <c r="H480" i="27" s="1"/>
  <c r="I420" i="27"/>
  <c r="J420" i="27"/>
  <c r="J480" i="27" s="1"/>
  <c r="K420" i="27"/>
  <c r="K480" i="27" s="1"/>
  <c r="L420" i="27"/>
  <c r="L480" i="27" s="1"/>
  <c r="M420" i="27"/>
  <c r="M480" i="27" s="1"/>
  <c r="N420" i="27"/>
  <c r="N480" i="27" s="1"/>
  <c r="AK155" i="27"/>
  <c r="X26" i="23" s="1"/>
  <c r="X86" i="23" s="1"/>
  <c r="D420" i="27"/>
  <c r="E419" i="27"/>
  <c r="G419" i="27"/>
  <c r="H419" i="27"/>
  <c r="I419" i="27"/>
  <c r="AA419" i="27" s="1"/>
  <c r="AR24" i="38" s="1"/>
  <c r="J419" i="27"/>
  <c r="J479" i="27" s="1"/>
  <c r="K419" i="27"/>
  <c r="K479" i="27" s="1"/>
  <c r="L419" i="27"/>
  <c r="L479" i="27" s="1"/>
  <c r="M419" i="27"/>
  <c r="M479" i="27" s="1"/>
  <c r="N419" i="27"/>
  <c r="N479" i="27" s="1"/>
  <c r="Z152" i="30"/>
  <c r="AK150" i="27"/>
  <c r="X25" i="23" s="1"/>
  <c r="X85" i="23" s="1"/>
  <c r="D419" i="27"/>
  <c r="E418" i="27"/>
  <c r="G418" i="27"/>
  <c r="G478" i="27" s="1"/>
  <c r="H418" i="27"/>
  <c r="H478" i="27" s="1"/>
  <c r="I418" i="27"/>
  <c r="J418" i="27"/>
  <c r="J478" i="27" s="1"/>
  <c r="K418" i="27"/>
  <c r="K478" i="27" s="1"/>
  <c r="L418" i="27"/>
  <c r="L478" i="27" s="1"/>
  <c r="M418" i="27"/>
  <c r="M478" i="27" s="1"/>
  <c r="N418" i="27"/>
  <c r="N478" i="27" s="1"/>
  <c r="O418" i="27"/>
  <c r="O478" i="27" s="1"/>
  <c r="D418" i="27"/>
  <c r="E417" i="27"/>
  <c r="G417" i="27"/>
  <c r="G477" i="27" s="1"/>
  <c r="H417" i="27"/>
  <c r="H477" i="27" s="1"/>
  <c r="I417" i="27"/>
  <c r="J417" i="27"/>
  <c r="J477" i="27" s="1"/>
  <c r="K417" i="27"/>
  <c r="K477" i="27" s="1"/>
  <c r="L417" i="27"/>
  <c r="L477" i="27" s="1"/>
  <c r="M417" i="27"/>
  <c r="M477" i="27" s="1"/>
  <c r="N417" i="27"/>
  <c r="N477" i="27" s="1"/>
  <c r="D417" i="27"/>
  <c r="E416" i="27"/>
  <c r="G416" i="27"/>
  <c r="G476" i="27" s="1"/>
  <c r="H416" i="27"/>
  <c r="H476" i="27" s="1"/>
  <c r="I416" i="27"/>
  <c r="J416" i="27"/>
  <c r="J476" i="27" s="1"/>
  <c r="K416" i="27"/>
  <c r="K476" i="27" s="1"/>
  <c r="L416" i="27"/>
  <c r="L476" i="27" s="1"/>
  <c r="M416" i="27"/>
  <c r="M476" i="27" s="1"/>
  <c r="Z129" i="30"/>
  <c r="AK127" i="27"/>
  <c r="X22" i="23" s="1"/>
  <c r="X82" i="23" s="1"/>
  <c r="D416" i="27"/>
  <c r="E128" i="25"/>
  <c r="E418" i="25" s="1"/>
  <c r="E478" i="25" s="1"/>
  <c r="F128" i="25"/>
  <c r="F418" i="25" s="1"/>
  <c r="F478" i="25" s="1"/>
  <c r="G128" i="25"/>
  <c r="G418" i="25" s="1"/>
  <c r="G478" i="25" s="1"/>
  <c r="H128" i="25"/>
  <c r="H418" i="25" s="1"/>
  <c r="H478" i="25" s="1"/>
  <c r="I128" i="25"/>
  <c r="I418" i="25" s="1"/>
  <c r="I478" i="25" s="1"/>
  <c r="J128" i="25"/>
  <c r="J418" i="25" s="1"/>
  <c r="J478" i="25" s="1"/>
  <c r="K128" i="25"/>
  <c r="K418" i="25" s="1"/>
  <c r="K478" i="25" s="1"/>
  <c r="M128" i="25"/>
  <c r="M418" i="25" s="1"/>
  <c r="M478" i="25" s="1"/>
  <c r="N418" i="25"/>
  <c r="N478" i="25" s="1"/>
  <c r="AB128" i="25"/>
  <c r="F22" i="23" s="1"/>
  <c r="F82" i="23" s="1"/>
  <c r="AC128" i="25"/>
  <c r="G22" i="23" s="1"/>
  <c r="G82" i="23" s="1"/>
  <c r="AH128" i="25"/>
  <c r="AI128" i="25"/>
  <c r="D128" i="25"/>
  <c r="D418" i="25" s="1"/>
  <c r="D478" i="25" s="1"/>
  <c r="E173" i="25"/>
  <c r="E424" i="25" s="1"/>
  <c r="E484" i="25" s="1"/>
  <c r="F173" i="25"/>
  <c r="F424" i="25" s="1"/>
  <c r="F484" i="25" s="1"/>
  <c r="G173" i="25"/>
  <c r="G424" i="25" s="1"/>
  <c r="G484" i="25" s="1"/>
  <c r="H173" i="25"/>
  <c r="H424" i="25" s="1"/>
  <c r="H484" i="25" s="1"/>
  <c r="I173" i="25"/>
  <c r="I424" i="25" s="1"/>
  <c r="I484" i="25" s="1"/>
  <c r="J173" i="25"/>
  <c r="J424" i="25" s="1"/>
  <c r="J484" i="25" s="1"/>
  <c r="K173" i="25"/>
  <c r="K424" i="25" s="1"/>
  <c r="K484" i="25" s="1"/>
  <c r="M173" i="25"/>
  <c r="M424" i="25" s="1"/>
  <c r="M484" i="25" s="1"/>
  <c r="N173" i="25"/>
  <c r="N424" i="25" s="1"/>
  <c r="N484" i="25" s="1"/>
  <c r="Y173" i="25"/>
  <c r="Z173" i="25"/>
  <c r="AB173" i="25"/>
  <c r="F28" i="23" s="1"/>
  <c r="F88" i="23" s="1"/>
  <c r="AC173" i="25"/>
  <c r="G28" i="23" s="1"/>
  <c r="G88" i="23" s="1"/>
  <c r="AH173" i="25"/>
  <c r="AI173" i="25"/>
  <c r="D173" i="25"/>
  <c r="D424" i="25" s="1"/>
  <c r="D484" i="25" s="1"/>
  <c r="E163" i="25"/>
  <c r="E423" i="25" s="1"/>
  <c r="E483" i="25" s="1"/>
  <c r="F163" i="25"/>
  <c r="F423" i="25" s="1"/>
  <c r="F483" i="25" s="1"/>
  <c r="G163" i="25"/>
  <c r="G423" i="25" s="1"/>
  <c r="G483" i="25" s="1"/>
  <c r="H163" i="25"/>
  <c r="H423" i="25" s="1"/>
  <c r="H483" i="25" s="1"/>
  <c r="I163" i="25"/>
  <c r="I423" i="25" s="1"/>
  <c r="I483" i="25" s="1"/>
  <c r="J163" i="25"/>
  <c r="J423" i="25" s="1"/>
  <c r="J483" i="25" s="1"/>
  <c r="K163" i="25"/>
  <c r="K423" i="25" s="1"/>
  <c r="K483" i="25" s="1"/>
  <c r="M163" i="25"/>
  <c r="M423" i="25" s="1"/>
  <c r="M483" i="25" s="1"/>
  <c r="N163" i="25"/>
  <c r="N423" i="25" s="1"/>
  <c r="N483" i="25" s="1"/>
  <c r="Z163" i="25"/>
  <c r="Z423" i="25" s="1"/>
  <c r="Z483" i="25" s="1"/>
  <c r="AS28" i="16" s="1"/>
  <c r="AB163" i="25"/>
  <c r="F27" i="23" s="1"/>
  <c r="F87" i="23" s="1"/>
  <c r="AC163" i="25"/>
  <c r="G27" i="23" s="1"/>
  <c r="G87" i="23" s="1"/>
  <c r="AH163" i="25"/>
  <c r="AI163" i="25"/>
  <c r="D163" i="25"/>
  <c r="D423" i="25" s="1"/>
  <c r="D483" i="25" s="1"/>
  <c r="E156" i="25"/>
  <c r="E422" i="25" s="1"/>
  <c r="E482" i="25" s="1"/>
  <c r="F156" i="25"/>
  <c r="F422" i="25" s="1"/>
  <c r="F482" i="25" s="1"/>
  <c r="G156" i="25"/>
  <c r="G422" i="25" s="1"/>
  <c r="G482" i="25" s="1"/>
  <c r="H422" i="25"/>
  <c r="H482" i="25" s="1"/>
  <c r="I422" i="25"/>
  <c r="I482" i="25" s="1"/>
  <c r="J422" i="25"/>
  <c r="J482" i="25" s="1"/>
  <c r="K422" i="25"/>
  <c r="K482" i="25" s="1"/>
  <c r="M156" i="25"/>
  <c r="M422" i="25" s="1"/>
  <c r="M482" i="25" s="1"/>
  <c r="N156" i="25"/>
  <c r="N422" i="25" s="1"/>
  <c r="N482" i="25" s="1"/>
  <c r="Z156" i="25"/>
  <c r="Z422" i="25" s="1"/>
  <c r="Z482" i="25" s="1"/>
  <c r="AS27" i="16" s="1"/>
  <c r="AC156" i="25"/>
  <c r="G26" i="23" s="1"/>
  <c r="G86" i="23" s="1"/>
  <c r="AH156" i="25"/>
  <c r="AI156" i="25"/>
  <c r="D156" i="25"/>
  <c r="D422" i="25" s="1"/>
  <c r="D482" i="25" s="1"/>
  <c r="E151" i="25"/>
  <c r="E421" i="25" s="1"/>
  <c r="E481" i="25" s="1"/>
  <c r="F151" i="25"/>
  <c r="F421" i="25" s="1"/>
  <c r="F481" i="25" s="1"/>
  <c r="G151" i="25"/>
  <c r="G421" i="25" s="1"/>
  <c r="G481" i="25" s="1"/>
  <c r="H151" i="25"/>
  <c r="H421" i="25" s="1"/>
  <c r="H481" i="25" s="1"/>
  <c r="I151" i="25"/>
  <c r="I421" i="25" s="1"/>
  <c r="I481" i="25" s="1"/>
  <c r="J151" i="25"/>
  <c r="J421" i="25" s="1"/>
  <c r="J481" i="25" s="1"/>
  <c r="K151" i="25"/>
  <c r="K421" i="25" s="1"/>
  <c r="K481" i="25" s="1"/>
  <c r="M151" i="25"/>
  <c r="M421" i="25" s="1"/>
  <c r="M481" i="25" s="1"/>
  <c r="N151" i="25"/>
  <c r="N421" i="25" s="1"/>
  <c r="N481" i="25" s="1"/>
  <c r="AH151" i="25"/>
  <c r="AI151" i="25"/>
  <c r="D151" i="25"/>
  <c r="D421" i="25" s="1"/>
  <c r="D481" i="25" s="1"/>
  <c r="E142" i="25"/>
  <c r="F142" i="25"/>
  <c r="F420" i="25" s="1"/>
  <c r="F480" i="25" s="1"/>
  <c r="G142" i="25"/>
  <c r="H142" i="25"/>
  <c r="I142" i="25"/>
  <c r="J142" i="25"/>
  <c r="K420" i="25"/>
  <c r="K480" i="25" s="1"/>
  <c r="M142" i="25"/>
  <c r="N142" i="25"/>
  <c r="Z142" i="25"/>
  <c r="AB142" i="25"/>
  <c r="AC142" i="25"/>
  <c r="AH142" i="25"/>
  <c r="AI142" i="25"/>
  <c r="E419" i="25"/>
  <c r="E479" i="25" s="1"/>
  <c r="F419" i="25"/>
  <c r="F479" i="25" s="1"/>
  <c r="G419" i="25"/>
  <c r="G479" i="25" s="1"/>
  <c r="H419" i="25"/>
  <c r="H479" i="25" s="1"/>
  <c r="I419" i="25"/>
  <c r="I479" i="25" s="1"/>
  <c r="J419" i="25"/>
  <c r="J479" i="25" s="1"/>
  <c r="K419" i="25"/>
  <c r="K479" i="25" s="1"/>
  <c r="M419" i="25"/>
  <c r="M479" i="25" s="1"/>
  <c r="N419" i="25"/>
  <c r="N479" i="25" s="1"/>
  <c r="R131" i="31"/>
  <c r="S131" i="31"/>
  <c r="D136" i="25"/>
  <c r="D419" i="25" s="1"/>
  <c r="D479" i="25" s="1"/>
  <c r="E123" i="25"/>
  <c r="E417" i="25" s="1"/>
  <c r="E477" i="25" s="1"/>
  <c r="F123" i="25"/>
  <c r="F417" i="25" s="1"/>
  <c r="F477" i="25" s="1"/>
  <c r="G123" i="25"/>
  <c r="G417" i="25" s="1"/>
  <c r="G477" i="25" s="1"/>
  <c r="H123" i="25"/>
  <c r="H417" i="25" s="1"/>
  <c r="H477" i="25" s="1"/>
  <c r="I123" i="25"/>
  <c r="I417" i="25" s="1"/>
  <c r="I477" i="25" s="1"/>
  <c r="J123" i="25"/>
  <c r="J417" i="25" s="1"/>
  <c r="J477" i="25" s="1"/>
  <c r="K123" i="25"/>
  <c r="K417" i="25" s="1"/>
  <c r="K477" i="25" s="1"/>
  <c r="M123" i="25"/>
  <c r="M417" i="25" s="1"/>
  <c r="M477" i="25" s="1"/>
  <c r="N417" i="25"/>
  <c r="N477" i="25" s="1"/>
  <c r="AB123" i="25"/>
  <c r="F21" i="23" s="1"/>
  <c r="F81" i="23" s="1"/>
  <c r="AC123" i="25"/>
  <c r="G21" i="23" s="1"/>
  <c r="G81" i="23" s="1"/>
  <c r="AH123" i="25"/>
  <c r="AI123" i="25"/>
  <c r="E416" i="25"/>
  <c r="E476" i="25" s="1"/>
  <c r="F117" i="25"/>
  <c r="F416" i="25" s="1"/>
  <c r="F476" i="25" s="1"/>
  <c r="G416" i="25"/>
  <c r="G476" i="25" s="1"/>
  <c r="H117" i="25"/>
  <c r="H416" i="25" s="1"/>
  <c r="H476" i="25" s="1"/>
  <c r="I117" i="25"/>
  <c r="I416" i="25" s="1"/>
  <c r="I476" i="25" s="1"/>
  <c r="J117" i="25"/>
  <c r="J416" i="25" s="1"/>
  <c r="J476" i="25" s="1"/>
  <c r="K117" i="25"/>
  <c r="K416" i="25" s="1"/>
  <c r="K476" i="25" s="1"/>
  <c r="M117" i="25"/>
  <c r="M416" i="25" s="1"/>
  <c r="M476" i="25" s="1"/>
  <c r="N117" i="25"/>
  <c r="N416" i="25" s="1"/>
  <c r="N476" i="25" s="1"/>
  <c r="F20" i="23"/>
  <c r="F80" i="23" s="1"/>
  <c r="G20" i="23"/>
  <c r="G80" i="23" s="1"/>
  <c r="E110" i="25"/>
  <c r="E415" i="25" s="1"/>
  <c r="E475" i="25" s="1"/>
  <c r="F110" i="25"/>
  <c r="G110" i="25"/>
  <c r="G415" i="25" s="1"/>
  <c r="G475" i="25" s="1"/>
  <c r="H110" i="25"/>
  <c r="H415" i="25" s="1"/>
  <c r="H475" i="25" s="1"/>
  <c r="I110" i="25"/>
  <c r="J110" i="25"/>
  <c r="J415" i="25" s="1"/>
  <c r="J475" i="25" s="1"/>
  <c r="K110" i="25"/>
  <c r="K415" i="25" s="1"/>
  <c r="K475" i="25" s="1"/>
  <c r="M110" i="25"/>
  <c r="N415" i="25"/>
  <c r="AB110" i="25"/>
  <c r="AC110" i="25"/>
  <c r="AH110" i="25"/>
  <c r="AI110" i="25"/>
  <c r="E101" i="25"/>
  <c r="E413" i="25" s="1"/>
  <c r="E473" i="25" s="1"/>
  <c r="F101" i="25"/>
  <c r="G101" i="25"/>
  <c r="G413" i="25" s="1"/>
  <c r="G473" i="25" s="1"/>
  <c r="H101" i="25"/>
  <c r="H413" i="25" s="1"/>
  <c r="H473" i="25" s="1"/>
  <c r="I101" i="25"/>
  <c r="I413" i="25" s="1"/>
  <c r="I473" i="25" s="1"/>
  <c r="J101" i="25"/>
  <c r="J413" i="25" s="1"/>
  <c r="J473" i="25" s="1"/>
  <c r="K101" i="25"/>
  <c r="K413" i="25" s="1"/>
  <c r="K473" i="25" s="1"/>
  <c r="M101" i="25"/>
  <c r="M413" i="25" s="1"/>
  <c r="M473" i="25" s="1"/>
  <c r="N101" i="25"/>
  <c r="N413" i="25" s="1"/>
  <c r="N473" i="25" s="1"/>
  <c r="AB101" i="25"/>
  <c r="F17" i="23" s="1"/>
  <c r="F77" i="23" s="1"/>
  <c r="AC101" i="25"/>
  <c r="G17" i="23" s="1"/>
  <c r="G77" i="23" s="1"/>
  <c r="R100" i="31"/>
  <c r="S100" i="31"/>
  <c r="E89" i="25"/>
  <c r="E412" i="25" s="1"/>
  <c r="E472" i="25" s="1"/>
  <c r="G89" i="25"/>
  <c r="G412" i="25" s="1"/>
  <c r="G472" i="25" s="1"/>
  <c r="H89" i="25"/>
  <c r="H412" i="25" s="1"/>
  <c r="H472" i="25" s="1"/>
  <c r="J89" i="25"/>
  <c r="J412" i="25" s="1"/>
  <c r="J472" i="25" s="1"/>
  <c r="K89" i="25"/>
  <c r="K412" i="25" s="1"/>
  <c r="K472" i="25" s="1"/>
  <c r="M89" i="25"/>
  <c r="M412" i="25" s="1"/>
  <c r="M472" i="25" s="1"/>
  <c r="N412" i="25"/>
  <c r="N472" i="25" s="1"/>
  <c r="F16" i="23"/>
  <c r="F76" i="23" s="1"/>
  <c r="AC89" i="25"/>
  <c r="G16" i="23" s="1"/>
  <c r="G76" i="23" s="1"/>
  <c r="AH89" i="25"/>
  <c r="AI89" i="25"/>
  <c r="L82" i="31"/>
  <c r="M82" i="31"/>
  <c r="AH83" i="25"/>
  <c r="AI83" i="25"/>
  <c r="E72" i="25"/>
  <c r="E410" i="25" s="1"/>
  <c r="E470" i="25" s="1"/>
  <c r="F72" i="25"/>
  <c r="F410" i="25" s="1"/>
  <c r="F470" i="25" s="1"/>
  <c r="G72" i="25"/>
  <c r="G410" i="25" s="1"/>
  <c r="G470" i="25" s="1"/>
  <c r="H72" i="25"/>
  <c r="H410" i="25" s="1"/>
  <c r="H470" i="25" s="1"/>
  <c r="J72" i="25"/>
  <c r="J410" i="25" s="1"/>
  <c r="J470" i="25" s="1"/>
  <c r="K72" i="25"/>
  <c r="K410" i="25" s="1"/>
  <c r="K470" i="25" s="1"/>
  <c r="M72" i="25"/>
  <c r="M410" i="25" s="1"/>
  <c r="M470" i="25" s="1"/>
  <c r="N72" i="25"/>
  <c r="N410" i="25" s="1"/>
  <c r="N470" i="25" s="1"/>
  <c r="AB72" i="25"/>
  <c r="F14" i="23" s="1"/>
  <c r="F74" i="23" s="1"/>
  <c r="AC72" i="25"/>
  <c r="G14" i="23" s="1"/>
  <c r="G74" i="23" s="1"/>
  <c r="AH72" i="25"/>
  <c r="AI72" i="25"/>
  <c r="E409" i="25"/>
  <c r="E469" i="25" s="1"/>
  <c r="F409" i="25"/>
  <c r="F469" i="25" s="1"/>
  <c r="G409" i="25"/>
  <c r="G469" i="25" s="1"/>
  <c r="H409" i="25"/>
  <c r="H469" i="25" s="1"/>
  <c r="I409" i="25"/>
  <c r="I469" i="25" s="1"/>
  <c r="J409" i="25"/>
  <c r="J469" i="25" s="1"/>
  <c r="K409" i="25"/>
  <c r="K469" i="25" s="1"/>
  <c r="M409" i="25"/>
  <c r="M469" i="25" s="1"/>
  <c r="N409" i="25"/>
  <c r="N469" i="25" s="1"/>
  <c r="L60" i="31"/>
  <c r="M60" i="31"/>
  <c r="AH61" i="25"/>
  <c r="AI61" i="25"/>
  <c r="L15" i="31"/>
  <c r="Y15" i="28"/>
  <c r="R15" i="31"/>
  <c r="S15" i="31"/>
  <c r="S166" i="30"/>
  <c r="S159" i="30"/>
  <c r="T156" i="30"/>
  <c r="S156" i="30"/>
  <c r="T155" i="30"/>
  <c r="S155" i="30"/>
  <c r="T154" i="30"/>
  <c r="S154" i="30"/>
  <c r="S145" i="30"/>
  <c r="S152" i="30" s="1"/>
  <c r="S142" i="30"/>
  <c r="T142" i="30"/>
  <c r="T141" i="30"/>
  <c r="S141" i="30"/>
  <c r="T140" i="30"/>
  <c r="S140" i="30"/>
  <c r="T139" i="30"/>
  <c r="S139" i="30"/>
  <c r="S134" i="30"/>
  <c r="T134" i="30"/>
  <c r="S135" i="30"/>
  <c r="T135" i="30"/>
  <c r="S136" i="30"/>
  <c r="T136" i="30"/>
  <c r="T133" i="30"/>
  <c r="S133" i="30"/>
  <c r="T132" i="30"/>
  <c r="S132" i="30"/>
  <c r="T131" i="30"/>
  <c r="S131" i="30"/>
  <c r="S113" i="30"/>
  <c r="S118" i="30" s="1"/>
  <c r="T110" i="30"/>
  <c r="S110" i="30"/>
  <c r="T109" i="30"/>
  <c r="S109" i="30"/>
  <c r="T108" i="30"/>
  <c r="U108" i="30" s="1"/>
  <c r="S86" i="30"/>
  <c r="S82" i="30"/>
  <c r="T82" i="30"/>
  <c r="S83" i="30"/>
  <c r="T83" i="30"/>
  <c r="T81" i="30"/>
  <c r="S81" i="30"/>
  <c r="T80" i="30"/>
  <c r="S80" i="30"/>
  <c r="T79" i="30"/>
  <c r="S79" i="30"/>
  <c r="T78" i="30"/>
  <c r="S78" i="30"/>
  <c r="T77" i="30"/>
  <c r="S77" i="30"/>
  <c r="T76" i="30"/>
  <c r="S76" i="30"/>
  <c r="T75" i="30"/>
  <c r="S75" i="30"/>
  <c r="S52" i="30"/>
  <c r="T405" i="30"/>
  <c r="S41" i="30"/>
  <c r="S37" i="30"/>
  <c r="T37" i="30"/>
  <c r="S38" i="30"/>
  <c r="T38" i="30"/>
  <c r="T36" i="30"/>
  <c r="S36" i="30"/>
  <c r="T35" i="30"/>
  <c r="S35" i="30"/>
  <c r="U128" i="30"/>
  <c r="U127" i="30"/>
  <c r="T411" i="30"/>
  <c r="T90" i="30"/>
  <c r="T410" i="30" s="1"/>
  <c r="T73" i="30"/>
  <c r="T408" i="30" s="1"/>
  <c r="T62" i="30"/>
  <c r="T407" i="30" s="1"/>
  <c r="S403" i="30"/>
  <c r="T403" i="30"/>
  <c r="S400" i="30"/>
  <c r="T400" i="30"/>
  <c r="X7" i="23"/>
  <c r="X67" i="23" s="1"/>
  <c r="AK31" i="27"/>
  <c r="AK71" i="27"/>
  <c r="X14" i="23" s="1"/>
  <c r="X74" i="23" s="1"/>
  <c r="AK82" i="27"/>
  <c r="X15" i="23" s="1"/>
  <c r="X75" i="23" s="1"/>
  <c r="AK100" i="27"/>
  <c r="X17" i="23" s="1"/>
  <c r="X77" i="23" s="1"/>
  <c r="AK109" i="27"/>
  <c r="X19" i="23" s="1"/>
  <c r="X79" i="23" s="1"/>
  <c r="AK116" i="27"/>
  <c r="X20" i="23" s="1"/>
  <c r="X80" i="23" s="1"/>
  <c r="AK141" i="27"/>
  <c r="X24" i="23" s="1"/>
  <c r="X84" i="23" s="1"/>
  <c r="N415" i="27"/>
  <c r="M415" i="27"/>
  <c r="M475" i="27" s="1"/>
  <c r="K415" i="27"/>
  <c r="K475" i="27" s="1"/>
  <c r="J415" i="27"/>
  <c r="J475" i="27" s="1"/>
  <c r="H415" i="27"/>
  <c r="H475" i="27" s="1"/>
  <c r="G415" i="27"/>
  <c r="E415" i="27"/>
  <c r="Z415" i="27" s="1"/>
  <c r="AQ20" i="38" s="1"/>
  <c r="D415" i="27"/>
  <c r="L415" i="27"/>
  <c r="L475" i="27" s="1"/>
  <c r="I415" i="27"/>
  <c r="AA415" i="27" s="1"/>
  <c r="AR20" i="38" s="1"/>
  <c r="Z118" i="30"/>
  <c r="N414" i="27"/>
  <c r="N474" i="27" s="1"/>
  <c r="M414" i="27"/>
  <c r="M474" i="27" s="1"/>
  <c r="K414" i="27"/>
  <c r="K474" i="27" s="1"/>
  <c r="J414" i="27"/>
  <c r="J474" i="27" s="1"/>
  <c r="H414" i="27"/>
  <c r="H474" i="27" s="1"/>
  <c r="G414" i="27"/>
  <c r="G474" i="27" s="1"/>
  <c r="E414" i="27"/>
  <c r="D414" i="27"/>
  <c r="O414" i="27"/>
  <c r="O474" i="27" s="1"/>
  <c r="L414" i="27"/>
  <c r="L474" i="27" s="1"/>
  <c r="I414" i="27"/>
  <c r="P105" i="31"/>
  <c r="Z111" i="30"/>
  <c r="M413" i="27"/>
  <c r="M473" i="27" s="1"/>
  <c r="K413" i="27"/>
  <c r="K473" i="27" s="1"/>
  <c r="J413" i="27"/>
  <c r="J473" i="27" s="1"/>
  <c r="H413" i="27"/>
  <c r="H473" i="27" s="1"/>
  <c r="G413" i="27"/>
  <c r="G473" i="27" s="1"/>
  <c r="E413" i="27"/>
  <c r="D413" i="27"/>
  <c r="Y413" i="27" s="1"/>
  <c r="AP18" i="38" s="1"/>
  <c r="AB111" i="30"/>
  <c r="L413" i="27"/>
  <c r="L473" i="27" s="1"/>
  <c r="I413" i="27"/>
  <c r="AA413" i="27" s="1"/>
  <c r="AR18" i="38" s="1"/>
  <c r="N411" i="27"/>
  <c r="N471" i="27" s="1"/>
  <c r="M411" i="27"/>
  <c r="M471" i="27" s="1"/>
  <c r="L411" i="27"/>
  <c r="L471" i="27" s="1"/>
  <c r="K411" i="27"/>
  <c r="K471" i="27" s="1"/>
  <c r="J411" i="27"/>
  <c r="J471" i="27" s="1"/>
  <c r="H411" i="27"/>
  <c r="H471" i="27" s="1"/>
  <c r="G411" i="27"/>
  <c r="G471" i="27" s="1"/>
  <c r="E411" i="27"/>
  <c r="D411" i="27"/>
  <c r="O411" i="27"/>
  <c r="O471" i="27" s="1"/>
  <c r="I411" i="27"/>
  <c r="N410" i="27"/>
  <c r="N470" i="27" s="1"/>
  <c r="M410" i="27"/>
  <c r="M470" i="27" s="1"/>
  <c r="K410" i="27"/>
  <c r="K470" i="27" s="1"/>
  <c r="J410" i="27"/>
  <c r="J470" i="27" s="1"/>
  <c r="H410" i="27"/>
  <c r="H470" i="27" s="1"/>
  <c r="G410" i="27"/>
  <c r="G470" i="27" s="1"/>
  <c r="E410" i="27"/>
  <c r="D410" i="27"/>
  <c r="L410" i="27"/>
  <c r="L470" i="27" s="1"/>
  <c r="O82" i="31"/>
  <c r="N409" i="27"/>
  <c r="N469" i="27" s="1"/>
  <c r="M409" i="27"/>
  <c r="M469" i="27" s="1"/>
  <c r="K409" i="27"/>
  <c r="K469" i="27" s="1"/>
  <c r="J409" i="27"/>
  <c r="J469" i="27" s="1"/>
  <c r="H409" i="27"/>
  <c r="H469" i="27" s="1"/>
  <c r="G409" i="27"/>
  <c r="E409" i="27"/>
  <c r="L409" i="27"/>
  <c r="L469" i="27" s="1"/>
  <c r="I409" i="27"/>
  <c r="AA409" i="27" s="1"/>
  <c r="AR14" i="38" s="1"/>
  <c r="N408" i="27"/>
  <c r="N468" i="27" s="1"/>
  <c r="M408" i="27"/>
  <c r="M468" i="27" s="1"/>
  <c r="K408" i="27"/>
  <c r="K468" i="27" s="1"/>
  <c r="J408" i="27"/>
  <c r="J468" i="27" s="1"/>
  <c r="H408" i="27"/>
  <c r="H468" i="27" s="1"/>
  <c r="G408" i="27"/>
  <c r="G468" i="27" s="1"/>
  <c r="E408" i="27"/>
  <c r="Z408" i="27" s="1"/>
  <c r="AQ13" i="38" s="1"/>
  <c r="D408" i="27"/>
  <c r="L408" i="27"/>
  <c r="L468" i="27" s="1"/>
  <c r="I408" i="27"/>
  <c r="AA408" i="27" s="1"/>
  <c r="AR13" i="38" s="1"/>
  <c r="N407" i="27"/>
  <c r="N467" i="27" s="1"/>
  <c r="M407" i="27"/>
  <c r="M467" i="27" s="1"/>
  <c r="L407" i="27"/>
  <c r="L467" i="27" s="1"/>
  <c r="K407" i="27"/>
  <c r="K467" i="27" s="1"/>
  <c r="J407" i="27"/>
  <c r="J467" i="27" s="1"/>
  <c r="H407" i="27"/>
  <c r="H467" i="27" s="1"/>
  <c r="G407" i="27"/>
  <c r="G467" i="27" s="1"/>
  <c r="E407" i="27"/>
  <c r="D407" i="27"/>
  <c r="I407" i="27"/>
  <c r="AA407" i="27" s="1"/>
  <c r="AR12" i="38" s="1"/>
  <c r="D406" i="27"/>
  <c r="P48" i="31"/>
  <c r="O42" i="31"/>
  <c r="AB44" i="30"/>
  <c r="P38" i="31"/>
  <c r="D404" i="27"/>
  <c r="AB39" i="30"/>
  <c r="D403" i="27"/>
  <c r="P32" i="31"/>
  <c r="O32" i="31"/>
  <c r="N402" i="27"/>
  <c r="N462" i="27" s="1"/>
  <c r="M402" i="27"/>
  <c r="M462" i="27" s="1"/>
  <c r="K402" i="27"/>
  <c r="K462" i="27" s="1"/>
  <c r="J402" i="27"/>
  <c r="J462" i="27" s="1"/>
  <c r="H402" i="27"/>
  <c r="H462" i="27" s="1"/>
  <c r="G402" i="27"/>
  <c r="G462" i="27" s="1"/>
  <c r="E402" i="27"/>
  <c r="D402" i="27"/>
  <c r="L402" i="27"/>
  <c r="L462" i="27" s="1"/>
  <c r="I402" i="27"/>
  <c r="AA402" i="27" s="1"/>
  <c r="AR7" i="38" s="1"/>
  <c r="Z21" i="30"/>
  <c r="M401" i="27"/>
  <c r="M461" i="27" s="1"/>
  <c r="K401" i="27"/>
  <c r="K461" i="27" s="1"/>
  <c r="J401" i="27"/>
  <c r="J461" i="27" s="1"/>
  <c r="H401" i="27"/>
  <c r="H461" i="27" s="1"/>
  <c r="G401" i="27"/>
  <c r="G461" i="27" s="1"/>
  <c r="E401" i="27"/>
  <c r="D401" i="27"/>
  <c r="L401" i="27"/>
  <c r="L461" i="27" s="1"/>
  <c r="I401" i="27"/>
  <c r="AA401" i="27" s="1"/>
  <c r="AR6" i="38" s="1"/>
  <c r="D400" i="27"/>
  <c r="Y400" i="27" s="1"/>
  <c r="AB15" i="30"/>
  <c r="X15" i="30" s="1"/>
  <c r="AB14" i="30"/>
  <c r="X14" i="30" s="1"/>
  <c r="AB13" i="30"/>
  <c r="X13" i="30" s="1"/>
  <c r="AB12" i="30"/>
  <c r="X12" i="30" s="1"/>
  <c r="AB11" i="30"/>
  <c r="X11" i="30" s="1"/>
  <c r="AB10" i="30"/>
  <c r="AB16" i="30"/>
  <c r="Z170" i="28"/>
  <c r="AE170" i="25"/>
  <c r="AF170" i="25"/>
  <c r="Z171" i="28"/>
  <c r="AE171" i="25"/>
  <c r="AF171" i="25"/>
  <c r="Z172" i="28"/>
  <c r="AD172" i="25"/>
  <c r="AE172" i="25"/>
  <c r="AF172" i="25"/>
  <c r="AF169" i="25"/>
  <c r="AE169" i="25"/>
  <c r="AF168" i="25"/>
  <c r="Z168" i="28"/>
  <c r="Z167" i="28"/>
  <c r="AF167" i="25"/>
  <c r="AE167" i="25"/>
  <c r="Z166" i="28"/>
  <c r="AF166" i="25"/>
  <c r="AE166" i="25"/>
  <c r="AF165" i="25"/>
  <c r="AE165" i="25"/>
  <c r="Z161" i="28"/>
  <c r="V161" i="28" s="1"/>
  <c r="AE161" i="25"/>
  <c r="AF161" i="25"/>
  <c r="Z162" i="28"/>
  <c r="V162" i="28" s="1"/>
  <c r="AE162" i="25"/>
  <c r="AF162" i="25"/>
  <c r="AF160" i="25"/>
  <c r="AE160" i="25"/>
  <c r="AF159" i="25"/>
  <c r="Z159" i="28"/>
  <c r="V159" i="28" s="1"/>
  <c r="AD163" i="25"/>
  <c r="H27" i="23" s="1"/>
  <c r="H87" i="23" s="1"/>
  <c r="AF158" i="25"/>
  <c r="AE158" i="25"/>
  <c r="AF155" i="25"/>
  <c r="AE155" i="25"/>
  <c r="AF154" i="25"/>
  <c r="Z154" i="28"/>
  <c r="AD156" i="25"/>
  <c r="H26" i="23" s="1"/>
  <c r="H86" i="23" s="1"/>
  <c r="Z153" i="28"/>
  <c r="AF153" i="25"/>
  <c r="AE153" i="25"/>
  <c r="Z148" i="28"/>
  <c r="AE148" i="25"/>
  <c r="AF148" i="25"/>
  <c r="Z149" i="28"/>
  <c r="AE149" i="25"/>
  <c r="AF149" i="25"/>
  <c r="Z150" i="28"/>
  <c r="AE150" i="25"/>
  <c r="AF150" i="25"/>
  <c r="AF147" i="25"/>
  <c r="AE147" i="25"/>
  <c r="AF146" i="25"/>
  <c r="Z146" i="28"/>
  <c r="AF145" i="25"/>
  <c r="AE145" i="25"/>
  <c r="AF144" i="25"/>
  <c r="AE144" i="25"/>
  <c r="AD141" i="25"/>
  <c r="AF141" i="25"/>
  <c r="AE141" i="25"/>
  <c r="AD140" i="25"/>
  <c r="AF140" i="25"/>
  <c r="Z140" i="28"/>
  <c r="AD139" i="25"/>
  <c r="Z139" i="28"/>
  <c r="AF139" i="25"/>
  <c r="AE139" i="25"/>
  <c r="AD138" i="25"/>
  <c r="Z138" i="28"/>
  <c r="AF138" i="25"/>
  <c r="AE138" i="25"/>
  <c r="Z135" i="28"/>
  <c r="V135" i="28" s="1"/>
  <c r="Z133" i="28"/>
  <c r="V133" i="28" s="1"/>
  <c r="Z132" i="28"/>
  <c r="V132" i="28" s="1"/>
  <c r="AF127" i="25"/>
  <c r="AE127" i="25"/>
  <c r="AF126" i="25"/>
  <c r="Z126" i="28"/>
  <c r="AF125" i="25"/>
  <c r="AE125" i="25"/>
  <c r="AF122" i="25"/>
  <c r="AE122" i="25"/>
  <c r="AF121" i="25"/>
  <c r="Z121" i="28"/>
  <c r="AF120" i="25"/>
  <c r="AE120" i="25"/>
  <c r="Z119" i="28"/>
  <c r="AF119" i="25"/>
  <c r="AD116" i="25"/>
  <c r="AF116" i="25"/>
  <c r="AE116" i="25"/>
  <c r="AD115" i="25"/>
  <c r="AF115" i="25"/>
  <c r="Z115" i="28"/>
  <c r="AD114" i="25"/>
  <c r="AF114" i="25"/>
  <c r="AE114" i="25"/>
  <c r="AD113" i="25"/>
  <c r="Z113" i="28"/>
  <c r="AF113" i="25"/>
  <c r="AE113" i="25"/>
  <c r="AF112" i="25"/>
  <c r="AE112" i="25"/>
  <c r="AF109" i="25"/>
  <c r="AE109" i="25"/>
  <c r="AF108" i="25"/>
  <c r="Z108" i="28"/>
  <c r="AD110" i="25"/>
  <c r="H19" i="23" s="1"/>
  <c r="H79" i="23" s="1"/>
  <c r="AF107" i="25"/>
  <c r="AE107" i="25"/>
  <c r="Z100" i="28"/>
  <c r="AE100" i="25"/>
  <c r="AF100" i="25"/>
  <c r="AF99" i="25"/>
  <c r="AE99" i="25"/>
  <c r="AF98" i="25"/>
  <c r="Z98" i="28"/>
  <c r="AF97" i="25"/>
  <c r="AE97" i="25"/>
  <c r="Z96" i="28"/>
  <c r="AF96" i="25"/>
  <c r="AE96" i="25"/>
  <c r="AF95" i="25"/>
  <c r="AE95" i="25"/>
  <c r="AF94" i="25"/>
  <c r="Z94" i="28"/>
  <c r="Z93" i="28"/>
  <c r="AF93" i="25"/>
  <c r="AE93" i="25"/>
  <c r="Z92" i="28"/>
  <c r="AF92" i="25"/>
  <c r="AE92" i="25"/>
  <c r="AF91" i="25"/>
  <c r="AE91" i="25"/>
  <c r="AF88" i="25"/>
  <c r="AE88" i="25"/>
  <c r="AF87" i="25"/>
  <c r="AF86" i="25"/>
  <c r="AE86" i="25"/>
  <c r="AF85" i="25"/>
  <c r="AE85" i="25"/>
  <c r="Z82" i="28"/>
  <c r="Z80" i="28"/>
  <c r="Z79" i="28"/>
  <c r="Z78" i="28"/>
  <c r="Z76" i="28"/>
  <c r="Z71" i="28"/>
  <c r="V71" i="28" s="1"/>
  <c r="AF71" i="25"/>
  <c r="AE71" i="25"/>
  <c r="Z70" i="28"/>
  <c r="V70" i="28" s="1"/>
  <c r="AF70" i="25"/>
  <c r="AE70" i="25"/>
  <c r="AF69" i="25"/>
  <c r="AE69" i="25"/>
  <c r="AF68" i="25"/>
  <c r="Z68" i="28"/>
  <c r="V68" i="28" s="1"/>
  <c r="Z67" i="28"/>
  <c r="V67" i="28" s="1"/>
  <c r="AF67" i="25"/>
  <c r="AE67" i="25"/>
  <c r="Z66" i="28"/>
  <c r="V66" i="28" s="1"/>
  <c r="AF66" i="25"/>
  <c r="AE66" i="25"/>
  <c r="AF65" i="25"/>
  <c r="AE65" i="25"/>
  <c r="AF64" i="25"/>
  <c r="Z64" i="28"/>
  <c r="V64" i="28" s="1"/>
  <c r="AF63" i="25"/>
  <c r="AE63" i="25"/>
  <c r="AE59" i="25"/>
  <c r="AF59" i="25"/>
  <c r="Z60" i="28"/>
  <c r="AE60" i="25"/>
  <c r="AF60" i="25"/>
  <c r="AF58" i="25"/>
  <c r="AE58" i="25"/>
  <c r="AF57" i="25"/>
  <c r="Z57" i="28"/>
  <c r="AF56" i="25"/>
  <c r="AE56" i="25"/>
  <c r="Z55" i="28"/>
  <c r="AF55" i="25"/>
  <c r="AE55" i="25"/>
  <c r="AF54" i="25"/>
  <c r="AE54" i="25"/>
  <c r="AF53" i="25"/>
  <c r="Z53" i="28"/>
  <c r="AF52" i="25"/>
  <c r="AE52" i="25"/>
  <c r="Z51" i="28"/>
  <c r="AF51" i="25"/>
  <c r="AE51" i="25"/>
  <c r="AF48" i="25"/>
  <c r="AE48" i="25"/>
  <c r="AF47" i="25"/>
  <c r="Z47" i="28"/>
  <c r="Z46" i="28"/>
  <c r="AF46" i="25"/>
  <c r="AE46" i="25"/>
  <c r="Z45" i="28"/>
  <c r="AF45" i="25"/>
  <c r="AE45" i="25"/>
  <c r="AF40" i="25"/>
  <c r="AF43" i="25" s="1"/>
  <c r="D11" i="23" s="1"/>
  <c r="Z37" i="28"/>
  <c r="V37" i="28" s="1"/>
  <c r="Z35" i="28"/>
  <c r="V35" i="28" s="1"/>
  <c r="AD38" i="25"/>
  <c r="H10" i="23" s="1"/>
  <c r="H70" i="23" s="1"/>
  <c r="AF31" i="25"/>
  <c r="AE31" i="25"/>
  <c r="AF30" i="25"/>
  <c r="V30" i="28"/>
  <c r="AF27" i="25"/>
  <c r="AE27" i="25"/>
  <c r="AF26" i="25"/>
  <c r="Z26" i="28"/>
  <c r="AF25" i="25"/>
  <c r="AE25" i="25"/>
  <c r="AF24" i="25"/>
  <c r="AE24" i="25"/>
  <c r="AF23" i="25"/>
  <c r="AE23" i="25"/>
  <c r="AF22" i="25"/>
  <c r="Z22" i="28"/>
  <c r="Z18" i="28"/>
  <c r="AE9" i="25"/>
  <c r="AF9" i="25"/>
  <c r="AE10" i="25"/>
  <c r="AF10" i="25"/>
  <c r="AE11" i="25"/>
  <c r="AF11" i="25"/>
  <c r="AE12" i="25"/>
  <c r="AF12" i="25"/>
  <c r="AE13" i="25"/>
  <c r="AF13" i="25"/>
  <c r="AE14" i="25"/>
  <c r="AF14" i="25"/>
  <c r="Z10" i="28"/>
  <c r="Z14" i="28"/>
  <c r="AF8" i="25"/>
  <c r="AG8" i="25" s="1"/>
  <c r="AJ172" i="25"/>
  <c r="AJ171" i="25"/>
  <c r="AJ170" i="25"/>
  <c r="AJ169" i="25"/>
  <c r="AJ168" i="25"/>
  <c r="AJ167" i="25"/>
  <c r="AJ166" i="25"/>
  <c r="AJ165" i="25"/>
  <c r="AJ141" i="25"/>
  <c r="AJ140" i="25"/>
  <c r="AJ139" i="25"/>
  <c r="AJ138" i="25"/>
  <c r="AJ116" i="25"/>
  <c r="AJ115" i="25"/>
  <c r="AJ114" i="25"/>
  <c r="AJ113" i="25"/>
  <c r="AJ112" i="25"/>
  <c r="AI49" i="25"/>
  <c r="AH49" i="25"/>
  <c r="S42" i="31"/>
  <c r="R42" i="31"/>
  <c r="AJ41" i="25"/>
  <c r="AJ40" i="25"/>
  <c r="AI38" i="25"/>
  <c r="AH38" i="25"/>
  <c r="Y10" i="23" s="1"/>
  <c r="AI32" i="25"/>
  <c r="AH32" i="25"/>
  <c r="AJ31" i="25"/>
  <c r="AJ30" i="25"/>
  <c r="AI28" i="25"/>
  <c r="AH28" i="25"/>
  <c r="AI20" i="25"/>
  <c r="AH20" i="25"/>
  <c r="AC49" i="25"/>
  <c r="G12" i="23" s="1"/>
  <c r="G72" i="23" s="1"/>
  <c r="AB49" i="25"/>
  <c r="F12" i="23" s="1"/>
  <c r="F72" i="23" s="1"/>
  <c r="AC38" i="25"/>
  <c r="G10" i="23" s="1"/>
  <c r="G70" i="23" s="1"/>
  <c r="AB38" i="25"/>
  <c r="F10" i="23" s="1"/>
  <c r="F70" i="23" s="1"/>
  <c r="AC32" i="25"/>
  <c r="G9" i="23" s="1"/>
  <c r="G69" i="23" s="1"/>
  <c r="AB32" i="25"/>
  <c r="F9" i="23" s="1"/>
  <c r="F69" i="23" s="1"/>
  <c r="AD32" i="25"/>
  <c r="H9" i="23" s="1"/>
  <c r="H69" i="23" s="1"/>
  <c r="AC28" i="25"/>
  <c r="G8" i="23" s="1"/>
  <c r="G68" i="23" s="1"/>
  <c r="AB28" i="25"/>
  <c r="F8" i="23" s="1"/>
  <c r="F68" i="23" s="1"/>
  <c r="AD28" i="25"/>
  <c r="H8" i="23" s="1"/>
  <c r="H68" i="23" s="1"/>
  <c r="G7" i="23"/>
  <c r="G67" i="23" s="1"/>
  <c r="F7" i="23"/>
  <c r="F67" i="23" s="1"/>
  <c r="L48" i="31"/>
  <c r="L42" i="31"/>
  <c r="Z38" i="25"/>
  <c r="Z406" i="25" s="1"/>
  <c r="Z466" i="25" s="1"/>
  <c r="AS11" i="16" s="1"/>
  <c r="Z32" i="25"/>
  <c r="Y32" i="28" s="1"/>
  <c r="Z13" i="28"/>
  <c r="Z12" i="28"/>
  <c r="Z11" i="28"/>
  <c r="Z9" i="28"/>
  <c r="N49" i="25"/>
  <c r="N408" i="25" s="1"/>
  <c r="N468" i="25" s="1"/>
  <c r="M49" i="25"/>
  <c r="M408" i="25" s="1"/>
  <c r="M468" i="25" s="1"/>
  <c r="N38" i="25"/>
  <c r="N406" i="25" s="1"/>
  <c r="N466" i="25" s="1"/>
  <c r="M38" i="25"/>
  <c r="M406" i="25" s="1"/>
  <c r="M466" i="25" s="1"/>
  <c r="N32" i="25"/>
  <c r="M32" i="25"/>
  <c r="M405" i="25" s="1"/>
  <c r="M465" i="25" s="1"/>
  <c r="N404" i="25"/>
  <c r="N464" i="25" s="1"/>
  <c r="M404" i="25"/>
  <c r="M464" i="25" s="1"/>
  <c r="N403" i="25"/>
  <c r="M20" i="25"/>
  <c r="M403" i="25" s="1"/>
  <c r="K49" i="25"/>
  <c r="J49" i="25"/>
  <c r="J408" i="25" s="1"/>
  <c r="J468" i="25" s="1"/>
  <c r="K38" i="25"/>
  <c r="K406" i="25" s="1"/>
  <c r="K466" i="25" s="1"/>
  <c r="J38" i="25"/>
  <c r="J406" i="25" s="1"/>
  <c r="J466" i="25" s="1"/>
  <c r="K32" i="25"/>
  <c r="K405" i="25" s="1"/>
  <c r="K465" i="25" s="1"/>
  <c r="J32" i="25"/>
  <c r="J405" i="25" s="1"/>
  <c r="J465" i="25" s="1"/>
  <c r="K404" i="25"/>
  <c r="K464" i="25" s="1"/>
  <c r="J404" i="25"/>
  <c r="J464" i="25" s="1"/>
  <c r="K20" i="25"/>
  <c r="J20" i="25"/>
  <c r="H49" i="25"/>
  <c r="H408" i="25" s="1"/>
  <c r="H468" i="25" s="1"/>
  <c r="G49" i="25"/>
  <c r="G408" i="25" s="1"/>
  <c r="G468" i="25" s="1"/>
  <c r="I49" i="25"/>
  <c r="I408" i="25" s="1"/>
  <c r="I468" i="25" s="1"/>
  <c r="H38" i="25"/>
  <c r="H406" i="25" s="1"/>
  <c r="H466" i="25" s="1"/>
  <c r="G38" i="25"/>
  <c r="G406" i="25" s="1"/>
  <c r="G466" i="25" s="1"/>
  <c r="I38" i="25"/>
  <c r="I406" i="25" s="1"/>
  <c r="I466" i="25" s="1"/>
  <c r="H32" i="25"/>
  <c r="H405" i="25" s="1"/>
  <c r="H465" i="25" s="1"/>
  <c r="G32" i="25"/>
  <c r="G405" i="25" s="1"/>
  <c r="G465" i="25" s="1"/>
  <c r="I405" i="25"/>
  <c r="I465" i="25" s="1"/>
  <c r="H28" i="25"/>
  <c r="H404" i="25" s="1"/>
  <c r="H464" i="25" s="1"/>
  <c r="G28" i="25"/>
  <c r="G404" i="25" s="1"/>
  <c r="G464" i="25" s="1"/>
  <c r="I404" i="25"/>
  <c r="H20" i="25"/>
  <c r="D142" i="25"/>
  <c r="D123" i="25"/>
  <c r="D417" i="25" s="1"/>
  <c r="D477" i="25" s="1"/>
  <c r="D416" i="25"/>
  <c r="D476" i="25" s="1"/>
  <c r="D110" i="25"/>
  <c r="D415" i="25" s="1"/>
  <c r="D475" i="25" s="1"/>
  <c r="D101" i="25"/>
  <c r="D413" i="25" s="1"/>
  <c r="D473" i="25" s="1"/>
  <c r="D89" i="25"/>
  <c r="D412" i="25" s="1"/>
  <c r="D472" i="25" s="1"/>
  <c r="D83" i="25"/>
  <c r="D411" i="25" s="1"/>
  <c r="D471" i="25" s="1"/>
  <c r="D72" i="25"/>
  <c r="D410" i="25" s="1"/>
  <c r="D470" i="25" s="1"/>
  <c r="D409" i="25"/>
  <c r="D469" i="25" s="1"/>
  <c r="D49" i="25"/>
  <c r="D408" i="25" s="1"/>
  <c r="D468" i="25" s="1"/>
  <c r="E49" i="25"/>
  <c r="E408" i="25" s="1"/>
  <c r="E468" i="25" s="1"/>
  <c r="E38" i="25"/>
  <c r="E406" i="25" s="1"/>
  <c r="E466" i="25" s="1"/>
  <c r="D38" i="25"/>
  <c r="D406" i="25" s="1"/>
  <c r="D466" i="25" s="1"/>
  <c r="E32" i="25"/>
  <c r="E405" i="25" s="1"/>
  <c r="E465" i="25" s="1"/>
  <c r="D405" i="25"/>
  <c r="D465" i="25" s="1"/>
  <c r="E28" i="25"/>
  <c r="E404" i="25" s="1"/>
  <c r="E464" i="25" s="1"/>
  <c r="D28" i="25"/>
  <c r="D404" i="25" s="1"/>
  <c r="D464" i="25" s="1"/>
  <c r="E20" i="25"/>
  <c r="D20" i="25"/>
  <c r="D403" i="25" s="1"/>
  <c r="Z59" i="23"/>
  <c r="Y59" i="23"/>
  <c r="X59" i="23"/>
  <c r="V59" i="23"/>
  <c r="X59" i="39" s="1"/>
  <c r="P59" i="23"/>
  <c r="O59" i="23"/>
  <c r="M59" i="23"/>
  <c r="L59" i="23"/>
  <c r="G59" i="23"/>
  <c r="F59" i="23"/>
  <c r="E59" i="23"/>
  <c r="D59" i="23"/>
  <c r="C59" i="23"/>
  <c r="AA59" i="23"/>
  <c r="W59" i="23"/>
  <c r="Y59" i="39" s="1"/>
  <c r="S59" i="23"/>
  <c r="H1150" i="65" s="1"/>
  <c r="R59" i="23"/>
  <c r="G1150" i="65" s="1"/>
  <c r="Q59" i="23"/>
  <c r="N59" i="23"/>
  <c r="J59" i="23"/>
  <c r="I59" i="23"/>
  <c r="H59" i="23"/>
  <c r="U22" i="16"/>
  <c r="U25" i="16"/>
  <c r="O24" i="16"/>
  <c r="AP24" i="16" s="1"/>
  <c r="O6" i="15"/>
  <c r="F6" i="15"/>
  <c r="F64" i="15" s="1"/>
  <c r="G6" i="15"/>
  <c r="Z410" i="27" l="1"/>
  <c r="AQ15" i="38" s="1"/>
  <c r="Z416" i="27"/>
  <c r="AQ21" i="38" s="1"/>
  <c r="Y414" i="27"/>
  <c r="AP19" i="38" s="1"/>
  <c r="Y417" i="27"/>
  <c r="AP22" i="38" s="1"/>
  <c r="AA420" i="27"/>
  <c r="AR25" i="38" s="1"/>
  <c r="Y408" i="27"/>
  <c r="AP13" i="38" s="1"/>
  <c r="AA416" i="27"/>
  <c r="AR21" i="38" s="1"/>
  <c r="Y421" i="27"/>
  <c r="AP26" i="38" s="1"/>
  <c r="Y403" i="27"/>
  <c r="AP8" i="38" s="1"/>
  <c r="Y460" i="27"/>
  <c r="AP5" i="38"/>
  <c r="Y407" i="27"/>
  <c r="AP12" i="38" s="1"/>
  <c r="E410" i="38"/>
  <c r="AC410" i="38"/>
  <c r="Q411" i="38"/>
  <c r="E413" i="38"/>
  <c r="E414" i="38"/>
  <c r="Q415" i="38"/>
  <c r="C23" i="15"/>
  <c r="C81" i="15" s="1"/>
  <c r="I83" i="23"/>
  <c r="Y402" i="27"/>
  <c r="AP7" i="38" s="1"/>
  <c r="Z407" i="27"/>
  <c r="AQ12" i="38" s="1"/>
  <c r="Z409" i="27"/>
  <c r="AQ14" i="38" s="1"/>
  <c r="E471" i="27"/>
  <c r="Z411" i="27"/>
  <c r="AQ16" i="38" s="1"/>
  <c r="Z413" i="27"/>
  <c r="AQ18" i="38" s="1"/>
  <c r="AA414" i="27"/>
  <c r="AR19" i="38" s="1"/>
  <c r="Z414" i="27"/>
  <c r="AQ19" i="38" s="1"/>
  <c r="Y416" i="27"/>
  <c r="AP21" i="38" s="1"/>
  <c r="Z417" i="27"/>
  <c r="AQ22" i="38" s="1"/>
  <c r="AA418" i="27"/>
  <c r="AR23" i="38" s="1"/>
  <c r="Y420" i="27"/>
  <c r="AP25" i="38" s="1"/>
  <c r="Z421" i="27"/>
  <c r="AQ26" i="38" s="1"/>
  <c r="AA422" i="27"/>
  <c r="AR27" i="38" s="1"/>
  <c r="D475" i="27"/>
  <c r="Y415" i="27"/>
  <c r="AP20" i="38" s="1"/>
  <c r="Z420" i="27"/>
  <c r="AQ25" i="38" s="1"/>
  <c r="M10" i="15"/>
  <c r="M68" i="15" s="1"/>
  <c r="Y70" i="23"/>
  <c r="L12" i="51"/>
  <c r="D12" i="51" s="1"/>
  <c r="D75" i="51" s="1"/>
  <c r="D71" i="23"/>
  <c r="Z418" i="27"/>
  <c r="AQ23" i="38" s="1"/>
  <c r="Z402" i="27"/>
  <c r="AQ7" i="38" s="1"/>
  <c r="Y409" i="27"/>
  <c r="AP14" i="38" s="1"/>
  <c r="I471" i="27"/>
  <c r="AA411" i="27"/>
  <c r="AR16" i="38" s="1"/>
  <c r="AA417" i="27"/>
  <c r="AR22" i="38" s="1"/>
  <c r="Y418" i="27"/>
  <c r="AP23" i="38" s="1"/>
  <c r="AA421" i="27"/>
  <c r="AR26" i="38" s="1"/>
  <c r="Y422" i="27"/>
  <c r="AP27" i="38" s="1"/>
  <c r="Z422" i="27"/>
  <c r="AQ27" i="38" s="1"/>
  <c r="E23" i="15"/>
  <c r="K83" i="23"/>
  <c r="H479" i="27"/>
  <c r="H483" i="27" s="1"/>
  <c r="Z419" i="27"/>
  <c r="AQ24" i="38" s="1"/>
  <c r="G479" i="27"/>
  <c r="Y419" i="27"/>
  <c r="AP24" i="38" s="1"/>
  <c r="Z401" i="27"/>
  <c r="AQ6" i="38" s="1"/>
  <c r="Y401" i="27"/>
  <c r="AP6" i="38" s="1"/>
  <c r="D471" i="27"/>
  <c r="Y411" i="27"/>
  <c r="AP16" i="38" s="1"/>
  <c r="D470" i="27"/>
  <c r="Y410" i="27"/>
  <c r="AP15" i="38" s="1"/>
  <c r="Y406" i="27"/>
  <c r="Y404" i="27"/>
  <c r="AP9" i="38" s="1"/>
  <c r="Q123" i="28"/>
  <c r="G64" i="15"/>
  <c r="AH26" i="16"/>
  <c r="AH17" i="16"/>
  <c r="AK12" i="16"/>
  <c r="AH9" i="16"/>
  <c r="AK26" i="16"/>
  <c r="AH23" i="16"/>
  <c r="AK17" i="16"/>
  <c r="AH14" i="16"/>
  <c r="AK9" i="16"/>
  <c r="X9" i="23"/>
  <c r="P123" i="28"/>
  <c r="AK22" i="16"/>
  <c r="J174" i="28"/>
  <c r="W26" i="16"/>
  <c r="W14" i="16"/>
  <c r="AN25" i="16"/>
  <c r="S25" i="16"/>
  <c r="AN15" i="16"/>
  <c r="S15" i="16"/>
  <c r="S7" i="16"/>
  <c r="AN7" i="16"/>
  <c r="AK25" i="16"/>
  <c r="AH22" i="16"/>
  <c r="AK16" i="16"/>
  <c r="AH13" i="16"/>
  <c r="AK8" i="16"/>
  <c r="W24" i="16"/>
  <c r="W13" i="16"/>
  <c r="AN24" i="16"/>
  <c r="S24" i="16"/>
  <c r="AN14" i="16"/>
  <c r="S14" i="16"/>
  <c r="AH27" i="16"/>
  <c r="AH18" i="16"/>
  <c r="AK13" i="16"/>
  <c r="AH10" i="16"/>
  <c r="W23" i="16"/>
  <c r="W12" i="16"/>
  <c r="AN23" i="16"/>
  <c r="S23" i="16"/>
  <c r="AN13" i="16"/>
  <c r="S13" i="16"/>
  <c r="AK27" i="16"/>
  <c r="AH24" i="16"/>
  <c r="AK18" i="16"/>
  <c r="AH15" i="16"/>
  <c r="AK10" i="16"/>
  <c r="AH7" i="16"/>
  <c r="W21" i="16"/>
  <c r="W11" i="16"/>
  <c r="AN22" i="16"/>
  <c r="S22" i="16"/>
  <c r="AN12" i="16"/>
  <c r="S12" i="16"/>
  <c r="AH29" i="16"/>
  <c r="AK24" i="16"/>
  <c r="AH21" i="16"/>
  <c r="AK15" i="16"/>
  <c r="AH12" i="16"/>
  <c r="W20" i="16"/>
  <c r="W10" i="16"/>
  <c r="AN29" i="16"/>
  <c r="S29" i="16"/>
  <c r="AN21" i="16"/>
  <c r="S21" i="16"/>
  <c r="AN11" i="16"/>
  <c r="S11" i="16"/>
  <c r="AK29" i="16"/>
  <c r="AK21" i="16"/>
  <c r="W29" i="16"/>
  <c r="W18" i="16"/>
  <c r="W9" i="16"/>
  <c r="AN28" i="16"/>
  <c r="S28" i="16"/>
  <c r="AN18" i="16"/>
  <c r="S18" i="16"/>
  <c r="AN10" i="16"/>
  <c r="S10" i="16"/>
  <c r="W22" i="16"/>
  <c r="W28" i="16"/>
  <c r="W16" i="16"/>
  <c r="W8" i="16"/>
  <c r="AN27" i="16"/>
  <c r="S27" i="16"/>
  <c r="AN17" i="16"/>
  <c r="S17" i="16"/>
  <c r="AN9" i="16"/>
  <c r="S9" i="16"/>
  <c r="AH28" i="16"/>
  <c r="AK23" i="16"/>
  <c r="AK14" i="16"/>
  <c r="AH11" i="16"/>
  <c r="AK7" i="16"/>
  <c r="W25" i="16"/>
  <c r="W27" i="16"/>
  <c r="W15" i="16"/>
  <c r="AN26" i="16"/>
  <c r="S26" i="16"/>
  <c r="AN16" i="16"/>
  <c r="S16" i="16"/>
  <c r="AN8" i="16"/>
  <c r="S8" i="16"/>
  <c r="AK28" i="16"/>
  <c r="AH25" i="16"/>
  <c r="AH16" i="16"/>
  <c r="AK11" i="16"/>
  <c r="AH8" i="16"/>
  <c r="E81" i="15"/>
  <c r="AS23" i="42"/>
  <c r="AI414" i="38"/>
  <c r="K415" i="38"/>
  <c r="AQ23" i="42"/>
  <c r="U148" i="28"/>
  <c r="Z461" i="27"/>
  <c r="K174" i="28"/>
  <c r="AJ186" i="28" s="1"/>
  <c r="AJ208" i="28" s="1"/>
  <c r="Z470" i="27"/>
  <c r="E470" i="27"/>
  <c r="K416" i="38"/>
  <c r="AI416" i="38"/>
  <c r="Y422" i="38"/>
  <c r="K402" i="38"/>
  <c r="K403" i="38"/>
  <c r="Q403" i="38"/>
  <c r="W403" i="38"/>
  <c r="AC403" i="38"/>
  <c r="AC404" i="38"/>
  <c r="K405" i="38"/>
  <c r="AI405" i="38"/>
  <c r="Q407" i="38"/>
  <c r="E174" i="28"/>
  <c r="D174" i="28"/>
  <c r="D395" i="28" s="1"/>
  <c r="H174" i="28"/>
  <c r="N174" i="28"/>
  <c r="G174" i="28"/>
  <c r="M174" i="28"/>
  <c r="Y424" i="25"/>
  <c r="Y484" i="25" s="1"/>
  <c r="Y485" i="25" s="1"/>
  <c r="Y174" i="25"/>
  <c r="AI174" i="25"/>
  <c r="AH174" i="25"/>
  <c r="K408" i="25"/>
  <c r="K468" i="25" s="1"/>
  <c r="K174" i="25"/>
  <c r="N64" i="15"/>
  <c r="J64" i="15"/>
  <c r="L64" i="15"/>
  <c r="L22" i="15"/>
  <c r="L80" i="15" s="1"/>
  <c r="L19" i="15"/>
  <c r="L77" i="15" s="1"/>
  <c r="L27" i="15"/>
  <c r="L85" i="15" s="1"/>
  <c r="I64" i="15"/>
  <c r="L7" i="15"/>
  <c r="L65" i="15" s="1"/>
  <c r="L26" i="15"/>
  <c r="L84" i="15" s="1"/>
  <c r="X7" i="16"/>
  <c r="Z7" i="16" s="1"/>
  <c r="O64" i="15"/>
  <c r="L20" i="15"/>
  <c r="L78" i="15" s="1"/>
  <c r="L14" i="15"/>
  <c r="L72" i="15" s="1"/>
  <c r="L17" i="15"/>
  <c r="L75" i="15" s="1"/>
  <c r="L25" i="15"/>
  <c r="L83" i="15" s="1"/>
  <c r="L15" i="15"/>
  <c r="L73" i="15" s="1"/>
  <c r="L28" i="15"/>
  <c r="L86" i="15" s="1"/>
  <c r="M64" i="15"/>
  <c r="L24" i="15"/>
  <c r="L82" i="15" s="1"/>
  <c r="G24" i="23"/>
  <c r="AC174" i="25"/>
  <c r="F24" i="23"/>
  <c r="AB174" i="25"/>
  <c r="Z420" i="25"/>
  <c r="Z480" i="25" s="1"/>
  <c r="AS25" i="16" s="1"/>
  <c r="Z174" i="25"/>
  <c r="J420" i="25"/>
  <c r="J480" i="25" s="1"/>
  <c r="J174" i="25"/>
  <c r="G420" i="25"/>
  <c r="G480" i="25" s="1"/>
  <c r="G174" i="25"/>
  <c r="M420" i="25"/>
  <c r="M480" i="25" s="1"/>
  <c r="M174" i="25"/>
  <c r="H420" i="25"/>
  <c r="H480" i="25" s="1"/>
  <c r="H174" i="25"/>
  <c r="D420" i="25"/>
  <c r="D480" i="25" s="1"/>
  <c r="D174" i="25"/>
  <c r="N420" i="25"/>
  <c r="N480" i="25" s="1"/>
  <c r="N174" i="25"/>
  <c r="I420" i="25"/>
  <c r="I480" i="25" s="1"/>
  <c r="E420" i="25"/>
  <c r="E480" i="25" s="1"/>
  <c r="E174" i="25"/>
  <c r="U146" i="28"/>
  <c r="U150" i="28"/>
  <c r="F413" i="25"/>
  <c r="F473" i="25" s="1"/>
  <c r="U145" i="28"/>
  <c r="AR59" i="42"/>
  <c r="AQ59" i="42"/>
  <c r="Y476" i="27"/>
  <c r="Y473" i="27"/>
  <c r="Z468" i="27"/>
  <c r="U141" i="28"/>
  <c r="T120" i="28"/>
  <c r="U140" i="28"/>
  <c r="U138" i="28"/>
  <c r="U125" i="28"/>
  <c r="T121" i="28"/>
  <c r="T119" i="28"/>
  <c r="T25" i="28"/>
  <c r="U18" i="28"/>
  <c r="Z476" i="27"/>
  <c r="Z481" i="27"/>
  <c r="U59" i="28"/>
  <c r="Z471" i="27"/>
  <c r="Z474" i="27"/>
  <c r="Z477" i="27"/>
  <c r="U55" i="28"/>
  <c r="T27" i="28"/>
  <c r="T23" i="28"/>
  <c r="I481" i="27"/>
  <c r="U144" i="28"/>
  <c r="T140" i="28"/>
  <c r="T127" i="28"/>
  <c r="U122" i="28"/>
  <c r="T114" i="28"/>
  <c r="T59" i="28"/>
  <c r="T55" i="28"/>
  <c r="T51" i="28"/>
  <c r="U26" i="28"/>
  <c r="U22" i="28"/>
  <c r="T18" i="28"/>
  <c r="I478" i="27"/>
  <c r="U127" i="28"/>
  <c r="U114" i="28"/>
  <c r="U51" i="28"/>
  <c r="I462" i="27"/>
  <c r="Y468" i="27"/>
  <c r="I469" i="27"/>
  <c r="Z480" i="27"/>
  <c r="U139" i="28"/>
  <c r="U126" i="28"/>
  <c r="T122" i="28"/>
  <c r="U113" i="28"/>
  <c r="U58" i="28"/>
  <c r="U54" i="28"/>
  <c r="U40" i="28"/>
  <c r="T26" i="28"/>
  <c r="T22" i="28"/>
  <c r="U17" i="28"/>
  <c r="I461" i="27"/>
  <c r="I468" i="27"/>
  <c r="I476" i="27"/>
  <c r="Y481" i="27"/>
  <c r="T139" i="28"/>
  <c r="T126" i="28"/>
  <c r="U121" i="28"/>
  <c r="T113" i="28"/>
  <c r="T58" i="28"/>
  <c r="T54" i="28"/>
  <c r="T40" i="28"/>
  <c r="U25" i="28"/>
  <c r="I474" i="27"/>
  <c r="Y475" i="27"/>
  <c r="Y479" i="27"/>
  <c r="I479" i="27"/>
  <c r="U116" i="28"/>
  <c r="Z394" i="38"/>
  <c r="Y462" i="27"/>
  <c r="U112" i="28"/>
  <c r="U57" i="28"/>
  <c r="U53" i="28"/>
  <c r="G469" i="27"/>
  <c r="Y469" i="27"/>
  <c r="I477" i="27"/>
  <c r="Y482" i="27"/>
  <c r="T138" i="28"/>
  <c r="T125" i="28"/>
  <c r="U120" i="28"/>
  <c r="T116" i="28"/>
  <c r="T112" i="28"/>
  <c r="T57" i="28"/>
  <c r="T53" i="28"/>
  <c r="U24" i="28"/>
  <c r="I467" i="27"/>
  <c r="U60" i="28"/>
  <c r="U56" i="28"/>
  <c r="U52" i="28"/>
  <c r="T24" i="28"/>
  <c r="U19" i="28"/>
  <c r="U115" i="28"/>
  <c r="Y467" i="27"/>
  <c r="Y471" i="27"/>
  <c r="Y474" i="27"/>
  <c r="Y477" i="27"/>
  <c r="Z479" i="27"/>
  <c r="I480" i="27"/>
  <c r="R45" i="28"/>
  <c r="V45" i="28" s="1"/>
  <c r="U45" i="28"/>
  <c r="T141" i="28"/>
  <c r="U119" i="28"/>
  <c r="T115" i="28"/>
  <c r="T60" i="28"/>
  <c r="T56" i="28"/>
  <c r="T52" i="28"/>
  <c r="U27" i="28"/>
  <c r="U23" i="28"/>
  <c r="T19" i="28"/>
  <c r="Z473" i="27"/>
  <c r="I473" i="27"/>
  <c r="U109" i="28"/>
  <c r="U108" i="28"/>
  <c r="T109" i="28"/>
  <c r="T107" i="28"/>
  <c r="U107" i="28"/>
  <c r="T108" i="28"/>
  <c r="I475" i="27"/>
  <c r="G366" i="47"/>
  <c r="F366" i="47"/>
  <c r="U31" i="28"/>
  <c r="T31" i="28"/>
  <c r="N475" i="27"/>
  <c r="Z475" i="27"/>
  <c r="U154" i="28"/>
  <c r="T155" i="28"/>
  <c r="T153" i="28"/>
  <c r="U155" i="28"/>
  <c r="U153" i="28"/>
  <c r="T154" i="28"/>
  <c r="T10" i="28"/>
  <c r="U14" i="28"/>
  <c r="U12" i="28"/>
  <c r="U10" i="28"/>
  <c r="U8" i="28"/>
  <c r="T11" i="28"/>
  <c r="T9" i="28"/>
  <c r="U13" i="28"/>
  <c r="U11" i="28"/>
  <c r="U9" i="28"/>
  <c r="U100" i="28"/>
  <c r="U98" i="28"/>
  <c r="U96" i="28"/>
  <c r="U94" i="28"/>
  <c r="U92" i="28"/>
  <c r="T99" i="28"/>
  <c r="T97" i="28"/>
  <c r="T95" i="28"/>
  <c r="T93" i="28"/>
  <c r="T91" i="28"/>
  <c r="U99" i="28"/>
  <c r="U97" i="28"/>
  <c r="U95" i="28"/>
  <c r="U93" i="28"/>
  <c r="U91" i="28"/>
  <c r="T100" i="28"/>
  <c r="T98" i="28"/>
  <c r="T96" i="28"/>
  <c r="T94" i="28"/>
  <c r="T92" i="28"/>
  <c r="T158" i="28"/>
  <c r="U158" i="28"/>
  <c r="R149" i="28"/>
  <c r="V149" i="28" s="1"/>
  <c r="U149" i="28"/>
  <c r="R147" i="28"/>
  <c r="U147" i="28"/>
  <c r="AY16" i="38"/>
  <c r="BA16" i="38" s="1"/>
  <c r="Y173" i="28"/>
  <c r="U173" i="28" s="1"/>
  <c r="Z424" i="25"/>
  <c r="Z484" i="25" s="1"/>
  <c r="Z405" i="25"/>
  <c r="N405" i="25"/>
  <c r="N465" i="25" s="1"/>
  <c r="G19" i="23"/>
  <c r="G79" i="23" s="1"/>
  <c r="F19" i="23"/>
  <c r="F79" i="23" s="1"/>
  <c r="N475" i="25"/>
  <c r="M415" i="25"/>
  <c r="I415" i="25"/>
  <c r="I475" i="25" s="1"/>
  <c r="F415" i="25"/>
  <c r="F475" i="25" s="1"/>
  <c r="K403" i="25"/>
  <c r="J403" i="25"/>
  <c r="J425" i="25" s="1"/>
  <c r="H403" i="25"/>
  <c r="H463" i="25" s="1"/>
  <c r="G403" i="25"/>
  <c r="G425" i="25" s="1"/>
  <c r="E403" i="25"/>
  <c r="E463" i="25" s="1"/>
  <c r="E485" i="25" s="1"/>
  <c r="I384" i="32"/>
  <c r="H384" i="32"/>
  <c r="X173" i="28"/>
  <c r="T173" i="28" s="1"/>
  <c r="AE15" i="25"/>
  <c r="C6" i="23" s="1"/>
  <c r="V30" i="16"/>
  <c r="P30" i="16"/>
  <c r="AQ30" i="16" s="1"/>
  <c r="Y30" i="16"/>
  <c r="G329" i="58"/>
  <c r="G387" i="32"/>
  <c r="F329" i="58"/>
  <c r="F387" i="32"/>
  <c r="E329" i="58"/>
  <c r="E387" i="32"/>
  <c r="J30" i="16"/>
  <c r="AN30" i="16" s="1"/>
  <c r="K406" i="38"/>
  <c r="F422" i="38"/>
  <c r="E394" i="38"/>
  <c r="AX359" i="38"/>
  <c r="AC394" i="38"/>
  <c r="Q394" i="38"/>
  <c r="AM394" i="38"/>
  <c r="AC415" i="38"/>
  <c r="E417" i="38"/>
  <c r="AI406" i="38"/>
  <c r="K408" i="38"/>
  <c r="AI410" i="38"/>
  <c r="K412" i="38"/>
  <c r="K417" i="38"/>
  <c r="P15" i="28"/>
  <c r="N394" i="38"/>
  <c r="AL394" i="38"/>
  <c r="AC406" i="38"/>
  <c r="AM411" i="38"/>
  <c r="AM415" i="38"/>
  <c r="R56" i="64"/>
  <c r="Q22" i="64"/>
  <c r="S50" i="64" s="1"/>
  <c r="AA23" i="64"/>
  <c r="S111" i="30"/>
  <c r="S412" i="30" s="1"/>
  <c r="AO373" i="38"/>
  <c r="Q139" i="31"/>
  <c r="Q45" i="31"/>
  <c r="Q97" i="31"/>
  <c r="Q95" i="31"/>
  <c r="Q93" i="31"/>
  <c r="Q145" i="31"/>
  <c r="Q41" i="31"/>
  <c r="U141" i="30"/>
  <c r="X141" i="30" s="1"/>
  <c r="Q135" i="31"/>
  <c r="Q133" i="31"/>
  <c r="Q47" i="31"/>
  <c r="Q103" i="31"/>
  <c r="Q156" i="31"/>
  <c r="Q81" i="31"/>
  <c r="Q77" i="31"/>
  <c r="Q73" i="31"/>
  <c r="U78" i="30"/>
  <c r="X78" i="30" s="1"/>
  <c r="Q59" i="31"/>
  <c r="Q57" i="31"/>
  <c r="Q53" i="31"/>
  <c r="Q51" i="31"/>
  <c r="Q86" i="31"/>
  <c r="Q85" i="31"/>
  <c r="Q164" i="31"/>
  <c r="Q129" i="31"/>
  <c r="Q127" i="31"/>
  <c r="Q125" i="31"/>
  <c r="Q121" i="31"/>
  <c r="Q37" i="31"/>
  <c r="U134" i="30"/>
  <c r="X134" i="30" s="1"/>
  <c r="U76" i="30"/>
  <c r="X76" i="30" s="1"/>
  <c r="U80" i="30"/>
  <c r="X80" i="30" s="1"/>
  <c r="U156" i="30"/>
  <c r="X156" i="30" s="1"/>
  <c r="Q31" i="31"/>
  <c r="Q25" i="31"/>
  <c r="Q23" i="31"/>
  <c r="S88" i="31"/>
  <c r="Z16" i="23"/>
  <c r="AF156" i="25"/>
  <c r="D26" i="23" s="1"/>
  <c r="D86" i="23" s="1"/>
  <c r="U109" i="30"/>
  <c r="U131" i="30"/>
  <c r="X131" i="30" s="1"/>
  <c r="U133" i="30"/>
  <c r="X133" i="30" s="1"/>
  <c r="U135" i="30"/>
  <c r="X135" i="30" s="1"/>
  <c r="U139" i="30"/>
  <c r="R48" i="31"/>
  <c r="Y12" i="23"/>
  <c r="S48" i="31"/>
  <c r="Z12" i="23"/>
  <c r="R88" i="31"/>
  <c r="Y16" i="23"/>
  <c r="T39" i="30"/>
  <c r="T404" i="30" s="1"/>
  <c r="U132" i="30"/>
  <c r="X132" i="30" s="1"/>
  <c r="U140" i="30"/>
  <c r="X140" i="30" s="1"/>
  <c r="U75" i="30"/>
  <c r="X75" i="30" s="1"/>
  <c r="U77" i="30"/>
  <c r="X77" i="30" s="1"/>
  <c r="U79" i="30"/>
  <c r="X79" i="30" s="1"/>
  <c r="U81" i="30"/>
  <c r="U155" i="30"/>
  <c r="X155" i="30" s="1"/>
  <c r="AC417" i="38"/>
  <c r="E418" i="38"/>
  <c r="E419" i="38"/>
  <c r="K419" i="38"/>
  <c r="AC419" i="38"/>
  <c r="AI421" i="38"/>
  <c r="Q17" i="31"/>
  <c r="BA359" i="38"/>
  <c r="AN406" i="38"/>
  <c r="AN415" i="38"/>
  <c r="AN417" i="38"/>
  <c r="AN420" i="38"/>
  <c r="Q36" i="31"/>
  <c r="H402" i="38"/>
  <c r="Z402" i="38"/>
  <c r="AF402" i="38"/>
  <c r="AF403" i="38"/>
  <c r="AL404" i="38"/>
  <c r="N405" i="38"/>
  <c r="T405" i="38"/>
  <c r="H406" i="38"/>
  <c r="T407" i="38"/>
  <c r="Z407" i="38"/>
  <c r="N408" i="38"/>
  <c r="Z408" i="38"/>
  <c r="H410" i="38"/>
  <c r="Z410" i="38"/>
  <c r="N412" i="38"/>
  <c r="AF412" i="38"/>
  <c r="H413" i="38"/>
  <c r="H414" i="38"/>
  <c r="Z414" i="38"/>
  <c r="T415" i="38"/>
  <c r="Z415" i="38"/>
  <c r="AL416" i="38"/>
  <c r="H417" i="38"/>
  <c r="AF417" i="38"/>
  <c r="AL417" i="38"/>
  <c r="T418" i="38"/>
  <c r="N419" i="38"/>
  <c r="T420" i="38"/>
  <c r="Z420" i="38"/>
  <c r="AL420" i="38"/>
  <c r="Z421" i="38"/>
  <c r="U110" i="30"/>
  <c r="X110" i="30" s="1"/>
  <c r="T111" i="30"/>
  <c r="T412" i="30" s="1"/>
  <c r="I17" i="51"/>
  <c r="R32" i="31"/>
  <c r="Y9" i="23"/>
  <c r="J17" i="51"/>
  <c r="Q99" i="31"/>
  <c r="Q91" i="31"/>
  <c r="Q55" i="31"/>
  <c r="Q27" i="31"/>
  <c r="Q19" i="31"/>
  <c r="AO385" i="38"/>
  <c r="AO389" i="38"/>
  <c r="H405" i="38"/>
  <c r="N407" i="38"/>
  <c r="AL408" i="38"/>
  <c r="N411" i="38"/>
  <c r="AL411" i="38"/>
  <c r="AF413" i="38"/>
  <c r="AL415" i="38"/>
  <c r="S105" i="31"/>
  <c r="Z19" i="23"/>
  <c r="R20" i="31"/>
  <c r="Y7" i="23"/>
  <c r="U38" i="30"/>
  <c r="X38" i="30" s="1"/>
  <c r="S82" i="31"/>
  <c r="Z15" i="23"/>
  <c r="R105" i="31"/>
  <c r="Y19" i="23"/>
  <c r="AO348" i="38"/>
  <c r="AO350" i="38"/>
  <c r="AO352" i="38"/>
  <c r="AO354" i="38"/>
  <c r="AO356" i="38"/>
  <c r="AO358" i="38"/>
  <c r="AO360" i="38"/>
  <c r="W401" i="38"/>
  <c r="S20" i="31"/>
  <c r="Z7" i="23"/>
  <c r="R82" i="31"/>
  <c r="Y15" i="23"/>
  <c r="AO365" i="38"/>
  <c r="S158" i="31"/>
  <c r="Z27" i="23"/>
  <c r="AG66" i="25"/>
  <c r="S137" i="31"/>
  <c r="Z24" i="23"/>
  <c r="R137" i="31"/>
  <c r="Y24" i="23"/>
  <c r="Q157" i="31"/>
  <c r="Q155" i="31"/>
  <c r="Q154" i="31"/>
  <c r="Q153" i="31"/>
  <c r="Q98" i="31"/>
  <c r="Q96" i="31"/>
  <c r="Q94" i="31"/>
  <c r="Q92" i="31"/>
  <c r="Q90" i="31"/>
  <c r="J15" i="51"/>
  <c r="I15" i="51"/>
  <c r="S71" i="31"/>
  <c r="Z14" i="23"/>
  <c r="R71" i="31"/>
  <c r="Y14" i="23"/>
  <c r="AG69" i="25"/>
  <c r="AG55" i="25"/>
  <c r="Q130" i="31"/>
  <c r="Q128" i="31"/>
  <c r="Q126" i="31"/>
  <c r="AB23" i="23"/>
  <c r="AB83" i="23"/>
  <c r="R151" i="31"/>
  <c r="Y26" i="23"/>
  <c r="J27" i="51"/>
  <c r="Q150" i="31"/>
  <c r="Q149" i="31"/>
  <c r="Q148" i="31"/>
  <c r="S151" i="31"/>
  <c r="Z26" i="23"/>
  <c r="J28" i="51"/>
  <c r="I28" i="51"/>
  <c r="R158" i="31"/>
  <c r="Y27" i="23"/>
  <c r="J29" i="51"/>
  <c r="I29" i="51"/>
  <c r="Q166" i="31"/>
  <c r="Q162" i="31"/>
  <c r="Q161" i="31"/>
  <c r="BC9" i="38"/>
  <c r="S168" i="31"/>
  <c r="Z28" i="23"/>
  <c r="R168" i="31"/>
  <c r="Y28" i="23"/>
  <c r="J21" i="51"/>
  <c r="I21" i="51"/>
  <c r="S112" i="31"/>
  <c r="Z20" i="23"/>
  <c r="R112" i="31"/>
  <c r="Y20" i="23"/>
  <c r="J8" i="51"/>
  <c r="I8" i="51"/>
  <c r="S44" i="30"/>
  <c r="S405" i="30" s="1"/>
  <c r="J11" i="23"/>
  <c r="J10" i="51"/>
  <c r="I10" i="51"/>
  <c r="S32" i="31"/>
  <c r="Z9" i="23"/>
  <c r="Q144" i="31"/>
  <c r="Q143" i="31"/>
  <c r="Q142" i="31"/>
  <c r="Q141" i="31"/>
  <c r="S146" i="31"/>
  <c r="Z25" i="23"/>
  <c r="R146" i="31"/>
  <c r="Y25" i="23"/>
  <c r="AG149" i="25"/>
  <c r="AG147" i="25"/>
  <c r="AG145" i="25"/>
  <c r="T114" i="31"/>
  <c r="T64" i="31"/>
  <c r="T54" i="31"/>
  <c r="T24" i="31"/>
  <c r="T156" i="31"/>
  <c r="T154" i="31"/>
  <c r="T142" i="31"/>
  <c r="T130" i="31"/>
  <c r="T128" i="31"/>
  <c r="T126" i="31"/>
  <c r="T90" i="31"/>
  <c r="T68" i="31"/>
  <c r="T18" i="31"/>
  <c r="T98" i="31"/>
  <c r="T70" i="31"/>
  <c r="T66" i="31"/>
  <c r="T62" i="31"/>
  <c r="J9" i="51"/>
  <c r="I10" i="23"/>
  <c r="I11" i="51"/>
  <c r="I13" i="51"/>
  <c r="R28" i="31"/>
  <c r="Y8" i="23"/>
  <c r="I9" i="51"/>
  <c r="J10" i="23"/>
  <c r="J11" i="51"/>
  <c r="D11" i="51" s="1"/>
  <c r="D74" i="51" s="1"/>
  <c r="J13" i="51"/>
  <c r="S28" i="31"/>
  <c r="Z8" i="23"/>
  <c r="Q122" i="31"/>
  <c r="Q120" i="31"/>
  <c r="BA11" i="38"/>
  <c r="J23" i="51"/>
  <c r="I23" i="51"/>
  <c r="S123" i="31"/>
  <c r="Z22" i="23"/>
  <c r="R123" i="31"/>
  <c r="Y22" i="23"/>
  <c r="AG107" i="25"/>
  <c r="J22" i="51"/>
  <c r="I22" i="51"/>
  <c r="S118" i="31"/>
  <c r="Z21" i="23"/>
  <c r="R118" i="31"/>
  <c r="Y21" i="23"/>
  <c r="R86" i="39"/>
  <c r="L88" i="39"/>
  <c r="R88" i="39"/>
  <c r="BC11" i="38"/>
  <c r="BC15" i="38"/>
  <c r="V18" i="28"/>
  <c r="Q75" i="31"/>
  <c r="T84" i="30"/>
  <c r="T409" i="30" s="1"/>
  <c r="AG88" i="25"/>
  <c r="Q35" i="31"/>
  <c r="Q34" i="31"/>
  <c r="BC16" i="38"/>
  <c r="BC14" i="38"/>
  <c r="BC12" i="38"/>
  <c r="AZ20" i="38"/>
  <c r="BC8" i="38"/>
  <c r="Z10" i="23"/>
  <c r="BC18" i="38"/>
  <c r="BC19" i="38"/>
  <c r="BA18" i="38"/>
  <c r="BA14" i="38"/>
  <c r="BC13" i="38"/>
  <c r="BA13" i="38"/>
  <c r="BA12" i="38"/>
  <c r="J18" i="51"/>
  <c r="I18" i="51"/>
  <c r="R60" i="31"/>
  <c r="Y13" i="23"/>
  <c r="S60" i="31"/>
  <c r="Z13" i="23"/>
  <c r="V169" i="31"/>
  <c r="N148" i="31"/>
  <c r="N56" i="31"/>
  <c r="Q111" i="31"/>
  <c r="Q104" i="31"/>
  <c r="Q102" i="31"/>
  <c r="Q116" i="31"/>
  <c r="Q114" i="31"/>
  <c r="Q69" i="31"/>
  <c r="Q67" i="31"/>
  <c r="Q65" i="31"/>
  <c r="Q63" i="31"/>
  <c r="AG160" i="25"/>
  <c r="AG161" i="25"/>
  <c r="N136" i="31"/>
  <c r="AG100" i="25"/>
  <c r="AG60" i="25"/>
  <c r="R38" i="31"/>
  <c r="AG46" i="25"/>
  <c r="Q84" i="31"/>
  <c r="Q80" i="31"/>
  <c r="Q79" i="31"/>
  <c r="N80" i="31"/>
  <c r="N78" i="31"/>
  <c r="N76" i="31"/>
  <c r="U83" i="30"/>
  <c r="X83" i="30" s="1"/>
  <c r="AA460" i="27"/>
  <c r="E461" i="27"/>
  <c r="E462" i="27"/>
  <c r="D466" i="27"/>
  <c r="D467" i="27"/>
  <c r="E468" i="27"/>
  <c r="E469" i="27"/>
  <c r="D473" i="27"/>
  <c r="D474" i="27"/>
  <c r="D477" i="27"/>
  <c r="D478" i="27"/>
  <c r="E478" i="27"/>
  <c r="E479" i="27"/>
  <c r="D481" i="27"/>
  <c r="Q78" i="31"/>
  <c r="Q76" i="31"/>
  <c r="AO345" i="38"/>
  <c r="BD347" i="38"/>
  <c r="BD349" i="38"/>
  <c r="BD351" i="38"/>
  <c r="BD353" i="38"/>
  <c r="BD355" i="38"/>
  <c r="BD357" i="38"/>
  <c r="AO361" i="38"/>
  <c r="K407" i="38"/>
  <c r="K411" i="38"/>
  <c r="AC411" i="38"/>
  <c r="AI412" i="38"/>
  <c r="K413" i="38"/>
  <c r="AC413" i="38"/>
  <c r="AL413" i="38"/>
  <c r="AC414" i="38"/>
  <c r="N415" i="38"/>
  <c r="AB59" i="23"/>
  <c r="AJ32" i="25"/>
  <c r="AA9" i="23" s="1"/>
  <c r="AA69" i="23" s="1"/>
  <c r="AG13" i="25"/>
  <c r="AG11" i="25"/>
  <c r="AG9" i="25"/>
  <c r="AG51" i="25"/>
  <c r="AG56" i="25"/>
  <c r="AG97" i="25"/>
  <c r="AG99" i="25"/>
  <c r="AG125" i="25"/>
  <c r="AG127" i="25"/>
  <c r="AG150" i="25"/>
  <c r="AG153" i="25"/>
  <c r="AG158" i="25"/>
  <c r="AG162" i="25"/>
  <c r="D461" i="27"/>
  <c r="D462" i="27"/>
  <c r="D463" i="27"/>
  <c r="D464" i="27"/>
  <c r="E467" i="27"/>
  <c r="D468" i="27"/>
  <c r="AA468" i="27"/>
  <c r="D469" i="27"/>
  <c r="E473" i="27"/>
  <c r="E474" i="27"/>
  <c r="D476" i="27"/>
  <c r="E477" i="27"/>
  <c r="D479" i="27"/>
  <c r="D480" i="27"/>
  <c r="E480" i="27"/>
  <c r="E481" i="27"/>
  <c r="N74" i="31"/>
  <c r="N58" i="31"/>
  <c r="N54" i="31"/>
  <c r="N52" i="31"/>
  <c r="N50" i="31"/>
  <c r="N14" i="31"/>
  <c r="T140" i="31"/>
  <c r="T96" i="31"/>
  <c r="T86" i="31"/>
  <c r="T58" i="31"/>
  <c r="T56" i="31"/>
  <c r="T52" i="31"/>
  <c r="T50" i="31"/>
  <c r="T46" i="31"/>
  <c r="T44" i="31"/>
  <c r="T40" i="31"/>
  <c r="T36" i="31"/>
  <c r="T34" i="31"/>
  <c r="T26" i="31"/>
  <c r="T22" i="31"/>
  <c r="T14" i="31"/>
  <c r="T12" i="31"/>
  <c r="T10" i="31"/>
  <c r="T8" i="31"/>
  <c r="BA17" i="38"/>
  <c r="AO374" i="38"/>
  <c r="AO378" i="38"/>
  <c r="AO382" i="38"/>
  <c r="AO384" i="38"/>
  <c r="AO386" i="38"/>
  <c r="AO388" i="38"/>
  <c r="AO390" i="38"/>
  <c r="AL400" i="38"/>
  <c r="N401" i="38"/>
  <c r="Z401" i="38"/>
  <c r="AM402" i="38"/>
  <c r="N403" i="38"/>
  <c r="E405" i="38"/>
  <c r="AL405" i="38"/>
  <c r="T406" i="38"/>
  <c r="H408" i="38"/>
  <c r="AC408" i="38"/>
  <c r="K409" i="38"/>
  <c r="AC409" i="38"/>
  <c r="AF409" i="38"/>
  <c r="AL409" i="38"/>
  <c r="AI415" i="38"/>
  <c r="N416" i="38"/>
  <c r="Q416" i="38"/>
  <c r="AF416" i="38"/>
  <c r="W417" i="38"/>
  <c r="H418" i="38"/>
  <c r="W419" i="38"/>
  <c r="K420" i="38"/>
  <c r="AI420" i="38"/>
  <c r="E476" i="27"/>
  <c r="Q167" i="31"/>
  <c r="Q165" i="31"/>
  <c r="Q163" i="31"/>
  <c r="Q160" i="31"/>
  <c r="E482" i="27"/>
  <c r="D482" i="27"/>
  <c r="U37" i="30"/>
  <c r="X37" i="30" s="1"/>
  <c r="T144" i="31"/>
  <c r="Q26" i="31"/>
  <c r="T94" i="31"/>
  <c r="T92" i="31"/>
  <c r="Q24" i="31"/>
  <c r="T84" i="31"/>
  <c r="E475" i="27"/>
  <c r="G475" i="27"/>
  <c r="BA19" i="38"/>
  <c r="BC17" i="38"/>
  <c r="BA10" i="38"/>
  <c r="BC10" i="38"/>
  <c r="T30" i="31"/>
  <c r="BA9" i="38"/>
  <c r="BA15" i="38"/>
  <c r="AI11" i="39"/>
  <c r="AG27" i="25"/>
  <c r="AG25" i="25"/>
  <c r="AG23" i="25"/>
  <c r="AG91" i="25"/>
  <c r="AG96" i="25"/>
  <c r="R46" i="28"/>
  <c r="V46" i="28" s="1"/>
  <c r="U36" i="30"/>
  <c r="T124" i="30"/>
  <c r="X171" i="30"/>
  <c r="AI401" i="38"/>
  <c r="Z416" i="38"/>
  <c r="AI417" i="38"/>
  <c r="AF418" i="38"/>
  <c r="H419" i="38"/>
  <c r="Q419" i="38"/>
  <c r="Q420" i="38"/>
  <c r="E421" i="38"/>
  <c r="K421" i="38"/>
  <c r="W421" i="38"/>
  <c r="AC421" i="38"/>
  <c r="R48" i="28"/>
  <c r="AG58" i="25"/>
  <c r="AG67" i="25"/>
  <c r="AG86" i="25"/>
  <c r="AO344" i="38"/>
  <c r="AO362" i="38"/>
  <c r="AO379" i="38"/>
  <c r="AO391" i="38"/>
  <c r="T402" i="38"/>
  <c r="Z403" i="38"/>
  <c r="AF406" i="38"/>
  <c r="Q408" i="38"/>
  <c r="N409" i="38"/>
  <c r="K410" i="38"/>
  <c r="Q410" i="38"/>
  <c r="T411" i="38"/>
  <c r="Z411" i="38"/>
  <c r="H412" i="38"/>
  <c r="AC418" i="38"/>
  <c r="AN419" i="38"/>
  <c r="AL419" i="38"/>
  <c r="N420" i="38"/>
  <c r="T421" i="38"/>
  <c r="AG52" i="25"/>
  <c r="AG54" i="25"/>
  <c r="AG63" i="25"/>
  <c r="AG65" i="25"/>
  <c r="AG70" i="25"/>
  <c r="AG92" i="25"/>
  <c r="AG95" i="25"/>
  <c r="AG119" i="25"/>
  <c r="AG144" i="25"/>
  <c r="U35" i="30"/>
  <c r="X35" i="30" s="1"/>
  <c r="X172" i="30"/>
  <c r="N366" i="38"/>
  <c r="Z366" i="38"/>
  <c r="AL366" i="38"/>
  <c r="BC359" i="38"/>
  <c r="K394" i="38"/>
  <c r="W394" i="38"/>
  <c r="AI394" i="38"/>
  <c r="AO375" i="38"/>
  <c r="E401" i="38"/>
  <c r="K401" i="38"/>
  <c r="AL402" i="38"/>
  <c r="H404" i="38"/>
  <c r="N404" i="38"/>
  <c r="T404" i="38"/>
  <c r="Z404" i="38"/>
  <c r="W405" i="38"/>
  <c r="AC405" i="38"/>
  <c r="Z406" i="38"/>
  <c r="AC407" i="38"/>
  <c r="AI407" i="38"/>
  <c r="W409" i="38"/>
  <c r="AI409" i="38"/>
  <c r="T410" i="38"/>
  <c r="AF410" i="38"/>
  <c r="Q412" i="38"/>
  <c r="W412" i="38"/>
  <c r="N413" i="38"/>
  <c r="T413" i="38"/>
  <c r="K414" i="38"/>
  <c r="Q414" i="38"/>
  <c r="H416" i="38"/>
  <c r="R47" i="28"/>
  <c r="V47" i="28" s="1"/>
  <c r="AJ43" i="25"/>
  <c r="AA11" i="23" s="1"/>
  <c r="AA71" i="23" s="1"/>
  <c r="AF15" i="25"/>
  <c r="D6" i="23" s="1"/>
  <c r="AG14" i="25"/>
  <c r="AG12" i="25"/>
  <c r="AG10" i="25"/>
  <c r="AG24" i="25"/>
  <c r="AG45" i="25"/>
  <c r="AG48" i="25"/>
  <c r="AG59" i="25"/>
  <c r="AG71" i="25"/>
  <c r="AG85" i="25"/>
  <c r="AG93" i="25"/>
  <c r="AG109" i="25"/>
  <c r="AG120" i="25"/>
  <c r="AG122" i="25"/>
  <c r="AG148" i="25"/>
  <c r="AG155" i="25"/>
  <c r="X170" i="30"/>
  <c r="Y71" i="31"/>
  <c r="Q22" i="31"/>
  <c r="K366" i="38"/>
  <c r="W366" i="38"/>
  <c r="AI366" i="38"/>
  <c r="H401" i="38"/>
  <c r="AC402" i="38"/>
  <c r="AN403" i="38"/>
  <c r="K404" i="38"/>
  <c r="W404" i="38"/>
  <c r="AF405" i="38"/>
  <c r="AM407" i="38"/>
  <c r="AL407" i="38"/>
  <c r="AI411" i="38"/>
  <c r="Z412" i="38"/>
  <c r="AL412" i="38"/>
  <c r="W413" i="38"/>
  <c r="AI413" i="38"/>
  <c r="T414" i="38"/>
  <c r="AF414" i="38"/>
  <c r="W416" i="38"/>
  <c r="N417" i="38"/>
  <c r="T417" i="38"/>
  <c r="Q418" i="38"/>
  <c r="T419" i="38"/>
  <c r="AJ136" i="25"/>
  <c r="AA23" i="23" s="1"/>
  <c r="AA83" i="23" s="1"/>
  <c r="Q140" i="31"/>
  <c r="T80" i="31"/>
  <c r="T78" i="31"/>
  <c r="T76" i="31"/>
  <c r="T74" i="31"/>
  <c r="X167" i="30"/>
  <c r="N10" i="31"/>
  <c r="T177" i="31"/>
  <c r="AG112" i="25"/>
  <c r="Q110" i="31"/>
  <c r="Q109" i="31"/>
  <c r="Q108" i="31"/>
  <c r="Q107" i="31"/>
  <c r="Q136" i="31"/>
  <c r="Q134" i="31"/>
  <c r="U82" i="30"/>
  <c r="X82" i="30" s="1"/>
  <c r="T137" i="30"/>
  <c r="T416" i="30" s="1"/>
  <c r="T143" i="30"/>
  <c r="T417" i="30" s="1"/>
  <c r="T418" i="30"/>
  <c r="T420" i="30"/>
  <c r="Y123" i="31"/>
  <c r="H366" i="38"/>
  <c r="T366" i="38"/>
  <c r="AF366" i="38"/>
  <c r="AN366" i="38"/>
  <c r="AO346" i="38"/>
  <c r="BD348" i="38"/>
  <c r="BD350" i="38"/>
  <c r="BD352" i="38"/>
  <c r="BD354" i="38"/>
  <c r="BD356" i="38"/>
  <c r="BD358" i="38"/>
  <c r="AO363" i="38"/>
  <c r="H394" i="38"/>
  <c r="T394" i="38"/>
  <c r="AF394" i="38"/>
  <c r="AN394" i="38"/>
  <c r="AO376" i="38"/>
  <c r="AO381" i="38"/>
  <c r="AO383" i="38"/>
  <c r="AO392" i="38"/>
  <c r="C422" i="38"/>
  <c r="N400" i="38"/>
  <c r="S422" i="38"/>
  <c r="AD422" i="38"/>
  <c r="AJ422" i="38"/>
  <c r="AN401" i="38"/>
  <c r="Q401" i="38"/>
  <c r="AF401" i="38"/>
  <c r="AL401" i="38"/>
  <c r="Q402" i="38"/>
  <c r="W402" i="38"/>
  <c r="H403" i="38"/>
  <c r="AI403" i="38"/>
  <c r="E404" i="38"/>
  <c r="AF404" i="38"/>
  <c r="AN405" i="38"/>
  <c r="Q406" i="38"/>
  <c r="W406" i="38"/>
  <c r="AL406" i="38"/>
  <c r="E407" i="38"/>
  <c r="E408" i="38"/>
  <c r="T408" i="38"/>
  <c r="AI408" i="38"/>
  <c r="E409" i="38"/>
  <c r="T409" i="38"/>
  <c r="Z409" i="38"/>
  <c r="AM410" i="38"/>
  <c r="N410" i="38"/>
  <c r="W410" i="38"/>
  <c r="AL410" i="38"/>
  <c r="E411" i="38"/>
  <c r="E412" i="38"/>
  <c r="T412" i="38"/>
  <c r="AC412" i="38"/>
  <c r="Q413" i="38"/>
  <c r="Z413" i="38"/>
  <c r="AM414" i="38"/>
  <c r="N414" i="38"/>
  <c r="W414" i="38"/>
  <c r="AL414" i="38"/>
  <c r="E415" i="38"/>
  <c r="E416" i="38"/>
  <c r="T416" i="38"/>
  <c r="AC416" i="38"/>
  <c r="Q417" i="38"/>
  <c r="Z417" i="38"/>
  <c r="AM418" i="38"/>
  <c r="N418" i="38"/>
  <c r="W418" i="38"/>
  <c r="AL418" i="38"/>
  <c r="Z419" i="38"/>
  <c r="AF419" i="38"/>
  <c r="H420" i="38"/>
  <c r="W420" i="38"/>
  <c r="AC420" i="38"/>
  <c r="H421" i="38"/>
  <c r="N421" i="38"/>
  <c r="N161" i="31"/>
  <c r="N143" i="31"/>
  <c r="N121" i="31"/>
  <c r="N107" i="31"/>
  <c r="N75" i="31"/>
  <c r="T141" i="31"/>
  <c r="T111" i="31"/>
  <c r="AO347" i="38"/>
  <c r="AO349" i="38"/>
  <c r="AO351" i="38"/>
  <c r="AO353" i="38"/>
  <c r="AO355" i="38"/>
  <c r="AO357" i="38"/>
  <c r="AO359" i="38"/>
  <c r="AO364" i="38"/>
  <c r="AO377" i="38"/>
  <c r="AO393" i="38"/>
  <c r="G422" i="38"/>
  <c r="R422" i="38"/>
  <c r="AB422" i="38"/>
  <c r="AH422" i="38"/>
  <c r="T401" i="38"/>
  <c r="AN402" i="38"/>
  <c r="E403" i="38"/>
  <c r="AL403" i="38"/>
  <c r="AI404" i="38"/>
  <c r="E406" i="38"/>
  <c r="AN407" i="38"/>
  <c r="W408" i="38"/>
  <c r="H409" i="38"/>
  <c r="AN411" i="38"/>
  <c r="AO411" i="38" s="1"/>
  <c r="AN413" i="38"/>
  <c r="Q74" i="31"/>
  <c r="Q70" i="31"/>
  <c r="Q68" i="31"/>
  <c r="Q66" i="31"/>
  <c r="Q64" i="31"/>
  <c r="Q62" i="31"/>
  <c r="Q58" i="31"/>
  <c r="Q56" i="31"/>
  <c r="Q54" i="31"/>
  <c r="Q52" i="31"/>
  <c r="Q50" i="31"/>
  <c r="Q46" i="31"/>
  <c r="Q44" i="31"/>
  <c r="Q40" i="31"/>
  <c r="Q30" i="31"/>
  <c r="Q18" i="31"/>
  <c r="BB9" i="38"/>
  <c r="BB11" i="38"/>
  <c r="BB13" i="38"/>
  <c r="BB15" i="38"/>
  <c r="BB17" i="38"/>
  <c r="E366" i="38"/>
  <c r="Q366" i="38"/>
  <c r="AC366" i="38"/>
  <c r="K418" i="38"/>
  <c r="Z418" i="38"/>
  <c r="AI418" i="38"/>
  <c r="AM419" i="38"/>
  <c r="AI419" i="38"/>
  <c r="E420" i="38"/>
  <c r="AF420" i="38"/>
  <c r="AN421" i="38"/>
  <c r="Q421" i="38"/>
  <c r="AF421" i="38"/>
  <c r="AL421" i="38"/>
  <c r="AO380" i="38"/>
  <c r="AO387" i="38"/>
  <c r="AN400" i="38"/>
  <c r="Z400" i="38"/>
  <c r="AC401" i="38"/>
  <c r="N402" i="38"/>
  <c r="AI402" i="38"/>
  <c r="AM403" i="38"/>
  <c r="T403" i="38"/>
  <c r="AN404" i="38"/>
  <c r="Q404" i="38"/>
  <c r="Q405" i="38"/>
  <c r="Z405" i="38"/>
  <c r="AM406" i="38"/>
  <c r="N406" i="38"/>
  <c r="H407" i="38"/>
  <c r="W407" i="38"/>
  <c r="AF407" i="38"/>
  <c r="AN408" i="38"/>
  <c r="AF408" i="38"/>
  <c r="AN409" i="38"/>
  <c r="Q409" i="38"/>
  <c r="AN410" i="38"/>
  <c r="H411" i="38"/>
  <c r="W411" i="38"/>
  <c r="AF411" i="38"/>
  <c r="AN412" i="38"/>
  <c r="AN414" i="38"/>
  <c r="H415" i="38"/>
  <c r="W415" i="38"/>
  <c r="AF415" i="38"/>
  <c r="AN416" i="38"/>
  <c r="AN418" i="38"/>
  <c r="R144" i="28"/>
  <c r="AD117" i="25"/>
  <c r="H20" i="23" s="1"/>
  <c r="H80" i="23" s="1"/>
  <c r="AD151" i="25"/>
  <c r="H25" i="23" s="1"/>
  <c r="H85" i="23" s="1"/>
  <c r="N167" i="31"/>
  <c r="N165" i="31"/>
  <c r="N163" i="31"/>
  <c r="N157" i="31"/>
  <c r="N155" i="31"/>
  <c r="N153" i="31"/>
  <c r="N149" i="31"/>
  <c r="N145" i="31"/>
  <c r="N141" i="31"/>
  <c r="N139" i="31"/>
  <c r="N135" i="31"/>
  <c r="N133" i="31"/>
  <c r="N129" i="31"/>
  <c r="N127" i="31"/>
  <c r="N125" i="31"/>
  <c r="N117" i="31"/>
  <c r="N115" i="31"/>
  <c r="N111" i="31"/>
  <c r="N109" i="31"/>
  <c r="N103" i="31"/>
  <c r="N81" i="31"/>
  <c r="N79" i="31"/>
  <c r="N77" i="31"/>
  <c r="N73" i="31"/>
  <c r="N69" i="31"/>
  <c r="N67" i="31"/>
  <c r="N65" i="31"/>
  <c r="N63" i="31"/>
  <c r="N59" i="31"/>
  <c r="N57" i="31"/>
  <c r="N55" i="31"/>
  <c r="N53" i="31"/>
  <c r="N51" i="31"/>
  <c r="N47" i="31"/>
  <c r="N45" i="31"/>
  <c r="N41" i="31"/>
  <c r="N37" i="31"/>
  <c r="N35" i="31"/>
  <c r="N31" i="31"/>
  <c r="N27" i="31"/>
  <c r="N25" i="31"/>
  <c r="N23" i="31"/>
  <c r="N13" i="31"/>
  <c r="N11" i="31"/>
  <c r="N9" i="31"/>
  <c r="T167" i="31"/>
  <c r="T165" i="31"/>
  <c r="T163" i="31"/>
  <c r="T161" i="31"/>
  <c r="T157" i="31"/>
  <c r="T155" i="31"/>
  <c r="T153" i="31"/>
  <c r="T149" i="31"/>
  <c r="T145" i="31"/>
  <c r="T143" i="31"/>
  <c r="T139" i="31"/>
  <c r="T135" i="31"/>
  <c r="T133" i="31"/>
  <c r="T129" i="31"/>
  <c r="T127" i="31"/>
  <c r="T125" i="31"/>
  <c r="T121" i="31"/>
  <c r="T117" i="31"/>
  <c r="T115" i="31"/>
  <c r="T109" i="31"/>
  <c r="T107" i="31"/>
  <c r="T103" i="31"/>
  <c r="T99" i="31"/>
  <c r="T97" i="31"/>
  <c r="T95" i="31"/>
  <c r="T93" i="31"/>
  <c r="T91" i="31"/>
  <c r="T87" i="31"/>
  <c r="T85" i="31"/>
  <c r="T81" i="31"/>
  <c r="T79" i="31"/>
  <c r="T77" i="31"/>
  <c r="T75" i="31"/>
  <c r="T73" i="31"/>
  <c r="T69" i="31"/>
  <c r="T67" i="31"/>
  <c r="T65" i="31"/>
  <c r="T63" i="31"/>
  <c r="T59" i="31"/>
  <c r="T57" i="31"/>
  <c r="T55" i="31"/>
  <c r="T53" i="31"/>
  <c r="T51" i="31"/>
  <c r="T47" i="31"/>
  <c r="T45" i="31"/>
  <c r="T41" i="31"/>
  <c r="T37" i="31"/>
  <c r="T35" i="31"/>
  <c r="T31" i="31"/>
  <c r="T27" i="31"/>
  <c r="T25" i="31"/>
  <c r="T23" i="31"/>
  <c r="T19" i="31"/>
  <c r="T17" i="31"/>
  <c r="L168" i="31"/>
  <c r="N177" i="31"/>
  <c r="N166" i="31"/>
  <c r="N164" i="31"/>
  <c r="N162" i="31"/>
  <c r="N156" i="31"/>
  <c r="N154" i="31"/>
  <c r="N150" i="31"/>
  <c r="N144" i="31"/>
  <c r="N142" i="31"/>
  <c r="N140" i="31"/>
  <c r="N134" i="31"/>
  <c r="N130" i="31"/>
  <c r="N128" i="31"/>
  <c r="N126" i="31"/>
  <c r="N122" i="31"/>
  <c r="N120" i="31"/>
  <c r="N116" i="31"/>
  <c r="N110" i="31"/>
  <c r="N108" i="31"/>
  <c r="N104" i="31"/>
  <c r="N102" i="31"/>
  <c r="N98" i="31"/>
  <c r="N96" i="31"/>
  <c r="N94" i="31"/>
  <c r="N92" i="31"/>
  <c r="N90" i="31"/>
  <c r="N70" i="31"/>
  <c r="N68" i="31"/>
  <c r="N66" i="31"/>
  <c r="N64" i="31"/>
  <c r="N62" i="31"/>
  <c r="N46" i="31"/>
  <c r="N44" i="31"/>
  <c r="N40" i="31"/>
  <c r="N36" i="31"/>
  <c r="N34" i="31"/>
  <c r="N30" i="31"/>
  <c r="N26" i="31"/>
  <c r="N24" i="31"/>
  <c r="N22" i="31"/>
  <c r="N18" i="31"/>
  <c r="N12" i="31"/>
  <c r="N8" i="31"/>
  <c r="T166" i="31"/>
  <c r="T164" i="31"/>
  <c r="T162" i="31"/>
  <c r="T160" i="31"/>
  <c r="T150" i="31"/>
  <c r="T148" i="31"/>
  <c r="T136" i="31"/>
  <c r="T134" i="31"/>
  <c r="T122" i="31"/>
  <c r="T120" i="31"/>
  <c r="T116" i="31"/>
  <c r="T110" i="31"/>
  <c r="T108" i="31"/>
  <c r="AJ28" i="25"/>
  <c r="AA8" i="23" s="1"/>
  <c r="AA68" i="23" s="1"/>
  <c r="AJ61" i="25"/>
  <c r="AA13" i="23" s="1"/>
  <c r="AA73" i="23" s="1"/>
  <c r="AJ101" i="25"/>
  <c r="AA17" i="23" s="1"/>
  <c r="AA77" i="23" s="1"/>
  <c r="AJ12" i="39"/>
  <c r="F82" i="39"/>
  <c r="F88" i="39"/>
  <c r="R150" i="28"/>
  <c r="V150" i="28" s="1"/>
  <c r="R148" i="28"/>
  <c r="V148" i="28" s="1"/>
  <c r="R146" i="28"/>
  <c r="V146" i="28" s="1"/>
  <c r="R145" i="28"/>
  <c r="BA8" i="38"/>
  <c r="BB8" i="38"/>
  <c r="BB12" i="38"/>
  <c r="BB14" i="38"/>
  <c r="BB18" i="38"/>
  <c r="AG31" i="25"/>
  <c r="N19" i="31"/>
  <c r="N17" i="31"/>
  <c r="T13" i="31"/>
  <c r="T11" i="31"/>
  <c r="T9" i="31"/>
  <c r="H423" i="27"/>
  <c r="P28" i="31"/>
  <c r="E423" i="27"/>
  <c r="O131" i="31"/>
  <c r="P137" i="31"/>
  <c r="P158" i="31"/>
  <c r="P168" i="31"/>
  <c r="D423" i="27"/>
  <c r="D460" i="27"/>
  <c r="G423" i="27"/>
  <c r="M483" i="27"/>
  <c r="M423" i="27"/>
  <c r="P60" i="31"/>
  <c r="AB73" i="30"/>
  <c r="AB84" i="30"/>
  <c r="P88" i="31"/>
  <c r="P123" i="31"/>
  <c r="P131" i="31"/>
  <c r="AB143" i="30"/>
  <c r="AA152" i="30"/>
  <c r="AB164" i="30"/>
  <c r="AB174" i="30"/>
  <c r="AB21" i="30"/>
  <c r="K483" i="27"/>
  <c r="K423" i="27"/>
  <c r="N483" i="27"/>
  <c r="N423" i="27"/>
  <c r="O60" i="31"/>
  <c r="AA73" i="30"/>
  <c r="W73" i="30" s="1"/>
  <c r="P100" i="31"/>
  <c r="AB129" i="30"/>
  <c r="AB137" i="30"/>
  <c r="AB152" i="30"/>
  <c r="F482" i="27"/>
  <c r="F483" i="27" s="1"/>
  <c r="F423" i="27"/>
  <c r="J483" i="27"/>
  <c r="J423" i="27"/>
  <c r="Z73" i="30"/>
  <c r="Z143" i="30"/>
  <c r="O410" i="27"/>
  <c r="O470" i="27" s="1"/>
  <c r="AI42" i="22"/>
  <c r="AI39" i="22"/>
  <c r="AI41" i="22"/>
  <c r="AI38" i="22"/>
  <c r="AI36" i="22"/>
  <c r="AI34" i="22"/>
  <c r="AI40" i="22"/>
  <c r="AI35" i="22"/>
  <c r="AI37" i="22"/>
  <c r="AI28" i="22"/>
  <c r="AI21" i="22"/>
  <c r="AI25" i="22"/>
  <c r="AI24" i="22"/>
  <c r="AI20" i="22"/>
  <c r="AI23" i="22"/>
  <c r="AI27" i="22"/>
  <c r="AI22" i="22"/>
  <c r="AI26" i="22"/>
  <c r="AI14" i="22"/>
  <c r="AI7" i="22"/>
  <c r="AI11" i="22"/>
  <c r="AI10" i="22"/>
  <c r="AI6" i="22"/>
  <c r="AI9" i="22"/>
  <c r="AI13" i="22"/>
  <c r="AI8" i="22"/>
  <c r="AI12" i="22"/>
  <c r="AI29" i="21"/>
  <c r="AI23" i="21"/>
  <c r="AI27" i="21"/>
  <c r="AI28" i="21"/>
  <c r="AI22" i="21"/>
  <c r="AI26" i="21"/>
  <c r="AI25" i="21"/>
  <c r="AI21" i="21"/>
  <c r="AI24" i="21"/>
  <c r="AH45" i="21"/>
  <c r="AI9" i="21"/>
  <c r="AI5" i="21"/>
  <c r="AI7" i="21"/>
  <c r="AI11" i="21"/>
  <c r="AI10" i="21"/>
  <c r="AI8" i="21"/>
  <c r="AI12" i="21"/>
  <c r="AI6" i="21"/>
  <c r="AI13" i="21"/>
  <c r="D15" i="32"/>
  <c r="H15" i="32"/>
  <c r="I15" i="32"/>
  <c r="AI13" i="39"/>
  <c r="Y42" i="31"/>
  <c r="Q8" i="31"/>
  <c r="Y82" i="31"/>
  <c r="Y100" i="31"/>
  <c r="Y118" i="31"/>
  <c r="Y137" i="31"/>
  <c r="Y88" i="31"/>
  <c r="Y105" i="31"/>
  <c r="Y112" i="31"/>
  <c r="Y146" i="31"/>
  <c r="Y158" i="31"/>
  <c r="Y168" i="31"/>
  <c r="Y15" i="31"/>
  <c r="Y28" i="31"/>
  <c r="Y32" i="31"/>
  <c r="Y48" i="31"/>
  <c r="Y151" i="31"/>
  <c r="Y20" i="31"/>
  <c r="Y38" i="31"/>
  <c r="Y60" i="31"/>
  <c r="Y131" i="31"/>
  <c r="AH10" i="39"/>
  <c r="AE12" i="39"/>
  <c r="AH12" i="39"/>
  <c r="R66" i="39"/>
  <c r="O75" i="39"/>
  <c r="AJ13" i="39"/>
  <c r="AH13" i="39"/>
  <c r="O68" i="39"/>
  <c r="AF14" i="39"/>
  <c r="AE11" i="39"/>
  <c r="I82" i="39"/>
  <c r="R83" i="39"/>
  <c r="AE13" i="39"/>
  <c r="AI12" i="39"/>
  <c r="I410" i="27"/>
  <c r="L483" i="27"/>
  <c r="L423" i="27"/>
  <c r="I464" i="25"/>
  <c r="M38" i="31"/>
  <c r="N463" i="25"/>
  <c r="X38" i="28"/>
  <c r="M48" i="31"/>
  <c r="L131" i="31"/>
  <c r="L137" i="31"/>
  <c r="M146" i="31"/>
  <c r="M123" i="31"/>
  <c r="AJ20" i="25"/>
  <c r="AA7" i="23" s="1"/>
  <c r="AA67" i="23" s="1"/>
  <c r="AJ83" i="25"/>
  <c r="AA15" i="23" s="1"/>
  <c r="AA75" i="23" s="1"/>
  <c r="AJ142" i="25"/>
  <c r="AJ151" i="25"/>
  <c r="AA25" i="23" s="1"/>
  <c r="AA85" i="23" s="1"/>
  <c r="AF20" i="25"/>
  <c r="AF117" i="25"/>
  <c r="D20" i="23" s="1"/>
  <c r="X151" i="28"/>
  <c r="D463" i="25"/>
  <c r="D485" i="25" s="1"/>
  <c r="D425" i="25"/>
  <c r="M32" i="31"/>
  <c r="Z40" i="28"/>
  <c r="X110" i="28"/>
  <c r="L112" i="31"/>
  <c r="L118" i="31"/>
  <c r="M131" i="31"/>
  <c r="M137" i="31"/>
  <c r="X163" i="28"/>
  <c r="T163" i="28" s="1"/>
  <c r="AJ128" i="25"/>
  <c r="AA22" i="23" s="1"/>
  <c r="AA82" i="23" s="1"/>
  <c r="AD83" i="25"/>
  <c r="H15" i="23" s="1"/>
  <c r="H75" i="23" s="1"/>
  <c r="AD142" i="25"/>
  <c r="X28" i="28"/>
  <c r="Y72" i="28"/>
  <c r="M151" i="31"/>
  <c r="L123" i="31"/>
  <c r="M463" i="25"/>
  <c r="L32" i="31"/>
  <c r="X72" i="28"/>
  <c r="T72" i="28" s="1"/>
  <c r="M100" i="31"/>
  <c r="M105" i="31"/>
  <c r="M112" i="31"/>
  <c r="M118" i="31"/>
  <c r="L151" i="31"/>
  <c r="M158" i="31"/>
  <c r="AJ72" i="25"/>
  <c r="AA14" i="23" s="1"/>
  <c r="AA74" i="23" s="1"/>
  <c r="AJ110" i="25"/>
  <c r="AA19" i="23" s="1"/>
  <c r="AA79" i="23" s="1"/>
  <c r="AJ123" i="25"/>
  <c r="AA21" i="23" s="1"/>
  <c r="AA81" i="23" s="1"/>
  <c r="AJ173" i="25"/>
  <c r="AA28" i="23" s="1"/>
  <c r="AA88" i="23" s="1"/>
  <c r="AJ117" i="25"/>
  <c r="AA20" i="23" s="1"/>
  <c r="AA80" i="23" s="1"/>
  <c r="AJ163" i="25"/>
  <c r="AA27" i="23" s="1"/>
  <c r="AA87" i="23" s="1"/>
  <c r="AD49" i="25"/>
  <c r="H12" i="23" s="1"/>
  <c r="H72" i="23" s="1"/>
  <c r="AD128" i="25"/>
  <c r="H22" i="23" s="1"/>
  <c r="H82" i="23" s="1"/>
  <c r="AD173" i="25"/>
  <c r="H28" i="23" s="1"/>
  <c r="H88" i="23" s="1"/>
  <c r="AG172" i="25"/>
  <c r="AG171" i="25"/>
  <c r="AG170" i="25"/>
  <c r="N99" i="31"/>
  <c r="N97" i="31"/>
  <c r="N95" i="31"/>
  <c r="N93" i="31"/>
  <c r="N91" i="31"/>
  <c r="AD101" i="25"/>
  <c r="H17" i="23" s="1"/>
  <c r="H77" i="23" s="1"/>
  <c r="O100" i="31"/>
  <c r="AF101" i="25"/>
  <c r="D17" i="23" s="1"/>
  <c r="X101" i="28"/>
  <c r="Q177" i="31"/>
  <c r="P32" i="28"/>
  <c r="T32" i="28" s="1"/>
  <c r="Q28" i="28"/>
  <c r="R22" i="28"/>
  <c r="V22" i="28" s="1"/>
  <c r="P28" i="28"/>
  <c r="S21" i="30"/>
  <c r="S124" i="30"/>
  <c r="X27" i="30"/>
  <c r="X25" i="30"/>
  <c r="T406" i="30"/>
  <c r="T21" i="30"/>
  <c r="T174" i="30"/>
  <c r="T421" i="30" s="1"/>
  <c r="V156" i="30"/>
  <c r="V142" i="30"/>
  <c r="W139" i="30"/>
  <c r="W134" i="30"/>
  <c r="V133" i="30"/>
  <c r="W110" i="30"/>
  <c r="V109" i="30"/>
  <c r="W101" i="30"/>
  <c r="V100" i="30"/>
  <c r="X98" i="30"/>
  <c r="W97" i="30"/>
  <c r="V96" i="30"/>
  <c r="X94" i="30"/>
  <c r="W93" i="30"/>
  <c r="V92" i="30"/>
  <c r="X89" i="30"/>
  <c r="W88" i="30"/>
  <c r="V87" i="30"/>
  <c r="W61" i="30"/>
  <c r="V60" i="30"/>
  <c r="X58" i="30"/>
  <c r="W57" i="30"/>
  <c r="V56" i="30"/>
  <c r="X54" i="30"/>
  <c r="W53" i="30"/>
  <c r="V52" i="30"/>
  <c r="V41" i="30"/>
  <c r="W37" i="30"/>
  <c r="V36" i="30"/>
  <c r="W27" i="30"/>
  <c r="V26" i="30"/>
  <c r="W23" i="30"/>
  <c r="X19" i="30"/>
  <c r="W18" i="30"/>
  <c r="W156" i="30"/>
  <c r="V155" i="30"/>
  <c r="W142" i="30"/>
  <c r="V141" i="30"/>
  <c r="X139" i="30"/>
  <c r="V136" i="30"/>
  <c r="W133" i="30"/>
  <c r="V132" i="30"/>
  <c r="V113" i="30"/>
  <c r="W109" i="30"/>
  <c r="V108" i="30"/>
  <c r="X101" i="30"/>
  <c r="W100" i="30"/>
  <c r="V99" i="30"/>
  <c r="X97" i="30"/>
  <c r="W96" i="30"/>
  <c r="V95" i="30"/>
  <c r="X93" i="30"/>
  <c r="W92" i="30"/>
  <c r="X88" i="30"/>
  <c r="W87" i="30"/>
  <c r="V86" i="30"/>
  <c r="X61" i="30"/>
  <c r="W60" i="30"/>
  <c r="V59" i="30"/>
  <c r="X57" i="30"/>
  <c r="W56" i="30"/>
  <c r="V55" i="30"/>
  <c r="X53" i="30"/>
  <c r="W52" i="30"/>
  <c r="W41" i="30"/>
  <c r="W36" i="30"/>
  <c r="V35" i="30"/>
  <c r="W26" i="30"/>
  <c r="V25" i="30"/>
  <c r="V20" i="30"/>
  <c r="W155" i="30"/>
  <c r="V154" i="30"/>
  <c r="W141" i="30"/>
  <c r="V140" i="30"/>
  <c r="W136" i="30"/>
  <c r="V135" i="30"/>
  <c r="W132" i="30"/>
  <c r="V131" i="30"/>
  <c r="X109" i="30"/>
  <c r="W108" i="30"/>
  <c r="X100" i="30"/>
  <c r="W99" i="30"/>
  <c r="V98" i="30"/>
  <c r="X96" i="30"/>
  <c r="W95" i="30"/>
  <c r="V94" i="30"/>
  <c r="X92" i="30"/>
  <c r="V89" i="30"/>
  <c r="X87" i="30"/>
  <c r="W86" i="30"/>
  <c r="X60" i="30"/>
  <c r="W59" i="30"/>
  <c r="V58" i="30"/>
  <c r="X56" i="30"/>
  <c r="W55" i="30"/>
  <c r="V54" i="30"/>
  <c r="X52" i="30"/>
  <c r="V38" i="30"/>
  <c r="W35" i="30"/>
  <c r="V28" i="30"/>
  <c r="W25" i="30"/>
  <c r="V24" i="30"/>
  <c r="W20" i="30"/>
  <c r="V19" i="30"/>
  <c r="W154" i="30"/>
  <c r="W140" i="30"/>
  <c r="V139" i="30"/>
  <c r="W135" i="30"/>
  <c r="V134" i="30"/>
  <c r="W131" i="30"/>
  <c r="V110" i="30"/>
  <c r="X108" i="30"/>
  <c r="V101" i="30"/>
  <c r="X99" i="30"/>
  <c r="W98" i="30"/>
  <c r="V97" i="30"/>
  <c r="X95" i="30"/>
  <c r="W94" i="30"/>
  <c r="V93" i="30"/>
  <c r="W89" i="30"/>
  <c r="V88" i="30"/>
  <c r="X86" i="30"/>
  <c r="V61" i="30"/>
  <c r="X59" i="30"/>
  <c r="W58" i="30"/>
  <c r="V57" i="30"/>
  <c r="X55" i="30"/>
  <c r="W54" i="30"/>
  <c r="V53" i="30"/>
  <c r="W38" i="30"/>
  <c r="V37" i="30"/>
  <c r="W28" i="30"/>
  <c r="V27" i="30"/>
  <c r="W24" i="30"/>
  <c r="V23" i="30"/>
  <c r="W19" i="30"/>
  <c r="V18" i="30"/>
  <c r="AN57" i="38"/>
  <c r="AQ57" i="38" s="1"/>
  <c r="AL57" i="38"/>
  <c r="M168" i="31"/>
  <c r="N160" i="31"/>
  <c r="T104" i="31"/>
  <c r="T102" i="31"/>
  <c r="Q117" i="31"/>
  <c r="Q115" i="31"/>
  <c r="X32" i="30"/>
  <c r="O18" i="16"/>
  <c r="AP18" i="16" s="1"/>
  <c r="X31" i="30"/>
  <c r="V173" i="30"/>
  <c r="W170" i="30"/>
  <c r="V169" i="30"/>
  <c r="W166" i="30"/>
  <c r="W173" i="30"/>
  <c r="V172" i="30"/>
  <c r="W169" i="30"/>
  <c r="V168" i="30"/>
  <c r="X166" i="30"/>
  <c r="X173" i="30"/>
  <c r="W172" i="30"/>
  <c r="V171" i="30"/>
  <c r="X169" i="30"/>
  <c r="W168" i="30"/>
  <c r="V167" i="30"/>
  <c r="W171" i="30"/>
  <c r="V170" i="30"/>
  <c r="X168" i="30"/>
  <c r="W167" i="30"/>
  <c r="V166" i="30"/>
  <c r="AF173" i="25"/>
  <c r="D28" i="23" s="1"/>
  <c r="AG166" i="25"/>
  <c r="O29" i="16"/>
  <c r="AP29" i="16" s="1"/>
  <c r="AX19" i="38"/>
  <c r="BB19" i="38"/>
  <c r="AX18" i="38"/>
  <c r="AX17" i="38"/>
  <c r="AX15" i="38"/>
  <c r="AX14" i="38"/>
  <c r="AX13" i="38"/>
  <c r="AX12" i="38"/>
  <c r="AX11" i="38"/>
  <c r="AX10" i="38"/>
  <c r="BB10" i="38"/>
  <c r="AX9" i="38"/>
  <c r="AV20" i="38"/>
  <c r="AX8" i="38"/>
  <c r="AX16" i="38"/>
  <c r="X117" i="30"/>
  <c r="X113" i="30"/>
  <c r="X116" i="30"/>
  <c r="W115" i="30"/>
  <c r="V114" i="30"/>
  <c r="V117" i="30"/>
  <c r="X115" i="30"/>
  <c r="W114" i="30"/>
  <c r="W117" i="30"/>
  <c r="V116" i="30"/>
  <c r="X114" i="30"/>
  <c r="W113" i="30"/>
  <c r="O21" i="16"/>
  <c r="AP21" i="16" s="1"/>
  <c r="AW20" i="38"/>
  <c r="X127" i="30"/>
  <c r="W126" i="30"/>
  <c r="V128" i="30"/>
  <c r="W128" i="30"/>
  <c r="V127" i="30"/>
  <c r="X128" i="30"/>
  <c r="W127" i="30"/>
  <c r="V126" i="30"/>
  <c r="AF128" i="25"/>
  <c r="D22" i="23" s="1"/>
  <c r="O23" i="16"/>
  <c r="AP23" i="16" s="1"/>
  <c r="X150" i="30"/>
  <c r="W149" i="30"/>
  <c r="V148" i="30"/>
  <c r="X146" i="30"/>
  <c r="W145" i="30"/>
  <c r="V151" i="30"/>
  <c r="X149" i="30"/>
  <c r="W148" i="30"/>
  <c r="V147" i="30"/>
  <c r="X145" i="30"/>
  <c r="W151" i="30"/>
  <c r="V150" i="30"/>
  <c r="X148" i="30"/>
  <c r="W147" i="30"/>
  <c r="V146" i="30"/>
  <c r="X151" i="30"/>
  <c r="W150" i="30"/>
  <c r="V149" i="30"/>
  <c r="X147" i="30"/>
  <c r="W146" i="30"/>
  <c r="V145" i="30"/>
  <c r="AF151" i="25"/>
  <c r="D25" i="23" s="1"/>
  <c r="O26" i="16"/>
  <c r="AP26" i="16" s="1"/>
  <c r="B415" i="40"/>
  <c r="O10" i="16"/>
  <c r="AP10" i="16" s="1"/>
  <c r="W83" i="30"/>
  <c r="V82" i="30"/>
  <c r="W79" i="30"/>
  <c r="V78" i="30"/>
  <c r="W75" i="30"/>
  <c r="W82" i="30"/>
  <c r="V81" i="30"/>
  <c r="W78" i="30"/>
  <c r="V77" i="30"/>
  <c r="W81" i="30"/>
  <c r="V80" i="30"/>
  <c r="W77" i="30"/>
  <c r="V76" i="30"/>
  <c r="V83" i="30"/>
  <c r="W80" i="30"/>
  <c r="V79" i="30"/>
  <c r="W76" i="30"/>
  <c r="V75" i="30"/>
  <c r="AF83" i="25"/>
  <c r="D15" i="23" s="1"/>
  <c r="O16" i="16"/>
  <c r="AP16" i="16" s="1"/>
  <c r="X49" i="30"/>
  <c r="W48" i="30"/>
  <c r="V47" i="30"/>
  <c r="X48" i="30"/>
  <c r="W47" i="30"/>
  <c r="V46" i="30"/>
  <c r="V49" i="30"/>
  <c r="W46" i="30"/>
  <c r="W49" i="30"/>
  <c r="V48" i="30"/>
  <c r="X46" i="30"/>
  <c r="P49" i="28"/>
  <c r="AJ49" i="25"/>
  <c r="AA12" i="23" s="1"/>
  <c r="AA72" i="23" s="1"/>
  <c r="O13" i="16"/>
  <c r="AP13" i="16" s="1"/>
  <c r="V9" i="30"/>
  <c r="W9" i="30"/>
  <c r="Z15" i="30"/>
  <c r="V15" i="30" s="1"/>
  <c r="AA12" i="30"/>
  <c r="W12" i="30" s="1"/>
  <c r="Z11" i="30"/>
  <c r="V11" i="30" s="1"/>
  <c r="P14" i="31"/>
  <c r="P12" i="31"/>
  <c r="P10" i="31"/>
  <c r="AA16" i="30"/>
  <c r="W16" i="30" s="1"/>
  <c r="AA15" i="30"/>
  <c r="W15" i="30" s="1"/>
  <c r="Z14" i="30"/>
  <c r="V14" i="30" s="1"/>
  <c r="AA11" i="30"/>
  <c r="W11" i="30" s="1"/>
  <c r="Z10" i="30"/>
  <c r="V10" i="30" s="1"/>
  <c r="O13" i="31"/>
  <c r="O11" i="31"/>
  <c r="O9" i="31"/>
  <c r="AA14" i="30"/>
  <c r="W14" i="30" s="1"/>
  <c r="Z13" i="30"/>
  <c r="V13" i="30" s="1"/>
  <c r="AA10" i="30"/>
  <c r="W10" i="30" s="1"/>
  <c r="P13" i="31"/>
  <c r="P11" i="31"/>
  <c r="P9" i="31"/>
  <c r="AA13" i="30"/>
  <c r="W13" i="30" s="1"/>
  <c r="Z12" i="30"/>
  <c r="V12" i="30" s="1"/>
  <c r="O14" i="31"/>
  <c r="O12" i="31"/>
  <c r="O10" i="31"/>
  <c r="V72" i="30"/>
  <c r="X70" i="30"/>
  <c r="W69" i="30"/>
  <c r="V68" i="30"/>
  <c r="X66" i="30"/>
  <c r="W65" i="30"/>
  <c r="V64" i="30"/>
  <c r="W72" i="30"/>
  <c r="V71" i="30"/>
  <c r="X69" i="30"/>
  <c r="W68" i="30"/>
  <c r="V67" i="30"/>
  <c r="X65" i="30"/>
  <c r="W64" i="30"/>
  <c r="X72" i="30"/>
  <c r="W71" i="30"/>
  <c r="V70" i="30"/>
  <c r="X68" i="30"/>
  <c r="W67" i="30"/>
  <c r="V66" i="30"/>
  <c r="X64" i="30"/>
  <c r="X71" i="30"/>
  <c r="W70" i="30"/>
  <c r="V69" i="30"/>
  <c r="X67" i="30"/>
  <c r="W66" i="30"/>
  <c r="V65" i="30"/>
  <c r="X122" i="30"/>
  <c r="V123" i="30"/>
  <c r="X121" i="30"/>
  <c r="W120" i="30"/>
  <c r="W123" i="30"/>
  <c r="V122" i="30"/>
  <c r="X123" i="30"/>
  <c r="W122" i="30"/>
  <c r="V121" i="30"/>
  <c r="W121" i="30"/>
  <c r="V120" i="30"/>
  <c r="X163" i="30"/>
  <c r="W162" i="30"/>
  <c r="V161" i="30"/>
  <c r="X159" i="30"/>
  <c r="W161" i="30"/>
  <c r="V160" i="30"/>
  <c r="V163" i="30"/>
  <c r="X161" i="30"/>
  <c r="W160" i="30"/>
  <c r="V159" i="30"/>
  <c r="W163" i="30"/>
  <c r="V162" i="30"/>
  <c r="X160" i="30"/>
  <c r="W159" i="30"/>
  <c r="AF163" i="25"/>
  <c r="D27" i="23" s="1"/>
  <c r="O28" i="16"/>
  <c r="AP28" i="16" s="1"/>
  <c r="I24" i="16"/>
  <c r="AF72" i="25"/>
  <c r="D14" i="23" s="1"/>
  <c r="O15" i="16"/>
  <c r="AP15" i="16" s="1"/>
  <c r="R67" i="39"/>
  <c r="F67" i="39"/>
  <c r="AF110" i="25"/>
  <c r="D19" i="23" s="1"/>
  <c r="O20" i="16"/>
  <c r="AP20" i="16" s="1"/>
  <c r="X23" i="30"/>
  <c r="O9" i="16"/>
  <c r="AP9" i="16" s="1"/>
  <c r="AJ156" i="25"/>
  <c r="AA26" i="23" s="1"/>
  <c r="AA86" i="23" s="1"/>
  <c r="O27" i="16"/>
  <c r="AP27" i="16" s="1"/>
  <c r="P61" i="28"/>
  <c r="O14" i="16"/>
  <c r="AP14" i="16" s="1"/>
  <c r="P38" i="28"/>
  <c r="S38" i="31"/>
  <c r="AJ38" i="25"/>
  <c r="AA10" i="23" s="1"/>
  <c r="L81" i="39"/>
  <c r="X120" i="30"/>
  <c r="Z124" i="30"/>
  <c r="O118" i="31"/>
  <c r="AF123" i="25"/>
  <c r="D21" i="23" s="1"/>
  <c r="AD123" i="25"/>
  <c r="H21" i="23" s="1"/>
  <c r="H81" i="23" s="1"/>
  <c r="N114" i="31"/>
  <c r="O22" i="16"/>
  <c r="AP22" i="16" s="1"/>
  <c r="AJ395" i="27"/>
  <c r="AG139" i="25"/>
  <c r="O25" i="16"/>
  <c r="AP25" i="16" s="1"/>
  <c r="BB400" i="40"/>
  <c r="AR387" i="30"/>
  <c r="AR409" i="30" s="1"/>
  <c r="AQ387" i="30"/>
  <c r="AQ409" i="30" s="1"/>
  <c r="AK88" i="27"/>
  <c r="AK173" i="27" s="1"/>
  <c r="Q87" i="31"/>
  <c r="Z174" i="30"/>
  <c r="AA174" i="30"/>
  <c r="Z164" i="30"/>
  <c r="AA164" i="30"/>
  <c r="W164" i="30" s="1"/>
  <c r="O146" i="31"/>
  <c r="P146" i="31"/>
  <c r="AA143" i="30"/>
  <c r="O137" i="31"/>
  <c r="Z137" i="30"/>
  <c r="AA137" i="30"/>
  <c r="AA129" i="30"/>
  <c r="O123" i="31"/>
  <c r="O112" i="31"/>
  <c r="AA111" i="30"/>
  <c r="O105" i="31"/>
  <c r="Z102" i="30"/>
  <c r="AA102" i="30"/>
  <c r="W102" i="30" s="1"/>
  <c r="AA90" i="30"/>
  <c r="W90" i="30" s="1"/>
  <c r="Z84" i="30"/>
  <c r="O71" i="31"/>
  <c r="P71" i="31"/>
  <c r="Z62" i="30"/>
  <c r="AA62" i="30"/>
  <c r="W62" i="30" s="1"/>
  <c r="AA50" i="30"/>
  <c r="W50" i="30" s="1"/>
  <c r="Z44" i="30"/>
  <c r="AA39" i="30"/>
  <c r="Z33" i="30"/>
  <c r="V33" i="30" s="1"/>
  <c r="AA33" i="30"/>
  <c r="W33" i="30" s="1"/>
  <c r="AA29" i="30"/>
  <c r="O20" i="31"/>
  <c r="P15" i="31"/>
  <c r="AB9" i="30"/>
  <c r="X9" i="30" s="1"/>
  <c r="AD89" i="25"/>
  <c r="H16" i="23" s="1"/>
  <c r="H76" i="23" s="1"/>
  <c r="M87" i="31"/>
  <c r="Y88" i="28"/>
  <c r="U88" i="28" s="1"/>
  <c r="L87" i="31"/>
  <c r="X88" i="28"/>
  <c r="T88" i="28" s="1"/>
  <c r="Y87" i="28"/>
  <c r="U87" i="28" s="1"/>
  <c r="M86" i="31"/>
  <c r="F89" i="25"/>
  <c r="F412" i="25" s="1"/>
  <c r="F472" i="25" s="1"/>
  <c r="Z87" i="28"/>
  <c r="L86" i="31"/>
  <c r="X87" i="28"/>
  <c r="T87" i="28" s="1"/>
  <c r="AJ89" i="25"/>
  <c r="AA16" i="23" s="1"/>
  <c r="AA76" i="23" s="1"/>
  <c r="I89" i="25"/>
  <c r="I412" i="25" s="1"/>
  <c r="I472" i="25" s="1"/>
  <c r="M85" i="31"/>
  <c r="AF89" i="25"/>
  <c r="D16" i="23" s="1"/>
  <c r="Y86" i="28"/>
  <c r="U86" i="28" s="1"/>
  <c r="L85" i="31"/>
  <c r="X86" i="28"/>
  <c r="T86" i="28" s="1"/>
  <c r="AG167" i="25"/>
  <c r="Y163" i="28"/>
  <c r="U163" i="28" s="1"/>
  <c r="L158" i="31"/>
  <c r="X156" i="28"/>
  <c r="Y156" i="28"/>
  <c r="Y151" i="28"/>
  <c r="Z144" i="28"/>
  <c r="L146" i="31"/>
  <c r="AF142" i="25"/>
  <c r="X142" i="28"/>
  <c r="Y142" i="28"/>
  <c r="X136" i="28"/>
  <c r="T136" i="28" s="1"/>
  <c r="Y136" i="28"/>
  <c r="U136" i="28" s="1"/>
  <c r="X128" i="28"/>
  <c r="Y128" i="28"/>
  <c r="X123" i="28"/>
  <c r="Y123" i="28"/>
  <c r="X117" i="28"/>
  <c r="Y117" i="28"/>
  <c r="Y110" i="28"/>
  <c r="L105" i="31"/>
  <c r="Y101" i="28"/>
  <c r="L100" i="31"/>
  <c r="Z74" i="28"/>
  <c r="X83" i="28"/>
  <c r="Y83" i="28"/>
  <c r="L71" i="31"/>
  <c r="Z63" i="28"/>
  <c r="V63" i="28" s="1"/>
  <c r="M71" i="31"/>
  <c r="AF61" i="25"/>
  <c r="D13" i="23" s="1"/>
  <c r="X61" i="28"/>
  <c r="Y61" i="28"/>
  <c r="X43" i="28"/>
  <c r="T43" i="28" s="1"/>
  <c r="X49" i="28"/>
  <c r="Y49" i="28"/>
  <c r="Y38" i="28"/>
  <c r="U38" i="28" s="1"/>
  <c r="L38" i="31"/>
  <c r="L28" i="31"/>
  <c r="M15" i="31"/>
  <c r="X15" i="28"/>
  <c r="T15" i="28" s="1"/>
  <c r="Y85" i="28"/>
  <c r="U85" i="28" s="1"/>
  <c r="M84" i="31"/>
  <c r="X85" i="28"/>
  <c r="T85" i="28" s="1"/>
  <c r="L84" i="31"/>
  <c r="U17" i="16"/>
  <c r="J7" i="32"/>
  <c r="J376" i="32" s="1"/>
  <c r="S66" i="39"/>
  <c r="T67" i="39"/>
  <c r="T87" i="39"/>
  <c r="F73" i="39"/>
  <c r="O74" i="39"/>
  <c r="O88" i="39"/>
  <c r="F70" i="39"/>
  <c r="F72" i="39"/>
  <c r="R84" i="39"/>
  <c r="R73" i="39"/>
  <c r="N89" i="39"/>
  <c r="S85" i="39"/>
  <c r="T86" i="39"/>
  <c r="L70" i="39"/>
  <c r="L72" i="39"/>
  <c r="L79" i="39"/>
  <c r="S70" i="39"/>
  <c r="U70" i="39" s="1"/>
  <c r="T71" i="39"/>
  <c r="S74" i="39"/>
  <c r="U74" i="39" s="1"/>
  <c r="L73" i="39"/>
  <c r="L75" i="39"/>
  <c r="L66" i="39"/>
  <c r="L68" i="39"/>
  <c r="S68" i="39"/>
  <c r="S72" i="39"/>
  <c r="T73" i="39"/>
  <c r="T82" i="39"/>
  <c r="T85" i="39"/>
  <c r="I69" i="39"/>
  <c r="I71" i="39"/>
  <c r="I70" i="39"/>
  <c r="F66" i="39"/>
  <c r="F75" i="39"/>
  <c r="T72" i="39"/>
  <c r="T81" i="39"/>
  <c r="T84" i="39"/>
  <c r="S87" i="39"/>
  <c r="T88" i="39"/>
  <c r="O71" i="39"/>
  <c r="R72" i="39"/>
  <c r="I73" i="39"/>
  <c r="L74" i="39"/>
  <c r="F76" i="39"/>
  <c r="L76" i="39"/>
  <c r="R80" i="39"/>
  <c r="O81" i="39"/>
  <c r="O82" i="39"/>
  <c r="O84" i="39"/>
  <c r="L85" i="39"/>
  <c r="R85" i="39"/>
  <c r="I86" i="39"/>
  <c r="I74" i="39"/>
  <c r="I76" i="39"/>
  <c r="AG11" i="39"/>
  <c r="AH11" i="39" s="1"/>
  <c r="O79" i="39"/>
  <c r="O80" i="39"/>
  <c r="O85" i="39"/>
  <c r="F86" i="39"/>
  <c r="L69" i="39"/>
  <c r="R69" i="39"/>
  <c r="F71" i="39"/>
  <c r="R71" i="39"/>
  <c r="R82" i="39"/>
  <c r="F84" i="39"/>
  <c r="L87" i="39"/>
  <c r="R74" i="39"/>
  <c r="R76" i="39"/>
  <c r="R81" i="39"/>
  <c r="R87" i="39"/>
  <c r="R68" i="39"/>
  <c r="R70" i="39"/>
  <c r="R79" i="39"/>
  <c r="O66" i="39"/>
  <c r="O69" i="39"/>
  <c r="O72" i="39"/>
  <c r="O83" i="39"/>
  <c r="O86" i="39"/>
  <c r="O67" i="39"/>
  <c r="O73" i="39"/>
  <c r="O70" i="39"/>
  <c r="O87" i="39"/>
  <c r="O76" i="39"/>
  <c r="L83" i="39"/>
  <c r="L86" i="39"/>
  <c r="L67" i="39"/>
  <c r="L80" i="39"/>
  <c r="L84" i="39"/>
  <c r="L71" i="39"/>
  <c r="L82" i="39"/>
  <c r="I67" i="39"/>
  <c r="I68" i="39"/>
  <c r="I75" i="39"/>
  <c r="I79" i="39"/>
  <c r="I80" i="39"/>
  <c r="I81" i="39"/>
  <c r="I84" i="39"/>
  <c r="I85" i="39"/>
  <c r="I88" i="39"/>
  <c r="I72" i="39"/>
  <c r="I87" i="39"/>
  <c r="S84" i="39"/>
  <c r="S86" i="39"/>
  <c r="S88" i="39"/>
  <c r="T68" i="39"/>
  <c r="F68" i="39"/>
  <c r="F74" i="39"/>
  <c r="F79" i="39"/>
  <c r="F83" i="39"/>
  <c r="F85" i="39"/>
  <c r="F87" i="39"/>
  <c r="J89" i="39"/>
  <c r="S83" i="39"/>
  <c r="K89" i="39"/>
  <c r="AC9" i="39"/>
  <c r="AD10" i="39"/>
  <c r="AJ10" i="39" s="1"/>
  <c r="I66" i="39"/>
  <c r="S67" i="39"/>
  <c r="S69" i="39"/>
  <c r="U69" i="39" s="1"/>
  <c r="S71" i="39"/>
  <c r="S73" i="39"/>
  <c r="S75" i="39"/>
  <c r="U75" i="39" s="1"/>
  <c r="S82" i="39"/>
  <c r="M89" i="39"/>
  <c r="AC10" i="39"/>
  <c r="T66" i="39"/>
  <c r="D81" i="39"/>
  <c r="F81" i="39" s="1"/>
  <c r="H83" i="39"/>
  <c r="H89" i="39" s="1"/>
  <c r="P89" i="39"/>
  <c r="T80" i="39"/>
  <c r="AG9" i="39"/>
  <c r="AH9" i="39" s="1"/>
  <c r="E69" i="39"/>
  <c r="F69" i="39" s="1"/>
  <c r="Q75" i="39"/>
  <c r="R75" i="39" s="1"/>
  <c r="S76" i="39"/>
  <c r="U76" i="39" s="1"/>
  <c r="S79" i="39"/>
  <c r="U79" i="39" s="1"/>
  <c r="E80" i="39"/>
  <c r="F80" i="39" s="1"/>
  <c r="G83" i="39"/>
  <c r="AM366" i="38"/>
  <c r="K400" i="38"/>
  <c r="W400" i="38"/>
  <c r="AI400" i="38"/>
  <c r="AM400" i="38"/>
  <c r="E402" i="38"/>
  <c r="AM404" i="38"/>
  <c r="AO404" i="38" s="1"/>
  <c r="AM408" i="38"/>
  <c r="AM412" i="38"/>
  <c r="AM416" i="38"/>
  <c r="AO416" i="38" s="1"/>
  <c r="AM420" i="38"/>
  <c r="AO420" i="38" s="1"/>
  <c r="BB359" i="38"/>
  <c r="AM401" i="38"/>
  <c r="AO401" i="38" s="1"/>
  <c r="AM405" i="38"/>
  <c r="AM409" i="38"/>
  <c r="AM413" i="38"/>
  <c r="AM417" i="38"/>
  <c r="AM421" i="38"/>
  <c r="D422" i="38"/>
  <c r="E400" i="38"/>
  <c r="Q400" i="38"/>
  <c r="AC400" i="38"/>
  <c r="AO57" i="38"/>
  <c r="AR57" i="38" s="1"/>
  <c r="AO372" i="38"/>
  <c r="H400" i="38"/>
  <c r="T400" i="38"/>
  <c r="AF400" i="38"/>
  <c r="F89" i="28"/>
  <c r="P89" i="28"/>
  <c r="F101" i="28"/>
  <c r="P101" i="28"/>
  <c r="F110" i="28"/>
  <c r="P110" i="28"/>
  <c r="L117" i="28"/>
  <c r="F128" i="28"/>
  <c r="P128" i="28"/>
  <c r="L136" i="28"/>
  <c r="L142" i="28"/>
  <c r="L151" i="28"/>
  <c r="F156" i="28"/>
  <c r="P156" i="28"/>
  <c r="L163" i="28"/>
  <c r="I20" i="28"/>
  <c r="Q20" i="28"/>
  <c r="O32" i="28"/>
  <c r="O38" i="28"/>
  <c r="O49" i="28"/>
  <c r="Q83" i="28"/>
  <c r="O89" i="28"/>
  <c r="O101" i="28"/>
  <c r="I117" i="28"/>
  <c r="Q117" i="28"/>
  <c r="O128" i="28"/>
  <c r="V129" i="30"/>
  <c r="S157" i="30"/>
  <c r="S174" i="30"/>
  <c r="S421" i="30" s="1"/>
  <c r="X162" i="30"/>
  <c r="U403" i="30"/>
  <c r="T157" i="30"/>
  <c r="U169" i="31"/>
  <c r="AE387" i="30"/>
  <c r="AE409" i="30" s="1"/>
  <c r="AK387" i="30"/>
  <c r="AK409" i="30" s="1"/>
  <c r="U174" i="30"/>
  <c r="AI387" i="30"/>
  <c r="AI409" i="30" s="1"/>
  <c r="AO387" i="30"/>
  <c r="AO409" i="30" s="1"/>
  <c r="T29" i="30"/>
  <c r="T402" i="30" s="1"/>
  <c r="S137" i="30"/>
  <c r="S416" i="30" s="1"/>
  <c r="S143" i="30"/>
  <c r="S164" i="30"/>
  <c r="S420" i="30" s="1"/>
  <c r="T129" i="30"/>
  <c r="T415" i="30" s="1"/>
  <c r="U136" i="30"/>
  <c r="X136" i="30" s="1"/>
  <c r="I110" i="28"/>
  <c r="I136" i="28"/>
  <c r="O156" i="28"/>
  <c r="I32" i="28"/>
  <c r="Q32" i="28"/>
  <c r="I38" i="28"/>
  <c r="I49" i="28"/>
  <c r="Q49" i="28"/>
  <c r="Q61" i="28"/>
  <c r="I89" i="28"/>
  <c r="Q89" i="28"/>
  <c r="I101" i="28"/>
  <c r="Q101" i="28"/>
  <c r="O142" i="28"/>
  <c r="AH387" i="30"/>
  <c r="AH409" i="30" s="1"/>
  <c r="AN387" i="30"/>
  <c r="AN409" i="30" s="1"/>
  <c r="X20" i="30"/>
  <c r="X26" i="30"/>
  <c r="X24" i="30"/>
  <c r="AF387" i="30"/>
  <c r="AF409" i="30" s="1"/>
  <c r="AL387" i="30"/>
  <c r="AL409" i="30" s="1"/>
  <c r="X28" i="30"/>
  <c r="U21" i="30"/>
  <c r="Q15" i="28"/>
  <c r="U15" i="28" s="1"/>
  <c r="Q72" i="28"/>
  <c r="O72" i="28"/>
  <c r="Q110" i="28"/>
  <c r="O110" i="28"/>
  <c r="I151" i="28"/>
  <c r="Q151" i="28"/>
  <c r="I163" i="28"/>
  <c r="O20" i="28"/>
  <c r="O83" i="28"/>
  <c r="I128" i="28"/>
  <c r="Q128" i="28"/>
  <c r="I142" i="28"/>
  <c r="Q142" i="28"/>
  <c r="I156" i="28"/>
  <c r="Q156" i="28"/>
  <c r="F20" i="28"/>
  <c r="P20" i="28"/>
  <c r="L32" i="28"/>
  <c r="L38" i="28"/>
  <c r="L49" i="28"/>
  <c r="P83" i="28"/>
  <c r="L89" i="28"/>
  <c r="L101" i="28"/>
  <c r="L110" i="28"/>
  <c r="F117" i="28"/>
  <c r="P117" i="28"/>
  <c r="L128" i="28"/>
  <c r="F136" i="28"/>
  <c r="F142" i="28"/>
  <c r="P142" i="28"/>
  <c r="F151" i="28"/>
  <c r="P151" i="28"/>
  <c r="L156" i="28"/>
  <c r="F163" i="28"/>
  <c r="U142" i="30"/>
  <c r="U413" i="30"/>
  <c r="T413" i="30"/>
  <c r="U411" i="30"/>
  <c r="U90" i="30"/>
  <c r="U410" i="30" s="1"/>
  <c r="U406" i="30"/>
  <c r="S29" i="30"/>
  <c r="S402" i="30" s="1"/>
  <c r="U62" i="30"/>
  <c r="U407" i="30" s="1"/>
  <c r="U73" i="30"/>
  <c r="S62" i="30"/>
  <c r="S407" i="30" s="1"/>
  <c r="S84" i="30"/>
  <c r="S409" i="30" s="1"/>
  <c r="S411" i="30"/>
  <c r="S39" i="30"/>
  <c r="S404" i="30" s="1"/>
  <c r="S406" i="30"/>
  <c r="S90" i="30"/>
  <c r="S410" i="30" s="1"/>
  <c r="S73" i="30"/>
  <c r="U126" i="30"/>
  <c r="U129" i="30" s="1"/>
  <c r="U154" i="30"/>
  <c r="R58" i="28"/>
  <c r="R60" i="28"/>
  <c r="V60" i="28" s="1"/>
  <c r="R57" i="28"/>
  <c r="V57" i="28" s="1"/>
  <c r="R59" i="28"/>
  <c r="R24" i="28"/>
  <c r="R26" i="28"/>
  <c r="V26" i="28" s="1"/>
  <c r="R52" i="28"/>
  <c r="R54" i="28"/>
  <c r="R56" i="28"/>
  <c r="V9" i="28"/>
  <c r="V10" i="28"/>
  <c r="V11" i="28"/>
  <c r="V12" i="28"/>
  <c r="V13" i="28"/>
  <c r="V14" i="28"/>
  <c r="R23" i="28"/>
  <c r="R25" i="28"/>
  <c r="R27" i="28"/>
  <c r="R40" i="28"/>
  <c r="R43" i="28" s="1"/>
  <c r="R51" i="28"/>
  <c r="V51" i="28" s="1"/>
  <c r="R53" i="28"/>
  <c r="V53" i="28" s="1"/>
  <c r="R55" i="28"/>
  <c r="V55" i="28" s="1"/>
  <c r="R74" i="28"/>
  <c r="R75" i="28"/>
  <c r="R76" i="28"/>
  <c r="V76" i="28" s="1"/>
  <c r="R77" i="28"/>
  <c r="R78" i="28"/>
  <c r="V78" i="28" s="1"/>
  <c r="R79" i="28"/>
  <c r="V79" i="28" s="1"/>
  <c r="R80" i="28"/>
  <c r="V80" i="28" s="1"/>
  <c r="R81" i="28"/>
  <c r="R82" i="28"/>
  <c r="V82" i="28" s="1"/>
  <c r="R85" i="28"/>
  <c r="R86" i="28"/>
  <c r="R87" i="28"/>
  <c r="R88" i="28"/>
  <c r="R91" i="28"/>
  <c r="R92" i="28"/>
  <c r="V92" i="28" s="1"/>
  <c r="R93" i="28"/>
  <c r="V93" i="28" s="1"/>
  <c r="R94" i="28"/>
  <c r="V94" i="28" s="1"/>
  <c r="R95" i="28"/>
  <c r="R96" i="28"/>
  <c r="V96" i="28" s="1"/>
  <c r="R97" i="28"/>
  <c r="R98" i="28"/>
  <c r="V98" i="28" s="1"/>
  <c r="R99" i="28"/>
  <c r="R100" i="28"/>
  <c r="V100" i="28" s="1"/>
  <c r="R107" i="28"/>
  <c r="R108" i="28"/>
  <c r="V108" i="28" s="1"/>
  <c r="R109" i="28"/>
  <c r="R112" i="28"/>
  <c r="R113" i="28"/>
  <c r="V113" i="28" s="1"/>
  <c r="R114" i="28"/>
  <c r="R115" i="28"/>
  <c r="V115" i="28" s="1"/>
  <c r="R116" i="28"/>
  <c r="R119" i="28"/>
  <c r="V119" i="28" s="1"/>
  <c r="R120" i="28"/>
  <c r="R121" i="28"/>
  <c r="R122" i="28"/>
  <c r="R125" i="28"/>
  <c r="R126" i="28"/>
  <c r="V126" i="28" s="1"/>
  <c r="R127" i="28"/>
  <c r="R138" i="28"/>
  <c r="V138" i="28" s="1"/>
  <c r="R139" i="28"/>
  <c r="V139" i="28" s="1"/>
  <c r="R140" i="28"/>
  <c r="V140" i="28" s="1"/>
  <c r="R141" i="28"/>
  <c r="R153" i="28"/>
  <c r="V153" i="28" s="1"/>
  <c r="R154" i="28"/>
  <c r="V154" i="28" s="1"/>
  <c r="R155" i="28"/>
  <c r="R158" i="28"/>
  <c r="R163" i="28" s="1"/>
  <c r="R165" i="28"/>
  <c r="R166" i="28"/>
  <c r="V166" i="28" s="1"/>
  <c r="R167" i="28"/>
  <c r="V167" i="28" s="1"/>
  <c r="R168" i="28"/>
  <c r="V168" i="28" s="1"/>
  <c r="R169" i="28"/>
  <c r="R170" i="28"/>
  <c r="V170" i="28" s="1"/>
  <c r="R171" i="28"/>
  <c r="V171" i="28" s="1"/>
  <c r="R172" i="28"/>
  <c r="V172" i="28" s="1"/>
  <c r="AB33" i="30"/>
  <c r="AG165" i="25"/>
  <c r="AG169" i="25"/>
  <c r="Z165" i="28"/>
  <c r="Z169" i="28"/>
  <c r="AE168" i="25"/>
  <c r="AG168" i="25" s="1"/>
  <c r="Z160" i="28"/>
  <c r="V160" i="28" s="1"/>
  <c r="AE159" i="25"/>
  <c r="Z155" i="28"/>
  <c r="AE154" i="25"/>
  <c r="AG154" i="25" s="1"/>
  <c r="Z147" i="28"/>
  <c r="AE146" i="25"/>
  <c r="AG146" i="25" s="1"/>
  <c r="Z145" i="28"/>
  <c r="AG138" i="25"/>
  <c r="AG141" i="25"/>
  <c r="Z141" i="28"/>
  <c r="AE140" i="25"/>
  <c r="AG140" i="25" s="1"/>
  <c r="Z134" i="28"/>
  <c r="V134" i="28" s="1"/>
  <c r="Z131" i="28"/>
  <c r="V131" i="28" s="1"/>
  <c r="Z127" i="28"/>
  <c r="AE126" i="25"/>
  <c r="AG126" i="25" s="1"/>
  <c r="Z122" i="28"/>
  <c r="AE121" i="25"/>
  <c r="AG121" i="25" s="1"/>
  <c r="Z120" i="28"/>
  <c r="AG113" i="25"/>
  <c r="AG114" i="25"/>
  <c r="AG116" i="25"/>
  <c r="Z116" i="28"/>
  <c r="AE115" i="25"/>
  <c r="AG115" i="25" s="1"/>
  <c r="Z114" i="28"/>
  <c r="Z109" i="28"/>
  <c r="AE108" i="25"/>
  <c r="AG108" i="25" s="1"/>
  <c r="Z95" i="28"/>
  <c r="Z99" i="28"/>
  <c r="AE94" i="25"/>
  <c r="AG94" i="25" s="1"/>
  <c r="AE98" i="25"/>
  <c r="AG98" i="25" s="1"/>
  <c r="Z97" i="28"/>
  <c r="Z88" i="28"/>
  <c r="AE87" i="25"/>
  <c r="AG87" i="25" s="1"/>
  <c r="Z86" i="28"/>
  <c r="V86" i="28" s="1"/>
  <c r="Z77" i="28"/>
  <c r="Z81" i="28"/>
  <c r="V81" i="28" s="1"/>
  <c r="Z75" i="28"/>
  <c r="V75" i="28" s="1"/>
  <c r="AE64" i="25"/>
  <c r="AG64" i="25" s="1"/>
  <c r="AE68" i="25"/>
  <c r="AG68" i="25" s="1"/>
  <c r="Z65" i="28"/>
  <c r="V65" i="28" s="1"/>
  <c r="Z69" i="28"/>
  <c r="V69" i="28" s="1"/>
  <c r="Z59" i="28"/>
  <c r="V59" i="28" s="1"/>
  <c r="Z58" i="28"/>
  <c r="AE57" i="25"/>
  <c r="AG57" i="25" s="1"/>
  <c r="Z56" i="28"/>
  <c r="Z54" i="28"/>
  <c r="AE53" i="25"/>
  <c r="AG53" i="25" s="1"/>
  <c r="Z52" i="28"/>
  <c r="AF49" i="25"/>
  <c r="D12" i="23" s="1"/>
  <c r="Z48" i="28"/>
  <c r="AE47" i="25"/>
  <c r="AG47" i="25" s="1"/>
  <c r="Z41" i="28"/>
  <c r="V41" i="28" s="1"/>
  <c r="AE40" i="25"/>
  <c r="Z36" i="28"/>
  <c r="V36" i="28" s="1"/>
  <c r="AF32" i="25"/>
  <c r="D9" i="23" s="1"/>
  <c r="AE30" i="25"/>
  <c r="AF28" i="25"/>
  <c r="D8" i="23" s="1"/>
  <c r="Z27" i="28"/>
  <c r="AE22" i="25"/>
  <c r="AG22" i="25" s="1"/>
  <c r="Z24" i="28"/>
  <c r="AE26" i="25"/>
  <c r="AG26" i="25" s="1"/>
  <c r="Z25" i="28"/>
  <c r="Z19" i="28"/>
  <c r="V19" i="28" s="1"/>
  <c r="AG20" i="25"/>
  <c r="E7" i="23" s="1"/>
  <c r="E67" i="23" s="1"/>
  <c r="F28" i="25"/>
  <c r="F404" i="25" s="1"/>
  <c r="F32" i="25"/>
  <c r="F405" i="25" s="1"/>
  <c r="F465" i="25" s="1"/>
  <c r="F406" i="25"/>
  <c r="F466" i="25" s="1"/>
  <c r="F49" i="25"/>
  <c r="F408" i="25" s="1"/>
  <c r="F468" i="25" s="1"/>
  <c r="T59" i="23"/>
  <c r="I1150" i="65" s="1"/>
  <c r="K59" i="23"/>
  <c r="H6" i="15"/>
  <c r="L75" i="51" l="1"/>
  <c r="AA471" i="27"/>
  <c r="Y478" i="27"/>
  <c r="V122" i="28"/>
  <c r="Z467" i="27"/>
  <c r="Y480" i="27"/>
  <c r="L13" i="51"/>
  <c r="D13" i="51" s="1"/>
  <c r="D76" i="51" s="1"/>
  <c r="D72" i="23"/>
  <c r="L17" i="51"/>
  <c r="D76" i="23"/>
  <c r="L15" i="51"/>
  <c r="D74" i="23"/>
  <c r="M13" i="15"/>
  <c r="M71" i="15" s="1"/>
  <c r="Y73" i="23"/>
  <c r="M21" i="15"/>
  <c r="M79" i="15" s="1"/>
  <c r="Y81" i="23"/>
  <c r="N8" i="15"/>
  <c r="N66" i="15" s="1"/>
  <c r="Z68" i="23"/>
  <c r="D10" i="15"/>
  <c r="J70" i="23"/>
  <c r="M25" i="15"/>
  <c r="M83" i="15" s="1"/>
  <c r="Y85" i="23"/>
  <c r="N9" i="15"/>
  <c r="N67" i="15" s="1"/>
  <c r="Z69" i="23"/>
  <c r="D11" i="15"/>
  <c r="D69" i="15" s="1"/>
  <c r="J71" i="23"/>
  <c r="M20" i="15"/>
  <c r="M78" i="15" s="1"/>
  <c r="Y80" i="23"/>
  <c r="N28" i="15"/>
  <c r="N86" i="15" s="1"/>
  <c r="Z88" i="23"/>
  <c r="M27" i="15"/>
  <c r="M85" i="15" s="1"/>
  <c r="Y87" i="23"/>
  <c r="N26" i="15"/>
  <c r="N84" i="15" s="1"/>
  <c r="Z86" i="23"/>
  <c r="N24" i="15"/>
  <c r="N82" i="15" s="1"/>
  <c r="Z84" i="23"/>
  <c r="M19" i="15"/>
  <c r="M77" i="15" s="1"/>
  <c r="Y79" i="23"/>
  <c r="M9" i="15"/>
  <c r="M67" i="15" s="1"/>
  <c r="Y69" i="23"/>
  <c r="Z469" i="27"/>
  <c r="Y461" i="27"/>
  <c r="J25" i="51"/>
  <c r="G84" i="23"/>
  <c r="G89" i="23" s="1"/>
  <c r="L9" i="15"/>
  <c r="L67" i="15" s="1"/>
  <c r="X69" i="23"/>
  <c r="L18" i="51"/>
  <c r="D77" i="23"/>
  <c r="M14" i="15"/>
  <c r="M72" i="15" s="1"/>
  <c r="Y74" i="23"/>
  <c r="N12" i="15"/>
  <c r="N70" i="15" s="1"/>
  <c r="Z72" i="23"/>
  <c r="W111" i="30"/>
  <c r="L20" i="51"/>
  <c r="D79" i="23"/>
  <c r="L10" i="51"/>
  <c r="D10" i="51" s="1"/>
  <c r="D73" i="51" s="1"/>
  <c r="D69" i="23"/>
  <c r="AO408" i="38"/>
  <c r="T61" i="28"/>
  <c r="L22" i="51"/>
  <c r="D81" i="23"/>
  <c r="L23" i="51"/>
  <c r="D82" i="23"/>
  <c r="L29" i="51"/>
  <c r="L92" i="51" s="1"/>
  <c r="D88" i="23"/>
  <c r="L7" i="51"/>
  <c r="D66" i="23"/>
  <c r="N22" i="15"/>
  <c r="N80" i="15" s="1"/>
  <c r="Z82" i="23"/>
  <c r="N14" i="15"/>
  <c r="N72" i="15" s="1"/>
  <c r="Z74" i="23"/>
  <c r="M7" i="15"/>
  <c r="M65" i="15" s="1"/>
  <c r="Y67" i="23"/>
  <c r="M16" i="15"/>
  <c r="M74" i="15" s="1"/>
  <c r="Y76" i="23"/>
  <c r="M12" i="15"/>
  <c r="M70" i="15" s="1"/>
  <c r="Y72" i="23"/>
  <c r="N16" i="15"/>
  <c r="N74" i="15" s="1"/>
  <c r="Z76" i="23"/>
  <c r="Z462" i="27"/>
  <c r="Z483" i="27" s="1"/>
  <c r="Z482" i="27"/>
  <c r="Y464" i="27"/>
  <c r="L9" i="51"/>
  <c r="D68" i="23"/>
  <c r="L28" i="51"/>
  <c r="D28" i="51" s="1"/>
  <c r="D91" i="51" s="1"/>
  <c r="D87" i="23"/>
  <c r="N10" i="15"/>
  <c r="N68" i="15" s="1"/>
  <c r="Z70" i="23"/>
  <c r="M22" i="15"/>
  <c r="M80" i="15" s="1"/>
  <c r="Y82" i="23"/>
  <c r="N27" i="15"/>
  <c r="N85" i="15" s="1"/>
  <c r="Z87" i="23"/>
  <c r="N19" i="15"/>
  <c r="N77" i="15" s="1"/>
  <c r="Z79" i="23"/>
  <c r="AO412" i="38"/>
  <c r="L14" i="51"/>
  <c r="D14" i="51" s="1"/>
  <c r="D77" i="51" s="1"/>
  <c r="D73" i="23"/>
  <c r="O10" i="15"/>
  <c r="O68" i="15" s="1"/>
  <c r="AA70" i="23"/>
  <c r="L16" i="51"/>
  <c r="D16" i="51" s="1"/>
  <c r="D75" i="23"/>
  <c r="L26" i="51"/>
  <c r="D26" i="51" s="1"/>
  <c r="D85" i="23"/>
  <c r="L21" i="51"/>
  <c r="L84" i="51" s="1"/>
  <c r="D80" i="23"/>
  <c r="N13" i="15"/>
  <c r="N71" i="15" s="1"/>
  <c r="Z73" i="23"/>
  <c r="N21" i="15"/>
  <c r="N79" i="15" s="1"/>
  <c r="Z81" i="23"/>
  <c r="M8" i="15"/>
  <c r="M66" i="15" s="1"/>
  <c r="Y68" i="23"/>
  <c r="C10" i="15"/>
  <c r="C68" i="15" s="1"/>
  <c r="I70" i="23"/>
  <c r="N25" i="15"/>
  <c r="N83" i="15" s="1"/>
  <c r="Z85" i="23"/>
  <c r="N20" i="15"/>
  <c r="N78" i="15" s="1"/>
  <c r="Z80" i="23"/>
  <c r="M28" i="15"/>
  <c r="M86" i="15" s="1"/>
  <c r="Y88" i="23"/>
  <c r="M26" i="15"/>
  <c r="M84" i="15" s="1"/>
  <c r="Y86" i="23"/>
  <c r="M24" i="15"/>
  <c r="M82" i="15" s="1"/>
  <c r="Y84" i="23"/>
  <c r="M15" i="15"/>
  <c r="M73" i="15" s="1"/>
  <c r="Y75" i="23"/>
  <c r="N7" i="15"/>
  <c r="N65" i="15" s="1"/>
  <c r="Z67" i="23"/>
  <c r="N15" i="15"/>
  <c r="N73" i="15" s="1"/>
  <c r="Z75" i="23"/>
  <c r="K7" i="51"/>
  <c r="C66" i="23"/>
  <c r="Y470" i="27"/>
  <c r="Z478" i="27"/>
  <c r="I25" i="51"/>
  <c r="F84" i="23"/>
  <c r="F89" i="23" s="1"/>
  <c r="Y466" i="27"/>
  <c r="Y483" i="27" s="1"/>
  <c r="AP11" i="38"/>
  <c r="Y463" i="27"/>
  <c r="G483" i="27"/>
  <c r="Y425" i="25"/>
  <c r="I470" i="27"/>
  <c r="I483" i="27" s="1"/>
  <c r="AA410" i="27"/>
  <c r="AO402" i="38"/>
  <c r="S401" i="30"/>
  <c r="S175" i="30"/>
  <c r="AO421" i="38"/>
  <c r="V99" i="28"/>
  <c r="T401" i="30"/>
  <c r="T175" i="30"/>
  <c r="K425" i="25"/>
  <c r="V48" i="28"/>
  <c r="U401" i="30"/>
  <c r="V121" i="28"/>
  <c r="R123" i="28"/>
  <c r="V58" i="28"/>
  <c r="V25" i="28"/>
  <c r="V127" i="28"/>
  <c r="AS29" i="16"/>
  <c r="V95" i="28"/>
  <c r="AK30" i="16"/>
  <c r="V114" i="28"/>
  <c r="D7" i="23"/>
  <c r="AH30" i="16"/>
  <c r="W17" i="16"/>
  <c r="AM24" i="16"/>
  <c r="R24" i="16"/>
  <c r="AJ24" i="16"/>
  <c r="S30" i="16"/>
  <c r="V120" i="28"/>
  <c r="V141" i="28"/>
  <c r="AR11" i="42"/>
  <c r="D68" i="15"/>
  <c r="AR10" i="42"/>
  <c r="AQ10" i="42"/>
  <c r="V56" i="28"/>
  <c r="N485" i="25"/>
  <c r="V24" i="28"/>
  <c r="I174" i="28"/>
  <c r="F246" i="44" s="1"/>
  <c r="V77" i="28"/>
  <c r="C11" i="51"/>
  <c r="C74" i="51" s="1"/>
  <c r="P174" i="28"/>
  <c r="Y388" i="7" s="1"/>
  <c r="G463" i="25"/>
  <c r="G485" i="25" s="1"/>
  <c r="L174" i="28"/>
  <c r="O174" i="28"/>
  <c r="F174" i="28"/>
  <c r="C246" i="44" s="1"/>
  <c r="H485" i="25"/>
  <c r="I174" i="25"/>
  <c r="F174" i="25"/>
  <c r="Q174" i="28"/>
  <c r="Z388" i="7" s="1"/>
  <c r="T151" i="28"/>
  <c r="O7" i="16"/>
  <c r="Q7" i="16" s="1"/>
  <c r="H64" i="15"/>
  <c r="O28" i="15"/>
  <c r="O86" i="15" s="1"/>
  <c r="O22" i="15"/>
  <c r="O80" i="15" s="1"/>
  <c r="O13" i="15"/>
  <c r="O71" i="15" s="1"/>
  <c r="O23" i="15"/>
  <c r="O81" i="15" s="1"/>
  <c r="O12" i="15"/>
  <c r="O70" i="15" s="1"/>
  <c r="O20" i="15"/>
  <c r="O78" i="15" s="1"/>
  <c r="O14" i="15"/>
  <c r="O72" i="15" s="1"/>
  <c r="O25" i="15"/>
  <c r="O83" i="15" s="1"/>
  <c r="O17" i="15"/>
  <c r="O75" i="15" s="1"/>
  <c r="O11" i="15"/>
  <c r="O69" i="15" s="1"/>
  <c r="O27" i="15"/>
  <c r="O85" i="15" s="1"/>
  <c r="O19" i="15"/>
  <c r="O77" i="15" s="1"/>
  <c r="O7" i="15"/>
  <c r="O65" i="15" s="1"/>
  <c r="O16" i="15"/>
  <c r="O74" i="15" s="1"/>
  <c r="O26" i="15"/>
  <c r="O84" i="15" s="1"/>
  <c r="O21" i="15"/>
  <c r="O79" i="15" s="1"/>
  <c r="O15" i="15"/>
  <c r="O73" i="15" s="1"/>
  <c r="O8" i="15"/>
  <c r="O66" i="15" s="1"/>
  <c r="O9" i="15"/>
  <c r="O67" i="15" s="1"/>
  <c r="H24" i="23"/>
  <c r="AD174" i="25"/>
  <c r="AA24" i="23"/>
  <c r="AA84" i="23" s="1"/>
  <c r="AA89" i="23" s="1"/>
  <c r="AJ174" i="25"/>
  <c r="D24" i="23"/>
  <c r="AF174" i="25"/>
  <c r="I20" i="51"/>
  <c r="I30" i="51" s="1"/>
  <c r="AS59" i="42"/>
  <c r="V124" i="30"/>
  <c r="V88" i="28"/>
  <c r="T49" i="28"/>
  <c r="V27" i="28"/>
  <c r="J20" i="51"/>
  <c r="J83" i="51" s="1"/>
  <c r="U151" i="28"/>
  <c r="G29" i="23"/>
  <c r="T128" i="28"/>
  <c r="U49" i="28"/>
  <c r="U117" i="28"/>
  <c r="T38" i="28"/>
  <c r="U142" i="28"/>
  <c r="U72" i="28"/>
  <c r="V52" i="28"/>
  <c r="U83" i="28"/>
  <c r="T117" i="28"/>
  <c r="T142" i="28"/>
  <c r="T28" i="28"/>
  <c r="V54" i="28"/>
  <c r="V116" i="28"/>
  <c r="T83" i="28"/>
  <c r="U123" i="28"/>
  <c r="U61" i="28"/>
  <c r="V74" i="28"/>
  <c r="T123" i="28"/>
  <c r="V40" i="28"/>
  <c r="O423" i="27"/>
  <c r="U128" i="28"/>
  <c r="V87" i="28"/>
  <c r="T110" i="28"/>
  <c r="V109" i="28"/>
  <c r="U110" i="28"/>
  <c r="H366" i="47"/>
  <c r="U32" i="28"/>
  <c r="T156" i="28"/>
  <c r="V155" i="28"/>
  <c r="U156" i="28"/>
  <c r="V97" i="28"/>
  <c r="U101" i="28"/>
  <c r="T101" i="28"/>
  <c r="F29" i="23"/>
  <c r="V144" i="28"/>
  <c r="V145" i="28"/>
  <c r="V147" i="28"/>
  <c r="V169" i="28"/>
  <c r="V165" i="28"/>
  <c r="BB16" i="38"/>
  <c r="BB20" i="38" s="1"/>
  <c r="AY20" i="38"/>
  <c r="N425" i="25"/>
  <c r="Z465" i="25"/>
  <c r="Z425" i="25"/>
  <c r="M475" i="25"/>
  <c r="M485" i="25" s="1"/>
  <c r="M425" i="25"/>
  <c r="K463" i="25"/>
  <c r="K485" i="25" s="1"/>
  <c r="J463" i="25"/>
  <c r="J485" i="25" s="1"/>
  <c r="H425" i="25"/>
  <c r="E425" i="25"/>
  <c r="D9" i="51"/>
  <c r="D72" i="51" s="1"/>
  <c r="N395" i="28"/>
  <c r="AM186" i="28"/>
  <c r="AM208" i="28" s="1"/>
  <c r="M395" i="28"/>
  <c r="AL186" i="28"/>
  <c r="AL208" i="28" s="1"/>
  <c r="J395" i="28"/>
  <c r="AI186" i="28"/>
  <c r="AI208" i="28" s="1"/>
  <c r="H395" i="28"/>
  <c r="AG186" i="28"/>
  <c r="AG208" i="28" s="1"/>
  <c r="G395" i="28"/>
  <c r="AF186" i="28"/>
  <c r="AF208" i="28" s="1"/>
  <c r="E395" i="28"/>
  <c r="AD186" i="28"/>
  <c r="AD208" i="28" s="1"/>
  <c r="X177" i="31"/>
  <c r="J15" i="32"/>
  <c r="J384" i="32"/>
  <c r="I177" i="31"/>
  <c r="J177" i="31" s="1"/>
  <c r="V177" i="31" s="1"/>
  <c r="AO415" i="38"/>
  <c r="Q12" i="31"/>
  <c r="W152" i="30"/>
  <c r="Q56" i="64"/>
  <c r="K395" i="28"/>
  <c r="K7" i="23"/>
  <c r="R6" i="64"/>
  <c r="T34" i="64" s="1"/>
  <c r="Q14" i="31"/>
  <c r="Q10" i="31"/>
  <c r="D18" i="51"/>
  <c r="D81" i="51" s="1"/>
  <c r="V111" i="30"/>
  <c r="Q42" i="31"/>
  <c r="U143" i="30"/>
  <c r="X143" i="30" s="1"/>
  <c r="W174" i="30"/>
  <c r="U157" i="30"/>
  <c r="U419" i="30" s="1"/>
  <c r="D22" i="51"/>
  <c r="D85" i="51" s="1"/>
  <c r="V44" i="30"/>
  <c r="N32" i="31"/>
  <c r="D15" i="51"/>
  <c r="D78" i="51" s="1"/>
  <c r="D23" i="51"/>
  <c r="D86" i="51" s="1"/>
  <c r="Q32" i="31"/>
  <c r="Q28" i="31"/>
  <c r="T38" i="31"/>
  <c r="D17" i="51"/>
  <c r="Q123" i="31"/>
  <c r="W143" i="30"/>
  <c r="L27" i="51"/>
  <c r="D27" i="51" s="1"/>
  <c r="D90" i="51" s="1"/>
  <c r="T118" i="31"/>
  <c r="AO406" i="38"/>
  <c r="Q151" i="31"/>
  <c r="U111" i="30"/>
  <c r="U412" i="30" s="1"/>
  <c r="AO418" i="38"/>
  <c r="AO403" i="38"/>
  <c r="T32" i="31"/>
  <c r="T42" i="31"/>
  <c r="J26" i="23"/>
  <c r="J86" i="23" s="1"/>
  <c r="V21" i="30"/>
  <c r="Q88" i="31"/>
  <c r="W39" i="30"/>
  <c r="Q20" i="31"/>
  <c r="AO366" i="38"/>
  <c r="U84" i="30"/>
  <c r="X84" i="30" s="1"/>
  <c r="X81" i="30"/>
  <c r="Q100" i="31"/>
  <c r="Q158" i="31"/>
  <c r="AO405" i="38"/>
  <c r="AA462" i="27"/>
  <c r="L85" i="51"/>
  <c r="J80" i="51"/>
  <c r="H422" i="38"/>
  <c r="Q422" i="38"/>
  <c r="AO417" i="38"/>
  <c r="AO407" i="38"/>
  <c r="T82" i="31"/>
  <c r="U39" i="30"/>
  <c r="U404" i="30" s="1"/>
  <c r="BD359" i="38"/>
  <c r="I80" i="51"/>
  <c r="AO394" i="38"/>
  <c r="AO413" i="38"/>
  <c r="AI422" i="38"/>
  <c r="S169" i="31"/>
  <c r="L89" i="51"/>
  <c r="D89" i="51"/>
  <c r="AA476" i="27"/>
  <c r="AF422" i="38"/>
  <c r="AO409" i="38"/>
  <c r="W422" i="38"/>
  <c r="J15" i="23"/>
  <c r="X36" i="30"/>
  <c r="L70" i="51"/>
  <c r="T422" i="38"/>
  <c r="AC422" i="38"/>
  <c r="K422" i="38"/>
  <c r="J16" i="23"/>
  <c r="W137" i="30"/>
  <c r="X16" i="23"/>
  <c r="L81" i="51"/>
  <c r="AO419" i="38"/>
  <c r="BD9" i="38"/>
  <c r="AL422" i="38"/>
  <c r="K70" i="51"/>
  <c r="Q105" i="31"/>
  <c r="L83" i="51"/>
  <c r="L78" i="51"/>
  <c r="Q137" i="31"/>
  <c r="J88" i="51"/>
  <c r="I88" i="51"/>
  <c r="N137" i="31"/>
  <c r="BD12" i="38"/>
  <c r="J6" i="23"/>
  <c r="J66" i="23" s="1"/>
  <c r="I6" i="23"/>
  <c r="AK13" i="39"/>
  <c r="Q71" i="31"/>
  <c r="BD15" i="38"/>
  <c r="J78" i="51"/>
  <c r="I78" i="51"/>
  <c r="Z29" i="23"/>
  <c r="J14" i="23"/>
  <c r="N60" i="31"/>
  <c r="Q131" i="31"/>
  <c r="J90" i="51"/>
  <c r="BD11" i="38"/>
  <c r="J91" i="51"/>
  <c r="I91" i="51"/>
  <c r="J27" i="23"/>
  <c r="J92" i="51"/>
  <c r="I92" i="51"/>
  <c r="Q168" i="31"/>
  <c r="BD10" i="38"/>
  <c r="J28" i="23"/>
  <c r="J84" i="51"/>
  <c r="I84" i="51"/>
  <c r="J20" i="23"/>
  <c r="R169" i="31"/>
  <c r="BD18" i="38"/>
  <c r="J71" i="51"/>
  <c r="I71" i="51"/>
  <c r="BD8" i="38"/>
  <c r="J73" i="51"/>
  <c r="I73" i="51"/>
  <c r="J9" i="23"/>
  <c r="Q146" i="31"/>
  <c r="J25" i="23"/>
  <c r="N146" i="31"/>
  <c r="BD13" i="38"/>
  <c r="T123" i="31"/>
  <c r="N105" i="31"/>
  <c r="T20" i="31"/>
  <c r="T28" i="31"/>
  <c r="T48" i="31"/>
  <c r="T60" i="31"/>
  <c r="T88" i="31"/>
  <c r="T146" i="31"/>
  <c r="T158" i="31"/>
  <c r="T137" i="31"/>
  <c r="T151" i="31"/>
  <c r="N131" i="31"/>
  <c r="T100" i="31"/>
  <c r="J8" i="23"/>
  <c r="J76" i="51"/>
  <c r="I76" i="51"/>
  <c r="I72" i="51"/>
  <c r="L72" i="51"/>
  <c r="J72" i="51"/>
  <c r="L86" i="51"/>
  <c r="J86" i="51"/>
  <c r="I86" i="51"/>
  <c r="J22" i="23"/>
  <c r="J19" i="23"/>
  <c r="J85" i="51"/>
  <c r="I85" i="51"/>
  <c r="T414" i="30"/>
  <c r="S414" i="30"/>
  <c r="J21" i="23"/>
  <c r="BD14" i="38"/>
  <c r="BD17" i="38"/>
  <c r="BD19" i="38"/>
  <c r="BC20" i="38"/>
  <c r="Q38" i="31"/>
  <c r="J12" i="23"/>
  <c r="J17" i="23"/>
  <c r="I81" i="51"/>
  <c r="J81" i="51"/>
  <c r="J13" i="23"/>
  <c r="D29" i="23"/>
  <c r="N158" i="31"/>
  <c r="Q112" i="31"/>
  <c r="Q82" i="31"/>
  <c r="E483" i="27"/>
  <c r="Q48" i="31"/>
  <c r="N151" i="31"/>
  <c r="N118" i="31"/>
  <c r="N42" i="31"/>
  <c r="AB10" i="23"/>
  <c r="J74" i="51"/>
  <c r="I74" i="51"/>
  <c r="Y29" i="23"/>
  <c r="X11" i="16"/>
  <c r="N20" i="31"/>
  <c r="N48" i="31"/>
  <c r="N38" i="31"/>
  <c r="N82" i="31"/>
  <c r="D483" i="27"/>
  <c r="X129" i="30"/>
  <c r="U415" i="30"/>
  <c r="V73" i="30"/>
  <c r="S408" i="30"/>
  <c r="V143" i="30"/>
  <c r="S417" i="30"/>
  <c r="X174" i="30"/>
  <c r="U421" i="30"/>
  <c r="X44" i="30"/>
  <c r="U405" i="30"/>
  <c r="AA473" i="27"/>
  <c r="AA466" i="27"/>
  <c r="V118" i="30"/>
  <c r="S413" i="30"/>
  <c r="X16" i="30"/>
  <c r="U400" i="30"/>
  <c r="X73" i="30"/>
  <c r="U408" i="30"/>
  <c r="V152" i="30"/>
  <c r="S418" i="30"/>
  <c r="X152" i="30"/>
  <c r="U418" i="30"/>
  <c r="W157" i="30"/>
  <c r="T419" i="30"/>
  <c r="V157" i="30"/>
  <c r="S419" i="30"/>
  <c r="AG89" i="25"/>
  <c r="E16" i="23" s="1"/>
  <c r="E76" i="23" s="1"/>
  <c r="AA480" i="27"/>
  <c r="AA479" i="27"/>
  <c r="AA469" i="27"/>
  <c r="AA464" i="27"/>
  <c r="AA463" i="27"/>
  <c r="AA461" i="27"/>
  <c r="AA481" i="27"/>
  <c r="AA478" i="27"/>
  <c r="AA477" i="27"/>
  <c r="AA482" i="27"/>
  <c r="R173" i="28"/>
  <c r="BA20" i="38"/>
  <c r="Z422" i="38"/>
  <c r="AG15" i="25"/>
  <c r="E6" i="23" s="1"/>
  <c r="E66" i="23" s="1"/>
  <c r="AE43" i="25"/>
  <c r="C11" i="23" s="1"/>
  <c r="AG40" i="25"/>
  <c r="AG43" i="25" s="1"/>
  <c r="E11" i="23" s="1"/>
  <c r="E71" i="23" s="1"/>
  <c r="AE163" i="25"/>
  <c r="C27" i="23" s="1"/>
  <c r="AG159" i="25"/>
  <c r="AG163" i="25" s="1"/>
  <c r="E27" i="23" s="1"/>
  <c r="E87" i="23" s="1"/>
  <c r="AH14" i="39"/>
  <c r="I423" i="27"/>
  <c r="T71" i="31"/>
  <c r="O483" i="27"/>
  <c r="T131" i="31"/>
  <c r="AK12" i="39"/>
  <c r="Q60" i="31"/>
  <c r="U66" i="39"/>
  <c r="AO414" i="38"/>
  <c r="AN422" i="38"/>
  <c r="N422" i="38"/>
  <c r="AO410" i="38"/>
  <c r="T112" i="31"/>
  <c r="T168" i="31"/>
  <c r="N15" i="31"/>
  <c r="N28" i="31"/>
  <c r="N112" i="31"/>
  <c r="N71" i="31"/>
  <c r="N123" i="31"/>
  <c r="T15" i="31"/>
  <c r="N168" i="31"/>
  <c r="BB411" i="40"/>
  <c r="R151" i="28"/>
  <c r="AB29" i="30"/>
  <c r="Z175" i="30"/>
  <c r="AI45" i="21"/>
  <c r="AI41" i="21"/>
  <c r="AI39" i="21"/>
  <c r="AI43" i="21"/>
  <c r="AI37" i="21"/>
  <c r="AI40" i="21"/>
  <c r="AI42" i="21"/>
  <c r="AI44" i="21"/>
  <c r="AI38" i="21"/>
  <c r="Q118" i="31"/>
  <c r="Y169" i="31"/>
  <c r="N100" i="31"/>
  <c r="U67" i="39"/>
  <c r="AD14" i="39"/>
  <c r="AJ11" i="39"/>
  <c r="AK11" i="39" s="1"/>
  <c r="AJ9" i="39"/>
  <c r="AE10" i="39"/>
  <c r="AI10" i="39"/>
  <c r="AK10" i="39" s="1"/>
  <c r="AC14" i="39"/>
  <c r="AE9" i="39"/>
  <c r="AI9" i="39"/>
  <c r="AG14" i="39"/>
  <c r="X174" i="28"/>
  <c r="AA43" i="25"/>
  <c r="AA407" i="25" s="1"/>
  <c r="AA467" i="25" s="1"/>
  <c r="AE83" i="25"/>
  <c r="C15" i="23" s="1"/>
  <c r="I485" i="25"/>
  <c r="F464" i="25"/>
  <c r="F485" i="25" s="1"/>
  <c r="F425" i="25"/>
  <c r="I425" i="25"/>
  <c r="AC186" i="28"/>
  <c r="AC208" i="28" s="1"/>
  <c r="T105" i="31"/>
  <c r="N86" i="31"/>
  <c r="R28" i="28"/>
  <c r="AT387" i="30"/>
  <c r="W29" i="30"/>
  <c r="V102" i="30"/>
  <c r="V137" i="30"/>
  <c r="V62" i="30"/>
  <c r="X41" i="30"/>
  <c r="X18" i="30"/>
  <c r="AU387" i="30"/>
  <c r="V174" i="30"/>
  <c r="X142" i="30"/>
  <c r="X154" i="30"/>
  <c r="U85" i="39"/>
  <c r="X33" i="30"/>
  <c r="AX20" i="38"/>
  <c r="X126" i="30"/>
  <c r="W129" i="30"/>
  <c r="V84" i="30"/>
  <c r="X47" i="30"/>
  <c r="X10" i="30"/>
  <c r="Q11" i="31"/>
  <c r="Q9" i="31"/>
  <c r="Q13" i="31"/>
  <c r="U124" i="30"/>
  <c r="U87" i="39"/>
  <c r="V164" i="30"/>
  <c r="AG110" i="25"/>
  <c r="E19" i="23" s="1"/>
  <c r="E79" i="23" s="1"/>
  <c r="U68" i="39"/>
  <c r="U86" i="39"/>
  <c r="AG156" i="25"/>
  <c r="E26" i="23" s="1"/>
  <c r="E86" i="23" s="1"/>
  <c r="L89" i="39"/>
  <c r="AG387" i="30"/>
  <c r="AG409" i="30" s="1"/>
  <c r="AP387" i="30"/>
  <c r="AP409" i="30" s="1"/>
  <c r="P118" i="31"/>
  <c r="AA124" i="30"/>
  <c r="W124" i="30" s="1"/>
  <c r="P112" i="31"/>
  <c r="AA118" i="30"/>
  <c r="W118" i="30" s="1"/>
  <c r="O88" i="31"/>
  <c r="Z90" i="30"/>
  <c r="V90" i="30" s="1"/>
  <c r="P82" i="31"/>
  <c r="AA84" i="30"/>
  <c r="W84" i="30" s="1"/>
  <c r="O48" i="31"/>
  <c r="Z50" i="30"/>
  <c r="V50" i="30" s="1"/>
  <c r="P42" i="31"/>
  <c r="AA44" i="30"/>
  <c r="W44" i="30" s="1"/>
  <c r="O38" i="31"/>
  <c r="Z39" i="30"/>
  <c r="V39" i="30" s="1"/>
  <c r="O28" i="31"/>
  <c r="Z29" i="30"/>
  <c r="V29" i="30" s="1"/>
  <c r="AA175" i="30"/>
  <c r="P20" i="31"/>
  <c r="AA21" i="30"/>
  <c r="W21" i="30" s="1"/>
  <c r="O15" i="31"/>
  <c r="Z16" i="30"/>
  <c r="V16" i="30" s="1"/>
  <c r="N87" i="31"/>
  <c r="AE89" i="25"/>
  <c r="C16" i="23" s="1"/>
  <c r="N85" i="31"/>
  <c r="AG173" i="25"/>
  <c r="E28" i="23" s="1"/>
  <c r="E88" i="23" s="1"/>
  <c r="AE173" i="25"/>
  <c r="C28" i="23" s="1"/>
  <c r="AA173" i="25"/>
  <c r="Z158" i="28"/>
  <c r="V158" i="28" s="1"/>
  <c r="AA163" i="25"/>
  <c r="AA423" i="25" s="1"/>
  <c r="AA483" i="25" s="1"/>
  <c r="AE156" i="25"/>
  <c r="C26" i="23" s="1"/>
  <c r="AA156" i="25"/>
  <c r="AA422" i="25" s="1"/>
  <c r="AA482" i="25" s="1"/>
  <c r="AG151" i="25"/>
  <c r="E25" i="23" s="1"/>
  <c r="E85" i="23" s="1"/>
  <c r="AE151" i="25"/>
  <c r="C25" i="23" s="1"/>
  <c r="AA142" i="25"/>
  <c r="AA420" i="25" s="1"/>
  <c r="AA480" i="25" s="1"/>
  <c r="AG142" i="25"/>
  <c r="E24" i="23" s="1"/>
  <c r="E84" i="23" s="1"/>
  <c r="AE142" i="25"/>
  <c r="Z130" i="28"/>
  <c r="V130" i="28" s="1"/>
  <c r="AE128" i="25"/>
  <c r="C22" i="23" s="1"/>
  <c r="Z125" i="28"/>
  <c r="V125" i="28" s="1"/>
  <c r="AA128" i="25"/>
  <c r="AA418" i="25" s="1"/>
  <c r="AA478" i="25" s="1"/>
  <c r="AG128" i="25"/>
  <c r="E22" i="23" s="1"/>
  <c r="E82" i="23" s="1"/>
  <c r="AE123" i="25"/>
  <c r="C21" i="23" s="1"/>
  <c r="AG123" i="25"/>
  <c r="E21" i="23" s="1"/>
  <c r="E81" i="23" s="1"/>
  <c r="AE117" i="25"/>
  <c r="C20" i="23" s="1"/>
  <c r="AG117" i="25"/>
  <c r="E20" i="23" s="1"/>
  <c r="E80" i="23" s="1"/>
  <c r="Z112" i="28"/>
  <c r="V112" i="28" s="1"/>
  <c r="AE110" i="25"/>
  <c r="C19" i="23" s="1"/>
  <c r="AA110" i="25"/>
  <c r="AA415" i="25" s="1"/>
  <c r="Z107" i="28"/>
  <c r="V107" i="28" s="1"/>
  <c r="AG101" i="25"/>
  <c r="E17" i="23" s="1"/>
  <c r="E77" i="23" s="1"/>
  <c r="Z91" i="28"/>
  <c r="V91" i="28" s="1"/>
  <c r="AA101" i="25"/>
  <c r="AE101" i="25"/>
  <c r="C17" i="23" s="1"/>
  <c r="Z83" i="28"/>
  <c r="AG83" i="25"/>
  <c r="E15" i="23" s="1"/>
  <c r="E75" i="23" s="1"/>
  <c r="AG72" i="25"/>
  <c r="E14" i="23" s="1"/>
  <c r="E74" i="23" s="1"/>
  <c r="Z72" i="28"/>
  <c r="AE72" i="25"/>
  <c r="C14" i="23" s="1"/>
  <c r="AE61" i="25"/>
  <c r="C13" i="23" s="1"/>
  <c r="AG61" i="25"/>
  <c r="E13" i="23" s="1"/>
  <c r="E73" i="23" s="1"/>
  <c r="M42" i="31"/>
  <c r="Y43" i="28"/>
  <c r="U43" i="28" s="1"/>
  <c r="AA38" i="25"/>
  <c r="AA406" i="25" s="1"/>
  <c r="AA466" i="25" s="1"/>
  <c r="AA32" i="25"/>
  <c r="V31" i="28"/>
  <c r="M28" i="31"/>
  <c r="Y28" i="28"/>
  <c r="U28" i="28" s="1"/>
  <c r="Z23" i="28"/>
  <c r="V23" i="28" s="1"/>
  <c r="Z20" i="28"/>
  <c r="Z17" i="28"/>
  <c r="V17" i="28" s="1"/>
  <c r="M20" i="31"/>
  <c r="Y20" i="28"/>
  <c r="U20" i="28" s="1"/>
  <c r="X20" i="28"/>
  <c r="T20" i="28" s="1"/>
  <c r="L20" i="31"/>
  <c r="Z15" i="28"/>
  <c r="Z8" i="28"/>
  <c r="V8" i="28" s="1"/>
  <c r="Y174" i="28"/>
  <c r="M88" i="31"/>
  <c r="Y89" i="28"/>
  <c r="U89" i="28" s="1"/>
  <c r="N84" i="31"/>
  <c r="Z85" i="28"/>
  <c r="V85" i="28" s="1"/>
  <c r="L88" i="31"/>
  <c r="X89" i="28"/>
  <c r="T89" i="28" s="1"/>
  <c r="O17" i="16"/>
  <c r="AP17" i="16" s="1"/>
  <c r="R89" i="39"/>
  <c r="Q89" i="39"/>
  <c r="U82" i="39"/>
  <c r="U71" i="39"/>
  <c r="U88" i="39"/>
  <c r="U72" i="39"/>
  <c r="U73" i="39"/>
  <c r="T83" i="39"/>
  <c r="U83" i="39" s="1"/>
  <c r="U84" i="39"/>
  <c r="O89" i="39"/>
  <c r="F89" i="39"/>
  <c r="I83" i="39"/>
  <c r="I89" i="39" s="1"/>
  <c r="G89" i="39"/>
  <c r="S80" i="39"/>
  <c r="U80" i="39" s="1"/>
  <c r="S81" i="39"/>
  <c r="U81" i="39" s="1"/>
  <c r="E89" i="39"/>
  <c r="D89" i="39"/>
  <c r="AM422" i="38"/>
  <c r="AO400" i="38"/>
  <c r="E422" i="38"/>
  <c r="X21" i="30"/>
  <c r="U29" i="30"/>
  <c r="U402" i="30" s="1"/>
  <c r="AS387" i="30"/>
  <c r="AS409" i="30" s="1"/>
  <c r="U137" i="30"/>
  <c r="AJ387" i="30"/>
  <c r="AJ409" i="30" s="1"/>
  <c r="AM387" i="30"/>
  <c r="AM409" i="30" s="1"/>
  <c r="R20" i="28"/>
  <c r="R32" i="28"/>
  <c r="AK186" i="28"/>
  <c r="AK208" i="28" s="1"/>
  <c r="R156" i="28"/>
  <c r="R128" i="28"/>
  <c r="R110" i="28"/>
  <c r="R72" i="28"/>
  <c r="R101" i="28"/>
  <c r="R89" i="28"/>
  <c r="R117" i="28"/>
  <c r="R61" i="28"/>
  <c r="R142" i="28"/>
  <c r="R83" i="28"/>
  <c r="R15" i="28"/>
  <c r="R49" i="28"/>
  <c r="AB50" i="30"/>
  <c r="X50" i="30" s="1"/>
  <c r="AE49" i="25"/>
  <c r="C12" i="23" s="1"/>
  <c r="AG49" i="25"/>
  <c r="E12" i="23" s="1"/>
  <c r="E72" i="23" s="1"/>
  <c r="AG30" i="25"/>
  <c r="AG32" i="25" s="1"/>
  <c r="E9" i="23" s="1"/>
  <c r="E69" i="23" s="1"/>
  <c r="AE32" i="25"/>
  <c r="C9" i="23" s="1"/>
  <c r="AG28" i="25"/>
  <c r="E8" i="23" s="1"/>
  <c r="E68" i="23" s="1"/>
  <c r="AE28" i="25"/>
  <c r="C8" i="23" s="1"/>
  <c r="AE20" i="25"/>
  <c r="C7" i="23" s="1"/>
  <c r="L73" i="51" l="1"/>
  <c r="AP7" i="16"/>
  <c r="D21" i="51"/>
  <c r="D84" i="51" s="1"/>
  <c r="D29" i="51"/>
  <c r="D92" i="51" s="1"/>
  <c r="L77" i="51"/>
  <c r="K15" i="51"/>
  <c r="C15" i="51" s="1"/>
  <c r="C74" i="23"/>
  <c r="K22" i="51"/>
  <c r="C22" i="51" s="1"/>
  <c r="C85" i="51" s="1"/>
  <c r="C81" i="23"/>
  <c r="K27" i="51"/>
  <c r="C27" i="51" s="1"/>
  <c r="C86" i="23"/>
  <c r="D12" i="15"/>
  <c r="J72" i="23"/>
  <c r="D22" i="15"/>
  <c r="J82" i="23"/>
  <c r="K18" i="51"/>
  <c r="C18" i="51" s="1"/>
  <c r="C81" i="51" s="1"/>
  <c r="C77" i="23"/>
  <c r="K26" i="51"/>
  <c r="C26" i="51" s="1"/>
  <c r="C85" i="23"/>
  <c r="E7" i="15"/>
  <c r="I8" i="16" s="1"/>
  <c r="AM8" i="16" s="1"/>
  <c r="K67" i="23"/>
  <c r="Z89" i="23"/>
  <c r="K10" i="51"/>
  <c r="C10" i="51" s="1"/>
  <c r="C69" i="23"/>
  <c r="K23" i="51"/>
  <c r="C23" i="51" s="1"/>
  <c r="C82" i="23"/>
  <c r="K29" i="51"/>
  <c r="C29" i="51" s="1"/>
  <c r="C88" i="23"/>
  <c r="D27" i="15"/>
  <c r="J87" i="23"/>
  <c r="D14" i="15"/>
  <c r="D72" i="15" s="1"/>
  <c r="J74" i="23"/>
  <c r="D8" i="15"/>
  <c r="J68" i="23"/>
  <c r="D25" i="15"/>
  <c r="D83" i="15" s="1"/>
  <c r="J85" i="23"/>
  <c r="J93" i="51"/>
  <c r="D16" i="15"/>
  <c r="J76" i="23"/>
  <c r="D15" i="15"/>
  <c r="D73" i="15" s="1"/>
  <c r="J75" i="23"/>
  <c r="K9" i="51"/>
  <c r="C9" i="51" s="1"/>
  <c r="C68" i="23"/>
  <c r="K21" i="51"/>
  <c r="C21" i="51" s="1"/>
  <c r="C80" i="23"/>
  <c r="K16" i="51"/>
  <c r="C16" i="51" s="1"/>
  <c r="C75" i="23"/>
  <c r="D21" i="15"/>
  <c r="D79" i="15" s="1"/>
  <c r="J81" i="23"/>
  <c r="L76" i="51"/>
  <c r="L25" i="51"/>
  <c r="D84" i="23"/>
  <c r="H29" i="23"/>
  <c r="H84" i="23"/>
  <c r="H89" i="23" s="1"/>
  <c r="L8" i="51"/>
  <c r="D8" i="51" s="1"/>
  <c r="D71" i="51" s="1"/>
  <c r="D67" i="23"/>
  <c r="D89" i="23" s="1"/>
  <c r="AA470" i="27"/>
  <c r="AR15" i="38"/>
  <c r="C7" i="51"/>
  <c r="E89" i="23"/>
  <c r="D13" i="15"/>
  <c r="D71" i="15" s="1"/>
  <c r="J73" i="23"/>
  <c r="D20" i="15"/>
  <c r="D78" i="15" s="1"/>
  <c r="J80" i="23"/>
  <c r="Y89" i="23"/>
  <c r="K8" i="51"/>
  <c r="C8" i="51" s="1"/>
  <c r="C67" i="23"/>
  <c r="K28" i="51"/>
  <c r="C28" i="51" s="1"/>
  <c r="C87" i="23"/>
  <c r="K13" i="51"/>
  <c r="C13" i="51" s="1"/>
  <c r="C72" i="23"/>
  <c r="K14" i="51"/>
  <c r="C14" i="51" s="1"/>
  <c r="C77" i="51" s="1"/>
  <c r="C73" i="23"/>
  <c r="K20" i="51"/>
  <c r="C79" i="23"/>
  <c r="K17" i="51"/>
  <c r="C17" i="51" s="1"/>
  <c r="C76" i="23"/>
  <c r="K12" i="51"/>
  <c r="C12" i="51" s="1"/>
  <c r="C71" i="23"/>
  <c r="D17" i="15"/>
  <c r="D75" i="15" s="1"/>
  <c r="J77" i="23"/>
  <c r="D19" i="15"/>
  <c r="J79" i="23"/>
  <c r="D9" i="15"/>
  <c r="J69" i="23"/>
  <c r="D28" i="15"/>
  <c r="D86" i="15" s="1"/>
  <c r="J88" i="23"/>
  <c r="L91" i="51"/>
  <c r="AQ6" i="42"/>
  <c r="I66" i="23"/>
  <c r="L16" i="15"/>
  <c r="L74" i="15" s="1"/>
  <c r="X76" i="23"/>
  <c r="D7" i="51"/>
  <c r="X89" i="23"/>
  <c r="J30" i="51"/>
  <c r="J7" i="23"/>
  <c r="U175" i="30"/>
  <c r="AJ8" i="16"/>
  <c r="Z485" i="25"/>
  <c r="AS30" i="16" s="1"/>
  <c r="AS10" i="16"/>
  <c r="AR26" i="42"/>
  <c r="D26" i="15"/>
  <c r="D84" i="15" s="1"/>
  <c r="AR6" i="42"/>
  <c r="D6" i="15"/>
  <c r="D64" i="15" s="1"/>
  <c r="AR14" i="42"/>
  <c r="D80" i="15"/>
  <c r="AR22" i="42"/>
  <c r="AR25" i="42"/>
  <c r="AR15" i="42"/>
  <c r="AR17" i="42"/>
  <c r="AR28" i="42"/>
  <c r="D85" i="15"/>
  <c r="AR27" i="42"/>
  <c r="AR21" i="42"/>
  <c r="AR13" i="42"/>
  <c r="D70" i="15"/>
  <c r="AR12" i="42"/>
  <c r="AR20" i="42"/>
  <c r="D77" i="15"/>
  <c r="AR19" i="42"/>
  <c r="D66" i="15"/>
  <c r="AR8" i="42"/>
  <c r="D67" i="15"/>
  <c r="AR9" i="42"/>
  <c r="D74" i="15"/>
  <c r="AR16" i="42"/>
  <c r="AR7" i="42"/>
  <c r="AS7" i="42"/>
  <c r="BD16" i="38"/>
  <c r="BD20" i="38" s="1"/>
  <c r="R174" i="28"/>
  <c r="AA388" i="7" s="1"/>
  <c r="C20" i="51"/>
  <c r="C83" i="51" s="1"/>
  <c r="J24" i="23"/>
  <c r="U177" i="31"/>
  <c r="I83" i="51"/>
  <c r="I93" i="51" s="1"/>
  <c r="O30" i="16"/>
  <c r="AP30" i="16" s="1"/>
  <c r="D20" i="51"/>
  <c r="D83" i="51" s="1"/>
  <c r="X9" i="16"/>
  <c r="X22" i="16"/>
  <c r="X17" i="16"/>
  <c r="X20" i="16"/>
  <c r="X12" i="16"/>
  <c r="X26" i="16"/>
  <c r="X21" i="16"/>
  <c r="X24" i="16"/>
  <c r="AG24" i="16" s="1"/>
  <c r="X23" i="16"/>
  <c r="X10" i="16"/>
  <c r="X16" i="16"/>
  <c r="X27" i="16"/>
  <c r="X8" i="16"/>
  <c r="X28" i="16"/>
  <c r="X18" i="16"/>
  <c r="X15" i="16"/>
  <c r="X13" i="16"/>
  <c r="X14" i="16"/>
  <c r="X29" i="16"/>
  <c r="O24" i="15"/>
  <c r="O82" i="15" s="1"/>
  <c r="AA29" i="23"/>
  <c r="D329" i="58" s="1"/>
  <c r="C24" i="23"/>
  <c r="AE174" i="25"/>
  <c r="R23" i="64"/>
  <c r="T51" i="64" s="1"/>
  <c r="AG174" i="25"/>
  <c r="AA413" i="25"/>
  <c r="AA473" i="25" s="1"/>
  <c r="AA174" i="25"/>
  <c r="Z174" i="28" s="1"/>
  <c r="V72" i="28"/>
  <c r="V20" i="28"/>
  <c r="V83" i="28"/>
  <c r="AA405" i="25"/>
  <c r="AA465" i="25" s="1"/>
  <c r="Z32" i="28"/>
  <c r="V32" i="28" s="1"/>
  <c r="V15" i="28"/>
  <c r="AO186" i="28"/>
  <c r="AO208" i="28" s="1"/>
  <c r="T174" i="28"/>
  <c r="AP186" i="28"/>
  <c r="AP208" i="28" s="1"/>
  <c r="U174" i="28"/>
  <c r="Z173" i="28"/>
  <c r="V173" i="28" s="1"/>
  <c r="AA424" i="25"/>
  <c r="AA484" i="25" s="1"/>
  <c r="AA475" i="25"/>
  <c r="O395" i="28"/>
  <c r="AN186" i="28"/>
  <c r="AN208" i="28" s="1"/>
  <c r="B329" i="58"/>
  <c r="B387" i="32"/>
  <c r="C387" i="32"/>
  <c r="C329" i="58"/>
  <c r="I395" i="28"/>
  <c r="AH186" i="28"/>
  <c r="AH208" i="28" s="1"/>
  <c r="F395" i="28"/>
  <c r="AE186" i="28"/>
  <c r="AE208" i="28" s="1"/>
  <c r="X157" i="30"/>
  <c r="L395" i="28"/>
  <c r="P395" i="28"/>
  <c r="Q395" i="28"/>
  <c r="K28" i="23"/>
  <c r="R27" i="64"/>
  <c r="T55" i="64" s="1"/>
  <c r="K27" i="23"/>
  <c r="R26" i="64"/>
  <c r="T54" i="64" s="1"/>
  <c r="K26" i="23"/>
  <c r="R25" i="64"/>
  <c r="T53" i="64" s="1"/>
  <c r="K25" i="23"/>
  <c r="R24" i="64"/>
  <c r="T52" i="64" s="1"/>
  <c r="K22" i="23"/>
  <c r="R21" i="64"/>
  <c r="T49" i="64" s="1"/>
  <c r="K21" i="23"/>
  <c r="R20" i="64"/>
  <c r="T48" i="64" s="1"/>
  <c r="K20" i="23"/>
  <c r="R19" i="64"/>
  <c r="T47" i="64" s="1"/>
  <c r="K19" i="23"/>
  <c r="R18" i="64"/>
  <c r="T46" i="64" s="1"/>
  <c r="K17" i="23"/>
  <c r="R16" i="64"/>
  <c r="T44" i="64" s="1"/>
  <c r="K16" i="23"/>
  <c r="R15" i="64"/>
  <c r="T43" i="64" s="1"/>
  <c r="K15" i="23"/>
  <c r="R14" i="64"/>
  <c r="T42" i="64" s="1"/>
  <c r="K14" i="23"/>
  <c r="R13" i="64"/>
  <c r="T41" i="64" s="1"/>
  <c r="K13" i="23"/>
  <c r="R12" i="64"/>
  <c r="T40" i="64" s="1"/>
  <c r="K12" i="23"/>
  <c r="R11" i="64"/>
  <c r="T39" i="64" s="1"/>
  <c r="K11" i="23"/>
  <c r="R10" i="64"/>
  <c r="T38" i="64" s="1"/>
  <c r="K10" i="23"/>
  <c r="K70" i="23" s="1"/>
  <c r="R9" i="64"/>
  <c r="T37" i="64" s="1"/>
  <c r="K9" i="23"/>
  <c r="R8" i="64"/>
  <c r="T36" i="64" s="1"/>
  <c r="K8" i="23"/>
  <c r="R7" i="64"/>
  <c r="T35" i="64" s="1"/>
  <c r="AA7" i="64"/>
  <c r="Q6" i="64"/>
  <c r="S34" i="64" s="1"/>
  <c r="K6" i="23"/>
  <c r="K66" i="23" s="1"/>
  <c r="R5" i="64"/>
  <c r="T33" i="64" s="1"/>
  <c r="X111" i="30"/>
  <c r="U417" i="30"/>
  <c r="X39" i="30"/>
  <c r="L90" i="51"/>
  <c r="U409" i="30"/>
  <c r="T422" i="30"/>
  <c r="L79" i="51"/>
  <c r="K72" i="51"/>
  <c r="C72" i="51"/>
  <c r="C91" i="51"/>
  <c r="K86" i="51"/>
  <c r="C86" i="51"/>
  <c r="X29" i="23"/>
  <c r="K92" i="51"/>
  <c r="C92" i="51"/>
  <c r="K79" i="51"/>
  <c r="C79" i="51"/>
  <c r="K84" i="51"/>
  <c r="C84" i="51"/>
  <c r="K89" i="51"/>
  <c r="C89" i="51"/>
  <c r="I16" i="23"/>
  <c r="AB6" i="23"/>
  <c r="L80" i="51"/>
  <c r="D80" i="51"/>
  <c r="D79" i="51"/>
  <c r="K73" i="51"/>
  <c r="C73" i="51"/>
  <c r="K76" i="51"/>
  <c r="C76" i="51"/>
  <c r="AO422" i="38"/>
  <c r="K77" i="51"/>
  <c r="K75" i="51"/>
  <c r="C75" i="51"/>
  <c r="K90" i="51"/>
  <c r="C90" i="51"/>
  <c r="K83" i="51"/>
  <c r="K78" i="51"/>
  <c r="C78" i="51"/>
  <c r="I14" i="23"/>
  <c r="I26" i="23"/>
  <c r="I27" i="23"/>
  <c r="I28" i="23"/>
  <c r="I20" i="23"/>
  <c r="I7" i="23"/>
  <c r="I11" i="23"/>
  <c r="I9" i="23"/>
  <c r="I25" i="23"/>
  <c r="I8" i="23"/>
  <c r="I68" i="23" s="1"/>
  <c r="K85" i="51"/>
  <c r="I22" i="23"/>
  <c r="I19" i="23"/>
  <c r="U414" i="30"/>
  <c r="I21" i="23"/>
  <c r="S422" i="30"/>
  <c r="I15" i="23"/>
  <c r="I12" i="23"/>
  <c r="I17" i="23"/>
  <c r="I77" i="23" s="1"/>
  <c r="I13" i="23"/>
  <c r="I73" i="23" s="1"/>
  <c r="K74" i="51"/>
  <c r="L74" i="51"/>
  <c r="AB70" i="23"/>
  <c r="Z11" i="16"/>
  <c r="X137" i="30"/>
  <c r="U416" i="30"/>
  <c r="AT409" i="30"/>
  <c r="AT415" i="30"/>
  <c r="X164" i="30"/>
  <c r="U420" i="30"/>
  <c r="AU409" i="30"/>
  <c r="AU415" i="30"/>
  <c r="Z423" i="27"/>
  <c r="AQ28" i="38" s="1"/>
  <c r="X29" i="30"/>
  <c r="T169" i="31"/>
  <c r="AB62" i="30"/>
  <c r="X62" i="30" s="1"/>
  <c r="AB102" i="30"/>
  <c r="X102" i="30" s="1"/>
  <c r="AB118" i="30"/>
  <c r="X118" i="30" s="1"/>
  <c r="AA474" i="27"/>
  <c r="AB124" i="30"/>
  <c r="X124" i="30" s="1"/>
  <c r="AA475" i="27"/>
  <c r="AB90" i="30"/>
  <c r="X90" i="30" s="1"/>
  <c r="Y423" i="27"/>
  <c r="AP28" i="38" s="1"/>
  <c r="AJ14" i="39"/>
  <c r="AI14" i="39"/>
  <c r="AK9" i="39"/>
  <c r="AK14" i="39" s="1"/>
  <c r="AE14" i="39"/>
  <c r="Z117" i="28"/>
  <c r="V117" i="28" s="1"/>
  <c r="Z142" i="28"/>
  <c r="V142" i="28" s="1"/>
  <c r="Z61" i="28"/>
  <c r="V61" i="28" s="1"/>
  <c r="Z101" i="28"/>
  <c r="V101" i="28" s="1"/>
  <c r="Z123" i="28"/>
  <c r="V123" i="28" s="1"/>
  <c r="Z156" i="28"/>
  <c r="V156" i="28" s="1"/>
  <c r="Z43" i="28"/>
  <c r="V43" i="28" s="1"/>
  <c r="Z28" i="28"/>
  <c r="V28" i="28" s="1"/>
  <c r="Z38" i="28"/>
  <c r="V38" i="28" s="1"/>
  <c r="Z110" i="28"/>
  <c r="V110" i="28" s="1"/>
  <c r="Z128" i="28"/>
  <c r="V128" i="28" s="1"/>
  <c r="Z151" i="28"/>
  <c r="V151" i="28" s="1"/>
  <c r="Z163" i="28"/>
  <c r="V163" i="28" s="1"/>
  <c r="Z49" i="28"/>
  <c r="V49" i="28" s="1"/>
  <c r="Z136" i="28"/>
  <c r="V136" i="28" s="1"/>
  <c r="N88" i="31"/>
  <c r="N169" i="31" s="1"/>
  <c r="AV387" i="30"/>
  <c r="L169" i="31"/>
  <c r="Q15" i="31"/>
  <c r="Q169" i="31" s="1"/>
  <c r="V175" i="30"/>
  <c r="W175" i="30"/>
  <c r="M169" i="31"/>
  <c r="P169" i="31"/>
  <c r="AB175" i="30"/>
  <c r="O169" i="31"/>
  <c r="Z89" i="28"/>
  <c r="V89" i="28" s="1"/>
  <c r="T89" i="39"/>
  <c r="S89" i="39"/>
  <c r="U89" i="39"/>
  <c r="D30" i="16"/>
  <c r="E25" i="16"/>
  <c r="E16" i="16"/>
  <c r="E26" i="16"/>
  <c r="E28" i="16"/>
  <c r="E24" i="16"/>
  <c r="E20" i="16"/>
  <c r="E15" i="16"/>
  <c r="E11" i="16"/>
  <c r="E7" i="16"/>
  <c r="C30" i="16"/>
  <c r="E29" i="16"/>
  <c r="E8" i="16"/>
  <c r="E21" i="16"/>
  <c r="E22" i="16"/>
  <c r="E17" i="16"/>
  <c r="E13" i="16"/>
  <c r="E9" i="16"/>
  <c r="E12" i="16"/>
  <c r="E27" i="16"/>
  <c r="E23" i="16"/>
  <c r="E18" i="16"/>
  <c r="E14" i="16"/>
  <c r="E10" i="16"/>
  <c r="K81" i="51" l="1"/>
  <c r="N27" i="16"/>
  <c r="H27" i="16"/>
  <c r="H15" i="16"/>
  <c r="N15" i="16"/>
  <c r="C22" i="15"/>
  <c r="I82" i="23"/>
  <c r="C28" i="15"/>
  <c r="C86" i="15" s="1"/>
  <c r="I88" i="23"/>
  <c r="N14" i="16"/>
  <c r="H14" i="16"/>
  <c r="N12" i="16"/>
  <c r="H12" i="16"/>
  <c r="H22" i="16"/>
  <c r="N22" i="16"/>
  <c r="N20" i="16"/>
  <c r="F18" i="12" s="1"/>
  <c r="H20" i="16"/>
  <c r="C18" i="12" s="1"/>
  <c r="N16" i="16"/>
  <c r="H16" i="16"/>
  <c r="C21" i="15"/>
  <c r="I81" i="23"/>
  <c r="C11" i="15"/>
  <c r="I71" i="23"/>
  <c r="C27" i="15"/>
  <c r="C85" i="15" s="1"/>
  <c r="I87" i="23"/>
  <c r="E8" i="15"/>
  <c r="K68" i="23"/>
  <c r="E12" i="15"/>
  <c r="I13" i="16" s="1"/>
  <c r="AG13" i="16" s="1"/>
  <c r="K72" i="23"/>
  <c r="E14" i="15"/>
  <c r="K74" i="23"/>
  <c r="E16" i="15"/>
  <c r="E74" i="15" s="1"/>
  <c r="K76" i="23"/>
  <c r="E19" i="15"/>
  <c r="I20" i="16" s="1"/>
  <c r="K79" i="23"/>
  <c r="E21" i="15"/>
  <c r="I22" i="16" s="1"/>
  <c r="K81" i="23"/>
  <c r="E25" i="15"/>
  <c r="K85" i="23"/>
  <c r="E27" i="15"/>
  <c r="E85" i="15" s="1"/>
  <c r="K87" i="23"/>
  <c r="D7" i="15"/>
  <c r="D65" i="15" s="1"/>
  <c r="J67" i="23"/>
  <c r="N18" i="16"/>
  <c r="H18" i="16"/>
  <c r="H9" i="16"/>
  <c r="N9" i="16"/>
  <c r="H21" i="16"/>
  <c r="N21" i="16"/>
  <c r="N7" i="16"/>
  <c r="H7" i="16"/>
  <c r="N24" i="16"/>
  <c r="H24" i="16"/>
  <c r="H25" i="16"/>
  <c r="N25" i="16"/>
  <c r="C12" i="15"/>
  <c r="C70" i="15" s="1"/>
  <c r="I72" i="23"/>
  <c r="C7" i="15"/>
  <c r="I67" i="23"/>
  <c r="C26" i="15"/>
  <c r="C84" i="15" s="1"/>
  <c r="I86" i="23"/>
  <c r="C16" i="15"/>
  <c r="I76" i="23"/>
  <c r="K91" i="51"/>
  <c r="R8" i="16"/>
  <c r="L71" i="51"/>
  <c r="L30" i="51"/>
  <c r="N23" i="16"/>
  <c r="H23" i="16"/>
  <c r="H13" i="16"/>
  <c r="N13" i="16"/>
  <c r="N8" i="16"/>
  <c r="H8" i="16"/>
  <c r="N11" i="16"/>
  <c r="H11" i="16"/>
  <c r="N28" i="16"/>
  <c r="H28" i="16"/>
  <c r="C15" i="15"/>
  <c r="I75" i="23"/>
  <c r="C19" i="15"/>
  <c r="C77" i="15" s="1"/>
  <c r="I79" i="23"/>
  <c r="C25" i="15"/>
  <c r="I85" i="23"/>
  <c r="C20" i="15"/>
  <c r="I80" i="23"/>
  <c r="C14" i="15"/>
  <c r="I74" i="23"/>
  <c r="E9" i="15"/>
  <c r="E67" i="15" s="1"/>
  <c r="K69" i="23"/>
  <c r="E11" i="15"/>
  <c r="K71" i="23"/>
  <c r="E13" i="15"/>
  <c r="K73" i="23"/>
  <c r="E15" i="15"/>
  <c r="K75" i="23"/>
  <c r="E17" i="15"/>
  <c r="I18" i="16" s="1"/>
  <c r="AG18" i="16" s="1"/>
  <c r="K77" i="23"/>
  <c r="E20" i="15"/>
  <c r="K80" i="23"/>
  <c r="E22" i="15"/>
  <c r="E80" i="15" s="1"/>
  <c r="K82" i="23"/>
  <c r="E26" i="15"/>
  <c r="K86" i="23"/>
  <c r="E28" i="15"/>
  <c r="I29" i="16" s="1"/>
  <c r="AG29" i="16" s="1"/>
  <c r="K88" i="23"/>
  <c r="D24" i="15"/>
  <c r="J84" i="23"/>
  <c r="D70" i="51"/>
  <c r="K30" i="51"/>
  <c r="N10" i="16"/>
  <c r="H10" i="16"/>
  <c r="H17" i="16"/>
  <c r="N17" i="16"/>
  <c r="H29" i="16"/>
  <c r="N29" i="16"/>
  <c r="N26" i="16"/>
  <c r="H26" i="16"/>
  <c r="C9" i="15"/>
  <c r="C67" i="15" s="1"/>
  <c r="I69" i="23"/>
  <c r="K25" i="51"/>
  <c r="C25" i="51" s="1"/>
  <c r="C88" i="51" s="1"/>
  <c r="C84" i="23"/>
  <c r="C89" i="23" s="1"/>
  <c r="C70" i="51"/>
  <c r="C30" i="51"/>
  <c r="D25" i="51"/>
  <c r="D88" i="51" s="1"/>
  <c r="L88" i="51"/>
  <c r="AQ8" i="42"/>
  <c r="C8" i="15"/>
  <c r="C66" i="15" s="1"/>
  <c r="Z18" i="16"/>
  <c r="Z21" i="16"/>
  <c r="AQ17" i="42"/>
  <c r="C17" i="15"/>
  <c r="AS6" i="42"/>
  <c r="E6" i="15"/>
  <c r="I7" i="16" s="1"/>
  <c r="AS10" i="42"/>
  <c r="E10" i="15"/>
  <c r="E68" i="15" s="1"/>
  <c r="AM20" i="16"/>
  <c r="R20" i="16"/>
  <c r="AJ20" i="16"/>
  <c r="Z28" i="16"/>
  <c r="Z26" i="16"/>
  <c r="Z8" i="16"/>
  <c r="AG8" i="16"/>
  <c r="Z12" i="16"/>
  <c r="AB17" i="23"/>
  <c r="Z27" i="16"/>
  <c r="Z20" i="16"/>
  <c r="AG20" i="16"/>
  <c r="Z29" i="16"/>
  <c r="Z16" i="16"/>
  <c r="Z17" i="16"/>
  <c r="Z14" i="16"/>
  <c r="Z10" i="16"/>
  <c r="Z22" i="16"/>
  <c r="AQ13" i="42"/>
  <c r="C13" i="15"/>
  <c r="Z13" i="16"/>
  <c r="Z23" i="16"/>
  <c r="Z9" i="16"/>
  <c r="AR7" i="16"/>
  <c r="Z15" i="16"/>
  <c r="E65" i="15"/>
  <c r="AQ9" i="42"/>
  <c r="AQ26" i="42"/>
  <c r="AS17" i="42"/>
  <c r="D82" i="15"/>
  <c r="AR24" i="42"/>
  <c r="C79" i="15"/>
  <c r="AQ21" i="42"/>
  <c r="AQ27" i="42"/>
  <c r="C74" i="15"/>
  <c r="AQ16" i="42"/>
  <c r="AS9" i="42"/>
  <c r="E71" i="15"/>
  <c r="AS13" i="42"/>
  <c r="AS22" i="42"/>
  <c r="AS28" i="42"/>
  <c r="AQ28" i="42"/>
  <c r="C72" i="15"/>
  <c r="AQ14" i="42"/>
  <c r="AQ19" i="42"/>
  <c r="C69" i="15"/>
  <c r="AQ11" i="42"/>
  <c r="E72" i="15"/>
  <c r="AS14" i="42"/>
  <c r="E77" i="15"/>
  <c r="AS19" i="42"/>
  <c r="E83" i="15"/>
  <c r="AS25" i="42"/>
  <c r="AQ12" i="42"/>
  <c r="E69" i="15"/>
  <c r="AS11" i="42"/>
  <c r="E73" i="15"/>
  <c r="AS15" i="42"/>
  <c r="E78" i="15"/>
  <c r="AS20" i="42"/>
  <c r="E84" i="15"/>
  <c r="AS26" i="42"/>
  <c r="C80" i="15"/>
  <c r="AQ22" i="42"/>
  <c r="C83" i="15"/>
  <c r="AQ25" i="42"/>
  <c r="C73" i="15"/>
  <c r="AQ15" i="42"/>
  <c r="C78" i="15"/>
  <c r="AQ20" i="42"/>
  <c r="E66" i="15"/>
  <c r="AS8" i="42"/>
  <c r="E70" i="15"/>
  <c r="AS12" i="42"/>
  <c r="AS16" i="42"/>
  <c r="AS21" i="42"/>
  <c r="AS27" i="42"/>
  <c r="C65" i="15"/>
  <c r="AQ7" i="42"/>
  <c r="J29" i="23"/>
  <c r="C29" i="23"/>
  <c r="K88" i="51"/>
  <c r="C75" i="15"/>
  <c r="D387" i="32"/>
  <c r="AB13" i="23"/>
  <c r="C71" i="15"/>
  <c r="K20" i="16"/>
  <c r="Z24" i="16"/>
  <c r="AB8" i="23"/>
  <c r="X25" i="16"/>
  <c r="I24" i="23"/>
  <c r="K24" i="23"/>
  <c r="E29" i="23"/>
  <c r="R28" i="64" s="1"/>
  <c r="T56" i="64" s="1"/>
  <c r="AQ186" i="28"/>
  <c r="AQ208" i="28" s="1"/>
  <c r="V174" i="28"/>
  <c r="AA485" i="25"/>
  <c r="AA425" i="25"/>
  <c r="R395" i="28"/>
  <c r="AA28" i="64"/>
  <c r="Q27" i="64"/>
  <c r="S55" i="64" s="1"/>
  <c r="Q26" i="64"/>
  <c r="S54" i="64" s="1"/>
  <c r="AA27" i="64"/>
  <c r="I27" i="16"/>
  <c r="Q25" i="64"/>
  <c r="S53" i="64" s="1"/>
  <c r="AA26" i="64"/>
  <c r="AA25" i="64"/>
  <c r="Q24" i="64"/>
  <c r="S52" i="64" s="1"/>
  <c r="AA22" i="64"/>
  <c r="Q21" i="64"/>
  <c r="S49" i="64" s="1"/>
  <c r="Q20" i="64"/>
  <c r="S48" i="64" s="1"/>
  <c r="AA21" i="64"/>
  <c r="Q19" i="64"/>
  <c r="S47" i="64" s="1"/>
  <c r="AA20" i="64"/>
  <c r="Q18" i="64"/>
  <c r="S46" i="64" s="1"/>
  <c r="AA19" i="64"/>
  <c r="Q16" i="64"/>
  <c r="S44" i="64" s="1"/>
  <c r="AA18" i="64"/>
  <c r="Q15" i="64"/>
  <c r="S43" i="64" s="1"/>
  <c r="AA16" i="64"/>
  <c r="I16" i="16"/>
  <c r="Q14" i="64"/>
  <c r="S42" i="64" s="1"/>
  <c r="AA15" i="64"/>
  <c r="I15" i="16"/>
  <c r="AA14" i="64"/>
  <c r="Q13" i="64"/>
  <c r="S41" i="64" s="1"/>
  <c r="I14" i="16"/>
  <c r="Q12" i="64"/>
  <c r="S40" i="64" s="1"/>
  <c r="AA13" i="64"/>
  <c r="Q11" i="64"/>
  <c r="S39" i="64" s="1"/>
  <c r="AA12" i="64"/>
  <c r="Q10" i="64"/>
  <c r="S38" i="64" s="1"/>
  <c r="AA11" i="64"/>
  <c r="AA10" i="64"/>
  <c r="Q9" i="64"/>
  <c r="S37" i="64" s="1"/>
  <c r="AA9" i="64"/>
  <c r="Q8" i="64"/>
  <c r="S36" i="64" s="1"/>
  <c r="AA8" i="64"/>
  <c r="Q7" i="64"/>
  <c r="S35" i="64" s="1"/>
  <c r="AA6" i="64"/>
  <c r="Q5" i="64"/>
  <c r="S33" i="64" s="1"/>
  <c r="U422" i="30"/>
  <c r="AB66" i="23"/>
  <c r="AB16" i="23"/>
  <c r="K80" i="51"/>
  <c r="C80" i="51"/>
  <c r="C71" i="51"/>
  <c r="AB14" i="23"/>
  <c r="AB26" i="23"/>
  <c r="AB27" i="23"/>
  <c r="AB28" i="23"/>
  <c r="AB20" i="23"/>
  <c r="AB7" i="23"/>
  <c r="AB11" i="23"/>
  <c r="AB9" i="23"/>
  <c r="AB25" i="23"/>
  <c r="AB22" i="23"/>
  <c r="AB19" i="23"/>
  <c r="AB21" i="23"/>
  <c r="AB15" i="23"/>
  <c r="AB12" i="23"/>
  <c r="AB73" i="23"/>
  <c r="AK211" i="28"/>
  <c r="AK5" i="28"/>
  <c r="AV415" i="30"/>
  <c r="AV409" i="30"/>
  <c r="E30" i="16"/>
  <c r="AA467" i="27"/>
  <c r="AA483" i="27" s="1"/>
  <c r="AA423" i="27"/>
  <c r="AR28" i="38" s="1"/>
  <c r="AB30" i="16"/>
  <c r="X175" i="30"/>
  <c r="D93" i="51" l="1"/>
  <c r="D30" i="51"/>
  <c r="I28" i="16"/>
  <c r="AG28" i="16" s="1"/>
  <c r="E86" i="15"/>
  <c r="C93" i="51"/>
  <c r="J89" i="23"/>
  <c r="C24" i="15"/>
  <c r="C82" i="15" s="1"/>
  <c r="I84" i="23"/>
  <c r="I89" i="23" s="1"/>
  <c r="E79" i="15"/>
  <c r="I10" i="16"/>
  <c r="R10" i="16" s="1"/>
  <c r="E75" i="15"/>
  <c r="L93" i="51"/>
  <c r="E24" i="15"/>
  <c r="K84" i="23"/>
  <c r="K89" i="23" s="1"/>
  <c r="AM10" i="16"/>
  <c r="AM16" i="16"/>
  <c r="R16" i="16"/>
  <c r="AJ16" i="16"/>
  <c r="AG10" i="16"/>
  <c r="AM29" i="16"/>
  <c r="R29" i="16"/>
  <c r="AJ29" i="16"/>
  <c r="D18" i="12"/>
  <c r="AO20" i="16"/>
  <c r="T20" i="16"/>
  <c r="AL20" i="16"/>
  <c r="AM14" i="16"/>
  <c r="R14" i="16"/>
  <c r="AJ14" i="16"/>
  <c r="AG14" i="16"/>
  <c r="R7" i="16"/>
  <c r="AG7" i="16"/>
  <c r="AM27" i="16"/>
  <c r="R27" i="16"/>
  <c r="AJ27" i="16"/>
  <c r="AM22" i="16"/>
  <c r="R22" i="16"/>
  <c r="AJ22" i="16"/>
  <c r="Z25" i="16"/>
  <c r="AM15" i="16"/>
  <c r="R15" i="16"/>
  <c r="AJ15" i="16"/>
  <c r="AM18" i="16"/>
  <c r="R18" i="16"/>
  <c r="AJ18" i="16"/>
  <c r="AI20" i="16"/>
  <c r="AM28" i="16"/>
  <c r="R28" i="16"/>
  <c r="AJ28" i="16"/>
  <c r="AG22" i="16"/>
  <c r="AG16" i="16"/>
  <c r="AG27" i="16"/>
  <c r="AM13" i="16"/>
  <c r="R13" i="16"/>
  <c r="AJ13" i="16"/>
  <c r="AG15" i="16"/>
  <c r="I23" i="16"/>
  <c r="I17" i="16"/>
  <c r="I21" i="16"/>
  <c r="E82" i="15"/>
  <c r="AS24" i="42"/>
  <c r="E18" i="12"/>
  <c r="I9" i="16"/>
  <c r="I12" i="16"/>
  <c r="I26" i="16"/>
  <c r="AQ24" i="42"/>
  <c r="I25" i="16"/>
  <c r="AG25" i="16" s="1"/>
  <c r="AR29" i="42"/>
  <c r="AA24" i="64"/>
  <c r="Z30" i="16"/>
  <c r="K29" i="23"/>
  <c r="Q23" i="64"/>
  <c r="S51" i="64" s="1"/>
  <c r="I11" i="16"/>
  <c r="X30" i="16"/>
  <c r="AA19" i="16"/>
  <c r="K19" i="16"/>
  <c r="I29" i="23"/>
  <c r="AB84" i="23"/>
  <c r="AB24" i="23"/>
  <c r="H30" i="16"/>
  <c r="N30" i="16"/>
  <c r="AB76" i="23"/>
  <c r="K71" i="51"/>
  <c r="K93" i="51" s="1"/>
  <c r="AB77" i="23"/>
  <c r="AB74" i="23"/>
  <c r="AB86" i="23"/>
  <c r="AB87" i="23"/>
  <c r="AB88" i="23"/>
  <c r="AB80" i="23"/>
  <c r="AB67" i="23"/>
  <c r="AB71" i="23"/>
  <c r="AB69" i="23"/>
  <c r="AB85" i="23"/>
  <c r="AB68" i="23"/>
  <c r="AB82" i="23"/>
  <c r="AB79" i="23"/>
  <c r="AB81" i="23"/>
  <c r="AB75" i="23"/>
  <c r="AB72" i="23"/>
  <c r="W5" i="21"/>
  <c r="W6" i="21"/>
  <c r="W7" i="21"/>
  <c r="W8" i="21"/>
  <c r="W9" i="21"/>
  <c r="W10" i="21"/>
  <c r="W11" i="21"/>
  <c r="W12" i="21"/>
  <c r="B13" i="21"/>
  <c r="C7" i="21" s="1"/>
  <c r="D13" i="21"/>
  <c r="E6" i="21" s="1"/>
  <c r="F13" i="21"/>
  <c r="G13" i="21" s="1"/>
  <c r="H13" i="21"/>
  <c r="I8" i="21" s="1"/>
  <c r="J13" i="21"/>
  <c r="K5" i="21" s="1"/>
  <c r="L13" i="21"/>
  <c r="M7" i="21" s="1"/>
  <c r="N13" i="21"/>
  <c r="O13" i="21" s="1"/>
  <c r="P13" i="21"/>
  <c r="Q5" i="21" s="1"/>
  <c r="R13" i="21"/>
  <c r="S6" i="21" s="1"/>
  <c r="T13" i="21"/>
  <c r="U5" i="21" s="1"/>
  <c r="W13" i="21"/>
  <c r="X13" i="21"/>
  <c r="Y7" i="21" s="1"/>
  <c r="Z13" i="21"/>
  <c r="AA7" i="21" s="1"/>
  <c r="AB13" i="21"/>
  <c r="AC8" i="21" s="1"/>
  <c r="AD13" i="21"/>
  <c r="AE7" i="21" s="1"/>
  <c r="AF13" i="21"/>
  <c r="AG8" i="21" s="1"/>
  <c r="B29" i="21"/>
  <c r="C21" i="21" s="1"/>
  <c r="D29" i="21"/>
  <c r="E24" i="21" s="1"/>
  <c r="F29" i="21"/>
  <c r="G24" i="21" s="1"/>
  <c r="H29" i="21"/>
  <c r="I24" i="21" s="1"/>
  <c r="J29" i="21"/>
  <c r="K21" i="21" s="1"/>
  <c r="L29" i="21"/>
  <c r="M29" i="21" s="1"/>
  <c r="N29" i="21"/>
  <c r="O25" i="21" s="1"/>
  <c r="P29" i="21"/>
  <c r="Q22" i="21" s="1"/>
  <c r="R29" i="21"/>
  <c r="S22" i="21" s="1"/>
  <c r="T29" i="21"/>
  <c r="U23" i="21" s="1"/>
  <c r="V29" i="21"/>
  <c r="W21" i="21" s="1"/>
  <c r="X29" i="21"/>
  <c r="X45" i="21" s="1"/>
  <c r="Z29" i="21"/>
  <c r="AA24" i="21" s="1"/>
  <c r="AB29" i="21"/>
  <c r="AC21" i="21" s="1"/>
  <c r="AD29" i="21"/>
  <c r="AE22" i="21" s="1"/>
  <c r="AF29" i="21"/>
  <c r="AG27" i="21" s="1"/>
  <c r="B37" i="21"/>
  <c r="D37" i="21"/>
  <c r="F37" i="21"/>
  <c r="H37" i="21"/>
  <c r="J37" i="21"/>
  <c r="L37" i="21"/>
  <c r="N37" i="21"/>
  <c r="P37" i="21"/>
  <c r="R37" i="21"/>
  <c r="T37" i="21"/>
  <c r="V37" i="21"/>
  <c r="X37" i="21"/>
  <c r="Z37" i="21"/>
  <c r="AB37" i="21"/>
  <c r="AD37" i="21"/>
  <c r="AF37" i="21"/>
  <c r="B38" i="21"/>
  <c r="D38" i="21"/>
  <c r="F38" i="21"/>
  <c r="H38" i="21"/>
  <c r="J38" i="21"/>
  <c r="L38" i="21"/>
  <c r="N38" i="21"/>
  <c r="P38" i="21"/>
  <c r="R38" i="21"/>
  <c r="T38" i="21"/>
  <c r="V38" i="21"/>
  <c r="X38" i="21"/>
  <c r="Z38" i="21"/>
  <c r="AB38" i="21"/>
  <c r="AD38" i="21"/>
  <c r="AF38" i="21"/>
  <c r="B39" i="21"/>
  <c r="D39" i="21"/>
  <c r="F39" i="21"/>
  <c r="H39" i="21"/>
  <c r="J39" i="21"/>
  <c r="L39" i="21"/>
  <c r="N39" i="21"/>
  <c r="P39" i="21"/>
  <c r="R39" i="21"/>
  <c r="T39" i="21"/>
  <c r="V39" i="21"/>
  <c r="X39" i="21"/>
  <c r="Z39" i="21"/>
  <c r="AB39" i="21"/>
  <c r="AD39" i="21"/>
  <c r="AF39" i="21"/>
  <c r="B40" i="21"/>
  <c r="D40" i="21"/>
  <c r="F40" i="21"/>
  <c r="H40" i="21"/>
  <c r="J40" i="21"/>
  <c r="L40" i="21"/>
  <c r="N40" i="21"/>
  <c r="P40" i="21"/>
  <c r="R40" i="21"/>
  <c r="T40" i="21"/>
  <c r="V40" i="21"/>
  <c r="X40" i="21"/>
  <c r="Z40" i="21"/>
  <c r="AB40" i="21"/>
  <c r="AD40" i="21"/>
  <c r="AF40" i="21"/>
  <c r="B41" i="21"/>
  <c r="D41" i="21"/>
  <c r="F41" i="21"/>
  <c r="H41" i="21"/>
  <c r="J41" i="21"/>
  <c r="L41" i="21"/>
  <c r="N41" i="21"/>
  <c r="P41" i="21"/>
  <c r="R41" i="21"/>
  <c r="T41" i="21"/>
  <c r="V41" i="21"/>
  <c r="X41" i="21"/>
  <c r="Z41" i="21"/>
  <c r="AB41" i="21"/>
  <c r="AD41" i="21"/>
  <c r="AF41" i="21"/>
  <c r="B42" i="21"/>
  <c r="D42" i="21"/>
  <c r="F42" i="21"/>
  <c r="H42" i="21"/>
  <c r="J42" i="21"/>
  <c r="L42" i="21"/>
  <c r="N42" i="21"/>
  <c r="P42" i="21"/>
  <c r="R42" i="21"/>
  <c r="T42" i="21"/>
  <c r="V42" i="21"/>
  <c r="X42" i="21"/>
  <c r="Z42" i="21"/>
  <c r="AB42" i="21"/>
  <c r="AD42" i="21"/>
  <c r="AF42" i="21"/>
  <c r="B43" i="21"/>
  <c r="D43" i="21"/>
  <c r="F43" i="21"/>
  <c r="H43" i="21"/>
  <c r="J43" i="21"/>
  <c r="L43" i="21"/>
  <c r="N43" i="21"/>
  <c r="P43" i="21"/>
  <c r="R43" i="21"/>
  <c r="T43" i="21"/>
  <c r="V43" i="21"/>
  <c r="X43" i="21"/>
  <c r="Z43" i="21"/>
  <c r="AB43" i="21"/>
  <c r="AD43" i="21"/>
  <c r="AF43" i="21"/>
  <c r="B44" i="21"/>
  <c r="D44" i="21"/>
  <c r="F44" i="21"/>
  <c r="H44" i="21"/>
  <c r="J44" i="21"/>
  <c r="L44" i="21"/>
  <c r="N44" i="21"/>
  <c r="P44" i="21"/>
  <c r="R44" i="21"/>
  <c r="T44" i="21"/>
  <c r="V44" i="21"/>
  <c r="X44" i="21"/>
  <c r="Z44" i="21"/>
  <c r="AB44" i="21"/>
  <c r="AD44" i="21"/>
  <c r="AF44" i="21"/>
  <c r="B14" i="22"/>
  <c r="C6" i="22" s="1"/>
  <c r="D14" i="22"/>
  <c r="E8" i="22" s="1"/>
  <c r="F14" i="22"/>
  <c r="G6" i="22" s="1"/>
  <c r="H14" i="22"/>
  <c r="I11" i="22" s="1"/>
  <c r="J14" i="22"/>
  <c r="K6" i="22" s="1"/>
  <c r="L14" i="22"/>
  <c r="M7" i="22" s="1"/>
  <c r="N14" i="22"/>
  <c r="O8" i="22" s="1"/>
  <c r="P14" i="22"/>
  <c r="Q9" i="22" s="1"/>
  <c r="R14" i="22"/>
  <c r="S6" i="22" s="1"/>
  <c r="T14" i="22"/>
  <c r="U7" i="22" s="1"/>
  <c r="V14" i="22"/>
  <c r="W9" i="22" s="1"/>
  <c r="X14" i="22"/>
  <c r="Y9" i="22" s="1"/>
  <c r="Z14" i="22"/>
  <c r="AA6" i="22" s="1"/>
  <c r="AB14" i="22"/>
  <c r="AC8" i="22" s="1"/>
  <c r="AD14" i="22"/>
  <c r="AE6" i="22" s="1"/>
  <c r="AF14" i="22"/>
  <c r="AG6" i="22" s="1"/>
  <c r="B28" i="22"/>
  <c r="C28" i="22" s="1"/>
  <c r="D28" i="22"/>
  <c r="E23" i="22" s="1"/>
  <c r="F28" i="22"/>
  <c r="G24" i="22" s="1"/>
  <c r="H28" i="22"/>
  <c r="I21" i="22" s="1"/>
  <c r="J28" i="22"/>
  <c r="K28" i="22" s="1"/>
  <c r="L28" i="22"/>
  <c r="M23" i="22" s="1"/>
  <c r="N28" i="22"/>
  <c r="O23" i="22" s="1"/>
  <c r="P28" i="22"/>
  <c r="Q22" i="22" s="1"/>
  <c r="R28" i="22"/>
  <c r="S20" i="22" s="1"/>
  <c r="T28" i="22"/>
  <c r="U20" i="22" s="1"/>
  <c r="V28" i="22"/>
  <c r="W22" i="22" s="1"/>
  <c r="X28" i="22"/>
  <c r="X42" i="22" s="1"/>
  <c r="Z28" i="22"/>
  <c r="AA20" i="22" s="1"/>
  <c r="AB28" i="22"/>
  <c r="AC20" i="22" s="1"/>
  <c r="AD28" i="22"/>
  <c r="AE21" i="22" s="1"/>
  <c r="AF28" i="22"/>
  <c r="AG23" i="22" s="1"/>
  <c r="B34" i="22"/>
  <c r="D34" i="22"/>
  <c r="F34" i="22"/>
  <c r="H34" i="22"/>
  <c r="J34" i="22"/>
  <c r="L34" i="22"/>
  <c r="N34" i="22"/>
  <c r="P34" i="22"/>
  <c r="R34" i="22"/>
  <c r="T34" i="22"/>
  <c r="V34" i="22"/>
  <c r="X34" i="22"/>
  <c r="Z34" i="22"/>
  <c r="AB34" i="22"/>
  <c r="AD34" i="22"/>
  <c r="AF34" i="22"/>
  <c r="B35" i="22"/>
  <c r="D35" i="22"/>
  <c r="F35" i="22"/>
  <c r="H35" i="22"/>
  <c r="J35" i="22"/>
  <c r="L35" i="22"/>
  <c r="N35" i="22"/>
  <c r="P35" i="22"/>
  <c r="R35" i="22"/>
  <c r="T35" i="22"/>
  <c r="V35" i="22"/>
  <c r="X35" i="22"/>
  <c r="Z35" i="22"/>
  <c r="AB35" i="22"/>
  <c r="AD35" i="22"/>
  <c r="AF35" i="22"/>
  <c r="B36" i="22"/>
  <c r="D36" i="22"/>
  <c r="F36" i="22"/>
  <c r="H36" i="22"/>
  <c r="J36" i="22"/>
  <c r="L36" i="22"/>
  <c r="N36" i="22"/>
  <c r="P36" i="22"/>
  <c r="R36" i="22"/>
  <c r="T36" i="22"/>
  <c r="V36" i="22"/>
  <c r="X36" i="22"/>
  <c r="Z36" i="22"/>
  <c r="AB36" i="22"/>
  <c r="AD36" i="22"/>
  <c r="AF36" i="22"/>
  <c r="B37" i="22"/>
  <c r="D37" i="22"/>
  <c r="F37" i="22"/>
  <c r="H37" i="22"/>
  <c r="J37" i="22"/>
  <c r="L37" i="22"/>
  <c r="N37" i="22"/>
  <c r="P37" i="22"/>
  <c r="R37" i="22"/>
  <c r="T37" i="22"/>
  <c r="V37" i="22"/>
  <c r="X37" i="22"/>
  <c r="Z37" i="22"/>
  <c r="AB37" i="22"/>
  <c r="AD37" i="22"/>
  <c r="AF37" i="22"/>
  <c r="B38" i="22"/>
  <c r="D38" i="22"/>
  <c r="F38" i="22"/>
  <c r="H38" i="22"/>
  <c r="J38" i="22"/>
  <c r="L38" i="22"/>
  <c r="N38" i="22"/>
  <c r="P38" i="22"/>
  <c r="R38" i="22"/>
  <c r="T38" i="22"/>
  <c r="V38" i="22"/>
  <c r="X38" i="22"/>
  <c r="Z38" i="22"/>
  <c r="AB38" i="22"/>
  <c r="AD38" i="22"/>
  <c r="AF38" i="22"/>
  <c r="B39" i="22"/>
  <c r="D39" i="22"/>
  <c r="F39" i="22"/>
  <c r="H39" i="22"/>
  <c r="J39" i="22"/>
  <c r="L39" i="22"/>
  <c r="N39" i="22"/>
  <c r="P39" i="22"/>
  <c r="R39" i="22"/>
  <c r="T39" i="22"/>
  <c r="V39" i="22"/>
  <c r="X39" i="22"/>
  <c r="Z39" i="22"/>
  <c r="AB39" i="22"/>
  <c r="AD39" i="22"/>
  <c r="AF39" i="22"/>
  <c r="B40" i="22"/>
  <c r="D40" i="22"/>
  <c r="F40" i="22"/>
  <c r="H40" i="22"/>
  <c r="J40" i="22"/>
  <c r="L40" i="22"/>
  <c r="N40" i="22"/>
  <c r="P40" i="22"/>
  <c r="R40" i="22"/>
  <c r="T40" i="22"/>
  <c r="V40" i="22"/>
  <c r="X40" i="22"/>
  <c r="Z40" i="22"/>
  <c r="AB40" i="22"/>
  <c r="AD40" i="22"/>
  <c r="AF40" i="22"/>
  <c r="B41" i="22"/>
  <c r="D41" i="22"/>
  <c r="F41" i="22"/>
  <c r="H41" i="22"/>
  <c r="J41" i="22"/>
  <c r="L41" i="22"/>
  <c r="N41" i="22"/>
  <c r="P41" i="22"/>
  <c r="R41" i="22"/>
  <c r="T41" i="22"/>
  <c r="V41" i="22"/>
  <c r="X41" i="22"/>
  <c r="Z41" i="22"/>
  <c r="AB41" i="22"/>
  <c r="AB42" i="22" s="1"/>
  <c r="AC42" i="22" s="1"/>
  <c r="AD41" i="22"/>
  <c r="AF41" i="22"/>
  <c r="B42" i="22"/>
  <c r="Y20" i="22"/>
  <c r="Y21" i="22"/>
  <c r="Y22" i="22"/>
  <c r="Y23" i="22"/>
  <c r="Y25" i="22"/>
  <c r="Y27" i="22"/>
  <c r="Y28" i="22"/>
  <c r="Y6" i="22"/>
  <c r="Y7" i="22"/>
  <c r="Y8" i="22"/>
  <c r="Y10" i="22"/>
  <c r="Y12" i="22"/>
  <c r="Y13" i="22"/>
  <c r="Y14" i="22"/>
  <c r="I26" i="22"/>
  <c r="I24" i="22"/>
  <c r="I20" i="22"/>
  <c r="I10" i="22"/>
  <c r="I8" i="22"/>
  <c r="I6" i="22"/>
  <c r="E10" i="22"/>
  <c r="Q29" i="21"/>
  <c r="Y22" i="21"/>
  <c r="Y26" i="21"/>
  <c r="I21" i="21"/>
  <c r="I25" i="21"/>
  <c r="I29" i="21"/>
  <c r="Y9" i="21"/>
  <c r="Y10" i="21"/>
  <c r="Y6" i="21"/>
  <c r="S13" i="22"/>
  <c r="S10" i="22"/>
  <c r="AJ10" i="16" l="1"/>
  <c r="S25" i="22"/>
  <c r="O12" i="21"/>
  <c r="O11" i="21"/>
  <c r="O10" i="21"/>
  <c r="O9" i="21"/>
  <c r="AM26" i="16"/>
  <c r="R26" i="16"/>
  <c r="AJ26" i="16"/>
  <c r="AG26" i="16"/>
  <c r="AM23" i="16"/>
  <c r="R23" i="16"/>
  <c r="AJ23" i="16"/>
  <c r="AG23" i="16"/>
  <c r="AM12" i="16"/>
  <c r="R12" i="16"/>
  <c r="AJ12" i="16"/>
  <c r="AG12" i="16"/>
  <c r="AM9" i="16"/>
  <c r="R9" i="16"/>
  <c r="AJ9" i="16"/>
  <c r="AG9" i="16"/>
  <c r="AO19" i="16"/>
  <c r="T19" i="16"/>
  <c r="AL19" i="16"/>
  <c r="AI19" i="16"/>
  <c r="AM25" i="16"/>
  <c r="R25" i="16"/>
  <c r="AJ25" i="16"/>
  <c r="AM21" i="16"/>
  <c r="R21" i="16"/>
  <c r="AJ21" i="16"/>
  <c r="AG21" i="16"/>
  <c r="AM11" i="16"/>
  <c r="R11" i="16"/>
  <c r="AJ11" i="16"/>
  <c r="AG11" i="16"/>
  <c r="AM17" i="16"/>
  <c r="R17" i="16"/>
  <c r="AJ17" i="16"/>
  <c r="AG17" i="16"/>
  <c r="O8" i="21"/>
  <c r="Y5" i="21"/>
  <c r="Y8" i="21"/>
  <c r="O7" i="21"/>
  <c r="I12" i="22"/>
  <c r="Y11" i="22"/>
  <c r="Y26" i="22"/>
  <c r="Q13" i="22"/>
  <c r="S11" i="21"/>
  <c r="O6" i="21"/>
  <c r="AG14" i="22"/>
  <c r="O24" i="21"/>
  <c r="Y12" i="21"/>
  <c r="O5" i="21"/>
  <c r="I22" i="22"/>
  <c r="Y24" i="22"/>
  <c r="AG28" i="22"/>
  <c r="AG26" i="21"/>
  <c r="Q28" i="64"/>
  <c r="S56" i="64" s="1"/>
  <c r="S59" i="64" s="1"/>
  <c r="AS29" i="42"/>
  <c r="AA29" i="64"/>
  <c r="AA31" i="64" s="1"/>
  <c r="D17" i="12"/>
  <c r="E17" i="12" s="1"/>
  <c r="AC19" i="16"/>
  <c r="AB89" i="23"/>
  <c r="AB29" i="23"/>
  <c r="AQ29" i="42"/>
  <c r="AG9" i="22"/>
  <c r="Q26" i="21"/>
  <c r="AG23" i="21"/>
  <c r="Q7" i="22"/>
  <c r="AG8" i="22"/>
  <c r="V42" i="22"/>
  <c r="W40" i="22" s="1"/>
  <c r="Q8" i="22"/>
  <c r="Q21" i="21"/>
  <c r="Q14" i="22"/>
  <c r="Q6" i="22"/>
  <c r="AG7" i="22"/>
  <c r="Q12" i="22"/>
  <c r="AG13" i="22"/>
  <c r="Q11" i="22"/>
  <c r="AG12" i="22"/>
  <c r="G12" i="21"/>
  <c r="AG11" i="21"/>
  <c r="Q10" i="22"/>
  <c r="AG11" i="22"/>
  <c r="G9" i="21"/>
  <c r="G26" i="21"/>
  <c r="AG10" i="22"/>
  <c r="S11" i="22"/>
  <c r="S26" i="22"/>
  <c r="G11" i="21"/>
  <c r="Q28" i="21"/>
  <c r="W27" i="21"/>
  <c r="AG7" i="21"/>
  <c r="AG25" i="21"/>
  <c r="AF45" i="21"/>
  <c r="AG44" i="21" s="1"/>
  <c r="S12" i="22"/>
  <c r="S27" i="22"/>
  <c r="G10" i="21"/>
  <c r="Q27" i="21"/>
  <c r="W23" i="21"/>
  <c r="AG13" i="21"/>
  <c r="AG24" i="21"/>
  <c r="P45" i="21"/>
  <c r="Q45" i="21" s="1"/>
  <c r="G8" i="21"/>
  <c r="Q25" i="21"/>
  <c r="AG9" i="21"/>
  <c r="G22" i="21"/>
  <c r="AG22" i="21"/>
  <c r="S7" i="22"/>
  <c r="S22" i="22"/>
  <c r="G7" i="21"/>
  <c r="Q24" i="21"/>
  <c r="AG5" i="21"/>
  <c r="AG29" i="21"/>
  <c r="AG21" i="21"/>
  <c r="S21" i="22"/>
  <c r="S8" i="22"/>
  <c r="S23" i="22"/>
  <c r="G6" i="21"/>
  <c r="Q23" i="21"/>
  <c r="AG10" i="21"/>
  <c r="AG28" i="21"/>
  <c r="AC14" i="22"/>
  <c r="S9" i="22"/>
  <c r="S24" i="22"/>
  <c r="G5" i="21"/>
  <c r="AG6" i="21"/>
  <c r="M21" i="22"/>
  <c r="AD42" i="22"/>
  <c r="AE42" i="22" s="1"/>
  <c r="M21" i="21"/>
  <c r="N42" i="22"/>
  <c r="O42" i="22" s="1"/>
  <c r="L45" i="21"/>
  <c r="M41" i="21" s="1"/>
  <c r="M24" i="21"/>
  <c r="AA9" i="21"/>
  <c r="K10" i="21"/>
  <c r="C23" i="21"/>
  <c r="E14" i="22"/>
  <c r="E21" i="22"/>
  <c r="M9" i="22"/>
  <c r="M25" i="22"/>
  <c r="C25" i="21"/>
  <c r="E6" i="22"/>
  <c r="AC10" i="22"/>
  <c r="AC26" i="22"/>
  <c r="Z42" i="22"/>
  <c r="AA41" i="22" s="1"/>
  <c r="J42" i="22"/>
  <c r="K41" i="22" s="1"/>
  <c r="C9" i="21"/>
  <c r="C27" i="21"/>
  <c r="E25" i="22"/>
  <c r="M13" i="22"/>
  <c r="AC6" i="22"/>
  <c r="AC22" i="22"/>
  <c r="AA7" i="22"/>
  <c r="AA8" i="22"/>
  <c r="AA9" i="22"/>
  <c r="AA10" i="22"/>
  <c r="AA11" i="22"/>
  <c r="AA12" i="22"/>
  <c r="AA13" i="22"/>
  <c r="AA21" i="22"/>
  <c r="AA22" i="22"/>
  <c r="AA23" i="22"/>
  <c r="AA24" i="22"/>
  <c r="AA25" i="22"/>
  <c r="AA26" i="22"/>
  <c r="AA27" i="22"/>
  <c r="AC6" i="21"/>
  <c r="AC10" i="21"/>
  <c r="M22" i="21"/>
  <c r="M27" i="21"/>
  <c r="R42" i="22"/>
  <c r="S34" i="22" s="1"/>
  <c r="D45" i="21"/>
  <c r="E45" i="21" s="1"/>
  <c r="C7" i="22"/>
  <c r="C8" i="22"/>
  <c r="C9" i="22"/>
  <c r="C10" i="22"/>
  <c r="C11" i="22"/>
  <c r="C12" i="22"/>
  <c r="C13" i="22"/>
  <c r="C21" i="22"/>
  <c r="C22" i="22"/>
  <c r="C23" i="22"/>
  <c r="C24" i="22"/>
  <c r="C25" i="22"/>
  <c r="C26" i="22"/>
  <c r="C27" i="22"/>
  <c r="M25" i="21"/>
  <c r="M28" i="21"/>
  <c r="AB45" i="21"/>
  <c r="AC40" i="21" s="1"/>
  <c r="K7" i="22"/>
  <c r="K8" i="22"/>
  <c r="K9" i="22"/>
  <c r="K10" i="22"/>
  <c r="K11" i="22"/>
  <c r="K12" i="22"/>
  <c r="K13" i="22"/>
  <c r="K21" i="22"/>
  <c r="K22" i="22"/>
  <c r="K23" i="22"/>
  <c r="K24" i="22"/>
  <c r="K25" i="22"/>
  <c r="K26" i="22"/>
  <c r="K27" i="22"/>
  <c r="M23" i="21"/>
  <c r="M26" i="21"/>
  <c r="AC40" i="22"/>
  <c r="AC39" i="22"/>
  <c r="AC38" i="22"/>
  <c r="AC37" i="22"/>
  <c r="AC36" i="22"/>
  <c r="AC35" i="22"/>
  <c r="AC34" i="22"/>
  <c r="AE8" i="21"/>
  <c r="W28" i="21"/>
  <c r="W24" i="21"/>
  <c r="V45" i="21"/>
  <c r="W39" i="21" s="1"/>
  <c r="E11" i="22"/>
  <c r="E7" i="22"/>
  <c r="E26" i="22"/>
  <c r="E22" i="22"/>
  <c r="G27" i="21"/>
  <c r="G23" i="21"/>
  <c r="M14" i="22"/>
  <c r="M10" i="22"/>
  <c r="M6" i="22"/>
  <c r="AC11" i="22"/>
  <c r="AC7" i="22"/>
  <c r="M26" i="22"/>
  <c r="M22" i="22"/>
  <c r="AC27" i="22"/>
  <c r="AC23" i="22"/>
  <c r="L42" i="22"/>
  <c r="M36" i="22" s="1"/>
  <c r="AE29" i="21"/>
  <c r="O28" i="21"/>
  <c r="W26" i="21"/>
  <c r="W22" i="21"/>
  <c r="E13" i="22"/>
  <c r="E9" i="22"/>
  <c r="E28" i="22"/>
  <c r="E24" i="22"/>
  <c r="E20" i="22"/>
  <c r="AC41" i="22"/>
  <c r="G29" i="21"/>
  <c r="G25" i="21"/>
  <c r="G21" i="21"/>
  <c r="M12" i="22"/>
  <c r="M8" i="22"/>
  <c r="AC13" i="22"/>
  <c r="AC9" i="22"/>
  <c r="M28" i="22"/>
  <c r="M24" i="22"/>
  <c r="M20" i="22"/>
  <c r="AC25" i="22"/>
  <c r="AC21" i="22"/>
  <c r="AE12" i="21"/>
  <c r="W29" i="21"/>
  <c r="W25" i="21"/>
  <c r="E12" i="22"/>
  <c r="E27" i="22"/>
  <c r="G28" i="21"/>
  <c r="M11" i="22"/>
  <c r="AC12" i="22"/>
  <c r="M27" i="22"/>
  <c r="AC28" i="22"/>
  <c r="AC24" i="22"/>
  <c r="S13" i="21"/>
  <c r="AG24" i="22"/>
  <c r="M13" i="21"/>
  <c r="Q23" i="22"/>
  <c r="R45" i="21"/>
  <c r="S37" i="21" s="1"/>
  <c r="Q27" i="22"/>
  <c r="AG20" i="22"/>
  <c r="AA29" i="21"/>
  <c r="Q13" i="21"/>
  <c r="D42" i="22"/>
  <c r="E40" i="22" s="1"/>
  <c r="S7" i="21"/>
  <c r="Y42" i="22"/>
  <c r="Y39" i="22"/>
  <c r="Y35" i="22"/>
  <c r="Y40" i="22"/>
  <c r="Y36" i="22"/>
  <c r="Y38" i="22"/>
  <c r="Y41" i="22"/>
  <c r="Y37" i="22"/>
  <c r="Y34" i="22"/>
  <c r="Q28" i="22"/>
  <c r="Q24" i="22"/>
  <c r="Q20" i="22"/>
  <c r="AG25" i="22"/>
  <c r="AG21" i="22"/>
  <c r="T42" i="22"/>
  <c r="U14" i="22"/>
  <c r="Q25" i="22"/>
  <c r="Q21" i="22"/>
  <c r="AG26" i="22"/>
  <c r="AG22" i="22"/>
  <c r="P42" i="22"/>
  <c r="Q38" i="22" s="1"/>
  <c r="Q26" i="22"/>
  <c r="AG27" i="22"/>
  <c r="O28" i="22"/>
  <c r="S28" i="22"/>
  <c r="K14" i="22"/>
  <c r="I13" i="22"/>
  <c r="K20" i="22"/>
  <c r="I14" i="22"/>
  <c r="C14" i="22"/>
  <c r="AF42" i="22"/>
  <c r="AG34" i="22" s="1"/>
  <c r="H42" i="22"/>
  <c r="I34" i="22" s="1"/>
  <c r="G11" i="22"/>
  <c r="K29" i="21"/>
  <c r="E29" i="21"/>
  <c r="K26" i="21"/>
  <c r="AA21" i="21"/>
  <c r="C5" i="21"/>
  <c r="E12" i="21"/>
  <c r="S9" i="21"/>
  <c r="F45" i="21"/>
  <c r="G45" i="21" s="1"/>
  <c r="AC26" i="21"/>
  <c r="K22" i="21"/>
  <c r="Q12" i="21"/>
  <c r="E8" i="21"/>
  <c r="S5" i="21"/>
  <c r="H45" i="21"/>
  <c r="I37" i="21" s="1"/>
  <c r="U24" i="21"/>
  <c r="Y13" i="21"/>
  <c r="E13" i="21"/>
  <c r="Q8" i="21"/>
  <c r="AA25" i="21"/>
  <c r="E21" i="21"/>
  <c r="C25" i="12"/>
  <c r="F25" i="12"/>
  <c r="C12" i="12"/>
  <c r="F12" i="12"/>
  <c r="F8" i="12"/>
  <c r="F22" i="12"/>
  <c r="F13" i="12"/>
  <c r="F27" i="12"/>
  <c r="C23" i="12"/>
  <c r="F19" i="12"/>
  <c r="C19" i="12"/>
  <c r="C14" i="12"/>
  <c r="F10" i="12"/>
  <c r="C10" i="12"/>
  <c r="C6" i="12"/>
  <c r="F24" i="12"/>
  <c r="F20" i="12"/>
  <c r="F15" i="12"/>
  <c r="F7" i="12"/>
  <c r="Y40" i="21"/>
  <c r="Y44" i="21"/>
  <c r="Y45" i="21"/>
  <c r="O29" i="21"/>
  <c r="O23" i="21"/>
  <c r="O27" i="21"/>
  <c r="AE9" i="21"/>
  <c r="AE5" i="21"/>
  <c r="I26" i="21"/>
  <c r="I22" i="21"/>
  <c r="Y27" i="21"/>
  <c r="Y23" i="21"/>
  <c r="AA11" i="21"/>
  <c r="Y42" i="21"/>
  <c r="Y41" i="21"/>
  <c r="AD45" i="21"/>
  <c r="AE41" i="21" s="1"/>
  <c r="S29" i="21"/>
  <c r="N45" i="21"/>
  <c r="S27" i="21"/>
  <c r="E25" i="21"/>
  <c r="AC22" i="21"/>
  <c r="AA5" i="21"/>
  <c r="I13" i="21"/>
  <c r="AA10" i="21"/>
  <c r="AA6" i="21"/>
  <c r="AE13" i="21"/>
  <c r="O22" i="21"/>
  <c r="O26" i="21"/>
  <c r="AE10" i="21"/>
  <c r="AE6" i="21"/>
  <c r="I27" i="21"/>
  <c r="I23" i="21"/>
  <c r="Y28" i="21"/>
  <c r="Y24" i="21"/>
  <c r="C22" i="21"/>
  <c r="C24" i="21"/>
  <c r="C26" i="21"/>
  <c r="C28" i="21"/>
  <c r="T45" i="21"/>
  <c r="U45" i="21" s="1"/>
  <c r="AE27" i="21"/>
  <c r="S23" i="21"/>
  <c r="AA13" i="21"/>
  <c r="AA12" i="21"/>
  <c r="C10" i="21"/>
  <c r="AA8" i="21"/>
  <c r="C6" i="21"/>
  <c r="O21" i="21"/>
  <c r="AE11" i="21"/>
  <c r="I28" i="21"/>
  <c r="Y29" i="21"/>
  <c r="Y25" i="21"/>
  <c r="Y21" i="21"/>
  <c r="Y38" i="21"/>
  <c r="Y37" i="21"/>
  <c r="U28" i="21"/>
  <c r="AE23" i="21"/>
  <c r="Q10" i="21"/>
  <c r="I9" i="21"/>
  <c r="Q6" i="21"/>
  <c r="I5" i="21"/>
  <c r="W28" i="22"/>
  <c r="G28" i="22"/>
  <c r="C20" i="22"/>
  <c r="C41" i="22"/>
  <c r="C34" i="22"/>
  <c r="AA28" i="22"/>
  <c r="C24" i="12"/>
  <c r="C20" i="12"/>
  <c r="C21" i="12"/>
  <c r="F21" i="12"/>
  <c r="C16" i="12"/>
  <c r="C8" i="12"/>
  <c r="F9" i="12"/>
  <c r="F6" i="12"/>
  <c r="F5" i="12"/>
  <c r="F26" i="12"/>
  <c r="F23" i="12"/>
  <c r="F14" i="12"/>
  <c r="C11" i="12"/>
  <c r="C7" i="12"/>
  <c r="F16" i="12"/>
  <c r="AD23" i="16"/>
  <c r="C26" i="12"/>
  <c r="C22" i="12"/>
  <c r="C9" i="12"/>
  <c r="M29" i="15"/>
  <c r="I58" i="15"/>
  <c r="C13" i="12"/>
  <c r="F11" i="12"/>
  <c r="L29" i="15"/>
  <c r="I29" i="15"/>
  <c r="J58" i="15"/>
  <c r="J29" i="15"/>
  <c r="C15" i="12"/>
  <c r="L58" i="15"/>
  <c r="AE41" i="22"/>
  <c r="AE40" i="22"/>
  <c r="O40" i="22"/>
  <c r="AE39" i="22"/>
  <c r="AE38" i="22"/>
  <c r="AE37" i="22"/>
  <c r="O37" i="22"/>
  <c r="AE36" i="22"/>
  <c r="AE35" i="22"/>
  <c r="AE34" i="22"/>
  <c r="AA34" i="22"/>
  <c r="K34" i="22"/>
  <c r="K37" i="22"/>
  <c r="K38" i="22"/>
  <c r="K39" i="22"/>
  <c r="C35" i="22"/>
  <c r="C36" i="22"/>
  <c r="C37" i="22"/>
  <c r="C38" i="22"/>
  <c r="C39" i="22"/>
  <c r="C40" i="22"/>
  <c r="F42" i="22"/>
  <c r="G41" i="22" s="1"/>
  <c r="C42" i="22"/>
  <c r="U28" i="22"/>
  <c r="I28" i="22"/>
  <c r="AE27" i="22"/>
  <c r="I27" i="22"/>
  <c r="U26" i="22"/>
  <c r="W25" i="22"/>
  <c r="G25" i="22"/>
  <c r="O24" i="22"/>
  <c r="U23" i="22"/>
  <c r="AE22" i="22"/>
  <c r="G22" i="22"/>
  <c r="O21" i="22"/>
  <c r="W20" i="22"/>
  <c r="AA14" i="22"/>
  <c r="W14" i="22"/>
  <c r="S14" i="22"/>
  <c r="O14" i="22"/>
  <c r="G14" i="22"/>
  <c r="U13" i="22"/>
  <c r="AE12" i="22"/>
  <c r="G12" i="22"/>
  <c r="O11" i="22"/>
  <c r="W10" i="22"/>
  <c r="AE9" i="22"/>
  <c r="I9" i="22"/>
  <c r="U8" i="22"/>
  <c r="W7" i="22"/>
  <c r="G7" i="22"/>
  <c r="O6" i="22"/>
  <c r="J45" i="21"/>
  <c r="K44" i="21" s="1"/>
  <c r="AC29" i="21"/>
  <c r="C29" i="21"/>
  <c r="AC28" i="21"/>
  <c r="K28" i="21"/>
  <c r="AA27" i="21"/>
  <c r="E27" i="21"/>
  <c r="U26" i="21"/>
  <c r="AE25" i="21"/>
  <c r="S25" i="21"/>
  <c r="AC24" i="21"/>
  <c r="K24" i="21"/>
  <c r="AA23" i="21"/>
  <c r="E23" i="21"/>
  <c r="U22" i="21"/>
  <c r="AE21" i="21"/>
  <c r="S21" i="21"/>
  <c r="K13" i="21"/>
  <c r="AG12" i="21"/>
  <c r="U12" i="21"/>
  <c r="K12" i="21"/>
  <c r="AC11" i="21"/>
  <c r="Q11" i="21"/>
  <c r="E11" i="21"/>
  <c r="U10" i="21"/>
  <c r="I10" i="21"/>
  <c r="M9" i="21"/>
  <c r="U8" i="21"/>
  <c r="K8" i="21"/>
  <c r="AC7" i="21"/>
  <c r="Q7" i="21"/>
  <c r="E7" i="21"/>
  <c r="U6" i="21"/>
  <c r="I6" i="21"/>
  <c r="M5" i="21"/>
  <c r="AE28" i="22"/>
  <c r="O27" i="22"/>
  <c r="W26" i="22"/>
  <c r="AE25" i="22"/>
  <c r="I25" i="22"/>
  <c r="U24" i="22"/>
  <c r="W23" i="22"/>
  <c r="G23" i="22"/>
  <c r="O22" i="22"/>
  <c r="U21" i="22"/>
  <c r="AE20" i="22"/>
  <c r="G20" i="22"/>
  <c r="W13" i="22"/>
  <c r="G13" i="22"/>
  <c r="O12" i="22"/>
  <c r="U11" i="22"/>
  <c r="AE10" i="22"/>
  <c r="G10" i="22"/>
  <c r="O9" i="22"/>
  <c r="W8" i="22"/>
  <c r="AE7" i="22"/>
  <c r="I7" i="22"/>
  <c r="U6" i="22"/>
  <c r="Y43" i="21"/>
  <c r="AC39" i="21"/>
  <c r="Y39" i="21"/>
  <c r="U38" i="21"/>
  <c r="Z45" i="21"/>
  <c r="AA39" i="21" s="1"/>
  <c r="U29" i="21"/>
  <c r="AE28" i="21"/>
  <c r="S28" i="21"/>
  <c r="AC27" i="21"/>
  <c r="K27" i="21"/>
  <c r="AA26" i="21"/>
  <c r="E26" i="21"/>
  <c r="U25" i="21"/>
  <c r="AE24" i="21"/>
  <c r="S24" i="21"/>
  <c r="AC23" i="21"/>
  <c r="K23" i="21"/>
  <c r="AA22" i="21"/>
  <c r="E22" i="21"/>
  <c r="U21" i="21"/>
  <c r="M12" i="21"/>
  <c r="C12" i="21"/>
  <c r="U11" i="21"/>
  <c r="I11" i="21"/>
  <c r="M10" i="21"/>
  <c r="AC9" i="21"/>
  <c r="Q9" i="21"/>
  <c r="E9" i="21"/>
  <c r="M8" i="21"/>
  <c r="C8" i="21"/>
  <c r="U7" i="21"/>
  <c r="I7" i="21"/>
  <c r="M6" i="21"/>
  <c r="AC5" i="21"/>
  <c r="E5" i="21"/>
  <c r="U27" i="22"/>
  <c r="AE26" i="22"/>
  <c r="G26" i="22"/>
  <c r="O25" i="22"/>
  <c r="W24" i="22"/>
  <c r="AE23" i="22"/>
  <c r="I23" i="22"/>
  <c r="U22" i="22"/>
  <c r="W21" i="22"/>
  <c r="G21" i="22"/>
  <c r="O20" i="22"/>
  <c r="AE13" i="22"/>
  <c r="U12" i="22"/>
  <c r="W11" i="22"/>
  <c r="O10" i="22"/>
  <c r="U9" i="22"/>
  <c r="AE8" i="22"/>
  <c r="G8" i="22"/>
  <c r="O7" i="22"/>
  <c r="W6" i="22"/>
  <c r="B45" i="21"/>
  <c r="C42" i="21" s="1"/>
  <c r="K11" i="21"/>
  <c r="K7" i="21"/>
  <c r="W27" i="22"/>
  <c r="G27" i="22"/>
  <c r="O26" i="22"/>
  <c r="U25" i="22"/>
  <c r="AE24" i="22"/>
  <c r="AE14" i="22"/>
  <c r="O13" i="22"/>
  <c r="W12" i="22"/>
  <c r="AE11" i="22"/>
  <c r="U10" i="22"/>
  <c r="G9" i="22"/>
  <c r="AA28" i="21"/>
  <c r="E28" i="21"/>
  <c r="U27" i="21"/>
  <c r="AE26" i="21"/>
  <c r="S26" i="21"/>
  <c r="AC25" i="21"/>
  <c r="K25" i="21"/>
  <c r="AC13" i="21"/>
  <c r="U13" i="21"/>
  <c r="K6" i="21"/>
  <c r="C13" i="21"/>
  <c r="AC12" i="21"/>
  <c r="S12" i="21"/>
  <c r="I12" i="21"/>
  <c r="Y11" i="21"/>
  <c r="M11" i="21"/>
  <c r="C11" i="21"/>
  <c r="S10" i="21"/>
  <c r="E10" i="21"/>
  <c r="U9" i="21"/>
  <c r="K9" i="21"/>
  <c r="S8" i="21"/>
  <c r="N29" i="15"/>
  <c r="Q43" i="21" l="1"/>
  <c r="W36" i="22"/>
  <c r="O36" i="22"/>
  <c r="O35" i="22"/>
  <c r="Q44" i="21"/>
  <c r="W34" i="22"/>
  <c r="AG40" i="21"/>
  <c r="W37" i="22"/>
  <c r="I37" i="22"/>
  <c r="Q39" i="21"/>
  <c r="AC42" i="21"/>
  <c r="Q42" i="21"/>
  <c r="W42" i="22"/>
  <c r="W35" i="22"/>
  <c r="W38" i="22"/>
  <c r="Q37" i="21"/>
  <c r="Q38" i="21"/>
  <c r="AC37" i="21"/>
  <c r="AC43" i="21"/>
  <c r="AC45" i="21"/>
  <c r="R30" i="16"/>
  <c r="W39" i="22"/>
  <c r="W41" i="22"/>
  <c r="U43" i="21"/>
  <c r="K35" i="22"/>
  <c r="K42" i="22"/>
  <c r="O39" i="22"/>
  <c r="K40" i="22"/>
  <c r="O34" i="22"/>
  <c r="K36" i="22"/>
  <c r="O38" i="22"/>
  <c r="O41" i="22"/>
  <c r="AB30" i="64"/>
  <c r="I17" i="12"/>
  <c r="K17" i="12" s="1"/>
  <c r="AT19" i="16"/>
  <c r="I41" i="21"/>
  <c r="I38" i="21"/>
  <c r="I44" i="21"/>
  <c r="I42" i="21"/>
  <c r="Q41" i="21"/>
  <c r="AC41" i="21"/>
  <c r="I43" i="21"/>
  <c r="AC44" i="21"/>
  <c r="Q40" i="21"/>
  <c r="M44" i="21"/>
  <c r="E39" i="22"/>
  <c r="S36" i="22"/>
  <c r="S41" i="22"/>
  <c r="AC38" i="21"/>
  <c r="G39" i="21"/>
  <c r="I36" i="22"/>
  <c r="U40" i="21"/>
  <c r="E37" i="22"/>
  <c r="AA42" i="22"/>
  <c r="AA40" i="22"/>
  <c r="S43" i="21"/>
  <c r="E36" i="22"/>
  <c r="AA38" i="22"/>
  <c r="I40" i="21"/>
  <c r="W41" i="21"/>
  <c r="AG45" i="21"/>
  <c r="AG43" i="21"/>
  <c r="AG39" i="21"/>
  <c r="AG41" i="21"/>
  <c r="AA37" i="22"/>
  <c r="AG38" i="21"/>
  <c r="AA36" i="22"/>
  <c r="W42" i="21"/>
  <c r="AG37" i="21"/>
  <c r="AA39" i="22"/>
  <c r="AA35" i="22"/>
  <c r="G42" i="21"/>
  <c r="I39" i="21"/>
  <c r="AG42" i="21"/>
  <c r="S42" i="22"/>
  <c r="S37" i="22"/>
  <c r="M42" i="21"/>
  <c r="M39" i="21"/>
  <c r="M40" i="21"/>
  <c r="S39" i="22"/>
  <c r="S35" i="22"/>
  <c r="M43" i="21"/>
  <c r="M38" i="21"/>
  <c r="S40" i="22"/>
  <c r="S38" i="22"/>
  <c r="M45" i="21"/>
  <c r="W37" i="21"/>
  <c r="E37" i="21"/>
  <c r="E39" i="21"/>
  <c r="E38" i="21"/>
  <c r="E40" i="21"/>
  <c r="E43" i="21"/>
  <c r="I39" i="22"/>
  <c r="I38" i="22"/>
  <c r="E41" i="22"/>
  <c r="E38" i="22"/>
  <c r="E42" i="21"/>
  <c r="I42" i="22"/>
  <c r="I41" i="22"/>
  <c r="I40" i="22"/>
  <c r="E44" i="21"/>
  <c r="E41" i="21"/>
  <c r="I35" i="22"/>
  <c r="S42" i="21"/>
  <c r="S45" i="21"/>
  <c r="E34" i="22"/>
  <c r="E42" i="22"/>
  <c r="M34" i="22"/>
  <c r="M38" i="22"/>
  <c r="W43" i="21"/>
  <c r="M42" i="22"/>
  <c r="M39" i="22"/>
  <c r="M41" i="22"/>
  <c r="M35" i="22"/>
  <c r="M37" i="22"/>
  <c r="W44" i="21"/>
  <c r="W38" i="21"/>
  <c r="W45" i="21"/>
  <c r="W40" i="21"/>
  <c r="M40" i="22"/>
  <c r="J12" i="12"/>
  <c r="J16" i="12"/>
  <c r="J25" i="12"/>
  <c r="J13" i="12"/>
  <c r="I45" i="21"/>
  <c r="S44" i="21"/>
  <c r="E35" i="22"/>
  <c r="S39" i="21"/>
  <c r="S38" i="21"/>
  <c r="S41" i="21"/>
  <c r="AE37" i="21"/>
  <c r="S40" i="21"/>
  <c r="Q39" i="22"/>
  <c r="Q42" i="22"/>
  <c r="Q34" i="22"/>
  <c r="Q35" i="22"/>
  <c r="Q37" i="22"/>
  <c r="Q41" i="22"/>
  <c r="Q36" i="22"/>
  <c r="Q40" i="22"/>
  <c r="U42" i="22"/>
  <c r="U41" i="22"/>
  <c r="U39" i="22"/>
  <c r="U37" i="22"/>
  <c r="U35" i="22"/>
  <c r="U40" i="22"/>
  <c r="U38" i="22"/>
  <c r="U36" i="22"/>
  <c r="U34" i="22"/>
  <c r="AG42" i="22"/>
  <c r="AG40" i="22"/>
  <c r="AG38" i="22"/>
  <c r="AG36" i="22"/>
  <c r="AG41" i="22"/>
  <c r="AG39" i="22"/>
  <c r="AG37" i="22"/>
  <c r="AG35" i="22"/>
  <c r="U41" i="21"/>
  <c r="G40" i="21"/>
  <c r="G44" i="21"/>
  <c r="U39" i="21"/>
  <c r="G37" i="21"/>
  <c r="G41" i="21"/>
  <c r="G43" i="21"/>
  <c r="U42" i="21"/>
  <c r="G38" i="21"/>
  <c r="K6" i="15"/>
  <c r="C5" i="12"/>
  <c r="K37" i="21"/>
  <c r="AE42" i="21"/>
  <c r="O43" i="21"/>
  <c r="O39" i="21"/>
  <c r="O40" i="21"/>
  <c r="O38" i="21"/>
  <c r="O45" i="21"/>
  <c r="O41" i="21"/>
  <c r="U44" i="21"/>
  <c r="U37" i="21"/>
  <c r="O42" i="21"/>
  <c r="AA43" i="21"/>
  <c r="O37" i="21"/>
  <c r="O44" i="21"/>
  <c r="AE45" i="21"/>
  <c r="AE39" i="21"/>
  <c r="AE44" i="21"/>
  <c r="AE40" i="21"/>
  <c r="AE38" i="21"/>
  <c r="AE43" i="21"/>
  <c r="M58" i="15"/>
  <c r="N58" i="15"/>
  <c r="G34" i="22"/>
  <c r="G35" i="22"/>
  <c r="G36" i="22"/>
  <c r="G37" i="22"/>
  <c r="G38" i="22"/>
  <c r="G39" i="22"/>
  <c r="C27" i="12"/>
  <c r="F28" i="12"/>
  <c r="J87" i="15"/>
  <c r="O58" i="15"/>
  <c r="O29" i="15"/>
  <c r="I87" i="15"/>
  <c r="L87" i="15"/>
  <c r="K58" i="15"/>
  <c r="K39" i="21"/>
  <c r="K43" i="21"/>
  <c r="K38" i="21"/>
  <c r="K42" i="21"/>
  <c r="K45" i="21"/>
  <c r="AA37" i="21"/>
  <c r="K40" i="21"/>
  <c r="C37" i="21"/>
  <c r="C41" i="21"/>
  <c r="C40" i="21"/>
  <c r="C44" i="21"/>
  <c r="C45" i="21"/>
  <c r="K41" i="21"/>
  <c r="C39" i="21"/>
  <c r="AA38" i="21"/>
  <c r="AA42" i="21"/>
  <c r="AA45" i="21"/>
  <c r="AA41" i="21"/>
  <c r="G40" i="22"/>
  <c r="G42" i="22"/>
  <c r="AD25" i="16"/>
  <c r="C43" i="21"/>
  <c r="AA40" i="21"/>
  <c r="C38" i="21"/>
  <c r="AA44" i="21"/>
  <c r="U7" i="16" l="1"/>
  <c r="U30" i="16" s="1"/>
  <c r="K64" i="15"/>
  <c r="K87" i="15" s="1"/>
  <c r="J19" i="12"/>
  <c r="J22" i="12"/>
  <c r="J24" i="12"/>
  <c r="J27" i="12"/>
  <c r="J7" i="12"/>
  <c r="J9" i="12"/>
  <c r="J20" i="12"/>
  <c r="J21" i="12"/>
  <c r="J11" i="12"/>
  <c r="J10" i="12"/>
  <c r="M87" i="15"/>
  <c r="C28" i="12"/>
  <c r="J18" i="12"/>
  <c r="N87" i="15"/>
  <c r="O87" i="15"/>
  <c r="K23" i="16"/>
  <c r="K24" i="16"/>
  <c r="AB20" i="16"/>
  <c r="K17" i="16"/>
  <c r="K29" i="15"/>
  <c r="G29" i="15"/>
  <c r="AD11" i="16"/>
  <c r="AA28" i="16"/>
  <c r="AA24" i="16"/>
  <c r="AA17" i="16"/>
  <c r="G58" i="15"/>
  <c r="AB18" i="16"/>
  <c r="D29" i="15"/>
  <c r="AD27" i="16"/>
  <c r="AE29" i="16"/>
  <c r="F29" i="15"/>
  <c r="D58" i="15"/>
  <c r="AB23" i="16"/>
  <c r="AO23" i="16" l="1"/>
  <c r="T23" i="16"/>
  <c r="AT23" i="16" s="1"/>
  <c r="AL23" i="16"/>
  <c r="AI23" i="16"/>
  <c r="AO24" i="16"/>
  <c r="T24" i="16"/>
  <c r="AT24" i="16" s="1"/>
  <c r="AL24" i="16"/>
  <c r="AI24" i="16"/>
  <c r="AO17" i="16"/>
  <c r="T17" i="16"/>
  <c r="AT17" i="16" s="1"/>
  <c r="AL17" i="16"/>
  <c r="AI17" i="16"/>
  <c r="W7" i="16"/>
  <c r="J6" i="12"/>
  <c r="J15" i="12"/>
  <c r="J23" i="12"/>
  <c r="J14" i="12"/>
  <c r="J26" i="12"/>
  <c r="J8" i="12"/>
  <c r="AB29" i="16"/>
  <c r="Q11" i="16"/>
  <c r="K26" i="16"/>
  <c r="AA9" i="16"/>
  <c r="AA26" i="16"/>
  <c r="G5" i="12"/>
  <c r="H5" i="12" s="1"/>
  <c r="AE21" i="16"/>
  <c r="AE16" i="16"/>
  <c r="AE11" i="16"/>
  <c r="AE15" i="16"/>
  <c r="AE22" i="16"/>
  <c r="AE20" i="16"/>
  <c r="AE24" i="16"/>
  <c r="AE8" i="16"/>
  <c r="AE28" i="16"/>
  <c r="AE25" i="16"/>
  <c r="Q25" i="16"/>
  <c r="AR25" i="16" s="1"/>
  <c r="AE7" i="16"/>
  <c r="G87" i="15"/>
  <c r="K29" i="16"/>
  <c r="AA23" i="16"/>
  <c r="AB12" i="16"/>
  <c r="AA29" i="16"/>
  <c r="AA13" i="16"/>
  <c r="AB27" i="16"/>
  <c r="AB26" i="16"/>
  <c r="AB25" i="16"/>
  <c r="AB24" i="16"/>
  <c r="D22" i="12"/>
  <c r="E22" i="12" s="1"/>
  <c r="D21" i="12"/>
  <c r="E21" i="12" s="1"/>
  <c r="AB22" i="16"/>
  <c r="AB21" i="16"/>
  <c r="D15" i="12"/>
  <c r="E15" i="12" s="1"/>
  <c r="AB17" i="16"/>
  <c r="AB14" i="16"/>
  <c r="K13" i="16"/>
  <c r="AB13" i="16"/>
  <c r="AD7" i="16"/>
  <c r="Q24" i="16"/>
  <c r="AD24" i="16"/>
  <c r="AD16" i="16"/>
  <c r="Q16" i="16"/>
  <c r="AD15" i="16"/>
  <c r="Q15" i="16"/>
  <c r="AD13" i="16"/>
  <c r="AD12" i="16"/>
  <c r="AD9" i="16"/>
  <c r="AA8" i="16"/>
  <c r="K27" i="16"/>
  <c r="AA27" i="16"/>
  <c r="AA25" i="16"/>
  <c r="K25" i="16"/>
  <c r="AC24" i="16"/>
  <c r="AB22" i="17" s="1"/>
  <c r="AA22" i="16"/>
  <c r="K22" i="16"/>
  <c r="AA21" i="16"/>
  <c r="K21" i="16"/>
  <c r="AA20" i="16"/>
  <c r="I18" i="12"/>
  <c r="K18" i="12" s="1"/>
  <c r="AC17" i="16"/>
  <c r="AB15" i="17" s="1"/>
  <c r="AA16" i="16"/>
  <c r="AA15" i="16"/>
  <c r="AA14" i="16"/>
  <c r="K14" i="16"/>
  <c r="AA12" i="16"/>
  <c r="K12" i="16"/>
  <c r="AA11" i="16"/>
  <c r="AA10" i="16"/>
  <c r="AE23" i="16"/>
  <c r="Q23" i="16"/>
  <c r="AD10" i="16"/>
  <c r="AC23" i="16"/>
  <c r="AB21" i="17" s="1"/>
  <c r="Q27" i="16"/>
  <c r="AR27" i="16" s="1"/>
  <c r="H29" i="15"/>
  <c r="AE18" i="16"/>
  <c r="E58" i="15"/>
  <c r="AE14" i="16"/>
  <c r="Q18" i="16"/>
  <c r="AR18" i="16" s="1"/>
  <c r="AD18" i="16"/>
  <c r="Q22" i="16"/>
  <c r="AR22" i="16" s="1"/>
  <c r="AD22" i="16"/>
  <c r="AB11" i="16"/>
  <c r="K11" i="16"/>
  <c r="AD28" i="16"/>
  <c r="Q28" i="16"/>
  <c r="AR28" i="16" s="1"/>
  <c r="AA18" i="16"/>
  <c r="K18" i="16"/>
  <c r="AE17" i="16"/>
  <c r="Q10" i="16"/>
  <c r="AR10" i="16" s="1"/>
  <c r="Q29" i="16"/>
  <c r="AR29" i="16" s="1"/>
  <c r="AD29" i="16"/>
  <c r="Q21" i="16"/>
  <c r="AR21" i="16" s="1"/>
  <c r="AD21" i="16"/>
  <c r="AD14" i="16"/>
  <c r="Q14" i="16"/>
  <c r="AR14" i="16" s="1"/>
  <c r="Q26" i="16"/>
  <c r="AR26" i="16" s="1"/>
  <c r="AE13" i="16"/>
  <c r="Q13" i="16"/>
  <c r="AR13" i="16" s="1"/>
  <c r="AB9" i="16"/>
  <c r="K9" i="16"/>
  <c r="AE10" i="16"/>
  <c r="AB15" i="16"/>
  <c r="K15" i="16"/>
  <c r="D87" i="15"/>
  <c r="AB16" i="16"/>
  <c r="K16" i="16"/>
  <c r="Q8" i="16"/>
  <c r="AR8" i="16" s="1"/>
  <c r="AD8" i="16"/>
  <c r="AD20" i="16"/>
  <c r="Q20" i="16"/>
  <c r="F58" i="15"/>
  <c r="Q17" i="16"/>
  <c r="AR17" i="16" s="1"/>
  <c r="AD17" i="16"/>
  <c r="AD26" i="16"/>
  <c r="AE27" i="16"/>
  <c r="AE12" i="16"/>
  <c r="Q12" i="16"/>
  <c r="AR12" i="16" s="1"/>
  <c r="AB7" i="16"/>
  <c r="C58" i="15"/>
  <c r="K10" i="16"/>
  <c r="AB10" i="16"/>
  <c r="AB28" i="16"/>
  <c r="K28" i="16"/>
  <c r="I15" i="12" l="1"/>
  <c r="K15" i="12" s="1"/>
  <c r="G22" i="12"/>
  <c r="H22" i="12" s="1"/>
  <c r="AR24" i="16"/>
  <c r="AO29" i="16"/>
  <c r="T29" i="16"/>
  <c r="AT29" i="16" s="1"/>
  <c r="AL29" i="16"/>
  <c r="AI29" i="16"/>
  <c r="AO11" i="16"/>
  <c r="T11" i="16"/>
  <c r="AT11" i="16" s="1"/>
  <c r="AL11" i="16"/>
  <c r="AI11" i="16"/>
  <c r="AO25" i="16"/>
  <c r="T25" i="16"/>
  <c r="AT25" i="16" s="1"/>
  <c r="AL25" i="16"/>
  <c r="AI25" i="16"/>
  <c r="AO26" i="16"/>
  <c r="T26" i="16"/>
  <c r="I24" i="12" s="1"/>
  <c r="K24" i="12" s="1"/>
  <c r="AL26" i="16"/>
  <c r="AI26" i="16"/>
  <c r="J5" i="12"/>
  <c r="G13" i="12"/>
  <c r="H13" i="12" s="1"/>
  <c r="AR15" i="16"/>
  <c r="AO28" i="16"/>
  <c r="T28" i="16"/>
  <c r="AT28" i="16" s="1"/>
  <c r="AL28" i="16"/>
  <c r="AI28" i="16"/>
  <c r="AO9" i="16"/>
  <c r="T9" i="16"/>
  <c r="AT9" i="16" s="1"/>
  <c r="AL9" i="16"/>
  <c r="AI9" i="16"/>
  <c r="AO12" i="16"/>
  <c r="T12" i="16"/>
  <c r="AT12" i="16" s="1"/>
  <c r="AL12" i="16"/>
  <c r="AI12" i="16"/>
  <c r="G9" i="12"/>
  <c r="H9" i="12" s="1"/>
  <c r="AR11" i="16"/>
  <c r="AO18" i="16"/>
  <c r="T18" i="16"/>
  <c r="AT18" i="16" s="1"/>
  <c r="AL18" i="16"/>
  <c r="AI18" i="16"/>
  <c r="AO21" i="16"/>
  <c r="T21" i="16"/>
  <c r="AT21" i="16" s="1"/>
  <c r="AL21" i="16"/>
  <c r="AI21" i="16"/>
  <c r="AO27" i="16"/>
  <c r="T27" i="16"/>
  <c r="AT27" i="16" s="1"/>
  <c r="AL27" i="16"/>
  <c r="AI27" i="16"/>
  <c r="G14" i="12"/>
  <c r="H14" i="12" s="1"/>
  <c r="AR16" i="16"/>
  <c r="AO13" i="16"/>
  <c r="T13" i="16"/>
  <c r="AT13" i="16" s="1"/>
  <c r="AL13" i="16"/>
  <c r="AI13" i="16"/>
  <c r="AO14" i="16"/>
  <c r="T14" i="16"/>
  <c r="AT14" i="16" s="1"/>
  <c r="AL14" i="16"/>
  <c r="AI14" i="16"/>
  <c r="AO15" i="16"/>
  <c r="T15" i="16"/>
  <c r="AT15" i="16" s="1"/>
  <c r="AL15" i="16"/>
  <c r="AI15" i="16"/>
  <c r="G18" i="12"/>
  <c r="H18" i="12" s="1"/>
  <c r="AR20" i="16"/>
  <c r="AO16" i="16"/>
  <c r="T16" i="16"/>
  <c r="AT16" i="16" s="1"/>
  <c r="AL16" i="16"/>
  <c r="AI16" i="16"/>
  <c r="AO10" i="16"/>
  <c r="T10" i="16"/>
  <c r="AT10" i="16" s="1"/>
  <c r="AL10" i="16"/>
  <c r="AI10" i="16"/>
  <c r="G21" i="12"/>
  <c r="H21" i="12" s="1"/>
  <c r="AR23" i="16"/>
  <c r="AO22" i="16"/>
  <c r="T22" i="16"/>
  <c r="AT22" i="16" s="1"/>
  <c r="AL22" i="16"/>
  <c r="AI22" i="16"/>
  <c r="W30" i="16"/>
  <c r="I22" i="12"/>
  <c r="K22" i="12" s="1"/>
  <c r="I21" i="12"/>
  <c r="K21" i="12" s="1"/>
  <c r="AT20" i="16"/>
  <c r="Z15" i="19"/>
  <c r="AC15" i="19"/>
  <c r="Z22" i="19"/>
  <c r="AC22" i="19"/>
  <c r="Z21" i="19"/>
  <c r="AC21" i="19"/>
  <c r="C6" i="15"/>
  <c r="AD30" i="16"/>
  <c r="D24" i="12"/>
  <c r="E24" i="12" s="1"/>
  <c r="AF11" i="16"/>
  <c r="D27" i="12"/>
  <c r="E27" i="12" s="1"/>
  <c r="AF7" i="16"/>
  <c r="AC26" i="16"/>
  <c r="AB24" i="17" s="1"/>
  <c r="AF25" i="16"/>
  <c r="G23" i="12"/>
  <c r="H23" i="12" s="1"/>
  <c r="AC29" i="16"/>
  <c r="AB27" i="17" s="1"/>
  <c r="D26" i="12"/>
  <c r="E26" i="12" s="1"/>
  <c r="D25" i="12"/>
  <c r="E25" i="12" s="1"/>
  <c r="D23" i="12"/>
  <c r="E23" i="12" s="1"/>
  <c r="D20" i="12"/>
  <c r="E20" i="12" s="1"/>
  <c r="D19" i="12"/>
  <c r="E19" i="12" s="1"/>
  <c r="D16" i="12"/>
  <c r="E16" i="12" s="1"/>
  <c r="D14" i="12"/>
  <c r="E14" i="12" s="1"/>
  <c r="D13" i="12"/>
  <c r="E13" i="12" s="1"/>
  <c r="D12" i="12"/>
  <c r="E12" i="12" s="1"/>
  <c r="D11" i="12"/>
  <c r="E11" i="12" s="1"/>
  <c r="AC13" i="16"/>
  <c r="AB11" i="17" s="1"/>
  <c r="D10" i="12"/>
  <c r="E10" i="12" s="1"/>
  <c r="D9" i="12"/>
  <c r="E9" i="12" s="1"/>
  <c r="D8" i="12"/>
  <c r="E8" i="12" s="1"/>
  <c r="D7" i="12"/>
  <c r="E7" i="12" s="1"/>
  <c r="AF17" i="16"/>
  <c r="G15" i="12"/>
  <c r="H15" i="12" s="1"/>
  <c r="AF20" i="16"/>
  <c r="AF29" i="16"/>
  <c r="G27" i="12"/>
  <c r="H27" i="12" s="1"/>
  <c r="AF28" i="16"/>
  <c r="G26" i="12"/>
  <c r="H26" i="12" s="1"/>
  <c r="AF22" i="16"/>
  <c r="G20" i="12"/>
  <c r="H20" i="12" s="1"/>
  <c r="AF27" i="16"/>
  <c r="G25" i="12"/>
  <c r="H25" i="12" s="1"/>
  <c r="AF8" i="16"/>
  <c r="G6" i="12"/>
  <c r="AF21" i="16"/>
  <c r="G19" i="12"/>
  <c r="H19" i="12" s="1"/>
  <c r="AF10" i="16"/>
  <c r="G8" i="12"/>
  <c r="H8" i="12" s="1"/>
  <c r="AF18" i="16"/>
  <c r="G16" i="12"/>
  <c r="H16" i="12" s="1"/>
  <c r="AF26" i="16"/>
  <c r="G24" i="12"/>
  <c r="H24" i="12" s="1"/>
  <c r="AF12" i="16"/>
  <c r="G10" i="12"/>
  <c r="H10" i="12" s="1"/>
  <c r="AF14" i="16"/>
  <c r="G12" i="12"/>
  <c r="H12" i="12" s="1"/>
  <c r="AF13" i="16"/>
  <c r="G11" i="12"/>
  <c r="H11" i="12" s="1"/>
  <c r="AF24" i="16"/>
  <c r="AF16" i="16"/>
  <c r="AF15" i="16"/>
  <c r="AC27" i="16"/>
  <c r="AB25" i="17" s="1"/>
  <c r="AC25" i="16"/>
  <c r="AB23" i="17" s="1"/>
  <c r="AC22" i="16"/>
  <c r="AB20" i="17" s="1"/>
  <c r="AC21" i="16"/>
  <c r="AB19" i="17" s="1"/>
  <c r="AC20" i="16"/>
  <c r="AB18" i="17" s="1"/>
  <c r="AC14" i="16"/>
  <c r="AB12" i="17" s="1"/>
  <c r="AC12" i="16"/>
  <c r="AB10" i="17" s="1"/>
  <c r="AF23" i="16"/>
  <c r="AC16" i="16"/>
  <c r="AB14" i="17" s="1"/>
  <c r="AC9" i="16"/>
  <c r="AB7" i="17" s="1"/>
  <c r="AC28" i="16"/>
  <c r="AB26" i="17" s="1"/>
  <c r="AC10" i="16"/>
  <c r="AB8" i="17" s="1"/>
  <c r="AC18" i="16"/>
  <c r="AB16" i="17" s="1"/>
  <c r="AC15" i="16"/>
  <c r="AB13" i="17" s="1"/>
  <c r="AC11" i="16"/>
  <c r="AB9" i="17" s="1"/>
  <c r="F87" i="15"/>
  <c r="H58" i="15"/>
  <c r="AB8" i="16"/>
  <c r="K8" i="16"/>
  <c r="AE26" i="16"/>
  <c r="AE9" i="16"/>
  <c r="Q9" i="16"/>
  <c r="H87" i="15"/>
  <c r="AT26" i="16" l="1"/>
  <c r="I11" i="12"/>
  <c r="K11" i="12" s="1"/>
  <c r="J28" i="12"/>
  <c r="AO8" i="16"/>
  <c r="T8" i="16"/>
  <c r="AT8" i="16" s="1"/>
  <c r="AL8" i="16"/>
  <c r="AI8" i="16"/>
  <c r="G7" i="12"/>
  <c r="H7" i="12" s="1"/>
  <c r="AR9" i="16"/>
  <c r="Q30" i="16"/>
  <c r="AR30" i="16" s="1"/>
  <c r="I23" i="12"/>
  <c r="K23" i="12" s="1"/>
  <c r="I16" i="12"/>
  <c r="K16" i="12" s="1"/>
  <c r="I13" i="12"/>
  <c r="K13" i="12" s="1"/>
  <c r="I25" i="12"/>
  <c r="K25" i="12" s="1"/>
  <c r="I10" i="12"/>
  <c r="K10" i="12" s="1"/>
  <c r="I8" i="12"/>
  <c r="K8" i="12" s="1"/>
  <c r="I7" i="12"/>
  <c r="K7" i="12" s="1"/>
  <c r="I14" i="12"/>
  <c r="K14" i="12" s="1"/>
  <c r="I9" i="12"/>
  <c r="K9" i="12" s="1"/>
  <c r="I27" i="12"/>
  <c r="K27" i="12" s="1"/>
  <c r="I26" i="12"/>
  <c r="K26" i="12" s="1"/>
  <c r="I20" i="12"/>
  <c r="K20" i="12" s="1"/>
  <c r="I12" i="12"/>
  <c r="K12" i="12" s="1"/>
  <c r="I19" i="12"/>
  <c r="K19" i="12" s="1"/>
  <c r="Z8" i="19"/>
  <c r="AC8" i="19"/>
  <c r="Z10" i="19"/>
  <c r="AC10" i="19"/>
  <c r="Z11" i="19"/>
  <c r="AC11" i="19"/>
  <c r="Z13" i="19"/>
  <c r="AC13" i="19"/>
  <c r="Z16" i="19"/>
  <c r="AC16" i="19"/>
  <c r="Z19" i="19"/>
  <c r="AC19" i="19"/>
  <c r="Z23" i="19"/>
  <c r="AC23" i="19"/>
  <c r="Z26" i="19"/>
  <c r="AC26" i="19"/>
  <c r="Z7" i="19"/>
  <c r="AC7" i="19"/>
  <c r="Z9" i="19"/>
  <c r="AC9" i="19"/>
  <c r="Z27" i="19"/>
  <c r="AC27" i="19"/>
  <c r="Z24" i="19"/>
  <c r="AC24" i="19"/>
  <c r="Z12" i="19"/>
  <c r="AC12" i="19"/>
  <c r="Z14" i="19"/>
  <c r="AC14" i="19"/>
  <c r="Z18" i="19"/>
  <c r="AC18" i="19"/>
  <c r="Z20" i="19"/>
  <c r="AC20" i="19"/>
  <c r="Z25" i="19"/>
  <c r="AC25" i="19"/>
  <c r="C64" i="15"/>
  <c r="C87" i="15" s="1"/>
  <c r="C29" i="15"/>
  <c r="AE30" i="16"/>
  <c r="D6" i="12"/>
  <c r="E6" i="12" s="1"/>
  <c r="H6" i="12"/>
  <c r="AF9" i="16"/>
  <c r="AC8" i="16"/>
  <c r="AB6" i="17" s="1"/>
  <c r="I6" i="12" l="1"/>
  <c r="K6" i="12" s="1"/>
  <c r="G28" i="12"/>
  <c r="H28" i="12" s="1"/>
  <c r="E64" i="15"/>
  <c r="E87" i="15" s="1"/>
  <c r="Z6" i="19"/>
  <c r="AC6" i="19"/>
  <c r="E29" i="15"/>
  <c r="AF30" i="16"/>
  <c r="AA7" i="16" l="1"/>
  <c r="AM7" i="16"/>
  <c r="I30" i="16"/>
  <c r="K7" i="16"/>
  <c r="AJ7" i="16"/>
  <c r="T7" i="16" l="1"/>
  <c r="I5" i="12" s="1"/>
  <c r="K5" i="12" s="1"/>
  <c r="AO7" i="16"/>
  <c r="AI7" i="16"/>
  <c r="AL7" i="16"/>
  <c r="AM30" i="16"/>
  <c r="AG30" i="16"/>
  <c r="AJ30" i="16"/>
  <c r="K30" i="16"/>
  <c r="AC7" i="16"/>
  <c r="AB5" i="17" s="1"/>
  <c r="AA30" i="16"/>
  <c r="D5" i="12"/>
  <c r="AO30" i="16" l="1"/>
  <c r="AI30" i="16"/>
  <c r="AL30" i="16"/>
  <c r="T30" i="16"/>
  <c r="AT7" i="16"/>
  <c r="Z5" i="19"/>
  <c r="AC5" i="19"/>
  <c r="AC30" i="16"/>
  <c r="AB28" i="17" s="1"/>
  <c r="E5" i="12"/>
  <c r="D28" i="12"/>
  <c r="E28" i="12" s="1"/>
  <c r="AT30" i="16" l="1"/>
  <c r="I28" i="12"/>
  <c r="K28" i="12" s="1"/>
  <c r="Z28" i="19"/>
  <c r="AC28" i="19"/>
  <c r="V7" i="43" l="1"/>
  <c r="V285" i="43" s="1"/>
  <c r="V10" i="43"/>
  <c r="V288" i="43" s="1"/>
  <c r="V11" i="43"/>
  <c r="V289" i="43" s="1"/>
  <c r="V8" i="43"/>
  <c r="V286" i="43" s="1"/>
  <c r="V9" i="43"/>
  <c r="V287" i="43" s="1"/>
  <c r="V12" i="43" l="1"/>
  <c r="V290" i="43" s="1"/>
  <c r="V387" i="57" s="1"/>
  <c r="V89" i="61" l="1"/>
  <c r="S92" i="61"/>
  <c r="V92" i="61" l="1"/>
  <c r="W89" i="61" s="1"/>
  <c r="W84" i="61" l="1"/>
  <c r="T93" i="61"/>
  <c r="Q93" i="61"/>
  <c r="W86" i="61"/>
  <c r="R93" i="61"/>
  <c r="U93" i="61"/>
  <c r="W92" i="61"/>
  <c r="W87" i="61"/>
  <c r="W83" i="61"/>
  <c r="W90" i="61"/>
  <c r="P93" i="61"/>
  <c r="S93" i="61"/>
  <c r="V93" i="61"/>
  <c r="W91" i="61"/>
  <c r="W85" i="61"/>
  <c r="W88" i="61"/>
  <c r="O93" i="61"/>
  <c r="N93" i="61"/>
</calcChain>
</file>

<file path=xl/sharedStrings.xml><?xml version="1.0" encoding="utf-8"?>
<sst xmlns="http://schemas.openxmlformats.org/spreadsheetml/2006/main" count="18426" uniqueCount="924">
  <si>
    <t>Urban</t>
  </si>
  <si>
    <t>S No.</t>
  </si>
  <si>
    <t>Population 2011 census</t>
  </si>
  <si>
    <t>Hindu</t>
  </si>
  <si>
    <t>Sikh</t>
  </si>
  <si>
    <t>Muslim</t>
  </si>
  <si>
    <t>Total</t>
  </si>
  <si>
    <t>Still Births</t>
  </si>
  <si>
    <t>Vital Rates</t>
  </si>
  <si>
    <t>Sex Ratio</t>
  </si>
  <si>
    <t>Male</t>
  </si>
  <si>
    <t>Female</t>
  </si>
  <si>
    <t>Birth Rate</t>
  </si>
  <si>
    <t>Death Rate</t>
  </si>
  <si>
    <t>PUNJAB</t>
  </si>
  <si>
    <t>Amritsar</t>
  </si>
  <si>
    <t>Ajnala</t>
  </si>
  <si>
    <t>Majitha</t>
  </si>
  <si>
    <t>Ramdass</t>
  </si>
  <si>
    <t>Rayya</t>
  </si>
  <si>
    <t>Barnala</t>
  </si>
  <si>
    <t>Bathinda</t>
  </si>
  <si>
    <t>Goniana</t>
  </si>
  <si>
    <t>Sangat</t>
  </si>
  <si>
    <t>Talwandi Sabo</t>
  </si>
  <si>
    <t>Faridkot</t>
  </si>
  <si>
    <t>Jaito</t>
  </si>
  <si>
    <t>Fazilka</t>
  </si>
  <si>
    <t>Abohar</t>
  </si>
  <si>
    <t>Fatehgarh Sahib</t>
  </si>
  <si>
    <t>Amloh</t>
  </si>
  <si>
    <t>Bassi Pathana</t>
  </si>
  <si>
    <t>Gobindgarh</t>
  </si>
  <si>
    <t>Ferozepur</t>
  </si>
  <si>
    <t>Guruharsahai</t>
  </si>
  <si>
    <t>Makhu</t>
  </si>
  <si>
    <t>Mallanwala</t>
  </si>
  <si>
    <t>Mudki</t>
  </si>
  <si>
    <t>Talwandi Bhai</t>
  </si>
  <si>
    <t>Zira</t>
  </si>
  <si>
    <t>Gurdaspur</t>
  </si>
  <si>
    <t>Batala</t>
  </si>
  <si>
    <t>Dera Baba Nanak</t>
  </si>
  <si>
    <t>Dhariwal</t>
  </si>
  <si>
    <t>Hoshiarpur</t>
  </si>
  <si>
    <t>Dasuya</t>
  </si>
  <si>
    <t>Garhdiwala</t>
  </si>
  <si>
    <t>Garhshankar</t>
  </si>
  <si>
    <t>Mahilpur</t>
  </si>
  <si>
    <t>Mukerian</t>
  </si>
  <si>
    <t>Tanda</t>
  </si>
  <si>
    <t>Jalandhar</t>
  </si>
  <si>
    <t>Adampur</t>
  </si>
  <si>
    <t>Bhogpur</t>
  </si>
  <si>
    <t>Jalandhar Cantt.</t>
  </si>
  <si>
    <t>Kartarpur</t>
  </si>
  <si>
    <t>Nakodar</t>
  </si>
  <si>
    <t>Kapurthala</t>
  </si>
  <si>
    <t>Begowal</t>
  </si>
  <si>
    <t>Dhilwan</t>
  </si>
  <si>
    <t>Phagwara</t>
  </si>
  <si>
    <t>Ludhiana</t>
  </si>
  <si>
    <t>Mansa</t>
  </si>
  <si>
    <t>Bhikhi</t>
  </si>
  <si>
    <t>Breta</t>
  </si>
  <si>
    <t>Budladha</t>
  </si>
  <si>
    <t>Sardulgarh</t>
  </si>
  <si>
    <t xml:space="preserve">Moga </t>
  </si>
  <si>
    <t>Badhni Kalan</t>
  </si>
  <si>
    <t>Moga</t>
  </si>
  <si>
    <t>Bariwala</t>
  </si>
  <si>
    <t>Malout</t>
  </si>
  <si>
    <t>Pathankot</t>
  </si>
  <si>
    <t>Sujanpur</t>
  </si>
  <si>
    <t>Patiala</t>
  </si>
  <si>
    <t>Nabha</t>
  </si>
  <si>
    <t>Patran</t>
  </si>
  <si>
    <t>Rajpura</t>
  </si>
  <si>
    <t>Samana</t>
  </si>
  <si>
    <t>Anandpur Sahib</t>
  </si>
  <si>
    <t>Chamkaur Sahib</t>
  </si>
  <si>
    <t>Kiratpur Sahib</t>
  </si>
  <si>
    <t>Morinda</t>
  </si>
  <si>
    <t>Nangal</t>
  </si>
  <si>
    <t>Ropar</t>
  </si>
  <si>
    <t>Sangrur</t>
  </si>
  <si>
    <t>Cheema</t>
  </si>
  <si>
    <t>Dhuri</t>
  </si>
  <si>
    <t>Dirba</t>
  </si>
  <si>
    <t>Khanori</t>
  </si>
  <si>
    <t>Longowal</t>
  </si>
  <si>
    <t>Malerkotla</t>
  </si>
  <si>
    <t>Moonak</t>
  </si>
  <si>
    <t>Sunam</t>
  </si>
  <si>
    <t>Derabassi</t>
  </si>
  <si>
    <t>Rural</t>
  </si>
  <si>
    <t>Baba Bakala</t>
  </si>
  <si>
    <t>Lopoke</t>
  </si>
  <si>
    <t>Manawala</t>
  </si>
  <si>
    <t>Ramdas</t>
  </si>
  <si>
    <t>Tarsika</t>
  </si>
  <si>
    <t>Threawal</t>
  </si>
  <si>
    <t>Verka</t>
  </si>
  <si>
    <t>Dhanaula</t>
  </si>
  <si>
    <t>Bhagta</t>
  </si>
  <si>
    <t>Nathana</t>
  </si>
  <si>
    <t>Baja Khana</t>
  </si>
  <si>
    <t>Jand Sahib</t>
  </si>
  <si>
    <t>Dabwala Kalan</t>
  </si>
  <si>
    <t>Kassoana</t>
  </si>
  <si>
    <t>Mamdot</t>
  </si>
  <si>
    <t>Behrampur</t>
  </si>
  <si>
    <t>Bham</t>
  </si>
  <si>
    <t>Bhular</t>
  </si>
  <si>
    <t>Dorangla</t>
  </si>
  <si>
    <t>Kalanaur</t>
  </si>
  <si>
    <t>Ranjit Bagh</t>
  </si>
  <si>
    <t>Bhunga</t>
  </si>
  <si>
    <t>Harta Badla</t>
  </si>
  <si>
    <t>Paldi</t>
  </si>
  <si>
    <t>Possi</t>
  </si>
  <si>
    <t>Mehatpur</t>
  </si>
  <si>
    <t>Kala sangian</t>
  </si>
  <si>
    <t>Panchhat</t>
  </si>
  <si>
    <t xml:space="preserve">Tibba </t>
  </si>
  <si>
    <t>Khiala Kalan</t>
  </si>
  <si>
    <t>Daroli Bhai</t>
  </si>
  <si>
    <t>Patto Hira Singh</t>
  </si>
  <si>
    <t>Thathi Bhai</t>
  </si>
  <si>
    <t>Doda</t>
  </si>
  <si>
    <t>Lambi</t>
  </si>
  <si>
    <t>Bungal Badhani</t>
  </si>
  <si>
    <t>Gharota</t>
  </si>
  <si>
    <t>Narot Jaimal Singh</t>
  </si>
  <si>
    <t>Nurpur Bedi</t>
  </si>
  <si>
    <t>Boothgarh</t>
  </si>
  <si>
    <t>Balachaur</t>
  </si>
  <si>
    <t>Mukandpur</t>
  </si>
  <si>
    <t>Saroya</t>
  </si>
  <si>
    <t>Kairon</t>
  </si>
  <si>
    <t>Kasel</t>
  </si>
  <si>
    <t>Firozepur</t>
  </si>
  <si>
    <t>SAS Nagar</t>
  </si>
  <si>
    <t xml:space="preserve">SBS Nagar </t>
  </si>
  <si>
    <t>Tarn Taran</t>
  </si>
  <si>
    <t>Infants Deaths</t>
  </si>
  <si>
    <t>Maternal Deaths</t>
  </si>
  <si>
    <t>Institutional</t>
  </si>
  <si>
    <t>Domicillary Births</t>
  </si>
  <si>
    <t>Govt. Hospitals</t>
  </si>
  <si>
    <t>Private Hospitals</t>
  </si>
  <si>
    <t>Physician/Nurse
/Mid Wife</t>
  </si>
  <si>
    <t>Other Domicillary</t>
  </si>
  <si>
    <t>Qualified Medical Practitioner (Allopathy)</t>
  </si>
  <si>
    <t>Qualified Medical Practitioner (Other Method)</t>
  </si>
  <si>
    <t>Name of Districts</t>
  </si>
  <si>
    <t>Sr.No.</t>
  </si>
  <si>
    <t>Births</t>
  </si>
  <si>
    <t>Deaths</t>
  </si>
  <si>
    <t>After one year</t>
  </si>
  <si>
    <t>Rup Nagar</t>
  </si>
  <si>
    <t xml:space="preserve">TOTAL </t>
  </si>
  <si>
    <t>Urban + Rural</t>
  </si>
  <si>
    <t>Urban Total</t>
  </si>
  <si>
    <t>Birth Order</t>
  </si>
  <si>
    <t>Age of Mother</t>
  </si>
  <si>
    <t>%age</t>
  </si>
  <si>
    <t>15-19</t>
  </si>
  <si>
    <t>20-24</t>
  </si>
  <si>
    <t>25-29</t>
  </si>
  <si>
    <t>30-34</t>
  </si>
  <si>
    <t>35-39</t>
  </si>
  <si>
    <t>40-44</t>
  </si>
  <si>
    <t>District Patiala</t>
  </si>
  <si>
    <t>District Gurdaspur</t>
  </si>
  <si>
    <t>District Hoshiarpur</t>
  </si>
  <si>
    <t>District Ludhiana</t>
  </si>
  <si>
    <t>District Jalandhar</t>
  </si>
  <si>
    <t>District Kapurthala</t>
  </si>
  <si>
    <t>TOTAL</t>
  </si>
  <si>
    <t>Age of Mother  (in years)</t>
  </si>
  <si>
    <t>Order of Birth</t>
  </si>
  <si>
    <t>6+</t>
  </si>
  <si>
    <t>Below 15</t>
  </si>
  <si>
    <t>45 and over</t>
  </si>
  <si>
    <t>Percentage</t>
  </si>
  <si>
    <t>FatehGarh Sahib</t>
  </si>
  <si>
    <t>Gurdarspur</t>
  </si>
  <si>
    <t>Hoshairpur</t>
  </si>
  <si>
    <t>SBS Nagar</t>
  </si>
  <si>
    <t>District Name</t>
  </si>
  <si>
    <t>S. No.</t>
  </si>
  <si>
    <t>District</t>
  </si>
  <si>
    <t>Age Group</t>
  </si>
  <si>
    <t>Under One week</t>
  </si>
  <si>
    <t>One week to one Month</t>
  </si>
  <si>
    <t>One month but below 3 months</t>
  </si>
  <si>
    <t>3 months but below 6 months</t>
  </si>
  <si>
    <t>6 months but below 12 months</t>
  </si>
  <si>
    <t>Infant Deaths by Sex and Age Group (Area Wise)</t>
  </si>
  <si>
    <t>Under one Week</t>
  </si>
  <si>
    <t>1 Week to 1 Month</t>
  </si>
  <si>
    <t>1 Months but below 3 Months</t>
  </si>
  <si>
    <t>3 Months but below 6 Months</t>
  </si>
  <si>
    <t>6 Months but below 12 Months</t>
  </si>
  <si>
    <t>Table No. 11 (i)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</si>
  <si>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</si>
  <si>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</si>
  <si>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</si>
  <si>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</si>
  <si>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</si>
  <si>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</si>
  <si>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</si>
  <si>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</si>
  <si>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</si>
  <si>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</si>
  <si>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</si>
  <si>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</si>
  <si>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Sr. No</t>
  </si>
  <si>
    <t>Months</t>
  </si>
  <si>
    <t>No. of Births</t>
  </si>
  <si>
    <t>Urban Area</t>
  </si>
  <si>
    <t>Rural Area</t>
  </si>
  <si>
    <t>Table No. 11 (ii)</t>
  </si>
  <si>
    <t>Table No. 11 (iii)</t>
  </si>
  <si>
    <t>Live Births</t>
  </si>
  <si>
    <t>Infant Deaths</t>
  </si>
  <si>
    <t>Infant Mortality Rate</t>
  </si>
  <si>
    <t>L0R Birth</t>
  </si>
  <si>
    <t>LOR Death</t>
  </si>
  <si>
    <t>State  CRS</t>
  </si>
  <si>
    <t>State SRS</t>
  </si>
  <si>
    <t>U</t>
  </si>
  <si>
    <t>R</t>
  </si>
  <si>
    <t>T</t>
  </si>
  <si>
    <t>No of Live Births</t>
  </si>
  <si>
    <t>45+</t>
  </si>
  <si>
    <t>All Ages</t>
  </si>
  <si>
    <t>8+</t>
  </si>
  <si>
    <t>All order</t>
  </si>
  <si>
    <t>M</t>
  </si>
  <si>
    <t>F</t>
  </si>
  <si>
    <t>Age of Mother 
 (in years)</t>
  </si>
  <si>
    <t>Below 15 Years</t>
  </si>
  <si>
    <t>15 Years - 19 Years</t>
  </si>
  <si>
    <t>20 Years - 24 Years</t>
  </si>
  <si>
    <t>25 Years - 29 Years</t>
  </si>
  <si>
    <t>30 Years - 34 Years</t>
  </si>
  <si>
    <t>District Pathankot</t>
  </si>
  <si>
    <t>District Fazilka</t>
  </si>
  <si>
    <t>Live Birth</t>
  </si>
  <si>
    <t>No. of Vital Events</t>
  </si>
  <si>
    <t>Still Birth</t>
  </si>
  <si>
    <t>Roopnagar</t>
  </si>
  <si>
    <t>Ferozpur</t>
  </si>
  <si>
    <t>Estimated Infant Deaths</t>
  </si>
  <si>
    <t>Year</t>
  </si>
  <si>
    <t>No. of Deaths</t>
  </si>
  <si>
    <t>With Population 1 Lac and Above</t>
  </si>
  <si>
    <t>15 - 19</t>
  </si>
  <si>
    <t>20 - 24</t>
  </si>
  <si>
    <t>25 - 29</t>
  </si>
  <si>
    <t>30 - 34</t>
  </si>
  <si>
    <t>35 - 39</t>
  </si>
  <si>
    <t>40 - 44</t>
  </si>
  <si>
    <t>15  -  19</t>
  </si>
  <si>
    <t>Registered</t>
  </si>
  <si>
    <t>District Wise Estimated and Registered Event of Births, Deaths &amp; Infant Deaths</t>
  </si>
  <si>
    <t>Estimated</t>
  </si>
  <si>
    <t>Districtwise Number of Registered Births &amp; Deaths, Infant Deaths, Still Births &amp; Maternal Deaths  By Sex (Urban)</t>
  </si>
  <si>
    <t xml:space="preserve">Committee Wise Live Births, Deaths, Still Births &amp; Vital Rates </t>
  </si>
  <si>
    <t>District wise &amp; Religion wise Registered Live Birth (Urban)</t>
  </si>
  <si>
    <t>District wise &amp; Religion wise Registered Live Birth (Rural)</t>
  </si>
  <si>
    <t>Table No. 2A (i)</t>
  </si>
  <si>
    <t>Table No. 2A (ii)</t>
  </si>
  <si>
    <t>Table No. 2A (iii)</t>
  </si>
  <si>
    <t>Table 10-B (i)</t>
  </si>
  <si>
    <t>Table 10-B (ii)</t>
  </si>
  <si>
    <t>Table 10-D (i)</t>
  </si>
  <si>
    <t>Table 10-D (ii)</t>
  </si>
  <si>
    <t>Sr. No.</t>
  </si>
  <si>
    <t>Table No. 11 - D</t>
  </si>
  <si>
    <t>Vital Statistics of Deaths by Month, Sex &amp;  Area</t>
  </si>
  <si>
    <t>RupNagar</t>
  </si>
  <si>
    <t>Name of Blocks</t>
  </si>
  <si>
    <t>Late Registration 
(Above 1 year)</t>
  </si>
  <si>
    <t>Total Births</t>
  </si>
  <si>
    <t xml:space="preserve">Christian </t>
  </si>
  <si>
    <t>Total Deaths</t>
  </si>
  <si>
    <t>District wise &amp; Religion wise Registered Deaths (Rural)</t>
  </si>
  <si>
    <t>District wise &amp; Religion wise Registered Deaths (Urban)</t>
  </si>
  <si>
    <t xml:space="preserve">Christian  </t>
  </si>
  <si>
    <t>Maternal Death</t>
  </si>
  <si>
    <t>Name of committees</t>
  </si>
  <si>
    <t>Medical Attention at Births Registartion  (Rural)</t>
  </si>
  <si>
    <t>Medical Attention at Births Registartion  (Urban)</t>
  </si>
  <si>
    <t>Medical Attention at Deaths Registartion  (Urban)</t>
  </si>
  <si>
    <t>Medical Attention at Deaths Registartion  (Rural)</t>
  </si>
  <si>
    <t>After 21 But Within 30 days</t>
  </si>
  <si>
    <t>District Amritsar</t>
  </si>
  <si>
    <t>District SAS Nagar</t>
  </si>
  <si>
    <t xml:space="preserve">Below 15 </t>
  </si>
  <si>
    <t>Districtwise Number of Registered Births &amp; Deaths, Infant Deaths, Still Births &amp; Maternal Deaths  By Sex (Total)</t>
  </si>
  <si>
    <t>Punjab State-Year 2014</t>
  </si>
  <si>
    <t>Table S- 3</t>
  </si>
  <si>
    <t>Still Births by Sex and Age of Mother (Rural &amp; Urban)</t>
  </si>
  <si>
    <t>Rupnagar</t>
  </si>
  <si>
    <t>Tran Taran</t>
  </si>
  <si>
    <t>Table B- 20</t>
  </si>
  <si>
    <t>Live births by Duration of pregnancy and Birth Weight (Rural &amp; Urban)</t>
  </si>
  <si>
    <t>Births Weight (in Kgs)</t>
  </si>
  <si>
    <t>Duration of Pregnancy 
(in weeks)</t>
  </si>
  <si>
    <t>Less than 1.500</t>
  </si>
  <si>
    <t>1.600-2.000</t>
  </si>
  <si>
    <t>2.000-3.000</t>
  </si>
  <si>
    <t>3.000-4.000</t>
  </si>
  <si>
    <t>4.000 +</t>
  </si>
  <si>
    <t>&lt;32</t>
  </si>
  <si>
    <t>32-36</t>
  </si>
  <si>
    <t>37-39</t>
  </si>
  <si>
    <t>41+</t>
  </si>
  <si>
    <t>Tarn Tarn</t>
  </si>
  <si>
    <t>Table B - 6</t>
  </si>
  <si>
    <t>Live Births by Method of Delivery ( Rural &amp; Urban)</t>
  </si>
  <si>
    <t>S.No</t>
  </si>
  <si>
    <t>Method of Delivery</t>
  </si>
  <si>
    <t>Type of Institution</t>
  </si>
  <si>
    <t>Domicilary</t>
  </si>
  <si>
    <t>Government Hospitals</t>
  </si>
  <si>
    <t xml:space="preserve">U </t>
  </si>
  <si>
    <t>Natural</t>
  </si>
  <si>
    <t>Caesaraan</t>
  </si>
  <si>
    <t>Forceps/Vaccum</t>
  </si>
  <si>
    <t>Level of Education</t>
  </si>
  <si>
    <t>Illiterate</t>
  </si>
  <si>
    <t>Below Primary</t>
  </si>
  <si>
    <t>Primary But Below Matric</t>
  </si>
  <si>
    <t>Matric But Below Graduate</t>
  </si>
  <si>
    <t>Graduate &amp; 
Above</t>
  </si>
  <si>
    <t xml:space="preserve">Mother </t>
  </si>
  <si>
    <t>Father</t>
  </si>
  <si>
    <t>Table B- 16</t>
  </si>
  <si>
    <t xml:space="preserve">Occupation </t>
  </si>
  <si>
    <t>Mother</t>
  </si>
  <si>
    <t>Professional, Technical &amp; Related Workers</t>
  </si>
  <si>
    <t>Administrative Executive &amp; Managerial Workers</t>
  </si>
  <si>
    <t>Clerical &amp; Related Workers</t>
  </si>
  <si>
    <t>Sales Workers</t>
  </si>
  <si>
    <t>Service Workers</t>
  </si>
  <si>
    <t>Famers, Fisherman, Hunter Etc.</t>
  </si>
  <si>
    <t>Production &amp; Other Related Worker, Transport Worker</t>
  </si>
  <si>
    <t>Others</t>
  </si>
  <si>
    <t>Non Workers</t>
  </si>
  <si>
    <t>Occupation of Parents at the time of Birth</t>
  </si>
  <si>
    <t>Occupation of Deceased at the time of Death</t>
  </si>
  <si>
    <t>Table D- 7</t>
  </si>
  <si>
    <t>Vital Statistics of Deaths by Month, Sex &amp; Area Punjab State (Rural &amp; Urban)</t>
  </si>
  <si>
    <t>Vital Statistics of Deaths by Month, Sex &amp; Area Punjab State (Urban)</t>
  </si>
  <si>
    <t>Vital Statistics of Deaths by Month, Sex &amp; Area Punjab State (Rural)</t>
  </si>
  <si>
    <t>Table No 7 (i)</t>
  </si>
  <si>
    <t>Deaths by Age,Sex and Religion of the Deceased (Rural )</t>
  </si>
  <si>
    <t>Age</t>
  </si>
  <si>
    <t>5 - 14 years</t>
  </si>
  <si>
    <t>15 - 24 years</t>
  </si>
  <si>
    <t>25 - 34years</t>
  </si>
  <si>
    <t>35 - 44 years</t>
  </si>
  <si>
    <t>45 - 54years</t>
  </si>
  <si>
    <t>55 - 64 years</t>
  </si>
  <si>
    <t>65 - 69 years</t>
  </si>
  <si>
    <t>Below 1 Year</t>
  </si>
  <si>
    <t>1 Year - 4 Years</t>
  </si>
  <si>
    <t>15 Years - 24 Years</t>
  </si>
  <si>
    <t>5 Years - 14 Years</t>
  </si>
  <si>
    <t>25 Years - 34 Years</t>
  </si>
  <si>
    <t>35 Years - 44 Years</t>
  </si>
  <si>
    <t>45 Years - 54 Years</t>
  </si>
  <si>
    <t>55 Years - 64 Years</t>
  </si>
  <si>
    <t>65 Years - 69 Years</t>
  </si>
  <si>
    <t>70 Years and Above</t>
  </si>
  <si>
    <t>Christian</t>
  </si>
  <si>
    <t>Domicillary</t>
  </si>
  <si>
    <t>Table No. 8</t>
  </si>
  <si>
    <t>Deaths by Cause (Medically Certified or otherwise)</t>
  </si>
  <si>
    <t>Disease Code</t>
  </si>
  <si>
    <t>Name of the Disease</t>
  </si>
  <si>
    <t>Cholera</t>
  </si>
  <si>
    <t>Typhoid Fever and  Para Typhoid Fevers</t>
  </si>
  <si>
    <t xml:space="preserve">Salmonella Infection Food Poisoning </t>
  </si>
  <si>
    <t>4,5,9</t>
  </si>
  <si>
    <t>Shigellosis, Amoebiasis ill- Defined Intestinal Infections</t>
  </si>
  <si>
    <t>10,19</t>
  </si>
  <si>
    <t>Tuberculosis</t>
  </si>
  <si>
    <t xml:space="preserve">Leprosy </t>
  </si>
  <si>
    <t xml:space="preserve">Diphtheria </t>
  </si>
  <si>
    <t xml:space="preserve">Whooping Cough </t>
  </si>
  <si>
    <t>Neonatal Tetanus</t>
  </si>
  <si>
    <t>Acute Poliomyelitis</t>
  </si>
  <si>
    <t>Measles</t>
  </si>
  <si>
    <t>Rabies</t>
  </si>
  <si>
    <t>140-239</t>
  </si>
  <si>
    <t>Neoplasms</t>
  </si>
  <si>
    <t>Diabetes</t>
  </si>
  <si>
    <t>280-289</t>
  </si>
  <si>
    <t>Diseases of Blood &amp; Blood Forming Organs</t>
  </si>
  <si>
    <t>320-322</t>
  </si>
  <si>
    <t>393-398 &amp; 401-429</t>
  </si>
  <si>
    <t>Ischaemic, Hypertensive Chronic Pulmonary Heart Disease</t>
  </si>
  <si>
    <t>430-438</t>
  </si>
  <si>
    <t>Cerebrovascular Diseases (Heamorrahage)</t>
  </si>
  <si>
    <t>480-486</t>
  </si>
  <si>
    <t>Pneumonia</t>
  </si>
  <si>
    <t>Influenza</t>
  </si>
  <si>
    <t>490-493</t>
  </si>
  <si>
    <t>Bronchitis &amp; Asthma</t>
  </si>
  <si>
    <t>482-484</t>
  </si>
  <si>
    <t>Jaundice</t>
  </si>
  <si>
    <t>531-533</t>
  </si>
  <si>
    <t>540-543</t>
  </si>
  <si>
    <t>Appendicitis</t>
  </si>
  <si>
    <t>Chronic Liver Diseases &amp; Cirrhosis</t>
  </si>
  <si>
    <t>580-629</t>
  </si>
  <si>
    <t xml:space="preserve">Diseases of the Genitourinary System </t>
  </si>
  <si>
    <t>630-699</t>
  </si>
  <si>
    <t>Pregnancy with Abortive Outcome</t>
  </si>
  <si>
    <t>760-779</t>
  </si>
  <si>
    <t>Senility Without mention of Psychosis</t>
  </si>
  <si>
    <t>905-906</t>
  </si>
  <si>
    <t>Venomous Animals &amp; Plants as the Cause of poisoning and Toxic reactions &amp; Other Injury casued by Animals</t>
  </si>
  <si>
    <t>850-858</t>
  </si>
  <si>
    <t>Accidental Posioning by drugs medicaments Biologicals</t>
  </si>
  <si>
    <t>890-897</t>
  </si>
  <si>
    <t>Accidental Cause by fire</t>
  </si>
  <si>
    <t>880-888</t>
  </si>
  <si>
    <t>Accidental Falls, Accidental Drowing and submersion</t>
  </si>
  <si>
    <t>916-928</t>
  </si>
  <si>
    <t>Railway, Motor vehicle traffic, road vehicle, Water transpor, Air Space Transport Accidents &amp; other transport accidents</t>
  </si>
  <si>
    <t>950-959</t>
  </si>
  <si>
    <t>960-969</t>
  </si>
  <si>
    <t>Other Cause</t>
  </si>
  <si>
    <t>Bharatgarh</t>
  </si>
  <si>
    <t xml:space="preserve">PHC Alam wala </t>
  </si>
  <si>
    <t>PHC Lambi</t>
  </si>
  <si>
    <t>PHC Chak Shere wala</t>
  </si>
  <si>
    <t>PHC Doda</t>
  </si>
  <si>
    <t xml:space="preserve">Khui Khera </t>
  </si>
  <si>
    <t xml:space="preserve">Sitto Gunno </t>
  </si>
  <si>
    <t>Jandwala B.S.</t>
  </si>
  <si>
    <t xml:space="preserve">Jandwala B.S. </t>
  </si>
  <si>
    <t>FG Sahib</t>
  </si>
  <si>
    <t>Fateagarh Churian</t>
  </si>
  <si>
    <t>N.M.Singh</t>
  </si>
  <si>
    <t>Kahnuwan</t>
  </si>
  <si>
    <t>Dhianpur</t>
  </si>
  <si>
    <t>Gharun</t>
  </si>
  <si>
    <t>Ballawali</t>
  </si>
  <si>
    <t>Talwandi sabo</t>
  </si>
  <si>
    <t>Budhabar</t>
  </si>
  <si>
    <t>KALOMAJRA</t>
  </si>
  <si>
    <t>KAULI</t>
  </si>
  <si>
    <t>DUDHAN SADHAN</t>
  </si>
  <si>
    <t>HARPALPUR</t>
  </si>
  <si>
    <t>BHADSON</t>
  </si>
  <si>
    <t>SHUTRANA</t>
  </si>
  <si>
    <t>Muzzafarpur</t>
  </si>
  <si>
    <t>Sujjon</t>
  </si>
  <si>
    <t>35+</t>
  </si>
  <si>
    <t>Ferozeshah</t>
  </si>
  <si>
    <t>PHC Daroli Bhai</t>
  </si>
  <si>
    <t>PHC Patto Hira Singh</t>
  </si>
  <si>
    <t>PHC Thathi Bhai</t>
  </si>
  <si>
    <t>Below 1 year</t>
  </si>
  <si>
    <t>1 year - 4 years</t>
  </si>
  <si>
    <t>70 years and above</t>
  </si>
  <si>
    <t>Sarhali</t>
  </si>
  <si>
    <t>Miawind</t>
  </si>
  <si>
    <t>Gharyala</t>
  </si>
  <si>
    <t>Chabhal</t>
  </si>
  <si>
    <t>Khemkaran</t>
  </si>
  <si>
    <t>Sur Singh</t>
  </si>
  <si>
    <t>Kot ise khan</t>
  </si>
  <si>
    <t xml:space="preserve">Dhudhike </t>
  </si>
  <si>
    <t>Nandpur Kalour</t>
  </si>
  <si>
    <t>Sanghol</t>
  </si>
  <si>
    <t>Chnarthal Kalan</t>
  </si>
  <si>
    <t>Tapa</t>
  </si>
  <si>
    <t>Mehal Kalan</t>
  </si>
  <si>
    <t xml:space="preserve">Alam wala </t>
  </si>
  <si>
    <t>Chak Shere wala</t>
  </si>
  <si>
    <t>Table No. B-4</t>
  </si>
  <si>
    <t>Table No.B-7</t>
  </si>
  <si>
    <t>Table No.12(i)</t>
  </si>
  <si>
    <t xml:space="preserve"> Time Gap in Registration in live Births (Urban)</t>
  </si>
  <si>
    <t>Catagory</t>
  </si>
  <si>
    <t>Institutional Births</t>
  </si>
  <si>
    <t>Physician/Nurse/Mid Wife</t>
  </si>
  <si>
    <t>Goverment</t>
  </si>
  <si>
    <t>Private</t>
  </si>
  <si>
    <t>Institutional Deaths</t>
  </si>
  <si>
    <t>Govt.</t>
  </si>
  <si>
    <t>Amritsar Cantt.</t>
  </si>
  <si>
    <t>1. Amritsar City</t>
  </si>
  <si>
    <t>3. Bathinda</t>
  </si>
  <si>
    <t>4. Abohar</t>
  </si>
  <si>
    <t>5. Batala</t>
  </si>
  <si>
    <t>State Total</t>
  </si>
  <si>
    <t>Live Births By Type of Medical Attention at Delivery (Rural &amp; Urban)</t>
  </si>
  <si>
    <t>Table B-5</t>
  </si>
  <si>
    <t>Table D-5</t>
  </si>
  <si>
    <t>6. Hoshirpur</t>
  </si>
  <si>
    <t>Deaths By Type of Medical Attention at Death (Rural &amp; Urban)</t>
  </si>
  <si>
    <t xml:space="preserve">    (II) All Others Urban Area</t>
  </si>
  <si>
    <t>2. Barnala</t>
  </si>
  <si>
    <t>Sultanpur Lodhi</t>
  </si>
  <si>
    <t xml:space="preserve"> Time Gap in Registration of live Births (Rural)</t>
  </si>
  <si>
    <t xml:space="preserve"> Time Gap in Registration of Deaths (Rural)</t>
  </si>
  <si>
    <t>Table D-3</t>
  </si>
  <si>
    <t xml:space="preserve"> Time Gap in Registration of Deaths (Urban)</t>
  </si>
  <si>
    <t xml:space="preserve"> Time Gap in Registration in live Births (Rural &amp; Urban)</t>
  </si>
  <si>
    <t xml:space="preserve"> Time Gap in Registration of Deaths (Rural &amp; Urban)</t>
  </si>
  <si>
    <t>Table D- 4</t>
  </si>
  <si>
    <t>Table No. D-4</t>
  </si>
  <si>
    <t>Table B-8</t>
  </si>
  <si>
    <t>Table B 10 &amp; B 11</t>
  </si>
  <si>
    <t>Level of Education of the mother &amp; Father at the time of births (Total)</t>
  </si>
  <si>
    <t>Table D-6</t>
  </si>
  <si>
    <t>Table No.10</t>
  </si>
  <si>
    <t>Table D-14</t>
  </si>
  <si>
    <t>Infant Deaths by Age and Sex (Rural &amp; Urban)</t>
  </si>
  <si>
    <t xml:space="preserve">CHC Pakhowal </t>
  </si>
  <si>
    <t xml:space="preserve">CHC Payal </t>
  </si>
  <si>
    <t>sahnewal</t>
  </si>
  <si>
    <t>malaudh</t>
  </si>
  <si>
    <t xml:space="preserve">Hathur </t>
  </si>
  <si>
    <t>manupur</t>
  </si>
  <si>
    <t>sudhar</t>
  </si>
  <si>
    <t>koomkalan</t>
  </si>
  <si>
    <t>machhiwara</t>
  </si>
  <si>
    <t>sidhwanbet</t>
  </si>
  <si>
    <t>SIDHWANBET</t>
  </si>
  <si>
    <t>District wise &amp; Religion wise Registered Live Birth ( Rural &amp; Urban)</t>
  </si>
  <si>
    <t>District wise &amp; Religion wise Registered Deaths ( Rural &amp; Urban)</t>
  </si>
  <si>
    <t>Table No. 16</t>
  </si>
  <si>
    <t>35 Years - &amp; Above</t>
  </si>
  <si>
    <t>Domiciliary Births</t>
  </si>
  <si>
    <t>Table No.  B-4</t>
  </si>
  <si>
    <t>Table D- 10</t>
  </si>
  <si>
    <t>Deaths by Cause of Death and Sex for all Deaths Medically Certified or Not</t>
  </si>
  <si>
    <t>Cause of Death</t>
  </si>
  <si>
    <t>Registered Births &amp; Deaths, Infant Deaths, Still Births &amp; Maternal Deaths  By Sex (Rural)</t>
  </si>
  <si>
    <t>Still Birth Rate</t>
  </si>
  <si>
    <t>Live Births by Birth Order and Age of the Mother for Towns</t>
  </si>
  <si>
    <t xml:space="preserve">Town : - Amritsar </t>
  </si>
  <si>
    <t>Town : - Abohar</t>
  </si>
  <si>
    <t>Town : - Hoshiarpur</t>
  </si>
  <si>
    <t>Town : - Jalandhar</t>
  </si>
  <si>
    <t>Town : - Phagwara</t>
  </si>
  <si>
    <t>Town : - Ludhiana</t>
  </si>
  <si>
    <t>Town : - Moga</t>
  </si>
  <si>
    <t>Town : - Mohali</t>
  </si>
  <si>
    <t>Town : - Patiala</t>
  </si>
  <si>
    <t>Town : - Pathankot</t>
  </si>
  <si>
    <t>Place of Occurrence of the Birth</t>
  </si>
  <si>
    <t>Place of Occurrence of the Death</t>
  </si>
  <si>
    <t>Place of Occurrence of the Still Birth</t>
  </si>
  <si>
    <t>Deaths by Age,Sex and Religion of the Deceased (Urban)</t>
  </si>
  <si>
    <t>All Areas</t>
  </si>
  <si>
    <t>Death by Occupation and Sex (Rural, Urban &amp; All Areas)</t>
  </si>
  <si>
    <t>Pregnancy Related Deaths by Age Group of the Deceased for all Deaths Medically Certified or Not (Maternal Deaths) (Rural &amp; Urban)</t>
  </si>
  <si>
    <t>Live Births, Deaths, Still Births &amp; Vital Rates Based on Registered Vital Events by Place of Occurrence</t>
  </si>
  <si>
    <t>District Wise Recording Efficiency (Level of Registration)</t>
  </si>
  <si>
    <t>District wise Birth Rate Under Civil Registration System</t>
  </si>
  <si>
    <t xml:space="preserve">Districtwise Death Rate Under Civil Registration System </t>
  </si>
  <si>
    <t xml:space="preserve">Districtwise Infant Deaths Rate Under Civil Registration System </t>
  </si>
  <si>
    <t>Live Births By age of the Mother (Urban)</t>
  </si>
  <si>
    <t>Live Births By age of the Mother (Rural)</t>
  </si>
  <si>
    <t>Live Births By age of the Mother (Rural &amp; Urban)</t>
  </si>
  <si>
    <t>Live Births By Order of Birth (Urban)</t>
  </si>
  <si>
    <t>Live Births By Order of Birth (Rural)</t>
  </si>
  <si>
    <t>Live Births By Order of Birth (Rural &amp; Urban)</t>
  </si>
  <si>
    <t>Age Group 
(in Years)</t>
  </si>
  <si>
    <t>&lt; 15 Yearrs</t>
  </si>
  <si>
    <t>Name of Month</t>
  </si>
  <si>
    <t>Live Births, Deaths, Infant Deaths, Maternal Deaths and Still Births By Place of Occurrence   (Rural)</t>
  </si>
  <si>
    <t>Total Births by Place of Occurrence  
1</t>
  </si>
  <si>
    <t>Total Deathby Place of Occurrence  
4</t>
  </si>
  <si>
    <t>Table  B-1, D-1 &amp; S-1</t>
  </si>
  <si>
    <t>Live Births by Sex &amp; Month of occurrence (Rural)</t>
  </si>
  <si>
    <t>Live Births by Sex &amp; Month of Occurrence  (Rural)</t>
  </si>
  <si>
    <t>Live Births by Sex &amp; Month of Occurrence  (Urban)</t>
  </si>
  <si>
    <t>Live Births by Sex &amp; Month of Occurrence  (Rural &amp; Urban)</t>
  </si>
  <si>
    <t>Age of Mother 
(in Years)</t>
  </si>
  <si>
    <t>Table B-4</t>
  </si>
  <si>
    <t>Table B-10 &amp; B-11</t>
  </si>
  <si>
    <t>Table B-16 &amp; B-17</t>
  </si>
  <si>
    <t>Table B-20</t>
  </si>
  <si>
    <t>Live Births by Duration of Pregnancy and Birth Weight (Rural &amp; Urban)</t>
  </si>
  <si>
    <t>Table  D-4</t>
  </si>
  <si>
    <t>Deaths by Sex &amp; Month of Occurrence (Rural &amp; Urban)</t>
  </si>
  <si>
    <t>Deaths by Sex &amp; Month of Occurrence  (Rural)</t>
  </si>
  <si>
    <t>Deaths by Sex &amp; Month of Occurrence  (Urban)</t>
  </si>
  <si>
    <t xml:space="preserve">    (I) Urban Town with population 1 lakh &amp; Above</t>
  </si>
  <si>
    <t>Deaths by Age, Sex and Religion of the Deceased (Rural)</t>
  </si>
  <si>
    <t>Deaths by Age, Sex and Religion of the Deceased (Urban)</t>
  </si>
  <si>
    <t>Table D - 16</t>
  </si>
  <si>
    <t>Live Births, Deaths, Infant Deaths, Maternal Deaths and Still Births By Place of Occurrence (Urban)</t>
  </si>
  <si>
    <t>Live Births, Deaths, Infant Deaths, Maternal Deaths and Still Births By Place of Occurrence (Rural &amp; Urban)</t>
  </si>
  <si>
    <t>Table B-3</t>
  </si>
  <si>
    <t>Live Births by Age of the Mothers and Birth Order for Eeach Level of Education of Mother (Rural)</t>
  </si>
  <si>
    <t>Table B-12</t>
  </si>
  <si>
    <t>Sham Churasi</t>
  </si>
  <si>
    <t>Name of 
Districts</t>
  </si>
  <si>
    <t>PUNJAB - 2015</t>
  </si>
  <si>
    <t>Not Stated</t>
  </si>
  <si>
    <t>Punjab State-Year 2015</t>
  </si>
  <si>
    <t>Age Not Stated</t>
  </si>
  <si>
    <t>Live births by Age of the mother and Birth Weight (Rural &amp; Urban)</t>
  </si>
  <si>
    <t>Not stated</t>
  </si>
  <si>
    <t>45 &amp; Above</t>
  </si>
  <si>
    <t>Table 21</t>
  </si>
  <si>
    <t>Still Births by Sex and Duration of pregnancy (Rural &amp; Urban)</t>
  </si>
  <si>
    <t>Duration of pregnancy
 (in weeks)</t>
  </si>
  <si>
    <t xml:space="preserve">&lt;32 </t>
  </si>
  <si>
    <t>Table S-4</t>
  </si>
  <si>
    <t>Rural &amp; Urban</t>
  </si>
  <si>
    <t>Live Births by Age of the Mothers and Birth Order for Eeach Level of Education of Mother (Urban)</t>
  </si>
  <si>
    <t>Hazipur</t>
  </si>
  <si>
    <t>Mand Bhander</t>
  </si>
  <si>
    <t>Chakowal</t>
  </si>
  <si>
    <t>PHC Adampur</t>
  </si>
  <si>
    <t>PHC Kala Bakra</t>
  </si>
  <si>
    <t>PHC Jamsher</t>
  </si>
  <si>
    <t>PHC Kartarpur</t>
  </si>
  <si>
    <t>PHC Mehatpur</t>
  </si>
  <si>
    <t>PHC Shahkot</t>
  </si>
  <si>
    <t>PHC Bilga</t>
  </si>
  <si>
    <t>PHC Bara Pind</t>
  </si>
  <si>
    <t>PHC Jandiala</t>
  </si>
  <si>
    <t>SDH Tapa</t>
  </si>
  <si>
    <t>PHC Mehal Kalan</t>
  </si>
  <si>
    <t>PHC LONGOWAL</t>
  </si>
  <si>
    <t>PHC FATEHGARH PANJ.</t>
  </si>
  <si>
    <t xml:space="preserve">PHC SHERPUR </t>
  </si>
  <si>
    <t>PHC AMARGARH</t>
  </si>
  <si>
    <t>PHC BHAWANIGARH</t>
  </si>
  <si>
    <t xml:space="preserve">PHC KAURIAN </t>
  </si>
  <si>
    <t>SDH MOONAK</t>
  </si>
  <si>
    <t>HARPALPURA</t>
  </si>
  <si>
    <t>MANUPUR</t>
  </si>
  <si>
    <t>SUDHAR</t>
  </si>
  <si>
    <t>PAYAL</t>
  </si>
  <si>
    <t>PAKHOWAL</t>
  </si>
  <si>
    <t>MACHIWARA</t>
  </si>
  <si>
    <r>
      <t xml:space="preserve">Late Registration 
</t>
    </r>
    <r>
      <rPr>
        <sz val="10"/>
        <rFont val="Calibri"/>
        <family val="2"/>
        <scheme val="minor"/>
      </rPr>
      <t xml:space="preserve">(Above 1 Year) </t>
    </r>
    <r>
      <rPr>
        <sz val="12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2</t>
    </r>
  </si>
  <si>
    <t>Population, Registration Units, Monthly Return Due &amp; Received (Rural)</t>
  </si>
  <si>
    <t xml:space="preserve">Table A - 1                                          </t>
  </si>
  <si>
    <t xml:space="preserve">Sr. No. </t>
  </si>
  <si>
    <t>Population as per 2011 Census</t>
  </si>
  <si>
    <t>Population 2011 Census</t>
  </si>
  <si>
    <t>Census 2011 Rural %age of Total</t>
  </si>
  <si>
    <t>Census 2011 Urban %age of Total</t>
  </si>
  <si>
    <t>total %age</t>
  </si>
  <si>
    <t>Punjab</t>
  </si>
  <si>
    <t>Population, Registration Units, Monthly Return Due &amp; Received (Urban)</t>
  </si>
  <si>
    <t>Table A-2</t>
  </si>
  <si>
    <t>Population, Registration Units, Returns Due &amp; Received ( Rural &amp; Urban)</t>
  </si>
  <si>
    <t>Table A1 + A2</t>
  </si>
  <si>
    <t>Rajasansi</t>
  </si>
  <si>
    <t>Kotkapura</t>
  </si>
  <si>
    <t>Khamanon</t>
  </si>
  <si>
    <t>Sirhind</t>
  </si>
  <si>
    <t>Quadian</t>
  </si>
  <si>
    <t>Dinanagar</t>
  </si>
  <si>
    <t>Hariana</t>
  </si>
  <si>
    <t>Talwara</t>
  </si>
  <si>
    <t>Urmur Tanda</t>
  </si>
  <si>
    <t xml:space="preserve">Kapurthala </t>
  </si>
  <si>
    <t xml:space="preserve">Bholath </t>
  </si>
  <si>
    <t>Nadala</t>
  </si>
  <si>
    <t>Budhlada</t>
  </si>
  <si>
    <t>Sardhulgarh</t>
  </si>
  <si>
    <t>Joga</t>
  </si>
  <si>
    <t>Boha</t>
  </si>
  <si>
    <t>Dharmkot</t>
  </si>
  <si>
    <t>Baghapurana</t>
  </si>
  <si>
    <t>Nihal singh wala</t>
  </si>
  <si>
    <t>Gidhherbaha</t>
  </si>
  <si>
    <t>Jandiala Guru</t>
  </si>
  <si>
    <t>Jalalabad</t>
  </si>
  <si>
    <t>Ferozepur City</t>
  </si>
  <si>
    <t>Ferozepur cantt</t>
  </si>
  <si>
    <t>Fatehgarh churia</t>
  </si>
  <si>
    <t>Shri Hargobindpur</t>
  </si>
  <si>
    <t>Alawalpur</t>
  </si>
  <si>
    <t xml:space="preserve">Shahkot </t>
  </si>
  <si>
    <t>Lohian Khas</t>
  </si>
  <si>
    <t>Noormehal</t>
  </si>
  <si>
    <t>Phiilaur</t>
  </si>
  <si>
    <t>Gorayan</t>
  </si>
  <si>
    <t>Kot isse khan</t>
  </si>
  <si>
    <t>Ghagga</t>
  </si>
  <si>
    <t>Ghanour</t>
  </si>
  <si>
    <t>Bhawanigarh</t>
  </si>
  <si>
    <t>Ahmedgarh</t>
  </si>
  <si>
    <t>Lehargaga</t>
  </si>
  <si>
    <t>Duration of Pregnancy
(in weeks)</t>
  </si>
  <si>
    <t xml:space="preserve">Infant Deaths
</t>
  </si>
  <si>
    <t xml:space="preserve">Still Births
</t>
  </si>
  <si>
    <t>Late Registration 
(Above 1 Year)
5</t>
  </si>
  <si>
    <t>Live Births Registered
3 (1-2)</t>
  </si>
  <si>
    <t>Deaths Registered
6 (4-5)</t>
  </si>
  <si>
    <t>After 30 days &lt; 1 year</t>
  </si>
  <si>
    <t>Live Births by Age of the Mothers and Birth Order ( Rural &amp; Urban)</t>
  </si>
  <si>
    <t>Level of Education of the Mother &amp; Father at the Time of Births (Rural)</t>
  </si>
  <si>
    <t>Level of Education of the Mother &amp; Father at the Time of Births (Urban)</t>
  </si>
  <si>
    <t>Live Births by Occupation of the Mother &amp; Father at the Time of Birth (Rural &amp; Urban)</t>
  </si>
  <si>
    <t>Live Births by Age of the Mother and Birth Weight (Rural &amp; Urban)</t>
  </si>
  <si>
    <t>Table B-21</t>
  </si>
  <si>
    <t>Deaths by Age, Sex and Religion of the Deceased (Rural &amp; Urban)</t>
  </si>
  <si>
    <t>Table D- 7,  D-8 &amp; D- 9</t>
  </si>
  <si>
    <t>growth 9.3</t>
  </si>
  <si>
    <t>Table B-2(i), D-2(i) &amp; S-2 (i)</t>
  </si>
  <si>
    <t xml:space="preserve">Live Births, Deaths, Still Births &amp; Vital Rates by Place of Occurrence with Population  </t>
  </si>
  <si>
    <t>No. of Monthly Returns Received</t>
  </si>
  <si>
    <t>No. of Monthly Returns Due</t>
  </si>
  <si>
    <t xml:space="preserve">    (I) Urban Town with Population 1 lakh &amp; Above</t>
  </si>
  <si>
    <t>6. Hoshiarpur</t>
  </si>
  <si>
    <t>Town : - Barnala</t>
  </si>
  <si>
    <t>District Barnala</t>
  </si>
  <si>
    <t xml:space="preserve">Town : - Bathinda </t>
  </si>
  <si>
    <t xml:space="preserve">District Bathinda </t>
  </si>
  <si>
    <t xml:space="preserve">Town : - Batala </t>
  </si>
  <si>
    <t xml:space="preserve">Town : - Khanna </t>
  </si>
  <si>
    <t>District  Moga</t>
  </si>
  <si>
    <t>Town : - Muktsar</t>
  </si>
  <si>
    <t>District Muktsar</t>
  </si>
  <si>
    <t xml:space="preserve">Town : - Malerkotla </t>
  </si>
  <si>
    <t xml:space="preserve">Birth Order </t>
  </si>
  <si>
    <t xml:space="preserve">Percentage </t>
  </si>
  <si>
    <t>Table B-7</t>
  </si>
  <si>
    <t>Table B-13</t>
  </si>
  <si>
    <t>No. of Registration Units</t>
  </si>
  <si>
    <t>Estimated Mid-Year Population</t>
  </si>
  <si>
    <t>Table 6</t>
  </si>
  <si>
    <t>Table -14</t>
  </si>
  <si>
    <t>Roop Nagar</t>
  </si>
  <si>
    <t xml:space="preserve">4. Abohar </t>
  </si>
  <si>
    <t>total</t>
  </si>
  <si>
    <t>Total Death by Place of Occurrence  
4</t>
  </si>
  <si>
    <t>Within Prescribed Time Limit (21 Days)</t>
  </si>
  <si>
    <t>Town : - Tanda</t>
  </si>
  <si>
    <t>7.Tanda</t>
  </si>
  <si>
    <t>8. Jalandhar City</t>
  </si>
  <si>
    <t>9. Phagwara</t>
  </si>
  <si>
    <t>10. Khanna</t>
  </si>
  <si>
    <t>11. Ludhiana</t>
  </si>
  <si>
    <t>12. Moga</t>
  </si>
  <si>
    <t>13. Muktsar</t>
  </si>
  <si>
    <t>14. Pathankot</t>
  </si>
  <si>
    <t>15. Patiala</t>
  </si>
  <si>
    <t>16. Malerkotla</t>
  </si>
  <si>
    <t>17. Mohali</t>
  </si>
  <si>
    <t>Mid YearPopulation  Calculation 2017</t>
  </si>
  <si>
    <t>PUNJAB - 2017</t>
  </si>
  <si>
    <t>Mid year 2017</t>
  </si>
  <si>
    <t>Rural Mid Year 2017</t>
  </si>
  <si>
    <t>Urban Mid Year 2017</t>
  </si>
  <si>
    <t>Mid Year Population 2017</t>
  </si>
  <si>
    <t>F.G. Panjtoor</t>
  </si>
  <si>
    <t>F.G.Panj Toor</t>
  </si>
  <si>
    <t>F.G.Panjtoor</t>
  </si>
  <si>
    <t>Malaria/ Dengue</t>
  </si>
  <si>
    <t>Diseases of the Nervous System</t>
  </si>
  <si>
    <t>Gastric and Duodenal ulcer Peptic Ulcer, Site Unspecified</t>
  </si>
  <si>
    <t>Certain Conditions Originating in the Parinatal Period ( New Born or by Birth)</t>
  </si>
  <si>
    <t>Other Defined &amp; Un-known Cause of Morbidity &amp; Mortality</t>
  </si>
  <si>
    <t>Suicide and Self inflicted Injury</t>
  </si>
  <si>
    <t>Homicide and Injury purposely inflicted by other persons</t>
  </si>
  <si>
    <t>Bilga</t>
  </si>
  <si>
    <t>Registered by Sex and Month of Occurrence (Rural &amp; Urban)</t>
  </si>
  <si>
    <t>Narot jaimal Singh</t>
  </si>
  <si>
    <t>Narot jai mal Singh</t>
  </si>
  <si>
    <t>Sri Muktsar Sahib</t>
  </si>
  <si>
    <t>CHC Dhanaula</t>
  </si>
  <si>
    <t>MC Barnala</t>
  </si>
  <si>
    <t>MC Dhanaula</t>
  </si>
  <si>
    <t>MC Tapa</t>
  </si>
  <si>
    <t>MC Bhadaur</t>
  </si>
  <si>
    <t>NP Handiaya</t>
  </si>
  <si>
    <t>sanour</t>
  </si>
  <si>
    <t>NP BHADSON</t>
  </si>
  <si>
    <t xml:space="preserve">PHC Boothgarh </t>
  </si>
  <si>
    <t>PHC Derabassi</t>
  </si>
  <si>
    <t>PHC Gharuan</t>
  </si>
  <si>
    <t>Naya Goan</t>
  </si>
  <si>
    <t>MC  Kurali</t>
  </si>
  <si>
    <t>MC ZIRAKPUR</t>
  </si>
  <si>
    <t>MC Mohali</t>
  </si>
  <si>
    <t>MC Kharar</t>
  </si>
  <si>
    <t>MC Banur</t>
  </si>
  <si>
    <t>MC Lalur</t>
  </si>
  <si>
    <t>MC Derabassi</t>
  </si>
  <si>
    <t>PHC Kot Ise Khan</t>
  </si>
  <si>
    <t>PHC Dhudike</t>
  </si>
  <si>
    <t>CHC MUKANDPUR</t>
  </si>
  <si>
    <t>PHC SUJJON</t>
  </si>
  <si>
    <t xml:space="preserve">CHC SAROYA </t>
  </si>
  <si>
    <t>PHC MUZAFARPUR</t>
  </si>
  <si>
    <t>SDH BALACHAUR</t>
  </si>
  <si>
    <t>BANGA</t>
  </si>
  <si>
    <t>RAHON</t>
  </si>
  <si>
    <t>BALACHAUR</t>
  </si>
  <si>
    <t>NAWANSHAHR</t>
  </si>
  <si>
    <t>MC Bathinda</t>
  </si>
  <si>
    <t>MC Goniana</t>
  </si>
  <si>
    <t xml:space="preserve">MC Maur </t>
  </si>
  <si>
    <t>MC Sangat</t>
  </si>
  <si>
    <t>MC Talwandi Sabo</t>
  </si>
  <si>
    <t>MC Kotfatta</t>
  </si>
  <si>
    <t>MC Rampura Phul</t>
  </si>
  <si>
    <t>MC Bhagta</t>
  </si>
  <si>
    <t>MC Bhucho mandi</t>
  </si>
  <si>
    <t>NP Bhai Rupa</t>
  </si>
  <si>
    <t>NP Kotha Guru</t>
  </si>
  <si>
    <t>NP Nathana</t>
  </si>
  <si>
    <t>NP Lehra Mohabbat</t>
  </si>
  <si>
    <t>NP Kotshamir</t>
  </si>
  <si>
    <t>NP Mehraj</t>
  </si>
  <si>
    <t>NP Maluka</t>
  </si>
  <si>
    <t>CHC SARHALI</t>
  </si>
  <si>
    <t>CHC GHARYALA</t>
  </si>
  <si>
    <t>CHC KASEL</t>
  </si>
  <si>
    <t>CHC MIANWIND</t>
  </si>
  <si>
    <t>CHC KHEMKARAN</t>
  </si>
  <si>
    <t>CHC KAIRON</t>
  </si>
  <si>
    <t>CHC SURSINGH</t>
  </si>
  <si>
    <t>CHC CHABHAL</t>
  </si>
  <si>
    <t>MC PATTI</t>
  </si>
  <si>
    <t>MC KHEMKARAN</t>
  </si>
  <si>
    <t>MC BHIKHIWIND</t>
  </si>
  <si>
    <t>MC TARN TARAN</t>
  </si>
  <si>
    <t>SAHNEWAL</t>
  </si>
  <si>
    <t>KOOMKALAN</t>
  </si>
  <si>
    <t>MALOUDH</t>
  </si>
  <si>
    <t>HATHUR</t>
  </si>
  <si>
    <t>LUDHIANA</t>
  </si>
  <si>
    <t>N.C MULLANPUR DAKHA</t>
  </si>
  <si>
    <t>MACHIWARA SAHIB</t>
  </si>
  <si>
    <t>KHANNA</t>
  </si>
  <si>
    <t>RAIKOT</t>
  </si>
  <si>
    <t>DORAHA</t>
  </si>
  <si>
    <t>SAMRALA</t>
  </si>
  <si>
    <t>JAGRAON</t>
  </si>
  <si>
    <t>Mid Year Population 2018</t>
  </si>
  <si>
    <t>mid year population</t>
  </si>
  <si>
    <t>district</t>
  </si>
  <si>
    <t>Mid year 2019</t>
  </si>
  <si>
    <t>Estimated 
Mid-Year Population 2017</t>
  </si>
  <si>
    <t xml:space="preserve"> PUNJAB - 2017 </t>
  </si>
  <si>
    <t xml:space="preserve"> PUNJAB - 2017</t>
  </si>
  <si>
    <t xml:space="preserve">Rural </t>
  </si>
  <si>
    <t xml:space="preserve">Urban </t>
  </si>
  <si>
    <t>Live Births by Birth Order and Age of Mother</t>
  </si>
  <si>
    <t>urban</t>
  </si>
  <si>
    <t>Year 2011-2020</t>
  </si>
  <si>
    <t>Mid Year Population 2019</t>
  </si>
  <si>
    <t>U07.2</t>
  </si>
  <si>
    <t>U07.1</t>
  </si>
  <si>
    <t>Covid 19 virus not identified</t>
  </si>
  <si>
    <t>Covid 19 Virus identified</t>
  </si>
  <si>
    <t xml:space="preserve">Covid 19 Virus identified </t>
  </si>
  <si>
    <t xml:space="preserve">Bodh </t>
  </si>
  <si>
    <t>Jain</t>
  </si>
  <si>
    <t>others</t>
  </si>
  <si>
    <t>Rahon</t>
  </si>
  <si>
    <t>Banga</t>
  </si>
  <si>
    <t>Nawanshahar</t>
  </si>
  <si>
    <t>Year 2011-2021</t>
  </si>
  <si>
    <t>PUNJAB -  2021</t>
  </si>
  <si>
    <t>MC Lalru</t>
  </si>
  <si>
    <t>MC Raman</t>
  </si>
  <si>
    <t>Fatehgarh Churian</t>
  </si>
  <si>
    <t>MACCHIWARA SAHIB</t>
  </si>
  <si>
    <t>Nihal Singh Wala</t>
  </si>
  <si>
    <t>Kot Isse Khan</t>
  </si>
  <si>
    <t>Gidderbaha</t>
  </si>
  <si>
    <t>Sanour</t>
  </si>
  <si>
    <t>PUNJAB - 2022</t>
  </si>
  <si>
    <t>Estimated 
Mid-Year Population 2022</t>
  </si>
  <si>
    <t xml:space="preserve"> PUNJAB - 2022</t>
  </si>
  <si>
    <t>Estimated Births 2022</t>
  </si>
  <si>
    <t>Estimated Deaths 2022</t>
  </si>
  <si>
    <t>Infants Deaths Reg. 2022</t>
  </si>
  <si>
    <t>Punjab - 2022</t>
  </si>
  <si>
    <t>PUNJAB -2022</t>
  </si>
  <si>
    <t>PUNJAB-2022</t>
  </si>
  <si>
    <t>Maternal Deaths Year 2022</t>
  </si>
  <si>
    <t>Year 2011-2022</t>
  </si>
  <si>
    <t>Birth of Males &amp; Females for the Year 2022</t>
  </si>
  <si>
    <t>Distt. Sr.No.</t>
  </si>
  <si>
    <t>Amargarh</t>
  </si>
  <si>
    <t>MC Malerkotla</t>
  </si>
  <si>
    <t>MC Ahemadgarh</t>
  </si>
  <si>
    <t>Kuthala</t>
  </si>
  <si>
    <t xml:space="preserve">Malerkotla </t>
  </si>
  <si>
    <t>Ahmadgarh</t>
  </si>
  <si>
    <t>Trans Gender</t>
  </si>
  <si>
    <t>Trans gender</t>
  </si>
  <si>
    <t>2</t>
  </si>
  <si>
    <t>3</t>
  </si>
  <si>
    <t>0</t>
  </si>
  <si>
    <t>Baba bakala</t>
  </si>
  <si>
    <t xml:space="preserve">Rayya </t>
  </si>
  <si>
    <t>1</t>
  </si>
  <si>
    <t>PHC  Patto Hira Singh</t>
  </si>
  <si>
    <t>PHC Amargarh</t>
  </si>
  <si>
    <t>1990</t>
  </si>
  <si>
    <t>246</t>
  </si>
  <si>
    <t>TD-1</t>
  </si>
  <si>
    <t>TB-1</t>
  </si>
  <si>
    <t>TB-3      TD-3</t>
  </si>
  <si>
    <t>TB-2</t>
  </si>
  <si>
    <t>District Malerkotla</t>
  </si>
  <si>
    <t>Year 2020 - 2022</t>
  </si>
  <si>
    <t xml:space="preserve"> Year 2011-2022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</si>
</sst>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_);_(* \(#,##0\);_(* &quot;-&quot;_);_(@_)"/>
    <numFmt numFmtId="165" formatCode="_ * #,##0_ ;_ * \-#,##0_ ;_ * &quot;-&quot;_ ;_ @_ "/>
    <numFmt numFmtId="166" formatCode="_ * #,##0.00_ ;_ * \-#,##0.00_ ;_ * &quot;-&quot;??_ ;_ @_ "/>
    <numFmt numFmtId="167" formatCode="0.0"/>
    <numFmt numFmtId="168" formatCode="_ * #,##0_ ;_ * \-#,##0_ ;_ * &quot;-&quot;??_ ;_ @_ "/>
  </numFmts>
  <fonts count="97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8"/>
      <name val="Calibri"/>
      <family val="2"/>
    </font>
    <font>
      <sz val="18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1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</font>
    <font>
      <sz val="18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indexed="8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indexed="30"/>
      <name val="Calibri"/>
      <family val="2"/>
      <scheme val="minor"/>
    </font>
    <font>
      <b/>
      <sz val="16"/>
      <color indexed="8"/>
      <name val="Calibri"/>
      <family val="2"/>
    </font>
    <font>
      <b/>
      <i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</font>
    <font>
      <sz val="11"/>
      <color rgb="FF7030A0"/>
      <name val="Calibri"/>
      <family val="2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2"/>
      <color rgb="FF7030A0"/>
      <name val="Calibri"/>
      <family val="2"/>
    </font>
    <font>
      <sz val="18"/>
      <color rgb="FF7030A0"/>
      <name val="Calibri"/>
      <family val="2"/>
    </font>
    <font>
      <sz val="10"/>
      <name val="Arial"/>
      <family val="2"/>
    </font>
    <font>
      <b/>
      <sz val="20"/>
      <color indexed="8"/>
      <name val="Calibri"/>
      <family val="2"/>
    </font>
    <font>
      <b/>
      <sz val="16"/>
      <name val="Calibri"/>
      <family val="2"/>
      <scheme val="minor"/>
    </font>
    <font>
      <b/>
      <sz val="16"/>
      <name val="Calibri"/>
      <family val="2"/>
    </font>
    <font>
      <b/>
      <sz val="11"/>
      <name val="Calibr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sz val="14"/>
      <name val="Calibri"/>
      <family val="2"/>
    </font>
    <font>
      <sz val="14"/>
      <color indexed="8"/>
      <name val="Calibri"/>
      <family val="2"/>
      <scheme val="minor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4"/>
      <color theme="1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24"/>
      <name val="Calibri"/>
      <family val="2"/>
    </font>
    <font>
      <sz val="16"/>
      <color indexed="8"/>
      <name val="Calibri"/>
      <family val="2"/>
      <scheme val="minor"/>
    </font>
    <font>
      <sz val="20"/>
      <color indexed="8"/>
      <name val="Calibri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18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Calibri"/>
      <family val="2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Wingdings"/>
      <charset val="2"/>
    </font>
    <font>
      <sz val="11"/>
      <color indexed="8"/>
      <name val="Calibri"/>
      <family val="2"/>
    </font>
    <font>
      <b/>
      <sz val="16"/>
      <color theme="4" tint="-0.249977111117893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b/>
      <sz val="10"/>
      <color indexed="8"/>
      <name val="Arial"/>
      <family val="2"/>
      <charset val="134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7030A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Times New Roman"/>
      <family val="1"/>
    </font>
    <font>
      <sz val="11"/>
      <color rgb="FF7030A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indexed="9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0" fontId="47" fillId="0" borderId="0">
      <alignment vertical="center"/>
    </xf>
    <xf numFmtId="166" fontId="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66" fontId="83" fillId="0" borderId="0" applyFont="0" applyFill="0" applyBorder="0" applyAlignment="0" applyProtection="0"/>
    <xf numFmtId="0" fontId="37" fillId="0" borderId="0">
      <alignment vertical="center"/>
    </xf>
    <xf numFmtId="0" fontId="91" fillId="0" borderId="0">
      <alignment vertical="center"/>
    </xf>
    <xf numFmtId="166" fontId="37" fillId="0" borderId="0" applyFont="0" applyFill="0" applyBorder="0" applyAlignment="0" applyProtection="0">
      <alignment vertical="center"/>
    </xf>
    <xf numFmtId="0" fontId="8" fillId="0" borderId="0">
      <alignment vertical="center"/>
    </xf>
  </cellStyleXfs>
  <cellXfs count="1698">
    <xf numFmtId="0" fontId="0" fillId="0" borderId="0" xfId="0" applyAlignment="1"/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167" fontId="3" fillId="0" borderId="0" xfId="0" applyNumberFormat="1" applyFont="1" applyAlignment="1"/>
    <xf numFmtId="0" fontId="3" fillId="0" borderId="3" xfId="0" applyFont="1" applyBorder="1" applyAlignment="1">
      <alignment horizontal="center" vertical="top"/>
    </xf>
    <xf numFmtId="0" fontId="7" fillId="0" borderId="0" xfId="0" applyFont="1" applyAlignment="1" applyProtection="1">
      <protection locked="0"/>
    </xf>
    <xf numFmtId="0" fontId="10" fillId="0" borderId="1" xfId="0" applyFont="1" applyBorder="1" applyAlignment="1" applyProtection="1">
      <protection locked="0"/>
    </xf>
    <xf numFmtId="0" fontId="11" fillId="0" borderId="0" xfId="0" applyFont="1" applyAlignment="1"/>
    <xf numFmtId="0" fontId="3" fillId="0" borderId="10" xfId="0" applyFont="1" applyBorder="1" applyAlignment="1">
      <alignment vertical="top"/>
    </xf>
    <xf numFmtId="1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/>
    <xf numFmtId="0" fontId="10" fillId="0" borderId="1" xfId="0" applyFont="1" applyBorder="1" applyAlignment="1" applyProtection="1">
      <alignment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center" wrapText="1"/>
      <protection locked="0"/>
    </xf>
    <xf numFmtId="0" fontId="9" fillId="0" borderId="1" xfId="0" applyFont="1" applyBorder="1" applyAlignment="1" applyProtection="1">
      <alignment horizontal="center" vertical="top"/>
      <protection locked="0"/>
    </xf>
    <xf numFmtId="0" fontId="9" fillId="0" borderId="1" xfId="0" applyFont="1" applyBorder="1" applyAlignment="1" applyProtection="1">
      <alignment vertical="top"/>
      <protection locked="0"/>
    </xf>
    <xf numFmtId="0" fontId="9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vertical="top" wrapText="1"/>
      <protection locked="0"/>
    </xf>
    <xf numFmtId="167" fontId="11" fillId="0" borderId="1" xfId="0" applyNumberFormat="1" applyFont="1" applyBorder="1" applyAlignment="1"/>
    <xf numFmtId="0" fontId="11" fillId="0" borderId="1" xfId="0" applyFont="1" applyBorder="1" applyAlignment="1"/>
    <xf numFmtId="0" fontId="16" fillId="0" borderId="0" xfId="0" applyFont="1" applyAlignment="1"/>
    <xf numFmtId="0" fontId="11" fillId="0" borderId="9" xfId="0" applyFont="1" applyBorder="1" applyAlignment="1">
      <alignment horizontal="center"/>
    </xf>
    <xf numFmtId="0" fontId="11" fillId="0" borderId="12" xfId="0" applyFont="1" applyBorder="1" applyAlignment="1"/>
    <xf numFmtId="0" fontId="21" fillId="0" borderId="0" xfId="0" applyFont="1" applyAlignment="1" applyProtection="1">
      <protection locked="0"/>
    </xf>
    <xf numFmtId="0" fontId="23" fillId="0" borderId="0" xfId="0" applyFont="1" applyAlignment="1"/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Protection="1">
      <alignment vertical="center"/>
      <protection locked="0"/>
    </xf>
    <xf numFmtId="1" fontId="21" fillId="0" borderId="0" xfId="0" applyNumberFormat="1" applyFont="1" applyAlignment="1" applyProtection="1">
      <protection locked="0"/>
    </xf>
    <xf numFmtId="0" fontId="23" fillId="0" borderId="0" xfId="0" applyFont="1" applyAlignme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1" fillId="0" borderId="1" xfId="0" applyFont="1" applyBorder="1" applyAlignment="1" applyProtection="1">
      <alignment horizontal="center" vertical="top"/>
      <protection locked="0"/>
    </xf>
    <xf numFmtId="0" fontId="21" fillId="0" borderId="1" xfId="0" applyFont="1" applyBorder="1" applyAlignment="1" applyProtection="1">
      <alignment vertical="top"/>
      <protection locked="0"/>
    </xf>
    <xf numFmtId="0" fontId="23" fillId="0" borderId="1" xfId="0" applyFont="1" applyBorder="1" applyAlignment="1" applyProtection="1">
      <protection locked="0"/>
    </xf>
    <xf numFmtId="0" fontId="21" fillId="0" borderId="1" xfId="0" applyFont="1" applyBorder="1" applyAlignment="1" applyProtection="1">
      <protection locked="0"/>
    </xf>
    <xf numFmtId="0" fontId="21" fillId="0" borderId="1" xfId="0" applyFont="1" applyBorder="1" applyAlignment="1"/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 applyProtection="1">
      <alignment vertical="top" wrapText="1"/>
      <protection locked="0"/>
    </xf>
    <xf numFmtId="0" fontId="21" fillId="0" borderId="3" xfId="0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1" fillId="0" borderId="3" xfId="0" applyFont="1" applyBorder="1" applyAlignment="1" applyProtection="1">
      <alignment horizontal="center" vertical="center"/>
      <protection locked="0"/>
    </xf>
    <xf numFmtId="1" fontId="21" fillId="0" borderId="1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Alignment="1"/>
    <xf numFmtId="0" fontId="10" fillId="0" borderId="1" xfId="0" applyFont="1" applyBorder="1" applyAlignment="1"/>
    <xf numFmtId="0" fontId="21" fillId="0" borderId="1" xfId="0" applyFont="1" applyBorder="1" applyAlignment="1" applyProtection="1">
      <alignment vertical="center" wrapText="1"/>
      <protection locked="0"/>
    </xf>
    <xf numFmtId="0" fontId="21" fillId="0" borderId="1" xfId="0" applyFont="1" applyBorder="1" applyAlignment="1">
      <alignment vertical="center" wrapText="1"/>
    </xf>
    <xf numFmtId="2" fontId="22" fillId="0" borderId="7" xfId="0" applyNumberFormat="1" applyFont="1" applyBorder="1">
      <alignment vertical="center"/>
    </xf>
    <xf numFmtId="0" fontId="22" fillId="0" borderId="0" xfId="0" applyFo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/>
    <xf numFmtId="0" fontId="21" fillId="0" borderId="0" xfId="0" applyFont="1">
      <alignment vertical="center"/>
    </xf>
    <xf numFmtId="0" fontId="21" fillId="0" borderId="3" xfId="0" applyFont="1" applyBorder="1" applyAlignment="1" applyProtection="1">
      <alignment horizontal="center" vertical="top"/>
      <protection locked="0"/>
    </xf>
    <xf numFmtId="1" fontId="21" fillId="0" borderId="1" xfId="0" applyNumberFormat="1" applyFont="1" applyBorder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center"/>
    </xf>
    <xf numFmtId="167" fontId="21" fillId="0" borderId="7" xfId="0" applyNumberFormat="1" applyFont="1" applyBorder="1" applyAlignment="1">
      <alignment horizontal="right"/>
    </xf>
    <xf numFmtId="0" fontId="21" fillId="0" borderId="1" xfId="0" applyFont="1" applyBorder="1" applyProtection="1">
      <alignment vertical="center"/>
      <protection locked="0"/>
    </xf>
    <xf numFmtId="0" fontId="35" fillId="0" borderId="0" xfId="0" applyFont="1" applyAlignment="1"/>
    <xf numFmtId="0" fontId="30" fillId="0" borderId="0" xfId="0" applyFont="1" applyAlignment="1"/>
    <xf numFmtId="0" fontId="23" fillId="0" borderId="0" xfId="0" applyFont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0" fontId="31" fillId="0" borderId="0" xfId="0" applyFont="1" applyAlignment="1"/>
    <xf numFmtId="0" fontId="22" fillId="0" borderId="0" xfId="0" applyFont="1" applyAlignment="1"/>
    <xf numFmtId="0" fontId="36" fillId="0" borderId="0" xfId="0" applyFont="1" applyAlignment="1">
      <alignment horizontal="center" vertical="center"/>
    </xf>
    <xf numFmtId="0" fontId="21" fillId="0" borderId="1" xfId="0" applyFont="1" applyBorder="1">
      <alignment vertical="center"/>
    </xf>
    <xf numFmtId="2" fontId="21" fillId="0" borderId="1" xfId="0" applyNumberFormat="1" applyFont="1" applyBorder="1">
      <alignment vertical="center"/>
    </xf>
    <xf numFmtId="0" fontId="3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>
      <alignment vertical="center"/>
    </xf>
    <xf numFmtId="0" fontId="22" fillId="0" borderId="0" xfId="0" applyFont="1">
      <alignment vertical="center"/>
    </xf>
    <xf numFmtId="0" fontId="21" fillId="0" borderId="1" xfId="0" applyFont="1" applyBorder="1" applyAlignment="1" applyProtection="1">
      <alignment horizontal="center" vertical="center"/>
      <protection locked="0"/>
    </xf>
    <xf numFmtId="1" fontId="22" fillId="5" borderId="1" xfId="0" applyNumberFormat="1" applyFont="1" applyFill="1" applyBorder="1">
      <alignment vertical="center"/>
    </xf>
    <xf numFmtId="0" fontId="10" fillId="5" borderId="1" xfId="0" applyFont="1" applyFill="1" applyBorder="1" applyAlignment="1" applyProtection="1">
      <alignment horizontal="center"/>
      <protection locked="0"/>
    </xf>
    <xf numFmtId="0" fontId="10" fillId="5" borderId="12" xfId="0" applyFont="1" applyFill="1" applyBorder="1" applyAlignment="1" applyProtection="1">
      <protection locked="0"/>
    </xf>
    <xf numFmtId="0" fontId="10" fillId="5" borderId="19" xfId="0" applyFont="1" applyFill="1" applyBorder="1" applyAlignment="1" applyProtection="1">
      <protection locked="0"/>
    </xf>
    <xf numFmtId="0" fontId="10" fillId="5" borderId="1" xfId="0" applyFont="1" applyFill="1" applyBorder="1" applyAlignment="1" applyProtection="1">
      <protection locked="0"/>
    </xf>
    <xf numFmtId="0" fontId="10" fillId="0" borderId="6" xfId="0" applyFont="1" applyBorder="1" applyAlignment="1" applyProtection="1">
      <alignment horizontal="left"/>
      <protection locked="0"/>
    </xf>
    <xf numFmtId="0" fontId="10" fillId="0" borderId="12" xfId="0" applyFont="1" applyBorder="1" applyAlignment="1">
      <alignment horizontal="left"/>
    </xf>
    <xf numFmtId="0" fontId="10" fillId="0" borderId="12" xfId="0" applyFont="1" applyBorder="1" applyAlignment="1" applyProtection="1">
      <alignment horizontal="left"/>
      <protection locked="0"/>
    </xf>
    <xf numFmtId="0" fontId="21" fillId="0" borderId="0" xfId="0" applyFont="1" applyAlignment="1" applyProtection="1">
      <alignment vertical="center" wrapText="1"/>
      <protection locked="0"/>
    </xf>
    <xf numFmtId="1" fontId="22" fillId="0" borderId="0" xfId="0" applyNumberFormat="1" applyFont="1" applyProtection="1">
      <alignment vertical="center"/>
      <protection locked="0"/>
    </xf>
    <xf numFmtId="0" fontId="22" fillId="3" borderId="1" xfId="0" applyFont="1" applyFill="1" applyBorder="1" applyAlignment="1">
      <alignment horizontal="center" vertical="center"/>
    </xf>
    <xf numFmtId="2" fontId="22" fillId="5" borderId="7" xfId="0" applyNumberFormat="1" applyFont="1" applyFill="1" applyBorder="1">
      <alignment vertical="center"/>
    </xf>
    <xf numFmtId="0" fontId="20" fillId="0" borderId="0" xfId="0" applyFont="1" applyAlignment="1" applyProtection="1">
      <alignment horizontal="center" vertical="center"/>
      <protection locked="0"/>
    </xf>
    <xf numFmtId="0" fontId="12" fillId="5" borderId="1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/>
    <xf numFmtId="0" fontId="15" fillId="5" borderId="38" xfId="0" applyFont="1" applyFill="1" applyBorder="1" applyAlignment="1"/>
    <xf numFmtId="1" fontId="3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7" xfId="0" applyFont="1" applyFill="1" applyBorder="1" applyAlignment="1">
      <alignment horizontal="center" vertical="center"/>
    </xf>
    <xf numFmtId="1" fontId="22" fillId="5" borderId="5" xfId="0" applyNumberFormat="1" applyFont="1" applyFill="1" applyBorder="1" applyAlignment="1">
      <alignment horizontal="right"/>
    </xf>
    <xf numFmtId="167" fontId="22" fillId="5" borderId="5" xfId="0" applyNumberFormat="1" applyFont="1" applyFill="1" applyBorder="1" applyAlignment="1">
      <alignment horizontal="right"/>
    </xf>
    <xf numFmtId="1" fontId="22" fillId="5" borderId="5" xfId="0" applyNumberFormat="1" applyFont="1" applyFill="1" applyBorder="1" applyAlignment="1">
      <alignment horizontal="right" vertical="center"/>
    </xf>
    <xf numFmtId="167" fontId="22" fillId="5" borderId="8" xfId="0" applyNumberFormat="1" applyFont="1" applyFill="1" applyBorder="1" applyAlignment="1">
      <alignment horizontal="right"/>
    </xf>
    <xf numFmtId="1" fontId="14" fillId="0" borderId="7" xfId="0" applyNumberFormat="1" applyFont="1" applyBorder="1" applyAlignment="1"/>
    <xf numFmtId="0" fontId="39" fillId="5" borderId="1" xfId="0" applyFont="1" applyFill="1" applyBorder="1" applyAlignment="1">
      <alignment horizontal="center" vertical="center"/>
    </xf>
    <xf numFmtId="0" fontId="39" fillId="5" borderId="7" xfId="0" applyFont="1" applyFill="1" applyBorder="1" applyAlignment="1">
      <alignment horizontal="center" vertical="center"/>
    </xf>
    <xf numFmtId="0" fontId="21" fillId="5" borderId="7" xfId="0" applyFont="1" applyFill="1" applyBorder="1" applyAlignment="1" applyProtection="1">
      <alignment horizontal="center" vertical="center"/>
      <protection locked="0"/>
    </xf>
    <xf numFmtId="1" fontId="22" fillId="5" borderId="5" xfId="0" applyNumberFormat="1" applyFont="1" applyFill="1" applyBorder="1" applyAlignment="1">
      <alignment horizontal="center" vertical="center"/>
    </xf>
    <xf numFmtId="1" fontId="22" fillId="5" borderId="8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/>
    <xf numFmtId="0" fontId="11" fillId="0" borderId="0" xfId="0" applyFont="1" applyAlignment="1">
      <alignment horizontal="center"/>
    </xf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2" fontId="21" fillId="5" borderId="1" xfId="0" applyNumberFormat="1" applyFont="1" applyFill="1" applyBorder="1" applyAlignment="1">
      <alignment horizontal="center" vertical="center"/>
    </xf>
    <xf numFmtId="0" fontId="21" fillId="5" borderId="1" xfId="0" applyFont="1" applyFill="1" applyBorder="1">
      <alignment vertical="center"/>
    </xf>
    <xf numFmtId="2" fontId="21" fillId="5" borderId="1" xfId="0" applyNumberFormat="1" applyFont="1" applyFill="1" applyBorder="1">
      <alignment vertical="center"/>
    </xf>
    <xf numFmtId="0" fontId="30" fillId="5" borderId="1" xfId="0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/>
    </xf>
    <xf numFmtId="0" fontId="23" fillId="0" borderId="1" xfId="0" applyFont="1" applyBorder="1">
      <alignment vertical="center"/>
    </xf>
    <xf numFmtId="0" fontId="8" fillId="0" borderId="0" xfId="0" applyFont="1" applyProtection="1">
      <alignment vertical="center"/>
      <protection locked="0"/>
    </xf>
    <xf numFmtId="0" fontId="30" fillId="0" borderId="0" xfId="0" applyFont="1" applyProtection="1">
      <alignment vertical="center"/>
      <protection locked="0"/>
    </xf>
    <xf numFmtId="0" fontId="23" fillId="0" borderId="0" xfId="0" applyFont="1" applyProtection="1">
      <alignment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right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 applyProtection="1">
      <protection locked="0"/>
    </xf>
    <xf numFmtId="0" fontId="45" fillId="0" borderId="1" xfId="0" applyFont="1" applyBorder="1" applyAlignment="1" applyProtection="1">
      <alignment vertical="top"/>
      <protection locked="0"/>
    </xf>
    <xf numFmtId="0" fontId="45" fillId="0" borderId="1" xfId="0" applyFont="1" applyBorder="1" applyAlignment="1" applyProtection="1">
      <alignment vertical="top" wrapText="1"/>
      <protection locked="0"/>
    </xf>
    <xf numFmtId="0" fontId="42" fillId="0" borderId="0" xfId="0" applyFont="1" applyProtection="1">
      <alignment vertical="center"/>
      <protection locked="0"/>
    </xf>
    <xf numFmtId="0" fontId="45" fillId="0" borderId="0" xfId="0" applyFont="1" applyAlignment="1" applyProtection="1">
      <protection locked="0"/>
    </xf>
    <xf numFmtId="0" fontId="45" fillId="5" borderId="1" xfId="0" applyFont="1" applyFill="1" applyBorder="1" applyAlignment="1" applyProtection="1">
      <protection locked="0"/>
    </xf>
    <xf numFmtId="0" fontId="21" fillId="5" borderId="1" xfId="0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37" fillId="0" borderId="1" xfId="0" applyFont="1" applyBorder="1" applyAlignment="1">
      <alignment horizontal="left" vertical="center"/>
    </xf>
    <xf numFmtId="0" fontId="10" fillId="0" borderId="19" xfId="0" applyFont="1" applyBorder="1" applyAlignment="1" applyProtection="1">
      <alignment horizontal="left"/>
      <protection locked="0"/>
    </xf>
    <xf numFmtId="0" fontId="19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left"/>
    </xf>
    <xf numFmtId="0" fontId="5" fillId="0" borderId="0" xfId="0" applyFont="1">
      <alignment vertical="center"/>
    </xf>
    <xf numFmtId="0" fontId="9" fillId="0" borderId="1" xfId="0" applyFont="1" applyBorder="1">
      <alignment vertical="center"/>
    </xf>
    <xf numFmtId="0" fontId="10" fillId="0" borderId="0" xfId="0" applyFont="1" applyAlignment="1" applyProtection="1">
      <protection locked="0"/>
    </xf>
    <xf numFmtId="0" fontId="29" fillId="0" borderId="0" xfId="0" applyFont="1">
      <alignment vertical="center"/>
    </xf>
    <xf numFmtId="0" fontId="34" fillId="0" borderId="0" xfId="0" applyFont="1">
      <alignment vertical="center"/>
    </xf>
    <xf numFmtId="0" fontId="2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left" vertical="center" wrapText="1"/>
    </xf>
    <xf numFmtId="0" fontId="22" fillId="0" borderId="0" xfId="0" applyFont="1" applyAlignment="1" applyProtection="1">
      <alignment horizontal="center" vertical="center" wrapText="1"/>
      <protection locked="0"/>
    </xf>
    <xf numFmtId="1" fontId="22" fillId="0" borderId="0" xfId="0" applyNumberFormat="1" applyFont="1">
      <alignment vertical="center"/>
    </xf>
    <xf numFmtId="0" fontId="27" fillId="0" borderId="1" xfId="0" applyFont="1" applyBorder="1" applyAlignment="1"/>
    <xf numFmtId="0" fontId="8" fillId="0" borderId="1" xfId="0" applyFont="1" applyBorder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>
      <alignment horizontal="right" vertical="center"/>
    </xf>
    <xf numFmtId="0" fontId="10" fillId="5" borderId="1" xfId="0" applyFont="1" applyFill="1" applyBorder="1" applyAlignment="1"/>
    <xf numFmtId="0" fontId="10" fillId="0" borderId="0" xfId="0" applyFont="1" applyAlignment="1"/>
    <xf numFmtId="0" fontId="10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0" fontId="10" fillId="0" borderId="16" xfId="0" applyFont="1" applyBorder="1" applyAlignment="1"/>
    <xf numFmtId="0" fontId="25" fillId="0" borderId="0" xfId="0" applyFont="1" applyProtection="1">
      <alignment vertical="center"/>
      <protection locked="0"/>
    </xf>
    <xf numFmtId="0" fontId="10" fillId="0" borderId="1" xfId="0" applyFont="1" applyBorder="1" applyProtection="1">
      <alignment vertical="center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0" fontId="22" fillId="5" borderId="1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7" fillId="0" borderId="0" xfId="0" applyFont="1" applyProtection="1">
      <alignment vertical="center"/>
      <protection locked="0"/>
    </xf>
    <xf numFmtId="0" fontId="28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 applyProtection="1">
      <protection locked="0"/>
    </xf>
    <xf numFmtId="0" fontId="8" fillId="0" borderId="0" xfId="0" applyFont="1" applyAlignment="1">
      <alignment horizontal="center" vertical="center"/>
    </xf>
    <xf numFmtId="0" fontId="56" fillId="0" borderId="0" xfId="0" applyFont="1" applyProtection="1">
      <alignment vertical="center"/>
      <protection locked="0"/>
    </xf>
    <xf numFmtId="0" fontId="22" fillId="0" borderId="0" xfId="0" applyFont="1" applyAlignment="1" applyProtection="1">
      <protection locked="0"/>
    </xf>
    <xf numFmtId="1" fontId="60" fillId="0" borderId="1" xfId="0" applyNumberFormat="1" applyFont="1" applyBorder="1" applyAlignment="1" applyProtection="1">
      <alignment horizontal="right" vertical="center"/>
      <protection locked="0"/>
    </xf>
    <xf numFmtId="1" fontId="60" fillId="0" borderId="1" xfId="0" applyNumberFormat="1" applyFont="1" applyBorder="1" applyAlignment="1">
      <alignment horizontal="right" vertical="center"/>
    </xf>
    <xf numFmtId="167" fontId="60" fillId="0" borderId="1" xfId="0" applyNumberFormat="1" applyFont="1" applyBorder="1">
      <alignment vertical="center"/>
    </xf>
    <xf numFmtId="167" fontId="60" fillId="0" borderId="1" xfId="0" applyNumberFormat="1" applyFont="1" applyBorder="1" applyProtection="1">
      <alignment vertical="center"/>
      <protection locked="0"/>
    </xf>
    <xf numFmtId="1" fontId="0" fillId="0" borderId="1" xfId="0" applyNumberFormat="1" applyBorder="1" applyAlignment="1">
      <alignment horizontal="center" vertical="center"/>
    </xf>
    <xf numFmtId="167" fontId="5" fillId="5" borderId="1" xfId="0" applyNumberFormat="1" applyFont="1" applyFill="1" applyBorder="1" applyAlignment="1"/>
    <xf numFmtId="0" fontId="5" fillId="5" borderId="1" xfId="0" applyFont="1" applyFill="1" applyBorder="1" applyAlignment="1"/>
    <xf numFmtId="2" fontId="23" fillId="0" borderId="1" xfId="0" applyNumberFormat="1" applyFont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2" fontId="23" fillId="5" borderId="1" xfId="0" applyNumberFormat="1" applyFont="1" applyFill="1" applyBorder="1" applyAlignment="1">
      <alignment horizontal="center" vertical="center"/>
    </xf>
    <xf numFmtId="1" fontId="60" fillId="0" borderId="10" xfId="0" applyNumberFormat="1" applyFont="1" applyBorder="1" applyAlignment="1">
      <alignment horizontal="right" vertical="center"/>
    </xf>
    <xf numFmtId="167" fontId="60" fillId="0" borderId="10" xfId="0" applyNumberFormat="1" applyFont="1" applyBorder="1">
      <alignment vertical="center"/>
    </xf>
    <xf numFmtId="1" fontId="60" fillId="0" borderId="1" xfId="0" applyNumberFormat="1" applyFont="1" applyBorder="1" applyProtection="1">
      <alignment vertical="center"/>
      <protection locked="0"/>
    </xf>
    <xf numFmtId="0" fontId="23" fillId="0" borderId="1" xfId="0" applyFont="1" applyBorder="1" applyAlignment="1" applyProtection="1">
      <alignment horizontal="center"/>
      <protection locked="0"/>
    </xf>
    <xf numFmtId="0" fontId="23" fillId="0" borderId="1" xfId="0" applyFont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vertical="center" wrapText="1"/>
      <protection locked="0"/>
    </xf>
    <xf numFmtId="1" fontId="49" fillId="5" borderId="1" xfId="0" applyNumberFormat="1" applyFont="1" applyFill="1" applyBorder="1" applyAlignment="1" applyProtection="1">
      <alignment horizontal="center" vertical="center"/>
      <protection locked="0"/>
    </xf>
    <xf numFmtId="1" fontId="49" fillId="5" borderId="1" xfId="0" applyNumberFormat="1" applyFont="1" applyFill="1" applyBorder="1" applyAlignment="1">
      <alignment horizontal="center" vertical="center"/>
    </xf>
    <xf numFmtId="1" fontId="49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1" xfId="0" applyFont="1" applyBorder="1" applyAlignment="1" applyProtection="1">
      <alignment horizontal="center" vertical="center"/>
      <protection locked="0"/>
    </xf>
    <xf numFmtId="0" fontId="60" fillId="0" borderId="1" xfId="0" applyFont="1" applyBorder="1" applyProtection="1">
      <alignment vertical="center"/>
      <protection locked="0"/>
    </xf>
    <xf numFmtId="164" fontId="60" fillId="0" borderId="1" xfId="0" applyNumberFormat="1" applyFont="1" applyBorder="1" applyAlignment="1">
      <alignment horizontal="center" vertical="center"/>
    </xf>
    <xf numFmtId="164" fontId="60" fillId="0" borderId="1" xfId="0" applyNumberFormat="1" applyFont="1" applyBorder="1">
      <alignment vertical="center"/>
    </xf>
    <xf numFmtId="0" fontId="60" fillId="0" borderId="1" xfId="0" applyFont="1" applyBorder="1" applyAlignment="1" applyProtection="1">
      <alignment vertical="center" wrapText="1"/>
      <protection locked="0"/>
    </xf>
    <xf numFmtId="167" fontId="49" fillId="5" borderId="1" xfId="0" applyNumberFormat="1" applyFont="1" applyFill="1" applyBorder="1" applyAlignment="1">
      <alignment horizontal="right" vertical="center"/>
    </xf>
    <xf numFmtId="0" fontId="30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wrapText="1"/>
      <protection locked="0"/>
    </xf>
    <xf numFmtId="0" fontId="21" fillId="0" borderId="1" xfId="0" applyFont="1" applyBorder="1" applyAlignment="1" applyProtection="1">
      <alignment horizontal="left"/>
      <protection locked="0"/>
    </xf>
    <xf numFmtId="0" fontId="23" fillId="0" borderId="1" xfId="0" applyFont="1" applyBorder="1" applyProtection="1">
      <alignment vertical="center"/>
      <protection locked="0"/>
    </xf>
    <xf numFmtId="0" fontId="21" fillId="0" borderId="1" xfId="0" applyFont="1" applyBorder="1" applyAlignment="1" applyProtection="1">
      <alignment horizontal="right"/>
      <protection locked="0"/>
    </xf>
    <xf numFmtId="0" fontId="58" fillId="0" borderId="0" xfId="0" applyFont="1" applyAlignment="1" applyProtection="1">
      <protection locked="0"/>
    </xf>
    <xf numFmtId="1" fontId="8" fillId="0" borderId="0" xfId="0" applyNumberFormat="1" applyFont="1" applyProtection="1">
      <alignment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8" fillId="0" borderId="0" xfId="0" applyFont="1">
      <alignment vertical="center"/>
    </xf>
    <xf numFmtId="0" fontId="7" fillId="5" borderId="1" xfId="0" applyFont="1" applyFill="1" applyBorder="1" applyAlignment="1">
      <alignment horizontal="center" vertical="center" wrapText="1"/>
    </xf>
    <xf numFmtId="0" fontId="18" fillId="5" borderId="7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Protection="1">
      <alignment vertical="center"/>
      <protection locked="0"/>
    </xf>
    <xf numFmtId="0" fontId="8" fillId="0" borderId="0" xfId="0" applyFont="1" applyAlignment="1"/>
    <xf numFmtId="0" fontId="63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>
      <alignment vertical="center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17" fillId="5" borderId="1" xfId="0" applyFont="1" applyFill="1" applyBorder="1">
      <alignment vertical="center"/>
    </xf>
    <xf numFmtId="0" fontId="50" fillId="0" borderId="0" xfId="0" applyFont="1" applyProtection="1">
      <alignment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left" vertical="center"/>
      <protection locked="0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>
      <alignment vertical="center"/>
    </xf>
    <xf numFmtId="0" fontId="18" fillId="5" borderId="1" xfId="0" applyFont="1" applyFill="1" applyBorder="1" applyProtection="1">
      <alignment vertical="center"/>
      <protection locked="0"/>
    </xf>
    <xf numFmtId="0" fontId="17" fillId="5" borderId="1" xfId="0" applyFont="1" applyFill="1" applyBorder="1" applyProtection="1">
      <alignment vertical="center"/>
      <protection locked="0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19" fillId="0" borderId="6" xfId="0" applyFont="1" applyBorder="1" applyAlignment="1">
      <alignment vertical="center" wrapText="1"/>
    </xf>
    <xf numFmtId="0" fontId="64" fillId="0" borderId="1" xfId="0" applyFont="1" applyBorder="1" applyAlignment="1">
      <alignment wrapText="1"/>
    </xf>
    <xf numFmtId="0" fontId="64" fillId="0" borderId="11" xfId="0" applyFont="1" applyBorder="1" applyAlignment="1">
      <alignment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66" fillId="0" borderId="0" xfId="0" applyFont="1" applyAlignment="1" applyProtection="1"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57" fillId="0" borderId="3" xfId="0" applyFont="1" applyBorder="1" applyAlignment="1">
      <alignment horizontal="left" vertical="center" wrapText="1"/>
    </xf>
    <xf numFmtId="0" fontId="57" fillId="0" borderId="1" xfId="0" applyFont="1" applyBorder="1" applyAlignment="1">
      <alignment vertical="center" wrapText="1"/>
    </xf>
    <xf numFmtId="0" fontId="57" fillId="0" borderId="7" xfId="0" applyFont="1" applyBorder="1" applyAlignment="1">
      <alignment vertical="center" wrapText="1"/>
    </xf>
    <xf numFmtId="0" fontId="46" fillId="0" borderId="0" xfId="0" applyFont="1" applyAlignment="1" applyProtection="1">
      <protection locked="0"/>
    </xf>
    <xf numFmtId="0" fontId="45" fillId="5" borderId="1" xfId="0" applyFont="1" applyFill="1" applyBorder="1" applyAlignment="1" applyProtection="1">
      <alignment horizontal="center" vertical="center" wrapText="1"/>
      <protection locked="0"/>
    </xf>
    <xf numFmtId="0" fontId="45" fillId="0" borderId="1" xfId="0" applyFont="1" applyBorder="1" applyAlignment="1" applyProtection="1">
      <alignment horizontal="center" vertical="top"/>
      <protection locked="0"/>
    </xf>
    <xf numFmtId="0" fontId="23" fillId="0" borderId="1" xfId="0" applyFont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wrapText="1"/>
      <protection locked="0"/>
    </xf>
    <xf numFmtId="0" fontId="23" fillId="2" borderId="1" xfId="0" applyFont="1" applyFill="1" applyBorder="1" applyAlignment="1" applyProtection="1">
      <protection locked="0"/>
    </xf>
    <xf numFmtId="0" fontId="20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right"/>
      <protection locked="0"/>
    </xf>
    <xf numFmtId="0" fontId="21" fillId="0" borderId="0" xfId="0" applyFont="1" applyAlignment="1">
      <alignment horizontal="left" vertical="center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8" fillId="5" borderId="1" xfId="0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/>
    </xf>
    <xf numFmtId="0" fontId="7" fillId="0" borderId="16" xfId="0" applyFont="1" applyBorder="1" applyAlignment="1" applyProtection="1">
      <protection locked="0"/>
    </xf>
    <xf numFmtId="0" fontId="7" fillId="0" borderId="19" xfId="0" applyFont="1" applyBorder="1" applyAlignment="1" applyProtection="1">
      <protection locked="0"/>
    </xf>
    <xf numFmtId="0" fontId="7" fillId="0" borderId="1" xfId="0" applyFont="1" applyBorder="1" applyAlignment="1" applyProtection="1"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5" borderId="12" xfId="0" applyFont="1" applyFill="1" applyBorder="1" applyAlignment="1" applyProtection="1">
      <protection locked="0"/>
    </xf>
    <xf numFmtId="0" fontId="7" fillId="0" borderId="34" xfId="0" applyFont="1" applyBorder="1" applyAlignment="1" applyProtection="1">
      <alignment horizontal="left"/>
      <protection locked="0"/>
    </xf>
    <xf numFmtId="0" fontId="7" fillId="0" borderId="34" xfId="0" applyFont="1" applyBorder="1" applyAlignment="1" applyProtection="1">
      <protection locked="0"/>
    </xf>
    <xf numFmtId="0" fontId="7" fillId="5" borderId="1" xfId="0" applyFont="1" applyFill="1" applyBorder="1" applyAlignment="1" applyProtection="1">
      <protection locked="0"/>
    </xf>
    <xf numFmtId="0" fontId="7" fillId="0" borderId="1" xfId="0" applyFont="1" applyBorder="1" applyAlignment="1" applyProtection="1">
      <alignment horizontal="left"/>
      <protection locked="0"/>
    </xf>
    <xf numFmtId="0" fontId="7" fillId="0" borderId="17" xfId="0" applyFont="1" applyBorder="1" applyAlignment="1" applyProtection="1">
      <alignment horizontal="left"/>
      <protection locked="0"/>
    </xf>
    <xf numFmtId="0" fontId="30" fillId="0" borderId="0" xfId="0" applyFont="1" applyAlignment="1">
      <alignment horizontal="center" vertical="center"/>
    </xf>
    <xf numFmtId="1" fontId="21" fillId="0" borderId="0" xfId="0" applyNumberFormat="1" applyFont="1" applyAlignment="1"/>
    <xf numFmtId="0" fontId="49" fillId="0" borderId="0" xfId="0" applyFont="1" applyAlignment="1" applyProtection="1">
      <alignment horizontal="center" vertical="center"/>
      <protection locked="0"/>
    </xf>
    <xf numFmtId="0" fontId="20" fillId="0" borderId="0" xfId="0" applyFont="1" applyProtection="1">
      <alignment vertical="center"/>
      <protection locked="0"/>
    </xf>
    <xf numFmtId="0" fontId="57" fillId="0" borderId="3" xfId="0" applyFont="1" applyBorder="1" applyAlignment="1" applyProtection="1">
      <alignment horizontal="center" vertical="center"/>
      <protection locked="0"/>
    </xf>
    <xf numFmtId="0" fontId="57" fillId="0" borderId="1" xfId="0" applyFont="1" applyBorder="1" applyProtection="1">
      <alignment vertical="center"/>
      <protection locked="0"/>
    </xf>
    <xf numFmtId="1" fontId="57" fillId="0" borderId="1" xfId="0" applyNumberFormat="1" applyFont="1" applyBorder="1" applyProtection="1">
      <alignment vertical="center"/>
      <protection locked="0"/>
    </xf>
    <xf numFmtId="0" fontId="57" fillId="0" borderId="1" xfId="0" applyFont="1" applyBorder="1" applyAlignment="1" applyProtection="1">
      <alignment horizontal="right" vertical="center"/>
      <protection locked="0"/>
    </xf>
    <xf numFmtId="0" fontId="57" fillId="0" borderId="1" xfId="0" applyFont="1" applyBorder="1" applyAlignment="1" applyProtection="1">
      <alignment vertical="center" wrapText="1"/>
      <protection locked="0"/>
    </xf>
    <xf numFmtId="0" fontId="57" fillId="0" borderId="10" xfId="0" applyFont="1" applyBorder="1" applyProtection="1">
      <alignment vertical="center"/>
      <protection locked="0"/>
    </xf>
    <xf numFmtId="1" fontId="57" fillId="5" borderId="37" xfId="0" applyNumberFormat="1" applyFont="1" applyFill="1" applyBorder="1" applyProtection="1">
      <alignment vertical="center"/>
      <protection locked="0"/>
    </xf>
    <xf numFmtId="1" fontId="57" fillId="0" borderId="1" xfId="0" applyNumberFormat="1" applyFont="1" applyBorder="1" applyAlignment="1" applyProtection="1">
      <alignment horizontal="right" vertical="center"/>
      <protection locked="0"/>
    </xf>
    <xf numFmtId="0" fontId="55" fillId="0" borderId="0" xfId="0" applyFont="1" applyProtection="1">
      <alignment vertical="center"/>
      <protection locked="0"/>
    </xf>
    <xf numFmtId="1" fontId="56" fillId="0" borderId="0" xfId="0" applyNumberFormat="1" applyFont="1" applyProtection="1">
      <alignment vertical="center"/>
      <protection locked="0"/>
    </xf>
    <xf numFmtId="0" fontId="10" fillId="0" borderId="0" xfId="0" applyFont="1" applyProtection="1">
      <alignment vertical="center"/>
      <protection locked="0"/>
    </xf>
    <xf numFmtId="0" fontId="60" fillId="0" borderId="1" xfId="0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0" fillId="0" borderId="1" xfId="0" applyFont="1" applyBorder="1" applyAlignment="1">
      <alignment horizontal="center" vertical="center" wrapText="1"/>
    </xf>
    <xf numFmtId="0" fontId="7" fillId="5" borderId="1" xfId="0" applyFont="1" applyFill="1" applyBorder="1" applyProtection="1">
      <alignment vertical="center"/>
      <protection locked="0"/>
    </xf>
    <xf numFmtId="0" fontId="9" fillId="0" borderId="1" xfId="0" applyFont="1" applyBorder="1" applyAlignment="1">
      <alignment horizontal="center" vertical="center"/>
    </xf>
    <xf numFmtId="0" fontId="23" fillId="0" borderId="0" xfId="0" applyFont="1" applyAlignment="1" applyProtection="1">
      <alignment vertical="center" wrapText="1"/>
      <protection locked="0"/>
    </xf>
    <xf numFmtId="0" fontId="22" fillId="0" borderId="1" xfId="0" applyFont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vertical="center" wrapText="1"/>
    </xf>
    <xf numFmtId="0" fontId="22" fillId="0" borderId="9" xfId="0" applyFont="1" applyBorder="1" applyAlignment="1">
      <alignment horizontal="center" vertical="center" wrapText="1"/>
    </xf>
    <xf numFmtId="0" fontId="41" fillId="5" borderId="1" xfId="0" applyFont="1" applyFill="1" applyBorder="1" applyAlignment="1"/>
    <xf numFmtId="0" fontId="17" fillId="0" borderId="0" xfId="0" applyFont="1" applyAlignment="1">
      <alignment horizontal="center" vertical="center"/>
    </xf>
    <xf numFmtId="0" fontId="51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77" fillId="0" borderId="0" xfId="0" applyFont="1" applyProtection="1">
      <alignment vertical="center"/>
      <protection locked="0"/>
    </xf>
    <xf numFmtId="0" fontId="74" fillId="0" borderId="1" xfId="0" applyFont="1" applyBorder="1">
      <alignment vertical="center"/>
    </xf>
    <xf numFmtId="0" fontId="2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28" fillId="0" borderId="0" xfId="0" applyFont="1" applyAlignment="1"/>
    <xf numFmtId="0" fontId="22" fillId="5" borderId="2" xfId="0" applyFont="1" applyFill="1" applyBorder="1" applyAlignment="1" applyProtection="1">
      <alignment horizontal="center" vertical="center" wrapText="1"/>
      <protection locked="0"/>
    </xf>
    <xf numFmtId="0" fontId="22" fillId="5" borderId="13" xfId="0" applyFont="1" applyFill="1" applyBorder="1" applyAlignment="1" applyProtection="1">
      <alignment horizontal="center" vertical="center" wrapText="1"/>
      <protection locked="0"/>
    </xf>
    <xf numFmtId="0" fontId="22" fillId="5" borderId="14" xfId="0" applyFont="1" applyFill="1" applyBorder="1" applyAlignment="1" applyProtection="1">
      <alignment horizontal="center" vertical="center" wrapText="1"/>
      <protection locked="0"/>
    </xf>
    <xf numFmtId="4" fontId="22" fillId="0" borderId="1" xfId="0" applyNumberFormat="1" applyFont="1" applyBorder="1" applyAlignment="1">
      <alignment horizontal="center" vertical="center" wrapText="1"/>
    </xf>
    <xf numFmtId="17" fontId="0" fillId="0" borderId="1" xfId="0" applyNumberFormat="1" applyBorder="1" applyAlignment="1"/>
    <xf numFmtId="4" fontId="32" fillId="0" borderId="1" xfId="0" applyNumberFormat="1" applyFont="1" applyBorder="1" applyAlignment="1">
      <alignment horizontal="center" vertical="center" wrapText="1"/>
    </xf>
    <xf numFmtId="0" fontId="78" fillId="0" borderId="3" xfId="0" applyFont="1" applyBorder="1" applyAlignment="1" applyProtection="1">
      <alignment horizontal="center" vertical="top"/>
      <protection locked="0"/>
    </xf>
    <xf numFmtId="0" fontId="78" fillId="0" borderId="1" xfId="0" applyFont="1" applyBorder="1" applyAlignment="1" applyProtection="1">
      <alignment vertical="top"/>
      <protection locked="0"/>
    </xf>
    <xf numFmtId="164" fontId="24" fillId="0" borderId="1" xfId="0" applyNumberFormat="1" applyFont="1" applyBorder="1" applyAlignment="1" applyProtection="1">
      <alignment horizontal="right"/>
      <protection locked="0"/>
    </xf>
    <xf numFmtId="168" fontId="24" fillId="0" borderId="1" xfId="0" applyNumberFormat="1" applyFont="1" applyBorder="1" applyAlignment="1" applyProtection="1">
      <protection locked="0"/>
    </xf>
    <xf numFmtId="0" fontId="24" fillId="0" borderId="1" xfId="0" applyFont="1" applyBorder="1" applyAlignment="1" applyProtection="1">
      <alignment horizontal="right"/>
      <protection locked="0"/>
    </xf>
    <xf numFmtId="0" fontId="24" fillId="0" borderId="7" xfId="0" applyFont="1" applyBorder="1" applyAlignment="1" applyProtection="1">
      <alignment horizontal="right"/>
      <protection locked="0"/>
    </xf>
    <xf numFmtId="166" fontId="43" fillId="0" borderId="0" xfId="0" applyNumberFormat="1" applyFont="1" applyAlignment="1" applyProtection="1">
      <protection locked="0"/>
    </xf>
    <xf numFmtId="168" fontId="21" fillId="0" borderId="0" xfId="0" applyNumberFormat="1" applyFont="1" applyAlignment="1" applyProtection="1">
      <protection locked="0"/>
    </xf>
    <xf numFmtId="3" fontId="21" fillId="0" borderId="1" xfId="0" applyNumberFormat="1" applyFont="1" applyBorder="1" applyAlignment="1">
      <alignment horizontal="center" vertical="top"/>
    </xf>
    <xf numFmtId="4" fontId="21" fillId="0" borderId="1" xfId="0" applyNumberFormat="1" applyFont="1" applyBorder="1" applyAlignment="1">
      <alignment vertical="top"/>
    </xf>
    <xf numFmtId="3" fontId="21" fillId="0" borderId="1" xfId="0" applyNumberFormat="1" applyFont="1" applyBorder="1" applyAlignment="1"/>
    <xf numFmtId="0" fontId="0" fillId="0" borderId="1" xfId="0" applyBorder="1" applyAlignment="1"/>
    <xf numFmtId="2" fontId="0" fillId="0" borderId="1" xfId="0" applyNumberFormat="1" applyBorder="1" applyAlignment="1"/>
    <xf numFmtId="168" fontId="24" fillId="0" borderId="1" xfId="2" applyNumberFormat="1" applyFont="1" applyBorder="1" applyAlignment="1" applyProtection="1">
      <alignment horizontal="right"/>
      <protection locked="0"/>
    </xf>
    <xf numFmtId="0" fontId="78" fillId="0" borderId="1" xfId="0" applyFont="1" applyBorder="1" applyAlignment="1" applyProtection="1">
      <alignment vertical="top" wrapText="1"/>
      <protection locked="0"/>
    </xf>
    <xf numFmtId="4" fontId="21" fillId="0" borderId="1" xfId="0" applyNumberFormat="1" applyFont="1" applyBorder="1" applyAlignment="1">
      <alignment vertical="top" wrapText="1"/>
    </xf>
    <xf numFmtId="0" fontId="78" fillId="0" borderId="10" xfId="0" applyFont="1" applyBorder="1" applyAlignment="1" applyProtection="1">
      <alignment vertical="top"/>
      <protection locked="0"/>
    </xf>
    <xf numFmtId="164" fontId="24" fillId="0" borderId="10" xfId="0" applyNumberFormat="1" applyFont="1" applyBorder="1" applyAlignment="1" applyProtection="1">
      <alignment horizontal="right"/>
      <protection locked="0"/>
    </xf>
    <xf numFmtId="168" fontId="24" fillId="0" borderId="10" xfId="0" applyNumberFormat="1" applyFont="1" applyBorder="1" applyAlignment="1" applyProtection="1">
      <protection locked="0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8" xfId="0" applyFont="1" applyBorder="1" applyAlignment="1" applyProtection="1">
      <alignment horizontal="right"/>
      <protection locked="0"/>
    </xf>
    <xf numFmtId="164" fontId="21" fillId="0" borderId="0" xfId="0" applyNumberFormat="1" applyFont="1" applyAlignment="1" applyProtection="1">
      <protection locked="0"/>
    </xf>
    <xf numFmtId="164" fontId="20" fillId="5" borderId="40" xfId="0" applyNumberFormat="1" applyFont="1" applyFill="1" applyBorder="1" applyAlignment="1"/>
    <xf numFmtId="168" fontId="21" fillId="0" borderId="0" xfId="2" applyNumberFormat="1" applyFont="1" applyAlignment="1" applyProtection="1">
      <protection locked="0"/>
    </xf>
    <xf numFmtId="4" fontId="22" fillId="0" borderId="1" xfId="0" applyNumberFormat="1" applyFont="1" applyBorder="1" applyAlignment="1">
      <alignment horizontal="center"/>
    </xf>
    <xf numFmtId="3" fontId="22" fillId="0" borderId="1" xfId="0" applyNumberFormat="1" applyFont="1" applyBorder="1" applyAlignment="1"/>
    <xf numFmtId="0" fontId="79" fillId="0" borderId="0" xfId="0" applyFont="1" applyAlignment="1" applyProtection="1">
      <alignment horizontal="center" vertical="top"/>
      <protection locked="0"/>
    </xf>
    <xf numFmtId="164" fontId="20" fillId="0" borderId="0" xfId="0" applyNumberFormat="1" applyFont="1" applyAlignment="1"/>
    <xf numFmtId="164" fontId="20" fillId="0" borderId="0" xfId="0" applyNumberFormat="1" applyFont="1" applyAlignment="1">
      <alignment horizontal="right"/>
    </xf>
    <xf numFmtId="4" fontId="22" fillId="0" borderId="0" xfId="0" applyNumberFormat="1" applyFont="1" applyAlignment="1">
      <alignment horizontal="center"/>
    </xf>
    <xf numFmtId="3" fontId="22" fillId="0" borderId="0" xfId="0" applyNumberFormat="1" applyFont="1" applyAlignment="1"/>
    <xf numFmtId="2" fontId="0" fillId="0" borderId="0" xfId="0" applyNumberFormat="1" applyAlignment="1"/>
    <xf numFmtId="166" fontId="21" fillId="0" borderId="0" xfId="0" applyNumberFormat="1" applyFont="1" applyAlignment="1" applyProtection="1">
      <protection locked="0"/>
    </xf>
    <xf numFmtId="164" fontId="24" fillId="0" borderId="1" xfId="0" applyNumberFormat="1" applyFont="1" applyBorder="1" applyAlignment="1" applyProtection="1">
      <alignment horizontal="center"/>
      <protection locked="0"/>
    </xf>
    <xf numFmtId="164" fontId="24" fillId="0" borderId="1" xfId="0" applyNumberFormat="1" applyFont="1" applyBorder="1" applyAlignment="1" applyProtection="1">
      <alignment horizontal="left"/>
      <protection locked="0"/>
    </xf>
    <xf numFmtId="164" fontId="24" fillId="0" borderId="1" xfId="0" applyNumberFormat="1" applyFont="1" applyBorder="1" applyAlignment="1" applyProtection="1">
      <protection locked="0"/>
    </xf>
    <xf numFmtId="164" fontId="24" fillId="0" borderId="10" xfId="0" applyNumberFormat="1" applyFont="1" applyBorder="1" applyAlignment="1" applyProtection="1">
      <alignment horizontal="left"/>
      <protection locked="0"/>
    </xf>
    <xf numFmtId="164" fontId="24" fillId="0" borderId="10" xfId="0" applyNumberFormat="1" applyFont="1" applyBorder="1" applyAlignment="1" applyProtection="1">
      <alignment horizontal="center"/>
      <protection locked="0"/>
    </xf>
    <xf numFmtId="164" fontId="20" fillId="5" borderId="37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Alignment="1" applyProtection="1">
      <protection locked="0"/>
    </xf>
    <xf numFmtId="168" fontId="43" fillId="0" borderId="0" xfId="0" applyNumberFormat="1" applyFont="1" applyAlignment="1" applyProtection="1">
      <protection locked="0"/>
    </xf>
    <xf numFmtId="0" fontId="78" fillId="0" borderId="1" xfId="0" applyFont="1" applyBorder="1" applyAlignment="1">
      <alignment vertical="top"/>
    </xf>
    <xf numFmtId="164" fontId="24" fillId="0" borderId="1" xfId="0" applyNumberFormat="1" applyFont="1" applyBorder="1" applyAlignment="1"/>
    <xf numFmtId="164" fontId="24" fillId="0" borderId="1" xfId="0" applyNumberFormat="1" applyFont="1" applyBorder="1" applyAlignment="1">
      <alignment horizontal="center"/>
    </xf>
    <xf numFmtId="0" fontId="78" fillId="0" borderId="1" xfId="0" applyFont="1" applyBorder="1" applyAlignment="1">
      <alignment vertical="top" wrapText="1"/>
    </xf>
    <xf numFmtId="0" fontId="78" fillId="0" borderId="10" xfId="0" applyFont="1" applyBorder="1" applyAlignment="1">
      <alignment vertical="top"/>
    </xf>
    <xf numFmtId="164" fontId="24" fillId="0" borderId="10" xfId="0" applyNumberFormat="1" applyFont="1" applyBorder="1" applyAlignment="1"/>
    <xf numFmtId="166" fontId="21" fillId="0" borderId="0" xfId="2" applyFont="1" applyAlignment="1" applyProtection="1">
      <protection locked="0"/>
    </xf>
    <xf numFmtId="164" fontId="20" fillId="5" borderId="37" xfId="0" applyNumberFormat="1" applyFont="1" applyFill="1" applyBorder="1" applyAlignment="1"/>
    <xf numFmtId="2" fontId="21" fillId="0" borderId="0" xfId="0" applyNumberFormat="1" applyFont="1" applyAlignment="1" applyProtection="1">
      <protection locked="0"/>
    </xf>
    <xf numFmtId="164" fontId="21" fillId="0" borderId="0" xfId="0" applyNumberFormat="1" applyFont="1" applyAlignment="1" applyProtection="1">
      <alignment horizontal="center"/>
      <protection locked="0"/>
    </xf>
    <xf numFmtId="166" fontId="21" fillId="0" borderId="0" xfId="0" applyNumberFormat="1" applyFont="1" applyAlignment="1" applyProtection="1">
      <alignment horizontal="center"/>
      <protection locked="0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/>
    </xf>
    <xf numFmtId="0" fontId="18" fillId="4" borderId="46" xfId="0" applyFont="1" applyFill="1" applyBorder="1" applyAlignment="1">
      <alignment horizontal="center"/>
    </xf>
    <xf numFmtId="0" fontId="10" fillId="0" borderId="0" xfId="0" applyFont="1" applyAlignment="1" applyProtection="1">
      <alignment horizontal="left" vertical="center"/>
      <protection locked="0"/>
    </xf>
    <xf numFmtId="0" fontId="27" fillId="0" borderId="1" xfId="0" applyFont="1" applyBorder="1" applyAlignment="1">
      <alignment horizontal="left" vertical="center"/>
    </xf>
    <xf numFmtId="0" fontId="10" fillId="5" borderId="1" xfId="0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3" fillId="0" borderId="1" xfId="3" applyFont="1" applyBorder="1" applyAlignment="1">
      <alignment horizontal="left" vertical="center"/>
    </xf>
    <xf numFmtId="0" fontId="3" fillId="0" borderId="0" xfId="3" applyFont="1" applyAlignment="1">
      <alignment horizontal="left" vertical="center"/>
    </xf>
    <xf numFmtId="0" fontId="3" fillId="0" borderId="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80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right" vertical="center"/>
    </xf>
    <xf numFmtId="0" fontId="27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37" fillId="0" borderId="1" xfId="0" applyFont="1" applyBorder="1" applyAlignment="1" applyProtection="1">
      <alignment horizontal="left"/>
      <protection locked="0"/>
    </xf>
    <xf numFmtId="0" fontId="8" fillId="0" borderId="1" xfId="0" applyFont="1" applyBorder="1" applyAlignment="1">
      <alignment vertical="center" wrapText="1"/>
    </xf>
    <xf numFmtId="0" fontId="63" fillId="0" borderId="1" xfId="0" applyFont="1" applyBorder="1" applyAlignment="1" applyProtection="1">
      <alignment horizontal="right" vertical="center"/>
      <protection locked="0"/>
    </xf>
    <xf numFmtId="0" fontId="67" fillId="0" borderId="1" xfId="0" applyFont="1" applyBorder="1" applyAlignment="1">
      <alignment horizontal="right" vertical="center"/>
    </xf>
    <xf numFmtId="0" fontId="17" fillId="0" borderId="0" xfId="0" applyFont="1" applyProtection="1">
      <alignment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28" fillId="0" borderId="0" xfId="0" applyFont="1" applyProtection="1">
      <alignment vertical="center"/>
      <protection locked="0"/>
    </xf>
    <xf numFmtId="0" fontId="7" fillId="0" borderId="0" xfId="0" applyFont="1" applyAlignment="1"/>
    <xf numFmtId="0" fontId="28" fillId="0" borderId="0" xfId="0" applyFont="1">
      <alignment vertical="center"/>
    </xf>
    <xf numFmtId="0" fontId="37" fillId="0" borderId="1" xfId="0" applyFont="1" applyBorder="1" applyAlignment="1">
      <alignment horizontal="center" vertical="center"/>
    </xf>
    <xf numFmtId="0" fontId="0" fillId="0" borderId="0" xfId="0">
      <alignment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/>
    </xf>
    <xf numFmtId="0" fontId="10" fillId="0" borderId="16" xfId="0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locked="0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/>
    </xf>
    <xf numFmtId="0" fontId="40" fillId="5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9" xfId="0" applyFont="1" applyBorder="1" applyAlignment="1"/>
    <xf numFmtId="0" fontId="10" fillId="0" borderId="19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10" fillId="5" borderId="12" xfId="0" applyFont="1" applyFill="1" applyBorder="1" applyAlignment="1"/>
    <xf numFmtId="0" fontId="10" fillId="0" borderId="34" xfId="0" applyFont="1" applyBorder="1" applyAlignment="1">
      <alignment horizontal="left"/>
    </xf>
    <xf numFmtId="0" fontId="10" fillId="0" borderId="1" xfId="0" applyFont="1" applyBorder="1" applyAlignment="1">
      <alignment horizontal="center" wrapText="1"/>
    </xf>
    <xf numFmtId="0" fontId="10" fillId="0" borderId="12" xfId="0" applyFont="1" applyBorder="1" applyAlignment="1">
      <alignment horizontal="center"/>
    </xf>
    <xf numFmtId="0" fontId="10" fillId="0" borderId="34" xfId="0" applyFont="1" applyBorder="1" applyAlignment="1"/>
    <xf numFmtId="0" fontId="10" fillId="5" borderId="19" xfId="0" applyFont="1" applyFill="1" applyBorder="1" applyAlignment="1"/>
    <xf numFmtId="0" fontId="10" fillId="0" borderId="17" xfId="0" applyFont="1" applyBorder="1" applyAlignment="1">
      <alignment horizontal="left"/>
    </xf>
    <xf numFmtId="0" fontId="10" fillId="5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51" fillId="0" borderId="0" xfId="0" applyFont="1" applyAlignment="1">
      <alignment horizontal="left" vertical="center"/>
    </xf>
    <xf numFmtId="0" fontId="9" fillId="0" borderId="0" xfId="0" applyFont="1" applyAlignment="1"/>
    <xf numFmtId="0" fontId="51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right" vertical="center" wrapText="1"/>
    </xf>
    <xf numFmtId="1" fontId="10" fillId="0" borderId="1" xfId="0" applyNumberFormat="1" applyFont="1" applyBorder="1" applyAlignment="1">
      <alignment horizontal="right" vertical="center" wrapText="1"/>
    </xf>
    <xf numFmtId="0" fontId="10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vertical="top"/>
    </xf>
    <xf numFmtId="0" fontId="21" fillId="0" borderId="1" xfId="0" applyFont="1" applyBorder="1" applyAlignment="1">
      <alignment vertical="top" wrapText="1"/>
    </xf>
    <xf numFmtId="0" fontId="22" fillId="5" borderId="1" xfId="0" applyFont="1" applyFill="1" applyBorder="1" applyAlignment="1"/>
    <xf numFmtId="0" fontId="21" fillId="5" borderId="7" xfId="0" applyFont="1" applyFill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26" fillId="0" borderId="0" xfId="0" applyFont="1" applyAlignment="1"/>
    <xf numFmtId="0" fontId="38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23" fillId="8" borderId="0" xfId="0" applyFont="1" applyFill="1" applyAlignment="1"/>
    <xf numFmtId="0" fontId="26" fillId="8" borderId="0" xfId="0" applyFont="1" applyFill="1" applyAlignment="1"/>
    <xf numFmtId="0" fontId="37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/>
    </xf>
    <xf numFmtId="0" fontId="0" fillId="8" borderId="1" xfId="0" applyFill="1" applyBorder="1">
      <alignment vertical="center"/>
    </xf>
    <xf numFmtId="0" fontId="3" fillId="8" borderId="1" xfId="0" applyFont="1" applyFill="1" applyBorder="1" applyAlignment="1">
      <alignment horizontal="right"/>
    </xf>
    <xf numFmtId="0" fontId="60" fillId="0" borderId="3" xfId="0" applyFont="1" applyBorder="1" applyAlignment="1">
      <alignment horizontal="left"/>
    </xf>
    <xf numFmtId="0" fontId="22" fillId="5" borderId="1" xfId="0" applyFont="1" applyFill="1" applyBorder="1" applyAlignment="1" applyProtection="1">
      <alignment horizontal="center"/>
      <protection locked="0"/>
    </xf>
    <xf numFmtId="0" fontId="21" fillId="0" borderId="1" xfId="0" applyFont="1" applyBorder="1" applyAlignment="1" applyProtection="1">
      <alignment horizontal="center"/>
      <protection locked="0"/>
    </xf>
    <xf numFmtId="1" fontId="21" fillId="5" borderId="1" xfId="0" applyNumberFormat="1" applyFont="1" applyFill="1" applyBorder="1" applyProtection="1">
      <alignment vertical="center"/>
      <protection locked="0"/>
    </xf>
    <xf numFmtId="1" fontId="57" fillId="0" borderId="1" xfId="0" applyNumberFormat="1" applyFont="1" applyBorder="1">
      <alignment vertical="center"/>
    </xf>
    <xf numFmtId="1" fontId="57" fillId="0" borderId="10" xfId="0" applyNumberFormat="1" applyFont="1" applyBorder="1">
      <alignment vertical="center"/>
    </xf>
    <xf numFmtId="167" fontId="16" fillId="0" borderId="1" xfId="0" applyNumberFormat="1" applyFont="1" applyBorder="1" applyAlignment="1"/>
    <xf numFmtId="0" fontId="8" fillId="5" borderId="1" xfId="0" applyFont="1" applyFill="1" applyBorder="1" applyAlignment="1"/>
    <xf numFmtId="0" fontId="5" fillId="5" borderId="12" xfId="0" applyFont="1" applyFill="1" applyBorder="1" applyAlignment="1"/>
    <xf numFmtId="0" fontId="5" fillId="5" borderId="1" xfId="0" applyFont="1" applyFill="1" applyBorder="1" applyAlignment="1">
      <alignment horizontal="left" wrapText="1"/>
    </xf>
    <xf numFmtId="0" fontId="10" fillId="0" borderId="12" xfId="0" applyFont="1" applyBorder="1" applyAlignment="1" applyProtection="1">
      <protection locked="0"/>
    </xf>
    <xf numFmtId="0" fontId="10" fillId="0" borderId="19" xfId="0" applyFont="1" applyBorder="1" applyAlignment="1" applyProtection="1">
      <protection locked="0"/>
    </xf>
    <xf numFmtId="0" fontId="18" fillId="0" borderId="12" xfId="0" applyFont="1" applyBorder="1" applyAlignment="1" applyProtection="1">
      <alignment horizontal="center" wrapText="1"/>
      <protection locked="0"/>
    </xf>
    <xf numFmtId="0" fontId="10" fillId="0" borderId="16" xfId="0" applyFont="1" applyBorder="1" applyAlignment="1">
      <alignment horizontal="left"/>
    </xf>
    <xf numFmtId="1" fontId="10" fillId="0" borderId="1" xfId="0" applyNumberFormat="1" applyFont="1" applyBorder="1" applyAlignment="1" applyProtection="1">
      <alignment horizontal="right"/>
      <protection locked="0"/>
    </xf>
    <xf numFmtId="1" fontId="10" fillId="5" borderId="1" xfId="0" applyNumberFormat="1" applyFont="1" applyFill="1" applyBorder="1" applyAlignment="1" applyProtection="1">
      <alignment horizontal="right"/>
      <protection locked="0"/>
    </xf>
    <xf numFmtId="1" fontId="10" fillId="0" borderId="1" xfId="0" applyNumberFormat="1" applyFont="1" applyBorder="1" applyAlignment="1" applyProtection="1">
      <alignment horizontal="left"/>
      <protection locked="0"/>
    </xf>
    <xf numFmtId="1" fontId="10" fillId="0" borderId="6" xfId="0" applyNumberFormat="1" applyFont="1" applyBorder="1" applyAlignment="1" applyProtection="1">
      <alignment horizontal="left"/>
      <protection locked="0"/>
    </xf>
    <xf numFmtId="1" fontId="10" fillId="0" borderId="12" xfId="0" applyNumberFormat="1" applyFont="1" applyBorder="1" applyAlignment="1">
      <alignment horizontal="left"/>
    </xf>
    <xf numFmtId="1" fontId="10" fillId="0" borderId="12" xfId="0" applyNumberFormat="1" applyFont="1" applyBorder="1" applyAlignment="1" applyProtection="1">
      <protection locked="0"/>
    </xf>
    <xf numFmtId="1" fontId="10" fillId="0" borderId="12" xfId="0" applyNumberFormat="1" applyFont="1" applyBorder="1" applyAlignment="1" applyProtection="1">
      <alignment horizontal="left"/>
      <protection locked="0"/>
    </xf>
    <xf numFmtId="1" fontId="10" fillId="0" borderId="19" xfId="0" applyNumberFormat="1" applyFont="1" applyBorder="1" applyAlignment="1" applyProtection="1">
      <protection locked="0"/>
    </xf>
    <xf numFmtId="1" fontId="18" fillId="0" borderId="12" xfId="0" applyNumberFormat="1" applyFont="1" applyBorder="1" applyAlignment="1" applyProtection="1">
      <alignment horizontal="center" wrapText="1"/>
      <protection locked="0"/>
    </xf>
    <xf numFmtId="0" fontId="10" fillId="5" borderId="10" xfId="0" applyFont="1" applyFill="1" applyBorder="1" applyAlignment="1">
      <alignment horizontal="center"/>
    </xf>
    <xf numFmtId="1" fontId="10" fillId="0" borderId="10" xfId="0" applyNumberFormat="1" applyFont="1" applyBorder="1" applyAlignment="1" applyProtection="1">
      <alignment horizontal="right"/>
      <protection locked="0"/>
    </xf>
    <xf numFmtId="0" fontId="10" fillId="0" borderId="11" xfId="0" applyFont="1" applyBorder="1" applyAlignment="1">
      <alignment horizontal="center" wrapText="1"/>
    </xf>
    <xf numFmtId="1" fontId="10" fillId="0" borderId="11" xfId="0" applyNumberFormat="1" applyFont="1" applyBorder="1" applyAlignment="1" applyProtection="1">
      <alignment horizontal="right"/>
      <protection locked="0"/>
    </xf>
    <xf numFmtId="1" fontId="10" fillId="0" borderId="19" xfId="0" applyNumberFormat="1" applyFont="1" applyBorder="1" applyAlignment="1" applyProtection="1">
      <alignment horizontal="right"/>
      <protection locked="0"/>
    </xf>
    <xf numFmtId="0" fontId="9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1" fontId="22" fillId="5" borderId="1" xfId="0" applyNumberFormat="1" applyFont="1" applyFill="1" applyBorder="1" applyAlignment="1">
      <alignment horizontal="center" vertical="center"/>
    </xf>
    <xf numFmtId="2" fontId="22" fillId="0" borderId="7" xfId="0" applyNumberFormat="1" applyFont="1" applyBorder="1" applyAlignment="1">
      <alignment horizontal="center" vertical="center"/>
    </xf>
    <xf numFmtId="2" fontId="22" fillId="5" borderId="7" xfId="0" applyNumberFormat="1" applyFont="1" applyFill="1" applyBorder="1" applyAlignment="1">
      <alignment horizontal="center" vertical="center"/>
    </xf>
    <xf numFmtId="2" fontId="22" fillId="5" borderId="5" xfId="0" applyNumberFormat="1" applyFont="1" applyFill="1" applyBorder="1" applyAlignment="1" applyProtection="1">
      <alignment horizontal="left" vertical="center" indent="2"/>
      <protection locked="0"/>
    </xf>
    <xf numFmtId="0" fontId="22" fillId="0" borderId="3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horizontal="center" vertical="center"/>
    </xf>
    <xf numFmtId="0" fontId="21" fillId="5" borderId="5" xfId="0" applyFont="1" applyFill="1" applyBorder="1" applyAlignment="1" applyProtection="1">
      <alignment horizontal="left" vertical="center" indent="2"/>
      <protection locked="0"/>
    </xf>
    <xf numFmtId="0" fontId="21" fillId="5" borderId="8" xfId="0" applyFont="1" applyFill="1" applyBorder="1" applyAlignment="1" applyProtection="1">
      <alignment horizontal="left" vertical="center" indent="2"/>
      <protection locked="0"/>
    </xf>
    <xf numFmtId="2" fontId="21" fillId="5" borderId="5" xfId="0" applyNumberFormat="1" applyFont="1" applyFill="1" applyBorder="1" applyAlignment="1" applyProtection="1">
      <alignment horizontal="left" vertical="center" indent="2"/>
      <protection locked="0"/>
    </xf>
    <xf numFmtId="0" fontId="22" fillId="5" borderId="8" xfId="0" applyFont="1" applyFill="1" applyBorder="1" applyAlignment="1" applyProtection="1">
      <alignment horizontal="left" vertical="center" indent="2"/>
      <protection locked="0"/>
    </xf>
    <xf numFmtId="164" fontId="49" fillId="5" borderId="1" xfId="0" applyNumberFormat="1" applyFont="1" applyFill="1" applyBorder="1">
      <alignment vertical="center"/>
    </xf>
    <xf numFmtId="2" fontId="22" fillId="5" borderId="5" xfId="0" applyNumberFormat="1" applyFont="1" applyFill="1" applyBorder="1" applyAlignment="1">
      <alignment horizontal="center" vertical="center"/>
    </xf>
    <xf numFmtId="2" fontId="22" fillId="5" borderId="5" xfId="0" applyNumberFormat="1" applyFont="1" applyFill="1" applyBorder="1" applyAlignment="1" applyProtection="1">
      <alignment horizontal="center" vertical="center"/>
      <protection locked="0"/>
    </xf>
    <xf numFmtId="0" fontId="24" fillId="0" borderId="1" xfId="5" applyNumberFormat="1" applyFont="1" applyBorder="1" applyAlignment="1" applyProtection="1">
      <alignment horizontal="right"/>
    </xf>
    <xf numFmtId="0" fontId="20" fillId="5" borderId="37" xfId="5" applyNumberFormat="1" applyFont="1" applyFill="1" applyBorder="1" applyAlignment="1" applyProtection="1">
      <alignment horizontal="right"/>
    </xf>
    <xf numFmtId="0" fontId="20" fillId="5" borderId="38" xfId="5" applyNumberFormat="1" applyFont="1" applyFill="1" applyBorder="1" applyAlignment="1" applyProtection="1">
      <alignment horizontal="right"/>
    </xf>
    <xf numFmtId="0" fontId="20" fillId="5" borderId="37" xfId="0" applyFont="1" applyFill="1" applyBorder="1" applyAlignment="1">
      <alignment horizontal="right"/>
    </xf>
    <xf numFmtId="0" fontId="20" fillId="5" borderId="38" xfId="0" applyFont="1" applyFill="1" applyBorder="1" applyAlignment="1">
      <alignment horizontal="right"/>
    </xf>
    <xf numFmtId="0" fontId="20" fillId="5" borderId="37" xfId="0" applyFont="1" applyFill="1" applyBorder="1" applyAlignment="1" applyProtection="1">
      <alignment horizontal="right"/>
      <protection locked="0"/>
    </xf>
    <xf numFmtId="0" fontId="20" fillId="5" borderId="37" xfId="0" applyFont="1" applyFill="1" applyBorder="1" applyAlignment="1" applyProtection="1">
      <alignment horizontal="right" vertical="center"/>
      <protection locked="0"/>
    </xf>
    <xf numFmtId="0" fontId="20" fillId="5" borderId="38" xfId="0" applyFont="1" applyFill="1" applyBorder="1" applyAlignment="1" applyProtection="1">
      <alignment horizontal="right" vertical="center"/>
      <protection locked="0"/>
    </xf>
    <xf numFmtId="0" fontId="71" fillId="0" borderId="1" xfId="0" applyFont="1" applyBorder="1" applyAlignment="1" applyProtection="1">
      <alignment horizontal="center" vertical="center"/>
      <protection locked="0"/>
    </xf>
    <xf numFmtId="0" fontId="60" fillId="0" borderId="3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 vertical="center" wrapText="1"/>
    </xf>
    <xf numFmtId="0" fontId="40" fillId="5" borderId="5" xfId="0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right"/>
    </xf>
    <xf numFmtId="1" fontId="15" fillId="5" borderId="37" xfId="0" applyNumberFormat="1" applyFont="1" applyFill="1" applyBorder="1" applyAlignment="1">
      <alignment horizontal="right"/>
    </xf>
    <xf numFmtId="0" fontId="15" fillId="5" borderId="38" xfId="0" applyFont="1" applyFill="1" applyBorder="1" applyAlignment="1">
      <alignment horizontal="right"/>
    </xf>
    <xf numFmtId="0" fontId="22" fillId="5" borderId="2" xfId="0" applyFont="1" applyFill="1" applyBorder="1" applyAlignment="1">
      <alignment horizontal="center" vertical="center" wrapText="1"/>
    </xf>
    <xf numFmtId="0" fontId="24" fillId="0" borderId="7" xfId="5" applyNumberFormat="1" applyFont="1" applyBorder="1" applyAlignment="1" applyProtection="1">
      <alignment horizontal="right"/>
    </xf>
    <xf numFmtId="1" fontId="21" fillId="0" borderId="0" xfId="0" applyNumberFormat="1" applyFont="1" applyProtection="1">
      <alignment vertical="center"/>
      <protection locked="0"/>
    </xf>
    <xf numFmtId="167" fontId="21" fillId="0" borderId="0" xfId="0" applyNumberFormat="1" applyFont="1" applyProtection="1">
      <alignment vertical="center"/>
      <protection locked="0"/>
    </xf>
    <xf numFmtId="0" fontId="34" fillId="0" borderId="0" xfId="0" applyFont="1" applyAlignment="1" applyProtection="1">
      <alignment horizontal="center"/>
      <protection locked="0"/>
    </xf>
    <xf numFmtId="1" fontId="21" fillId="0" borderId="0" xfId="0" applyNumberFormat="1" applyFont="1" applyAlignment="1" applyProtection="1">
      <alignment horizontal="center" vertical="center"/>
      <protection locked="0"/>
    </xf>
    <xf numFmtId="0" fontId="21" fillId="7" borderId="0" xfId="0" applyFont="1" applyFill="1" applyAlignment="1"/>
    <xf numFmtId="0" fontId="33" fillId="7" borderId="0" xfId="0" applyFont="1" applyFill="1" applyAlignment="1"/>
    <xf numFmtId="0" fontId="30" fillId="7" borderId="0" xfId="0" applyFont="1" applyFill="1" applyAlignment="1"/>
    <xf numFmtId="0" fontId="21" fillId="7" borderId="0" xfId="0" applyFont="1" applyFill="1" applyAlignment="1">
      <alignment horizontal="center"/>
    </xf>
    <xf numFmtId="0" fontId="21" fillId="7" borderId="2" xfId="0" applyFont="1" applyFill="1" applyBorder="1" applyAlignment="1"/>
    <xf numFmtId="0" fontId="27" fillId="7" borderId="3" xfId="0" applyFont="1" applyFill="1" applyBorder="1" applyAlignment="1">
      <alignment horizontal="center" wrapText="1"/>
    </xf>
    <xf numFmtId="0" fontId="21" fillId="7" borderId="1" xfId="0" applyFont="1" applyFill="1" applyBorder="1" applyAlignment="1">
      <alignment horizontal="center"/>
    </xf>
    <xf numFmtId="0" fontId="21" fillId="7" borderId="3" xfId="0" applyFont="1" applyFill="1" applyBorder="1" applyAlignment="1">
      <alignment horizontal="center"/>
    </xf>
    <xf numFmtId="0" fontId="21" fillId="7" borderId="1" xfId="0" applyFont="1" applyFill="1" applyBorder="1" applyAlignment="1"/>
    <xf numFmtId="0" fontId="21" fillId="7" borderId="16" xfId="0" applyFont="1" applyFill="1" applyBorder="1" applyAlignment="1"/>
    <xf numFmtId="0" fontId="21" fillId="7" borderId="7" xfId="0" applyFont="1" applyFill="1" applyBorder="1" applyAlignment="1"/>
    <xf numFmtId="0" fontId="21" fillId="7" borderId="4" xfId="0" applyFont="1" applyFill="1" applyBorder="1" applyAlignment="1">
      <alignment horizontal="center"/>
    </xf>
    <xf numFmtId="1" fontId="21" fillId="7" borderId="5" xfId="0" applyNumberFormat="1" applyFont="1" applyFill="1" applyBorder="1" applyAlignment="1"/>
    <xf numFmtId="1" fontId="21" fillId="7" borderId="0" xfId="0" applyNumberFormat="1" applyFont="1" applyFill="1" applyAlignment="1"/>
    <xf numFmtId="0" fontId="23" fillId="7" borderId="0" xfId="0" applyFont="1" applyFill="1" applyAlignment="1"/>
    <xf numFmtId="0" fontId="21" fillId="7" borderId="26" xfId="0" applyFont="1" applyFill="1" applyBorder="1" applyAlignment="1"/>
    <xf numFmtId="167" fontId="21" fillId="7" borderId="0" xfId="0" applyNumberFormat="1" applyFont="1" applyFill="1" applyAlignment="1"/>
    <xf numFmtId="0" fontId="20" fillId="7" borderId="0" xfId="0" applyFont="1" applyFill="1" applyAlignment="1">
      <alignment horizontal="center" vertical="center"/>
    </xf>
    <xf numFmtId="0" fontId="24" fillId="7" borderId="0" xfId="0" applyFont="1" applyFill="1">
      <alignment vertical="center"/>
    </xf>
    <xf numFmtId="0" fontId="20" fillId="7" borderId="0" xfId="0" applyFont="1" applyFill="1" applyAlignment="1">
      <alignment horizontal="center"/>
    </xf>
    <xf numFmtId="0" fontId="21" fillId="7" borderId="0" xfId="0" applyFont="1" applyFill="1">
      <alignment vertical="center"/>
    </xf>
    <xf numFmtId="0" fontId="30" fillId="7" borderId="0" xfId="0" applyFont="1" applyFill="1" applyAlignment="1">
      <alignment horizontal="center" vertical="center"/>
    </xf>
    <xf numFmtId="0" fontId="49" fillId="7" borderId="1" xfId="0" applyFont="1" applyFill="1" applyBorder="1" applyAlignment="1"/>
    <xf numFmtId="0" fontId="20" fillId="7" borderId="1" xfId="0" applyFont="1" applyFill="1" applyBorder="1" applyAlignment="1">
      <alignment horizontal="center" vertical="center" wrapText="1"/>
    </xf>
    <xf numFmtId="0" fontId="49" fillId="7" borderId="1" xfId="0" applyFont="1" applyFill="1" applyBorder="1" applyAlignment="1">
      <alignment horizontal="center" vertical="center" wrapText="1"/>
    </xf>
    <xf numFmtId="0" fontId="60" fillId="7" borderId="1" xfId="0" applyFont="1" applyFill="1" applyBorder="1" applyAlignment="1">
      <alignment horizontal="center"/>
    </xf>
    <xf numFmtId="0" fontId="60" fillId="7" borderId="1" xfId="0" applyFont="1" applyFill="1" applyBorder="1" applyAlignment="1"/>
    <xf numFmtId="0" fontId="20" fillId="7" borderId="1" xfId="0" applyFont="1" applyFill="1" applyBorder="1" applyAlignment="1">
      <alignment horizontal="center" vertical="center"/>
    </xf>
    <xf numFmtId="0" fontId="21" fillId="7" borderId="1" xfId="0" applyFont="1" applyFill="1" applyBorder="1">
      <alignment vertical="center"/>
    </xf>
    <xf numFmtId="0" fontId="30" fillId="7" borderId="0" xfId="0" applyFont="1" applyFill="1">
      <alignment vertical="center"/>
    </xf>
    <xf numFmtId="0" fontId="49" fillId="7" borderId="1" xfId="0" applyFont="1" applyFill="1" applyBorder="1" applyAlignment="1">
      <alignment horizontal="center" vertical="center"/>
    </xf>
    <xf numFmtId="0" fontId="60" fillId="7" borderId="1" xfId="0" applyFont="1" applyFill="1" applyBorder="1">
      <alignment vertical="center"/>
    </xf>
    <xf numFmtId="167" fontId="49" fillId="7" borderId="1" xfId="0" applyNumberFormat="1" applyFont="1" applyFill="1" applyBorder="1">
      <alignment vertical="center"/>
    </xf>
    <xf numFmtId="0" fontId="22" fillId="7" borderId="1" xfId="0" applyFont="1" applyFill="1" applyBorder="1" applyAlignment="1">
      <alignment horizontal="center" vertical="center"/>
    </xf>
    <xf numFmtId="0" fontId="22" fillId="7" borderId="1" xfId="0" applyFont="1" applyFill="1" applyBorder="1">
      <alignment vertical="center"/>
    </xf>
    <xf numFmtId="0" fontId="22" fillId="7" borderId="0" xfId="0" applyFont="1" applyFill="1">
      <alignment vertical="center"/>
    </xf>
    <xf numFmtId="167" fontId="49" fillId="7" borderId="1" xfId="0" applyNumberFormat="1" applyFont="1" applyFill="1" applyBorder="1" applyAlignment="1"/>
    <xf numFmtId="0" fontId="84" fillId="7" borderId="1" xfId="0" applyFont="1" applyFill="1" applyBorder="1" applyAlignment="1"/>
    <xf numFmtId="0" fontId="22" fillId="7" borderId="0" xfId="0" applyFont="1" applyFill="1" applyAlignment="1"/>
    <xf numFmtId="0" fontId="27" fillId="7" borderId="0" xfId="0" applyFont="1" applyFill="1" applyAlignment="1"/>
    <xf numFmtId="0" fontId="18" fillId="0" borderId="0" xfId="0" applyFont="1" applyAlignment="1">
      <alignment horizontal="center"/>
    </xf>
    <xf numFmtId="0" fontId="10" fillId="0" borderId="19" xfId="0" applyFont="1" applyBorder="1" applyAlignment="1">
      <alignment horizontal="left"/>
    </xf>
    <xf numFmtId="0" fontId="22" fillId="0" borderId="0" xfId="0" applyFont="1" applyAlignment="1">
      <alignment horizontal="center" vertical="center"/>
    </xf>
    <xf numFmtId="0" fontId="10" fillId="0" borderId="10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85" fillId="0" borderId="1" xfId="0" applyFont="1" applyBorder="1" applyAlignment="1">
      <alignment horizontal="center"/>
    </xf>
    <xf numFmtId="0" fontId="85" fillId="0" borderId="1" xfId="0" applyFont="1" applyBorder="1" applyAlignment="1"/>
    <xf numFmtId="1" fontId="10" fillId="7" borderId="0" xfId="0" applyNumberFormat="1" applyFont="1" applyFill="1" applyAlignment="1" applyProtection="1">
      <alignment horizontal="center"/>
      <protection locked="0"/>
    </xf>
    <xf numFmtId="0" fontId="9" fillId="0" borderId="0" xfId="0" applyFont="1" applyProtection="1">
      <alignment vertical="center"/>
      <protection locked="0"/>
    </xf>
    <xf numFmtId="1" fontId="9" fillId="0" borderId="1" xfId="0" applyNumberFormat="1" applyFont="1" applyBorder="1" applyAlignment="1"/>
    <xf numFmtId="0" fontId="10" fillId="0" borderId="11" xfId="0" applyFont="1" applyBorder="1" applyAlignment="1"/>
    <xf numFmtId="167" fontId="10" fillId="0" borderId="11" xfId="0" applyNumberFormat="1" applyFont="1" applyBorder="1" applyAlignment="1"/>
    <xf numFmtId="0" fontId="86" fillId="0" borderId="0" xfId="0" applyFont="1" applyProtection="1">
      <alignment vertical="center"/>
      <protection locked="0"/>
    </xf>
    <xf numFmtId="0" fontId="3" fillId="0" borderId="1" xfId="0" applyFont="1" applyBorder="1">
      <alignment vertical="center"/>
    </xf>
    <xf numFmtId="0" fontId="21" fillId="0" borderId="9" xfId="0" applyFont="1" applyBorder="1" applyAlignment="1" applyProtection="1">
      <protection locked="0"/>
    </xf>
    <xf numFmtId="1" fontId="8" fillId="0" borderId="0" xfId="0" applyNumberFormat="1" applyFont="1">
      <alignment vertical="center"/>
    </xf>
    <xf numFmtId="0" fontId="8" fillId="0" borderId="34" xfId="0" applyFont="1" applyBorder="1">
      <alignment vertical="center"/>
    </xf>
    <xf numFmtId="167" fontId="23" fillId="0" borderId="1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1" fontId="57" fillId="0" borderId="10" xfId="0" applyNumberFormat="1" applyFont="1" applyBorder="1" applyProtection="1">
      <alignment vertical="center"/>
      <protection locked="0"/>
    </xf>
    <xf numFmtId="1" fontId="57" fillId="0" borderId="7" xfId="0" applyNumberFormat="1" applyFont="1" applyBorder="1">
      <alignment vertical="center"/>
    </xf>
    <xf numFmtId="1" fontId="57" fillId="0" borderId="18" xfId="0" applyNumberFormat="1" applyFont="1" applyBorder="1">
      <alignment vertical="center"/>
    </xf>
    <xf numFmtId="0" fontId="81" fillId="7" borderId="0" xfId="0" applyFont="1" applyFill="1" applyAlignment="1"/>
    <xf numFmtId="0" fontId="10" fillId="0" borderId="10" xfId="0" applyFont="1" applyBorder="1" applyAlignment="1">
      <alignment horizontal="center" wrapText="1"/>
    </xf>
    <xf numFmtId="167" fontId="20" fillId="5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/>
    <xf numFmtId="1" fontId="8" fillId="0" borderId="1" xfId="0" applyNumberFormat="1" applyFont="1" applyBorder="1" applyAlignment="1"/>
    <xf numFmtId="1" fontId="23" fillId="5" borderId="1" xfId="0" applyNumberFormat="1" applyFont="1" applyFill="1" applyBorder="1" applyAlignment="1">
      <alignment horizontal="center" vertical="center"/>
    </xf>
    <xf numFmtId="167" fontId="27" fillId="7" borderId="1" xfId="0" applyNumberFormat="1" applyFont="1" applyFill="1" applyBorder="1">
      <alignment vertical="center"/>
    </xf>
    <xf numFmtId="0" fontId="27" fillId="5" borderId="10" xfId="0" applyFont="1" applyFill="1" applyBorder="1" applyAlignment="1">
      <alignment vertical="center" wrapText="1"/>
    </xf>
    <xf numFmtId="0" fontId="21" fillId="5" borderId="16" xfId="0" applyFont="1" applyFill="1" applyBorder="1">
      <alignment vertical="center"/>
    </xf>
    <xf numFmtId="0" fontId="21" fillId="5" borderId="12" xfId="0" applyFont="1" applyFill="1" applyBorder="1">
      <alignment vertical="center"/>
    </xf>
    <xf numFmtId="0" fontId="22" fillId="5" borderId="16" xfId="0" applyFont="1" applyFill="1" applyBorder="1">
      <alignment vertical="center"/>
    </xf>
    <xf numFmtId="0" fontId="22" fillId="5" borderId="12" xfId="0" applyFont="1" applyFill="1" applyBorder="1">
      <alignment vertical="center"/>
    </xf>
    <xf numFmtId="0" fontId="27" fillId="5" borderId="11" xfId="0" applyFont="1" applyFill="1" applyBorder="1" applyAlignment="1">
      <alignment vertical="center" wrapText="1"/>
    </xf>
    <xf numFmtId="1" fontId="21" fillId="0" borderId="1" xfId="0" applyNumberFormat="1" applyFont="1" applyBorder="1" applyAlignment="1" applyProtection="1">
      <alignment horizontal="center" vertical="top"/>
      <protection locked="0"/>
    </xf>
    <xf numFmtId="1" fontId="21" fillId="0" borderId="1" xfId="0" applyNumberFormat="1" applyFont="1" applyBorder="1" applyAlignment="1">
      <alignment horizontal="center" vertical="top"/>
    </xf>
    <xf numFmtId="1" fontId="22" fillId="5" borderId="1" xfId="0" applyNumberFormat="1" applyFont="1" applyFill="1" applyBorder="1" applyAlignment="1">
      <alignment horizontal="center" vertical="top"/>
    </xf>
    <xf numFmtId="1" fontId="21" fillId="5" borderId="1" xfId="0" applyNumberFormat="1" applyFont="1" applyFill="1" applyBorder="1" applyAlignment="1" applyProtection="1">
      <alignment horizontal="center" vertical="top"/>
      <protection locked="0"/>
    </xf>
    <xf numFmtId="0" fontId="30" fillId="0" borderId="1" xfId="0" applyFont="1" applyBorder="1">
      <alignment vertical="center"/>
    </xf>
    <xf numFmtId="0" fontId="30" fillId="0" borderId="1" xfId="0" applyFont="1" applyBorder="1" applyAlignment="1">
      <alignment horizontal="center" vertical="center"/>
    </xf>
    <xf numFmtId="0" fontId="27" fillId="0" borderId="1" xfId="0" applyFont="1" applyBorder="1">
      <alignment vertical="center"/>
    </xf>
    <xf numFmtId="0" fontId="87" fillId="0" borderId="1" xfId="0" applyFont="1" applyBorder="1" applyAlignment="1">
      <alignment horizontal="left"/>
    </xf>
    <xf numFmtId="1" fontId="10" fillId="0" borderId="1" xfId="0" applyNumberFormat="1" applyFont="1" applyBorder="1" applyAlignment="1" applyProtection="1">
      <protection locked="0"/>
    </xf>
    <xf numFmtId="0" fontId="24" fillId="0" borderId="1" xfId="0" applyFont="1" applyBorder="1">
      <alignment vertical="center"/>
    </xf>
    <xf numFmtId="0" fontId="19" fillId="0" borderId="1" xfId="0" applyFont="1" applyBorder="1">
      <alignment vertical="center"/>
    </xf>
    <xf numFmtId="0" fontId="24" fillId="0" borderId="1" xfId="0" applyFont="1" applyBorder="1" applyAlignment="1">
      <alignment horizontal="left" vertical="center" wrapText="1"/>
    </xf>
    <xf numFmtId="0" fontId="27" fillId="7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right" vertical="center"/>
    </xf>
    <xf numFmtId="0" fontId="39" fillId="0" borderId="1" xfId="0" applyFont="1" applyBorder="1">
      <alignment vertical="center"/>
    </xf>
    <xf numFmtId="0" fontId="19" fillId="12" borderId="1" xfId="0" applyFont="1" applyFill="1" applyBorder="1">
      <alignment vertical="center"/>
    </xf>
    <xf numFmtId="0" fontId="37" fillId="0" borderId="1" xfId="0" applyFont="1" applyBorder="1" applyAlignment="1">
      <alignment horizontal="left" wrapText="1"/>
    </xf>
    <xf numFmtId="1" fontId="10" fillId="0" borderId="6" xfId="0" applyNumberFormat="1" applyFont="1" applyBorder="1" applyAlignment="1" applyProtection="1">
      <alignment horizontal="right"/>
      <protection locked="0"/>
    </xf>
    <xf numFmtId="0" fontId="10" fillId="0" borderId="1" xfId="0" applyFont="1" applyBorder="1" applyAlignment="1" applyProtection="1">
      <alignment horizontal="right"/>
      <protection locked="0"/>
    </xf>
    <xf numFmtId="0" fontId="10" fillId="5" borderId="10" xfId="0" applyFont="1" applyFill="1" applyBorder="1" applyAlignment="1" applyProtection="1">
      <alignment horizontal="right"/>
      <protection locked="0"/>
    </xf>
    <xf numFmtId="0" fontId="10" fillId="0" borderId="11" xfId="0" applyFont="1" applyBorder="1" applyAlignment="1" applyProtection="1">
      <alignment horizontal="right" wrapText="1"/>
      <protection locked="0"/>
    </xf>
    <xf numFmtId="0" fontId="10" fillId="0" borderId="1" xfId="0" applyFont="1" applyBorder="1" applyAlignment="1" applyProtection="1">
      <alignment horizontal="right" wrapText="1"/>
      <protection locked="0"/>
    </xf>
    <xf numFmtId="0" fontId="10" fillId="0" borderId="11" xfId="0" applyFont="1" applyBorder="1" applyAlignment="1" applyProtection="1">
      <protection locked="0"/>
    </xf>
    <xf numFmtId="0" fontId="10" fillId="0" borderId="1" xfId="0" applyFont="1" applyBorder="1" applyAlignment="1" applyProtection="1">
      <alignment horizontal="right" vertical="center"/>
      <protection locked="0"/>
    </xf>
    <xf numFmtId="0" fontId="10" fillId="0" borderId="11" xfId="0" applyFont="1" applyBorder="1" applyAlignment="1" applyProtection="1">
      <alignment horizontal="right"/>
      <protection locked="0"/>
    </xf>
    <xf numFmtId="0" fontId="10" fillId="0" borderId="1" xfId="0" applyFont="1" applyBorder="1" applyAlignment="1" applyProtection="1">
      <alignment horizontal="right" vertical="center" wrapText="1"/>
      <protection locked="0"/>
    </xf>
    <xf numFmtId="0" fontId="10" fillId="0" borderId="11" xfId="0" applyFont="1" applyBorder="1" applyAlignment="1" applyProtection="1">
      <alignment horizontal="right" vertical="center"/>
      <protection locked="0"/>
    </xf>
    <xf numFmtId="0" fontId="10" fillId="0" borderId="10" xfId="0" applyFont="1" applyBorder="1" applyAlignment="1" applyProtection="1">
      <protection locked="0"/>
    </xf>
    <xf numFmtId="0" fontId="10" fillId="0" borderId="10" xfId="0" applyFont="1" applyBorder="1" applyAlignment="1" applyProtection="1">
      <alignment horizontal="right" wrapText="1"/>
      <protection locked="0"/>
    </xf>
    <xf numFmtId="0" fontId="10" fillId="0" borderId="11" xfId="0" applyFont="1" applyBorder="1" applyProtection="1">
      <alignment vertical="center"/>
      <protection locked="0"/>
    </xf>
    <xf numFmtId="0" fontId="10" fillId="5" borderId="10" xfId="0" applyFont="1" applyFill="1" applyBorder="1" applyAlignment="1"/>
    <xf numFmtId="1" fontId="10" fillId="4" borderId="1" xfId="0" applyNumberFormat="1" applyFont="1" applyFill="1" applyBorder="1" applyAlignment="1" applyProtection="1">
      <protection locked="0"/>
    </xf>
    <xf numFmtId="1" fontId="10" fillId="0" borderId="0" xfId="0" applyNumberFormat="1" applyFont="1" applyAlignment="1" applyProtection="1">
      <protection locked="0"/>
    </xf>
    <xf numFmtId="0" fontId="50" fillId="0" borderId="0" xfId="0" applyFont="1" applyAlignment="1" applyProtection="1">
      <protection locked="0"/>
    </xf>
    <xf numFmtId="1" fontId="10" fillId="0" borderId="0" xfId="0" applyNumberFormat="1" applyFont="1" applyAlignment="1" applyProtection="1">
      <alignment horizontal="center"/>
      <protection locked="0"/>
    </xf>
    <xf numFmtId="0" fontId="50" fillId="0" borderId="9" xfId="0" applyFont="1" applyBorder="1" applyAlignment="1" applyProtection="1">
      <protection locked="0"/>
    </xf>
    <xf numFmtId="0" fontId="51" fillId="0" borderId="1" xfId="0" applyFont="1" applyBorder="1" applyAlignment="1" applyProtection="1">
      <alignment horizontal="center" vertical="center" wrapText="1"/>
      <protection locked="0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1" fontId="10" fillId="0" borderId="0" xfId="0" applyNumberFormat="1" applyFont="1" applyAlignment="1" applyProtection="1">
      <alignment horizontal="left"/>
      <protection locked="0"/>
    </xf>
    <xf numFmtId="0" fontId="10" fillId="0" borderId="9" xfId="0" applyFont="1" applyBorder="1" applyAlignment="1"/>
    <xf numFmtId="0" fontId="10" fillId="7" borderId="1" xfId="0" applyFont="1" applyFill="1" applyBorder="1" applyAlignment="1"/>
    <xf numFmtId="0" fontId="10" fillId="0" borderId="1" xfId="0" applyFont="1" applyBorder="1" applyAlignment="1">
      <alignment wrapText="1"/>
    </xf>
    <xf numFmtId="0" fontId="18" fillId="4" borderId="1" xfId="0" applyFont="1" applyFill="1" applyBorder="1" applyAlignment="1"/>
    <xf numFmtId="0" fontId="10" fillId="5" borderId="17" xfId="0" applyFont="1" applyFill="1" applyBorder="1" applyAlignment="1">
      <alignment horizontal="left" vertical="center"/>
    </xf>
    <xf numFmtId="0" fontId="10" fillId="5" borderId="6" xfId="0" applyFont="1" applyFill="1" applyBorder="1" applyAlignment="1"/>
    <xf numFmtId="167" fontId="10" fillId="5" borderId="6" xfId="0" applyNumberFormat="1" applyFont="1" applyFill="1" applyBorder="1" applyAlignment="1"/>
    <xf numFmtId="0" fontId="10" fillId="0" borderId="19" xfId="0" applyFont="1" applyBorder="1" applyAlignment="1">
      <alignment horizontal="left" vertical="center"/>
    </xf>
    <xf numFmtId="0" fontId="10" fillId="0" borderId="19" xfId="0" applyFont="1" applyBorder="1" applyAlignment="1" applyProtection="1">
      <alignment horizontal="right"/>
      <protection locked="0"/>
    </xf>
    <xf numFmtId="167" fontId="10" fillId="0" borderId="19" xfId="0" applyNumberFormat="1" applyFont="1" applyBorder="1" applyAlignment="1"/>
    <xf numFmtId="0" fontId="10" fillId="0" borderId="19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right" vertical="center"/>
      <protection locked="0"/>
    </xf>
    <xf numFmtId="0" fontId="10" fillId="0" borderId="19" xfId="0" applyFont="1" applyBorder="1" applyAlignment="1" applyProtection="1">
      <alignment horizontal="right" wrapText="1"/>
      <protection locked="0"/>
    </xf>
    <xf numFmtId="0" fontId="9" fillId="0" borderId="1" xfId="0" applyFont="1" applyBorder="1" applyAlignment="1">
      <alignment horizontal="left" vertical="center"/>
    </xf>
    <xf numFmtId="0" fontId="10" fillId="0" borderId="10" xfId="0" applyFont="1" applyBorder="1" applyAlignment="1" applyProtection="1">
      <alignment horizontal="left" vertical="center" wrapText="1"/>
      <protection locked="0"/>
    </xf>
    <xf numFmtId="167" fontId="10" fillId="4" borderId="1" xfId="0" applyNumberFormat="1" applyFont="1" applyFill="1" applyBorder="1" applyAlignment="1"/>
    <xf numFmtId="0" fontId="80" fillId="0" borderId="0" xfId="0" applyFont="1" applyAlignment="1"/>
    <xf numFmtId="0" fontId="51" fillId="0" borderId="10" xfId="0" applyFont="1" applyBorder="1" applyAlignment="1" applyProtection="1">
      <alignment horizontal="center" vertical="center" wrapText="1"/>
      <protection locked="0"/>
    </xf>
    <xf numFmtId="0" fontId="51" fillId="0" borderId="6" xfId="0" applyFont="1" applyBorder="1" applyAlignment="1" applyProtection="1">
      <alignment horizontal="center" vertical="center" wrapText="1"/>
      <protection locked="0"/>
    </xf>
    <xf numFmtId="0" fontId="51" fillId="0" borderId="11" xfId="0" applyFont="1" applyBorder="1" applyAlignment="1" applyProtection="1">
      <alignment horizontal="center" vertical="center" wrapText="1"/>
      <protection locked="0"/>
    </xf>
    <xf numFmtId="167" fontId="10" fillId="5" borderId="11" xfId="0" applyNumberFormat="1" applyFont="1" applyFill="1" applyBorder="1" applyAlignment="1"/>
    <xf numFmtId="167" fontId="10" fillId="4" borderId="11" xfId="0" applyNumberFormat="1" applyFont="1" applyFill="1" applyBorder="1" applyAlignment="1"/>
    <xf numFmtId="1" fontId="22" fillId="5" borderId="0" xfId="0" applyNumberFormat="1" applyFont="1" applyFill="1" applyProtection="1">
      <alignment vertical="center"/>
      <protection locked="0"/>
    </xf>
    <xf numFmtId="1" fontId="49" fillId="5" borderId="0" xfId="0" applyNumberFormat="1" applyFont="1" applyFill="1" applyProtection="1">
      <alignment vertical="center"/>
      <protection locked="0"/>
    </xf>
    <xf numFmtId="0" fontId="49" fillId="5" borderId="0" xfId="0" applyFont="1" applyFill="1" applyProtection="1">
      <alignment vertical="center"/>
      <protection locked="0"/>
    </xf>
    <xf numFmtId="0" fontId="76" fillId="0" borderId="1" xfId="0" applyFont="1" applyBorder="1" applyAlignment="1">
      <alignment horizontal="left" vertical="center"/>
    </xf>
    <xf numFmtId="0" fontId="76" fillId="0" borderId="0" xfId="0" applyFont="1" applyAlignment="1" applyProtection="1">
      <protection locked="0"/>
    </xf>
    <xf numFmtId="0" fontId="39" fillId="0" borderId="1" xfId="0" applyFont="1" applyBorder="1" applyAlignment="1">
      <alignment horizontal="left" vertical="center"/>
    </xf>
    <xf numFmtId="0" fontId="76" fillId="0" borderId="1" xfId="0" applyFont="1" applyBorder="1">
      <alignment vertical="center"/>
    </xf>
    <xf numFmtId="0" fontId="76" fillId="0" borderId="1" xfId="0" applyFont="1" applyBorder="1" applyAlignment="1">
      <alignment vertical="center" wrapText="1"/>
    </xf>
    <xf numFmtId="0" fontId="76" fillId="0" borderId="0" xfId="0" applyFont="1" applyAlignment="1" applyProtection="1">
      <alignment horizontal="center"/>
      <protection locked="0"/>
    </xf>
    <xf numFmtId="0" fontId="76" fillId="0" borderId="0" xfId="0" applyFont="1" applyAlignment="1" applyProtection="1">
      <alignment horizontal="left"/>
      <protection locked="0"/>
    </xf>
    <xf numFmtId="0" fontId="76" fillId="0" borderId="0" xfId="0" applyFont="1" applyAlignment="1" applyProtection="1">
      <alignment horizontal="center" vertical="center"/>
      <protection locked="0"/>
    </xf>
    <xf numFmtId="0" fontId="76" fillId="0" borderId="19" xfId="0" applyFont="1" applyBorder="1" applyAlignment="1" applyProtection="1">
      <protection locked="0"/>
    </xf>
    <xf numFmtId="0" fontId="76" fillId="0" borderId="12" xfId="0" applyFont="1" applyBorder="1" applyAlignment="1" applyProtection="1">
      <protection locked="0"/>
    </xf>
    <xf numFmtId="0" fontId="76" fillId="0" borderId="1" xfId="0" applyFont="1" applyBorder="1" applyAlignment="1" applyProtection="1">
      <alignment horizontal="center"/>
      <protection locked="0"/>
    </xf>
    <xf numFmtId="0" fontId="39" fillId="0" borderId="1" xfId="0" applyFont="1" applyBorder="1" applyAlignment="1" applyProtection="1">
      <alignment horizontal="left"/>
      <protection locked="0"/>
    </xf>
    <xf numFmtId="0" fontId="39" fillId="0" borderId="6" xfId="0" applyFont="1" applyBorder="1" applyAlignment="1" applyProtection="1">
      <alignment horizontal="left"/>
      <protection locked="0"/>
    </xf>
    <xf numFmtId="0" fontId="39" fillId="5" borderId="1" xfId="0" applyFont="1" applyFill="1" applyBorder="1" applyAlignment="1" applyProtection="1">
      <alignment horizontal="center"/>
      <protection locked="0"/>
    </xf>
    <xf numFmtId="0" fontId="39" fillId="0" borderId="1" xfId="0" applyFont="1" applyBorder="1" applyAlignment="1" applyProtection="1">
      <alignment horizontal="center" wrapText="1"/>
      <protection locked="0"/>
    </xf>
    <xf numFmtId="0" fontId="39" fillId="0" borderId="12" xfId="0" applyFont="1" applyBorder="1" applyAlignment="1">
      <alignment horizontal="left"/>
    </xf>
    <xf numFmtId="0" fontId="76" fillId="0" borderId="1" xfId="0" applyFont="1" applyBorder="1" applyAlignment="1" applyProtection="1">
      <alignment horizontal="left"/>
      <protection locked="0"/>
    </xf>
    <xf numFmtId="0" fontId="39" fillId="0" borderId="12" xfId="0" applyFont="1" applyBorder="1" applyAlignment="1" applyProtection="1">
      <alignment horizontal="left"/>
      <protection locked="0"/>
    </xf>
    <xf numFmtId="0" fontId="39" fillId="0" borderId="19" xfId="0" applyFont="1" applyBorder="1" applyAlignment="1" applyProtection="1">
      <alignment horizontal="left"/>
      <protection locked="0"/>
    </xf>
    <xf numFmtId="0" fontId="39" fillId="0" borderId="1" xfId="0" applyFont="1" applyBorder="1" applyAlignment="1" applyProtection="1">
      <alignment horizontal="center"/>
      <protection locked="0"/>
    </xf>
    <xf numFmtId="0" fontId="39" fillId="0" borderId="1" xfId="0" applyFont="1" applyBorder="1" applyAlignment="1">
      <alignment horizontal="left" wrapText="1"/>
    </xf>
    <xf numFmtId="0" fontId="39" fillId="0" borderId="1" xfId="0" applyFont="1" applyBorder="1" applyAlignment="1">
      <alignment horizontal="left"/>
    </xf>
    <xf numFmtId="0" fontId="39" fillId="0" borderId="1" xfId="0" applyFont="1" applyBorder="1" applyAlignment="1">
      <alignment horizontal="left" vertical="center" wrapText="1"/>
    </xf>
    <xf numFmtId="0" fontId="90" fillId="0" borderId="0" xfId="0" applyFont="1" applyAlignment="1" applyProtection="1">
      <protection locked="0"/>
    </xf>
    <xf numFmtId="0" fontId="90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left"/>
      <protection locked="0"/>
    </xf>
    <xf numFmtId="0" fontId="90" fillId="0" borderId="0" xfId="0" applyFont="1" applyAlignment="1" applyProtection="1">
      <alignment horizontal="center" vertical="center"/>
      <protection locked="0"/>
    </xf>
    <xf numFmtId="0" fontId="90" fillId="3" borderId="1" xfId="0" applyFont="1" applyFill="1" applyBorder="1" applyAlignment="1" applyProtection="1">
      <alignment horizontal="center" vertical="center"/>
      <protection locked="0"/>
    </xf>
    <xf numFmtId="0" fontId="39" fillId="0" borderId="0" xfId="0" applyFont="1" applyAlignment="1" applyProtection="1">
      <protection locked="0"/>
    </xf>
    <xf numFmtId="0" fontId="76" fillId="0" borderId="0" xfId="0" applyFont="1" applyAlignment="1">
      <alignment horizontal="left" vertical="center"/>
    </xf>
    <xf numFmtId="0" fontId="39" fillId="0" borderId="1" xfId="0" applyFont="1" applyBorder="1" applyAlignment="1"/>
    <xf numFmtId="0" fontId="39" fillId="0" borderId="3" xfId="0" applyFont="1" applyBorder="1" applyAlignment="1" applyProtection="1">
      <alignment horizontal="center"/>
      <protection locked="0"/>
    </xf>
    <xf numFmtId="0" fontId="76" fillId="9" borderId="1" xfId="0" applyFont="1" applyFill="1" applyBorder="1" applyAlignment="1" applyProtection="1">
      <alignment horizontal="right" vertical="center" wrapText="1"/>
      <protection locked="0"/>
    </xf>
    <xf numFmtId="0" fontId="76" fillId="0" borderId="1" xfId="0" applyFont="1" applyBorder="1" applyAlignment="1" applyProtection="1">
      <alignment vertical="center" wrapText="1"/>
      <protection locked="0"/>
    </xf>
    <xf numFmtId="0" fontId="76" fillId="0" borderId="1" xfId="0" applyFont="1" applyBorder="1" applyAlignment="1" applyProtection="1">
      <alignment horizontal="right" vertical="center" wrapText="1"/>
      <protection locked="0"/>
    </xf>
    <xf numFmtId="0" fontId="39" fillId="5" borderId="1" xfId="0" applyFont="1" applyFill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left" vertical="center"/>
      <protection locked="0"/>
    </xf>
    <xf numFmtId="0" fontId="39" fillId="0" borderId="0" xfId="0" applyFont="1" applyAlignment="1"/>
    <xf numFmtId="1" fontId="76" fillId="0" borderId="1" xfId="0" applyNumberFormat="1" applyFont="1" applyBorder="1" applyAlignment="1" applyProtection="1">
      <alignment horizontal="right" vertical="center" wrapText="1"/>
      <protection locked="0"/>
    </xf>
    <xf numFmtId="0" fontId="76" fillId="5" borderId="1" xfId="0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Alignment="1" applyProtection="1">
      <alignment horizontal="left"/>
      <protection locked="0"/>
    </xf>
    <xf numFmtId="0" fontId="39" fillId="0" borderId="1" xfId="0" applyFont="1" applyBorder="1" applyAlignment="1" applyProtection="1">
      <alignment horizontal="left" vertical="center" wrapText="1"/>
      <protection locked="0"/>
    </xf>
    <xf numFmtId="0" fontId="76" fillId="0" borderId="10" xfId="0" applyFont="1" applyBorder="1" applyAlignment="1" applyProtection="1">
      <alignment horizontal="left" vertical="center" wrapText="1"/>
      <protection locked="0"/>
    </xf>
    <xf numFmtId="0" fontId="39" fillId="0" borderId="1" xfId="0" applyFont="1" applyBorder="1" applyAlignment="1">
      <alignment vertical="center" wrapText="1"/>
    </xf>
    <xf numFmtId="0" fontId="39" fillId="0" borderId="12" xfId="0" applyFont="1" applyBorder="1" applyAlignment="1">
      <alignment vertical="center" wrapText="1"/>
    </xf>
    <xf numFmtId="0" fontId="39" fillId="5" borderId="1" xfId="0" applyFont="1" applyFill="1" applyBorder="1" applyAlignment="1" applyProtection="1">
      <protection locked="0"/>
    </xf>
    <xf numFmtId="0" fontId="76" fillId="11" borderId="1" xfId="0" applyFont="1" applyFill="1" applyBorder="1" applyAlignment="1" applyProtection="1">
      <alignment horizontal="center"/>
      <protection locked="0"/>
    </xf>
    <xf numFmtId="0" fontId="76" fillId="11" borderId="1" xfId="0" applyFont="1" applyFill="1" applyBorder="1" applyAlignment="1" applyProtection="1">
      <protection locked="0"/>
    </xf>
    <xf numFmtId="0" fontId="39" fillId="3" borderId="1" xfId="0" applyFont="1" applyFill="1" applyBorder="1" applyAlignment="1">
      <alignment horizontal="center" vertical="center"/>
    </xf>
    <xf numFmtId="0" fontId="90" fillId="3" borderId="1" xfId="0" applyFont="1" applyFill="1" applyBorder="1" applyAlignment="1">
      <alignment horizontal="center" vertical="center"/>
    </xf>
    <xf numFmtId="0" fontId="76" fillId="5" borderId="1" xfId="0" applyFont="1" applyFill="1" applyBorder="1" applyAlignment="1" applyProtection="1">
      <alignment horizontal="center" vertical="center"/>
      <protection locked="0"/>
    </xf>
    <xf numFmtId="0" fontId="76" fillId="5" borderId="1" xfId="0" applyFont="1" applyFill="1" applyBorder="1" applyAlignment="1" applyProtection="1">
      <alignment horizontal="center" vertical="center" wrapText="1"/>
      <protection locked="0"/>
    </xf>
    <xf numFmtId="0" fontId="76" fillId="9" borderId="1" xfId="0" applyFont="1" applyFill="1" applyBorder="1" applyAlignment="1" applyProtection="1">
      <alignment vertical="center" wrapText="1"/>
      <protection locked="0"/>
    </xf>
    <xf numFmtId="0" fontId="76" fillId="5" borderId="1" xfId="0" applyFont="1" applyFill="1" applyBorder="1" applyAlignment="1" applyProtection="1">
      <alignment vertical="center" wrapText="1"/>
      <protection locked="0"/>
    </xf>
    <xf numFmtId="0" fontId="76" fillId="0" borderId="1" xfId="0" applyFont="1" applyBorder="1" applyAlignment="1">
      <alignment horizontal="left"/>
    </xf>
    <xf numFmtId="1" fontId="0" fillId="0" borderId="0" xfId="0" applyNumberFormat="1" applyAlignment="1"/>
    <xf numFmtId="0" fontId="78" fillId="0" borderId="6" xfId="0" applyFont="1" applyBorder="1" applyAlignment="1" applyProtection="1">
      <alignment vertical="top"/>
      <protection locked="0"/>
    </xf>
    <xf numFmtId="164" fontId="20" fillId="7" borderId="40" xfId="0" applyNumberFormat="1" applyFont="1" applyFill="1" applyBorder="1" applyAlignment="1"/>
    <xf numFmtId="164" fontId="0" fillId="0" borderId="0" xfId="0" applyNumberFormat="1" applyAlignment="1"/>
    <xf numFmtId="168" fontId="0" fillId="0" borderId="0" xfId="0" applyNumberFormat="1" applyAlignment="1"/>
    <xf numFmtId="168" fontId="24" fillId="0" borderId="0" xfId="0" applyNumberFormat="1" applyFont="1" applyAlignment="1" applyProtection="1">
      <protection locked="0"/>
    </xf>
    <xf numFmtId="164" fontId="20" fillId="7" borderId="0" xfId="0" applyNumberFormat="1" applyFont="1" applyFill="1" applyAlignment="1"/>
    <xf numFmtId="164" fontId="24" fillId="0" borderId="0" xfId="0" applyNumberFormat="1" applyFont="1" applyAlignment="1" applyProtection="1">
      <alignment horizontal="center"/>
      <protection locked="0"/>
    </xf>
    <xf numFmtId="164" fontId="20" fillId="5" borderId="0" xfId="0" applyNumberFormat="1" applyFont="1" applyFill="1" applyAlignment="1" applyProtection="1">
      <alignment horizontal="right"/>
      <protection locked="0"/>
    </xf>
    <xf numFmtId="0" fontId="18" fillId="7" borderId="0" xfId="0" applyFont="1" applyFill="1">
      <alignment vertical="center"/>
    </xf>
    <xf numFmtId="0" fontId="10" fillId="7" borderId="1" xfId="0" applyFont="1" applyFill="1" applyBorder="1" applyAlignment="1">
      <alignment horizontal="left" vertical="center"/>
    </xf>
    <xf numFmtId="16" fontId="10" fillId="7" borderId="1" xfId="0" applyNumberFormat="1" applyFont="1" applyFill="1" applyBorder="1" applyAlignment="1">
      <alignment horizontal="left"/>
    </xf>
    <xf numFmtId="2" fontId="10" fillId="7" borderId="1" xfId="0" applyNumberFormat="1" applyFont="1" applyFill="1" applyBorder="1" applyAlignment="1">
      <alignment horizontal="left"/>
    </xf>
    <xf numFmtId="0" fontId="10" fillId="7" borderId="1" xfId="0" applyFont="1" applyFill="1" applyBorder="1" applyAlignment="1">
      <alignment horizontal="right" vertical="center"/>
    </xf>
    <xf numFmtId="1" fontId="63" fillId="7" borderId="1" xfId="0" applyNumberFormat="1" applyFont="1" applyFill="1" applyBorder="1">
      <alignment vertical="center"/>
    </xf>
    <xf numFmtId="0" fontId="9" fillId="7" borderId="0" xfId="0" applyFont="1" applyFill="1" applyAlignment="1"/>
    <xf numFmtId="0" fontId="10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left" vertical="center"/>
    </xf>
    <xf numFmtId="1" fontId="10" fillId="7" borderId="1" xfId="0" applyNumberFormat="1" applyFont="1" applyFill="1" applyBorder="1" applyAlignment="1">
      <alignment horizontal="center" vertical="center"/>
    </xf>
    <xf numFmtId="0" fontId="10" fillId="7" borderId="1" xfId="0" applyFont="1" applyFill="1" applyBorder="1">
      <alignment vertical="center"/>
    </xf>
    <xf numFmtId="16" fontId="10" fillId="7" borderId="1" xfId="0" applyNumberFormat="1" applyFont="1" applyFill="1" applyBorder="1" applyAlignment="1">
      <alignment horizontal="center" vertical="center"/>
    </xf>
    <xf numFmtId="16" fontId="10" fillId="7" borderId="1" xfId="0" applyNumberFormat="1" applyFont="1" applyFill="1" applyBorder="1" applyAlignment="1">
      <alignment horizontal="left" vertical="center"/>
    </xf>
    <xf numFmtId="2" fontId="10" fillId="7" borderId="1" xfId="0" applyNumberFormat="1" applyFont="1" applyFill="1" applyBorder="1" applyAlignment="1">
      <alignment horizontal="center" vertical="center"/>
    </xf>
    <xf numFmtId="2" fontId="10" fillId="7" borderId="1" xfId="0" applyNumberFormat="1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 wrapText="1"/>
    </xf>
    <xf numFmtId="0" fontId="18" fillId="7" borderId="1" xfId="0" applyFont="1" applyFill="1" applyBorder="1">
      <alignment vertical="center"/>
    </xf>
    <xf numFmtId="0" fontId="9" fillId="7" borderId="0" xfId="0" applyFont="1" applyFill="1">
      <alignment vertical="center"/>
    </xf>
    <xf numFmtId="0" fontId="9" fillId="7" borderId="1" xfId="0" applyFont="1" applyFill="1" applyBorder="1" applyAlignment="1">
      <alignment horizontal="center" vertical="center"/>
    </xf>
    <xf numFmtId="1" fontId="9" fillId="7" borderId="1" xfId="0" applyNumberFormat="1" applyFont="1" applyFill="1" applyBorder="1">
      <alignment vertical="center"/>
    </xf>
    <xf numFmtId="1" fontId="9" fillId="7" borderId="0" xfId="0" applyNumberFormat="1" applyFont="1" applyFill="1" applyAlignment="1"/>
    <xf numFmtId="0" fontId="65" fillId="7" borderId="0" xfId="0" applyFont="1" applyFill="1">
      <alignment vertical="center"/>
    </xf>
    <xf numFmtId="0" fontId="50" fillId="7" borderId="0" xfId="0" applyFont="1" applyFill="1">
      <alignment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 vertical="center"/>
    </xf>
    <xf numFmtId="0" fontId="30" fillId="8" borderId="1" xfId="0" applyFont="1" applyFill="1" applyBorder="1">
      <alignment vertical="center"/>
    </xf>
    <xf numFmtId="164" fontId="27" fillId="0" borderId="1" xfId="0" applyNumberFormat="1" applyFont="1" applyBorder="1" applyAlignment="1"/>
    <xf numFmtId="165" fontId="10" fillId="0" borderId="1" xfId="0" applyNumberFormat="1" applyFont="1" applyBorder="1" applyAlignment="1" applyProtection="1">
      <alignment vertical="center" wrapText="1"/>
      <protection locked="0"/>
    </xf>
    <xf numFmtId="0" fontId="81" fillId="7" borderId="1" xfId="0" applyFont="1" applyFill="1" applyBorder="1" applyAlignment="1"/>
    <xf numFmtId="1" fontId="9" fillId="7" borderId="0" xfId="0" applyNumberFormat="1" applyFont="1" applyFill="1">
      <alignment vertical="center"/>
    </xf>
    <xf numFmtId="0" fontId="8" fillId="0" borderId="0" xfId="0" applyFont="1" applyAlignment="1">
      <alignment vertical="center" wrapText="1"/>
    </xf>
    <xf numFmtId="0" fontId="18" fillId="9" borderId="1" xfId="0" applyFont="1" applyFill="1" applyBorder="1" applyAlignment="1">
      <alignment vertical="center" wrapText="1"/>
    </xf>
    <xf numFmtId="0" fontId="10" fillId="9" borderId="1" xfId="0" applyFont="1" applyFill="1" applyBorder="1" applyAlignment="1">
      <alignment horizontal="right" vertical="center" wrapText="1"/>
    </xf>
    <xf numFmtId="0" fontId="10" fillId="9" borderId="1" xfId="0" applyFont="1" applyFill="1" applyBorder="1" applyAlignment="1">
      <alignment horizontal="right" vertical="center"/>
    </xf>
    <xf numFmtId="0" fontId="51" fillId="9" borderId="1" xfId="0" applyFont="1" applyFill="1" applyBorder="1" applyAlignment="1">
      <alignment vertical="center" wrapText="1"/>
    </xf>
    <xf numFmtId="0" fontId="9" fillId="7" borderId="1" xfId="0" applyFont="1" applyFill="1" applyBorder="1">
      <alignment vertical="center"/>
    </xf>
    <xf numFmtId="168" fontId="24" fillId="0" borderId="1" xfId="0" applyNumberFormat="1" applyFont="1" applyBorder="1" applyAlignment="1" applyProtection="1">
      <alignment horizontal="center"/>
      <protection locked="0"/>
    </xf>
    <xf numFmtId="0" fontId="37" fillId="0" borderId="1" xfId="0" applyFont="1" applyBorder="1">
      <alignment vertical="center"/>
    </xf>
    <xf numFmtId="0" fontId="37" fillId="7" borderId="1" xfId="0" applyFont="1" applyFill="1" applyBorder="1">
      <alignment vertical="center"/>
    </xf>
    <xf numFmtId="0" fontId="9" fillId="0" borderId="0" xfId="0" applyFont="1">
      <alignment vertical="center"/>
    </xf>
    <xf numFmtId="0" fontId="10" fillId="7" borderId="0" xfId="0" applyFont="1" applyFill="1" applyAlignment="1">
      <alignment horizontal="center"/>
    </xf>
    <xf numFmtId="0" fontId="27" fillId="0" borderId="0" xfId="0" applyFont="1" applyAlignment="1"/>
    <xf numFmtId="0" fontId="27" fillId="0" borderId="0" xfId="0" applyFont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7" fillId="0" borderId="0" xfId="0" applyFont="1" applyAlignment="1" applyProtection="1">
      <protection locked="0"/>
    </xf>
    <xf numFmtId="0" fontId="21" fillId="5" borderId="1" xfId="0" applyFont="1" applyFill="1" applyBorder="1" applyAlignment="1" applyProtection="1">
      <alignment horizontal="center"/>
      <protection locked="0"/>
    </xf>
    <xf numFmtId="0" fontId="27" fillId="0" borderId="1" xfId="0" applyFont="1" applyBorder="1" applyAlignment="1" applyProtection="1">
      <protection locked="0"/>
    </xf>
    <xf numFmtId="0" fontId="27" fillId="5" borderId="1" xfId="0" applyFont="1" applyFill="1" applyBorder="1" applyAlignment="1"/>
    <xf numFmtId="0" fontId="27" fillId="0" borderId="0" xfId="0" applyFont="1" applyAlignment="1" applyProtection="1">
      <alignment horizontal="center"/>
      <protection locked="0"/>
    </xf>
    <xf numFmtId="0" fontId="93" fillId="0" borderId="0" xfId="0" applyFont="1" applyAlignment="1" applyProtection="1">
      <alignment horizontal="center"/>
      <protection locked="0"/>
    </xf>
    <xf numFmtId="0" fontId="27" fillId="0" borderId="0" xfId="0" applyFont="1" applyProtection="1">
      <alignment vertical="center"/>
      <protection locked="0"/>
    </xf>
    <xf numFmtId="0" fontId="27" fillId="0" borderId="1" xfId="0" applyFont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92" fillId="2" borderId="1" xfId="0" applyFont="1" applyFill="1" applyBorder="1" applyAlignment="1" applyProtection="1"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63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49" fillId="5" borderId="1" xfId="0" applyNumberFormat="1" applyFont="1" applyFill="1" applyBorder="1" applyAlignment="1">
      <alignment horizontal="right" vertical="center"/>
    </xf>
    <xf numFmtId="0" fontId="27" fillId="5" borderId="16" xfId="0" applyFont="1" applyFill="1" applyBorder="1" applyAlignment="1">
      <alignment horizontal="center"/>
    </xf>
    <xf numFmtId="0" fontId="0" fillId="7" borderId="1" xfId="0" applyFill="1" applyBorder="1">
      <alignment vertical="center"/>
    </xf>
    <xf numFmtId="0" fontId="74" fillId="7" borderId="1" xfId="0" applyFont="1" applyFill="1" applyBorder="1">
      <alignment vertical="center"/>
    </xf>
    <xf numFmtId="1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center" vertical="center" wrapText="1"/>
    </xf>
    <xf numFmtId="0" fontId="23" fillId="7" borderId="1" xfId="0" applyFont="1" applyFill="1" applyBorder="1">
      <alignment vertical="center"/>
    </xf>
    <xf numFmtId="1" fontId="27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0" fontId="27" fillId="0" borderId="0" xfId="0" applyFont="1" applyAlignment="1">
      <alignment horizontal="left"/>
    </xf>
    <xf numFmtId="0" fontId="94" fillId="0" borderId="9" xfId="0" applyFont="1" applyBorder="1">
      <alignment vertical="center"/>
    </xf>
    <xf numFmtId="0" fontId="32" fillId="5" borderId="1" xfId="0" applyFont="1" applyFill="1" applyBorder="1" applyAlignment="1">
      <alignment horizontal="center" vertical="center"/>
    </xf>
    <xf numFmtId="0" fontId="27" fillId="0" borderId="16" xfId="0" applyFont="1" applyBorder="1" applyAlignment="1"/>
    <xf numFmtId="0" fontId="27" fillId="0" borderId="19" xfId="0" applyFont="1" applyBorder="1" applyAlignment="1"/>
    <xf numFmtId="0" fontId="27" fillId="0" borderId="19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27" fillId="0" borderId="6" xfId="0" applyFont="1" applyBorder="1" applyAlignment="1">
      <alignment horizontal="left"/>
    </xf>
    <xf numFmtId="0" fontId="27" fillId="5" borderId="1" xfId="0" applyFont="1" applyFill="1" applyBorder="1" applyAlignment="1">
      <alignment horizontal="center"/>
    </xf>
    <xf numFmtId="0" fontId="27" fillId="5" borderId="12" xfId="0" applyFont="1" applyFill="1" applyBorder="1" applyAlignment="1"/>
    <xf numFmtId="0" fontId="27" fillId="0" borderId="34" xfId="0" applyFont="1" applyBorder="1" applyAlignment="1">
      <alignment horizontal="left"/>
    </xf>
    <xf numFmtId="0" fontId="23" fillId="0" borderId="19" xfId="0" applyFont="1" applyBorder="1" applyAlignment="1">
      <alignment horizontal="center"/>
    </xf>
    <xf numFmtId="1" fontId="23" fillId="0" borderId="19" xfId="0" applyNumberFormat="1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7" fillId="0" borderId="1" xfId="0" applyFont="1" applyBorder="1" applyAlignment="1">
      <alignment horizontal="center" wrapText="1"/>
    </xf>
    <xf numFmtId="0" fontId="23" fillId="5" borderId="1" xfId="0" applyFont="1" applyFill="1" applyBorder="1" applyAlignment="1">
      <alignment horizontal="center"/>
    </xf>
    <xf numFmtId="1" fontId="23" fillId="5" borderId="1" xfId="0" applyNumberFormat="1" applyFont="1" applyFill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" fillId="0" borderId="1" xfId="0" applyFont="1" applyBorder="1">
      <alignment vertical="center"/>
    </xf>
    <xf numFmtId="0" fontId="23" fillId="0" borderId="1" xfId="0" applyFont="1" applyBorder="1" applyAlignment="1">
      <alignment horizontal="center"/>
    </xf>
    <xf numFmtId="0" fontId="27" fillId="0" borderId="1" xfId="0" applyFont="1" applyBorder="1" applyAlignment="1">
      <alignment vertical="center" wrapText="1"/>
    </xf>
    <xf numFmtId="0" fontId="27" fillId="0" borderId="34" xfId="0" applyFont="1" applyBorder="1" applyAlignment="1"/>
    <xf numFmtId="0" fontId="27" fillId="0" borderId="12" xfId="0" applyFont="1" applyBorder="1" applyAlignment="1">
      <alignment horizontal="left"/>
    </xf>
    <xf numFmtId="1" fontId="23" fillId="0" borderId="1" xfId="0" applyNumberFormat="1" applyFont="1" applyBorder="1" applyAlignment="1">
      <alignment horizontal="center"/>
    </xf>
    <xf numFmtId="1" fontId="27" fillId="0" borderId="1" xfId="0" applyNumberFormat="1" applyFont="1" applyBorder="1">
      <alignment vertical="center"/>
    </xf>
    <xf numFmtId="1" fontId="27" fillId="0" borderId="1" xfId="0" applyNumberFormat="1" applyFont="1" applyBorder="1" applyAlignment="1">
      <alignment horizontal="center"/>
    </xf>
    <xf numFmtId="0" fontId="27" fillId="5" borderId="19" xfId="0" applyFont="1" applyFill="1" applyBorder="1" applyAlignment="1"/>
    <xf numFmtId="0" fontId="23" fillId="0" borderId="1" xfId="0" applyFont="1" applyBorder="1" applyAlignment="1">
      <alignment horizontal="center" vertical="top"/>
    </xf>
    <xf numFmtId="0" fontId="27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/>
    </xf>
    <xf numFmtId="0" fontId="27" fillId="0" borderId="17" xfId="0" applyFont="1" applyBorder="1" applyAlignment="1">
      <alignment horizontal="left"/>
    </xf>
    <xf numFmtId="0" fontId="2" fillId="0" borderId="53" xfId="0" applyFont="1" applyBorder="1">
      <alignment vertical="center"/>
    </xf>
    <xf numFmtId="0" fontId="27" fillId="0" borderId="1" xfId="0" applyFont="1" applyBorder="1" applyProtection="1">
      <alignment vertical="center"/>
      <protection locked="0"/>
    </xf>
    <xf numFmtId="0" fontId="27" fillId="0" borderId="1" xfId="0" applyFont="1" applyBorder="1" applyAlignment="1">
      <alignment horizontal="left" vertical="center" wrapText="1"/>
    </xf>
    <xf numFmtId="165" fontId="23" fillId="0" borderId="1" xfId="0" applyNumberFormat="1" applyFont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164" fontId="27" fillId="0" borderId="1" xfId="0" applyNumberFormat="1" applyFont="1" applyBorder="1">
      <alignment vertical="center"/>
    </xf>
    <xf numFmtId="0" fontId="27" fillId="12" borderId="1" xfId="0" applyFont="1" applyFill="1" applyBorder="1">
      <alignment vertical="center"/>
    </xf>
    <xf numFmtId="0" fontId="27" fillId="0" borderId="43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5" borderId="1" xfId="0" applyFont="1" applyFill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1" xfId="0" applyFont="1" applyBorder="1" applyAlignment="1" applyProtection="1">
      <alignment vertical="top"/>
      <protection locked="0"/>
    </xf>
    <xf numFmtId="0" fontId="2" fillId="7" borderId="1" xfId="0" applyFont="1" applyFill="1" applyBorder="1" applyAlignment="1">
      <alignment horizontal="center" vertical="top" wrapText="1"/>
    </xf>
    <xf numFmtId="0" fontId="23" fillId="0" borderId="10" xfId="0" applyFont="1" applyBorder="1" applyAlignment="1">
      <alignment horizontal="left" vertical="center" wrapText="1"/>
    </xf>
    <xf numFmtId="0" fontId="27" fillId="0" borderId="1" xfId="3" applyFont="1" applyBorder="1" applyAlignment="1">
      <alignment horizontal="left" vertical="center"/>
    </xf>
    <xf numFmtId="0" fontId="27" fillId="0" borderId="1" xfId="4" applyFont="1" applyBorder="1" applyAlignment="1">
      <alignment horizontal="center" vertical="center"/>
    </xf>
    <xf numFmtId="0" fontId="27" fillId="0" borderId="0" xfId="3" applyFont="1" applyAlignment="1">
      <alignment horizontal="left" vertical="center"/>
    </xf>
    <xf numFmtId="0" fontId="27" fillId="0" borderId="1" xfId="0" quotePrefix="1" applyFont="1" applyBorder="1" applyAlignment="1"/>
    <xf numFmtId="0" fontId="2" fillId="0" borderId="1" xfId="0" quotePrefix="1" applyFont="1" applyBorder="1" applyAlignment="1"/>
    <xf numFmtId="0" fontId="27" fillId="0" borderId="12" xfId="0" applyFont="1" applyBorder="1" applyAlignment="1">
      <alignment vertical="center" wrapText="1"/>
    </xf>
    <xf numFmtId="0" fontId="2" fillId="0" borderId="1" xfId="0" applyFont="1" applyBorder="1" applyAlignment="1">
      <alignment horizontal="right" vertical="center"/>
    </xf>
    <xf numFmtId="0" fontId="27" fillId="0" borderId="1" xfId="0" applyFont="1" applyBorder="1" applyAlignment="1" applyProtection="1">
      <alignment horizontal="left" vertical="center" wrapText="1"/>
      <protection locked="0"/>
    </xf>
    <xf numFmtId="1" fontId="27" fillId="5" borderId="1" xfId="0" applyNumberFormat="1" applyFont="1" applyFill="1" applyBorder="1" applyAlignment="1">
      <alignment horizontal="center"/>
    </xf>
    <xf numFmtId="0" fontId="94" fillId="0" borderId="1" xfId="0" applyFont="1" applyBorder="1" applyAlignment="1">
      <alignment horizontal="left"/>
    </xf>
    <xf numFmtId="0" fontId="27" fillId="0" borderId="16" xfId="0" applyFont="1" applyBorder="1" applyAlignment="1">
      <alignment horizontal="center" vertical="center"/>
    </xf>
    <xf numFmtId="0" fontId="27" fillId="7" borderId="1" xfId="0" applyFont="1" applyFill="1" applyBorder="1" applyAlignment="1">
      <alignment horizontal="center"/>
    </xf>
    <xf numFmtId="0" fontId="27" fillId="7" borderId="1" xfId="0" applyFont="1" applyFill="1" applyBorder="1" applyAlignment="1">
      <alignment horizontal="left" vertical="center"/>
    </xf>
    <xf numFmtId="0" fontId="27" fillId="7" borderId="16" xfId="0" applyFont="1" applyFill="1" applyBorder="1" applyAlignment="1">
      <alignment horizontal="center"/>
    </xf>
    <xf numFmtId="0" fontId="23" fillId="7" borderId="0" xfId="0" applyFont="1" applyFill="1" applyAlignment="1">
      <alignment horizontal="center"/>
    </xf>
    <xf numFmtId="1" fontId="32" fillId="4" borderId="46" xfId="0" applyNumberFormat="1" applyFont="1" applyFill="1" applyBorder="1" applyAlignment="1">
      <alignment horizontal="center"/>
    </xf>
    <xf numFmtId="1" fontId="18" fillId="7" borderId="1" xfId="0" applyNumberFormat="1" applyFont="1" applyFill="1" applyBorder="1">
      <alignment vertical="center"/>
    </xf>
    <xf numFmtId="0" fontId="27" fillId="7" borderId="1" xfId="0" applyFont="1" applyFill="1" applyBorder="1" applyAlignment="1" applyProtection="1">
      <alignment horizontal="right"/>
      <protection locked="0"/>
    </xf>
    <xf numFmtId="0" fontId="9" fillId="7" borderId="1" xfId="0" applyFont="1" applyFill="1" applyBorder="1" applyAlignment="1">
      <alignment horizontal="right"/>
    </xf>
    <xf numFmtId="0" fontId="27" fillId="7" borderId="1" xfId="0" applyFont="1" applyFill="1" applyBorder="1" applyAlignment="1">
      <alignment horizontal="right"/>
    </xf>
    <xf numFmtId="164" fontId="27" fillId="7" borderId="1" xfId="0" applyNumberFormat="1" applyFont="1" applyFill="1" applyBorder="1" applyAlignment="1" applyProtection="1">
      <alignment horizontal="right"/>
      <protection locked="0"/>
    </xf>
    <xf numFmtId="0" fontId="21" fillId="7" borderId="1" xfId="0" applyFont="1" applyFill="1" applyBorder="1" applyAlignment="1">
      <alignment horizontal="right"/>
    </xf>
    <xf numFmtId="0" fontId="7" fillId="0" borderId="0" xfId="0" applyFont="1" applyAlignment="1" applyProtection="1">
      <alignment horizontal="center" vertical="center" wrapText="1"/>
      <protection locked="0"/>
    </xf>
    <xf numFmtId="0" fontId="8" fillId="7" borderId="0" xfId="0" applyFont="1" applyFill="1" applyProtection="1">
      <alignment vertical="center"/>
      <protection locked="0"/>
    </xf>
    <xf numFmtId="0" fontId="8" fillId="7" borderId="0" xfId="0" applyFont="1" applyFill="1" applyAlignment="1"/>
    <xf numFmtId="0" fontId="63" fillId="7" borderId="1" xfId="0" applyFont="1" applyFill="1" applyBorder="1" applyAlignment="1" applyProtection="1">
      <alignment horizontal="center" vertical="center"/>
      <protection locked="0"/>
    </xf>
    <xf numFmtId="0" fontId="8" fillId="7" borderId="1" xfId="0" applyFont="1" applyFill="1" applyBorder="1" applyAlignment="1" applyProtection="1">
      <alignment horizontal="center" vertical="center"/>
      <protection locked="0"/>
    </xf>
    <xf numFmtId="0" fontId="8" fillId="7" borderId="1" xfId="0" applyFont="1" applyFill="1" applyBorder="1" applyProtection="1">
      <alignment vertical="center"/>
      <protection locked="0"/>
    </xf>
    <xf numFmtId="0" fontId="9" fillId="7" borderId="1" xfId="0" applyFont="1" applyFill="1" applyBorder="1" applyAlignment="1">
      <alignment horizontal="right" vertical="center"/>
    </xf>
    <xf numFmtId="0" fontId="8" fillId="7" borderId="1" xfId="0" applyFont="1" applyFill="1" applyBorder="1">
      <alignment vertical="center"/>
    </xf>
    <xf numFmtId="0" fontId="8" fillId="7" borderId="1" xfId="0" applyFont="1" applyFill="1" applyBorder="1" applyAlignment="1"/>
    <xf numFmtId="0" fontId="8" fillId="7" borderId="0" xfId="0" applyFont="1" applyFill="1" applyAlignment="1" applyProtection="1">
      <protection locked="0"/>
    </xf>
    <xf numFmtId="0" fontId="55" fillId="7" borderId="0" xfId="0" applyFont="1" applyFill="1">
      <alignment vertical="center"/>
    </xf>
    <xf numFmtId="0" fontId="56" fillId="7" borderId="1" xfId="0" applyFont="1" applyFill="1" applyBorder="1" applyAlignment="1" applyProtection="1">
      <alignment horizontal="center" vertical="center"/>
      <protection locked="0"/>
    </xf>
    <xf numFmtId="0" fontId="56" fillId="7" borderId="1" xfId="0" applyFont="1" applyFill="1" applyBorder="1">
      <alignment vertical="center"/>
    </xf>
    <xf numFmtId="0" fontId="72" fillId="7" borderId="47" xfId="0" applyFont="1" applyFill="1" applyBorder="1" applyAlignment="1"/>
    <xf numFmtId="0" fontId="8" fillId="7" borderId="48" xfId="0" applyFont="1" applyFill="1" applyBorder="1" applyAlignment="1"/>
    <xf numFmtId="0" fontId="48" fillId="7" borderId="48" xfId="0" applyFont="1" applyFill="1" applyBorder="1" applyAlignment="1"/>
    <xf numFmtId="0" fontId="8" fillId="7" borderId="49" xfId="0" applyFont="1" applyFill="1" applyBorder="1" applyAlignment="1"/>
    <xf numFmtId="0" fontId="38" fillId="7" borderId="1" xfId="0" applyFont="1" applyFill="1" applyBorder="1" applyAlignment="1">
      <alignment horizontal="center" vertical="center"/>
    </xf>
    <xf numFmtId="0" fontId="38" fillId="7" borderId="7" xfId="0" applyFont="1" applyFill="1" applyBorder="1" applyAlignment="1">
      <alignment horizontal="center" vertical="center"/>
    </xf>
    <xf numFmtId="0" fontId="37" fillId="7" borderId="3" xfId="0" applyFont="1" applyFill="1" applyBorder="1" applyAlignment="1">
      <alignment horizontal="center" vertical="center"/>
    </xf>
    <xf numFmtId="0" fontId="37" fillId="7" borderId="4" xfId="0" applyFont="1" applyFill="1" applyBorder="1" applyAlignment="1">
      <alignment horizontal="center" vertical="center"/>
    </xf>
    <xf numFmtId="0" fontId="0" fillId="7" borderId="6" xfId="0" applyFill="1" applyBorder="1">
      <alignment vertical="center"/>
    </xf>
    <xf numFmtId="0" fontId="6" fillId="7" borderId="47" xfId="0" applyFont="1" applyFill="1" applyBorder="1" applyAlignment="1"/>
    <xf numFmtId="0" fontId="0" fillId="7" borderId="7" xfId="0" applyFill="1" applyBorder="1">
      <alignment vertical="center"/>
    </xf>
    <xf numFmtId="0" fontId="0" fillId="7" borderId="5" xfId="0" applyFill="1" applyBorder="1">
      <alignment vertical="center"/>
    </xf>
    <xf numFmtId="0" fontId="86" fillId="7" borderId="0" xfId="0" applyFont="1" applyFill="1" applyAlignment="1"/>
    <xf numFmtId="0" fontId="65" fillId="7" borderId="3" xfId="0" applyFont="1" applyFill="1" applyBorder="1" applyAlignment="1">
      <alignment horizontal="center" vertical="center"/>
    </xf>
    <xf numFmtId="0" fontId="55" fillId="7" borderId="1" xfId="0" applyFont="1" applyFill="1" applyBorder="1">
      <alignment vertical="center"/>
    </xf>
    <xf numFmtId="0" fontId="10" fillId="0" borderId="9" xfId="0" applyFont="1" applyBorder="1" applyAlignment="1" applyProtection="1">
      <alignment horizontal="right" vertical="center"/>
      <protection locked="0"/>
    </xf>
    <xf numFmtId="1" fontId="10" fillId="0" borderId="9" xfId="0" applyNumberFormat="1" applyFont="1" applyBorder="1" applyAlignment="1" applyProtection="1">
      <alignment horizontal="right"/>
      <protection locked="0"/>
    </xf>
    <xf numFmtId="167" fontId="10" fillId="0" borderId="9" xfId="0" applyNumberFormat="1" applyFont="1" applyBorder="1" applyAlignment="1"/>
    <xf numFmtId="0" fontId="39" fillId="0" borderId="1" xfId="0" applyFont="1" applyBorder="1" applyAlignment="1" applyProtection="1">
      <alignment horizontal="left" vertical="center"/>
      <protection locked="0"/>
    </xf>
    <xf numFmtId="0" fontId="37" fillId="7" borderId="54" xfId="0" applyFont="1" applyFill="1" applyBorder="1" applyAlignment="1">
      <alignment horizontal="center" vertical="center"/>
    </xf>
    <xf numFmtId="0" fontId="0" fillId="7" borderId="0" xfId="0" applyFill="1">
      <alignment vertical="center"/>
    </xf>
    <xf numFmtId="1" fontId="23" fillId="0" borderId="9" xfId="0" applyNumberFormat="1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27" fillId="0" borderId="36" xfId="0" applyFont="1" applyBorder="1" applyAlignment="1">
      <alignment horizontal="center"/>
    </xf>
    <xf numFmtId="0" fontId="27" fillId="7" borderId="1" xfId="0" applyFont="1" applyFill="1" applyBorder="1" applyAlignment="1"/>
    <xf numFmtId="0" fontId="23" fillId="7" borderId="1" xfId="0" applyFont="1" applyFill="1" applyBorder="1" applyAlignment="1">
      <alignment horizontal="center"/>
    </xf>
    <xf numFmtId="1" fontId="23" fillId="7" borderId="1" xfId="0" applyNumberFormat="1" applyFont="1" applyFill="1" applyBorder="1" applyAlignment="1">
      <alignment horizontal="center"/>
    </xf>
    <xf numFmtId="0" fontId="22" fillId="0" borderId="0" xfId="0" applyFont="1" applyAlignment="1" applyProtection="1">
      <alignment horizontal="right" vertical="center" wrapText="1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" fontId="20" fillId="5" borderId="1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Alignment="1" applyProtection="1">
      <alignment horizontal="right"/>
      <protection locked="0"/>
    </xf>
    <xf numFmtId="0" fontId="10" fillId="0" borderId="20" xfId="0" applyFont="1" applyBorder="1" applyAlignment="1">
      <alignment horizontal="left"/>
    </xf>
    <xf numFmtId="0" fontId="10" fillId="0" borderId="9" xfId="0" applyFont="1" applyBorder="1" applyAlignment="1">
      <alignment horizontal="left" vertical="center"/>
    </xf>
    <xf numFmtId="0" fontId="10" fillId="0" borderId="9" xfId="0" applyFont="1" applyBorder="1" applyAlignment="1" applyProtection="1">
      <alignment horizontal="right" wrapText="1"/>
      <protection locked="0"/>
    </xf>
    <xf numFmtId="1" fontId="9" fillId="0" borderId="11" xfId="0" applyNumberFormat="1" applyFont="1" applyBorder="1" applyAlignment="1"/>
    <xf numFmtId="0" fontId="39" fillId="7" borderId="1" xfId="0" applyFont="1" applyFill="1" applyBorder="1" applyAlignment="1"/>
    <xf numFmtId="0" fontId="39" fillId="0" borderId="0" xfId="0" applyFont="1" applyAlignment="1">
      <alignment horizontal="right"/>
    </xf>
    <xf numFmtId="0" fontId="76" fillId="5" borderId="0" xfId="0" applyFont="1" applyFill="1" applyAlignment="1">
      <alignment horizontal="center"/>
    </xf>
    <xf numFmtId="0" fontId="39" fillId="5" borderId="0" xfId="0" applyFont="1" applyFill="1" applyAlignment="1">
      <alignment horizontal="center"/>
    </xf>
    <xf numFmtId="0" fontId="76" fillId="0" borderId="0" xfId="0" applyFont="1" applyAlignment="1">
      <alignment horizontal="right"/>
    </xf>
    <xf numFmtId="0" fontId="76" fillId="5" borderId="0" xfId="0" applyFont="1" applyFill="1" applyAlignment="1" applyProtection="1">
      <protection locked="0"/>
    </xf>
    <xf numFmtId="0" fontId="76" fillId="5" borderId="0" xfId="0" applyFont="1" applyFill="1" applyAlignment="1">
      <alignment horizontal="right"/>
    </xf>
    <xf numFmtId="0" fontId="76" fillId="0" borderId="0" xfId="0" applyFont="1" applyAlignment="1" applyProtection="1">
      <alignment horizontal="right"/>
      <protection locked="0"/>
    </xf>
    <xf numFmtId="0" fontId="76" fillId="4" borderId="0" xfId="0" applyFont="1" applyFill="1" applyAlignment="1">
      <alignment horizontal="center"/>
    </xf>
    <xf numFmtId="0" fontId="39" fillId="5" borderId="0" xfId="0" applyFont="1" applyFill="1" applyAlignment="1"/>
    <xf numFmtId="0" fontId="39" fillId="5" borderId="0" xfId="0" applyFont="1" applyFill="1" applyAlignment="1" applyProtection="1">
      <alignment horizontal="right" vertical="center"/>
      <protection locked="0"/>
    </xf>
    <xf numFmtId="0" fontId="76" fillId="11" borderId="0" xfId="0" applyFont="1" applyFill="1" applyAlignment="1" applyProtection="1">
      <protection locked="0"/>
    </xf>
    <xf numFmtId="1" fontId="10" fillId="0" borderId="20" xfId="0" applyNumberFormat="1" applyFont="1" applyBorder="1" applyAlignment="1"/>
    <xf numFmtId="1" fontId="10" fillId="5" borderId="34" xfId="0" applyNumberFormat="1" applyFont="1" applyFill="1" applyBorder="1" applyAlignment="1"/>
    <xf numFmtId="1" fontId="10" fillId="0" borderId="19" xfId="0" applyNumberFormat="1" applyFont="1" applyBorder="1" applyAlignment="1"/>
    <xf numFmtId="1" fontId="10" fillId="0" borderId="9" xfId="0" applyNumberFormat="1" applyFont="1" applyBorder="1" applyAlignment="1"/>
    <xf numFmtId="1" fontId="10" fillId="4" borderId="16" xfId="0" applyNumberFormat="1" applyFont="1" applyFill="1" applyBorder="1" applyAlignment="1"/>
    <xf numFmtId="0" fontId="21" fillId="0" borderId="12" xfId="0" applyFont="1" applyBorder="1" applyAlignment="1">
      <alignment horizontal="center" vertical="center"/>
    </xf>
    <xf numFmtId="0" fontId="82" fillId="0" borderId="1" xfId="0" applyFont="1" applyBorder="1" applyAlignment="1" applyProtection="1">
      <protection locked="0"/>
    </xf>
    <xf numFmtId="0" fontId="18" fillId="7" borderId="1" xfId="0" applyFont="1" applyFill="1" applyBorder="1" applyAlignment="1">
      <alignment horizontal="center" vertical="center"/>
    </xf>
    <xf numFmtId="0" fontId="31" fillId="7" borderId="1" xfId="0" applyFont="1" applyFill="1" applyBorder="1">
      <alignment vertical="center"/>
    </xf>
    <xf numFmtId="0" fontId="30" fillId="0" borderId="0" xfId="0" applyFont="1">
      <alignment vertical="center"/>
    </xf>
    <xf numFmtId="49" fontId="57" fillId="0" borderId="1" xfId="0" applyNumberFormat="1" applyFont="1" applyBorder="1" applyAlignment="1" applyProtection="1">
      <alignment horizontal="right" vertical="center"/>
      <protection locked="0"/>
    </xf>
    <xf numFmtId="49" fontId="27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right" vertical="center"/>
    </xf>
    <xf numFmtId="164" fontId="0" fillId="7" borderId="1" xfId="0" applyNumberFormat="1" applyFill="1" applyBorder="1">
      <alignment vertical="center"/>
    </xf>
    <xf numFmtId="164" fontId="8" fillId="7" borderId="1" xfId="0" applyNumberFormat="1" applyFont="1" applyFill="1" applyBorder="1" applyProtection="1">
      <alignment vertical="center"/>
      <protection locked="0"/>
    </xf>
    <xf numFmtId="164" fontId="9" fillId="7" borderId="1" xfId="0" applyNumberFormat="1" applyFont="1" applyFill="1" applyBorder="1" applyAlignment="1">
      <alignment horizontal="right" vertical="center"/>
    </xf>
    <xf numFmtId="164" fontId="31" fillId="0" borderId="1" xfId="0" applyNumberFormat="1" applyFont="1" applyBorder="1">
      <alignment vertical="center"/>
    </xf>
    <xf numFmtId="164" fontId="94" fillId="0" borderId="1" xfId="0" applyNumberFormat="1" applyFont="1" applyBorder="1" applyAlignment="1" applyProtection="1">
      <protection locked="0"/>
    </xf>
    <xf numFmtId="164" fontId="23" fillId="0" borderId="1" xfId="0" applyNumberFormat="1" applyFont="1" applyBorder="1" applyAlignment="1">
      <alignment horizontal="center"/>
    </xf>
    <xf numFmtId="164" fontId="27" fillId="7" borderId="1" xfId="0" applyNumberFormat="1" applyFont="1" applyFill="1" applyBorder="1" applyAlignment="1">
      <alignment horizontal="center"/>
    </xf>
    <xf numFmtId="164" fontId="27" fillId="7" borderId="1" xfId="0" applyNumberFormat="1" applyFont="1" applyFill="1" applyBorder="1" applyAlignment="1">
      <alignment horizontal="center" vertical="center"/>
    </xf>
    <xf numFmtId="164" fontId="9" fillId="7" borderId="1" xfId="0" applyNumberFormat="1" applyFont="1" applyFill="1" applyBorder="1">
      <alignment vertical="center"/>
    </xf>
    <xf numFmtId="164" fontId="28" fillId="0" borderId="1" xfId="0" applyNumberFormat="1" applyFont="1" applyBorder="1" applyAlignment="1" applyProtection="1">
      <alignment horizontal="center" vertical="center"/>
      <protection locked="0"/>
    </xf>
    <xf numFmtId="164" fontId="8" fillId="0" borderId="1" xfId="0" applyNumberFormat="1" applyFont="1" applyBorder="1">
      <alignment vertical="center"/>
    </xf>
    <xf numFmtId="164" fontId="9" fillId="0" borderId="1" xfId="0" applyNumberFormat="1" applyFont="1" applyBorder="1">
      <alignment vertical="center"/>
    </xf>
    <xf numFmtId="164" fontId="9" fillId="0" borderId="1" xfId="0" applyNumberFormat="1" applyFont="1" applyBorder="1" applyAlignment="1">
      <alignment vertical="center" wrapText="1"/>
    </xf>
    <xf numFmtId="0" fontId="27" fillId="0" borderId="17" xfId="0" applyFont="1" applyBorder="1" applyAlignment="1">
      <alignment horizontal="left" vertical="center"/>
    </xf>
    <xf numFmtId="0" fontId="10" fillId="0" borderId="34" xfId="0" applyFont="1" applyBorder="1" applyAlignment="1" applyProtection="1">
      <protection locked="0"/>
    </xf>
    <xf numFmtId="164" fontId="27" fillId="0" borderId="1" xfId="0" applyNumberFormat="1" applyFont="1" applyBorder="1" applyAlignment="1" applyProtection="1">
      <alignment horizontal="center" vertical="center"/>
      <protection locked="0"/>
    </xf>
    <xf numFmtId="164" fontId="21" fillId="7" borderId="1" xfId="0" applyNumberFormat="1" applyFont="1" applyFill="1" applyBorder="1" applyAlignment="1"/>
    <xf numFmtId="0" fontId="21" fillId="5" borderId="12" xfId="0" applyFont="1" applyFill="1" applyBorder="1" applyAlignment="1" applyProtection="1">
      <alignment horizontal="center"/>
      <protection locked="0"/>
    </xf>
    <xf numFmtId="0" fontId="49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27" fillId="5" borderId="0" xfId="0" applyFont="1" applyFill="1" applyAlignment="1"/>
    <xf numFmtId="167" fontId="10" fillId="0" borderId="6" xfId="0" applyNumberFormat="1" applyFont="1" applyBorder="1" applyAlignment="1"/>
    <xf numFmtId="167" fontId="10" fillId="0" borderId="1" xfId="0" applyNumberFormat="1" applyFont="1" applyBorder="1" applyAlignment="1"/>
    <xf numFmtId="1" fontId="10" fillId="0" borderId="1" xfId="0" applyNumberFormat="1" applyFont="1" applyBorder="1" applyAlignment="1"/>
    <xf numFmtId="0" fontId="10" fillId="5" borderId="1" xfId="0" applyFont="1" applyFill="1" applyBorder="1" applyAlignment="1" applyProtection="1">
      <alignment horizontal="right"/>
      <protection locked="0"/>
    </xf>
    <xf numFmtId="167" fontId="10" fillId="5" borderId="1" xfId="0" applyNumberFormat="1" applyFont="1" applyFill="1" applyBorder="1" applyAlignment="1"/>
    <xf numFmtId="1" fontId="10" fillId="5" borderId="1" xfId="0" applyNumberFormat="1" applyFont="1" applyFill="1" applyBorder="1" applyAlignment="1"/>
    <xf numFmtId="0" fontId="10" fillId="0" borderId="0" xfId="0" applyFont="1" applyAlignment="1" applyProtection="1">
      <alignment horizontal="right" vertical="center"/>
      <protection locked="0"/>
    </xf>
    <xf numFmtId="1" fontId="9" fillId="0" borderId="6" xfId="0" applyNumberFormat="1" applyFont="1" applyBorder="1" applyAlignment="1"/>
    <xf numFmtId="167" fontId="10" fillId="0" borderId="0" xfId="0" applyNumberFormat="1" applyFont="1" applyAlignment="1"/>
    <xf numFmtId="1" fontId="10" fillId="0" borderId="0" xfId="0" applyNumberFormat="1" applyFont="1" applyAlignment="1"/>
    <xf numFmtId="0" fontId="10" fillId="0" borderId="6" xfId="0" applyFont="1" applyBorder="1" applyAlignment="1" applyProtection="1">
      <protection locked="0"/>
    </xf>
    <xf numFmtId="0" fontId="8" fillId="0" borderId="1" xfId="0" applyFont="1" applyBorder="1" applyAlignment="1" applyProtection="1">
      <alignment horizontal="right" vertical="center"/>
      <protection locked="0"/>
    </xf>
    <xf numFmtId="168" fontId="24" fillId="0" borderId="0" xfId="0" applyNumberFormat="1" applyFont="1" applyAlignment="1" applyProtection="1">
      <alignment horizontal="center"/>
      <protection locked="0"/>
    </xf>
    <xf numFmtId="1" fontId="7" fillId="0" borderId="0" xfId="0" applyNumberFormat="1" applyFont="1" applyAlignment="1" applyProtection="1">
      <protection locked="0"/>
    </xf>
    <xf numFmtId="0" fontId="9" fillId="0" borderId="53" xfId="0" applyFont="1" applyBorder="1">
      <alignment vertical="center"/>
    </xf>
    <xf numFmtId="0" fontId="77" fillId="0" borderId="53" xfId="0" applyFont="1" applyBorder="1">
      <alignment vertical="center"/>
    </xf>
    <xf numFmtId="1" fontId="21" fillId="0" borderId="0" xfId="0" applyNumberFormat="1" applyFont="1" applyAlignment="1" applyProtection="1">
      <alignment vertical="center" wrapText="1"/>
      <protection locked="0"/>
    </xf>
    <xf numFmtId="1" fontId="8" fillId="0" borderId="1" xfId="0" applyNumberFormat="1" applyFont="1" applyBorder="1">
      <alignment vertical="center"/>
    </xf>
    <xf numFmtId="1" fontId="32" fillId="4" borderId="1" xfId="0" applyNumberFormat="1" applyFont="1" applyFill="1" applyBorder="1" applyAlignment="1">
      <alignment horizontal="center"/>
    </xf>
    <xf numFmtId="49" fontId="7" fillId="0" borderId="1" xfId="0" applyNumberFormat="1" applyFont="1" applyBorder="1" applyAlignment="1">
      <alignment horizontal="right" vertical="center"/>
    </xf>
    <xf numFmtId="164" fontId="56" fillId="7" borderId="1" xfId="0" applyNumberFormat="1" applyFont="1" applyFill="1" applyBorder="1">
      <alignment vertical="center"/>
    </xf>
    <xf numFmtId="0" fontId="21" fillId="7" borderId="1" xfId="0" applyFont="1" applyFill="1" applyBorder="1" applyAlignment="1">
      <alignment horizontal="center" vertical="center"/>
    </xf>
    <xf numFmtId="0" fontId="76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7" fillId="0" borderId="19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32" fillId="5" borderId="1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right"/>
    </xf>
    <xf numFmtId="0" fontId="21" fillId="0" borderId="1" xfId="0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164" fontId="27" fillId="0" borderId="1" xfId="0" applyNumberFormat="1" applyFont="1" applyBorder="1" applyAlignment="1">
      <alignment horizontal="right"/>
    </xf>
    <xf numFmtId="0" fontId="9" fillId="0" borderId="0" xfId="0" applyFont="1" applyAlignment="1" applyProtection="1">
      <protection locked="0"/>
    </xf>
    <xf numFmtId="0" fontId="9" fillId="0" borderId="43" xfId="0" applyFont="1" applyBorder="1" applyAlignment="1" applyProtection="1">
      <protection locked="0"/>
    </xf>
    <xf numFmtId="0" fontId="9" fillId="0" borderId="15" xfId="0" applyFont="1" applyBorder="1" applyAlignment="1" applyProtection="1">
      <protection locked="0"/>
    </xf>
    <xf numFmtId="0" fontId="9" fillId="0" borderId="1" xfId="0" applyFont="1" applyBorder="1" applyAlignment="1" applyProtection="1">
      <protection locked="0"/>
    </xf>
    <xf numFmtId="0" fontId="9" fillId="0" borderId="1" xfId="0" applyFont="1" applyBorder="1" applyAlignment="1"/>
    <xf numFmtId="0" fontId="9" fillId="5" borderId="1" xfId="0" applyFont="1" applyFill="1" applyBorder="1" applyAlignment="1"/>
    <xf numFmtId="0" fontId="9" fillId="0" borderId="35" xfId="0" applyFont="1" applyBorder="1" applyAlignment="1" applyProtection="1">
      <protection locked="0"/>
    </xf>
    <xf numFmtId="0" fontId="9" fillId="0" borderId="35" xfId="0" applyFont="1" applyBorder="1" applyAlignment="1"/>
    <xf numFmtId="0" fontId="27" fillId="0" borderId="1" xfId="6" applyFont="1" applyBorder="1" applyAlignment="1">
      <alignment horizontal="right"/>
    </xf>
    <xf numFmtId="0" fontId="51" fillId="4" borderId="46" xfId="0" applyFont="1" applyFill="1" applyBorder="1" applyAlignment="1"/>
    <xf numFmtId="0" fontId="51" fillId="0" borderId="1" xfId="0" applyFont="1" applyBorder="1" applyAlignment="1"/>
    <xf numFmtId="0" fontId="8" fillId="0" borderId="19" xfId="0" applyFont="1" applyBorder="1" applyAlignment="1" applyProtection="1">
      <protection locked="0"/>
    </xf>
    <xf numFmtId="0" fontId="5" fillId="0" borderId="19" xfId="0" applyFont="1" applyBorder="1" applyAlignment="1"/>
    <xf numFmtId="0" fontId="5" fillId="0" borderId="19" xfId="0" applyFont="1" applyBorder="1" applyAlignment="1" applyProtection="1">
      <protection locked="0"/>
    </xf>
    <xf numFmtId="0" fontId="8" fillId="0" borderId="12" xfId="0" applyFont="1" applyBorder="1" applyAlignment="1" applyProtection="1">
      <protection locked="0"/>
    </xf>
    <xf numFmtId="0" fontId="89" fillId="0" borderId="1" xfId="0" applyFont="1" applyBorder="1" applyAlignment="1"/>
    <xf numFmtId="0" fontId="8" fillId="0" borderId="1" xfId="0" applyFont="1" applyBorder="1" applyAlignment="1" applyProtection="1">
      <protection locked="0"/>
    </xf>
    <xf numFmtId="0" fontId="9" fillId="7" borderId="1" xfId="0" applyFont="1" applyFill="1" applyBorder="1" applyAlignment="1"/>
    <xf numFmtId="0" fontId="1" fillId="0" borderId="1" xfId="0" applyFont="1" applyBorder="1" applyAlignment="1"/>
    <xf numFmtId="0" fontId="8" fillId="0" borderId="9" xfId="0" applyFont="1" applyBorder="1" applyAlignment="1" applyProtection="1">
      <protection locked="0"/>
    </xf>
    <xf numFmtId="164" fontId="8" fillId="0" borderId="1" xfId="0" applyNumberFormat="1" applyFont="1" applyBorder="1" applyAlignment="1" applyProtection="1">
      <protection locked="0"/>
    </xf>
    <xf numFmtId="164" fontId="8" fillId="0" borderId="1" xfId="0" applyNumberFormat="1" applyFont="1" applyBorder="1" applyAlignment="1"/>
    <xf numFmtId="164" fontId="32" fillId="7" borderId="1" xfId="0" applyNumberFormat="1" applyFont="1" applyFill="1" applyBorder="1" applyAlignment="1"/>
    <xf numFmtId="164" fontId="8" fillId="0" borderId="0" xfId="0" applyNumberFormat="1" applyFont="1" applyAlignment="1" applyProtection="1">
      <protection locked="0"/>
    </xf>
    <xf numFmtId="0" fontId="5" fillId="4" borderId="1" xfId="0" applyFont="1" applyFill="1" applyBorder="1" applyAlignment="1"/>
    <xf numFmtId="0" fontId="5" fillId="0" borderId="0" xfId="0" applyFont="1" applyAlignment="1" applyProtection="1">
      <protection locked="0"/>
    </xf>
    <xf numFmtId="0" fontId="51" fillId="0" borderId="0" xfId="0" applyFont="1" applyAlignment="1" applyProtection="1">
      <protection locked="0"/>
    </xf>
    <xf numFmtId="0" fontId="51" fillId="5" borderId="1" xfId="0" applyFont="1" applyFill="1" applyBorder="1" applyAlignment="1"/>
    <xf numFmtId="0" fontId="51" fillId="0" borderId="0" xfId="0" applyFont="1" applyAlignment="1"/>
    <xf numFmtId="0" fontId="89" fillId="7" borderId="1" xfId="0" applyFont="1" applyFill="1" applyBorder="1" applyAlignment="1">
      <alignment wrapText="1"/>
    </xf>
    <xf numFmtId="1" fontId="9" fillId="0" borderId="1" xfId="0" applyNumberFormat="1" applyFont="1" applyBorder="1" applyAlignment="1" applyProtection="1">
      <protection locked="0"/>
    </xf>
    <xf numFmtId="0" fontId="1" fillId="7" borderId="1" xfId="0" applyFont="1" applyFill="1" applyBorder="1" applyAlignment="1"/>
    <xf numFmtId="0" fontId="32" fillId="0" borderId="1" xfId="0" applyFont="1" applyBorder="1" applyAlignment="1"/>
    <xf numFmtId="0" fontId="1" fillId="7" borderId="1" xfId="0" quotePrefix="1" applyFont="1" applyFill="1" applyBorder="1" applyAlignment="1"/>
    <xf numFmtId="0" fontId="77" fillId="7" borderId="1" xfId="0" applyFont="1" applyFill="1" applyBorder="1" applyAlignment="1"/>
    <xf numFmtId="0" fontId="88" fillId="7" borderId="1" xfId="0" applyFont="1" applyFill="1" applyBorder="1" applyAlignment="1"/>
    <xf numFmtId="0" fontId="27" fillId="0" borderId="1" xfId="6" applyFont="1" applyBorder="1" applyAlignment="1"/>
    <xf numFmtId="0" fontId="88" fillId="0" borderId="1" xfId="7" applyFont="1" applyBorder="1" applyAlignment="1"/>
    <xf numFmtId="164" fontId="9" fillId="0" borderId="0" xfId="0" applyNumberFormat="1" applyFont="1" applyAlignment="1" applyProtection="1">
      <protection locked="0"/>
    </xf>
    <xf numFmtId="0" fontId="95" fillId="0" borderId="1" xfId="7" applyFont="1" applyBorder="1" applyAlignment="1"/>
    <xf numFmtId="0" fontId="27" fillId="0" borderId="1" xfId="7" applyFont="1" applyBorder="1" applyAlignment="1"/>
    <xf numFmtId="0" fontId="27" fillId="7" borderId="1" xfId="0" applyFont="1" applyFill="1" applyBorder="1" applyAlignment="1" applyProtection="1">
      <protection locked="0"/>
    </xf>
    <xf numFmtId="164" fontId="27" fillId="7" borderId="1" xfId="0" applyNumberFormat="1" applyFont="1" applyFill="1" applyBorder="1" applyAlignment="1" applyProtection="1">
      <protection locked="0"/>
    </xf>
    <xf numFmtId="0" fontId="27" fillId="5" borderId="1" xfId="0" applyFont="1" applyFill="1" applyBorder="1" applyAlignment="1">
      <alignment horizontal="right"/>
    </xf>
    <xf numFmtId="0" fontId="32" fillId="0" borderId="10" xfId="7" applyFont="1" applyBorder="1" applyAlignment="1">
      <alignment horizontal="right"/>
    </xf>
    <xf numFmtId="0" fontId="23" fillId="5" borderId="1" xfId="0" applyFont="1" applyFill="1" applyBorder="1" applyAlignment="1">
      <alignment horizontal="right"/>
    </xf>
    <xf numFmtId="0" fontId="23" fillId="0" borderId="19" xfId="0" applyFont="1" applyBorder="1" applyAlignment="1" applyProtection="1">
      <alignment horizontal="right"/>
      <protection locked="0"/>
    </xf>
    <xf numFmtId="0" fontId="23" fillId="0" borderId="12" xfId="0" applyFont="1" applyBorder="1" applyAlignment="1" applyProtection="1">
      <alignment horizontal="right"/>
      <protection locked="0"/>
    </xf>
    <xf numFmtId="0" fontId="23" fillId="0" borderId="1" xfId="0" applyFont="1" applyBorder="1" applyAlignment="1" applyProtection="1">
      <alignment horizontal="right"/>
      <protection locked="0"/>
    </xf>
    <xf numFmtId="0" fontId="23" fillId="0" borderId="1" xfId="0" applyFont="1" applyBorder="1" applyAlignment="1">
      <alignment horizontal="right"/>
    </xf>
    <xf numFmtId="0" fontId="27" fillId="0" borderId="1" xfId="0" applyFont="1" applyBorder="1" applyAlignment="1" applyProtection="1">
      <alignment horizontal="right"/>
      <protection locked="0"/>
    </xf>
    <xf numFmtId="0" fontId="27" fillId="0" borderId="10" xfId="0" applyFont="1" applyBorder="1" applyAlignment="1">
      <alignment horizontal="right"/>
    </xf>
    <xf numFmtId="0" fontId="23" fillId="0" borderId="43" xfId="0" applyFont="1" applyBorder="1" applyAlignment="1" applyProtection="1">
      <alignment horizontal="right"/>
      <protection locked="0"/>
    </xf>
    <xf numFmtId="0" fontId="23" fillId="0" borderId="15" xfId="0" applyFont="1" applyBorder="1" applyAlignment="1" applyProtection="1">
      <alignment horizontal="right"/>
      <protection locked="0"/>
    </xf>
    <xf numFmtId="0" fontId="23" fillId="0" borderId="9" xfId="0" applyFont="1" applyBorder="1" applyAlignment="1" applyProtection="1">
      <alignment horizontal="right"/>
      <protection locked="0"/>
    </xf>
    <xf numFmtId="164" fontId="23" fillId="0" borderId="1" xfId="0" applyNumberFormat="1" applyFont="1" applyBorder="1" applyAlignment="1" applyProtection="1">
      <alignment horizontal="right"/>
      <protection locked="0"/>
    </xf>
    <xf numFmtId="0" fontId="23" fillId="4" borderId="1" xfId="0" applyFont="1" applyFill="1" applyBorder="1" applyAlignment="1">
      <alignment horizontal="right"/>
    </xf>
    <xf numFmtId="0" fontId="23" fillId="0" borderId="0" xfId="0" applyFont="1" applyAlignment="1" applyProtection="1">
      <alignment horizontal="right"/>
      <protection locked="0"/>
    </xf>
    <xf numFmtId="0" fontId="96" fillId="0" borderId="0" xfId="0" applyFont="1" applyAlignment="1" applyProtection="1">
      <alignment horizontal="right"/>
      <protection locked="0"/>
    </xf>
    <xf numFmtId="0" fontId="96" fillId="5" borderId="1" xfId="0" applyFont="1" applyFill="1" applyBorder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27" fillId="0" borderId="1" xfId="4" applyFont="1" applyBorder="1" applyAlignment="1">
      <alignment horizontal="right"/>
    </xf>
    <xf numFmtId="0" fontId="27" fillId="0" borderId="1" xfId="4" quotePrefix="1" applyFont="1" applyBorder="1" applyAlignment="1">
      <alignment horizontal="right"/>
    </xf>
    <xf numFmtId="0" fontId="1" fillId="0" borderId="53" xfId="0" applyFont="1" applyBorder="1" applyAlignment="1">
      <alignment horizontal="right"/>
    </xf>
    <xf numFmtId="164" fontId="27" fillId="0" borderId="1" xfId="0" applyNumberFormat="1" applyFont="1" applyBorder="1" applyAlignment="1" applyProtection="1">
      <alignment horizontal="right"/>
      <protection locked="0"/>
    </xf>
    <xf numFmtId="0" fontId="23" fillId="11" borderId="1" xfId="0" applyFont="1" applyFill="1" applyBorder="1" applyAlignment="1" applyProtection="1">
      <alignment horizontal="right"/>
      <protection locked="0"/>
    </xf>
    <xf numFmtId="0" fontId="39" fillId="0" borderId="1" xfId="3" applyFont="1" applyBorder="1" applyAlignment="1">
      <alignment horizontal="left" vertical="center"/>
    </xf>
    <xf numFmtId="0" fontId="39" fillId="0" borderId="0" xfId="3" applyFont="1" applyAlignment="1">
      <alignment horizontal="left" vertical="center"/>
    </xf>
    <xf numFmtId="0" fontId="39" fillId="0" borderId="1" xfId="0" applyFont="1" applyBorder="1" applyAlignment="1" applyProtection="1">
      <alignment vertical="top"/>
      <protection locked="0"/>
    </xf>
    <xf numFmtId="0" fontId="76" fillId="0" borderId="16" xfId="0" applyFont="1" applyBorder="1" applyAlignment="1" applyProtection="1">
      <alignment horizontal="left"/>
      <protection locked="0"/>
    </xf>
    <xf numFmtId="0" fontId="76" fillId="0" borderId="19" xfId="0" applyFont="1" applyBorder="1" applyAlignment="1" applyProtection="1">
      <alignment horizontal="left"/>
      <protection locked="0"/>
    </xf>
    <xf numFmtId="0" fontId="39" fillId="5" borderId="1" xfId="0" applyFont="1" applyFill="1" applyBorder="1" applyAlignment="1" applyProtection="1">
      <alignment horizontal="left"/>
      <protection locked="0"/>
    </xf>
    <xf numFmtId="0" fontId="76" fillId="5" borderId="12" xfId="0" applyFont="1" applyFill="1" applyBorder="1" applyAlignment="1" applyProtection="1">
      <alignment horizontal="left"/>
      <protection locked="0"/>
    </xf>
    <xf numFmtId="0" fontId="39" fillId="0" borderId="1" xfId="0" applyFont="1" applyBorder="1" applyAlignment="1" applyProtection="1">
      <alignment horizontal="left" wrapText="1"/>
      <protection locked="0"/>
    </xf>
    <xf numFmtId="0" fontId="39" fillId="5" borderId="12" xfId="0" applyFont="1" applyFill="1" applyBorder="1" applyAlignment="1" applyProtection="1">
      <alignment horizontal="left"/>
      <protection locked="0"/>
    </xf>
    <xf numFmtId="0" fontId="39" fillId="5" borderId="19" xfId="0" applyFont="1" applyFill="1" applyBorder="1" applyAlignment="1" applyProtection="1">
      <alignment horizontal="left"/>
      <protection locked="0"/>
    </xf>
    <xf numFmtId="0" fontId="76" fillId="5" borderId="36" xfId="0" applyFont="1" applyFill="1" applyBorder="1" applyAlignment="1" applyProtection="1">
      <alignment horizontal="left"/>
      <protection locked="0"/>
    </xf>
    <xf numFmtId="0" fontId="76" fillId="5" borderId="1" xfId="0" applyFont="1" applyFill="1" applyBorder="1" applyAlignment="1" applyProtection="1">
      <alignment horizontal="left"/>
      <protection locked="0"/>
    </xf>
    <xf numFmtId="0" fontId="76" fillId="0" borderId="34" xfId="0" applyFont="1" applyBorder="1" applyAlignment="1" applyProtection="1">
      <alignment horizontal="center"/>
      <protection locked="0"/>
    </xf>
    <xf numFmtId="0" fontId="76" fillId="0" borderId="17" xfId="0" applyFont="1" applyBorder="1" applyAlignment="1" applyProtection="1">
      <alignment horizontal="center"/>
      <protection locked="0"/>
    </xf>
    <xf numFmtId="0" fontId="89" fillId="0" borderId="1" xfId="0" applyFont="1" applyBorder="1" applyAlignment="1">
      <alignment horizontal="left"/>
    </xf>
    <xf numFmtId="0" fontId="39" fillId="12" borderId="1" xfId="0" applyFont="1" applyFill="1" applyBorder="1" applyAlignment="1">
      <alignment horizontal="left"/>
    </xf>
    <xf numFmtId="0" fontId="28" fillId="0" borderId="1" xfId="0" applyFont="1" applyBorder="1" applyAlignment="1" applyProtection="1">
      <alignment horizontal="center"/>
      <protection locked="0"/>
    </xf>
    <xf numFmtId="0" fontId="27" fillId="0" borderId="9" xfId="0" applyFont="1" applyBorder="1" applyAlignment="1">
      <alignment horizontal="center"/>
    </xf>
    <xf numFmtId="165" fontId="27" fillId="0" borderId="1" xfId="0" applyNumberFormat="1" applyFont="1" applyBorder="1" applyAlignment="1">
      <alignment horizontal="center"/>
    </xf>
    <xf numFmtId="0" fontId="32" fillId="4" borderId="1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164" fontId="27" fillId="0" borderId="1" xfId="0" applyNumberFormat="1" applyFont="1" applyBorder="1" applyAlignment="1">
      <alignment horizontal="center"/>
    </xf>
    <xf numFmtId="1" fontId="27" fillId="0" borderId="1" xfId="0" applyNumberFormat="1" applyFont="1" applyBorder="1" applyAlignment="1">
      <alignment horizontal="right"/>
    </xf>
    <xf numFmtId="0" fontId="23" fillId="7" borderId="1" xfId="0" applyFont="1" applyFill="1" applyBorder="1" applyAlignment="1">
      <alignment horizontal="right"/>
    </xf>
    <xf numFmtId="0" fontId="10" fillId="5" borderId="12" xfId="0" applyFont="1" applyFill="1" applyBorder="1" applyAlignment="1">
      <alignment horizontal="left"/>
    </xf>
    <xf numFmtId="0" fontId="24" fillId="0" borderId="1" xfId="0" applyFont="1" applyBorder="1" applyAlignment="1">
      <alignment horizontal="left" wrapText="1"/>
    </xf>
    <xf numFmtId="167" fontId="27" fillId="7" borderId="1" xfId="0" applyNumberFormat="1" applyFont="1" applyFill="1" applyBorder="1" applyAlignment="1">
      <alignment horizontal="center" vertical="center"/>
    </xf>
    <xf numFmtId="2" fontId="27" fillId="5" borderId="1" xfId="0" applyNumberFormat="1" applyFont="1" applyFill="1" applyBorder="1" applyAlignment="1">
      <alignment horizontal="center" vertical="center"/>
    </xf>
    <xf numFmtId="1" fontId="27" fillId="5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167" fontId="11" fillId="0" borderId="1" xfId="0" applyNumberFormat="1" applyFont="1" applyBorder="1" applyAlignment="1">
      <alignment horizontal="center"/>
    </xf>
    <xf numFmtId="167" fontId="8" fillId="0" borderId="1" xfId="0" applyNumberFormat="1" applyFont="1" applyBorder="1" applyAlignment="1">
      <alignment horizontal="center"/>
    </xf>
    <xf numFmtId="167" fontId="11" fillId="0" borderId="10" xfId="0" applyNumberFormat="1" applyFont="1" applyBorder="1" applyAlignment="1">
      <alignment horizontal="center"/>
    </xf>
    <xf numFmtId="167" fontId="5" fillId="5" borderId="1" xfId="0" applyNumberFormat="1" applyFont="1" applyFill="1" applyBorder="1" applyAlignment="1">
      <alignment horizontal="center"/>
    </xf>
    <xf numFmtId="167" fontId="5" fillId="5" borderId="0" xfId="0" applyNumberFormat="1" applyFont="1" applyFill="1" applyAlignment="1">
      <alignment horizontal="center"/>
    </xf>
    <xf numFmtId="167" fontId="11" fillId="0" borderId="1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/>
    </xf>
    <xf numFmtId="167" fontId="5" fillId="5" borderId="1" xfId="0" applyNumberFormat="1" applyFont="1" applyFill="1" applyBorder="1" applyAlignment="1">
      <alignment horizontal="center" vertical="center"/>
    </xf>
    <xf numFmtId="167" fontId="27" fillId="0" borderId="1" xfId="0" applyNumberFormat="1" applyFont="1" applyBorder="1" applyAlignment="1">
      <alignment horizontal="center"/>
    </xf>
    <xf numFmtId="167" fontId="27" fillId="0" borderId="10" xfId="0" applyNumberFormat="1" applyFont="1" applyBorder="1" applyAlignment="1">
      <alignment horizontal="center"/>
    </xf>
    <xf numFmtId="167" fontId="32" fillId="5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vertical="center"/>
    </xf>
    <xf numFmtId="0" fontId="41" fillId="5" borderId="1" xfId="0" applyFont="1" applyFill="1" applyBorder="1" applyAlignment="1">
      <alignment horizontal="center"/>
    </xf>
    <xf numFmtId="0" fontId="81" fillId="7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167" fontId="81" fillId="7" borderId="1" xfId="0" applyNumberFormat="1" applyFont="1" applyFill="1" applyBorder="1" applyAlignment="1">
      <alignment horizontal="center" vertical="center"/>
    </xf>
    <xf numFmtId="167" fontId="21" fillId="0" borderId="1" xfId="0" applyNumberFormat="1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1" fillId="5" borderId="0" xfId="0" applyFont="1" applyFill="1" applyBorder="1" applyAlignment="1">
      <alignment horizontal="center"/>
    </xf>
    <xf numFmtId="0" fontId="21" fillId="0" borderId="0" xfId="0" applyFont="1" applyBorder="1" applyAlignment="1"/>
    <xf numFmtId="0" fontId="27" fillId="0" borderId="0" xfId="0" applyFont="1" applyBorder="1" applyAlignment="1"/>
    <xf numFmtId="0" fontId="22" fillId="5" borderId="0" xfId="0" applyFont="1" applyFill="1" applyBorder="1" applyAlignment="1">
      <alignment horizontal="center" vertical="center"/>
    </xf>
    <xf numFmtId="0" fontId="22" fillId="5" borderId="0" xfId="0" applyFont="1" applyFill="1" applyBorder="1" applyAlignment="1"/>
    <xf numFmtId="0" fontId="21" fillId="0" borderId="0" xfId="0" applyFont="1" applyBorder="1" applyAlignment="1">
      <alignment horizontal="center"/>
    </xf>
    <xf numFmtId="167" fontId="21" fillId="7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10" fillId="0" borderId="10" xfId="0" applyFont="1" applyBorder="1" applyAlignment="1" applyProtection="1">
      <alignment horizontal="right"/>
      <protection locked="0"/>
    </xf>
    <xf numFmtId="49" fontId="8" fillId="0" borderId="0" xfId="0" applyNumberFormat="1" applyFont="1" applyAlignment="1"/>
    <xf numFmtId="0" fontId="50" fillId="5" borderId="1" xfId="0" applyFont="1" applyFill="1" applyBorder="1" applyAlignment="1" applyProtection="1">
      <alignment horizontal="center" vertical="center"/>
      <protection locked="0"/>
    </xf>
    <xf numFmtId="0" fontId="29" fillId="5" borderId="1" xfId="0" applyFont="1" applyFill="1" applyBorder="1" applyAlignment="1" applyProtection="1">
      <alignment horizontal="center" vertical="center"/>
      <protection locked="0"/>
    </xf>
    <xf numFmtId="0" fontId="29" fillId="5" borderId="1" xfId="0" applyFont="1" applyFill="1" applyBorder="1">
      <alignment vertical="center"/>
    </xf>
    <xf numFmtId="0" fontId="25" fillId="5" borderId="1" xfId="0" applyFont="1" applyFill="1" applyBorder="1">
      <alignment vertical="center"/>
    </xf>
    <xf numFmtId="0" fontId="50" fillId="5" borderId="4" xfId="0" applyFont="1" applyFill="1" applyBorder="1" applyAlignment="1">
      <alignment horizontal="center" vertical="center"/>
    </xf>
    <xf numFmtId="0" fontId="34" fillId="5" borderId="1" xfId="0" applyFont="1" applyFill="1" applyBorder="1">
      <alignment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7" xfId="0" applyFont="1" applyFill="1" applyBorder="1" applyAlignment="1">
      <alignment horizontal="center" vertical="center"/>
    </xf>
    <xf numFmtId="1" fontId="22" fillId="6" borderId="5" xfId="0" applyNumberFormat="1" applyFont="1" applyFill="1" applyBorder="1" applyAlignment="1">
      <alignment horizontal="center" vertical="center"/>
    </xf>
    <xf numFmtId="1" fontId="22" fillId="6" borderId="8" xfId="0" applyNumberFormat="1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vertical="center" wrapText="1"/>
    </xf>
    <xf numFmtId="0" fontId="10" fillId="6" borderId="1" xfId="0" applyFont="1" applyFill="1" applyBorder="1" applyAlignment="1">
      <alignment horizontal="right" vertical="center" wrapText="1"/>
    </xf>
    <xf numFmtId="0" fontId="32" fillId="6" borderId="1" xfId="0" applyFont="1" applyFill="1" applyBorder="1" applyAlignment="1">
      <alignment horizontal="center" vertical="center"/>
    </xf>
    <xf numFmtId="0" fontId="23" fillId="6" borderId="1" xfId="0" applyFont="1" applyFill="1" applyBorder="1">
      <alignment vertical="center"/>
    </xf>
    <xf numFmtId="0" fontId="19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1" fontId="18" fillId="6" borderId="1" xfId="0" applyNumberFormat="1" applyFont="1" applyFill="1" applyBorder="1">
      <alignment vertical="center"/>
    </xf>
    <xf numFmtId="0" fontId="28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1" fontId="8" fillId="6" borderId="1" xfId="0" applyNumberFormat="1" applyFont="1" applyFill="1" applyBorder="1">
      <alignment vertical="center"/>
    </xf>
    <xf numFmtId="0" fontId="25" fillId="6" borderId="1" xfId="0" applyFont="1" applyFill="1" applyBorder="1" applyAlignment="1">
      <alignment horizontal="center" vertical="center"/>
    </xf>
    <xf numFmtId="0" fontId="25" fillId="6" borderId="4" xfId="0" applyFont="1" applyFill="1" applyBorder="1" applyAlignment="1">
      <alignment horizontal="center" vertical="center" wrapText="1"/>
    </xf>
    <xf numFmtId="0" fontId="25" fillId="6" borderId="5" xfId="0" applyFont="1" applyFill="1" applyBorder="1" applyAlignment="1">
      <alignment vertical="center" wrapText="1"/>
    </xf>
    <xf numFmtId="0" fontId="25" fillId="6" borderId="8" xfId="0" applyFont="1" applyFill="1" applyBorder="1" applyAlignment="1">
      <alignment vertical="center" wrapText="1"/>
    </xf>
    <xf numFmtId="0" fontId="49" fillId="6" borderId="26" xfId="0" applyFont="1" applyFill="1" applyBorder="1" applyAlignment="1">
      <alignment horizontal="center" vertical="center"/>
    </xf>
    <xf numFmtId="0" fontId="49" fillId="6" borderId="13" xfId="0" applyFont="1" applyFill="1" applyBorder="1" applyAlignment="1">
      <alignment horizontal="center" vertical="center"/>
    </xf>
    <xf numFmtId="0" fontId="49" fillId="6" borderId="14" xfId="0" applyFont="1" applyFill="1" applyBorder="1" applyAlignment="1">
      <alignment horizontal="center" vertical="center"/>
    </xf>
    <xf numFmtId="0" fontId="20" fillId="6" borderId="41" xfId="0" applyFont="1" applyFill="1" applyBorder="1" applyAlignment="1">
      <alignment horizontal="center" vertical="center" wrapText="1"/>
    </xf>
    <xf numFmtId="0" fontId="54" fillId="6" borderId="37" xfId="0" applyFont="1" applyFill="1" applyBorder="1" applyAlignment="1" applyProtection="1">
      <alignment horizontal="center" vertical="center"/>
      <protection locked="0"/>
    </xf>
    <xf numFmtId="0" fontId="49" fillId="6" borderId="37" xfId="0" applyFont="1" applyFill="1" applyBorder="1" applyAlignment="1">
      <alignment horizontal="center" vertical="center" wrapText="1"/>
    </xf>
    <xf numFmtId="0" fontId="49" fillId="6" borderId="38" xfId="0" applyFont="1" applyFill="1" applyBorder="1" applyAlignment="1">
      <alignment horizontal="center" vertical="center" wrapText="1"/>
    </xf>
    <xf numFmtId="49" fontId="56" fillId="0" borderId="0" xfId="0" applyNumberFormat="1" applyFont="1" applyProtection="1">
      <alignment vertic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79" fillId="5" borderId="39" xfId="0" applyFont="1" applyFill="1" applyBorder="1" applyAlignment="1">
      <alignment horizontal="center"/>
    </xf>
    <xf numFmtId="0" fontId="79" fillId="5" borderId="40" xfId="0" applyFont="1" applyFill="1" applyBorder="1" applyAlignment="1">
      <alignment horizontal="center"/>
    </xf>
    <xf numFmtId="1" fontId="59" fillId="0" borderId="0" xfId="0" applyNumberFormat="1" applyFont="1" applyAlignment="1" applyProtection="1">
      <alignment horizontal="right"/>
      <protection locked="0"/>
    </xf>
    <xf numFmtId="0" fontId="79" fillId="5" borderId="39" xfId="0" applyFont="1" applyFill="1" applyBorder="1" applyAlignment="1" applyProtection="1">
      <alignment horizontal="center" vertical="top" wrapText="1"/>
      <protection locked="0"/>
    </xf>
    <xf numFmtId="0" fontId="79" fillId="5" borderId="40" xfId="0" applyFont="1" applyFill="1" applyBorder="1" applyAlignment="1" applyProtection="1">
      <alignment horizontal="center" vertical="top" wrapText="1"/>
      <protection locked="0"/>
    </xf>
    <xf numFmtId="0" fontId="79" fillId="5" borderId="39" xfId="0" applyFont="1" applyFill="1" applyBorder="1" applyAlignment="1" applyProtection="1">
      <alignment horizontal="center" vertical="top"/>
      <protection locked="0"/>
    </xf>
    <xf numFmtId="0" fontId="79" fillId="5" borderId="40" xfId="0" applyFont="1" applyFill="1" applyBorder="1" applyAlignment="1" applyProtection="1">
      <alignment horizontal="center" vertical="top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2" fillId="5" borderId="10" xfId="0" applyFont="1" applyFill="1" applyBorder="1" applyAlignment="1" applyProtection="1">
      <alignment horizontal="center" vertical="center" textRotation="90"/>
      <protection locked="0"/>
    </xf>
    <xf numFmtId="0" fontId="22" fillId="5" borderId="11" xfId="0" applyFont="1" applyFill="1" applyBorder="1" applyAlignment="1" applyProtection="1">
      <alignment horizontal="center" vertical="center" textRotation="90"/>
      <protection locked="0"/>
    </xf>
    <xf numFmtId="0" fontId="62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right" vertical="center"/>
      <protection locked="0"/>
    </xf>
    <xf numFmtId="0" fontId="22" fillId="5" borderId="1" xfId="0" applyFont="1" applyFill="1" applyBorder="1" applyAlignment="1" applyProtection="1">
      <alignment horizontal="center" vertical="center" wrapText="1"/>
      <protection locked="0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2" fillId="5" borderId="10" xfId="0" applyFont="1" applyFill="1" applyBorder="1" applyAlignment="1" applyProtection="1">
      <alignment horizontal="center" vertical="center" textRotation="90" wrapText="1"/>
      <protection locked="0"/>
    </xf>
    <xf numFmtId="0" fontId="22" fillId="5" borderId="11" xfId="0" applyFont="1" applyFill="1" applyBorder="1" applyAlignment="1" applyProtection="1">
      <alignment horizontal="center" vertical="center" textRotation="90" wrapText="1"/>
      <protection locked="0"/>
    </xf>
    <xf numFmtId="0" fontId="94" fillId="6" borderId="1" xfId="0" applyFont="1" applyFill="1" applyBorder="1" applyAlignment="1" applyProtection="1">
      <alignment horizontal="center" vertical="center" wrapText="1"/>
      <protection locked="0"/>
    </xf>
    <xf numFmtId="0" fontId="32" fillId="5" borderId="1" xfId="0" applyFont="1" applyFill="1" applyBorder="1" applyAlignment="1">
      <alignment horizontal="center" vertical="center" textRotation="90" wrapText="1"/>
    </xf>
    <xf numFmtId="0" fontId="32" fillId="6" borderId="47" xfId="0" applyFont="1" applyFill="1" applyBorder="1" applyAlignment="1">
      <alignment horizontal="center"/>
    </xf>
    <xf numFmtId="0" fontId="32" fillId="6" borderId="48" xfId="0" applyFont="1" applyFill="1" applyBorder="1" applyAlignment="1">
      <alignment horizontal="center"/>
    </xf>
    <xf numFmtId="0" fontId="32" fillId="6" borderId="49" xfId="0" applyFont="1" applyFill="1" applyBorder="1" applyAlignment="1">
      <alignment horizontal="center"/>
    </xf>
    <xf numFmtId="0" fontId="32" fillId="6" borderId="44" xfId="0" applyFont="1" applyFill="1" applyBorder="1" applyAlignment="1">
      <alignment horizontal="center"/>
    </xf>
    <xf numFmtId="0" fontId="32" fillId="6" borderId="42" xfId="0" applyFont="1" applyFill="1" applyBorder="1" applyAlignment="1">
      <alignment horizontal="center"/>
    </xf>
    <xf numFmtId="0" fontId="32" fillId="6" borderId="50" xfId="0" applyFont="1" applyFill="1" applyBorder="1" applyAlignment="1">
      <alignment horizontal="center"/>
    </xf>
    <xf numFmtId="0" fontId="32" fillId="6" borderId="0" xfId="0" applyFont="1" applyFill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32" fillId="5" borderId="16" xfId="0" applyFont="1" applyFill="1" applyBorder="1" applyAlignment="1">
      <alignment horizontal="center" vertical="center" wrapText="1"/>
    </xf>
    <xf numFmtId="0" fontId="32" fillId="5" borderId="19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/>
    </xf>
    <xf numFmtId="0" fontId="32" fillId="5" borderId="11" xfId="0" applyFont="1" applyFill="1" applyBorder="1" applyAlignment="1">
      <alignment horizontal="center" vertical="center"/>
    </xf>
    <xf numFmtId="0" fontId="94" fillId="5" borderId="1" xfId="0" applyFont="1" applyFill="1" applyBorder="1" applyAlignment="1" applyProtection="1">
      <alignment horizontal="center" vertical="center" wrapText="1"/>
      <protection locked="0"/>
    </xf>
    <xf numFmtId="0" fontId="94" fillId="6" borderId="1" xfId="0" applyFont="1" applyFill="1" applyBorder="1" applyAlignment="1">
      <alignment horizontal="center" vertical="center" wrapText="1"/>
    </xf>
    <xf numFmtId="0" fontId="32" fillId="4" borderId="16" xfId="0" applyFont="1" applyFill="1" applyBorder="1" applyAlignment="1">
      <alignment horizontal="center" wrapText="1"/>
    </xf>
    <xf numFmtId="0" fontId="32" fillId="4" borderId="12" xfId="0" applyFont="1" applyFill="1" applyBorder="1" applyAlignment="1">
      <alignment horizontal="center" wrapText="1"/>
    </xf>
    <xf numFmtId="0" fontId="23" fillId="6" borderId="1" xfId="0" applyFont="1" applyFill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6" borderId="1" xfId="0" applyFont="1" applyFill="1" applyBorder="1" applyAlignment="1">
      <alignment horizontal="center" vertical="center"/>
    </xf>
    <xf numFmtId="0" fontId="94" fillId="6" borderId="10" xfId="0" applyFont="1" applyFill="1" applyBorder="1" applyAlignment="1">
      <alignment horizontal="center" vertical="center" wrapText="1"/>
    </xf>
    <xf numFmtId="0" fontId="94" fillId="6" borderId="11" xfId="0" applyFont="1" applyFill="1" applyBorder="1" applyAlignment="1">
      <alignment horizontal="center" vertical="center" wrapText="1"/>
    </xf>
    <xf numFmtId="0" fontId="27" fillId="4" borderId="44" xfId="0" applyFont="1" applyFill="1" applyBorder="1" applyAlignment="1">
      <alignment horizontal="center" wrapText="1"/>
    </xf>
    <xf numFmtId="0" fontId="27" fillId="4" borderId="45" xfId="0" applyFont="1" applyFill="1" applyBorder="1" applyAlignment="1">
      <alignment horizontal="center" wrapText="1"/>
    </xf>
    <xf numFmtId="0" fontId="49" fillId="5" borderId="1" xfId="0" applyFont="1" applyFill="1" applyBorder="1" applyAlignment="1" applyProtection="1">
      <alignment horizontal="center" vertical="center"/>
      <protection locked="0"/>
    </xf>
    <xf numFmtId="0" fontId="49" fillId="5" borderId="10" xfId="0" applyFont="1" applyFill="1" applyBorder="1" applyAlignment="1" applyProtection="1">
      <alignment horizontal="center" vertical="center" wrapText="1"/>
      <protection locked="0"/>
    </xf>
    <xf numFmtId="0" fontId="49" fillId="5" borderId="11" xfId="0" applyFont="1" applyFill="1" applyBorder="1" applyAlignment="1" applyProtection="1">
      <alignment horizontal="center" vertical="center" wrapText="1"/>
      <protection locked="0"/>
    </xf>
    <xf numFmtId="0" fontId="49" fillId="5" borderId="1" xfId="0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49" fillId="5" borderId="16" xfId="0" applyFont="1" applyFill="1" applyBorder="1" applyAlignment="1" applyProtection="1">
      <alignment horizontal="center" vertical="center" wrapText="1"/>
      <protection locked="0"/>
    </xf>
    <xf numFmtId="0" fontId="49" fillId="5" borderId="19" xfId="0" applyFont="1" applyFill="1" applyBorder="1" applyAlignment="1" applyProtection="1">
      <alignment horizontal="center" vertical="center" wrapText="1"/>
      <protection locked="0"/>
    </xf>
    <xf numFmtId="0" fontId="49" fillId="5" borderId="12" xfId="0" applyFont="1" applyFill="1" applyBorder="1" applyAlignment="1" applyProtection="1">
      <alignment horizontal="center" vertical="center" wrapText="1"/>
      <protection locked="0"/>
    </xf>
    <xf numFmtId="0" fontId="49" fillId="5" borderId="16" xfId="0" applyFont="1" applyFill="1" applyBorder="1" applyAlignment="1" applyProtection="1">
      <alignment horizontal="center" vertical="center"/>
      <protection locked="0"/>
    </xf>
    <xf numFmtId="0" fontId="49" fillId="5" borderId="19" xfId="0" applyFont="1" applyFill="1" applyBorder="1" applyAlignment="1" applyProtection="1">
      <alignment horizontal="center" vertical="center"/>
      <protection locked="0"/>
    </xf>
    <xf numFmtId="0" fontId="49" fillId="5" borderId="12" xfId="0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center" vertical="center"/>
      <protection locked="0"/>
    </xf>
    <xf numFmtId="0" fontId="12" fillId="5" borderId="39" xfId="0" applyFont="1" applyFill="1" applyBorder="1" applyAlignment="1">
      <alignment horizontal="center"/>
    </xf>
    <xf numFmtId="0" fontId="12" fillId="5" borderId="4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2" fillId="5" borderId="13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38" fillId="5" borderId="29" xfId="0" applyFont="1" applyFill="1" applyBorder="1" applyAlignment="1">
      <alignment horizontal="center" vertical="center" textRotation="90" wrapText="1"/>
    </xf>
    <xf numFmtId="0" fontId="38" fillId="5" borderId="11" xfId="0" applyFont="1" applyFill="1" applyBorder="1" applyAlignment="1">
      <alignment horizontal="center" vertical="center" textRotation="90" wrapText="1"/>
    </xf>
    <xf numFmtId="0" fontId="13" fillId="5" borderId="29" xfId="0" applyFont="1" applyFill="1" applyBorder="1" applyAlignment="1">
      <alignment horizontal="center" vertical="center" textRotation="90" wrapText="1"/>
    </xf>
    <xf numFmtId="0" fontId="13" fillId="5" borderId="11" xfId="0" applyFont="1" applyFill="1" applyBorder="1" applyAlignment="1">
      <alignment horizontal="center" vertical="center" textRotation="90" wrapText="1"/>
    </xf>
    <xf numFmtId="0" fontId="10" fillId="4" borderId="16" xfId="0" applyFont="1" applyFill="1" applyBorder="1" applyAlignment="1">
      <alignment horizontal="center" wrapText="1"/>
    </xf>
    <xf numFmtId="0" fontId="10" fillId="4" borderId="12" xfId="0" applyFont="1" applyFill="1" applyBorder="1" applyAlignment="1">
      <alignment horizontal="center" wrapText="1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 wrapText="1"/>
    </xf>
    <xf numFmtId="0" fontId="50" fillId="0" borderId="0" xfId="0" applyFont="1" applyAlignment="1" applyProtection="1">
      <alignment horizontal="center"/>
      <protection locked="0"/>
    </xf>
    <xf numFmtId="1" fontId="18" fillId="5" borderId="10" xfId="0" applyNumberFormat="1" applyFont="1" applyFill="1" applyBorder="1" applyAlignment="1" applyProtection="1">
      <alignment horizontal="center" vertical="center" wrapText="1"/>
      <protection locked="0"/>
    </xf>
    <xf numFmtId="1" fontId="18" fillId="5" borderId="6" xfId="0" applyNumberFormat="1" applyFont="1" applyFill="1" applyBorder="1" applyAlignment="1" applyProtection="1">
      <alignment horizontal="center" vertical="center" wrapText="1"/>
      <protection locked="0"/>
    </xf>
    <xf numFmtId="1" fontId="18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/>
      <protection locked="0"/>
    </xf>
    <xf numFmtId="0" fontId="18" fillId="5" borderId="1" xfId="0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1" fontId="51" fillId="0" borderId="10" xfId="0" applyNumberFormat="1" applyFont="1" applyBorder="1" applyAlignment="1" applyProtection="1">
      <alignment horizontal="center" vertical="center" wrapText="1"/>
      <protection locked="0"/>
    </xf>
    <xf numFmtId="1" fontId="51" fillId="0" borderId="6" xfId="0" applyNumberFormat="1" applyFont="1" applyBorder="1" applyAlignment="1" applyProtection="1">
      <alignment horizontal="center" vertical="center" wrapText="1"/>
      <protection locked="0"/>
    </xf>
    <xf numFmtId="1" fontId="51" fillId="0" borderId="11" xfId="0" applyNumberFormat="1" applyFont="1" applyBorder="1" applyAlignment="1" applyProtection="1">
      <alignment horizontal="center" vertical="center" wrapText="1"/>
      <protection locked="0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>
      <alignment horizontal="center" vertical="center"/>
    </xf>
    <xf numFmtId="0" fontId="18" fillId="5" borderId="16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 vertical="top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8" fillId="4" borderId="16" xfId="0" applyFont="1" applyFill="1" applyBorder="1" applyAlignment="1">
      <alignment horizontal="center" wrapText="1"/>
    </xf>
    <xf numFmtId="0" fontId="18" fillId="4" borderId="12" xfId="0" applyFont="1" applyFill="1" applyBorder="1" applyAlignment="1">
      <alignment horizontal="center" wrapText="1"/>
    </xf>
    <xf numFmtId="0" fontId="69" fillId="0" borderId="0" xfId="0" applyFont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 vertical="center"/>
      <protection locked="0"/>
    </xf>
    <xf numFmtId="0" fontId="18" fillId="5" borderId="21" xfId="0" applyFont="1" applyFill="1" applyBorder="1" applyAlignment="1" applyProtection="1">
      <alignment horizontal="center" vertical="center" wrapText="1"/>
      <protection locked="0"/>
    </xf>
    <xf numFmtId="0" fontId="18" fillId="5" borderId="22" xfId="0" applyFont="1" applyFill="1" applyBorder="1" applyAlignment="1" applyProtection="1">
      <alignment horizontal="center" vertical="center" wrapText="1"/>
      <protection locked="0"/>
    </xf>
    <xf numFmtId="0" fontId="18" fillId="5" borderId="23" xfId="0" applyFont="1" applyFill="1" applyBorder="1" applyAlignment="1" applyProtection="1">
      <alignment horizontal="center" vertical="center" wrapText="1"/>
      <protection locked="0"/>
    </xf>
    <xf numFmtId="0" fontId="18" fillId="5" borderId="12" xfId="0" applyFont="1" applyFill="1" applyBorder="1" applyAlignment="1" applyProtection="1">
      <alignment horizontal="center" vertical="center" wrapText="1"/>
      <protection locked="0"/>
    </xf>
    <xf numFmtId="0" fontId="18" fillId="5" borderId="32" xfId="0" applyFont="1" applyFill="1" applyBorder="1" applyAlignment="1" applyProtection="1">
      <alignment horizontal="center" vertical="center" wrapText="1"/>
      <protection locked="0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8" fillId="5" borderId="27" xfId="0" applyFont="1" applyFill="1" applyBorder="1" applyAlignment="1" applyProtection="1">
      <alignment horizontal="center" vertical="center" wrapText="1"/>
      <protection locked="0"/>
    </xf>
    <xf numFmtId="0" fontId="18" fillId="5" borderId="28" xfId="0" applyFont="1" applyFill="1" applyBorder="1" applyAlignment="1" applyProtection="1">
      <alignment horizontal="center" vertical="center" wrapText="1"/>
      <protection locked="0"/>
    </xf>
    <xf numFmtId="0" fontId="25" fillId="5" borderId="39" xfId="0" applyFont="1" applyFill="1" applyBorder="1" applyAlignment="1" applyProtection="1">
      <alignment horizontal="center" vertical="center" wrapText="1"/>
      <protection locked="0"/>
    </xf>
    <xf numFmtId="0" fontId="25" fillId="5" borderId="40" xfId="0" applyFont="1" applyFill="1" applyBorder="1" applyAlignment="1" applyProtection="1">
      <alignment horizontal="center" vertical="center" wrapText="1"/>
      <protection locked="0"/>
    </xf>
    <xf numFmtId="0" fontId="18" fillId="5" borderId="29" xfId="0" applyFont="1" applyFill="1" applyBorder="1" applyAlignment="1" applyProtection="1">
      <alignment horizontal="center" vertical="center" wrapText="1"/>
      <protection locked="0"/>
    </xf>
    <xf numFmtId="0" fontId="18" fillId="5" borderId="6" xfId="0" applyFont="1" applyFill="1" applyBorder="1" applyAlignment="1" applyProtection="1">
      <alignment horizontal="center" vertical="center" wrapText="1"/>
      <protection locked="0"/>
    </xf>
    <xf numFmtId="0" fontId="18" fillId="5" borderId="11" xfId="0" applyFont="1" applyFill="1" applyBorder="1" applyAlignment="1" applyProtection="1">
      <alignment horizontal="center" vertical="center" wrapText="1"/>
      <protection locked="0"/>
    </xf>
    <xf numFmtId="0" fontId="25" fillId="5" borderId="41" xfId="0" applyFont="1" applyFill="1" applyBorder="1" applyAlignment="1" applyProtection="1">
      <alignment horizontal="center" vertical="center" wrapText="1"/>
      <protection locked="0"/>
    </xf>
    <xf numFmtId="0" fontId="25" fillId="5" borderId="37" xfId="0" applyFont="1" applyFill="1" applyBorder="1" applyAlignment="1" applyProtection="1">
      <alignment horizontal="center" vertical="center" wrapText="1"/>
      <protection locked="0"/>
    </xf>
    <xf numFmtId="0" fontId="49" fillId="0" borderId="0" xfId="0" applyFont="1" applyAlignment="1" applyProtection="1">
      <alignment horizontal="center"/>
      <protection locked="0"/>
    </xf>
    <xf numFmtId="0" fontId="21" fillId="5" borderId="10" xfId="0" applyFont="1" applyFill="1" applyBorder="1" applyAlignment="1" applyProtection="1">
      <alignment horizontal="center" vertical="center"/>
      <protection locked="0"/>
    </xf>
    <xf numFmtId="0" fontId="21" fillId="5" borderId="11" xfId="0" applyFont="1" applyFill="1" applyBorder="1" applyAlignment="1" applyProtection="1">
      <alignment horizontal="center" vertical="center"/>
      <protection locked="0"/>
    </xf>
    <xf numFmtId="0" fontId="21" fillId="5" borderId="10" xfId="0" applyFont="1" applyFill="1" applyBorder="1" applyAlignment="1" applyProtection="1">
      <alignment horizontal="center" vertical="center" wrapText="1"/>
      <protection locked="0"/>
    </xf>
    <xf numFmtId="0" fontId="21" fillId="5" borderId="11" xfId="0" applyFont="1" applyFill="1" applyBorder="1" applyAlignment="1" applyProtection="1">
      <alignment horizontal="center" vertical="center" wrapText="1"/>
      <protection locked="0"/>
    </xf>
    <xf numFmtId="0" fontId="21" fillId="5" borderId="16" xfId="0" applyFont="1" applyFill="1" applyBorder="1" applyAlignment="1" applyProtection="1">
      <alignment horizontal="center"/>
      <protection locked="0"/>
    </xf>
    <xf numFmtId="0" fontId="21" fillId="5" borderId="19" xfId="0" applyFont="1" applyFill="1" applyBorder="1" applyAlignment="1" applyProtection="1">
      <alignment horizontal="center"/>
      <protection locked="0"/>
    </xf>
    <xf numFmtId="0" fontId="21" fillId="5" borderId="12" xfId="0" applyFont="1" applyFill="1" applyBorder="1" applyAlignment="1" applyProtection="1">
      <alignment horizontal="center"/>
      <protection locked="0"/>
    </xf>
    <xf numFmtId="0" fontId="22" fillId="5" borderId="12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27" fillId="5" borderId="16" xfId="0" applyFont="1" applyFill="1" applyBorder="1" applyAlignment="1" applyProtection="1">
      <alignment horizontal="center"/>
      <protection locked="0"/>
    </xf>
    <xf numFmtId="0" fontId="27" fillId="5" borderId="19" xfId="0" applyFont="1" applyFill="1" applyBorder="1" applyAlignment="1" applyProtection="1">
      <alignment horizontal="center"/>
      <protection locked="0"/>
    </xf>
    <xf numFmtId="0" fontId="27" fillId="5" borderId="12" xfId="0" applyFont="1" applyFill="1" applyBorder="1" applyAlignment="1" applyProtection="1">
      <alignment horizontal="center"/>
      <protection locked="0"/>
    </xf>
    <xf numFmtId="0" fontId="21" fillId="0" borderId="1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22" fillId="5" borderId="55" xfId="0" applyFont="1" applyFill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93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27" fillId="0" borderId="16" xfId="0" applyFont="1" applyBorder="1" applyAlignment="1" applyProtection="1">
      <alignment horizontal="center"/>
      <protection locked="0"/>
    </xf>
    <xf numFmtId="0" fontId="27" fillId="0" borderId="19" xfId="0" applyFont="1" applyBorder="1" applyAlignment="1" applyProtection="1">
      <alignment horizontal="center"/>
      <protection locked="0"/>
    </xf>
    <xf numFmtId="0" fontId="27" fillId="0" borderId="12" xfId="0" applyFont="1" applyBorder="1" applyAlignment="1" applyProtection="1">
      <alignment horizontal="center"/>
      <protection locked="0"/>
    </xf>
    <xf numFmtId="0" fontId="21" fillId="0" borderId="16" xfId="0" applyFont="1" applyBorder="1" applyAlignment="1" applyProtection="1">
      <alignment horizontal="center"/>
      <protection locked="0"/>
    </xf>
    <xf numFmtId="0" fontId="21" fillId="0" borderId="19" xfId="0" applyFont="1" applyBorder="1" applyAlignment="1" applyProtection="1">
      <alignment horizontal="center"/>
      <protection locked="0"/>
    </xf>
    <xf numFmtId="0" fontId="21" fillId="0" borderId="12" xfId="0" applyFont="1" applyBorder="1" applyAlignment="1" applyProtection="1">
      <alignment horizontal="center"/>
      <protection locked="0"/>
    </xf>
    <xf numFmtId="0" fontId="24" fillId="0" borderId="9" xfId="0" applyFont="1" applyBorder="1" applyAlignment="1" applyProtection="1">
      <alignment horizontal="center" vertical="center"/>
      <protection locked="0"/>
    </xf>
    <xf numFmtId="0" fontId="21" fillId="0" borderId="10" xfId="0" applyFont="1" applyBorder="1" applyAlignment="1" applyProtection="1">
      <alignment horizontal="center" vertical="center"/>
      <protection locked="0"/>
    </xf>
    <xf numFmtId="0" fontId="21" fillId="0" borderId="11" xfId="0" applyFont="1" applyBorder="1" applyAlignment="1" applyProtection="1">
      <alignment horizontal="center" vertical="center"/>
      <protection locked="0"/>
    </xf>
    <xf numFmtId="0" fontId="21" fillId="5" borderId="26" xfId="0" applyFont="1" applyFill="1" applyBorder="1" applyAlignment="1" applyProtection="1">
      <alignment horizontal="center" vertical="center"/>
      <protection locked="0"/>
    </xf>
    <xf numFmtId="0" fontId="21" fillId="5" borderId="27" xfId="0" applyFont="1" applyFill="1" applyBorder="1" applyAlignment="1" applyProtection="1">
      <alignment horizontal="center" vertical="center"/>
      <protection locked="0"/>
    </xf>
    <xf numFmtId="0" fontId="21" fillId="5" borderId="28" xfId="0" applyFont="1" applyFill="1" applyBorder="1" applyAlignment="1" applyProtection="1">
      <alignment horizontal="center" vertical="center"/>
      <protection locked="0"/>
    </xf>
    <xf numFmtId="0" fontId="21" fillId="5" borderId="29" xfId="0" applyFont="1" applyFill="1" applyBorder="1" applyAlignment="1" applyProtection="1">
      <alignment horizontal="center" vertical="center"/>
      <protection locked="0"/>
    </xf>
    <xf numFmtId="0" fontId="21" fillId="5" borderId="6" xfId="0" applyFont="1" applyFill="1" applyBorder="1" applyAlignment="1" applyProtection="1">
      <alignment horizontal="center" vertical="center"/>
      <protection locked="0"/>
    </xf>
    <xf numFmtId="0" fontId="22" fillId="5" borderId="13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22" fillId="5" borderId="7" xfId="0" applyFont="1" applyFill="1" applyBorder="1" applyAlignment="1" applyProtection="1">
      <alignment horizontal="center" vertical="center"/>
      <protection locked="0"/>
    </xf>
    <xf numFmtId="0" fontId="22" fillId="5" borderId="24" xfId="0" applyFont="1" applyFill="1" applyBorder="1" applyAlignment="1" applyProtection="1">
      <alignment horizontal="center" vertical="center"/>
      <protection locked="0"/>
    </xf>
    <xf numFmtId="0" fontId="22" fillId="5" borderId="25" xfId="0" applyFont="1" applyFill="1" applyBorder="1" applyAlignment="1" applyProtection="1">
      <alignment horizontal="center" vertical="center"/>
      <protection locked="0"/>
    </xf>
    <xf numFmtId="0" fontId="27" fillId="5" borderId="0" xfId="0" applyFont="1" applyFill="1" applyAlignment="1" applyProtection="1">
      <alignment horizontal="center"/>
      <protection locked="0"/>
    </xf>
    <xf numFmtId="0" fontId="27" fillId="2" borderId="0" xfId="0" applyFont="1" applyFill="1" applyAlignment="1" applyProtection="1">
      <alignment horizontal="center"/>
      <protection locked="0"/>
    </xf>
    <xf numFmtId="0" fontId="34" fillId="5" borderId="1" xfId="0" applyFont="1" applyFill="1" applyBorder="1" applyAlignment="1" applyProtection="1">
      <alignment horizontal="center" vertical="center" wrapText="1"/>
      <protection locked="0"/>
    </xf>
    <xf numFmtId="0" fontId="17" fillId="0" borderId="9" xfId="0" applyFont="1" applyBorder="1" applyAlignment="1" applyProtection="1">
      <alignment horizontal="center" vertical="center"/>
      <protection locked="0"/>
    </xf>
    <xf numFmtId="0" fontId="48" fillId="0" borderId="0" xfId="0" applyFont="1" applyAlignment="1" applyProtection="1">
      <alignment horizontal="center"/>
      <protection locked="0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center" vertical="center"/>
      <protection locked="0"/>
    </xf>
    <xf numFmtId="0" fontId="17" fillId="5" borderId="10" xfId="0" applyFont="1" applyFill="1" applyBorder="1" applyAlignment="1" applyProtection="1">
      <alignment horizontal="center" vertical="center" wrapText="1"/>
      <protection locked="0"/>
    </xf>
    <xf numFmtId="0" fontId="17" fillId="5" borderId="11" xfId="0" applyFont="1" applyFill="1" applyBorder="1" applyAlignment="1" applyProtection="1">
      <alignment horizontal="center" vertical="center" wrapText="1"/>
      <protection locked="0"/>
    </xf>
    <xf numFmtId="0" fontId="17" fillId="5" borderId="16" xfId="0" applyFont="1" applyFill="1" applyBorder="1" applyAlignment="1" applyProtection="1">
      <alignment horizontal="center" vertical="center" wrapText="1"/>
      <protection locked="0"/>
    </xf>
    <xf numFmtId="0" fontId="17" fillId="5" borderId="19" xfId="0" applyFont="1" applyFill="1" applyBorder="1" applyAlignment="1" applyProtection="1">
      <alignment horizontal="center" vertical="center" wrapText="1"/>
      <protection locked="0"/>
    </xf>
    <xf numFmtId="0" fontId="17" fillId="5" borderId="12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51" fillId="0" borderId="0" xfId="0" applyFont="1" applyAlignment="1" applyProtection="1">
      <protection locked="0"/>
    </xf>
    <xf numFmtId="0" fontId="5" fillId="5" borderId="16" xfId="0" applyFont="1" applyFill="1" applyBorder="1" applyAlignment="1" applyProtection="1">
      <alignment wrapText="1"/>
      <protection locked="0"/>
    </xf>
    <xf numFmtId="0" fontId="5" fillId="5" borderId="19" xfId="0" applyFont="1" applyFill="1" applyBorder="1" applyAlignment="1" applyProtection="1">
      <alignment wrapText="1"/>
      <protection locked="0"/>
    </xf>
    <xf numFmtId="0" fontId="5" fillId="5" borderId="12" xfId="0" applyFont="1" applyFill="1" applyBorder="1" applyAlignment="1" applyProtection="1">
      <alignment wrapText="1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51" fillId="5" borderId="1" xfId="0" applyFont="1" applyFill="1" applyBorder="1" applyAlignment="1" applyProtection="1">
      <alignment wrapText="1"/>
      <protection locked="0"/>
    </xf>
    <xf numFmtId="0" fontId="34" fillId="0" borderId="0" xfId="0" applyFont="1" applyAlignment="1" applyProtection="1">
      <alignment horizontal="center"/>
      <protection locked="0"/>
    </xf>
    <xf numFmtId="0" fontId="18" fillId="4" borderId="16" xfId="0" applyFont="1" applyFill="1" applyBorder="1" applyAlignment="1" applyProtection="1">
      <alignment horizontal="center" wrapText="1"/>
      <protection locked="0"/>
    </xf>
    <xf numFmtId="0" fontId="18" fillId="4" borderId="12" xfId="0" applyFont="1" applyFill="1" applyBorder="1" applyAlignment="1" applyProtection="1">
      <alignment horizontal="center" wrapText="1"/>
      <protection locked="0"/>
    </xf>
    <xf numFmtId="0" fontId="17" fillId="5" borderId="10" xfId="0" applyFont="1" applyFill="1" applyBorder="1" applyAlignment="1" applyProtection="1">
      <alignment horizontal="center" vertical="center"/>
      <protection locked="0"/>
    </xf>
    <xf numFmtId="0" fontId="17" fillId="5" borderId="11" xfId="0" applyFont="1" applyFill="1" applyBorder="1" applyAlignment="1" applyProtection="1">
      <alignment horizontal="center" vertical="center"/>
      <protection locked="0"/>
    </xf>
    <xf numFmtId="0" fontId="10" fillId="4" borderId="44" xfId="0" applyFont="1" applyFill="1" applyBorder="1" applyAlignment="1" applyProtection="1">
      <alignment horizontal="center" wrapText="1"/>
      <protection locked="0"/>
    </xf>
    <xf numFmtId="0" fontId="10" fillId="4" borderId="45" xfId="0" applyFont="1" applyFill="1" applyBorder="1" applyAlignment="1" applyProtection="1">
      <alignment horizontal="center" wrapText="1"/>
      <protection locked="0"/>
    </xf>
    <xf numFmtId="0" fontId="51" fillId="5" borderId="1" xfId="0" applyFont="1" applyFill="1" applyBorder="1" applyAlignment="1"/>
    <xf numFmtId="0" fontId="18" fillId="5" borderId="1" xfId="0" applyFont="1" applyFill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left"/>
      <protection locked="0"/>
    </xf>
    <xf numFmtId="0" fontId="7" fillId="0" borderId="19" xfId="0" applyFont="1" applyBorder="1" applyAlignment="1" applyProtection="1">
      <alignment horizontal="left"/>
      <protection locked="0"/>
    </xf>
    <xf numFmtId="0" fontId="7" fillId="0" borderId="35" xfId="0" applyFont="1" applyBorder="1" applyAlignment="1" applyProtection="1">
      <alignment horizontal="center" vertical="center" wrapText="1"/>
      <protection locked="0"/>
    </xf>
    <xf numFmtId="0" fontId="76" fillId="0" borderId="16" xfId="0" applyFont="1" applyBorder="1" applyAlignment="1" applyProtection="1">
      <alignment horizontal="left" vertical="center"/>
      <protection locked="0"/>
    </xf>
    <xf numFmtId="0" fontId="76" fillId="0" borderId="19" xfId="0" applyFont="1" applyBorder="1" applyAlignment="1" applyProtection="1">
      <alignment horizontal="left" vertical="center"/>
      <protection locked="0"/>
    </xf>
    <xf numFmtId="0" fontId="76" fillId="0" borderId="12" xfId="0" applyFont="1" applyBorder="1" applyAlignment="1" applyProtection="1">
      <alignment horizontal="left" vertical="center"/>
      <protection locked="0"/>
    </xf>
    <xf numFmtId="0" fontId="96" fillId="5" borderId="1" xfId="0" applyFont="1" applyFill="1" applyBorder="1" applyAlignment="1" applyProtection="1">
      <alignment horizontal="right" wrapText="1"/>
      <protection locked="0"/>
    </xf>
    <xf numFmtId="0" fontId="76" fillId="3" borderId="1" xfId="0" applyFont="1" applyFill="1" applyBorder="1" applyAlignment="1" applyProtection="1">
      <alignment horizontal="center" vertical="center" wrapText="1"/>
      <protection locked="0"/>
    </xf>
    <xf numFmtId="0" fontId="90" fillId="3" borderId="16" xfId="0" applyFont="1" applyFill="1" applyBorder="1" applyAlignment="1" applyProtection="1">
      <alignment horizontal="center" vertical="center"/>
      <protection locked="0"/>
    </xf>
    <xf numFmtId="0" fontId="90" fillId="3" borderId="19" xfId="0" applyFont="1" applyFill="1" applyBorder="1" applyAlignment="1" applyProtection="1">
      <alignment horizontal="center" vertical="center"/>
      <protection locked="0"/>
    </xf>
    <xf numFmtId="0" fontId="90" fillId="3" borderId="12" xfId="0" applyFont="1" applyFill="1" applyBorder="1" applyAlignment="1" applyProtection="1">
      <alignment horizontal="center" vertical="center"/>
      <protection locked="0"/>
    </xf>
    <xf numFmtId="0" fontId="90" fillId="3" borderId="17" xfId="0" applyFont="1" applyFill="1" applyBorder="1" applyAlignment="1" applyProtection="1">
      <alignment horizontal="center" vertical="center" wrapText="1"/>
      <protection locked="0"/>
    </xf>
    <xf numFmtId="0" fontId="90" fillId="3" borderId="43" xfId="0" applyFont="1" applyFill="1" applyBorder="1" applyAlignment="1" applyProtection="1">
      <alignment horizontal="center" vertical="center" wrapText="1"/>
      <protection locked="0"/>
    </xf>
    <xf numFmtId="0" fontId="90" fillId="3" borderId="15" xfId="0" applyFont="1" applyFill="1" applyBorder="1" applyAlignment="1" applyProtection="1">
      <alignment horizontal="center" vertical="center" wrapText="1"/>
      <protection locked="0"/>
    </xf>
    <xf numFmtId="0" fontId="90" fillId="3" borderId="20" xfId="0" applyFont="1" applyFill="1" applyBorder="1" applyAlignment="1" applyProtection="1">
      <alignment horizontal="center" vertical="center" wrapText="1"/>
      <protection locked="0"/>
    </xf>
    <xf numFmtId="0" fontId="90" fillId="3" borderId="9" xfId="0" applyFont="1" applyFill="1" applyBorder="1" applyAlignment="1" applyProtection="1">
      <alignment horizontal="center" vertical="center" wrapText="1"/>
      <protection locked="0"/>
    </xf>
    <xf numFmtId="0" fontId="90" fillId="3" borderId="36" xfId="0" applyFont="1" applyFill="1" applyBorder="1" applyAlignment="1" applyProtection="1">
      <alignment horizontal="center" vertical="center" wrapText="1"/>
      <protection locked="0"/>
    </xf>
    <xf numFmtId="0" fontId="76" fillId="5" borderId="1" xfId="0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 applyProtection="1">
      <alignment horizontal="center" vertical="center"/>
      <protection locked="0"/>
    </xf>
    <xf numFmtId="0" fontId="76" fillId="5" borderId="10" xfId="0" applyFont="1" applyFill="1" applyBorder="1" applyAlignment="1" applyProtection="1">
      <alignment horizontal="center" vertical="center"/>
      <protection locked="0"/>
    </xf>
    <xf numFmtId="0" fontId="76" fillId="5" borderId="6" xfId="0" applyFont="1" applyFill="1" applyBorder="1" applyAlignment="1" applyProtection="1">
      <alignment horizontal="center" vertical="center"/>
      <protection locked="0"/>
    </xf>
    <xf numFmtId="0" fontId="76" fillId="5" borderId="11" xfId="0" applyFont="1" applyFill="1" applyBorder="1" applyAlignment="1" applyProtection="1">
      <alignment horizontal="center" vertical="center"/>
      <protection locked="0"/>
    </xf>
    <xf numFmtId="0" fontId="76" fillId="5" borderId="1" xfId="0" applyFont="1" applyFill="1" applyBorder="1" applyAlignment="1" applyProtection="1">
      <alignment horizontal="center" vertical="center"/>
      <protection locked="0"/>
    </xf>
    <xf numFmtId="0" fontId="96" fillId="0" borderId="0" xfId="0" applyFont="1" applyAlignment="1" applyProtection="1">
      <alignment horizontal="right"/>
      <protection locked="0"/>
    </xf>
    <xf numFmtId="0" fontId="90" fillId="5" borderId="10" xfId="0" applyFont="1" applyFill="1" applyBorder="1" applyAlignment="1" applyProtection="1">
      <alignment horizontal="center" vertical="center"/>
      <protection locked="0"/>
    </xf>
    <xf numFmtId="0" fontId="90" fillId="5" borderId="6" xfId="0" applyFont="1" applyFill="1" applyBorder="1" applyAlignment="1" applyProtection="1">
      <alignment horizontal="center" vertical="center"/>
      <protection locked="0"/>
    </xf>
    <xf numFmtId="0" fontId="90" fillId="5" borderId="11" xfId="0" applyFont="1" applyFill="1" applyBorder="1" applyAlignment="1" applyProtection="1">
      <alignment horizontal="center" vertical="center"/>
      <protection locked="0"/>
    </xf>
    <xf numFmtId="0" fontId="90" fillId="5" borderId="1" xfId="0" applyFont="1" applyFill="1" applyBorder="1" applyAlignment="1" applyProtection="1">
      <alignment horizontal="center" vertical="center" wrapText="1"/>
      <protection locked="0"/>
    </xf>
    <xf numFmtId="0" fontId="96" fillId="5" borderId="1" xfId="0" applyFont="1" applyFill="1" applyBorder="1" applyAlignment="1" applyProtection="1">
      <alignment horizontal="right"/>
      <protection locked="0"/>
    </xf>
    <xf numFmtId="0" fontId="39" fillId="4" borderId="16" xfId="0" applyFont="1" applyFill="1" applyBorder="1" applyAlignment="1" applyProtection="1">
      <alignment horizontal="left" wrapText="1"/>
      <protection locked="0"/>
    </xf>
    <xf numFmtId="0" fontId="39" fillId="4" borderId="12" xfId="0" applyFont="1" applyFill="1" applyBorder="1" applyAlignment="1" applyProtection="1">
      <alignment horizontal="left" wrapText="1"/>
      <protection locked="0"/>
    </xf>
    <xf numFmtId="0" fontId="76" fillId="7" borderId="10" xfId="0" applyFont="1" applyFill="1" applyBorder="1" applyAlignment="1" applyProtection="1">
      <alignment horizontal="center" vertical="center" wrapText="1"/>
      <protection locked="0"/>
    </xf>
    <xf numFmtId="0" fontId="76" fillId="7" borderId="6" xfId="0" applyFont="1" applyFill="1" applyBorder="1" applyAlignment="1" applyProtection="1">
      <alignment horizontal="center" vertical="center" wrapText="1"/>
      <protection locked="0"/>
    </xf>
    <xf numFmtId="0" fontId="76" fillId="7" borderId="11" xfId="0" applyFont="1" applyFill="1" applyBorder="1" applyAlignment="1" applyProtection="1">
      <alignment horizontal="center" vertical="center" wrapText="1"/>
      <protection locked="0"/>
    </xf>
    <xf numFmtId="0" fontId="76" fillId="5" borderId="10" xfId="0" applyFont="1" applyFill="1" applyBorder="1" applyAlignment="1" applyProtection="1">
      <alignment horizontal="center" vertical="center" wrapText="1"/>
      <protection locked="0"/>
    </xf>
    <xf numFmtId="0" fontId="76" fillId="5" borderId="6" xfId="0" applyFont="1" applyFill="1" applyBorder="1" applyAlignment="1" applyProtection="1">
      <alignment horizontal="center" vertical="center" wrapText="1"/>
      <protection locked="0"/>
    </xf>
    <xf numFmtId="0" fontId="76" fillId="5" borderId="11" xfId="0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 applyProtection="1">
      <alignment horizontal="center"/>
      <protection locked="0"/>
    </xf>
    <xf numFmtId="0" fontId="76" fillId="5" borderId="1" xfId="0" applyFont="1" applyFill="1" applyBorder="1" applyAlignment="1" applyProtection="1">
      <alignment horizontal="center"/>
      <protection locked="0"/>
    </xf>
    <xf numFmtId="0" fontId="18" fillId="5" borderId="17" xfId="0" applyFont="1" applyFill="1" applyBorder="1" applyAlignment="1" applyProtection="1">
      <alignment horizontal="center" vertical="center"/>
      <protection locked="0"/>
    </xf>
    <xf numFmtId="0" fontId="18" fillId="5" borderId="43" xfId="0" applyFont="1" applyFill="1" applyBorder="1" applyAlignment="1" applyProtection="1">
      <alignment horizontal="center" vertical="center"/>
      <protection locked="0"/>
    </xf>
    <xf numFmtId="0" fontId="18" fillId="5" borderId="15" xfId="0" applyFont="1" applyFill="1" applyBorder="1" applyAlignment="1" applyProtection="1">
      <alignment horizontal="center" vertical="center"/>
      <protection locked="0"/>
    </xf>
    <xf numFmtId="0" fontId="18" fillId="5" borderId="20" xfId="0" applyFont="1" applyFill="1" applyBorder="1" applyAlignment="1" applyProtection="1">
      <alignment horizontal="center" vertical="center"/>
      <protection locked="0"/>
    </xf>
    <xf numFmtId="0" fontId="18" fillId="5" borderId="9" xfId="0" applyFont="1" applyFill="1" applyBorder="1" applyAlignment="1" applyProtection="1">
      <alignment horizontal="center" vertical="center"/>
      <protection locked="0"/>
    </xf>
    <xf numFmtId="0" fontId="18" fillId="5" borderId="36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63" fillId="0" borderId="1" xfId="0" applyFont="1" applyBorder="1" applyAlignment="1" applyProtection="1">
      <alignment horizontal="center" vertical="center"/>
      <protection locked="0"/>
    </xf>
    <xf numFmtId="0" fontId="63" fillId="0" borderId="1" xfId="0" applyFont="1" applyBorder="1" applyAlignment="1" applyProtection="1">
      <alignment horizontal="center" vertical="center" wrapText="1"/>
      <protection locked="0"/>
    </xf>
    <xf numFmtId="0" fontId="63" fillId="0" borderId="17" xfId="0" applyFont="1" applyBorder="1" applyAlignment="1" applyProtection="1">
      <alignment horizontal="center" vertical="center"/>
      <protection locked="0"/>
    </xf>
    <xf numFmtId="0" fontId="63" fillId="0" borderId="43" xfId="0" applyFont="1" applyBorder="1" applyAlignment="1" applyProtection="1">
      <alignment horizontal="center" vertical="center"/>
      <protection locked="0"/>
    </xf>
    <xf numFmtId="0" fontId="63" fillId="0" borderId="15" xfId="0" applyFont="1" applyBorder="1" applyAlignment="1" applyProtection="1">
      <alignment horizontal="center" vertical="center"/>
      <protection locked="0"/>
    </xf>
    <xf numFmtId="0" fontId="63" fillId="0" borderId="20" xfId="0" applyFont="1" applyBorder="1" applyAlignment="1" applyProtection="1">
      <alignment horizontal="center" vertical="center"/>
      <protection locked="0"/>
    </xf>
    <xf numFmtId="0" fontId="63" fillId="0" borderId="9" xfId="0" applyFont="1" applyBorder="1" applyAlignment="1" applyProtection="1">
      <alignment horizontal="center" vertical="center"/>
      <protection locked="0"/>
    </xf>
    <xf numFmtId="0" fontId="63" fillId="0" borderId="36" xfId="0" applyFont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5" borderId="2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5" borderId="21" xfId="0" applyFont="1" applyFill="1" applyBorder="1" applyAlignment="1" applyProtection="1">
      <alignment horizontal="center" vertical="center"/>
      <protection locked="0"/>
    </xf>
    <xf numFmtId="0" fontId="22" fillId="5" borderId="22" xfId="0" applyFont="1" applyFill="1" applyBorder="1" applyAlignment="1" applyProtection="1">
      <alignment horizontal="center" vertical="center"/>
      <protection locked="0"/>
    </xf>
    <xf numFmtId="0" fontId="22" fillId="5" borderId="52" xfId="0" applyFont="1" applyFill="1" applyBorder="1" applyAlignment="1" applyProtection="1">
      <alignment horizontal="center" vertical="center"/>
      <protection locked="0"/>
    </xf>
    <xf numFmtId="0" fontId="22" fillId="5" borderId="30" xfId="0" applyFont="1" applyFill="1" applyBorder="1" applyAlignment="1" applyProtection="1">
      <alignment horizontal="center" vertical="center"/>
      <protection locked="0"/>
    </xf>
    <xf numFmtId="0" fontId="22" fillId="5" borderId="31" xfId="0" applyFont="1" applyFill="1" applyBorder="1" applyAlignment="1" applyProtection="1">
      <alignment horizontal="center" vertical="center"/>
      <protection locked="0"/>
    </xf>
    <xf numFmtId="0" fontId="27" fillId="7" borderId="3" xfId="0" applyFont="1" applyFill="1" applyBorder="1" applyAlignment="1">
      <alignment horizontal="center" wrapText="1"/>
    </xf>
    <xf numFmtId="0" fontId="21" fillId="7" borderId="16" xfId="0" applyFont="1" applyFill="1" applyBorder="1" applyAlignment="1">
      <alignment horizontal="center"/>
    </xf>
    <xf numFmtId="0" fontId="21" fillId="7" borderId="19" xfId="0" applyFont="1" applyFill="1" applyBorder="1" applyAlignment="1">
      <alignment horizontal="center"/>
    </xf>
    <xf numFmtId="0" fontId="21" fillId="7" borderId="12" xfId="0" applyFont="1" applyFill="1" applyBorder="1" applyAlignment="1">
      <alignment horizontal="center"/>
    </xf>
    <xf numFmtId="0" fontId="21" fillId="7" borderId="32" xfId="0" applyFont="1" applyFill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1" fillId="7" borderId="13" xfId="0" applyFont="1" applyFill="1" applyBorder="1" applyAlignment="1">
      <alignment horizontal="center"/>
    </xf>
    <xf numFmtId="0" fontId="21" fillId="7" borderId="21" xfId="0" applyFont="1" applyFill="1" applyBorder="1" applyAlignment="1">
      <alignment horizontal="center"/>
    </xf>
    <xf numFmtId="0" fontId="21" fillId="7" borderId="14" xfId="0" applyFont="1" applyFill="1" applyBorder="1" applyAlignment="1">
      <alignment horizontal="center"/>
    </xf>
    <xf numFmtId="0" fontId="21" fillId="7" borderId="22" xfId="0" applyFont="1" applyFill="1" applyBorder="1" applyAlignment="1">
      <alignment horizontal="center"/>
    </xf>
    <xf numFmtId="0" fontId="21" fillId="7" borderId="23" xfId="0" applyFont="1" applyFill="1" applyBorder="1" applyAlignment="1">
      <alignment horizontal="center"/>
    </xf>
    <xf numFmtId="0" fontId="49" fillId="7" borderId="1" xfId="0" applyFont="1" applyFill="1" applyBorder="1" applyAlignment="1">
      <alignment horizontal="center" vertical="center"/>
    </xf>
    <xf numFmtId="0" fontId="49" fillId="7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/>
    </xf>
    <xf numFmtId="0" fontId="49" fillId="7" borderId="1" xfId="0" applyFont="1" applyFill="1" applyBorder="1" applyAlignment="1">
      <alignment horizontal="center"/>
    </xf>
    <xf numFmtId="0" fontId="22" fillId="7" borderId="16" xfId="0" applyFont="1" applyFill="1" applyBorder="1" applyAlignment="1">
      <alignment horizontal="center"/>
    </xf>
    <xf numFmtId="0" fontId="22" fillId="7" borderId="19" xfId="0" applyFont="1" applyFill="1" applyBorder="1" applyAlignment="1">
      <alignment horizontal="center"/>
    </xf>
    <xf numFmtId="0" fontId="22" fillId="7" borderId="12" xfId="0" applyFont="1" applyFill="1" applyBorder="1" applyAlignment="1">
      <alignment horizontal="center"/>
    </xf>
    <xf numFmtId="0" fontId="22" fillId="7" borderId="32" xfId="0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/>
    </xf>
    <xf numFmtId="0" fontId="49" fillId="7" borderId="1" xfId="0" applyFont="1" applyFill="1" applyBorder="1" applyAlignment="1">
      <alignment horizontal="center" vertical="center" wrapText="1"/>
    </xf>
    <xf numFmtId="0" fontId="27" fillId="7" borderId="2" xfId="0" applyFont="1" applyFill="1" applyBorder="1" applyAlignment="1">
      <alignment horizontal="center" wrapText="1"/>
    </xf>
    <xf numFmtId="0" fontId="21" fillId="7" borderId="29" xfId="0" applyFont="1" applyFill="1" applyBorder="1" applyAlignment="1">
      <alignment horizontal="center"/>
    </xf>
    <xf numFmtId="0" fontId="21" fillId="7" borderId="51" xfId="0" applyFont="1" applyFill="1" applyBorder="1" applyAlignment="1">
      <alignment horizontal="center"/>
    </xf>
    <xf numFmtId="0" fontId="21" fillId="7" borderId="30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/>
    </xf>
    <xf numFmtId="0" fontId="21" fillId="7" borderId="7" xfId="0" applyFont="1" applyFill="1" applyBorder="1" applyAlignment="1">
      <alignment horizontal="center"/>
    </xf>
    <xf numFmtId="0" fontId="18" fillId="0" borderId="1" xfId="0" applyFont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Protection="1">
      <alignment vertical="center"/>
      <protection locked="0"/>
    </xf>
    <xf numFmtId="0" fontId="18" fillId="0" borderId="11" xfId="0" applyFont="1" applyBorder="1" applyProtection="1">
      <alignment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10" fillId="0" borderId="10" xfId="0" applyFont="1" applyBorder="1" applyProtection="1">
      <alignment vertical="center"/>
      <protection locked="0"/>
    </xf>
    <xf numFmtId="0" fontId="10" fillId="0" borderId="11" xfId="0" applyFont="1" applyBorder="1" applyProtection="1">
      <alignment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10" fillId="0" borderId="1" xfId="0" applyFont="1" applyBorder="1" applyProtection="1">
      <alignment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40" fillId="5" borderId="1" xfId="0" applyFont="1" applyFill="1" applyBorder="1" applyAlignment="1">
      <alignment horizontal="center" vertical="center"/>
    </xf>
    <xf numFmtId="0" fontId="22" fillId="0" borderId="9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40" fillId="0" borderId="1" xfId="0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" vertical="center"/>
    </xf>
    <xf numFmtId="0" fontId="40" fillId="0" borderId="0" xfId="0" applyFont="1" applyAlignment="1" applyProtection="1">
      <alignment horizontal="center" vertical="center"/>
      <protection locked="0"/>
    </xf>
    <xf numFmtId="0" fontId="22" fillId="5" borderId="16" xfId="0" applyFont="1" applyFill="1" applyBorder="1" applyAlignment="1" applyProtection="1">
      <alignment horizontal="center" vertical="center"/>
      <protection locked="0"/>
    </xf>
    <xf numFmtId="0" fontId="22" fillId="5" borderId="19" xfId="0" applyFont="1" applyFill="1" applyBorder="1" applyAlignment="1" applyProtection="1">
      <alignment horizontal="center" vertical="center"/>
      <protection locked="0"/>
    </xf>
    <xf numFmtId="0" fontId="22" fillId="5" borderId="12" xfId="0" applyFont="1" applyFill="1" applyBorder="1" applyAlignment="1" applyProtection="1">
      <alignment horizontal="center" vertical="center"/>
      <protection locked="0"/>
    </xf>
    <xf numFmtId="0" fontId="40" fillId="5" borderId="16" xfId="0" applyFont="1" applyFill="1" applyBorder="1" applyAlignment="1" applyProtection="1">
      <alignment horizontal="center" vertical="center"/>
      <protection locked="0"/>
    </xf>
    <xf numFmtId="0" fontId="40" fillId="5" borderId="19" xfId="0" applyFont="1" applyFill="1" applyBorder="1" applyAlignment="1" applyProtection="1">
      <alignment horizontal="center" vertical="center"/>
      <protection locked="0"/>
    </xf>
    <xf numFmtId="0" fontId="40" fillId="5" borderId="12" xfId="0" applyFont="1" applyFill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70" fillId="7" borderId="43" xfId="0" applyFont="1" applyFill="1" applyBorder="1" applyAlignment="1" applyProtection="1">
      <alignment horizontal="center" vertical="center"/>
      <protection locked="0"/>
    </xf>
    <xf numFmtId="0" fontId="68" fillId="5" borderId="16" xfId="0" applyFont="1" applyFill="1" applyBorder="1" applyAlignment="1" applyProtection="1">
      <alignment horizontal="center" vertical="center"/>
      <protection locked="0"/>
    </xf>
    <xf numFmtId="0" fontId="68" fillId="5" borderId="19" xfId="0" applyFont="1" applyFill="1" applyBorder="1" applyAlignment="1" applyProtection="1">
      <alignment horizontal="center" vertical="center"/>
      <protection locked="0"/>
    </xf>
    <xf numFmtId="0" fontId="68" fillId="5" borderId="12" xfId="0" applyFont="1" applyFill="1" applyBorder="1" applyAlignment="1" applyProtection="1">
      <alignment horizontal="center" vertical="center"/>
      <protection locked="0"/>
    </xf>
    <xf numFmtId="0" fontId="50" fillId="5" borderId="10" xfId="0" applyFont="1" applyFill="1" applyBorder="1" applyAlignment="1" applyProtection="1">
      <alignment horizontal="center" vertical="center" wrapText="1"/>
      <protection locked="0"/>
    </xf>
    <xf numFmtId="0" fontId="50" fillId="5" borderId="11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/>
      <protection locked="0"/>
    </xf>
    <xf numFmtId="0" fontId="50" fillId="5" borderId="16" xfId="0" applyFont="1" applyFill="1" applyBorder="1" applyAlignment="1" applyProtection="1">
      <alignment horizontal="center" vertical="center"/>
      <protection locked="0"/>
    </xf>
    <xf numFmtId="0" fontId="50" fillId="5" borderId="19" xfId="0" applyFont="1" applyFill="1" applyBorder="1" applyAlignment="1" applyProtection="1">
      <alignment horizontal="center" vertical="center"/>
      <protection locked="0"/>
    </xf>
    <xf numFmtId="0" fontId="50" fillId="5" borderId="12" xfId="0" applyFont="1" applyFill="1" applyBorder="1" applyAlignment="1" applyProtection="1">
      <alignment horizontal="center" vertical="center"/>
      <protection locked="0"/>
    </xf>
    <xf numFmtId="0" fontId="52" fillId="7" borderId="0" xfId="0" applyFont="1" applyFill="1" applyAlignment="1" applyProtection="1">
      <alignment horizontal="center" vertical="center"/>
      <protection locked="0"/>
    </xf>
    <xf numFmtId="0" fontId="63" fillId="7" borderId="16" xfId="0" applyFont="1" applyFill="1" applyBorder="1" applyAlignment="1" applyProtection="1">
      <alignment horizontal="center" vertical="center"/>
      <protection locked="0"/>
    </xf>
    <xf numFmtId="0" fontId="63" fillId="7" borderId="19" xfId="0" applyFont="1" applyFill="1" applyBorder="1" applyAlignment="1" applyProtection="1">
      <alignment horizontal="center" vertical="center"/>
      <protection locked="0"/>
    </xf>
    <xf numFmtId="0" fontId="63" fillId="7" borderId="12" xfId="0" applyFont="1" applyFill="1" applyBorder="1" applyAlignment="1" applyProtection="1">
      <alignment horizontal="center" vertical="center"/>
      <protection locked="0"/>
    </xf>
    <xf numFmtId="0" fontId="63" fillId="7" borderId="10" xfId="0" applyFont="1" applyFill="1" applyBorder="1" applyAlignment="1" applyProtection="1">
      <alignment horizontal="center" vertical="center" wrapText="1"/>
      <protection locked="0"/>
    </xf>
    <xf numFmtId="0" fontId="63" fillId="7" borderId="11" xfId="0" applyFont="1" applyFill="1" applyBorder="1" applyAlignment="1" applyProtection="1">
      <alignment horizontal="center" vertical="center" wrapText="1"/>
      <protection locked="0"/>
    </xf>
    <xf numFmtId="0" fontId="63" fillId="7" borderId="1" xfId="0" applyFont="1" applyFill="1" applyBorder="1" applyAlignment="1" applyProtection="1">
      <alignment horizontal="center" vertical="center"/>
      <protection locked="0"/>
    </xf>
    <xf numFmtId="0" fontId="38" fillId="7" borderId="16" xfId="0" applyFont="1" applyFill="1" applyBorder="1" applyAlignment="1">
      <alignment horizontal="center" vertical="center"/>
    </xf>
    <xf numFmtId="0" fontId="38" fillId="7" borderId="19" xfId="0" applyFont="1" applyFill="1" applyBorder="1" applyAlignment="1">
      <alignment horizontal="center" vertical="center"/>
    </xf>
    <xf numFmtId="0" fontId="38" fillId="7" borderId="12" xfId="0" applyFont="1" applyFill="1" applyBorder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73" fillId="7" borderId="1" xfId="0" applyFont="1" applyFill="1" applyBorder="1" applyAlignment="1">
      <alignment horizontal="center" vertical="center"/>
    </xf>
    <xf numFmtId="0" fontId="73" fillId="7" borderId="7" xfId="0" applyFont="1" applyFill="1" applyBorder="1" applyAlignment="1">
      <alignment horizontal="center" vertical="center"/>
    </xf>
    <xf numFmtId="0" fontId="38" fillId="7" borderId="3" xfId="0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horizontal="center" vertical="center"/>
    </xf>
    <xf numFmtId="0" fontId="38" fillId="7" borderId="7" xfId="0" applyFont="1" applyFill="1" applyBorder="1" applyAlignment="1">
      <alignment horizontal="center" vertical="center"/>
    </xf>
    <xf numFmtId="0" fontId="38" fillId="7" borderId="33" xfId="0" applyFont="1" applyFill="1" applyBorder="1" applyAlignment="1">
      <alignment horizontal="center" vertical="center" wrapText="1"/>
    </xf>
    <xf numFmtId="0" fontId="38" fillId="7" borderId="28" xfId="0" applyFont="1" applyFill="1" applyBorder="1" applyAlignment="1">
      <alignment horizontal="center" vertical="center" wrapText="1"/>
    </xf>
    <xf numFmtId="0" fontId="68" fillId="7" borderId="0" xfId="0" applyFont="1" applyFill="1" applyAlignment="1" applyProtection="1">
      <alignment horizontal="center" vertical="center"/>
      <protection locked="0"/>
    </xf>
    <xf numFmtId="0" fontId="22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5" borderId="10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/>
    </xf>
    <xf numFmtId="0" fontId="21" fillId="5" borderId="19" xfId="0" applyFont="1" applyFill="1" applyBorder="1" applyAlignment="1">
      <alignment horizontal="center"/>
    </xf>
    <xf numFmtId="0" fontId="21" fillId="5" borderId="12" xfId="0" applyFont="1" applyFill="1" applyBorder="1" applyAlignment="1">
      <alignment horizontal="center"/>
    </xf>
    <xf numFmtId="0" fontId="22" fillId="6" borderId="26" xfId="0" applyFont="1" applyFill="1" applyBorder="1" applyAlignment="1">
      <alignment horizontal="center" vertical="center"/>
    </xf>
    <xf numFmtId="0" fontId="22" fillId="6" borderId="27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0" fontId="22" fillId="6" borderId="29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2" fillId="6" borderId="13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7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22" fillId="6" borderId="24" xfId="0" applyFont="1" applyFill="1" applyBorder="1" applyAlignment="1">
      <alignment horizontal="center" vertical="center"/>
    </xf>
    <xf numFmtId="0" fontId="22" fillId="6" borderId="25" xfId="0" applyFont="1" applyFill="1" applyBorder="1" applyAlignment="1">
      <alignment horizontal="center" vertical="center"/>
    </xf>
    <xf numFmtId="0" fontId="21" fillId="0" borderId="16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2" borderId="0" xfId="0" applyFont="1" applyFill="1" applyAlignment="1">
      <alignment horizontal="center"/>
    </xf>
    <xf numFmtId="0" fontId="21" fillId="5" borderId="26" xfId="0" applyFont="1" applyFill="1" applyBorder="1" applyAlignment="1">
      <alignment horizontal="center" vertical="center"/>
    </xf>
    <xf numFmtId="0" fontId="21" fillId="5" borderId="27" xfId="0" applyFont="1" applyFill="1" applyBorder="1" applyAlignment="1">
      <alignment horizontal="center" vertical="center"/>
    </xf>
    <xf numFmtId="0" fontId="21" fillId="5" borderId="28" xfId="0" applyFont="1" applyFill="1" applyBorder="1" applyAlignment="1">
      <alignment horizontal="center" vertical="center"/>
    </xf>
    <xf numFmtId="0" fontId="21" fillId="5" borderId="29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/>
    </xf>
    <xf numFmtId="0" fontId="21" fillId="5" borderId="11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10" fillId="5" borderId="16" xfId="0" applyFont="1" applyFill="1" applyBorder="1" applyAlignment="1">
      <alignment horizontal="center"/>
    </xf>
    <xf numFmtId="0" fontId="10" fillId="5" borderId="19" xfId="0" applyFont="1" applyFill="1" applyBorder="1" applyAlignment="1">
      <alignment horizontal="center"/>
    </xf>
    <xf numFmtId="0" fontId="10" fillId="5" borderId="12" xfId="0" applyFont="1" applyFill="1" applyBorder="1" applyAlignment="1">
      <alignment horizontal="center"/>
    </xf>
    <xf numFmtId="0" fontId="51" fillId="5" borderId="1" xfId="0" applyFont="1" applyFill="1" applyBorder="1" applyAlignment="1">
      <alignment horizontal="center" vertical="center" wrapText="1"/>
    </xf>
    <xf numFmtId="0" fontId="51" fillId="5" borderId="16" xfId="0" applyFont="1" applyFill="1" applyBorder="1" applyAlignment="1">
      <alignment horizontal="center" vertical="center" wrapText="1"/>
    </xf>
    <xf numFmtId="0" fontId="51" fillId="5" borderId="19" xfId="0" applyFont="1" applyFill="1" applyBorder="1" applyAlignment="1">
      <alignment horizontal="center" vertical="center" wrapText="1"/>
    </xf>
    <xf numFmtId="0" fontId="51" fillId="5" borderId="12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/>
    </xf>
    <xf numFmtId="0" fontId="50" fillId="6" borderId="0" xfId="0" applyFont="1" applyFill="1" applyAlignment="1">
      <alignment horizontal="center"/>
    </xf>
    <xf numFmtId="0" fontId="50" fillId="6" borderId="9" xfId="0" applyFont="1" applyFill="1" applyBorder="1" applyAlignment="1">
      <alignment horizontal="center"/>
    </xf>
    <xf numFmtId="0" fontId="18" fillId="5" borderId="16" xfId="0" applyFont="1" applyFill="1" applyBorder="1" applyAlignment="1">
      <alignment horizontal="center"/>
    </xf>
    <xf numFmtId="0" fontId="18" fillId="5" borderId="19" xfId="0" applyFont="1" applyFill="1" applyBorder="1" applyAlignment="1">
      <alignment horizontal="center"/>
    </xf>
    <xf numFmtId="0" fontId="18" fillId="5" borderId="12" xfId="0" applyFont="1" applyFill="1" applyBorder="1" applyAlignment="1">
      <alignment horizontal="center"/>
    </xf>
    <xf numFmtId="0" fontId="10" fillId="4" borderId="44" xfId="0" applyFont="1" applyFill="1" applyBorder="1" applyAlignment="1">
      <alignment horizontal="center" wrapText="1"/>
    </xf>
    <xf numFmtId="0" fontId="10" fillId="4" borderId="45" xfId="0" applyFont="1" applyFill="1" applyBorder="1" applyAlignment="1">
      <alignment horizontal="center" wrapText="1"/>
    </xf>
    <xf numFmtId="0" fontId="25" fillId="0" borderId="16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6" borderId="6" xfId="0" applyFont="1" applyFill="1" applyBorder="1" applyAlignment="1">
      <alignment horizontal="center" vertical="center"/>
    </xf>
    <xf numFmtId="0" fontId="18" fillId="6" borderId="1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63" fillId="7" borderId="1" xfId="0" applyFont="1" applyFill="1" applyBorder="1" applyAlignment="1">
      <alignment horizontal="center" vertical="center"/>
    </xf>
    <xf numFmtId="0" fontId="18" fillId="7" borderId="0" xfId="0" applyFont="1" applyFill="1" applyAlignment="1">
      <alignment horizontal="left" vertical="center"/>
    </xf>
    <xf numFmtId="0" fontId="50" fillId="7" borderId="0" xfId="0" applyFont="1" applyFill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51" fillId="7" borderId="1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horizontal="center" vertical="center"/>
    </xf>
    <xf numFmtId="0" fontId="51" fillId="6" borderId="1" xfId="0" applyFont="1" applyFill="1" applyBorder="1" applyAlignment="1">
      <alignment horizontal="center" vertical="center" wrapText="1"/>
    </xf>
    <xf numFmtId="0" fontId="63" fillId="6" borderId="1" xfId="0" applyFont="1" applyFill="1" applyBorder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51" fillId="7" borderId="16" xfId="0" applyFont="1" applyFill="1" applyBorder="1" applyAlignment="1">
      <alignment horizontal="center" vertical="center" wrapText="1"/>
    </xf>
    <xf numFmtId="0" fontId="51" fillId="7" borderId="19" xfId="0" applyFont="1" applyFill="1" applyBorder="1" applyAlignment="1">
      <alignment horizontal="center" vertical="center" wrapText="1"/>
    </xf>
    <xf numFmtId="0" fontId="51" fillId="7" borderId="12" xfId="0" applyFont="1" applyFill="1" applyBorder="1" applyAlignment="1">
      <alignment horizontal="center" vertical="center" wrapText="1"/>
    </xf>
    <xf numFmtId="0" fontId="63" fillId="7" borderId="16" xfId="0" applyFont="1" applyFill="1" applyBorder="1" applyAlignment="1">
      <alignment horizontal="center" vertical="center"/>
    </xf>
    <xf numFmtId="0" fontId="63" fillId="7" borderId="19" xfId="0" applyFont="1" applyFill="1" applyBorder="1" applyAlignment="1">
      <alignment horizontal="center" vertical="center"/>
    </xf>
    <xf numFmtId="0" fontId="63" fillId="7" borderId="12" xfId="0" applyFont="1" applyFill="1" applyBorder="1" applyAlignment="1">
      <alignment horizontal="center" vertical="center"/>
    </xf>
    <xf numFmtId="0" fontId="63" fillId="7" borderId="10" xfId="0" applyFont="1" applyFill="1" applyBorder="1" applyAlignment="1">
      <alignment horizontal="center" vertical="center"/>
    </xf>
    <xf numFmtId="0" fontId="63" fillId="7" borderId="11" xfId="0" applyFont="1" applyFill="1" applyBorder="1" applyAlignment="1">
      <alignment horizontal="center" vertical="center"/>
    </xf>
    <xf numFmtId="0" fontId="53" fillId="6" borderId="1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8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63" fillId="0" borderId="16" xfId="0" applyFont="1" applyBorder="1" applyAlignment="1">
      <alignment horizontal="center" vertical="center" wrapText="1"/>
    </xf>
    <xf numFmtId="0" fontId="63" fillId="0" borderId="19" xfId="0" applyFont="1" applyBorder="1" applyAlignment="1">
      <alignment horizontal="center" vertical="center" wrapText="1"/>
    </xf>
    <xf numFmtId="0" fontId="63" fillId="0" borderId="12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0" fontId="63" fillId="7" borderId="1" xfId="0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 wrapText="1"/>
    </xf>
    <xf numFmtId="0" fontId="50" fillId="0" borderId="19" xfId="0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left" vertical="center" wrapText="1"/>
    </xf>
    <xf numFmtId="0" fontId="5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3" fillId="6" borderId="1" xfId="0" applyFont="1" applyFill="1" applyBorder="1" applyAlignment="1">
      <alignment horizontal="center" vertical="center" wrapText="1"/>
    </xf>
    <xf numFmtId="0" fontId="25" fillId="6" borderId="13" xfId="0" applyFont="1" applyFill="1" applyBorder="1" applyAlignment="1">
      <alignment horizontal="center" vertical="center"/>
    </xf>
    <xf numFmtId="0" fontId="25" fillId="6" borderId="26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5" fillId="6" borderId="14" xfId="0" applyFont="1" applyFill="1" applyBorder="1" applyAlignment="1">
      <alignment horizontal="center" vertical="center"/>
    </xf>
    <xf numFmtId="0" fontId="10" fillId="5" borderId="16" xfId="0" applyFont="1" applyFill="1" applyBorder="1" applyAlignment="1" applyProtection="1">
      <alignment horizontal="center" vertical="center" wrapText="1"/>
      <protection locked="0"/>
    </xf>
    <xf numFmtId="0" fontId="10" fillId="5" borderId="19" xfId="0" applyFont="1" applyFill="1" applyBorder="1" applyAlignment="1" applyProtection="1">
      <alignment horizontal="center" vertical="center" wrapText="1"/>
      <protection locked="0"/>
    </xf>
    <xf numFmtId="0" fontId="10" fillId="5" borderId="12" xfId="0" applyFont="1" applyFill="1" applyBorder="1" applyAlignment="1" applyProtection="1">
      <alignment horizontal="center" vertical="center" wrapText="1"/>
      <protection locked="0"/>
    </xf>
    <xf numFmtId="0" fontId="10" fillId="5" borderId="16" xfId="0" applyFont="1" applyFill="1" applyBorder="1" applyAlignment="1" applyProtection="1">
      <alignment horizontal="center" vertical="center"/>
      <protection locked="0"/>
    </xf>
    <xf numFmtId="0" fontId="10" fillId="5" borderId="19" xfId="0" applyFont="1" applyFill="1" applyBorder="1" applyAlignment="1" applyProtection="1">
      <alignment horizontal="center" vertical="center"/>
      <protection locked="0"/>
    </xf>
    <xf numFmtId="0" fontId="10" fillId="5" borderId="12" xfId="0" applyFont="1" applyFill="1" applyBorder="1" applyAlignment="1" applyProtection="1">
      <alignment horizontal="center" vertical="center"/>
      <protection locked="0"/>
    </xf>
    <xf numFmtId="0" fontId="65" fillId="0" borderId="0" xfId="0" applyFont="1" applyAlignment="1" applyProtection="1">
      <alignment horizontal="center"/>
      <protection locked="0"/>
    </xf>
    <xf numFmtId="0" fontId="10" fillId="5" borderId="10" xfId="0" applyFont="1" applyFill="1" applyBorder="1" applyAlignment="1" applyProtection="1">
      <alignment horizontal="center" vertical="center"/>
      <protection locked="0"/>
    </xf>
    <xf numFmtId="0" fontId="10" fillId="5" borderId="11" xfId="0" applyFont="1" applyFill="1" applyBorder="1" applyAlignment="1" applyProtection="1">
      <alignment horizontal="center" vertical="center"/>
      <protection locked="0"/>
    </xf>
    <xf numFmtId="0" fontId="45" fillId="5" borderId="10" xfId="0" applyFont="1" applyFill="1" applyBorder="1" applyAlignment="1" applyProtection="1">
      <alignment horizontal="center" vertical="center"/>
      <protection locked="0"/>
    </xf>
    <xf numFmtId="0" fontId="45" fillId="5" borderId="1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5" fillId="5" borderId="16" xfId="0" applyFont="1" applyFill="1" applyBorder="1" applyAlignment="1" applyProtection="1">
      <alignment horizontal="center" vertical="center" wrapText="1"/>
      <protection locked="0"/>
    </xf>
    <xf numFmtId="0" fontId="45" fillId="5" borderId="19" xfId="0" applyFont="1" applyFill="1" applyBorder="1" applyAlignment="1" applyProtection="1">
      <alignment horizontal="center" vertical="center" wrapText="1"/>
      <protection locked="0"/>
    </xf>
    <xf numFmtId="0" fontId="45" fillId="5" borderId="12" xfId="0" applyFont="1" applyFill="1" applyBorder="1" applyAlignment="1" applyProtection="1">
      <alignment horizontal="center" vertical="center" wrapText="1"/>
      <protection locked="0"/>
    </xf>
    <xf numFmtId="0" fontId="45" fillId="5" borderId="16" xfId="0" applyFont="1" applyFill="1" applyBorder="1" applyAlignment="1" applyProtection="1">
      <alignment horizontal="center" vertical="center"/>
      <protection locked="0"/>
    </xf>
    <xf numFmtId="0" fontId="45" fillId="5" borderId="19" xfId="0" applyFont="1" applyFill="1" applyBorder="1" applyAlignment="1" applyProtection="1">
      <alignment horizontal="center" vertical="center"/>
      <protection locked="0"/>
    </xf>
    <xf numFmtId="0" fontId="45" fillId="5" borderId="12" xfId="0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45" fillId="5" borderId="1" xfId="0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0" borderId="9" xfId="0" applyFont="1" applyBorder="1" applyAlignment="1" applyProtection="1">
      <alignment horizontal="center" vertical="center"/>
      <protection locked="0"/>
    </xf>
    <xf numFmtId="0" fontId="23" fillId="0" borderId="10" xfId="0" applyFont="1" applyBorder="1" applyAlignment="1" applyProtection="1">
      <alignment horizontal="center" vertical="center"/>
      <protection locked="0"/>
    </xf>
    <xf numFmtId="0" fontId="23" fillId="0" borderId="11" xfId="0" applyFont="1" applyBorder="1" applyAlignment="1" applyProtection="1">
      <protection locked="0"/>
    </xf>
    <xf numFmtId="0" fontId="23" fillId="0" borderId="16" xfId="0" applyFont="1" applyBorder="1" applyAlignment="1" applyProtection="1">
      <alignment horizontal="center" vertical="center"/>
      <protection locked="0"/>
    </xf>
    <xf numFmtId="0" fontId="23" fillId="0" borderId="19" xfId="0" applyFont="1" applyBorder="1" applyAlignment="1" applyProtection="1">
      <alignment horizontal="center" vertical="center"/>
      <protection locked="0"/>
    </xf>
    <xf numFmtId="0" fontId="23" fillId="0" borderId="12" xfId="0" applyFont="1" applyBorder="1" applyAlignment="1" applyProtection="1">
      <alignment horizontal="center" vertical="center"/>
      <protection locked="0"/>
    </xf>
    <xf numFmtId="0" fontId="23" fillId="0" borderId="19" xfId="0" applyFont="1" applyBorder="1" applyAlignment="1" applyProtection="1">
      <protection locked="0"/>
    </xf>
    <xf numFmtId="0" fontId="23" fillId="0" borderId="12" xfId="0" applyFont="1" applyBorder="1" applyAlignment="1" applyProtection="1"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31" fillId="0" borderId="1" xfId="0" applyFont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wrapText="1"/>
      <protection locked="0"/>
    </xf>
    <xf numFmtId="0" fontId="27" fillId="0" borderId="9" xfId="0" applyFont="1" applyBorder="1" applyAlignment="1" applyProtection="1">
      <alignment horizontal="center" vertical="center"/>
      <protection locked="0"/>
    </xf>
    <xf numFmtId="0" fontId="23" fillId="10" borderId="9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2" fillId="5" borderId="1" xfId="0" applyFont="1" applyFill="1" applyBorder="1" applyAlignment="1" applyProtection="1">
      <alignment horizontal="center" wrapText="1"/>
      <protection locked="0"/>
    </xf>
    <xf numFmtId="0" fontId="38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8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wrapText="1"/>
    </xf>
    <xf numFmtId="0" fontId="38" fillId="8" borderId="1" xfId="0" applyFont="1" applyFill="1" applyBorder="1" applyAlignment="1">
      <alignment horizontal="center" vertical="center"/>
    </xf>
    <xf numFmtId="0" fontId="39" fillId="8" borderId="1" xfId="0" applyFont="1" applyFill="1" applyBorder="1" applyAlignment="1">
      <alignment horizontal="center" wrapText="1"/>
    </xf>
    <xf numFmtId="0" fontId="75" fillId="8" borderId="9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2" fillId="5" borderId="2" xfId="0" applyFont="1" applyFill="1" applyBorder="1" applyAlignment="1">
      <alignment horizontal="center" wrapText="1"/>
    </xf>
    <xf numFmtId="0" fontId="22" fillId="5" borderId="3" xfId="0" applyFont="1" applyFill="1" applyBorder="1" applyAlignment="1">
      <alignment horizontal="center" wrapText="1"/>
    </xf>
    <xf numFmtId="0" fontId="38" fillId="0" borderId="0" xfId="0" applyFont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20" fillId="5" borderId="15" xfId="0" applyFont="1" applyFill="1" applyBorder="1" applyAlignment="1">
      <alignment horizontal="center" vertical="center" wrapText="1"/>
    </xf>
    <xf numFmtId="0" fontId="20" fillId="5" borderId="34" xfId="0" applyFont="1" applyFill="1" applyBorder="1" applyAlignment="1">
      <alignment horizontal="center" vertical="center" wrapText="1"/>
    </xf>
    <xf numFmtId="0" fontId="20" fillId="5" borderId="35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 applyProtection="1">
      <alignment horizontal="center" vertical="top"/>
      <protection locked="0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18" fillId="5" borderId="1" xfId="0" applyFont="1" applyFill="1" applyBorder="1" applyAlignment="1" applyProtection="1">
      <alignment horizontal="center" vertical="top"/>
      <protection locked="0"/>
    </xf>
    <xf numFmtId="0" fontId="61" fillId="0" borderId="0" xfId="0" applyFont="1" applyAlignment="1">
      <alignment horizontal="center"/>
    </xf>
    <xf numFmtId="0" fontId="61" fillId="0" borderId="9" xfId="0" applyFont="1" applyBorder="1" applyAlignment="1">
      <alignment horizontal="center"/>
    </xf>
    <xf numFmtId="0" fontId="61" fillId="0" borderId="0" xfId="0" applyFont="1" applyAlignment="1">
      <alignment horizontal="center" vertical="center"/>
    </xf>
    <xf numFmtId="0" fontId="61" fillId="0" borderId="9" xfId="0" applyFont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62" fillId="0" borderId="0" xfId="0" applyFont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21" fillId="5" borderId="12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2" fillId="5" borderId="24" xfId="0" applyFont="1" applyFill="1" applyBorder="1" applyAlignment="1">
      <alignment horizontal="center"/>
    </xf>
    <xf numFmtId="0" fontId="22" fillId="5" borderId="25" xfId="0" applyFont="1" applyFill="1" applyBorder="1" applyAlignment="1">
      <alignment horizontal="center"/>
    </xf>
    <xf numFmtId="0" fontId="22" fillId="5" borderId="29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8" xfId="0" applyFont="1" applyFill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</cellXfs>
  <cellStyles count="10">
    <cellStyle name="Comma" xfId="5" builtinId="3"/>
    <cellStyle name="Comma 2" xfId="2"/>
    <cellStyle name="Comma 3" xfId="8"/>
    <cellStyle name="Normal" xfId="0" builtinId="0"/>
    <cellStyle name="Normal 2" xfId="1"/>
    <cellStyle name="Normal 2 2" xfId="6"/>
    <cellStyle name="Normal 3" xfId="3"/>
    <cellStyle name="Normal 4" xfId="4"/>
    <cellStyle name="Normal 5" xfId="7"/>
    <cellStyle name="Normal 6" xfId="9"/>
  </cellStyles>
  <dxfs count="0"/>
  <tableStyles count="0" defaultTableStyle="TableStyleMedium9" defaultPivotStyle="PivotStyleLight16"/>
  <colors>
    <mruColors>
      <color rgb="FF66FFFF"/>
      <color rgb="FF00CC99"/>
      <color rgb="FF336600"/>
      <color rgb="FFFFFF99"/>
      <color rgb="FF66FFCC"/>
      <color rgb="FFCCFFCC"/>
      <color rgb="FFD6FAE2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mproom%203\Annual%20Tables%20of%20B&amp;D\Annual%20B%20N%20D%20Report%202021%20dt.13.6.22%20submitted%20on%204.8.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rome%20Downloads\Annual%20B&amp;D%20Report%202018%20(Fina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able A-1 &amp; A-2"/>
      <sheetName val="Master Table"/>
      <sheetName val="Table B 2 d 2"/>
      <sheetName val="Vital Stat. "/>
      <sheetName val="New Time Gap B-3 &amp; D 3 "/>
      <sheetName val="Monthwise Birth B-4"/>
      <sheetName val="Birth"/>
      <sheetName val="Med. Attent. at Births B- 5"/>
      <sheetName val="Method of delivery B-6"/>
      <sheetName val="MC B- 8 (2)"/>
      <sheetName val="Order of Birth B-7 12 13 14 15"/>
      <sheetName val="Edu. at Birth B-10 &amp; 11"/>
      <sheetName val="Occup. at Birth B 16 &amp; 17"/>
      <sheetName val="Duration of Preg B-20 "/>
      <sheetName val="Age of Mother &amp; Weight B- 21"/>
      <sheetName val="Macro1"/>
      <sheetName val="Monthwise Death -4"/>
      <sheetName val="Med. Attent. at Deaths D-5"/>
      <sheetName val="Death"/>
      <sheetName val="Death by age D-6"/>
      <sheetName val="Occup. of Deceased D- 7-9"/>
      <sheetName val="D-10"/>
      <sheetName val="Infant death by Age D-14"/>
      <sheetName val="Maternal D- 16"/>
      <sheetName val="Still Birth sex &amp; age S-3"/>
      <sheetName val="Still Birth dur. of Preg S-4"/>
      <sheetName val="Distt.Recr.Effici.(LOR)"/>
      <sheetName val="BR 2011-2021"/>
      <sheetName val="DR 2011-2021"/>
      <sheetName val="INF 2011-2021"/>
      <sheetName val="Live Birth By Age of Mother"/>
      <sheetName val="Live Birth by Order"/>
      <sheetName val="Expected &amp; Actual"/>
      <sheetName val="Table B-1"/>
    </sheetNames>
    <sheetDataSet>
      <sheetData sheetId="0"/>
      <sheetData sheetId="1"/>
      <sheetData sheetId="2"/>
      <sheetData sheetId="3">
        <row r="7">
          <cell r="C7">
            <v>1282041.466954794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-1 &amp; A-2"/>
      <sheetName val="Master Table"/>
      <sheetName val="Table B 2 d 2"/>
      <sheetName val="Vital Stat. "/>
      <sheetName val="New Time Gap B-3 &amp; D 3 "/>
      <sheetName val="Monthwise Birth B-4"/>
      <sheetName val="Birth"/>
      <sheetName val="Med. Attent. at Births B- 5"/>
      <sheetName val="Method of delivery B-6"/>
      <sheetName val="Order of Birth B-7 12 13 14 15"/>
      <sheetName val="MC B- 8 (2)"/>
      <sheetName val="Edu. at Birth B-10 &amp; 11"/>
      <sheetName val="Occup. at Birth B 16 &amp; 17"/>
      <sheetName val="Duration of Preg B-20 "/>
      <sheetName val="Age of Mother &amp; Weight B- 21"/>
      <sheetName val="Macro1"/>
      <sheetName val="Monthwise Death -4"/>
      <sheetName val="Med. Attent. at Deaths D-5"/>
      <sheetName val="Death"/>
      <sheetName val="Death by age D-6"/>
      <sheetName val="Occup. of Deceased D- 7-9"/>
      <sheetName val="Death by Cause D-10"/>
      <sheetName val="Sheet2"/>
      <sheetName val="Infant death by Age D-14"/>
      <sheetName val="Maternal D- 16"/>
      <sheetName val="Still Birth sex &amp; age S-3"/>
      <sheetName val="Still Birth dur. of Preg S-4"/>
      <sheetName val="Income"/>
      <sheetName val="Districtwise"/>
      <sheetName val="BR 91-14"/>
      <sheetName val="DT 91-14"/>
      <sheetName val="INF 91-14"/>
      <sheetName val="Live Birth By Age of Mother"/>
      <sheetName val="Live Birth by Order"/>
      <sheetName val="Expected &amp; Actual"/>
      <sheetName val="B &amp; D 13"/>
      <sheetName val="Table B-1"/>
      <sheetName val="1 Reg. Units"/>
      <sheetName val="Sheet1"/>
    </sheetNames>
    <sheetDataSet>
      <sheetData sheetId="0"/>
      <sheetData sheetId="1">
        <row r="6">
          <cell r="K6">
            <v>7721</v>
          </cell>
          <cell r="T6">
            <v>8524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:AB88"/>
  <sheetViews>
    <sheetView topLeftCell="A13" workbookViewId="0">
      <selection activeCell="G53" sqref="G53"/>
    </sheetView>
  </sheetViews>
  <sheetFormatPr defaultRowHeight="15"/>
  <cols>
    <col min="1" max="1" width="21.5703125" customWidth="1"/>
    <col min="2" max="2" width="34.5703125" customWidth="1"/>
    <col min="3" max="7" width="19.28515625" customWidth="1"/>
    <col min="8" max="9" width="20.5703125" customWidth="1"/>
    <col min="10" max="16" width="34.5703125" customWidth="1"/>
    <col min="17" max="17" width="16.5703125" customWidth="1"/>
    <col min="24" max="24" width="18.140625" customWidth="1"/>
    <col min="25" max="25" width="31" customWidth="1"/>
    <col min="26" max="26" width="19.7109375" customWidth="1"/>
  </cols>
  <sheetData>
    <row r="2" spans="1:27">
      <c r="V2" t="s">
        <v>653</v>
      </c>
    </row>
    <row r="3" spans="1:27">
      <c r="A3" t="s">
        <v>95</v>
      </c>
      <c r="B3" t="s">
        <v>853</v>
      </c>
      <c r="Q3" t="s">
        <v>95</v>
      </c>
      <c r="V3" t="s">
        <v>762</v>
      </c>
    </row>
    <row r="4" spans="1:27">
      <c r="A4" t="s">
        <v>854</v>
      </c>
      <c r="B4">
        <v>2018</v>
      </c>
      <c r="D4">
        <v>2019</v>
      </c>
      <c r="F4">
        <v>2020</v>
      </c>
      <c r="G4">
        <v>2021</v>
      </c>
      <c r="I4">
        <v>2022</v>
      </c>
      <c r="Q4" t="s">
        <v>855</v>
      </c>
      <c r="V4" t="s">
        <v>654</v>
      </c>
    </row>
    <row r="5" spans="1:27" ht="18.75">
      <c r="A5" s="320" t="s">
        <v>15</v>
      </c>
      <c r="B5" s="322">
        <v>1260868</v>
      </c>
      <c r="C5" s="713">
        <f>6.2/1000*B5</f>
        <v>7817.3815999999997</v>
      </c>
      <c r="D5" s="713">
        <f>B5+C5</f>
        <v>1268685.3816</v>
      </c>
      <c r="E5" s="713">
        <f>5.5/1000*D5</f>
        <v>6977.7695987999996</v>
      </c>
      <c r="F5" s="713">
        <f>D5+E5</f>
        <v>1275663.1511988</v>
      </c>
      <c r="G5" s="713">
        <v>1282041.466954794</v>
      </c>
      <c r="H5" s="713">
        <f>5.5/1000*G5</f>
        <v>7051.2280682513665</v>
      </c>
      <c r="I5" s="713">
        <f>G5+H5</f>
        <v>1289092.6950230454</v>
      </c>
      <c r="J5" s="713">
        <f>'[1]Table B 2 d 2'!$C$7</f>
        <v>1282041.466954794</v>
      </c>
      <c r="K5" s="713"/>
      <c r="L5" s="713"/>
      <c r="M5" s="713"/>
      <c r="N5" s="713"/>
      <c r="O5" s="713"/>
      <c r="P5" s="713"/>
      <c r="Q5" s="708">
        <f>B5+('Master Table'!K6-'Master Table'!T6)</f>
        <v>1260448</v>
      </c>
      <c r="R5" s="708">
        <f>B5+('Master Table'!E6-'Master Table'!N6)</f>
        <v>1260448</v>
      </c>
      <c r="V5" t="s">
        <v>655</v>
      </c>
      <c r="W5" t="s">
        <v>155</v>
      </c>
      <c r="X5" t="s">
        <v>656</v>
      </c>
      <c r="Y5">
        <v>2017</v>
      </c>
      <c r="Z5">
        <v>2018</v>
      </c>
      <c r="AA5">
        <v>2019</v>
      </c>
    </row>
    <row r="6" spans="1:27" ht="18.75">
      <c r="A6" s="320" t="s">
        <v>20</v>
      </c>
      <c r="B6" s="322">
        <v>433538</v>
      </c>
      <c r="C6" s="713">
        <f t="shared" ref="C6:C28" si="0">6.2/1000*B6</f>
        <v>2687.9355999999998</v>
      </c>
      <c r="D6" s="713">
        <f t="shared" ref="D6:D28" si="1">B6+C6</f>
        <v>436225.93560000003</v>
      </c>
      <c r="E6" s="713">
        <f t="shared" ref="E6:E27" si="2">5.5/1000*D6</f>
        <v>2399.2426458</v>
      </c>
      <c r="F6" s="713">
        <f t="shared" ref="F6:F28" si="3">D6+E6</f>
        <v>438625.17824580002</v>
      </c>
      <c r="G6" s="713">
        <v>440818.30413702904</v>
      </c>
      <c r="H6" s="713">
        <f t="shared" ref="H6:H28" si="4">5.5/1000*G6</f>
        <v>2424.5006727536597</v>
      </c>
      <c r="I6" s="713">
        <f t="shared" ref="I6:I28" si="5">G6+H6</f>
        <v>443242.80480978271</v>
      </c>
      <c r="J6" s="713"/>
      <c r="K6" s="713"/>
      <c r="L6" s="713"/>
      <c r="M6" s="713"/>
      <c r="N6" s="713"/>
      <c r="O6" s="713"/>
      <c r="P6" s="713"/>
      <c r="Q6" s="708">
        <f>B6+('Master Table'!K7-'Master Table'!T7)</f>
        <v>430744</v>
      </c>
      <c r="R6" s="708">
        <f>B6+('Master Table'!E7-'Master Table'!N7)</f>
        <v>431044</v>
      </c>
      <c r="V6">
        <v>1</v>
      </c>
      <c r="W6" t="s">
        <v>15</v>
      </c>
      <c r="X6" s="711">
        <v>1156045</v>
      </c>
      <c r="Y6" s="712">
        <v>1259031</v>
      </c>
      <c r="Z6" s="708">
        <f>Y6+'[2]Master Table'!$K$6-'[2]Master Table'!$T$6</f>
        <v>1258228</v>
      </c>
      <c r="AA6" s="708">
        <f>Z6+'Master Table'!K6-'Master Table'!T6</f>
        <v>1257808</v>
      </c>
    </row>
    <row r="7" spans="1:27" ht="18.75">
      <c r="A7" s="320" t="s">
        <v>21</v>
      </c>
      <c r="B7" s="322">
        <v>976882</v>
      </c>
      <c r="C7" s="713">
        <f t="shared" si="0"/>
        <v>6056.6683999999996</v>
      </c>
      <c r="D7" s="713">
        <f t="shared" si="1"/>
        <v>982938.66839999997</v>
      </c>
      <c r="E7" s="713">
        <f t="shared" si="2"/>
        <v>5406.1626761999996</v>
      </c>
      <c r="F7" s="713">
        <f t="shared" si="3"/>
        <v>988344.8310762</v>
      </c>
      <c r="G7" s="713">
        <v>993286.55523158098</v>
      </c>
      <c r="H7" s="713">
        <f t="shared" si="4"/>
        <v>5463.0760537736951</v>
      </c>
      <c r="I7" s="713">
        <f t="shared" si="5"/>
        <v>998749.63128535473</v>
      </c>
      <c r="J7" s="713"/>
      <c r="K7" s="713"/>
      <c r="L7" s="713"/>
      <c r="M7" s="713"/>
      <c r="N7" s="713"/>
      <c r="O7" s="713"/>
      <c r="P7" s="713"/>
      <c r="Q7" s="708">
        <f>B7+('Master Table'!K8-'Master Table'!T8)</f>
        <v>971066</v>
      </c>
      <c r="R7" s="708">
        <f>B7+('Master Table'!E8-'Master Table'!N8)</f>
        <v>971066</v>
      </c>
      <c r="V7">
        <v>2</v>
      </c>
      <c r="W7" t="s">
        <v>20</v>
      </c>
      <c r="X7" s="711">
        <v>404842</v>
      </c>
      <c r="Y7" s="712">
        <v>435271</v>
      </c>
      <c r="Z7" s="708">
        <f>Y7+'[2]Master Table'!$K$6-'[2]Master Table'!$T$6</f>
        <v>434468</v>
      </c>
      <c r="AA7" s="708">
        <f>Z7+'Master Table'!K7-'Master Table'!T7</f>
        <v>431674</v>
      </c>
    </row>
    <row r="8" spans="1:27" ht="18.75">
      <c r="A8" s="320" t="s">
        <v>25</v>
      </c>
      <c r="B8" s="322">
        <v>427737</v>
      </c>
      <c r="C8" s="713">
        <f t="shared" si="0"/>
        <v>2651.9694</v>
      </c>
      <c r="D8" s="713">
        <f t="shared" si="1"/>
        <v>430388.9694</v>
      </c>
      <c r="E8" s="713">
        <f t="shared" si="2"/>
        <v>2367.1393316999997</v>
      </c>
      <c r="F8" s="713">
        <f t="shared" si="3"/>
        <v>432756.10873169999</v>
      </c>
      <c r="G8" s="713">
        <v>434919.88927535847</v>
      </c>
      <c r="H8" s="713">
        <f t="shared" si="4"/>
        <v>2392.0593910144712</v>
      </c>
      <c r="I8" s="713">
        <f t="shared" si="5"/>
        <v>437311.94866637292</v>
      </c>
      <c r="J8" s="713"/>
      <c r="K8" s="713"/>
      <c r="L8" s="713"/>
      <c r="M8" s="713"/>
      <c r="N8" s="713"/>
      <c r="O8" s="713"/>
      <c r="P8" s="713"/>
      <c r="Q8" s="708">
        <f>B8+('Master Table'!K9-'Master Table'!T9)</f>
        <v>426268</v>
      </c>
      <c r="R8" s="708">
        <f>B8+('Master Table'!E9-'Master Table'!N9)</f>
        <v>426624</v>
      </c>
      <c r="V8">
        <v>3</v>
      </c>
      <c r="W8" t="s">
        <v>21</v>
      </c>
      <c r="X8" s="711">
        <v>889308</v>
      </c>
      <c r="Y8" s="712">
        <v>977945</v>
      </c>
      <c r="Z8" s="708">
        <f>Y8+'[2]Master Table'!$K$6-'[2]Master Table'!$T$6</f>
        <v>977142</v>
      </c>
      <c r="AA8" s="708">
        <f>Z8+'Master Table'!K8-'Master Table'!T8</f>
        <v>971326</v>
      </c>
    </row>
    <row r="9" spans="1:27" ht="18.75">
      <c r="A9" s="320" t="s">
        <v>27</v>
      </c>
      <c r="B9" s="322">
        <v>828969</v>
      </c>
      <c r="C9" s="713">
        <f t="shared" si="0"/>
        <v>5139.6077999999998</v>
      </c>
      <c r="D9" s="713">
        <f t="shared" si="1"/>
        <v>834108.6078</v>
      </c>
      <c r="E9" s="713">
        <f t="shared" si="2"/>
        <v>4587.5973428999996</v>
      </c>
      <c r="F9" s="713">
        <f t="shared" si="3"/>
        <v>838696.2051429</v>
      </c>
      <c r="G9" s="713">
        <v>842889.68616861454</v>
      </c>
      <c r="H9" s="713">
        <f t="shared" si="4"/>
        <v>4635.8932739273796</v>
      </c>
      <c r="I9" s="713">
        <f t="shared" si="5"/>
        <v>847525.57944254193</v>
      </c>
      <c r="J9" s="713"/>
      <c r="K9" s="713"/>
      <c r="L9" s="713"/>
      <c r="M9" s="713"/>
      <c r="N9" s="713"/>
      <c r="O9" s="713"/>
      <c r="P9" s="713"/>
      <c r="Q9" s="708">
        <f>B9+('Master Table'!K10-'Master Table'!T10)</f>
        <v>826311</v>
      </c>
      <c r="R9" s="708">
        <f>B9+('Master Table'!E10-'Master Table'!N10)</f>
        <v>826542</v>
      </c>
      <c r="V9">
        <v>4</v>
      </c>
      <c r="W9" t="s">
        <v>25</v>
      </c>
      <c r="X9" s="711">
        <v>400457</v>
      </c>
      <c r="Y9" s="712">
        <v>428437</v>
      </c>
      <c r="Z9" s="708">
        <f>Y9+'[2]Master Table'!$K$6-'[2]Master Table'!$T$6</f>
        <v>427634</v>
      </c>
      <c r="AA9" s="708">
        <f>Z9+'Master Table'!K9-'Master Table'!T9</f>
        <v>426165</v>
      </c>
    </row>
    <row r="10" spans="1:27" ht="18.75">
      <c r="A10" s="320" t="s">
        <v>29</v>
      </c>
      <c r="B10" s="322">
        <v>440427</v>
      </c>
      <c r="C10" s="713">
        <f t="shared" si="0"/>
        <v>2730.6473999999998</v>
      </c>
      <c r="D10" s="713">
        <f t="shared" si="1"/>
        <v>443157.64740000002</v>
      </c>
      <c r="E10" s="713">
        <f t="shared" si="2"/>
        <v>2437.3670606999999</v>
      </c>
      <c r="F10" s="713">
        <f t="shared" si="3"/>
        <v>445595.01446070004</v>
      </c>
      <c r="G10" s="713">
        <v>447822.98953300354</v>
      </c>
      <c r="H10" s="713">
        <f t="shared" si="4"/>
        <v>2463.0264424315192</v>
      </c>
      <c r="I10" s="713">
        <f t="shared" si="5"/>
        <v>450286.01597543503</v>
      </c>
      <c r="J10" s="713"/>
      <c r="K10" s="713"/>
      <c r="L10" s="713"/>
      <c r="M10" s="713"/>
      <c r="N10" s="713"/>
      <c r="O10" s="713"/>
      <c r="P10" s="713"/>
      <c r="Q10" s="708">
        <f>B10+('Master Table'!K11-'Master Table'!T11)</f>
        <v>437732</v>
      </c>
      <c r="R10" s="708">
        <f>B10+('Master Table'!E11-'Master Table'!N11)</f>
        <v>438008</v>
      </c>
      <c r="V10">
        <v>5</v>
      </c>
      <c r="W10" t="s">
        <v>27</v>
      </c>
      <c r="X10" s="712">
        <v>759111</v>
      </c>
      <c r="Y10" s="712">
        <v>829950</v>
      </c>
      <c r="Z10" s="708">
        <f>Y10+'[2]Master Table'!$K$6-'[2]Master Table'!$T$6</f>
        <v>829147</v>
      </c>
      <c r="AA10" s="708">
        <f>Z10+'Master Table'!K10-'Master Table'!T10</f>
        <v>826489</v>
      </c>
    </row>
    <row r="11" spans="1:27" ht="18.75">
      <c r="A11" s="320" t="s">
        <v>141</v>
      </c>
      <c r="B11" s="322">
        <v>784181</v>
      </c>
      <c r="C11" s="713">
        <f t="shared" si="0"/>
        <v>4861.9222</v>
      </c>
      <c r="D11" s="713">
        <f t="shared" si="1"/>
        <v>789042.92220000003</v>
      </c>
      <c r="E11" s="713">
        <f t="shared" si="2"/>
        <v>4339.7360720999995</v>
      </c>
      <c r="F11" s="713">
        <f t="shared" si="3"/>
        <v>793382.65827210003</v>
      </c>
      <c r="G11" s="713">
        <v>797349.57156346051</v>
      </c>
      <c r="H11" s="713">
        <f t="shared" si="4"/>
        <v>4385.4226435990322</v>
      </c>
      <c r="I11" s="713">
        <f t="shared" si="5"/>
        <v>801734.9942070595</v>
      </c>
      <c r="J11" s="713"/>
      <c r="K11" s="713"/>
      <c r="L11" s="713"/>
      <c r="M11" s="713"/>
      <c r="N11" s="713"/>
      <c r="O11" s="713"/>
      <c r="P11" s="713"/>
      <c r="Q11" s="708">
        <f>B11+('Master Table'!K12-'Master Table'!T12)</f>
        <v>781341</v>
      </c>
      <c r="R11" s="708">
        <f>B11+('Master Table'!E12-'Master Table'!N12)</f>
        <v>781695</v>
      </c>
      <c r="V11">
        <v>6</v>
      </c>
      <c r="W11" t="s">
        <v>29</v>
      </c>
      <c r="X11" s="711">
        <v>414681</v>
      </c>
      <c r="Y11" s="712">
        <v>442145</v>
      </c>
      <c r="Z11" s="708">
        <f>Y11+'[2]Master Table'!$K$6-'[2]Master Table'!$T$6</f>
        <v>441342</v>
      </c>
      <c r="AA11" s="708">
        <f>Z11+'Master Table'!K11-'Master Table'!T11</f>
        <v>438647</v>
      </c>
    </row>
    <row r="12" spans="1:27" ht="18.75">
      <c r="A12" s="320" t="s">
        <v>40</v>
      </c>
      <c r="B12" s="322">
        <v>1330615</v>
      </c>
      <c r="C12" s="713">
        <f t="shared" si="0"/>
        <v>8249.8130000000001</v>
      </c>
      <c r="D12" s="713">
        <f t="shared" si="1"/>
        <v>1338864.8130000001</v>
      </c>
      <c r="E12" s="713">
        <f t="shared" si="2"/>
        <v>7363.7564714999999</v>
      </c>
      <c r="F12" s="713">
        <f t="shared" si="3"/>
        <v>1346228.5694715001</v>
      </c>
      <c r="G12" s="713">
        <v>1352959.7123188577</v>
      </c>
      <c r="H12" s="713">
        <f t="shared" si="4"/>
        <v>7441.2784177537169</v>
      </c>
      <c r="I12" s="713">
        <f t="shared" si="5"/>
        <v>1360400.9907366114</v>
      </c>
      <c r="J12" s="713"/>
      <c r="K12" s="713"/>
      <c r="L12" s="713"/>
      <c r="M12" s="713"/>
      <c r="N12" s="713"/>
      <c r="O12" s="713"/>
      <c r="P12" s="713"/>
      <c r="Q12" s="708">
        <f>B12+('Master Table'!K13-'Master Table'!T13)</f>
        <v>1327033</v>
      </c>
      <c r="R12" s="708">
        <f>B12+('Master Table'!E13-'Master Table'!N13)</f>
        <v>1327421</v>
      </c>
      <c r="V12">
        <v>7</v>
      </c>
      <c r="W12" t="s">
        <v>141</v>
      </c>
      <c r="X12" s="711">
        <v>717407</v>
      </c>
      <c r="Y12" s="712">
        <v>784265</v>
      </c>
      <c r="Z12" s="708">
        <f>Y12+'[2]Master Table'!$K$6-'[2]Master Table'!$T$6</f>
        <v>783462</v>
      </c>
      <c r="AA12" s="708">
        <f>Z12+'Master Table'!K12-'Master Table'!T12</f>
        <v>780622</v>
      </c>
    </row>
    <row r="13" spans="1:27" ht="18.75">
      <c r="A13" s="320" t="s">
        <v>44</v>
      </c>
      <c r="B13" s="322">
        <v>1299752</v>
      </c>
      <c r="C13" s="713">
        <f t="shared" si="0"/>
        <v>8058.4623999999994</v>
      </c>
      <c r="D13" s="713">
        <f t="shared" si="1"/>
        <v>1307810.4624000001</v>
      </c>
      <c r="E13" s="713">
        <f t="shared" si="2"/>
        <v>7192.9575432000001</v>
      </c>
      <c r="F13" s="713">
        <f t="shared" si="3"/>
        <v>1315003.4199432002</v>
      </c>
      <c r="G13" s="713">
        <v>1321578.4370429162</v>
      </c>
      <c r="H13" s="713">
        <f t="shared" si="4"/>
        <v>7268.6814037360382</v>
      </c>
      <c r="I13" s="713">
        <f t="shared" si="5"/>
        <v>1328847.1184466523</v>
      </c>
      <c r="J13" s="713"/>
      <c r="K13" s="713"/>
      <c r="L13" s="713"/>
      <c r="M13" s="713"/>
      <c r="N13" s="713"/>
      <c r="O13" s="713"/>
      <c r="P13" s="713"/>
      <c r="Q13" s="708">
        <f>B13+('Master Table'!K14-'Master Table'!T14)</f>
        <v>1294108</v>
      </c>
      <c r="R13" s="708">
        <f>B13+('Master Table'!E14-'Master Table'!N14)</f>
        <v>1294272</v>
      </c>
      <c r="V13">
        <v>8</v>
      </c>
      <c r="W13" t="s">
        <v>40</v>
      </c>
      <c r="X13" s="711">
        <v>1260572</v>
      </c>
      <c r="Y13" s="712">
        <v>1331722</v>
      </c>
      <c r="Z13" s="708">
        <f>Y13+'[2]Master Table'!$K$6-'[2]Master Table'!$T$6</f>
        <v>1330919</v>
      </c>
      <c r="AA13" s="708">
        <f>Z13+'Master Table'!K13-'Master Table'!T13</f>
        <v>1327337</v>
      </c>
    </row>
    <row r="14" spans="1:27" ht="18.75">
      <c r="A14" s="320" t="s">
        <v>51</v>
      </c>
      <c r="B14" s="322">
        <v>1104655</v>
      </c>
      <c r="C14" s="713">
        <f t="shared" si="0"/>
        <v>6848.8609999999999</v>
      </c>
      <c r="D14" s="713">
        <f t="shared" si="1"/>
        <v>1111503.861</v>
      </c>
      <c r="E14" s="713">
        <f t="shared" si="2"/>
        <v>6113.2712354999994</v>
      </c>
      <c r="F14" s="713">
        <f t="shared" si="3"/>
        <v>1117617.1322355</v>
      </c>
      <c r="G14" s="713">
        <v>1123205.2178966776</v>
      </c>
      <c r="H14" s="713">
        <f t="shared" si="4"/>
        <v>6177.6286984317258</v>
      </c>
      <c r="I14" s="713">
        <f t="shared" si="5"/>
        <v>1129382.8465951092</v>
      </c>
      <c r="J14" s="713"/>
      <c r="K14" s="713"/>
      <c r="L14" s="713"/>
      <c r="M14" s="713"/>
      <c r="N14" s="713"/>
      <c r="O14" s="713"/>
      <c r="P14" s="713"/>
      <c r="Q14" s="708">
        <f>B14+('Master Table'!K15-'Master Table'!T15)</f>
        <v>1099059</v>
      </c>
      <c r="R14" s="708">
        <f>B14+('Master Table'!E15-'Master Table'!N15)</f>
        <v>1100678</v>
      </c>
      <c r="V14">
        <v>9</v>
      </c>
      <c r="W14" t="s">
        <v>44</v>
      </c>
      <c r="X14" s="711">
        <v>1251656</v>
      </c>
      <c r="Y14" s="712">
        <v>1303081</v>
      </c>
      <c r="Z14" s="708">
        <f>Y14+'[2]Master Table'!$K$6-'[2]Master Table'!$T$6</f>
        <v>1302278</v>
      </c>
      <c r="AA14" s="708">
        <f>Z14+'Master Table'!K14-'Master Table'!T14</f>
        <v>1296634</v>
      </c>
    </row>
    <row r="15" spans="1:27" ht="18.75">
      <c r="A15" s="320" t="s">
        <v>57</v>
      </c>
      <c r="B15" s="322">
        <v>554937</v>
      </c>
      <c r="C15" s="713">
        <f t="shared" si="0"/>
        <v>3440.6093999999998</v>
      </c>
      <c r="D15" s="713">
        <f t="shared" si="1"/>
        <v>558377.60939999996</v>
      </c>
      <c r="E15" s="713">
        <f t="shared" si="2"/>
        <v>3071.0768516999997</v>
      </c>
      <c r="F15" s="713">
        <f t="shared" si="3"/>
        <v>561448.68625169992</v>
      </c>
      <c r="G15" s="713">
        <v>564255.92968295841</v>
      </c>
      <c r="H15" s="713">
        <f t="shared" si="4"/>
        <v>3103.4076132562709</v>
      </c>
      <c r="I15" s="713">
        <f t="shared" si="5"/>
        <v>567359.33729621465</v>
      </c>
      <c r="J15" s="713"/>
      <c r="K15" s="713"/>
      <c r="L15" s="713"/>
      <c r="M15" s="713"/>
      <c r="N15" s="713"/>
      <c r="O15" s="713"/>
      <c r="P15" s="713"/>
      <c r="Q15" s="708">
        <f>B15+('Master Table'!K16-'Master Table'!T16)</f>
        <v>551565</v>
      </c>
      <c r="R15" s="708">
        <f>B15+('Master Table'!E16-'Master Table'!N16)</f>
        <v>551894</v>
      </c>
      <c r="V15">
        <v>10</v>
      </c>
      <c r="W15" t="s">
        <v>51</v>
      </c>
      <c r="X15" s="711">
        <v>1032419</v>
      </c>
      <c r="Y15" s="712">
        <v>1102592</v>
      </c>
      <c r="Z15" s="708">
        <f>Y15+'[2]Master Table'!$K$6-'[2]Master Table'!$T$6</f>
        <v>1101789</v>
      </c>
      <c r="AA15" s="708">
        <f>Z15+'Master Table'!K15-'Master Table'!T15</f>
        <v>1096193</v>
      </c>
    </row>
    <row r="16" spans="1:27" ht="18.75">
      <c r="A16" s="320" t="s">
        <v>61</v>
      </c>
      <c r="B16" s="322">
        <v>1556722</v>
      </c>
      <c r="C16" s="713">
        <f t="shared" si="0"/>
        <v>9651.6764000000003</v>
      </c>
      <c r="D16" s="713">
        <f t="shared" si="1"/>
        <v>1566373.6764</v>
      </c>
      <c r="E16" s="713">
        <f t="shared" si="2"/>
        <v>8615.0552201999999</v>
      </c>
      <c r="F16" s="713">
        <f t="shared" si="3"/>
        <v>1574988.7316202</v>
      </c>
      <c r="G16" s="713">
        <v>1582863.6752783009</v>
      </c>
      <c r="H16" s="713">
        <f t="shared" si="4"/>
        <v>8705.7502140306551</v>
      </c>
      <c r="I16" s="713">
        <f t="shared" si="5"/>
        <v>1591569.4254923316</v>
      </c>
      <c r="J16" s="713"/>
      <c r="K16" s="713"/>
      <c r="L16" s="713"/>
      <c r="M16" s="713"/>
      <c r="N16" s="713"/>
      <c r="O16" s="713"/>
      <c r="P16" s="713"/>
      <c r="Q16" s="708">
        <f>B16+('Master Table'!K17-'Master Table'!T17)</f>
        <v>1550114</v>
      </c>
      <c r="R16" s="708">
        <f>B16+('Master Table'!E17-'Master Table'!N17)</f>
        <v>1551579</v>
      </c>
      <c r="V16">
        <v>11</v>
      </c>
      <c r="W16" t="s">
        <v>57</v>
      </c>
      <c r="X16" s="711">
        <v>532706</v>
      </c>
      <c r="Y16" s="712">
        <v>557467</v>
      </c>
      <c r="Z16" s="708">
        <f>Y16+'[2]Master Table'!$K$6-'[2]Master Table'!$T$6</f>
        <v>556664</v>
      </c>
      <c r="AA16" s="708">
        <f>Z16+'Master Table'!K16-'Master Table'!T16</f>
        <v>553292</v>
      </c>
    </row>
    <row r="17" spans="1:28" ht="18.75">
      <c r="A17" s="320" t="s">
        <v>91</v>
      </c>
      <c r="B17" s="322"/>
      <c r="C17" s="713"/>
      <c r="D17" s="713"/>
      <c r="E17" s="713"/>
      <c r="F17" s="713"/>
      <c r="G17" s="713">
        <v>248569</v>
      </c>
      <c r="H17" s="713">
        <f t="shared" si="4"/>
        <v>1367.1295</v>
      </c>
      <c r="I17" s="713">
        <f t="shared" si="5"/>
        <v>249936.12950000001</v>
      </c>
      <c r="J17" s="713"/>
      <c r="K17" s="713"/>
      <c r="L17" s="713"/>
      <c r="M17" s="713"/>
      <c r="N17" s="713"/>
      <c r="O17" s="713"/>
      <c r="P17" s="713"/>
      <c r="Q17" s="708"/>
      <c r="R17" s="708"/>
      <c r="X17" s="711"/>
      <c r="Y17" s="712"/>
      <c r="Z17" s="708"/>
      <c r="AA17" s="708"/>
    </row>
    <row r="18" spans="1:28" ht="18.75">
      <c r="A18" s="320" t="s">
        <v>62</v>
      </c>
      <c r="B18" s="322">
        <v>645370</v>
      </c>
      <c r="C18" s="713">
        <f t="shared" si="0"/>
        <v>4001.2939999999999</v>
      </c>
      <c r="D18" s="713">
        <f t="shared" si="1"/>
        <v>649371.29399999999</v>
      </c>
      <c r="E18" s="713">
        <f t="shared" si="2"/>
        <v>3571.542117</v>
      </c>
      <c r="F18" s="713">
        <f t="shared" si="3"/>
        <v>652942.83611699997</v>
      </c>
      <c r="G18" s="713">
        <v>656207.55029758497</v>
      </c>
      <c r="H18" s="713">
        <f t="shared" si="4"/>
        <v>3609.1415266367171</v>
      </c>
      <c r="I18" s="713">
        <f t="shared" si="5"/>
        <v>659816.69182422163</v>
      </c>
      <c r="J18" s="713"/>
      <c r="K18" s="713"/>
      <c r="L18" s="713"/>
      <c r="M18" s="713"/>
      <c r="N18" s="713"/>
      <c r="O18" s="713"/>
      <c r="P18" s="713"/>
      <c r="Q18" s="708">
        <f>B18+('Master Table'!K19-'Master Table'!T19)</f>
        <v>641553</v>
      </c>
      <c r="R18" s="708">
        <f>B18+('Master Table'!E19-'Master Table'!N19)</f>
        <v>641766</v>
      </c>
      <c r="V18">
        <v>12</v>
      </c>
      <c r="W18" t="s">
        <v>61</v>
      </c>
      <c r="X18" s="711">
        <v>1429031</v>
      </c>
      <c r="Y18" s="712">
        <v>1555484</v>
      </c>
      <c r="Z18" s="708">
        <f>Y18+'[2]Master Table'!$K$6-'[2]Master Table'!$T$6</f>
        <v>1554681</v>
      </c>
      <c r="AA18" s="708">
        <f>Z18+'Master Table'!K17-'Master Table'!T17</f>
        <v>1548073</v>
      </c>
    </row>
    <row r="19" spans="1:28" ht="18.75">
      <c r="A19" s="320" t="s">
        <v>69</v>
      </c>
      <c r="B19" s="322">
        <v>816246</v>
      </c>
      <c r="C19" s="713">
        <f t="shared" si="0"/>
        <v>5060.7251999999999</v>
      </c>
      <c r="D19" s="713">
        <f t="shared" si="1"/>
        <v>821306.72519999999</v>
      </c>
      <c r="E19" s="713">
        <f t="shared" si="2"/>
        <v>4517.1869885999995</v>
      </c>
      <c r="F19" s="713">
        <f t="shared" si="3"/>
        <v>825823.91218859993</v>
      </c>
      <c r="G19" s="713">
        <v>829953.03174954292</v>
      </c>
      <c r="H19" s="713">
        <f t="shared" si="4"/>
        <v>4564.7416746224862</v>
      </c>
      <c r="I19" s="713">
        <f t="shared" si="5"/>
        <v>834517.77342416544</v>
      </c>
      <c r="J19" s="713"/>
      <c r="K19" s="713"/>
      <c r="L19" s="713"/>
      <c r="M19" s="713"/>
      <c r="N19" s="713"/>
      <c r="O19" s="713"/>
      <c r="P19" s="713"/>
      <c r="Q19" s="708">
        <f>B19+('Master Table'!K20-'Master Table'!T20)</f>
        <v>811575</v>
      </c>
      <c r="R19" s="708">
        <f>B19+('Master Table'!E20-'Master Table'!N20)</f>
        <v>811958</v>
      </c>
      <c r="V19">
        <v>13</v>
      </c>
      <c r="W19" t="s">
        <v>62</v>
      </c>
      <c r="X19" s="711">
        <v>606147</v>
      </c>
      <c r="Y19" s="712">
        <v>647342</v>
      </c>
      <c r="Z19" s="708">
        <f>Y19+'[2]Master Table'!$K$6-'[2]Master Table'!$T$6</f>
        <v>646539</v>
      </c>
      <c r="AA19" s="708">
        <f>Z19+'Master Table'!K19-'Master Table'!T19</f>
        <v>642722</v>
      </c>
    </row>
    <row r="20" spans="1:28" ht="18.75">
      <c r="A20" s="320" t="s">
        <v>781</v>
      </c>
      <c r="B20" s="322">
        <v>709219</v>
      </c>
      <c r="C20" s="713">
        <f t="shared" si="0"/>
        <v>4397.1578</v>
      </c>
      <c r="D20" s="713">
        <f t="shared" si="1"/>
        <v>713616.15780000004</v>
      </c>
      <c r="E20" s="713">
        <f t="shared" si="2"/>
        <v>3924.8888679000002</v>
      </c>
      <c r="F20" s="713">
        <f t="shared" si="3"/>
        <v>717541.04666790005</v>
      </c>
      <c r="G20" s="713">
        <v>721128.75190123951</v>
      </c>
      <c r="H20" s="713">
        <f t="shared" si="4"/>
        <v>3966.2081354568172</v>
      </c>
      <c r="I20" s="713">
        <f t="shared" si="5"/>
        <v>725094.96003669628</v>
      </c>
      <c r="J20" s="713"/>
      <c r="K20" s="713"/>
      <c r="L20" s="713"/>
      <c r="M20" s="713"/>
      <c r="N20" s="713"/>
      <c r="O20" s="713"/>
      <c r="P20" s="713"/>
      <c r="Q20" s="708">
        <f>B20+('Master Table'!K21-'Master Table'!T21)</f>
        <v>707471</v>
      </c>
      <c r="R20" s="708">
        <f>B20+('Master Table'!E21-'Master Table'!N21)</f>
        <v>707471</v>
      </c>
      <c r="V20">
        <v>14</v>
      </c>
      <c r="W20" t="s">
        <v>69</v>
      </c>
      <c r="X20" s="711">
        <v>768500</v>
      </c>
      <c r="Y20" s="712">
        <v>818626</v>
      </c>
      <c r="Z20" s="708">
        <f>Y20+'[2]Master Table'!$K$6-'[2]Master Table'!$T$6</f>
        <v>817823</v>
      </c>
      <c r="AA20" s="708">
        <f>Z20+'Master Table'!K20-'Master Table'!T20</f>
        <v>813152</v>
      </c>
    </row>
    <row r="21" spans="1:28" ht="18.75">
      <c r="A21" s="320" t="s">
        <v>72</v>
      </c>
      <c r="B21" s="322">
        <v>255364</v>
      </c>
      <c r="C21" s="713">
        <f t="shared" si="0"/>
        <v>1583.2567999999999</v>
      </c>
      <c r="D21" s="713">
        <f t="shared" si="1"/>
        <v>256947.2568</v>
      </c>
      <c r="E21" s="713">
        <f t="shared" si="2"/>
        <v>1413.2099123999999</v>
      </c>
      <c r="F21" s="713">
        <f t="shared" si="3"/>
        <v>258360.4667124</v>
      </c>
      <c r="G21" s="713">
        <v>259652.26904596199</v>
      </c>
      <c r="H21" s="713">
        <f t="shared" si="4"/>
        <v>1428.0874797527908</v>
      </c>
      <c r="I21" s="713">
        <f t="shared" si="5"/>
        <v>261080.35652571477</v>
      </c>
      <c r="J21" s="713"/>
      <c r="K21" s="713"/>
      <c r="L21" s="713"/>
      <c r="M21" s="713"/>
      <c r="N21" s="713"/>
      <c r="O21" s="713"/>
      <c r="P21" s="713"/>
      <c r="Q21" s="708">
        <f>B21+('Master Table'!K22-'Master Table'!T22)</f>
        <v>255112</v>
      </c>
      <c r="R21" s="708">
        <f>B21+('Master Table'!E22-'Master Table'!N22)</f>
        <v>255112</v>
      </c>
      <c r="V21">
        <v>15</v>
      </c>
      <c r="W21" t="s">
        <v>781</v>
      </c>
      <c r="X21" s="711">
        <v>649705</v>
      </c>
      <c r="Y21" s="712">
        <v>709542</v>
      </c>
      <c r="Z21" s="708">
        <f>Y21+'[2]Master Table'!$K$6-'[2]Master Table'!$T$6</f>
        <v>708739</v>
      </c>
      <c r="AA21" s="708">
        <f>Z21+'Master Table'!K21-'Master Table'!T21</f>
        <v>706991</v>
      </c>
    </row>
    <row r="22" spans="1:28" ht="18.75">
      <c r="A22" s="320" t="s">
        <v>74</v>
      </c>
      <c r="B22" s="322">
        <v>1256667</v>
      </c>
      <c r="C22" s="713">
        <f t="shared" si="0"/>
        <v>7791.3353999999999</v>
      </c>
      <c r="D22" s="713">
        <f t="shared" si="1"/>
        <v>1264458.3354</v>
      </c>
      <c r="E22" s="713">
        <f t="shared" si="2"/>
        <v>6954.5208446999995</v>
      </c>
      <c r="F22" s="713">
        <f t="shared" si="3"/>
        <v>1271412.8562447</v>
      </c>
      <c r="G22" s="713">
        <v>1277769.9205259236</v>
      </c>
      <c r="H22" s="713">
        <f t="shared" si="4"/>
        <v>7027.7345628925796</v>
      </c>
      <c r="I22" s="713">
        <f t="shared" si="5"/>
        <v>1284797.6550888161</v>
      </c>
      <c r="J22" s="713"/>
      <c r="K22" s="713"/>
      <c r="L22" s="713"/>
      <c r="M22" s="713"/>
      <c r="N22" s="713"/>
      <c r="O22" s="713"/>
      <c r="P22" s="713"/>
      <c r="Q22" s="708">
        <f>B22+('Master Table'!K23-'Master Table'!T23)</f>
        <v>1251907</v>
      </c>
      <c r="R22" s="708">
        <f>B22+('Master Table'!E23-'Master Table'!N23)</f>
        <v>1252250</v>
      </c>
      <c r="V22">
        <v>16</v>
      </c>
      <c r="W22" t="s">
        <v>72</v>
      </c>
      <c r="X22" s="711">
        <v>378432</v>
      </c>
      <c r="Y22" s="712">
        <v>254059</v>
      </c>
      <c r="Z22" s="708">
        <f>Y22+'[2]Master Table'!$K$6-'[2]Master Table'!$T$6</f>
        <v>253256</v>
      </c>
      <c r="AA22" s="708">
        <f>Z22+'Master Table'!K22-'Master Table'!T22</f>
        <v>253004</v>
      </c>
    </row>
    <row r="23" spans="1:28" ht="18.75">
      <c r="A23" s="333" t="s">
        <v>160</v>
      </c>
      <c r="B23" s="322">
        <v>531805</v>
      </c>
      <c r="C23" s="713">
        <f t="shared" si="0"/>
        <v>3297.1909999999998</v>
      </c>
      <c r="D23" s="713">
        <f t="shared" si="1"/>
        <v>535102.19099999999</v>
      </c>
      <c r="E23" s="713">
        <f t="shared" si="2"/>
        <v>2943.0620504999997</v>
      </c>
      <c r="F23" s="713">
        <f t="shared" si="3"/>
        <v>538045.25305049994</v>
      </c>
      <c r="G23" s="713">
        <v>540735.4793157524</v>
      </c>
      <c r="H23" s="713">
        <f t="shared" si="4"/>
        <v>2974.045136236638</v>
      </c>
      <c r="I23" s="713">
        <f t="shared" si="5"/>
        <v>543709.52445198898</v>
      </c>
      <c r="J23" s="713"/>
      <c r="K23" s="713"/>
      <c r="L23" s="713"/>
      <c r="M23" s="713"/>
      <c r="N23" s="713"/>
      <c r="O23" s="713"/>
      <c r="P23" s="713"/>
      <c r="Q23" s="708">
        <f>B23+('Master Table'!K24-'Master Table'!T24)</f>
        <v>529563</v>
      </c>
      <c r="R23" s="708">
        <f>B23+('Master Table'!E24-'Master Table'!N24)</f>
        <v>529563</v>
      </c>
      <c r="V23">
        <v>17</v>
      </c>
      <c r="W23" t="s">
        <v>74</v>
      </c>
      <c r="X23" s="711">
        <v>1132406</v>
      </c>
      <c r="Y23" s="712">
        <v>1259699</v>
      </c>
      <c r="Z23" s="708">
        <f>Y23+'[2]Master Table'!$K$6-'[2]Master Table'!$T$6</f>
        <v>1258896</v>
      </c>
      <c r="AA23" s="708">
        <f>Z23+'Master Table'!K23-'Master Table'!T23</f>
        <v>1254136</v>
      </c>
    </row>
    <row r="24" spans="1:28" ht="18.75">
      <c r="A24" s="320" t="s">
        <v>85</v>
      </c>
      <c r="B24" s="322">
        <v>1216589</v>
      </c>
      <c r="C24" s="713">
        <f t="shared" si="0"/>
        <v>7542.8517999999995</v>
      </c>
      <c r="D24" s="713">
        <f t="shared" si="1"/>
        <v>1224131.8518000001</v>
      </c>
      <c r="E24" s="713">
        <f t="shared" si="2"/>
        <v>6732.7251849000004</v>
      </c>
      <c r="F24" s="713">
        <f t="shared" si="3"/>
        <v>1230864.5769849</v>
      </c>
      <c r="G24" s="713">
        <v>988450</v>
      </c>
      <c r="H24" s="713">
        <f t="shared" si="4"/>
        <v>5436.4749999999995</v>
      </c>
      <c r="I24" s="713">
        <f t="shared" si="5"/>
        <v>993886.47499999998</v>
      </c>
      <c r="J24" s="713"/>
      <c r="K24" s="713"/>
      <c r="L24" s="713"/>
      <c r="M24" s="713"/>
      <c r="N24" s="713"/>
      <c r="O24" s="713"/>
      <c r="P24" s="713"/>
      <c r="Q24" s="708">
        <f>B24+('Master Table'!K25-'Master Table'!T25)</f>
        <v>1210229</v>
      </c>
      <c r="R24" s="708">
        <f>B24+('Master Table'!E25-'Master Table'!N25)</f>
        <v>1210899</v>
      </c>
      <c r="V24">
        <v>18</v>
      </c>
      <c r="W24" t="s">
        <v>160</v>
      </c>
      <c r="X24" s="711">
        <v>506820</v>
      </c>
      <c r="Y24" s="712">
        <v>532826</v>
      </c>
      <c r="Z24" s="708">
        <f>Y24+'[2]Master Table'!$K$6-'[2]Master Table'!$T$6</f>
        <v>532023</v>
      </c>
      <c r="AA24" s="708">
        <f>Z24+'Master Table'!K24-'Master Table'!T24</f>
        <v>529781</v>
      </c>
    </row>
    <row r="25" spans="1:28" ht="18.75">
      <c r="A25" s="320" t="s">
        <v>142</v>
      </c>
      <c r="B25" s="322">
        <v>533580</v>
      </c>
      <c r="C25" s="713">
        <f t="shared" si="0"/>
        <v>3308.1959999999999</v>
      </c>
      <c r="D25" s="713">
        <f t="shared" si="1"/>
        <v>536888.196</v>
      </c>
      <c r="E25" s="713">
        <f t="shared" si="2"/>
        <v>2952.8850779999998</v>
      </c>
      <c r="F25" s="713">
        <f t="shared" si="3"/>
        <v>539841.08107800002</v>
      </c>
      <c r="G25" s="713">
        <v>542540.28648339002</v>
      </c>
      <c r="H25" s="713">
        <f t="shared" si="4"/>
        <v>2983.9715756586452</v>
      </c>
      <c r="I25" s="713">
        <f t="shared" si="5"/>
        <v>545524.25805904868</v>
      </c>
      <c r="J25" s="713"/>
      <c r="K25" s="713"/>
      <c r="L25" s="713"/>
      <c r="M25" s="713"/>
      <c r="N25" s="713"/>
      <c r="O25" s="713"/>
      <c r="P25" s="713"/>
      <c r="Q25" s="708">
        <f>B25+('Master Table'!K26-'Master Table'!T26)</f>
        <v>531224</v>
      </c>
      <c r="R25" s="708">
        <f>B25+('Master Table'!E26-'Master Table'!N26)</f>
        <v>531236</v>
      </c>
      <c r="V25">
        <v>19</v>
      </c>
      <c r="W25" t="s">
        <v>85</v>
      </c>
      <c r="X25" s="711">
        <v>1139204</v>
      </c>
      <c r="Y25" s="712">
        <v>1220474</v>
      </c>
      <c r="Z25" s="708">
        <f>Y25+'[2]Master Table'!$K$6-'[2]Master Table'!$T$6</f>
        <v>1219671</v>
      </c>
      <c r="AA25" s="708">
        <f>Z25+'Master Table'!K25-'Master Table'!T25</f>
        <v>1213311</v>
      </c>
    </row>
    <row r="26" spans="1:28" ht="18.75">
      <c r="A26" s="333" t="s">
        <v>143</v>
      </c>
      <c r="B26" s="322">
        <v>495947</v>
      </c>
      <c r="C26" s="713">
        <f t="shared" si="0"/>
        <v>3074.8714</v>
      </c>
      <c r="D26" s="713">
        <f t="shared" si="1"/>
        <v>499021.8714</v>
      </c>
      <c r="E26" s="713">
        <f t="shared" si="2"/>
        <v>2744.6202926999999</v>
      </c>
      <c r="F26" s="713">
        <f t="shared" si="3"/>
        <v>501766.49169270002</v>
      </c>
      <c r="G26" s="713">
        <v>504275.32415116351</v>
      </c>
      <c r="H26" s="713">
        <f t="shared" si="4"/>
        <v>2773.5142828313992</v>
      </c>
      <c r="I26" s="713">
        <f t="shared" si="5"/>
        <v>507048.83843399491</v>
      </c>
      <c r="J26" s="713"/>
      <c r="K26" s="713"/>
      <c r="L26" s="713"/>
      <c r="M26" s="713"/>
      <c r="N26" s="713"/>
      <c r="O26" s="713"/>
      <c r="P26" s="713"/>
      <c r="Q26" s="708">
        <f>B26+('Master Table'!K27-'Master Table'!T27)</f>
        <v>492954</v>
      </c>
      <c r="R26" s="708">
        <f>B26+('Master Table'!E27-'Master Table'!N27)</f>
        <v>493723</v>
      </c>
      <c r="V26">
        <v>20</v>
      </c>
      <c r="W26" t="s">
        <v>142</v>
      </c>
      <c r="X26" s="711">
        <v>450017</v>
      </c>
      <c r="Y26" s="712">
        <v>533855</v>
      </c>
      <c r="Z26" s="708">
        <f>Y26+'[2]Master Table'!$K$6-'[2]Master Table'!$T$6</f>
        <v>533052</v>
      </c>
      <c r="AA26" s="708">
        <f>Z26+'Master Table'!K26-'Master Table'!T26</f>
        <v>530696</v>
      </c>
    </row>
    <row r="27" spans="1:28" ht="19.5" thickBot="1">
      <c r="A27" s="335" t="s">
        <v>144</v>
      </c>
      <c r="B27" s="337">
        <v>1089785</v>
      </c>
      <c r="C27" s="713">
        <f t="shared" si="0"/>
        <v>6756.6669999999995</v>
      </c>
      <c r="D27" s="713">
        <f t="shared" si="1"/>
        <v>1096541.6669999999</v>
      </c>
      <c r="E27" s="713">
        <f t="shared" si="2"/>
        <v>6030.9791684999991</v>
      </c>
      <c r="F27" s="713">
        <f t="shared" si="3"/>
        <v>1102572.6461685</v>
      </c>
      <c r="G27" s="713">
        <v>1108085.5093993424</v>
      </c>
      <c r="H27" s="713">
        <f t="shared" si="4"/>
        <v>6094.4703016963822</v>
      </c>
      <c r="I27" s="713">
        <f t="shared" si="5"/>
        <v>1114179.9797010387</v>
      </c>
      <c r="J27" s="713"/>
      <c r="K27" s="713"/>
      <c r="L27" s="713"/>
      <c r="M27" s="713"/>
      <c r="N27" s="713"/>
      <c r="O27" s="713"/>
      <c r="P27" s="713"/>
      <c r="Q27" s="708">
        <f>B27+('Master Table'!K28-'Master Table'!T28)</f>
        <v>1088225</v>
      </c>
      <c r="R27" s="708">
        <f>B27+('Master Table'!E28-'Master Table'!N28)</f>
        <v>1088225</v>
      </c>
      <c r="V27">
        <v>21</v>
      </c>
      <c r="W27" t="s">
        <v>143</v>
      </c>
      <c r="X27" s="711">
        <v>486894</v>
      </c>
      <c r="Y27" s="712">
        <v>498669</v>
      </c>
      <c r="Z27" s="708">
        <f>Y27+'[2]Master Table'!$K$6-'[2]Master Table'!$T$6</f>
        <v>497866</v>
      </c>
      <c r="AA27" s="708">
        <f>Z27+'Master Table'!K27-'Master Table'!T27</f>
        <v>494873</v>
      </c>
    </row>
    <row r="28" spans="1:28" ht="19.5" thickBot="1">
      <c r="A28" t="s">
        <v>661</v>
      </c>
      <c r="B28" s="710">
        <f>SUM(B5:B27)</f>
        <v>18549855</v>
      </c>
      <c r="C28" s="713">
        <f t="shared" si="0"/>
        <v>115009.101</v>
      </c>
      <c r="D28" s="713">
        <f t="shared" si="1"/>
        <v>18664864.101</v>
      </c>
      <c r="E28" s="713">
        <f>5.5/1000*D28</f>
        <v>102656.75255549999</v>
      </c>
      <c r="F28" s="713">
        <f t="shared" si="3"/>
        <v>18767520.853555501</v>
      </c>
      <c r="G28" s="714">
        <f>SUM(G5:G27)</f>
        <v>18861358.557953451</v>
      </c>
      <c r="H28" s="713">
        <f t="shared" si="4"/>
        <v>103737.47206874397</v>
      </c>
      <c r="I28" s="713">
        <f t="shared" si="5"/>
        <v>18965096.030022196</v>
      </c>
      <c r="J28" s="714"/>
      <c r="K28" s="714"/>
      <c r="L28" s="714"/>
      <c r="M28" s="714"/>
      <c r="N28" s="714"/>
      <c r="O28" s="714"/>
      <c r="P28" s="714"/>
      <c r="Q28" s="708">
        <f>B28+('Master Table'!K29-'Master Table'!T29)</f>
        <v>18474118</v>
      </c>
      <c r="R28" s="708">
        <f>B28+('Master Table'!E29-'Master Table'!N29)</f>
        <v>18482210</v>
      </c>
      <c r="V28">
        <v>22</v>
      </c>
      <c r="W28" t="s">
        <v>144</v>
      </c>
      <c r="X28" s="711">
        <v>977832</v>
      </c>
      <c r="Y28" s="712">
        <v>1085623</v>
      </c>
      <c r="Z28" s="708">
        <f>Y28+'[2]Master Table'!$K$6-'[2]Master Table'!$T$6</f>
        <v>1084820</v>
      </c>
      <c r="AA28" s="708">
        <f>Z28+'Master Table'!K28-'Master Table'!T28</f>
        <v>1083260</v>
      </c>
    </row>
    <row r="29" spans="1:28" ht="18.75" customHeight="1">
      <c r="Q29" s="708"/>
      <c r="V29" t="s">
        <v>661</v>
      </c>
      <c r="X29" s="711">
        <v>17344192</v>
      </c>
      <c r="Y29" s="711">
        <v>18568105</v>
      </c>
      <c r="Z29" s="708">
        <f>Y29+'[2]Master Table'!$K$6-'[2]Master Table'!$T$6</f>
        <v>18567302</v>
      </c>
      <c r="AA29" s="708">
        <f>Z29+'Master Table'!K29-'Master Table'!T29</f>
        <v>18491565</v>
      </c>
    </row>
    <row r="30" spans="1:28" ht="18.75" customHeight="1">
      <c r="H30" s="712">
        <f>G24-G17</f>
        <v>739881</v>
      </c>
      <c r="Q30" s="708"/>
      <c r="X30" s="711"/>
      <c r="Y30" s="711"/>
      <c r="AB30" s="708">
        <f>Z29-AA29</f>
        <v>75737</v>
      </c>
    </row>
    <row r="31" spans="1:28" ht="18.75" customHeight="1">
      <c r="B31" t="s">
        <v>853</v>
      </c>
      <c r="Q31" s="708" t="s">
        <v>0</v>
      </c>
      <c r="S31" t="s">
        <v>6</v>
      </c>
      <c r="V31" t="s">
        <v>662</v>
      </c>
      <c r="AA31" s="708">
        <f>18549855-AA29</f>
        <v>58290</v>
      </c>
    </row>
    <row r="32" spans="1:28">
      <c r="A32" t="s">
        <v>862</v>
      </c>
      <c r="B32">
        <v>2018</v>
      </c>
      <c r="D32">
        <v>2019</v>
      </c>
      <c r="G32">
        <v>2021</v>
      </c>
      <c r="Q32" t="s">
        <v>855</v>
      </c>
      <c r="V32" t="s">
        <v>857</v>
      </c>
    </row>
    <row r="33" spans="1:25" ht="18.75">
      <c r="A33" s="320" t="s">
        <v>15</v>
      </c>
      <c r="B33" s="352">
        <v>1469609</v>
      </c>
      <c r="C33" s="715">
        <f>6.5/1000*B33</f>
        <v>9552.4584999999988</v>
      </c>
      <c r="D33" s="715">
        <f>C33+B33</f>
        <v>1479161.4584999999</v>
      </c>
      <c r="E33" s="715">
        <f>5.5/1000*D33</f>
        <v>8135.3880217499991</v>
      </c>
      <c r="F33" s="713">
        <f t="shared" ref="F33:F56" si="6">D33+E33</f>
        <v>1487296.8465217499</v>
      </c>
      <c r="G33" s="964">
        <v>1494733.3307543586</v>
      </c>
      <c r="H33" s="713">
        <f>5.5/1000*G33</f>
        <v>8221.0333191489717</v>
      </c>
      <c r="I33" s="713">
        <f>G33+H33</f>
        <v>1502954.3640735075</v>
      </c>
      <c r="J33" s="715"/>
      <c r="K33" s="715"/>
      <c r="L33" s="715"/>
      <c r="M33" s="715"/>
      <c r="N33" s="715"/>
      <c r="O33" s="715"/>
      <c r="P33" s="715"/>
      <c r="Q33" s="708">
        <f>B33+('Master Table'!K36-'Master Table'!T36)</f>
        <v>1483921</v>
      </c>
      <c r="R33" s="708">
        <f>B33+'Master Table'!E36-'Master Table'!N36</f>
        <v>1483921</v>
      </c>
      <c r="S33" s="708">
        <f t="shared" ref="S33:S44" si="7">Q33+Q5</f>
        <v>2744369</v>
      </c>
      <c r="T33" s="708">
        <f t="shared" ref="T33:T44" si="8">R5+R33</f>
        <v>2744369</v>
      </c>
      <c r="V33" t="s">
        <v>663</v>
      </c>
    </row>
    <row r="34" spans="1:25" ht="18.75">
      <c r="A34" s="320" t="s">
        <v>20</v>
      </c>
      <c r="B34" s="352">
        <v>210610</v>
      </c>
      <c r="C34" s="715">
        <f t="shared" ref="C34:C56" si="9">6.5/1000*B34</f>
        <v>1368.9649999999999</v>
      </c>
      <c r="D34" s="715">
        <f t="shared" ref="D34:D56" si="10">C34+B34</f>
        <v>211978.965</v>
      </c>
      <c r="E34" s="715">
        <f t="shared" ref="E34:E56" si="11">5.5/1000*D34</f>
        <v>1165.8843075</v>
      </c>
      <c r="F34" s="713">
        <f t="shared" si="6"/>
        <v>213144.8493075</v>
      </c>
      <c r="G34" s="964">
        <v>214210.57355403749</v>
      </c>
      <c r="H34" s="713">
        <f t="shared" ref="H34:H56" si="12">5.5/1000*G34</f>
        <v>1178.1581545472061</v>
      </c>
      <c r="I34" s="713">
        <f t="shared" ref="I34:I56" si="13">G34+H34</f>
        <v>215388.7317085847</v>
      </c>
      <c r="J34" s="715"/>
      <c r="K34" s="715"/>
      <c r="L34" s="715"/>
      <c r="M34" s="715"/>
      <c r="N34" s="715"/>
      <c r="O34" s="715"/>
      <c r="P34" s="715"/>
      <c r="Q34" s="708">
        <f>B34+('Master Table'!K37-'Master Table'!T37)</f>
        <v>217128</v>
      </c>
      <c r="R34" s="708">
        <f>B34+'Master Table'!E37-'Master Table'!N37</f>
        <v>217275</v>
      </c>
      <c r="S34" s="708">
        <f t="shared" si="7"/>
        <v>647872</v>
      </c>
      <c r="T34" s="708">
        <f t="shared" si="8"/>
        <v>648319</v>
      </c>
    </row>
    <row r="35" spans="1:25" ht="18.75">
      <c r="A35" s="320" t="s">
        <v>21</v>
      </c>
      <c r="B35" s="352">
        <v>562122</v>
      </c>
      <c r="C35" s="715">
        <f t="shared" si="9"/>
        <v>3653.7929999999997</v>
      </c>
      <c r="D35" s="715">
        <f t="shared" si="10"/>
        <v>565775.79299999995</v>
      </c>
      <c r="E35" s="715">
        <f t="shared" si="11"/>
        <v>3111.7668614999993</v>
      </c>
      <c r="F35" s="713">
        <f t="shared" si="6"/>
        <v>568887.55986149993</v>
      </c>
      <c r="G35" s="964">
        <v>571731.99766080745</v>
      </c>
      <c r="H35" s="713">
        <f t="shared" si="12"/>
        <v>3144.5259871344406</v>
      </c>
      <c r="I35" s="713">
        <f t="shared" si="13"/>
        <v>574876.52364794188</v>
      </c>
      <c r="J35" s="715"/>
      <c r="K35" s="715"/>
      <c r="L35" s="715"/>
      <c r="M35" s="715"/>
      <c r="N35" s="715"/>
      <c r="O35" s="715"/>
      <c r="P35" s="715"/>
      <c r="Q35" s="708">
        <f>B35+('Master Table'!K38-'Master Table'!T38)</f>
        <v>575404</v>
      </c>
      <c r="R35" s="708">
        <f>B35+'Master Table'!E38-'Master Table'!N38</f>
        <v>575404</v>
      </c>
      <c r="S35" s="708">
        <f t="shared" si="7"/>
        <v>1546470</v>
      </c>
      <c r="T35" s="708">
        <f t="shared" si="8"/>
        <v>1546470</v>
      </c>
    </row>
    <row r="36" spans="1:25" ht="18.75">
      <c r="A36" s="320" t="s">
        <v>25</v>
      </c>
      <c r="B36" s="352">
        <v>238021</v>
      </c>
      <c r="C36" s="715">
        <f t="shared" si="9"/>
        <v>1547.1364999999998</v>
      </c>
      <c r="D36" s="715">
        <f t="shared" si="10"/>
        <v>239568.13649999999</v>
      </c>
      <c r="E36" s="715">
        <f t="shared" si="11"/>
        <v>1317.62475075</v>
      </c>
      <c r="F36" s="713">
        <f t="shared" si="6"/>
        <v>240885.76125074999</v>
      </c>
      <c r="G36" s="964">
        <v>242090.19005700373</v>
      </c>
      <c r="H36" s="713">
        <f t="shared" si="12"/>
        <v>1331.4960453135204</v>
      </c>
      <c r="I36" s="713">
        <f t="shared" si="13"/>
        <v>243421.68610231724</v>
      </c>
      <c r="J36" s="715"/>
      <c r="K36" s="715"/>
      <c r="L36" s="715"/>
      <c r="M36" s="715"/>
      <c r="N36" s="715"/>
      <c r="O36" s="715"/>
      <c r="P36" s="715"/>
      <c r="Q36" s="708">
        <f>B36+('Master Table'!K39-'Master Table'!T39)</f>
        <v>242894</v>
      </c>
      <c r="R36" s="708">
        <f>B36+'Master Table'!E39-'Master Table'!N39</f>
        <v>243039</v>
      </c>
      <c r="S36" s="708">
        <f t="shared" si="7"/>
        <v>669162</v>
      </c>
      <c r="T36" s="708">
        <f t="shared" si="8"/>
        <v>669663</v>
      </c>
      <c r="V36" t="s">
        <v>655</v>
      </c>
      <c r="W36" t="s">
        <v>155</v>
      </c>
      <c r="X36" t="s">
        <v>656</v>
      </c>
      <c r="Y36" t="s">
        <v>856</v>
      </c>
    </row>
    <row r="37" spans="1:25" ht="18.75">
      <c r="A37" s="320" t="s">
        <v>27</v>
      </c>
      <c r="B37" s="352">
        <v>301725</v>
      </c>
      <c r="C37" s="715">
        <f t="shared" si="9"/>
        <v>1961.2124999999999</v>
      </c>
      <c r="D37" s="715">
        <f t="shared" si="10"/>
        <v>303686.21250000002</v>
      </c>
      <c r="E37" s="715">
        <f t="shared" si="11"/>
        <v>1670.2741687499999</v>
      </c>
      <c r="F37" s="713">
        <f t="shared" si="6"/>
        <v>305356.48666875</v>
      </c>
      <c r="G37" s="964">
        <v>306883.26910209376</v>
      </c>
      <c r="H37" s="713">
        <f t="shared" si="12"/>
        <v>1687.8579800615155</v>
      </c>
      <c r="I37" s="713">
        <f t="shared" si="13"/>
        <v>308571.12708215526</v>
      </c>
      <c r="J37" s="715">
        <f>+I28+I56</f>
        <v>30884247.026350465</v>
      </c>
      <c r="K37" s="715"/>
      <c r="L37" s="715"/>
      <c r="M37" s="715"/>
      <c r="N37" s="715"/>
      <c r="O37" s="715"/>
      <c r="P37" s="715"/>
      <c r="Q37" s="708">
        <f>B37+('Master Table'!K40-'Master Table'!T40)</f>
        <v>313480</v>
      </c>
      <c r="R37" s="708">
        <f>B37+'Master Table'!E40-'Master Table'!N40</f>
        <v>313594</v>
      </c>
      <c r="S37" s="708">
        <f t="shared" si="7"/>
        <v>1139791</v>
      </c>
      <c r="T37" s="708">
        <f t="shared" si="8"/>
        <v>1140136</v>
      </c>
      <c r="V37">
        <v>1</v>
      </c>
      <c r="W37" t="s">
        <v>15</v>
      </c>
      <c r="X37" s="711">
        <v>1334611</v>
      </c>
      <c r="Y37" s="711">
        <v>1453505</v>
      </c>
    </row>
    <row r="38" spans="1:25" ht="18.75">
      <c r="A38" s="320" t="s">
        <v>29</v>
      </c>
      <c r="B38" s="352">
        <v>201639</v>
      </c>
      <c r="C38" s="715">
        <f t="shared" si="9"/>
        <v>1310.6534999999999</v>
      </c>
      <c r="D38" s="715">
        <f t="shared" si="10"/>
        <v>202949.65349999999</v>
      </c>
      <c r="E38" s="715">
        <f t="shared" si="11"/>
        <v>1116.2230942499998</v>
      </c>
      <c r="F38" s="713">
        <f t="shared" si="6"/>
        <v>204065.87659424997</v>
      </c>
      <c r="G38" s="964">
        <v>205086.20597722122</v>
      </c>
      <c r="H38" s="713">
        <f t="shared" si="12"/>
        <v>1127.9741328747166</v>
      </c>
      <c r="I38" s="713">
        <f t="shared" si="13"/>
        <v>206214.18011009594</v>
      </c>
      <c r="J38" s="715"/>
      <c r="K38" s="715"/>
      <c r="L38" s="715"/>
      <c r="M38" s="715"/>
      <c r="N38" s="715"/>
      <c r="O38" s="715"/>
      <c r="P38" s="715"/>
      <c r="Q38" s="708">
        <f>B38+('Master Table'!K41-'Master Table'!T41)</f>
        <v>204738</v>
      </c>
      <c r="R38" s="708">
        <f>B38+'Master Table'!E41-'Master Table'!N41</f>
        <v>204787</v>
      </c>
      <c r="S38" s="708">
        <f t="shared" si="7"/>
        <v>642470</v>
      </c>
      <c r="T38" s="708">
        <f t="shared" si="8"/>
        <v>642795</v>
      </c>
      <c r="V38">
        <v>2</v>
      </c>
      <c r="W38" t="s">
        <v>20</v>
      </c>
      <c r="X38" s="711">
        <v>190685</v>
      </c>
      <c r="Y38" s="711">
        <v>205018</v>
      </c>
    </row>
    <row r="39" spans="1:25" ht="18.75">
      <c r="A39" s="320" t="s">
        <v>141</v>
      </c>
      <c r="B39" s="352">
        <v>319037</v>
      </c>
      <c r="C39" s="715">
        <f t="shared" si="9"/>
        <v>2073.7404999999999</v>
      </c>
      <c r="D39" s="715">
        <f t="shared" si="10"/>
        <v>321110.74050000001</v>
      </c>
      <c r="E39" s="715">
        <f t="shared" si="11"/>
        <v>1766.10907275</v>
      </c>
      <c r="F39" s="713">
        <f t="shared" si="6"/>
        <v>322876.84957275004</v>
      </c>
      <c r="G39" s="964">
        <v>324491.23382061376</v>
      </c>
      <c r="H39" s="713">
        <f t="shared" si="12"/>
        <v>1784.7017860133756</v>
      </c>
      <c r="I39" s="713">
        <f t="shared" si="13"/>
        <v>326275.93560662714</v>
      </c>
      <c r="J39" s="715"/>
      <c r="K39" s="715"/>
      <c r="L39" s="715"/>
      <c r="M39" s="715"/>
      <c r="N39" s="715"/>
      <c r="O39" s="715"/>
      <c r="P39" s="715"/>
      <c r="Q39" s="708">
        <f>B39+('Master Table'!K42-'Master Table'!T42)</f>
        <v>325261</v>
      </c>
      <c r="R39" s="708">
        <f>B39+'Master Table'!E42-'Master Table'!N42</f>
        <v>325375</v>
      </c>
      <c r="S39" s="708">
        <f t="shared" si="7"/>
        <v>1106602</v>
      </c>
      <c r="T39" s="708">
        <f t="shared" si="8"/>
        <v>1107070</v>
      </c>
      <c r="V39">
        <v>3</v>
      </c>
      <c r="W39" t="s">
        <v>21</v>
      </c>
      <c r="X39" s="711">
        <v>499217</v>
      </c>
      <c r="Y39" s="711">
        <v>548974</v>
      </c>
    </row>
    <row r="40" spans="1:25" ht="18.75">
      <c r="A40" s="320" t="s">
        <v>40</v>
      </c>
      <c r="B40" s="352">
        <v>394974</v>
      </c>
      <c r="C40" s="715">
        <f t="shared" si="9"/>
        <v>2567.3309999999997</v>
      </c>
      <c r="D40" s="715">
        <f t="shared" si="10"/>
        <v>397541.33100000001</v>
      </c>
      <c r="E40" s="715">
        <f t="shared" si="11"/>
        <v>2186.4773204999997</v>
      </c>
      <c r="F40" s="713">
        <f t="shared" si="6"/>
        <v>399727.80832050001</v>
      </c>
      <c r="G40" s="964">
        <v>401726.44736210251</v>
      </c>
      <c r="H40" s="713">
        <f t="shared" si="12"/>
        <v>2209.4954604915638</v>
      </c>
      <c r="I40" s="713">
        <f t="shared" si="13"/>
        <v>403935.94282259408</v>
      </c>
      <c r="J40" s="715"/>
      <c r="K40" s="715"/>
      <c r="L40" s="715"/>
      <c r="M40" s="715"/>
      <c r="N40" s="715"/>
      <c r="O40" s="715"/>
      <c r="P40" s="715"/>
      <c r="Q40" s="708">
        <f>B40+('Master Table'!K43-'Master Table'!T43)</f>
        <v>408744</v>
      </c>
      <c r="R40" s="708">
        <f>B40+'Master Table'!E43-'Master Table'!N43</f>
        <v>408891</v>
      </c>
      <c r="S40" s="708">
        <f t="shared" si="7"/>
        <v>1735777</v>
      </c>
      <c r="T40" s="708">
        <f t="shared" si="8"/>
        <v>1736312</v>
      </c>
      <c r="V40">
        <v>4</v>
      </c>
      <c r="W40" t="s">
        <v>25</v>
      </c>
      <c r="X40" s="711">
        <v>217051</v>
      </c>
      <c r="Y40" s="711">
        <v>232217</v>
      </c>
    </row>
    <row r="41" spans="1:25" ht="18.75">
      <c r="A41" s="320" t="s">
        <v>44</v>
      </c>
      <c r="B41" s="352">
        <v>359887</v>
      </c>
      <c r="C41" s="715">
        <f t="shared" si="9"/>
        <v>2339.2655</v>
      </c>
      <c r="D41" s="715">
        <f t="shared" si="10"/>
        <v>362226.26549999998</v>
      </c>
      <c r="E41" s="715">
        <f t="shared" si="11"/>
        <v>1992.2444602499997</v>
      </c>
      <c r="F41" s="713">
        <f t="shared" si="6"/>
        <v>364218.50996025</v>
      </c>
      <c r="G41" s="964">
        <v>366039.60251005122</v>
      </c>
      <c r="H41" s="713">
        <f t="shared" si="12"/>
        <v>2013.2178138052816</v>
      </c>
      <c r="I41" s="713">
        <f t="shared" si="13"/>
        <v>368052.82032385649</v>
      </c>
      <c r="J41" s="715"/>
      <c r="K41" s="715"/>
      <c r="L41" s="715"/>
      <c r="M41" s="715"/>
      <c r="N41" s="715"/>
      <c r="O41" s="715"/>
      <c r="P41" s="715"/>
      <c r="Q41" s="708">
        <f>B41+('Master Table'!K44-'Master Table'!T44)</f>
        <v>372001</v>
      </c>
      <c r="R41" s="708">
        <f>B41+'Master Table'!E44-'Master Table'!N44</f>
        <v>372128</v>
      </c>
      <c r="S41" s="708">
        <f t="shared" si="7"/>
        <v>1666109</v>
      </c>
      <c r="T41" s="708">
        <f t="shared" si="8"/>
        <v>1666400</v>
      </c>
      <c r="V41">
        <v>5</v>
      </c>
      <c r="W41" t="s">
        <v>27</v>
      </c>
      <c r="X41" s="711">
        <v>267089</v>
      </c>
      <c r="Y41" s="711">
        <v>292013</v>
      </c>
    </row>
    <row r="42" spans="1:25" ht="18.75">
      <c r="A42" s="320" t="s">
        <v>51</v>
      </c>
      <c r="B42" s="352">
        <v>1254846</v>
      </c>
      <c r="C42" s="715">
        <f t="shared" si="9"/>
        <v>8156.4989999999998</v>
      </c>
      <c r="D42" s="715">
        <f t="shared" si="10"/>
        <v>1263002.4990000001</v>
      </c>
      <c r="E42" s="715">
        <f t="shared" si="11"/>
        <v>6946.5137445</v>
      </c>
      <c r="F42" s="713">
        <f t="shared" si="6"/>
        <v>1269949.0127445001</v>
      </c>
      <c r="G42" s="964">
        <v>1276298.7578082227</v>
      </c>
      <c r="H42" s="713">
        <f t="shared" si="12"/>
        <v>7019.6431679452244</v>
      </c>
      <c r="I42" s="713">
        <f t="shared" si="13"/>
        <v>1283318.400976168</v>
      </c>
      <c r="J42" s="715"/>
      <c r="K42" s="715"/>
      <c r="L42" s="715"/>
      <c r="M42" s="715"/>
      <c r="N42" s="715"/>
      <c r="O42" s="715"/>
      <c r="P42" s="715"/>
      <c r="Q42" s="708">
        <f>B42+('Master Table'!K45-'Master Table'!T45)</f>
        <v>1268395</v>
      </c>
      <c r="R42" s="708">
        <f>B42+'Master Table'!E45-'Master Table'!N45</f>
        <v>1268902</v>
      </c>
      <c r="S42" s="708">
        <f t="shared" si="7"/>
        <v>2367454</v>
      </c>
      <c r="T42" s="708">
        <f t="shared" si="8"/>
        <v>2369580</v>
      </c>
      <c r="V42">
        <v>6</v>
      </c>
      <c r="W42" t="s">
        <v>29</v>
      </c>
      <c r="X42" s="711">
        <v>185482</v>
      </c>
      <c r="Y42" s="711">
        <v>197767</v>
      </c>
    </row>
    <row r="43" spans="1:25" ht="18.75">
      <c r="A43" s="320" t="s">
        <v>57</v>
      </c>
      <c r="B43" s="352">
        <v>304668</v>
      </c>
      <c r="C43" s="715">
        <f t="shared" si="9"/>
        <v>1980.3419999999999</v>
      </c>
      <c r="D43" s="715">
        <f t="shared" si="10"/>
        <v>306648.342</v>
      </c>
      <c r="E43" s="715">
        <f t="shared" si="11"/>
        <v>1686.565881</v>
      </c>
      <c r="F43" s="713">
        <f t="shared" si="6"/>
        <v>308334.90788100002</v>
      </c>
      <c r="G43" s="964">
        <v>309876.582420405</v>
      </c>
      <c r="H43" s="713">
        <f t="shared" si="12"/>
        <v>1704.3212033122275</v>
      </c>
      <c r="I43" s="713">
        <f t="shared" si="13"/>
        <v>311580.90362371725</v>
      </c>
      <c r="J43" s="715"/>
      <c r="K43" s="715"/>
      <c r="L43" s="715"/>
      <c r="M43" s="715"/>
      <c r="N43" s="715"/>
      <c r="O43" s="715"/>
      <c r="P43" s="715"/>
      <c r="Q43" s="708">
        <f>B43+('Master Table'!K46-'Master Table'!T46)</f>
        <v>311883</v>
      </c>
      <c r="R43" s="708">
        <f>B43+'Master Table'!E46-'Master Table'!N46</f>
        <v>311951</v>
      </c>
      <c r="S43" s="708">
        <f t="shared" si="7"/>
        <v>863448</v>
      </c>
      <c r="T43" s="708">
        <f t="shared" si="8"/>
        <v>863845</v>
      </c>
      <c r="V43">
        <v>7</v>
      </c>
      <c r="W43" t="s">
        <v>141</v>
      </c>
      <c r="X43" s="711">
        <v>285467</v>
      </c>
      <c r="Y43" s="711">
        <v>312071</v>
      </c>
    </row>
    <row r="44" spans="1:25" ht="18.75">
      <c r="A44" s="320" t="s">
        <v>61</v>
      </c>
      <c r="B44" s="352">
        <v>2284618</v>
      </c>
      <c r="C44" s="715">
        <f t="shared" si="9"/>
        <v>14850.017</v>
      </c>
      <c r="D44" s="715">
        <f t="shared" si="10"/>
        <v>2299468.017</v>
      </c>
      <c r="E44" s="715">
        <f t="shared" si="11"/>
        <v>12647.074093499999</v>
      </c>
      <c r="F44" s="713">
        <f t="shared" si="6"/>
        <v>2312115.0910935001</v>
      </c>
      <c r="G44" s="964">
        <v>2323675.6665489678</v>
      </c>
      <c r="H44" s="713">
        <f t="shared" si="12"/>
        <v>12780.216166019321</v>
      </c>
      <c r="I44" s="713">
        <f t="shared" si="13"/>
        <v>2336455.8827149873</v>
      </c>
      <c r="J44" s="715"/>
      <c r="K44" s="715"/>
      <c r="L44" s="715"/>
      <c r="M44" s="715"/>
      <c r="N44" s="715"/>
      <c r="O44" s="715"/>
      <c r="P44" s="715"/>
      <c r="Q44" s="708">
        <f>B44+('Master Table'!K47-'Master Table'!T47)</f>
        <v>2318583</v>
      </c>
      <c r="R44" s="708">
        <f>B44+'Master Table'!E47-'Master Table'!N47</f>
        <v>2320753</v>
      </c>
      <c r="S44" s="708">
        <f t="shared" si="7"/>
        <v>3868697</v>
      </c>
      <c r="T44" s="708">
        <f t="shared" si="8"/>
        <v>3872332</v>
      </c>
      <c r="V44">
        <v>8</v>
      </c>
      <c r="W44" t="s">
        <v>40</v>
      </c>
      <c r="X44" s="711">
        <v>361153</v>
      </c>
      <c r="Y44" s="711">
        <v>381537</v>
      </c>
    </row>
    <row r="45" spans="1:25" ht="18.75">
      <c r="A45" s="320" t="s">
        <v>91</v>
      </c>
      <c r="B45" s="352"/>
      <c r="C45" s="715"/>
      <c r="D45" s="715"/>
      <c r="E45" s="715"/>
      <c r="F45" s="713"/>
      <c r="G45" s="964">
        <v>167627</v>
      </c>
      <c r="H45" s="713">
        <f t="shared" si="12"/>
        <v>921.94849999999997</v>
      </c>
      <c r="I45" s="713">
        <f t="shared" si="13"/>
        <v>168548.9485</v>
      </c>
      <c r="J45" s="715"/>
      <c r="K45" s="715"/>
      <c r="L45" s="715"/>
      <c r="M45" s="715"/>
      <c r="N45" s="715"/>
      <c r="O45" s="715"/>
      <c r="P45" s="715"/>
      <c r="Q45" s="708"/>
      <c r="R45" s="708"/>
      <c r="S45" s="708"/>
      <c r="T45" s="708"/>
      <c r="X45" s="711"/>
      <c r="Y45" s="711"/>
    </row>
    <row r="46" spans="1:25" ht="18.75">
      <c r="A46" s="320" t="s">
        <v>62</v>
      </c>
      <c r="B46" s="352">
        <v>181719</v>
      </c>
      <c r="C46" s="715">
        <f t="shared" si="9"/>
        <v>1181.1734999999999</v>
      </c>
      <c r="D46" s="715">
        <f t="shared" si="10"/>
        <v>182900.1735</v>
      </c>
      <c r="E46" s="715">
        <f t="shared" si="11"/>
        <v>1005.95095425</v>
      </c>
      <c r="F46" s="713">
        <f t="shared" si="6"/>
        <v>183906.12445425001</v>
      </c>
      <c r="G46" s="964">
        <v>184825.65507652125</v>
      </c>
      <c r="H46" s="713">
        <f t="shared" si="12"/>
        <v>1016.5411029208668</v>
      </c>
      <c r="I46" s="713">
        <f t="shared" si="13"/>
        <v>185842.19617944211</v>
      </c>
      <c r="J46" s="715"/>
      <c r="K46" s="715"/>
      <c r="L46" s="715"/>
      <c r="M46" s="715"/>
      <c r="N46" s="715"/>
      <c r="O46" s="715"/>
      <c r="P46" s="715"/>
      <c r="Q46" s="708">
        <f>B46+('Master Table'!K49-'Master Table'!T49)</f>
        <v>188170</v>
      </c>
      <c r="R46" s="708">
        <f>B46+'Master Table'!E49-'Master Table'!N49</f>
        <v>188204</v>
      </c>
      <c r="S46" s="708">
        <f t="shared" ref="S46:S56" si="14">Q46+Q18</f>
        <v>829723</v>
      </c>
      <c r="T46" s="708">
        <f t="shared" ref="T46:T56" si="15">R18+R46</f>
        <v>829970</v>
      </c>
      <c r="V46">
        <v>9</v>
      </c>
      <c r="W46" t="s">
        <v>44</v>
      </c>
      <c r="X46" s="711">
        <v>334969</v>
      </c>
      <c r="Y46" s="711">
        <v>348731</v>
      </c>
    </row>
    <row r="47" spans="1:25" ht="18.75">
      <c r="A47" s="320" t="s">
        <v>69</v>
      </c>
      <c r="B47" s="352">
        <v>252744</v>
      </c>
      <c r="C47" s="715">
        <f t="shared" si="9"/>
        <v>1642.836</v>
      </c>
      <c r="D47" s="715">
        <f t="shared" si="10"/>
        <v>254386.83600000001</v>
      </c>
      <c r="E47" s="715">
        <f t="shared" si="11"/>
        <v>1399.127598</v>
      </c>
      <c r="F47" s="713">
        <f t="shared" si="6"/>
        <v>255785.963598</v>
      </c>
      <c r="G47" s="964">
        <v>257064.89341598999</v>
      </c>
      <c r="H47" s="713">
        <f t="shared" si="12"/>
        <v>1413.8569137879449</v>
      </c>
      <c r="I47" s="713">
        <f t="shared" si="13"/>
        <v>258478.75032977795</v>
      </c>
      <c r="J47" s="715"/>
      <c r="K47" s="715"/>
      <c r="L47" s="715"/>
      <c r="M47" s="715"/>
      <c r="N47" s="715"/>
      <c r="O47" s="715"/>
      <c r="P47" s="715"/>
      <c r="Q47" s="708">
        <f>B47+('Master Table'!K50-'Master Table'!T50)</f>
        <v>261400</v>
      </c>
      <c r="R47" s="708">
        <f>B47+'Master Table'!E50-'Master Table'!N50</f>
        <v>261504</v>
      </c>
      <c r="S47" s="708">
        <f t="shared" si="14"/>
        <v>1072975</v>
      </c>
      <c r="T47" s="708">
        <f t="shared" si="15"/>
        <v>1073462</v>
      </c>
      <c r="V47">
        <v>10</v>
      </c>
      <c r="W47" t="s">
        <v>51</v>
      </c>
      <c r="X47" s="711">
        <v>1161171</v>
      </c>
      <c r="Y47" s="711">
        <v>1240095</v>
      </c>
    </row>
    <row r="48" spans="1:25" ht="18.75">
      <c r="A48" s="320" t="s">
        <v>781</v>
      </c>
      <c r="B48" s="352">
        <v>283684</v>
      </c>
      <c r="C48" s="715">
        <f t="shared" si="9"/>
        <v>1843.9459999999999</v>
      </c>
      <c r="D48" s="715">
        <f t="shared" si="10"/>
        <v>285527.946</v>
      </c>
      <c r="E48" s="715">
        <f t="shared" si="11"/>
        <v>1570.403703</v>
      </c>
      <c r="F48" s="713">
        <f t="shared" si="6"/>
        <v>287098.34970299999</v>
      </c>
      <c r="G48" s="964">
        <v>288533.84145151498</v>
      </c>
      <c r="H48" s="713">
        <f t="shared" si="12"/>
        <v>1586.9361279833322</v>
      </c>
      <c r="I48" s="713">
        <f t="shared" si="13"/>
        <v>290120.7775794983</v>
      </c>
      <c r="J48" s="715"/>
      <c r="K48" s="715"/>
      <c r="L48" s="715"/>
      <c r="M48" s="715"/>
      <c r="N48" s="715"/>
      <c r="O48" s="715"/>
      <c r="P48" s="715"/>
      <c r="Q48" s="708">
        <f>B48+('Master Table'!K51-'Master Table'!T51)</f>
        <v>291228</v>
      </c>
      <c r="R48" s="708">
        <f>B48+'Master Table'!E51-'Master Table'!N51</f>
        <v>291228</v>
      </c>
      <c r="S48" s="708">
        <f t="shared" si="14"/>
        <v>998699</v>
      </c>
      <c r="T48" s="708">
        <f t="shared" si="15"/>
        <v>998699</v>
      </c>
      <c r="V48">
        <v>11</v>
      </c>
      <c r="W48" t="s">
        <v>57</v>
      </c>
      <c r="X48" s="711">
        <v>282462</v>
      </c>
      <c r="Y48" s="711">
        <v>295591</v>
      </c>
    </row>
    <row r="49" spans="1:25" ht="18.75">
      <c r="A49" s="320" t="s">
        <v>72</v>
      </c>
      <c r="B49" s="352">
        <v>462506</v>
      </c>
      <c r="C49" s="715">
        <f t="shared" si="9"/>
        <v>3006.2889999999998</v>
      </c>
      <c r="D49" s="715">
        <f t="shared" si="10"/>
        <v>465512.28899999999</v>
      </c>
      <c r="E49" s="715">
        <f t="shared" si="11"/>
        <v>2560.3175894999999</v>
      </c>
      <c r="F49" s="713">
        <f t="shared" si="6"/>
        <v>468072.60658949998</v>
      </c>
      <c r="G49" s="964">
        <v>470412.9696224475</v>
      </c>
      <c r="H49" s="713">
        <f t="shared" si="12"/>
        <v>2587.2713329234612</v>
      </c>
      <c r="I49" s="713">
        <f t="shared" si="13"/>
        <v>473000.24095537094</v>
      </c>
      <c r="J49" s="715"/>
      <c r="K49" s="715"/>
      <c r="L49" s="715"/>
      <c r="M49" s="715"/>
      <c r="N49" s="715"/>
      <c r="O49" s="715"/>
      <c r="P49" s="715"/>
      <c r="Q49" s="708">
        <f>B49+('Master Table'!K52-'Master Table'!T52)</f>
        <v>469835</v>
      </c>
      <c r="R49" s="708">
        <f>B49+'Master Table'!E52-'Master Table'!N52</f>
        <v>469835</v>
      </c>
      <c r="S49" s="708">
        <f t="shared" si="14"/>
        <v>724947</v>
      </c>
      <c r="T49" s="708">
        <f t="shared" si="15"/>
        <v>724947</v>
      </c>
      <c r="V49">
        <v>12</v>
      </c>
      <c r="W49" t="s">
        <v>61</v>
      </c>
      <c r="X49" s="711">
        <v>2069708</v>
      </c>
      <c r="Y49" s="711">
        <v>2252854</v>
      </c>
    </row>
    <row r="50" spans="1:25" ht="18.75">
      <c r="A50" s="320" t="s">
        <v>74</v>
      </c>
      <c r="B50" s="352">
        <v>866500</v>
      </c>
      <c r="C50" s="715">
        <f t="shared" si="9"/>
        <v>5632.25</v>
      </c>
      <c r="D50" s="715">
        <f t="shared" si="10"/>
        <v>872132.25</v>
      </c>
      <c r="E50" s="715">
        <f t="shared" si="11"/>
        <v>4796.7273749999995</v>
      </c>
      <c r="F50" s="713">
        <f t="shared" si="6"/>
        <v>876928.97737500002</v>
      </c>
      <c r="G50" s="964">
        <v>881313.62226187496</v>
      </c>
      <c r="H50" s="713">
        <f t="shared" si="12"/>
        <v>4847.2249224403122</v>
      </c>
      <c r="I50" s="713">
        <f t="shared" si="13"/>
        <v>886160.84718431532</v>
      </c>
      <c r="J50" s="715"/>
      <c r="K50" s="715"/>
      <c r="L50" s="715"/>
      <c r="M50" s="715"/>
      <c r="N50" s="715"/>
      <c r="O50" s="715"/>
      <c r="P50" s="715"/>
      <c r="Q50" s="708">
        <f>B50+('Master Table'!K53-'Master Table'!T53)</f>
        <v>880178</v>
      </c>
      <c r="R50" s="708">
        <f>B50+'Master Table'!E53-'Master Table'!N53</f>
        <v>880376</v>
      </c>
      <c r="S50" s="708">
        <f t="shared" si="14"/>
        <v>2132085</v>
      </c>
      <c r="T50" s="708">
        <f t="shared" si="15"/>
        <v>2132626</v>
      </c>
      <c r="V50">
        <v>13</v>
      </c>
      <c r="W50" t="s">
        <v>62</v>
      </c>
      <c r="X50" s="711">
        <v>163604</v>
      </c>
      <c r="Y50" s="711">
        <v>174723</v>
      </c>
    </row>
    <row r="51" spans="1:25" ht="18.75">
      <c r="A51" s="333" t="s">
        <v>160</v>
      </c>
      <c r="B51" s="352">
        <v>194454</v>
      </c>
      <c r="C51" s="715">
        <f t="shared" si="9"/>
        <v>1263.951</v>
      </c>
      <c r="D51" s="715">
        <f t="shared" si="10"/>
        <v>195717.951</v>
      </c>
      <c r="E51" s="715">
        <f t="shared" si="11"/>
        <v>1076.4487305</v>
      </c>
      <c r="F51" s="713">
        <f t="shared" si="6"/>
        <v>196794.39973050001</v>
      </c>
      <c r="G51" s="964">
        <v>197778.37172915251</v>
      </c>
      <c r="H51" s="713">
        <f t="shared" si="12"/>
        <v>1087.7810445103387</v>
      </c>
      <c r="I51" s="713">
        <f t="shared" si="13"/>
        <v>198866.15277366285</v>
      </c>
      <c r="J51" s="715"/>
      <c r="K51" s="715"/>
      <c r="L51" s="715"/>
      <c r="M51" s="715"/>
      <c r="N51" s="715"/>
      <c r="O51" s="715"/>
      <c r="P51" s="715"/>
      <c r="Q51" s="708">
        <f>B51+('Master Table'!K54-'Master Table'!T54)</f>
        <v>200929</v>
      </c>
      <c r="R51" s="708">
        <f>B51+'Master Table'!E54-'Master Table'!N54</f>
        <v>200929</v>
      </c>
      <c r="S51" s="708">
        <f t="shared" si="14"/>
        <v>730492</v>
      </c>
      <c r="T51" s="708">
        <f t="shared" si="15"/>
        <v>730492</v>
      </c>
      <c r="V51">
        <v>14</v>
      </c>
      <c r="W51" t="s">
        <v>69</v>
      </c>
      <c r="X51" s="711">
        <v>227246</v>
      </c>
      <c r="Y51" s="711">
        <v>242068</v>
      </c>
    </row>
    <row r="52" spans="1:25" ht="18.75">
      <c r="A52" s="320" t="s">
        <v>85</v>
      </c>
      <c r="B52" s="352">
        <v>562109</v>
      </c>
      <c r="C52" s="715">
        <f t="shared" si="9"/>
        <v>3653.7084999999997</v>
      </c>
      <c r="D52" s="715">
        <f t="shared" si="10"/>
        <v>565762.70849999995</v>
      </c>
      <c r="E52" s="715">
        <f t="shared" si="11"/>
        <v>3111.6948967499993</v>
      </c>
      <c r="F52" s="713">
        <f t="shared" si="6"/>
        <v>568874.40339674999</v>
      </c>
      <c r="G52" s="964">
        <v>404092</v>
      </c>
      <c r="H52" s="713">
        <f t="shared" si="12"/>
        <v>2222.5059999999999</v>
      </c>
      <c r="I52" s="713">
        <f t="shared" si="13"/>
        <v>406314.50599999999</v>
      </c>
      <c r="J52" s="715"/>
      <c r="K52" s="715"/>
      <c r="L52" s="715"/>
      <c r="M52" s="715"/>
      <c r="N52" s="715"/>
      <c r="O52" s="715"/>
      <c r="P52" s="715"/>
      <c r="Q52" s="708">
        <f>B52+('Master Table'!K55-'Master Table'!T55)</f>
        <v>571722</v>
      </c>
      <c r="R52" s="708">
        <f>B52+'Master Table'!E55-'Master Table'!N55</f>
        <v>571965</v>
      </c>
      <c r="S52" s="708">
        <f t="shared" si="14"/>
        <v>1781951</v>
      </c>
      <c r="T52" s="708">
        <f t="shared" si="15"/>
        <v>1782864</v>
      </c>
      <c r="V52">
        <v>15</v>
      </c>
      <c r="W52" t="s">
        <v>781</v>
      </c>
      <c r="X52" s="711">
        <v>252191</v>
      </c>
      <c r="Y52" s="711">
        <v>275418</v>
      </c>
    </row>
    <row r="53" spans="1:25" ht="18.75">
      <c r="A53" s="320" t="s">
        <v>142</v>
      </c>
      <c r="B53" s="352">
        <v>651799</v>
      </c>
      <c r="C53" s="715">
        <f t="shared" si="9"/>
        <v>4236.6934999999994</v>
      </c>
      <c r="D53" s="715">
        <f t="shared" si="10"/>
        <v>656035.69350000005</v>
      </c>
      <c r="E53" s="715">
        <f t="shared" si="11"/>
        <v>3608.1963142499999</v>
      </c>
      <c r="F53" s="713">
        <f t="shared" si="6"/>
        <v>659643.88981425005</v>
      </c>
      <c r="G53" s="964">
        <v>662942.10926332127</v>
      </c>
      <c r="H53" s="713">
        <f t="shared" si="12"/>
        <v>3646.1816009482668</v>
      </c>
      <c r="I53" s="713">
        <f t="shared" si="13"/>
        <v>666588.29086426948</v>
      </c>
      <c r="J53" s="715"/>
      <c r="K53" s="715"/>
      <c r="L53" s="715"/>
      <c r="M53" s="715"/>
      <c r="N53" s="715"/>
      <c r="O53" s="715"/>
      <c r="P53" s="715"/>
      <c r="Q53" s="708">
        <f>B53+('Master Table'!K56-'Master Table'!T56)</f>
        <v>659913</v>
      </c>
      <c r="R53" s="708">
        <f>B53+'Master Table'!E56-'Master Table'!N56</f>
        <v>659909</v>
      </c>
      <c r="S53" s="708">
        <f t="shared" si="14"/>
        <v>1191137</v>
      </c>
      <c r="T53" s="708">
        <f t="shared" si="15"/>
        <v>1191145</v>
      </c>
      <c r="V53">
        <v>16</v>
      </c>
      <c r="W53" t="s">
        <v>72</v>
      </c>
      <c r="X53" s="711">
        <v>298166</v>
      </c>
      <c r="Y53" s="711">
        <v>454233</v>
      </c>
    </row>
    <row r="54" spans="1:25" ht="18.75">
      <c r="A54" s="333" t="s">
        <v>143</v>
      </c>
      <c r="B54" s="352">
        <v>134145</v>
      </c>
      <c r="C54" s="715">
        <f t="shared" si="9"/>
        <v>871.9425</v>
      </c>
      <c r="D54" s="715">
        <f t="shared" si="10"/>
        <v>135016.9425</v>
      </c>
      <c r="E54" s="715">
        <f t="shared" si="11"/>
        <v>742.59318374999998</v>
      </c>
      <c r="F54" s="713">
        <f t="shared" si="6"/>
        <v>135759.53568375</v>
      </c>
      <c r="G54" s="964">
        <v>136438.33336216875</v>
      </c>
      <c r="H54" s="713">
        <f t="shared" si="12"/>
        <v>750.41083349192809</v>
      </c>
      <c r="I54" s="713">
        <f t="shared" si="13"/>
        <v>137188.74419566066</v>
      </c>
      <c r="J54" s="715"/>
      <c r="K54" s="715"/>
      <c r="L54" s="715"/>
      <c r="M54" s="715"/>
      <c r="N54" s="715"/>
      <c r="O54" s="715"/>
      <c r="P54" s="715"/>
      <c r="Q54" s="708">
        <f>B54+('Master Table'!K57-'Master Table'!T57)</f>
        <v>140008</v>
      </c>
      <c r="R54" s="708">
        <f>B54+'Master Table'!E57-'Master Table'!N57</f>
        <v>140157</v>
      </c>
      <c r="S54" s="708">
        <f t="shared" si="14"/>
        <v>632962</v>
      </c>
      <c r="T54" s="708">
        <f t="shared" si="15"/>
        <v>633880</v>
      </c>
      <c r="V54">
        <v>17</v>
      </c>
      <c r="W54" t="s">
        <v>74</v>
      </c>
      <c r="X54" s="711">
        <v>763280</v>
      </c>
      <c r="Y54" s="711">
        <v>849079</v>
      </c>
    </row>
    <row r="55" spans="1:25" ht="19.5" thickBot="1">
      <c r="A55" s="335" t="s">
        <v>144</v>
      </c>
      <c r="B55" s="356">
        <v>163290</v>
      </c>
      <c r="C55" s="715">
        <f t="shared" si="9"/>
        <v>1061.385</v>
      </c>
      <c r="D55" s="715">
        <f t="shared" si="10"/>
        <v>164351.38500000001</v>
      </c>
      <c r="E55" s="715">
        <f t="shared" si="11"/>
        <v>903.93261749999999</v>
      </c>
      <c r="F55" s="713">
        <f t="shared" si="6"/>
        <v>165255.3176175</v>
      </c>
      <c r="G55" s="964">
        <v>166081.59420558749</v>
      </c>
      <c r="H55" s="713">
        <f t="shared" si="12"/>
        <v>913.4487681307312</v>
      </c>
      <c r="I55" s="713">
        <f t="shared" si="13"/>
        <v>166995.04297371823</v>
      </c>
      <c r="J55" s="715"/>
      <c r="K55" s="715"/>
      <c r="L55" s="715"/>
      <c r="M55" s="715"/>
      <c r="N55" s="715"/>
      <c r="O55" s="715"/>
      <c r="P55" s="715"/>
      <c r="Q55" s="708">
        <f>B55+('Master Table'!K58-'Master Table'!T58)</f>
        <v>170091</v>
      </c>
      <c r="R55" s="708">
        <f>B55+'Master Table'!E58-'Master Table'!N58</f>
        <v>170091</v>
      </c>
      <c r="S55" s="708">
        <f t="shared" si="14"/>
        <v>1258316</v>
      </c>
      <c r="T55" s="708">
        <f t="shared" si="15"/>
        <v>1258316</v>
      </c>
      <c r="V55">
        <v>18</v>
      </c>
      <c r="W55" t="s">
        <v>160</v>
      </c>
      <c r="X55" s="711">
        <v>177807</v>
      </c>
      <c r="Y55" s="711">
        <v>186931</v>
      </c>
    </row>
    <row r="56" spans="1:25" ht="19.5" thickBot="1">
      <c r="A56" s="709" t="s">
        <v>661</v>
      </c>
      <c r="B56" s="357">
        <f>SUM(B33:B55)</f>
        <v>11654706</v>
      </c>
      <c r="C56" s="715">
        <f t="shared" si="9"/>
        <v>75755.588999999993</v>
      </c>
      <c r="D56" s="715">
        <f t="shared" si="10"/>
        <v>11730461.589</v>
      </c>
      <c r="E56" s="715">
        <f t="shared" si="11"/>
        <v>64517.538739499993</v>
      </c>
      <c r="F56" s="713">
        <f t="shared" si="6"/>
        <v>11794979.1277395</v>
      </c>
      <c r="G56" s="716">
        <f>SUM(G33:G55)</f>
        <v>11853954.247964464</v>
      </c>
      <c r="H56" s="713">
        <f t="shared" si="12"/>
        <v>65196.748363804552</v>
      </c>
      <c r="I56" s="713">
        <f t="shared" si="13"/>
        <v>11919150.996328268</v>
      </c>
      <c r="J56" s="716"/>
      <c r="K56" s="716"/>
      <c r="L56" s="716"/>
      <c r="M56" s="716"/>
      <c r="N56" s="716"/>
      <c r="O56" s="716"/>
      <c r="P56" s="716"/>
      <c r="Q56" s="708">
        <f>B56+('Master Table'!K59-'Master Table'!T59)</f>
        <v>11880256</v>
      </c>
      <c r="R56" s="708">
        <f>B56+'Master Table'!E59-'Master Table'!N59</f>
        <v>11884626</v>
      </c>
      <c r="S56" s="708">
        <f t="shared" si="14"/>
        <v>30354374</v>
      </c>
      <c r="T56" s="708">
        <f t="shared" si="15"/>
        <v>30366836</v>
      </c>
      <c r="V56">
        <v>19</v>
      </c>
      <c r="W56" t="s">
        <v>85</v>
      </c>
      <c r="X56" s="711">
        <v>515965</v>
      </c>
      <c r="Y56" s="711">
        <v>552773</v>
      </c>
    </row>
    <row r="57" spans="1:25">
      <c r="V57">
        <v>20</v>
      </c>
      <c r="W57" t="s">
        <v>142</v>
      </c>
      <c r="X57" s="711">
        <v>544611</v>
      </c>
      <c r="Y57" s="711">
        <v>646072</v>
      </c>
    </row>
    <row r="58" spans="1:25">
      <c r="D58" s="711">
        <f>D56+D28</f>
        <v>30395325.689999998</v>
      </c>
      <c r="F58" s="712">
        <f>F56+F28</f>
        <v>30562499.981295001</v>
      </c>
      <c r="V58">
        <v>21</v>
      </c>
      <c r="W58" t="s">
        <v>143</v>
      </c>
      <c r="X58" s="711">
        <v>125416</v>
      </c>
      <c r="Y58" s="711">
        <v>128449</v>
      </c>
    </row>
    <row r="59" spans="1:25">
      <c r="I59" s="712">
        <f>I56+I28</f>
        <v>30884247.026350465</v>
      </c>
      <c r="S59" s="708">
        <f>30204561-S56</f>
        <v>-149813</v>
      </c>
      <c r="V59">
        <v>22</v>
      </c>
      <c r="W59" t="s">
        <v>144</v>
      </c>
      <c r="X59" s="711">
        <v>141795</v>
      </c>
      <c r="Y59" s="711">
        <v>157426</v>
      </c>
    </row>
    <row r="60" spans="1:25">
      <c r="H60" s="712">
        <f>G52-G45</f>
        <v>236465</v>
      </c>
      <c r="I60" s="711"/>
      <c r="V60" t="s">
        <v>661</v>
      </c>
      <c r="X60" s="711">
        <v>10399146</v>
      </c>
      <c r="Y60" s="711">
        <v>11427545</v>
      </c>
    </row>
    <row r="61" spans="1:25">
      <c r="V61" t="s">
        <v>664</v>
      </c>
    </row>
    <row r="62" spans="1:25">
      <c r="V62" t="s">
        <v>858</v>
      </c>
    </row>
    <row r="63" spans="1:25">
      <c r="V63" t="s">
        <v>665</v>
      </c>
    </row>
    <row r="65" spans="22:25">
      <c r="V65" t="s">
        <v>655</v>
      </c>
      <c r="W65" t="s">
        <v>155</v>
      </c>
      <c r="X65" t="s">
        <v>656</v>
      </c>
      <c r="Y65" t="s">
        <v>856</v>
      </c>
    </row>
    <row r="66" spans="22:25">
      <c r="V66">
        <v>1</v>
      </c>
      <c r="W66" t="s">
        <v>15</v>
      </c>
      <c r="X66" s="711">
        <v>2490656</v>
      </c>
      <c r="Y66" s="711">
        <v>2712536</v>
      </c>
    </row>
    <row r="67" spans="22:25">
      <c r="V67">
        <v>2</v>
      </c>
      <c r="W67" t="s">
        <v>20</v>
      </c>
      <c r="X67" s="711">
        <v>595527</v>
      </c>
      <c r="Y67" s="711">
        <v>640289</v>
      </c>
    </row>
    <row r="68" spans="22:25">
      <c r="V68">
        <v>3</v>
      </c>
      <c r="W68" t="s">
        <v>21</v>
      </c>
      <c r="X68" s="711">
        <v>1388525</v>
      </c>
      <c r="Y68" s="711">
        <v>1526919</v>
      </c>
    </row>
    <row r="69" spans="22:25">
      <c r="V69">
        <v>4</v>
      </c>
      <c r="W69" t="s">
        <v>25</v>
      </c>
      <c r="X69" s="711">
        <v>617508</v>
      </c>
      <c r="Y69" s="711">
        <v>660654</v>
      </c>
    </row>
    <row r="70" spans="22:25">
      <c r="V70">
        <v>5</v>
      </c>
      <c r="W70" t="s">
        <v>27</v>
      </c>
      <c r="X70" s="711">
        <v>1026200</v>
      </c>
      <c r="Y70" s="711">
        <v>1121963</v>
      </c>
    </row>
    <row r="71" spans="22:25">
      <c r="V71">
        <v>6</v>
      </c>
      <c r="W71" t="s">
        <v>29</v>
      </c>
      <c r="X71" s="711">
        <v>600163</v>
      </c>
      <c r="Y71" s="711">
        <v>639912</v>
      </c>
    </row>
    <row r="72" spans="22:25">
      <c r="V72">
        <v>7</v>
      </c>
      <c r="W72" t="s">
        <v>141</v>
      </c>
      <c r="X72" s="711">
        <v>1002874</v>
      </c>
      <c r="Y72" s="711">
        <v>1096336</v>
      </c>
    </row>
    <row r="73" spans="22:25">
      <c r="V73">
        <v>8</v>
      </c>
      <c r="W73" t="s">
        <v>40</v>
      </c>
      <c r="X73" s="711">
        <v>1621725</v>
      </c>
      <c r="Y73" s="711">
        <v>1713259</v>
      </c>
    </row>
    <row r="74" spans="22:25">
      <c r="V74">
        <v>9</v>
      </c>
      <c r="W74" t="s">
        <v>44</v>
      </c>
      <c r="X74" s="711">
        <v>1586625</v>
      </c>
      <c r="Y74" s="711">
        <v>1651812</v>
      </c>
    </row>
    <row r="75" spans="22:25">
      <c r="V75">
        <v>10</v>
      </c>
      <c r="W75" t="s">
        <v>51</v>
      </c>
      <c r="X75" s="711">
        <v>2193590</v>
      </c>
      <c r="Y75" s="711">
        <v>2342687</v>
      </c>
    </row>
    <row r="76" spans="22:25">
      <c r="V76">
        <v>11</v>
      </c>
      <c r="W76" t="s">
        <v>57</v>
      </c>
      <c r="X76" s="711">
        <v>815168</v>
      </c>
      <c r="Y76" s="711">
        <v>853058</v>
      </c>
    </row>
    <row r="77" spans="22:25">
      <c r="V77">
        <v>12</v>
      </c>
      <c r="W77" t="s">
        <v>61</v>
      </c>
      <c r="X77" s="711">
        <v>3498739</v>
      </c>
      <c r="Y77" s="711">
        <v>3808338</v>
      </c>
    </row>
    <row r="78" spans="22:25">
      <c r="V78">
        <v>13</v>
      </c>
      <c r="W78" t="s">
        <v>62</v>
      </c>
      <c r="X78" s="711">
        <v>769751</v>
      </c>
      <c r="Y78" s="711">
        <v>822065</v>
      </c>
    </row>
    <row r="79" spans="22:25">
      <c r="V79">
        <v>14</v>
      </c>
      <c r="W79" t="s">
        <v>69</v>
      </c>
      <c r="X79" s="711">
        <v>995746</v>
      </c>
      <c r="Y79" s="711">
        <v>1060694</v>
      </c>
    </row>
    <row r="80" spans="22:25">
      <c r="V80">
        <v>15</v>
      </c>
      <c r="W80" t="s">
        <v>781</v>
      </c>
      <c r="X80" s="711">
        <v>901896</v>
      </c>
      <c r="Y80" s="711">
        <v>984960</v>
      </c>
    </row>
    <row r="81" spans="22:25">
      <c r="V81">
        <v>16</v>
      </c>
      <c r="W81" t="s">
        <v>72</v>
      </c>
      <c r="X81" s="711">
        <v>676598</v>
      </c>
      <c r="Y81" s="711">
        <v>708292</v>
      </c>
    </row>
    <row r="82" spans="22:25">
      <c r="V82">
        <v>17</v>
      </c>
      <c r="W82" t="s">
        <v>74</v>
      </c>
      <c r="X82" s="711">
        <v>1895686</v>
      </c>
      <c r="Y82" s="711">
        <v>2108778</v>
      </c>
    </row>
    <row r="83" spans="22:25">
      <c r="V83">
        <v>18</v>
      </c>
      <c r="W83" t="s">
        <v>160</v>
      </c>
      <c r="X83" s="711">
        <v>684627</v>
      </c>
      <c r="Y83" s="711">
        <v>719757</v>
      </c>
    </row>
    <row r="84" spans="22:25">
      <c r="V84">
        <v>19</v>
      </c>
      <c r="W84" t="s">
        <v>85</v>
      </c>
      <c r="X84" s="711">
        <v>1655169</v>
      </c>
      <c r="Y84" s="711">
        <v>1773247</v>
      </c>
    </row>
    <row r="85" spans="22:25">
      <c r="V85">
        <v>20</v>
      </c>
      <c r="W85" t="s">
        <v>142</v>
      </c>
      <c r="X85" s="711">
        <v>994628</v>
      </c>
      <c r="Y85" s="711">
        <v>1179927</v>
      </c>
    </row>
    <row r="86" spans="22:25">
      <c r="V86">
        <v>21</v>
      </c>
      <c r="W86" t="s">
        <v>143</v>
      </c>
      <c r="X86" s="711">
        <v>612310</v>
      </c>
      <c r="Y86" s="711">
        <v>627118</v>
      </c>
    </row>
    <row r="87" spans="22:25">
      <c r="V87">
        <v>22</v>
      </c>
      <c r="W87" t="s">
        <v>144</v>
      </c>
      <c r="X87" s="711">
        <v>1119627</v>
      </c>
      <c r="Y87" s="711">
        <v>1243049</v>
      </c>
    </row>
    <row r="88" spans="22:25">
      <c r="V88" t="s">
        <v>661</v>
      </c>
      <c r="X88" s="711">
        <v>27743338</v>
      </c>
      <c r="Y88" s="711">
        <v>29995650</v>
      </c>
    </row>
  </sheetData>
  <pageMargins left="0.39370078740157483" right="0.15748031496062992" top="0.74803149606299213" bottom="0.74803149606299213" header="0.31496062992125984" footer="0.31496062992125984"/>
  <pageSetup scale="1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336600"/>
    <pageSetUpPr fitToPage="1"/>
  </sheetPr>
  <dimension ref="A1:BL485"/>
  <sheetViews>
    <sheetView zoomScale="94" zoomScaleNormal="94" zoomScaleSheetLayoutView="70" workbookViewId="0">
      <pane xSplit="3" ySplit="6" topLeftCell="D474" activePane="bottomRight" state="frozen"/>
      <selection pane="topRight" activeCell="C1" sqref="C1"/>
      <selection pane="bottomLeft" activeCell="A7" sqref="A7"/>
      <selection pane="bottomRight" activeCell="AB483" sqref="AB483"/>
    </sheetView>
  </sheetViews>
  <sheetFormatPr defaultColWidth="9.140625" defaultRowHeight="15" customHeight="1"/>
  <cols>
    <col min="1" max="1" width="9.140625" style="10"/>
    <col min="2" max="2" width="9.140625" style="265" customWidth="1"/>
    <col min="3" max="3" width="24.28515625" style="10" customWidth="1"/>
    <col min="4" max="4" width="10.140625" style="10" customWidth="1"/>
    <col min="5" max="5" width="8.7109375" style="10" customWidth="1"/>
    <col min="6" max="6" width="9.140625" style="10" customWidth="1"/>
    <col min="7" max="7" width="7.7109375" style="10" customWidth="1"/>
    <col min="8" max="8" width="8.28515625" style="10" customWidth="1"/>
    <col min="9" max="9" width="9.140625" style="10" customWidth="1"/>
    <col min="10" max="10" width="7.5703125" style="10" customWidth="1"/>
    <col min="11" max="11" width="7.85546875" style="10" customWidth="1"/>
    <col min="12" max="12" width="7.7109375" style="10" customWidth="1"/>
    <col min="13" max="14" width="7.42578125" style="10" customWidth="1"/>
    <col min="15" max="24" width="7.7109375" style="10" customWidth="1"/>
    <col min="25" max="33" width="8.85546875" style="10" customWidth="1"/>
    <col min="34" max="36" width="9.140625" style="10" customWidth="1"/>
    <col min="37" max="37" width="9.42578125" style="10" customWidth="1"/>
    <col min="38" max="38" width="9.140625" style="10"/>
    <col min="39" max="39" width="9.140625" style="265"/>
    <col min="40" max="40" width="17" style="10" customWidth="1"/>
    <col min="41" max="64" width="10.5703125" style="10" customWidth="1"/>
    <col min="65" max="16384" width="9.140625" style="10"/>
  </cols>
  <sheetData>
    <row r="1" spans="1:36" ht="24.75" customHeight="1">
      <c r="B1" s="10"/>
      <c r="C1" s="265"/>
      <c r="D1" s="1333" t="s">
        <v>272</v>
      </c>
      <c r="E1" s="1333"/>
      <c r="F1" s="1333"/>
      <c r="G1" s="1333"/>
      <c r="H1" s="1333"/>
      <c r="I1" s="1333"/>
      <c r="J1" s="1333"/>
      <c r="K1" s="1333"/>
      <c r="L1" s="1333"/>
      <c r="M1" s="1333"/>
      <c r="N1" s="1333"/>
      <c r="O1" s="1333"/>
      <c r="P1" s="1333"/>
      <c r="Q1" s="1333"/>
      <c r="R1" s="1333"/>
      <c r="S1" s="1333"/>
      <c r="T1" s="1333"/>
      <c r="U1" s="1333"/>
      <c r="V1" s="1333"/>
      <c r="W1" s="1333"/>
      <c r="X1" s="1333"/>
      <c r="Y1" s="1333"/>
      <c r="Z1" s="1333"/>
      <c r="AA1" s="1333"/>
      <c r="AB1" s="1333"/>
      <c r="AC1" s="1333"/>
      <c r="AD1" s="1333"/>
      <c r="AE1" s="1333"/>
      <c r="AF1" s="1333"/>
      <c r="AG1" s="1333"/>
    </row>
    <row r="2" spans="1:36" ht="21">
      <c r="B2" s="266" t="s">
        <v>276</v>
      </c>
      <c r="C2" s="265"/>
      <c r="D2" s="1333" t="s">
        <v>886</v>
      </c>
      <c r="E2" s="1333"/>
      <c r="F2" s="1333"/>
      <c r="G2" s="1333"/>
      <c r="H2" s="1333"/>
      <c r="I2" s="1333"/>
      <c r="J2" s="1333"/>
      <c r="K2" s="1333"/>
      <c r="L2" s="1333"/>
      <c r="M2" s="1333"/>
      <c r="N2" s="1333"/>
      <c r="O2" s="1333"/>
      <c r="P2" s="1333"/>
      <c r="Q2" s="1333"/>
      <c r="R2" s="1333"/>
      <c r="S2" s="1333"/>
      <c r="T2" s="1333"/>
      <c r="U2" s="1333"/>
      <c r="V2" s="1333"/>
      <c r="W2" s="1333"/>
      <c r="X2" s="1333"/>
      <c r="Y2" s="1333"/>
      <c r="Z2" s="1333"/>
      <c r="AA2" s="1333"/>
      <c r="AB2" s="1333"/>
      <c r="AC2" s="1333"/>
      <c r="AD2" s="1333"/>
      <c r="AE2" s="1333"/>
      <c r="AF2" s="1333"/>
      <c r="AG2" s="1333"/>
    </row>
    <row r="3" spans="1:36" ht="21">
      <c r="B3" s="266"/>
      <c r="C3" s="265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</row>
    <row r="4" spans="1:36" ht="30" customHeight="1"/>
    <row r="5" spans="1:36" s="267" customFormat="1" ht="39" customHeight="1">
      <c r="A5" s="858" t="s">
        <v>898</v>
      </c>
      <c r="B5" s="1336" t="s">
        <v>1</v>
      </c>
      <c r="C5" s="1319" t="s">
        <v>284</v>
      </c>
      <c r="D5" s="1323" t="s">
        <v>3</v>
      </c>
      <c r="E5" s="1324"/>
      <c r="F5" s="1325"/>
      <c r="G5" s="1323" t="s">
        <v>4</v>
      </c>
      <c r="H5" s="1324"/>
      <c r="I5" s="1325"/>
      <c r="J5" s="1323" t="s">
        <v>5</v>
      </c>
      <c r="K5" s="1324"/>
      <c r="L5" s="1325"/>
      <c r="M5" s="1323" t="s">
        <v>287</v>
      </c>
      <c r="N5" s="1324"/>
      <c r="O5" s="1325"/>
      <c r="P5" s="1323" t="s">
        <v>870</v>
      </c>
      <c r="Q5" s="1324"/>
      <c r="R5" s="1325"/>
      <c r="S5" s="1323" t="s">
        <v>871</v>
      </c>
      <c r="T5" s="1324"/>
      <c r="U5" s="1325"/>
      <c r="V5" s="1323" t="s">
        <v>872</v>
      </c>
      <c r="W5" s="1324"/>
      <c r="X5" s="1325"/>
      <c r="Y5" s="1323" t="s">
        <v>6</v>
      </c>
      <c r="Z5" s="1324"/>
      <c r="AA5" s="1325"/>
      <c r="AB5" s="1323" t="s">
        <v>285</v>
      </c>
      <c r="AC5" s="1324"/>
      <c r="AD5" s="1325"/>
      <c r="AE5" s="1323" t="s">
        <v>286</v>
      </c>
      <c r="AF5" s="1324"/>
      <c r="AG5" s="1325"/>
      <c r="AH5" s="1249" t="s">
        <v>7</v>
      </c>
      <c r="AI5" s="1249"/>
      <c r="AJ5" s="1249"/>
    </row>
    <row r="6" spans="1:36" s="267" customFormat="1" ht="41.25" customHeight="1">
      <c r="A6" s="858"/>
      <c r="B6" s="1337"/>
      <c r="C6" s="1319"/>
      <c r="D6" s="268" t="s">
        <v>240</v>
      </c>
      <c r="E6" s="268" t="s">
        <v>241</v>
      </c>
      <c r="F6" s="268" t="s">
        <v>234</v>
      </c>
      <c r="G6" s="268" t="s">
        <v>240</v>
      </c>
      <c r="H6" s="268" t="s">
        <v>241</v>
      </c>
      <c r="I6" s="268" t="s">
        <v>234</v>
      </c>
      <c r="J6" s="268" t="s">
        <v>240</v>
      </c>
      <c r="K6" s="268" t="s">
        <v>241</v>
      </c>
      <c r="L6" s="268" t="s">
        <v>234</v>
      </c>
      <c r="M6" s="268" t="s">
        <v>240</v>
      </c>
      <c r="N6" s="268" t="s">
        <v>241</v>
      </c>
      <c r="O6" s="268" t="s">
        <v>234</v>
      </c>
      <c r="P6" s="268" t="s">
        <v>240</v>
      </c>
      <c r="Q6" s="268" t="s">
        <v>241</v>
      </c>
      <c r="R6" s="268" t="s">
        <v>234</v>
      </c>
      <c r="S6" s="268" t="s">
        <v>240</v>
      </c>
      <c r="T6" s="268" t="s">
        <v>241</v>
      </c>
      <c r="U6" s="268" t="s">
        <v>234</v>
      </c>
      <c r="V6" s="268" t="s">
        <v>240</v>
      </c>
      <c r="W6" s="268" t="s">
        <v>241</v>
      </c>
      <c r="X6" s="268" t="s">
        <v>234</v>
      </c>
      <c r="Y6" s="268" t="s">
        <v>240</v>
      </c>
      <c r="Z6" s="268" t="s">
        <v>241</v>
      </c>
      <c r="AA6" s="268" t="s">
        <v>234</v>
      </c>
      <c r="AB6" s="268" t="s">
        <v>240</v>
      </c>
      <c r="AC6" s="268" t="s">
        <v>241</v>
      </c>
      <c r="AD6" s="268" t="s">
        <v>234</v>
      </c>
      <c r="AE6" s="268" t="s">
        <v>240</v>
      </c>
      <c r="AF6" s="268" t="s">
        <v>241</v>
      </c>
      <c r="AG6" s="268" t="s">
        <v>234</v>
      </c>
      <c r="AH6" s="268" t="s">
        <v>240</v>
      </c>
      <c r="AI6" s="268" t="s">
        <v>241</v>
      </c>
      <c r="AJ6" s="268" t="s">
        <v>234</v>
      </c>
    </row>
    <row r="7" spans="1:36" s="10" customFormat="1" ht="29.25" customHeight="1">
      <c r="B7" s="270" t="s">
        <v>15</v>
      </c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2"/>
      <c r="AI7" s="272"/>
      <c r="AJ7" s="272"/>
    </row>
    <row r="8" spans="1:36" ht="29.25" customHeight="1">
      <c r="A8" s="10">
        <v>1</v>
      </c>
      <c r="B8" s="273">
        <v>1</v>
      </c>
      <c r="C8" s="17" t="s">
        <v>96</v>
      </c>
      <c r="D8" s="153">
        <v>71</v>
      </c>
      <c r="E8" s="153">
        <v>57</v>
      </c>
      <c r="F8" s="153">
        <f t="shared" ref="F8:F14" si="0">D8+E8</f>
        <v>128</v>
      </c>
      <c r="G8" s="153">
        <v>724</v>
      </c>
      <c r="H8" s="153">
        <v>710</v>
      </c>
      <c r="I8" s="153">
        <f t="shared" ref="I8:I14" si="1">G8+H8</f>
        <v>1434</v>
      </c>
      <c r="J8" s="153">
        <v>14</v>
      </c>
      <c r="K8" s="153">
        <v>10</v>
      </c>
      <c r="L8" s="153">
        <f t="shared" ref="L8:L14" si="2">J8+K8</f>
        <v>24</v>
      </c>
      <c r="M8" s="153">
        <v>3</v>
      </c>
      <c r="N8" s="153">
        <v>4</v>
      </c>
      <c r="O8" s="153">
        <f t="shared" ref="O8:O14" si="3">M8+N8</f>
        <v>7</v>
      </c>
      <c r="P8" s="153"/>
      <c r="Q8" s="153"/>
      <c r="R8" s="153">
        <f t="shared" ref="R8:R14" si="4">P8+Q8</f>
        <v>0</v>
      </c>
      <c r="S8" s="153"/>
      <c r="T8" s="153"/>
      <c r="U8" s="153">
        <f t="shared" ref="U8:U14" si="5">+S8+T8</f>
        <v>0</v>
      </c>
      <c r="V8" s="153"/>
      <c r="W8" s="153"/>
      <c r="X8" s="153">
        <f t="shared" ref="X8:X14" si="6">+V8+W8</f>
        <v>0</v>
      </c>
      <c r="Y8" s="998">
        <f t="shared" ref="Y8:AA14" si="7">D8+G8+J8+M8+P8+S8+V8</f>
        <v>812</v>
      </c>
      <c r="Z8" s="998">
        <f t="shared" si="7"/>
        <v>781</v>
      </c>
      <c r="AA8" s="998">
        <f t="shared" si="7"/>
        <v>1593</v>
      </c>
      <c r="AB8" s="153"/>
      <c r="AC8" s="153"/>
      <c r="AD8" s="153">
        <f>+AB8+AC8</f>
        <v>0</v>
      </c>
      <c r="AE8" s="992">
        <f t="shared" ref="AE8:AF14" si="8">Y8+AB8</f>
        <v>812</v>
      </c>
      <c r="AF8" s="992">
        <f t="shared" si="8"/>
        <v>781</v>
      </c>
      <c r="AG8" s="153">
        <f>+AE8+AF8</f>
        <v>1593</v>
      </c>
      <c r="AH8" s="153"/>
      <c r="AI8" s="153"/>
      <c r="AJ8" s="153">
        <f>+AH8+AI8</f>
        <v>0</v>
      </c>
    </row>
    <row r="9" spans="1:36" ht="29.25" customHeight="1">
      <c r="A9" s="10">
        <v>2</v>
      </c>
      <c r="B9" s="273">
        <v>2</v>
      </c>
      <c r="C9" s="17" t="s">
        <v>97</v>
      </c>
      <c r="D9" s="153">
        <v>21</v>
      </c>
      <c r="E9" s="153">
        <v>28</v>
      </c>
      <c r="F9" s="153">
        <f t="shared" si="0"/>
        <v>49</v>
      </c>
      <c r="G9" s="153">
        <v>1192</v>
      </c>
      <c r="H9" s="153">
        <v>1098</v>
      </c>
      <c r="I9" s="153">
        <f t="shared" si="1"/>
        <v>2290</v>
      </c>
      <c r="J9" s="153">
        <v>2</v>
      </c>
      <c r="K9" s="153">
        <v>1</v>
      </c>
      <c r="L9" s="153">
        <f t="shared" si="2"/>
        <v>3</v>
      </c>
      <c r="M9" s="153">
        <v>54</v>
      </c>
      <c r="N9" s="153">
        <v>22</v>
      </c>
      <c r="O9" s="153">
        <f t="shared" si="3"/>
        <v>76</v>
      </c>
      <c r="P9" s="153"/>
      <c r="Q9" s="153"/>
      <c r="R9" s="153">
        <f t="shared" si="4"/>
        <v>0</v>
      </c>
      <c r="S9" s="153"/>
      <c r="T9" s="153"/>
      <c r="U9" s="153">
        <f t="shared" si="5"/>
        <v>0</v>
      </c>
      <c r="V9" s="153"/>
      <c r="W9" s="153"/>
      <c r="X9" s="153">
        <f t="shared" si="6"/>
        <v>0</v>
      </c>
      <c r="Y9" s="998">
        <f t="shared" si="7"/>
        <v>1269</v>
      </c>
      <c r="Z9" s="998">
        <f t="shared" si="7"/>
        <v>1149</v>
      </c>
      <c r="AA9" s="998">
        <f t="shared" si="7"/>
        <v>2418</v>
      </c>
      <c r="AB9" s="153"/>
      <c r="AC9" s="153"/>
      <c r="AD9" s="153">
        <f t="shared" ref="AD9:AD14" si="9">+AB9+AC9</f>
        <v>0</v>
      </c>
      <c r="AE9" s="992">
        <f t="shared" si="8"/>
        <v>1269</v>
      </c>
      <c r="AF9" s="992">
        <f t="shared" si="8"/>
        <v>1149</v>
      </c>
      <c r="AG9" s="153">
        <f t="shared" ref="AG9:AG14" si="10">+AE9+AF9</f>
        <v>2418</v>
      </c>
      <c r="AH9" s="153"/>
      <c r="AI9" s="153"/>
      <c r="AJ9" s="153">
        <f t="shared" ref="AJ9:AJ14" si="11">+AH9+AI9</f>
        <v>0</v>
      </c>
    </row>
    <row r="10" spans="1:36" ht="29.25" customHeight="1">
      <c r="A10" s="10">
        <v>3</v>
      </c>
      <c r="B10" s="273">
        <v>3</v>
      </c>
      <c r="C10" s="17" t="s">
        <v>98</v>
      </c>
      <c r="D10" s="153">
        <v>19</v>
      </c>
      <c r="E10" s="153">
        <v>21</v>
      </c>
      <c r="F10" s="153">
        <f t="shared" si="0"/>
        <v>40</v>
      </c>
      <c r="G10" s="153">
        <v>657</v>
      </c>
      <c r="H10" s="153">
        <v>559</v>
      </c>
      <c r="I10" s="153">
        <f t="shared" si="1"/>
        <v>1216</v>
      </c>
      <c r="J10" s="153">
        <v>0</v>
      </c>
      <c r="K10" s="153">
        <v>6</v>
      </c>
      <c r="L10" s="153">
        <f t="shared" si="2"/>
        <v>6</v>
      </c>
      <c r="M10" s="153">
        <v>3</v>
      </c>
      <c r="N10" s="153">
        <v>1</v>
      </c>
      <c r="O10" s="153">
        <f t="shared" si="3"/>
        <v>4</v>
      </c>
      <c r="P10" s="153"/>
      <c r="Q10" s="153"/>
      <c r="R10" s="153">
        <f t="shared" si="4"/>
        <v>0</v>
      </c>
      <c r="S10" s="153"/>
      <c r="T10" s="153"/>
      <c r="U10" s="153">
        <f t="shared" si="5"/>
        <v>0</v>
      </c>
      <c r="V10" s="153"/>
      <c r="W10" s="153"/>
      <c r="X10" s="153">
        <f t="shared" si="6"/>
        <v>0</v>
      </c>
      <c r="Y10" s="998">
        <f t="shared" si="7"/>
        <v>679</v>
      </c>
      <c r="Z10" s="998">
        <f t="shared" si="7"/>
        <v>587</v>
      </c>
      <c r="AA10" s="998">
        <f t="shared" si="7"/>
        <v>1266</v>
      </c>
      <c r="AB10" s="153"/>
      <c r="AC10" s="153"/>
      <c r="AD10" s="153">
        <f t="shared" si="9"/>
        <v>0</v>
      </c>
      <c r="AE10" s="992">
        <f t="shared" si="8"/>
        <v>679</v>
      </c>
      <c r="AF10" s="992">
        <f t="shared" si="8"/>
        <v>587</v>
      </c>
      <c r="AG10" s="153">
        <f t="shared" si="10"/>
        <v>1266</v>
      </c>
      <c r="AH10" s="153"/>
      <c r="AI10" s="153"/>
      <c r="AJ10" s="153">
        <f t="shared" si="11"/>
        <v>0</v>
      </c>
    </row>
    <row r="11" spans="1:36" ht="29.25" customHeight="1">
      <c r="A11" s="10">
        <v>4</v>
      </c>
      <c r="B11" s="273">
        <v>4</v>
      </c>
      <c r="C11" s="17" t="s">
        <v>99</v>
      </c>
      <c r="D11" s="895">
        <v>15</v>
      </c>
      <c r="E11" s="895">
        <v>27</v>
      </c>
      <c r="F11" s="895">
        <f t="shared" si="0"/>
        <v>42</v>
      </c>
      <c r="G11" s="895">
        <v>319</v>
      </c>
      <c r="H11" s="895">
        <v>269</v>
      </c>
      <c r="I11" s="895">
        <f t="shared" si="1"/>
        <v>588</v>
      </c>
      <c r="J11" s="895">
        <v>8</v>
      </c>
      <c r="K11" s="895">
        <v>8</v>
      </c>
      <c r="L11" s="895">
        <f t="shared" si="2"/>
        <v>16</v>
      </c>
      <c r="M11" s="895">
        <v>66</v>
      </c>
      <c r="N11" s="895">
        <v>61</v>
      </c>
      <c r="O11" s="895">
        <f t="shared" si="3"/>
        <v>127</v>
      </c>
      <c r="P11" s="895"/>
      <c r="Q11" s="895"/>
      <c r="R11" s="895">
        <f t="shared" si="4"/>
        <v>0</v>
      </c>
      <c r="S11" s="895"/>
      <c r="T11" s="895"/>
      <c r="U11" s="153">
        <f t="shared" si="5"/>
        <v>0</v>
      </c>
      <c r="V11" s="153"/>
      <c r="W11" s="153"/>
      <c r="X11" s="153">
        <f t="shared" si="6"/>
        <v>0</v>
      </c>
      <c r="Y11" s="998">
        <f t="shared" si="7"/>
        <v>408</v>
      </c>
      <c r="Z11" s="998">
        <f t="shared" si="7"/>
        <v>365</v>
      </c>
      <c r="AA11" s="998">
        <f t="shared" si="7"/>
        <v>773</v>
      </c>
      <c r="AB11" s="895"/>
      <c r="AC11" s="895"/>
      <c r="AD11" s="153">
        <f t="shared" si="9"/>
        <v>0</v>
      </c>
      <c r="AE11" s="992">
        <f t="shared" si="8"/>
        <v>408</v>
      </c>
      <c r="AF11" s="992">
        <f t="shared" si="8"/>
        <v>365</v>
      </c>
      <c r="AG11" s="153">
        <f t="shared" si="10"/>
        <v>773</v>
      </c>
      <c r="AH11" s="895"/>
      <c r="AI11" s="895"/>
      <c r="AJ11" s="153">
        <f t="shared" si="11"/>
        <v>0</v>
      </c>
    </row>
    <row r="12" spans="1:36" ht="29.25" customHeight="1">
      <c r="A12" s="10">
        <v>5</v>
      </c>
      <c r="B12" s="273">
        <v>5</v>
      </c>
      <c r="C12" s="17" t="s">
        <v>100</v>
      </c>
      <c r="D12" s="153">
        <v>5</v>
      </c>
      <c r="E12" s="153">
        <v>5</v>
      </c>
      <c r="F12" s="153">
        <f t="shared" si="0"/>
        <v>10</v>
      </c>
      <c r="G12" s="153">
        <v>299</v>
      </c>
      <c r="H12" s="153">
        <v>305</v>
      </c>
      <c r="I12" s="153">
        <f t="shared" si="1"/>
        <v>604</v>
      </c>
      <c r="J12" s="153">
        <v>9</v>
      </c>
      <c r="K12" s="153">
        <v>2</v>
      </c>
      <c r="L12" s="153">
        <f t="shared" si="2"/>
        <v>11</v>
      </c>
      <c r="M12" s="153">
        <v>1</v>
      </c>
      <c r="N12" s="153">
        <v>3</v>
      </c>
      <c r="O12" s="153">
        <f t="shared" si="3"/>
        <v>4</v>
      </c>
      <c r="P12" s="153"/>
      <c r="Q12" s="153"/>
      <c r="R12" s="153">
        <f t="shared" si="4"/>
        <v>0</v>
      </c>
      <c r="S12" s="153"/>
      <c r="T12" s="153"/>
      <c r="U12" s="153">
        <f t="shared" si="5"/>
        <v>0</v>
      </c>
      <c r="V12" s="153"/>
      <c r="W12" s="153"/>
      <c r="X12" s="153">
        <f t="shared" si="6"/>
        <v>0</v>
      </c>
      <c r="Y12" s="998">
        <f t="shared" si="7"/>
        <v>314</v>
      </c>
      <c r="Z12" s="998">
        <f t="shared" si="7"/>
        <v>315</v>
      </c>
      <c r="AA12" s="998">
        <f t="shared" si="7"/>
        <v>629</v>
      </c>
      <c r="AB12" s="153"/>
      <c r="AC12" s="153"/>
      <c r="AD12" s="153">
        <f t="shared" si="9"/>
        <v>0</v>
      </c>
      <c r="AE12" s="992">
        <f t="shared" si="8"/>
        <v>314</v>
      </c>
      <c r="AF12" s="992">
        <f t="shared" si="8"/>
        <v>315</v>
      </c>
      <c r="AG12" s="153">
        <f t="shared" si="10"/>
        <v>629</v>
      </c>
      <c r="AH12" s="153"/>
      <c r="AI12" s="153"/>
      <c r="AJ12" s="153">
        <f t="shared" si="11"/>
        <v>0</v>
      </c>
    </row>
    <row r="13" spans="1:36" ht="29.25" customHeight="1">
      <c r="A13" s="10">
        <v>6</v>
      </c>
      <c r="B13" s="273">
        <v>6</v>
      </c>
      <c r="C13" s="17" t="s">
        <v>101</v>
      </c>
      <c r="D13" s="153">
        <v>78</v>
      </c>
      <c r="E13" s="153">
        <v>70</v>
      </c>
      <c r="F13" s="153">
        <f t="shared" si="0"/>
        <v>148</v>
      </c>
      <c r="G13" s="153">
        <v>553</v>
      </c>
      <c r="H13" s="153">
        <v>578</v>
      </c>
      <c r="I13" s="153">
        <f t="shared" si="1"/>
        <v>1131</v>
      </c>
      <c r="J13" s="153">
        <v>14</v>
      </c>
      <c r="K13" s="153">
        <v>15</v>
      </c>
      <c r="L13" s="153">
        <f t="shared" si="2"/>
        <v>29</v>
      </c>
      <c r="M13" s="153">
        <v>35</v>
      </c>
      <c r="N13" s="153">
        <v>27</v>
      </c>
      <c r="O13" s="153">
        <f t="shared" si="3"/>
        <v>62</v>
      </c>
      <c r="P13" s="153"/>
      <c r="Q13" s="153"/>
      <c r="R13" s="153">
        <f t="shared" si="4"/>
        <v>0</v>
      </c>
      <c r="S13" s="153"/>
      <c r="T13" s="153"/>
      <c r="U13" s="153">
        <f t="shared" si="5"/>
        <v>0</v>
      </c>
      <c r="V13" s="153"/>
      <c r="W13" s="153"/>
      <c r="X13" s="153">
        <f t="shared" si="6"/>
        <v>0</v>
      </c>
      <c r="Y13" s="998">
        <f t="shared" si="7"/>
        <v>680</v>
      </c>
      <c r="Z13" s="998">
        <f t="shared" si="7"/>
        <v>690</v>
      </c>
      <c r="AA13" s="998">
        <f t="shared" si="7"/>
        <v>1370</v>
      </c>
      <c r="AB13" s="153"/>
      <c r="AC13" s="153"/>
      <c r="AD13" s="153">
        <f t="shared" si="9"/>
        <v>0</v>
      </c>
      <c r="AE13" s="992">
        <f t="shared" si="8"/>
        <v>680</v>
      </c>
      <c r="AF13" s="992">
        <f t="shared" si="8"/>
        <v>690</v>
      </c>
      <c r="AG13" s="153">
        <f t="shared" si="10"/>
        <v>1370</v>
      </c>
      <c r="AH13" s="153"/>
      <c r="AI13" s="153"/>
      <c r="AJ13" s="153">
        <f t="shared" si="11"/>
        <v>0</v>
      </c>
    </row>
    <row r="14" spans="1:36" ht="29.25" customHeight="1">
      <c r="A14" s="10">
        <v>7</v>
      </c>
      <c r="B14" s="273">
        <v>7</v>
      </c>
      <c r="C14" s="84" t="s">
        <v>102</v>
      </c>
      <c r="D14" s="153">
        <v>30</v>
      </c>
      <c r="E14" s="153">
        <v>23</v>
      </c>
      <c r="F14" s="153">
        <f t="shared" si="0"/>
        <v>53</v>
      </c>
      <c r="G14" s="153">
        <v>179</v>
      </c>
      <c r="H14" s="153">
        <v>159</v>
      </c>
      <c r="I14" s="153">
        <f t="shared" si="1"/>
        <v>338</v>
      </c>
      <c r="J14" s="153">
        <v>1</v>
      </c>
      <c r="K14" s="153">
        <v>2</v>
      </c>
      <c r="L14" s="153">
        <f t="shared" si="2"/>
        <v>3</v>
      </c>
      <c r="M14" s="153">
        <v>1</v>
      </c>
      <c r="N14" s="153">
        <v>1</v>
      </c>
      <c r="O14" s="153">
        <f t="shared" si="3"/>
        <v>2</v>
      </c>
      <c r="P14" s="153"/>
      <c r="Q14" s="153"/>
      <c r="R14" s="153">
        <f t="shared" si="4"/>
        <v>0</v>
      </c>
      <c r="S14" s="153"/>
      <c r="T14" s="153"/>
      <c r="U14" s="153">
        <f t="shared" si="5"/>
        <v>0</v>
      </c>
      <c r="V14" s="153"/>
      <c r="W14" s="153"/>
      <c r="X14" s="153">
        <f t="shared" si="6"/>
        <v>0</v>
      </c>
      <c r="Y14" s="998">
        <f t="shared" si="7"/>
        <v>211</v>
      </c>
      <c r="Z14" s="998">
        <f t="shared" si="7"/>
        <v>185</v>
      </c>
      <c r="AA14" s="998">
        <f t="shared" si="7"/>
        <v>396</v>
      </c>
      <c r="AB14" s="153"/>
      <c r="AC14" s="153"/>
      <c r="AD14" s="153">
        <f t="shared" si="9"/>
        <v>0</v>
      </c>
      <c r="AE14" s="992">
        <f t="shared" si="8"/>
        <v>211</v>
      </c>
      <c r="AF14" s="992">
        <f t="shared" si="8"/>
        <v>185</v>
      </c>
      <c r="AG14" s="153">
        <f t="shared" si="10"/>
        <v>396</v>
      </c>
      <c r="AH14" s="153"/>
      <c r="AI14" s="153"/>
      <c r="AJ14" s="153">
        <f t="shared" si="11"/>
        <v>0</v>
      </c>
    </row>
    <row r="15" spans="1:36" s="10" customFormat="1" ht="29.25" customHeight="1">
      <c r="B15" s="80"/>
      <c r="C15" s="274" t="s">
        <v>6</v>
      </c>
      <c r="D15" s="451">
        <f t="shared" ref="D15:AJ15" si="12">SUM(D8:D14)</f>
        <v>239</v>
      </c>
      <c r="E15" s="451">
        <f t="shared" si="12"/>
        <v>231</v>
      </c>
      <c r="F15" s="451">
        <f t="shared" ref="F15" si="13">SUM(F8:F14)</f>
        <v>470</v>
      </c>
      <c r="G15" s="451">
        <f t="shared" si="12"/>
        <v>3923</v>
      </c>
      <c r="H15" s="451">
        <f t="shared" si="12"/>
        <v>3678</v>
      </c>
      <c r="I15" s="451">
        <f t="shared" ref="I15" si="14">SUM(I8:I14)</f>
        <v>7601</v>
      </c>
      <c r="J15" s="451">
        <f t="shared" si="12"/>
        <v>48</v>
      </c>
      <c r="K15" s="451">
        <f t="shared" si="12"/>
        <v>44</v>
      </c>
      <c r="L15" s="451">
        <f t="shared" ref="L15" si="15">SUM(L8:L14)</f>
        <v>92</v>
      </c>
      <c r="M15" s="451">
        <f t="shared" si="12"/>
        <v>163</v>
      </c>
      <c r="N15" s="451">
        <f t="shared" si="12"/>
        <v>119</v>
      </c>
      <c r="O15" s="451">
        <f t="shared" si="12"/>
        <v>282</v>
      </c>
      <c r="P15" s="451">
        <f t="shared" si="12"/>
        <v>0</v>
      </c>
      <c r="Q15" s="451">
        <f t="shared" si="12"/>
        <v>0</v>
      </c>
      <c r="R15" s="451">
        <f t="shared" si="12"/>
        <v>0</v>
      </c>
      <c r="S15" s="451">
        <f t="shared" si="12"/>
        <v>0</v>
      </c>
      <c r="T15" s="451">
        <f t="shared" si="12"/>
        <v>0</v>
      </c>
      <c r="U15" s="451">
        <f t="shared" si="12"/>
        <v>0</v>
      </c>
      <c r="V15" s="451">
        <f t="shared" si="12"/>
        <v>0</v>
      </c>
      <c r="W15" s="451">
        <f t="shared" si="12"/>
        <v>0</v>
      </c>
      <c r="X15" s="451">
        <f t="shared" si="12"/>
        <v>0</v>
      </c>
      <c r="Y15" s="182">
        <f t="shared" si="12"/>
        <v>4373</v>
      </c>
      <c r="Z15" s="182">
        <f t="shared" si="12"/>
        <v>4072</v>
      </c>
      <c r="AA15" s="182">
        <f t="shared" si="12"/>
        <v>8445</v>
      </c>
      <c r="AB15" s="451">
        <f t="shared" si="12"/>
        <v>0</v>
      </c>
      <c r="AC15" s="451">
        <f t="shared" si="12"/>
        <v>0</v>
      </c>
      <c r="AD15" s="451">
        <f t="shared" si="12"/>
        <v>0</v>
      </c>
      <c r="AE15" s="451">
        <f t="shared" si="12"/>
        <v>4373</v>
      </c>
      <c r="AF15" s="451">
        <f t="shared" si="12"/>
        <v>4072</v>
      </c>
      <c r="AG15" s="451">
        <f t="shared" si="12"/>
        <v>8445</v>
      </c>
      <c r="AH15" s="451">
        <f t="shared" si="12"/>
        <v>0</v>
      </c>
      <c r="AI15" s="451">
        <f t="shared" si="12"/>
        <v>0</v>
      </c>
      <c r="AJ15" s="451">
        <f t="shared" si="12"/>
        <v>0</v>
      </c>
    </row>
    <row r="16" spans="1:36" s="10" customFormat="1" ht="29.25" customHeight="1">
      <c r="B16" s="275" t="s">
        <v>20</v>
      </c>
      <c r="D16" s="999"/>
      <c r="E16" s="999"/>
      <c r="F16" s="999"/>
      <c r="G16" s="999"/>
      <c r="H16" s="999"/>
      <c r="I16" s="999"/>
      <c r="J16" s="999"/>
      <c r="K16" s="999"/>
      <c r="L16" s="999"/>
      <c r="M16" s="999"/>
      <c r="N16" s="999"/>
      <c r="O16" s="999"/>
      <c r="P16" s="999"/>
      <c r="Q16" s="999"/>
      <c r="R16" s="999"/>
      <c r="S16" s="999"/>
      <c r="T16" s="999"/>
      <c r="U16" s="999"/>
      <c r="V16" s="999"/>
      <c r="W16" s="999"/>
      <c r="X16" s="999"/>
      <c r="Y16" s="1000"/>
      <c r="Z16" s="1000"/>
      <c r="AA16" s="1001"/>
      <c r="AB16" s="999"/>
      <c r="AC16" s="999"/>
      <c r="AD16" s="999"/>
      <c r="AE16" s="999"/>
      <c r="AF16" s="999"/>
      <c r="AG16" s="999"/>
      <c r="AH16" s="999"/>
      <c r="AI16" s="999"/>
      <c r="AJ16" s="1002"/>
    </row>
    <row r="17" spans="1:36" s="10" customFormat="1" ht="29.25" customHeight="1">
      <c r="A17" s="10">
        <v>1</v>
      </c>
      <c r="B17" s="18">
        <v>8</v>
      </c>
      <c r="C17" s="592" t="s">
        <v>637</v>
      </c>
      <c r="D17" s="578">
        <v>20</v>
      </c>
      <c r="E17" s="578">
        <v>15</v>
      </c>
      <c r="F17" s="153">
        <f t="shared" ref="F17:F19" si="16">+D17+E17</f>
        <v>35</v>
      </c>
      <c r="G17" s="578">
        <v>73</v>
      </c>
      <c r="H17" s="578">
        <v>56</v>
      </c>
      <c r="I17" s="153">
        <f t="shared" ref="I17:I19" si="17">+G17+H17</f>
        <v>129</v>
      </c>
      <c r="J17" s="578">
        <v>1</v>
      </c>
      <c r="K17" s="578">
        <v>1</v>
      </c>
      <c r="L17" s="153">
        <f t="shared" ref="L17:L19" si="18">+J17+K17</f>
        <v>2</v>
      </c>
      <c r="M17" s="578"/>
      <c r="N17" s="578"/>
      <c r="O17" s="153">
        <f t="shared" ref="O17:O19" si="19">+M17+N17</f>
        <v>0</v>
      </c>
      <c r="P17" s="153"/>
      <c r="Q17" s="153"/>
      <c r="R17" s="153">
        <f t="shared" ref="R17:R19" si="20">+P17+Q17</f>
        <v>0</v>
      </c>
      <c r="S17" s="578"/>
      <c r="T17" s="578"/>
      <c r="U17" s="153">
        <f t="shared" ref="U17:U19" si="21">+S17+T17</f>
        <v>0</v>
      </c>
      <c r="V17" s="153"/>
      <c r="W17" s="153"/>
      <c r="X17" s="153">
        <f t="shared" ref="X17:X19" si="22">+V17+W17</f>
        <v>0</v>
      </c>
      <c r="Y17" s="998">
        <f>D17+G17+J17+M17+P17+S17+V17</f>
        <v>94</v>
      </c>
      <c r="Z17" s="998">
        <f t="shared" ref="Y17:AA19" si="23">E17+H17+K17+N17+Q17+T17+W17</f>
        <v>72</v>
      </c>
      <c r="AA17" s="998">
        <f t="shared" si="23"/>
        <v>166</v>
      </c>
      <c r="AB17" s="578">
        <v>32</v>
      </c>
      <c r="AC17" s="578">
        <v>37</v>
      </c>
      <c r="AD17" s="578">
        <f>+AB17+AC17</f>
        <v>69</v>
      </c>
      <c r="AE17" s="992">
        <f t="shared" ref="AE17:AF19" si="24">Y17+AB17</f>
        <v>126</v>
      </c>
      <c r="AF17" s="992">
        <f t="shared" si="24"/>
        <v>109</v>
      </c>
      <c r="AG17" s="578">
        <f>+AE17+AF17</f>
        <v>235</v>
      </c>
      <c r="AH17" s="578"/>
      <c r="AI17" s="578"/>
      <c r="AJ17" s="578">
        <f>+AH17+AI17</f>
        <v>0</v>
      </c>
    </row>
    <row r="18" spans="1:36" s="10" customFormat="1" ht="29.25" customHeight="1">
      <c r="A18" s="10">
        <v>2</v>
      </c>
      <c r="B18" s="18">
        <v>9</v>
      </c>
      <c r="C18" s="592" t="s">
        <v>638</v>
      </c>
      <c r="D18" s="578">
        <v>8</v>
      </c>
      <c r="E18" s="578">
        <v>6</v>
      </c>
      <c r="F18" s="153">
        <f t="shared" si="16"/>
        <v>14</v>
      </c>
      <c r="G18" s="578">
        <v>36</v>
      </c>
      <c r="H18" s="578">
        <v>26</v>
      </c>
      <c r="I18" s="153">
        <f t="shared" si="17"/>
        <v>62</v>
      </c>
      <c r="J18" s="578">
        <v>1</v>
      </c>
      <c r="K18" s="578">
        <v>5</v>
      </c>
      <c r="L18" s="153">
        <f t="shared" si="18"/>
        <v>6</v>
      </c>
      <c r="M18" s="578"/>
      <c r="N18" s="578">
        <v>1</v>
      </c>
      <c r="O18" s="153">
        <f t="shared" si="19"/>
        <v>1</v>
      </c>
      <c r="P18" s="153"/>
      <c r="Q18" s="153"/>
      <c r="R18" s="153">
        <f t="shared" si="20"/>
        <v>0</v>
      </c>
      <c r="S18" s="578"/>
      <c r="T18" s="578"/>
      <c r="U18" s="153">
        <f t="shared" si="21"/>
        <v>0</v>
      </c>
      <c r="V18" s="153"/>
      <c r="W18" s="153"/>
      <c r="X18" s="153">
        <f t="shared" si="22"/>
        <v>0</v>
      </c>
      <c r="Y18" s="998">
        <f t="shared" si="23"/>
        <v>45</v>
      </c>
      <c r="Z18" s="998">
        <f t="shared" si="23"/>
        <v>38</v>
      </c>
      <c r="AA18" s="998">
        <f t="shared" si="23"/>
        <v>83</v>
      </c>
      <c r="AB18" s="578">
        <v>44</v>
      </c>
      <c r="AC18" s="578">
        <v>52</v>
      </c>
      <c r="AD18" s="578">
        <f>+AB18+AC18</f>
        <v>96</v>
      </c>
      <c r="AE18" s="992">
        <f t="shared" si="24"/>
        <v>89</v>
      </c>
      <c r="AF18" s="992">
        <f t="shared" si="24"/>
        <v>90</v>
      </c>
      <c r="AG18" s="578">
        <f>+AE18+AF18</f>
        <v>179</v>
      </c>
      <c r="AH18" s="578">
        <v>2</v>
      </c>
      <c r="AI18" s="578"/>
      <c r="AJ18" s="578">
        <f>+AH18+AI18</f>
        <v>2</v>
      </c>
    </row>
    <row r="19" spans="1:36" s="10" customFormat="1" ht="29.25" customHeight="1">
      <c r="A19" s="10">
        <v>3</v>
      </c>
      <c r="B19" s="18">
        <v>10</v>
      </c>
      <c r="C19" s="592" t="s">
        <v>782</v>
      </c>
      <c r="D19" s="578">
        <v>1</v>
      </c>
      <c r="E19" s="578">
        <v>2</v>
      </c>
      <c r="F19" s="153">
        <f t="shared" si="16"/>
        <v>3</v>
      </c>
      <c r="G19" s="578">
        <v>16</v>
      </c>
      <c r="H19" s="578">
        <v>12</v>
      </c>
      <c r="I19" s="153">
        <f t="shared" si="17"/>
        <v>28</v>
      </c>
      <c r="J19" s="578">
        <v>3</v>
      </c>
      <c r="K19" s="578">
        <v>2</v>
      </c>
      <c r="L19" s="153">
        <f t="shared" si="18"/>
        <v>5</v>
      </c>
      <c r="M19" s="578"/>
      <c r="N19" s="578"/>
      <c r="O19" s="153">
        <f t="shared" si="19"/>
        <v>0</v>
      </c>
      <c r="P19" s="153"/>
      <c r="Q19" s="153"/>
      <c r="R19" s="153">
        <f t="shared" si="20"/>
        <v>0</v>
      </c>
      <c r="S19" s="578"/>
      <c r="T19" s="578"/>
      <c r="U19" s="153">
        <f t="shared" si="21"/>
        <v>0</v>
      </c>
      <c r="V19" s="153"/>
      <c r="W19" s="153"/>
      <c r="X19" s="153">
        <f t="shared" si="22"/>
        <v>0</v>
      </c>
      <c r="Y19" s="998">
        <f t="shared" si="23"/>
        <v>20</v>
      </c>
      <c r="Z19" s="998">
        <f t="shared" si="23"/>
        <v>16</v>
      </c>
      <c r="AA19" s="998">
        <f t="shared" si="23"/>
        <v>36</v>
      </c>
      <c r="AB19" s="578">
        <v>89</v>
      </c>
      <c r="AC19" s="578">
        <v>83</v>
      </c>
      <c r="AD19" s="578">
        <f>+AB19+AC19</f>
        <v>172</v>
      </c>
      <c r="AE19" s="992">
        <f t="shared" si="24"/>
        <v>109</v>
      </c>
      <c r="AF19" s="992">
        <f t="shared" si="24"/>
        <v>99</v>
      </c>
      <c r="AG19" s="578">
        <f>+AE19+AF19</f>
        <v>208</v>
      </c>
      <c r="AH19" s="578"/>
      <c r="AI19" s="578"/>
      <c r="AJ19" s="578">
        <f>+AH19+AI19</f>
        <v>0</v>
      </c>
    </row>
    <row r="20" spans="1:36" s="10" customFormat="1" ht="29.25" customHeight="1">
      <c r="B20" s="80"/>
      <c r="C20" s="83" t="s">
        <v>6</v>
      </c>
      <c r="D20" s="451">
        <f t="shared" ref="D20:AJ20" si="25">SUM(D17:D19)</f>
        <v>29</v>
      </c>
      <c r="E20" s="451">
        <f t="shared" si="25"/>
        <v>23</v>
      </c>
      <c r="F20" s="451">
        <f t="shared" si="25"/>
        <v>52</v>
      </c>
      <c r="G20" s="451">
        <f t="shared" si="25"/>
        <v>125</v>
      </c>
      <c r="H20" s="451">
        <f t="shared" si="25"/>
        <v>94</v>
      </c>
      <c r="I20" s="451">
        <f t="shared" si="25"/>
        <v>219</v>
      </c>
      <c r="J20" s="451">
        <f t="shared" si="25"/>
        <v>5</v>
      </c>
      <c r="K20" s="451">
        <f t="shared" si="25"/>
        <v>8</v>
      </c>
      <c r="L20" s="451">
        <f t="shared" si="25"/>
        <v>13</v>
      </c>
      <c r="M20" s="451">
        <f t="shared" si="25"/>
        <v>0</v>
      </c>
      <c r="N20" s="451">
        <f t="shared" si="25"/>
        <v>1</v>
      </c>
      <c r="O20" s="451">
        <f t="shared" si="25"/>
        <v>1</v>
      </c>
      <c r="P20" s="451">
        <f t="shared" si="25"/>
        <v>0</v>
      </c>
      <c r="Q20" s="451">
        <f t="shared" si="25"/>
        <v>0</v>
      </c>
      <c r="R20" s="451">
        <f t="shared" si="25"/>
        <v>0</v>
      </c>
      <c r="S20" s="451">
        <f t="shared" si="25"/>
        <v>0</v>
      </c>
      <c r="T20" s="451">
        <f t="shared" si="25"/>
        <v>0</v>
      </c>
      <c r="U20" s="451">
        <f t="shared" si="25"/>
        <v>0</v>
      </c>
      <c r="V20" s="451">
        <f t="shared" si="25"/>
        <v>0</v>
      </c>
      <c r="W20" s="451">
        <f t="shared" si="25"/>
        <v>0</v>
      </c>
      <c r="X20" s="451">
        <f t="shared" si="25"/>
        <v>0</v>
      </c>
      <c r="Y20" s="182">
        <f t="shared" si="25"/>
        <v>159</v>
      </c>
      <c r="Z20" s="182">
        <f t="shared" si="25"/>
        <v>126</v>
      </c>
      <c r="AA20" s="182">
        <f t="shared" si="25"/>
        <v>285</v>
      </c>
      <c r="AB20" s="451">
        <f t="shared" si="25"/>
        <v>165</v>
      </c>
      <c r="AC20" s="451">
        <f t="shared" si="25"/>
        <v>172</v>
      </c>
      <c r="AD20" s="451">
        <f t="shared" si="25"/>
        <v>337</v>
      </c>
      <c r="AE20" s="451">
        <f t="shared" si="25"/>
        <v>324</v>
      </c>
      <c r="AF20" s="451">
        <f t="shared" si="25"/>
        <v>298</v>
      </c>
      <c r="AG20" s="451">
        <f t="shared" si="25"/>
        <v>622</v>
      </c>
      <c r="AH20" s="451">
        <f t="shared" si="25"/>
        <v>2</v>
      </c>
      <c r="AI20" s="451">
        <f t="shared" si="25"/>
        <v>0</v>
      </c>
      <c r="AJ20" s="451">
        <f t="shared" si="25"/>
        <v>2</v>
      </c>
    </row>
    <row r="21" spans="1:36" s="10" customFormat="1" ht="29.25" customHeight="1">
      <c r="B21" s="266" t="s">
        <v>21</v>
      </c>
      <c r="D21" s="163"/>
      <c r="E21" s="999"/>
      <c r="F21" s="999"/>
      <c r="G21" s="999"/>
      <c r="H21" s="999"/>
      <c r="I21" s="999"/>
      <c r="J21" s="999"/>
      <c r="K21" s="999"/>
      <c r="L21" s="999"/>
      <c r="M21" s="999"/>
      <c r="N21" s="999"/>
      <c r="O21" s="999"/>
      <c r="P21" s="999"/>
      <c r="Q21" s="999"/>
      <c r="R21" s="999"/>
      <c r="S21" s="999"/>
      <c r="T21" s="999"/>
      <c r="U21" s="999"/>
      <c r="V21" s="999"/>
      <c r="W21" s="999"/>
      <c r="X21" s="999"/>
      <c r="Y21" s="1000"/>
      <c r="Z21" s="1000"/>
      <c r="AA21" s="1001"/>
      <c r="AB21" s="999"/>
      <c r="AC21" s="999"/>
      <c r="AD21" s="999"/>
      <c r="AE21" s="999"/>
      <c r="AF21" s="999"/>
      <c r="AG21" s="999"/>
      <c r="AH21" s="999"/>
      <c r="AI21" s="999"/>
      <c r="AJ21" s="1002"/>
    </row>
    <row r="22" spans="1:36" s="10" customFormat="1" ht="29.25" customHeight="1">
      <c r="A22" s="10">
        <v>1</v>
      </c>
      <c r="B22" s="18">
        <v>11</v>
      </c>
      <c r="C22" s="309" t="s">
        <v>22</v>
      </c>
      <c r="D22" s="1003">
        <v>11</v>
      </c>
      <c r="E22" s="1003">
        <v>7</v>
      </c>
      <c r="F22" s="153">
        <f>SUM(D22:E22)</f>
        <v>18</v>
      </c>
      <c r="G22" s="1003">
        <v>96</v>
      </c>
      <c r="H22" s="1003">
        <v>68</v>
      </c>
      <c r="I22" s="153">
        <f>SUM(G22:H22)</f>
        <v>164</v>
      </c>
      <c r="J22" s="1003">
        <v>1</v>
      </c>
      <c r="K22" s="1003">
        <v>0</v>
      </c>
      <c r="L22" s="153">
        <f>SUM(J22:K22)</f>
        <v>1</v>
      </c>
      <c r="M22" s="1003"/>
      <c r="N22" s="1003"/>
      <c r="O22" s="153">
        <f>SUM(M22:N22)</f>
        <v>0</v>
      </c>
      <c r="P22" s="153"/>
      <c r="Q22" s="153"/>
      <c r="R22" s="153">
        <f>SUM(P22:Q22)</f>
        <v>0</v>
      </c>
      <c r="S22" s="1003"/>
      <c r="T22" s="1003"/>
      <c r="U22" s="153">
        <f>SUM(S22:T22)</f>
        <v>0</v>
      </c>
      <c r="V22" s="153"/>
      <c r="W22" s="153"/>
      <c r="X22" s="153">
        <f>SUM(V22:W22)</f>
        <v>0</v>
      </c>
      <c r="Y22" s="998">
        <f t="shared" ref="Y22:AA27" si="26">D22+G22+J22+M22+P22+S22+V22</f>
        <v>108</v>
      </c>
      <c r="Z22" s="998">
        <f t="shared" si="26"/>
        <v>75</v>
      </c>
      <c r="AA22" s="998">
        <f t="shared" si="26"/>
        <v>183</v>
      </c>
      <c r="AB22" s="1003"/>
      <c r="AC22" s="1003"/>
      <c r="AD22" s="578">
        <f t="shared" ref="AD22:AD27" si="27">+AB22+AC22</f>
        <v>0</v>
      </c>
      <c r="AE22" s="992">
        <f t="shared" ref="AE22:AF27" si="28">Y22+AB22</f>
        <v>108</v>
      </c>
      <c r="AF22" s="992">
        <f t="shared" si="28"/>
        <v>75</v>
      </c>
      <c r="AG22" s="578">
        <f t="shared" ref="AG22:AG27" si="29">+AE22+AF22</f>
        <v>183</v>
      </c>
      <c r="AH22" s="1003"/>
      <c r="AI22" s="1003"/>
      <c r="AJ22" s="578">
        <f t="shared" ref="AJ22:AJ27" si="30">+AH22+AI22</f>
        <v>0</v>
      </c>
    </row>
    <row r="23" spans="1:36" s="10" customFormat="1" ht="29.25" customHeight="1">
      <c r="A23" s="10">
        <v>2</v>
      </c>
      <c r="B23" s="18">
        <v>12</v>
      </c>
      <c r="C23" s="309" t="s">
        <v>23</v>
      </c>
      <c r="D23" s="1003">
        <v>27</v>
      </c>
      <c r="E23" s="1003">
        <v>38</v>
      </c>
      <c r="F23" s="153">
        <f t="shared" ref="F23:F27" si="31">SUM(D23:E23)</f>
        <v>65</v>
      </c>
      <c r="G23" s="1003">
        <v>97</v>
      </c>
      <c r="H23" s="1003">
        <v>76</v>
      </c>
      <c r="I23" s="153">
        <f t="shared" ref="I23:I27" si="32">SUM(G23:H23)</f>
        <v>173</v>
      </c>
      <c r="J23" s="1003">
        <v>3</v>
      </c>
      <c r="K23" s="1003">
        <v>1</v>
      </c>
      <c r="L23" s="153">
        <f t="shared" ref="L23:L27" si="33">SUM(J23:K23)</f>
        <v>4</v>
      </c>
      <c r="M23" s="1003">
        <v>1</v>
      </c>
      <c r="N23" s="1003"/>
      <c r="O23" s="153">
        <f t="shared" ref="O23:O27" si="34">SUM(M23:N23)</f>
        <v>1</v>
      </c>
      <c r="P23" s="153"/>
      <c r="Q23" s="153"/>
      <c r="R23" s="153">
        <f t="shared" ref="R23:R27" si="35">SUM(P23:Q23)</f>
        <v>0</v>
      </c>
      <c r="S23" s="1003"/>
      <c r="T23" s="1003"/>
      <c r="U23" s="153">
        <f t="shared" ref="U23:U27" si="36">SUM(S23:T23)</f>
        <v>0</v>
      </c>
      <c r="V23" s="153"/>
      <c r="W23" s="153"/>
      <c r="X23" s="153">
        <f t="shared" ref="X23:X27" si="37">SUM(V23:W23)</f>
        <v>0</v>
      </c>
      <c r="Y23" s="998">
        <f t="shared" si="26"/>
        <v>128</v>
      </c>
      <c r="Z23" s="998">
        <f t="shared" si="26"/>
        <v>115</v>
      </c>
      <c r="AA23" s="998">
        <f t="shared" si="26"/>
        <v>243</v>
      </c>
      <c r="AB23" s="1003"/>
      <c r="AC23" s="1003"/>
      <c r="AD23" s="578">
        <f t="shared" si="27"/>
        <v>0</v>
      </c>
      <c r="AE23" s="992">
        <f t="shared" si="28"/>
        <v>128</v>
      </c>
      <c r="AF23" s="992">
        <f t="shared" si="28"/>
        <v>115</v>
      </c>
      <c r="AG23" s="578">
        <f t="shared" si="29"/>
        <v>243</v>
      </c>
      <c r="AH23" s="1003"/>
      <c r="AI23" s="1003"/>
      <c r="AJ23" s="578">
        <f t="shared" si="30"/>
        <v>0</v>
      </c>
    </row>
    <row r="24" spans="1:36" s="10" customFormat="1" ht="29.25" customHeight="1">
      <c r="A24" s="10">
        <v>3</v>
      </c>
      <c r="B24" s="18">
        <v>13</v>
      </c>
      <c r="C24" s="309" t="s">
        <v>105</v>
      </c>
      <c r="D24" s="1003">
        <v>56</v>
      </c>
      <c r="E24" s="1003">
        <v>62</v>
      </c>
      <c r="F24" s="153">
        <f t="shared" si="31"/>
        <v>118</v>
      </c>
      <c r="G24" s="1003">
        <v>243</v>
      </c>
      <c r="H24" s="1003">
        <v>197</v>
      </c>
      <c r="I24" s="153">
        <f t="shared" si="32"/>
        <v>440</v>
      </c>
      <c r="J24" s="1003">
        <v>2</v>
      </c>
      <c r="K24" s="1003">
        <v>2</v>
      </c>
      <c r="L24" s="153">
        <f t="shared" si="33"/>
        <v>4</v>
      </c>
      <c r="M24" s="1003"/>
      <c r="N24" s="1003"/>
      <c r="O24" s="153">
        <f t="shared" si="34"/>
        <v>0</v>
      </c>
      <c r="P24" s="153"/>
      <c r="Q24" s="153"/>
      <c r="R24" s="153">
        <f t="shared" si="35"/>
        <v>0</v>
      </c>
      <c r="S24" s="1003"/>
      <c r="T24" s="1003"/>
      <c r="U24" s="153">
        <f t="shared" si="36"/>
        <v>0</v>
      </c>
      <c r="V24" s="153"/>
      <c r="W24" s="153"/>
      <c r="X24" s="153">
        <f t="shared" si="37"/>
        <v>0</v>
      </c>
      <c r="Y24" s="998">
        <f t="shared" si="26"/>
        <v>301</v>
      </c>
      <c r="Z24" s="998">
        <f t="shared" si="26"/>
        <v>261</v>
      </c>
      <c r="AA24" s="998">
        <f t="shared" si="26"/>
        <v>562</v>
      </c>
      <c r="AB24" s="1003"/>
      <c r="AC24" s="1003"/>
      <c r="AD24" s="578">
        <f t="shared" si="27"/>
        <v>0</v>
      </c>
      <c r="AE24" s="992">
        <f t="shared" si="28"/>
        <v>301</v>
      </c>
      <c r="AF24" s="992">
        <f t="shared" si="28"/>
        <v>261</v>
      </c>
      <c r="AG24" s="578">
        <f t="shared" si="29"/>
        <v>562</v>
      </c>
      <c r="AH24" s="1003"/>
      <c r="AI24" s="1003"/>
      <c r="AJ24" s="578">
        <f t="shared" si="30"/>
        <v>0</v>
      </c>
    </row>
    <row r="25" spans="1:36" s="10" customFormat="1" ht="29.25" customHeight="1">
      <c r="A25" s="10">
        <v>4</v>
      </c>
      <c r="B25" s="18">
        <v>14</v>
      </c>
      <c r="C25" s="309" t="s">
        <v>454</v>
      </c>
      <c r="D25" s="1003">
        <v>39</v>
      </c>
      <c r="E25" s="1003">
        <v>35</v>
      </c>
      <c r="F25" s="153">
        <f t="shared" si="31"/>
        <v>74</v>
      </c>
      <c r="G25" s="1003">
        <v>135</v>
      </c>
      <c r="H25" s="1003">
        <v>143</v>
      </c>
      <c r="I25" s="153">
        <f t="shared" si="32"/>
        <v>278</v>
      </c>
      <c r="J25" s="1003">
        <v>1</v>
      </c>
      <c r="K25" s="1003">
        <v>1</v>
      </c>
      <c r="L25" s="153">
        <f t="shared" si="33"/>
        <v>2</v>
      </c>
      <c r="M25" s="1003"/>
      <c r="N25" s="1003"/>
      <c r="O25" s="153">
        <f t="shared" si="34"/>
        <v>0</v>
      </c>
      <c r="P25" s="153"/>
      <c r="Q25" s="153"/>
      <c r="R25" s="153">
        <f t="shared" si="35"/>
        <v>0</v>
      </c>
      <c r="S25" s="1003"/>
      <c r="T25" s="1003"/>
      <c r="U25" s="153">
        <f t="shared" si="36"/>
        <v>0</v>
      </c>
      <c r="V25" s="153"/>
      <c r="W25" s="153"/>
      <c r="X25" s="153">
        <f t="shared" si="37"/>
        <v>0</v>
      </c>
      <c r="Y25" s="998">
        <f t="shared" si="26"/>
        <v>175</v>
      </c>
      <c r="Z25" s="998">
        <f t="shared" si="26"/>
        <v>179</v>
      </c>
      <c r="AA25" s="998">
        <f t="shared" si="26"/>
        <v>354</v>
      </c>
      <c r="AB25" s="1003"/>
      <c r="AC25" s="1003"/>
      <c r="AD25" s="578">
        <f t="shared" si="27"/>
        <v>0</v>
      </c>
      <c r="AE25" s="992">
        <f t="shared" si="28"/>
        <v>175</v>
      </c>
      <c r="AF25" s="992">
        <f t="shared" si="28"/>
        <v>179</v>
      </c>
      <c r="AG25" s="578">
        <f t="shared" si="29"/>
        <v>354</v>
      </c>
      <c r="AH25" s="1003"/>
      <c r="AI25" s="1003"/>
      <c r="AJ25" s="578">
        <f t="shared" si="30"/>
        <v>0</v>
      </c>
    </row>
    <row r="26" spans="1:36" s="10" customFormat="1" ht="29.25" customHeight="1">
      <c r="A26" s="10">
        <v>5</v>
      </c>
      <c r="B26" s="18">
        <v>15</v>
      </c>
      <c r="C26" s="309" t="s">
        <v>24</v>
      </c>
      <c r="D26" s="1003">
        <v>2</v>
      </c>
      <c r="E26" s="1003">
        <v>0</v>
      </c>
      <c r="F26" s="153">
        <f t="shared" si="31"/>
        <v>2</v>
      </c>
      <c r="G26" s="1003">
        <v>8</v>
      </c>
      <c r="H26" s="1003">
        <v>5</v>
      </c>
      <c r="I26" s="153">
        <f t="shared" si="32"/>
        <v>13</v>
      </c>
      <c r="J26" s="1003">
        <v>0</v>
      </c>
      <c r="K26" s="1003">
        <v>0</v>
      </c>
      <c r="L26" s="153">
        <f t="shared" si="33"/>
        <v>0</v>
      </c>
      <c r="M26" s="1003"/>
      <c r="N26" s="1003"/>
      <c r="O26" s="153">
        <f t="shared" si="34"/>
        <v>0</v>
      </c>
      <c r="P26" s="153"/>
      <c r="Q26" s="153"/>
      <c r="R26" s="153">
        <f t="shared" si="35"/>
        <v>0</v>
      </c>
      <c r="S26" s="1003"/>
      <c r="T26" s="1003"/>
      <c r="U26" s="153">
        <f t="shared" si="36"/>
        <v>0</v>
      </c>
      <c r="V26" s="153"/>
      <c r="W26" s="153"/>
      <c r="X26" s="153">
        <f t="shared" si="37"/>
        <v>0</v>
      </c>
      <c r="Y26" s="998">
        <f t="shared" si="26"/>
        <v>10</v>
      </c>
      <c r="Z26" s="998">
        <f t="shared" si="26"/>
        <v>5</v>
      </c>
      <c r="AA26" s="998">
        <f t="shared" si="26"/>
        <v>15</v>
      </c>
      <c r="AB26" s="1003"/>
      <c r="AC26" s="1003"/>
      <c r="AD26" s="578">
        <f t="shared" si="27"/>
        <v>0</v>
      </c>
      <c r="AE26" s="992">
        <f t="shared" si="28"/>
        <v>10</v>
      </c>
      <c r="AF26" s="992">
        <f t="shared" si="28"/>
        <v>5</v>
      </c>
      <c r="AG26" s="578">
        <f t="shared" si="29"/>
        <v>15</v>
      </c>
      <c r="AH26" s="1003"/>
      <c r="AI26" s="1003"/>
      <c r="AJ26" s="578">
        <f t="shared" si="30"/>
        <v>0</v>
      </c>
    </row>
    <row r="27" spans="1:36" s="10" customFormat="1" ht="29.25" customHeight="1">
      <c r="A27" s="10">
        <v>6</v>
      </c>
      <c r="B27" s="18">
        <v>16</v>
      </c>
      <c r="C27" s="309" t="s">
        <v>104</v>
      </c>
      <c r="D27" s="1003">
        <v>3</v>
      </c>
      <c r="E27" s="1003">
        <v>2</v>
      </c>
      <c r="F27" s="153">
        <f t="shared" si="31"/>
        <v>5</v>
      </c>
      <c r="G27" s="1003">
        <v>9</v>
      </c>
      <c r="H27" s="1003">
        <v>11</v>
      </c>
      <c r="I27" s="153">
        <f t="shared" si="32"/>
        <v>20</v>
      </c>
      <c r="J27" s="1003">
        <v>1</v>
      </c>
      <c r="K27" s="1003">
        <v>1</v>
      </c>
      <c r="L27" s="153">
        <f t="shared" si="33"/>
        <v>2</v>
      </c>
      <c r="M27" s="1003"/>
      <c r="N27" s="1003"/>
      <c r="O27" s="153">
        <f t="shared" si="34"/>
        <v>0</v>
      </c>
      <c r="P27" s="153"/>
      <c r="Q27" s="153"/>
      <c r="R27" s="153">
        <f t="shared" si="35"/>
        <v>0</v>
      </c>
      <c r="S27" s="1003"/>
      <c r="T27" s="1003"/>
      <c r="U27" s="153">
        <f t="shared" si="36"/>
        <v>0</v>
      </c>
      <c r="V27" s="153"/>
      <c r="W27" s="153"/>
      <c r="X27" s="153">
        <f t="shared" si="37"/>
        <v>0</v>
      </c>
      <c r="Y27" s="998">
        <f t="shared" si="26"/>
        <v>13</v>
      </c>
      <c r="Z27" s="998">
        <f t="shared" si="26"/>
        <v>14</v>
      </c>
      <c r="AA27" s="998">
        <f t="shared" si="26"/>
        <v>27</v>
      </c>
      <c r="AB27" s="1003"/>
      <c r="AC27" s="1003"/>
      <c r="AD27" s="578">
        <f t="shared" si="27"/>
        <v>0</v>
      </c>
      <c r="AE27" s="992">
        <f t="shared" si="28"/>
        <v>13</v>
      </c>
      <c r="AF27" s="992">
        <f t="shared" si="28"/>
        <v>14</v>
      </c>
      <c r="AG27" s="578">
        <f t="shared" si="29"/>
        <v>27</v>
      </c>
      <c r="AH27" s="1003"/>
      <c r="AI27" s="1003"/>
      <c r="AJ27" s="578">
        <f t="shared" si="30"/>
        <v>0</v>
      </c>
    </row>
    <row r="28" spans="1:36" s="10" customFormat="1" ht="29.25" customHeight="1">
      <c r="B28" s="80"/>
      <c r="C28" s="81" t="s">
        <v>6</v>
      </c>
      <c r="D28" s="451">
        <f>SUM(D22:D27)</f>
        <v>138</v>
      </c>
      <c r="E28" s="451">
        <f t="shared" ref="E28:AJ28" si="38">SUM(E22:E27)</f>
        <v>144</v>
      </c>
      <c r="F28" s="451">
        <f t="shared" si="38"/>
        <v>282</v>
      </c>
      <c r="G28" s="451">
        <f t="shared" si="38"/>
        <v>588</v>
      </c>
      <c r="H28" s="451">
        <f t="shared" si="38"/>
        <v>500</v>
      </c>
      <c r="I28" s="451">
        <f t="shared" si="38"/>
        <v>1088</v>
      </c>
      <c r="J28" s="451">
        <f t="shared" si="38"/>
        <v>8</v>
      </c>
      <c r="K28" s="451">
        <f t="shared" si="38"/>
        <v>5</v>
      </c>
      <c r="L28" s="451">
        <f t="shared" si="38"/>
        <v>13</v>
      </c>
      <c r="M28" s="451">
        <f t="shared" si="38"/>
        <v>1</v>
      </c>
      <c r="N28" s="451">
        <f t="shared" si="38"/>
        <v>0</v>
      </c>
      <c r="O28" s="451">
        <f t="shared" si="38"/>
        <v>1</v>
      </c>
      <c r="P28" s="451">
        <f t="shared" si="38"/>
        <v>0</v>
      </c>
      <c r="Q28" s="451">
        <f t="shared" si="38"/>
        <v>0</v>
      </c>
      <c r="R28" s="451">
        <f t="shared" si="38"/>
        <v>0</v>
      </c>
      <c r="S28" s="451">
        <f t="shared" si="38"/>
        <v>0</v>
      </c>
      <c r="T28" s="451">
        <f t="shared" si="38"/>
        <v>0</v>
      </c>
      <c r="U28" s="451">
        <f t="shared" si="38"/>
        <v>0</v>
      </c>
      <c r="V28" s="451">
        <f t="shared" si="38"/>
        <v>0</v>
      </c>
      <c r="W28" s="451">
        <f t="shared" si="38"/>
        <v>0</v>
      </c>
      <c r="X28" s="451">
        <f t="shared" si="38"/>
        <v>0</v>
      </c>
      <c r="Y28" s="182">
        <f t="shared" si="38"/>
        <v>735</v>
      </c>
      <c r="Z28" s="182">
        <f t="shared" si="38"/>
        <v>649</v>
      </c>
      <c r="AA28" s="182">
        <f t="shared" si="38"/>
        <v>1384</v>
      </c>
      <c r="AB28" s="451">
        <f t="shared" si="38"/>
        <v>0</v>
      </c>
      <c r="AC28" s="451">
        <f t="shared" si="38"/>
        <v>0</v>
      </c>
      <c r="AD28" s="451">
        <f t="shared" si="38"/>
        <v>0</v>
      </c>
      <c r="AE28" s="451">
        <f t="shared" si="38"/>
        <v>735</v>
      </c>
      <c r="AF28" s="451">
        <f t="shared" si="38"/>
        <v>649</v>
      </c>
      <c r="AG28" s="451">
        <f t="shared" si="38"/>
        <v>1384</v>
      </c>
      <c r="AH28" s="451">
        <f t="shared" si="38"/>
        <v>0</v>
      </c>
      <c r="AI28" s="451">
        <f t="shared" si="38"/>
        <v>0</v>
      </c>
      <c r="AJ28" s="451">
        <f t="shared" si="38"/>
        <v>0</v>
      </c>
    </row>
    <row r="29" spans="1:36" s="10" customFormat="1" ht="29.25" customHeight="1">
      <c r="B29" s="276" t="s">
        <v>25</v>
      </c>
      <c r="C29" s="266"/>
      <c r="D29" s="999"/>
      <c r="E29" s="999"/>
      <c r="F29" s="999"/>
      <c r="G29" s="999"/>
      <c r="H29" s="999"/>
      <c r="I29" s="999"/>
      <c r="J29" s="999"/>
      <c r="K29" s="999"/>
      <c r="L29" s="999"/>
      <c r="M29" s="999"/>
      <c r="N29" s="999"/>
      <c r="O29" s="999"/>
      <c r="P29" s="999"/>
      <c r="Q29" s="999"/>
      <c r="R29" s="999"/>
      <c r="S29" s="999"/>
      <c r="T29" s="999"/>
      <c r="U29" s="999"/>
      <c r="V29" s="999"/>
      <c r="W29" s="999"/>
      <c r="X29" s="999"/>
      <c r="Y29" s="1000"/>
      <c r="Z29" s="1000"/>
      <c r="AA29" s="1001"/>
      <c r="AB29" s="999"/>
      <c r="AC29" s="999"/>
      <c r="AD29" s="999"/>
      <c r="AE29" s="999"/>
      <c r="AF29" s="999"/>
      <c r="AG29" s="999"/>
      <c r="AH29" s="999"/>
      <c r="AI29" s="999"/>
      <c r="AJ29" s="1002"/>
    </row>
    <row r="30" spans="1:36" s="10" customFormat="1" ht="33" customHeight="1">
      <c r="A30" s="10">
        <v>1</v>
      </c>
      <c r="B30" s="18">
        <v>17</v>
      </c>
      <c r="C30" s="86" t="s">
        <v>106</v>
      </c>
      <c r="D30" s="578">
        <v>50</v>
      </c>
      <c r="E30" s="578">
        <v>43</v>
      </c>
      <c r="F30" s="153">
        <f t="shared" ref="F30:F31" si="39">SUM(D30:E30)</f>
        <v>93</v>
      </c>
      <c r="G30" s="578">
        <v>498</v>
      </c>
      <c r="H30" s="578">
        <v>470</v>
      </c>
      <c r="I30" s="153">
        <f t="shared" ref="I30:I31" si="40">SUM(G30:H30)</f>
        <v>968</v>
      </c>
      <c r="J30" s="578">
        <v>5</v>
      </c>
      <c r="K30" s="578">
        <v>11</v>
      </c>
      <c r="L30" s="153">
        <f t="shared" ref="L30:L31" si="41">SUM(J30:K30)</f>
        <v>16</v>
      </c>
      <c r="M30" s="578">
        <v>3</v>
      </c>
      <c r="N30" s="578">
        <v>5</v>
      </c>
      <c r="O30" s="153">
        <f t="shared" ref="O30:O31" si="42">SUM(M30:N30)</f>
        <v>8</v>
      </c>
      <c r="P30" s="153"/>
      <c r="Q30" s="153"/>
      <c r="R30" s="153">
        <f t="shared" ref="R30:R31" si="43">P30+Q30</f>
        <v>0</v>
      </c>
      <c r="S30" s="578"/>
      <c r="T30" s="578"/>
      <c r="U30" s="153">
        <f>+S30+T30</f>
        <v>0</v>
      </c>
      <c r="V30" s="153"/>
      <c r="W30" s="153"/>
      <c r="X30" s="992">
        <f t="shared" ref="X30:X31" si="44">+V30+W30</f>
        <v>0</v>
      </c>
      <c r="Y30" s="998">
        <f t="shared" ref="Y30:AA31" si="45">D30+G30+J30+M30+P30+S30+V30</f>
        <v>556</v>
      </c>
      <c r="Z30" s="998">
        <f t="shared" si="45"/>
        <v>529</v>
      </c>
      <c r="AA30" s="998">
        <f t="shared" si="45"/>
        <v>1085</v>
      </c>
      <c r="AB30" s="578">
        <v>120</v>
      </c>
      <c r="AC30" s="578">
        <v>126</v>
      </c>
      <c r="AD30" s="578">
        <f>AB30+AC30</f>
        <v>246</v>
      </c>
      <c r="AE30" s="992">
        <f>Y30+AB30</f>
        <v>676</v>
      </c>
      <c r="AF30" s="992">
        <f>Z30+AC30</f>
        <v>655</v>
      </c>
      <c r="AG30" s="992">
        <f>AE30+AF30</f>
        <v>1331</v>
      </c>
      <c r="AH30" s="578"/>
      <c r="AI30" s="578"/>
      <c r="AJ30" s="578">
        <f>AH30+AI30</f>
        <v>0</v>
      </c>
    </row>
    <row r="31" spans="1:36" s="10" customFormat="1" ht="33" customHeight="1">
      <c r="A31" s="10">
        <v>2</v>
      </c>
      <c r="B31" s="18">
        <v>18</v>
      </c>
      <c r="C31" s="86" t="s">
        <v>107</v>
      </c>
      <c r="D31" s="578">
        <v>6</v>
      </c>
      <c r="E31" s="578">
        <v>6</v>
      </c>
      <c r="F31" s="153">
        <f t="shared" si="39"/>
        <v>12</v>
      </c>
      <c r="G31" s="578">
        <v>124</v>
      </c>
      <c r="H31" s="578">
        <v>116</v>
      </c>
      <c r="I31" s="153">
        <f t="shared" si="40"/>
        <v>240</v>
      </c>
      <c r="J31" s="578"/>
      <c r="K31" s="578"/>
      <c r="L31" s="153">
        <f t="shared" si="41"/>
        <v>0</v>
      </c>
      <c r="M31" s="578">
        <v>1</v>
      </c>
      <c r="N31" s="578">
        <v>1</v>
      </c>
      <c r="O31" s="153">
        <f t="shared" si="42"/>
        <v>2</v>
      </c>
      <c r="P31" s="153"/>
      <c r="Q31" s="153"/>
      <c r="R31" s="153">
        <f t="shared" si="43"/>
        <v>0</v>
      </c>
      <c r="S31" s="578"/>
      <c r="T31" s="578"/>
      <c r="U31" s="153">
        <f>+S31+T31</f>
        <v>0</v>
      </c>
      <c r="V31" s="153"/>
      <c r="W31" s="153"/>
      <c r="X31" s="992">
        <f t="shared" si="44"/>
        <v>0</v>
      </c>
      <c r="Y31" s="998">
        <f t="shared" si="45"/>
        <v>131</v>
      </c>
      <c r="Z31" s="998">
        <f t="shared" si="45"/>
        <v>123</v>
      </c>
      <c r="AA31" s="998">
        <f t="shared" si="45"/>
        <v>254</v>
      </c>
      <c r="AB31" s="578">
        <v>101</v>
      </c>
      <c r="AC31" s="578">
        <v>97</v>
      </c>
      <c r="AD31" s="578">
        <f>AB31+AC31</f>
        <v>198</v>
      </c>
      <c r="AE31" s="992">
        <f>Y31+AB31</f>
        <v>232</v>
      </c>
      <c r="AF31" s="992">
        <f>Z31+AC31</f>
        <v>220</v>
      </c>
      <c r="AG31" s="992">
        <f>AE31+AF31</f>
        <v>452</v>
      </c>
      <c r="AH31" s="578">
        <v>1</v>
      </c>
      <c r="AI31" s="578"/>
      <c r="AJ31" s="578">
        <f>AH31+AI31</f>
        <v>1</v>
      </c>
    </row>
    <row r="32" spans="1:36" s="10" customFormat="1" ht="38.25" customHeight="1">
      <c r="B32" s="80"/>
      <c r="C32" s="81" t="s">
        <v>6</v>
      </c>
      <c r="D32" s="451">
        <f t="shared" ref="D32:AJ32" si="46">SUM(D30:D31)</f>
        <v>56</v>
      </c>
      <c r="E32" s="451">
        <f t="shared" si="46"/>
        <v>49</v>
      </c>
      <c r="F32" s="451">
        <f t="shared" si="46"/>
        <v>105</v>
      </c>
      <c r="G32" s="451">
        <f t="shared" si="46"/>
        <v>622</v>
      </c>
      <c r="H32" s="451">
        <f t="shared" si="46"/>
        <v>586</v>
      </c>
      <c r="I32" s="451">
        <f t="shared" si="46"/>
        <v>1208</v>
      </c>
      <c r="J32" s="451">
        <f t="shared" si="46"/>
        <v>5</v>
      </c>
      <c r="K32" s="451">
        <f t="shared" si="46"/>
        <v>11</v>
      </c>
      <c r="L32" s="451">
        <f t="shared" si="46"/>
        <v>16</v>
      </c>
      <c r="M32" s="451">
        <f t="shared" si="46"/>
        <v>4</v>
      </c>
      <c r="N32" s="451">
        <f t="shared" si="46"/>
        <v>6</v>
      </c>
      <c r="O32" s="451">
        <f t="shared" si="46"/>
        <v>10</v>
      </c>
      <c r="P32" s="451">
        <f t="shared" si="46"/>
        <v>0</v>
      </c>
      <c r="Q32" s="451">
        <f t="shared" si="46"/>
        <v>0</v>
      </c>
      <c r="R32" s="451">
        <f t="shared" si="46"/>
        <v>0</v>
      </c>
      <c r="S32" s="451">
        <f t="shared" si="46"/>
        <v>0</v>
      </c>
      <c r="T32" s="451">
        <f t="shared" si="46"/>
        <v>0</v>
      </c>
      <c r="U32" s="451">
        <f t="shared" si="46"/>
        <v>0</v>
      </c>
      <c r="V32" s="451">
        <f t="shared" si="46"/>
        <v>0</v>
      </c>
      <c r="W32" s="451">
        <f t="shared" si="46"/>
        <v>0</v>
      </c>
      <c r="X32" s="451">
        <f t="shared" si="46"/>
        <v>0</v>
      </c>
      <c r="Y32" s="182">
        <f t="shared" si="46"/>
        <v>687</v>
      </c>
      <c r="Z32" s="182">
        <f t="shared" si="46"/>
        <v>652</v>
      </c>
      <c r="AA32" s="182">
        <f t="shared" si="46"/>
        <v>1339</v>
      </c>
      <c r="AB32" s="451">
        <f t="shared" si="46"/>
        <v>221</v>
      </c>
      <c r="AC32" s="451">
        <f t="shared" si="46"/>
        <v>223</v>
      </c>
      <c r="AD32" s="451">
        <f t="shared" si="46"/>
        <v>444</v>
      </c>
      <c r="AE32" s="451">
        <f t="shared" si="46"/>
        <v>908</v>
      </c>
      <c r="AF32" s="451">
        <f t="shared" si="46"/>
        <v>875</v>
      </c>
      <c r="AG32" s="451">
        <f t="shared" si="46"/>
        <v>1783</v>
      </c>
      <c r="AH32" s="451">
        <f t="shared" si="46"/>
        <v>1</v>
      </c>
      <c r="AI32" s="451">
        <f t="shared" si="46"/>
        <v>0</v>
      </c>
      <c r="AJ32" s="451">
        <f t="shared" si="46"/>
        <v>1</v>
      </c>
    </row>
    <row r="33" spans="1:36" s="10" customFormat="1" ht="28.5" customHeight="1">
      <c r="B33" s="275" t="s">
        <v>27</v>
      </c>
      <c r="D33" s="999"/>
      <c r="E33" s="999"/>
      <c r="F33" s="999"/>
      <c r="G33" s="999"/>
      <c r="H33" s="999"/>
      <c r="I33" s="999"/>
      <c r="J33" s="999"/>
      <c r="K33" s="999"/>
      <c r="L33" s="999"/>
      <c r="M33" s="999"/>
      <c r="N33" s="999"/>
      <c r="O33" s="999"/>
      <c r="P33" s="999"/>
      <c r="Q33" s="999"/>
      <c r="R33" s="999"/>
      <c r="S33" s="999"/>
      <c r="T33" s="999"/>
      <c r="U33" s="999"/>
      <c r="V33" s="999"/>
      <c r="W33" s="999"/>
      <c r="X33" s="999"/>
      <c r="Y33" s="1000"/>
      <c r="Z33" s="1000"/>
      <c r="AA33" s="1001"/>
      <c r="AB33" s="999"/>
      <c r="AC33" s="999"/>
      <c r="AD33" s="999"/>
      <c r="AE33" s="999"/>
      <c r="AF33" s="999"/>
      <c r="AG33" s="999"/>
      <c r="AH33" s="999"/>
      <c r="AI33" s="999"/>
      <c r="AJ33" s="1002"/>
    </row>
    <row r="34" spans="1:36" s="10" customFormat="1" ht="29.25" customHeight="1">
      <c r="A34" s="10">
        <v>1</v>
      </c>
      <c r="B34" s="18">
        <v>19</v>
      </c>
      <c r="C34" s="86" t="s">
        <v>444</v>
      </c>
      <c r="D34" s="578">
        <v>125</v>
      </c>
      <c r="E34" s="578">
        <v>126</v>
      </c>
      <c r="F34" s="153">
        <f>SUM(D34:E34)</f>
        <v>251</v>
      </c>
      <c r="G34" s="578">
        <v>69</v>
      </c>
      <c r="H34" s="578">
        <v>65</v>
      </c>
      <c r="I34" s="153">
        <f>SUM(G34:H34)</f>
        <v>134</v>
      </c>
      <c r="J34" s="578">
        <v>2</v>
      </c>
      <c r="K34" s="578">
        <v>3</v>
      </c>
      <c r="L34" s="153">
        <f>SUM(J34:K34)</f>
        <v>5</v>
      </c>
      <c r="M34" s="578">
        <v>0</v>
      </c>
      <c r="N34" s="578">
        <v>0</v>
      </c>
      <c r="O34" s="153">
        <f>SUM(M34:N34)</f>
        <v>0</v>
      </c>
      <c r="P34" s="153">
        <v>0</v>
      </c>
      <c r="Q34" s="153">
        <v>0</v>
      </c>
      <c r="R34" s="153">
        <f>SUM(P34:Q34)</f>
        <v>0</v>
      </c>
      <c r="S34" s="578">
        <v>0</v>
      </c>
      <c r="T34" s="578">
        <v>0</v>
      </c>
      <c r="U34" s="153">
        <f>SUM(S34:T34)</f>
        <v>0</v>
      </c>
      <c r="V34" s="153">
        <v>0</v>
      </c>
      <c r="W34" s="153">
        <v>0</v>
      </c>
      <c r="X34" s="153">
        <f>SUM(V34:W34)</f>
        <v>0</v>
      </c>
      <c r="Y34" s="998">
        <f t="shared" ref="Y34:AA37" si="47">D34+G34+J34+M34+P34+S34+V34</f>
        <v>196</v>
      </c>
      <c r="Z34" s="998">
        <f t="shared" si="47"/>
        <v>194</v>
      </c>
      <c r="AA34" s="998">
        <f t="shared" si="47"/>
        <v>390</v>
      </c>
      <c r="AB34" s="578">
        <v>51</v>
      </c>
      <c r="AC34" s="578">
        <v>44</v>
      </c>
      <c r="AD34" s="153">
        <f>+AB34+AC34</f>
        <v>95</v>
      </c>
      <c r="AE34" s="992">
        <f t="shared" ref="AE34:AF37" si="48">Y34+AB34</f>
        <v>247</v>
      </c>
      <c r="AF34" s="992">
        <f t="shared" si="48"/>
        <v>238</v>
      </c>
      <c r="AG34" s="153">
        <f>+AE34+AF34</f>
        <v>485</v>
      </c>
      <c r="AH34" s="578">
        <v>0</v>
      </c>
      <c r="AI34" s="578">
        <v>0</v>
      </c>
      <c r="AJ34" s="153">
        <f>+AH34+AI34</f>
        <v>0</v>
      </c>
    </row>
    <row r="35" spans="1:36" s="10" customFormat="1" ht="29.25" customHeight="1">
      <c r="A35" s="10">
        <v>2</v>
      </c>
      <c r="B35" s="18">
        <v>20</v>
      </c>
      <c r="C35" s="86" t="s">
        <v>445</v>
      </c>
      <c r="D35" s="578">
        <v>131</v>
      </c>
      <c r="E35" s="578">
        <v>120</v>
      </c>
      <c r="F35" s="153">
        <f t="shared" ref="F35:F37" si="49">SUM(D35:E35)</f>
        <v>251</v>
      </c>
      <c r="G35" s="578">
        <v>135</v>
      </c>
      <c r="H35" s="578">
        <v>118</v>
      </c>
      <c r="I35" s="153">
        <f t="shared" ref="I35:I37" si="50">SUM(G35:H35)</f>
        <v>253</v>
      </c>
      <c r="J35" s="578">
        <v>1</v>
      </c>
      <c r="K35" s="578">
        <v>1</v>
      </c>
      <c r="L35" s="153">
        <f t="shared" ref="L35:L37" si="51">SUM(J35:K35)</f>
        <v>2</v>
      </c>
      <c r="M35" s="578">
        <v>2</v>
      </c>
      <c r="N35" s="578">
        <v>1</v>
      </c>
      <c r="O35" s="153">
        <f t="shared" ref="O35:O37" si="52">SUM(M35:N35)</f>
        <v>3</v>
      </c>
      <c r="P35" s="153">
        <v>0</v>
      </c>
      <c r="Q35" s="153">
        <v>0</v>
      </c>
      <c r="R35" s="153">
        <f t="shared" ref="R35:R37" si="53">SUM(P35:Q35)</f>
        <v>0</v>
      </c>
      <c r="S35" s="578">
        <v>0</v>
      </c>
      <c r="T35" s="578">
        <v>0</v>
      </c>
      <c r="U35" s="153">
        <f t="shared" ref="U35:U37" si="54">SUM(S35:T35)</f>
        <v>0</v>
      </c>
      <c r="V35" s="153">
        <v>0</v>
      </c>
      <c r="W35" s="153">
        <v>0</v>
      </c>
      <c r="X35" s="153">
        <f t="shared" ref="X35:X37" si="55">SUM(V35:W35)</f>
        <v>0</v>
      </c>
      <c r="Y35" s="998">
        <f t="shared" si="47"/>
        <v>269</v>
      </c>
      <c r="Z35" s="998">
        <f t="shared" si="47"/>
        <v>240</v>
      </c>
      <c r="AA35" s="998">
        <f t="shared" si="47"/>
        <v>509</v>
      </c>
      <c r="AB35" s="578">
        <v>81</v>
      </c>
      <c r="AC35" s="578">
        <v>78</v>
      </c>
      <c r="AD35" s="153">
        <f>+AB35+AC35</f>
        <v>159</v>
      </c>
      <c r="AE35" s="992">
        <f t="shared" si="48"/>
        <v>350</v>
      </c>
      <c r="AF35" s="992">
        <f t="shared" si="48"/>
        <v>318</v>
      </c>
      <c r="AG35" s="153">
        <f>+AE35+AF35</f>
        <v>668</v>
      </c>
      <c r="AH35" s="578">
        <v>8</v>
      </c>
      <c r="AI35" s="578">
        <v>4</v>
      </c>
      <c r="AJ35" s="153">
        <f>+AH35+AI35</f>
        <v>12</v>
      </c>
    </row>
    <row r="36" spans="1:36" s="10" customFormat="1" ht="29.25" customHeight="1">
      <c r="A36" s="10">
        <v>3</v>
      </c>
      <c r="B36" s="18">
        <v>21</v>
      </c>
      <c r="C36" s="86" t="s">
        <v>108</v>
      </c>
      <c r="D36" s="578">
        <v>126</v>
      </c>
      <c r="E36" s="578">
        <v>122</v>
      </c>
      <c r="F36" s="153">
        <f t="shared" si="49"/>
        <v>248</v>
      </c>
      <c r="G36" s="578">
        <v>135</v>
      </c>
      <c r="H36" s="578">
        <v>127</v>
      </c>
      <c r="I36" s="153">
        <f t="shared" si="50"/>
        <v>262</v>
      </c>
      <c r="J36" s="578">
        <v>4</v>
      </c>
      <c r="K36" s="578">
        <v>7</v>
      </c>
      <c r="L36" s="153">
        <f t="shared" si="51"/>
        <v>11</v>
      </c>
      <c r="M36" s="578">
        <v>5</v>
      </c>
      <c r="N36" s="578">
        <v>8</v>
      </c>
      <c r="O36" s="153">
        <f t="shared" si="52"/>
        <v>13</v>
      </c>
      <c r="P36" s="153">
        <v>0</v>
      </c>
      <c r="Q36" s="153">
        <v>0</v>
      </c>
      <c r="R36" s="153">
        <f t="shared" si="53"/>
        <v>0</v>
      </c>
      <c r="S36" s="578">
        <v>0</v>
      </c>
      <c r="T36" s="578">
        <v>0</v>
      </c>
      <c r="U36" s="153">
        <f t="shared" si="54"/>
        <v>0</v>
      </c>
      <c r="V36" s="153">
        <v>0</v>
      </c>
      <c r="W36" s="153">
        <v>0</v>
      </c>
      <c r="X36" s="153">
        <f t="shared" si="55"/>
        <v>0</v>
      </c>
      <c r="Y36" s="998">
        <f t="shared" si="47"/>
        <v>270</v>
      </c>
      <c r="Z36" s="998">
        <f t="shared" si="47"/>
        <v>264</v>
      </c>
      <c r="AA36" s="998">
        <f t="shared" si="47"/>
        <v>534</v>
      </c>
      <c r="AB36" s="578">
        <v>72</v>
      </c>
      <c r="AC36" s="578">
        <v>41</v>
      </c>
      <c r="AD36" s="153">
        <f>+AB36+AC36</f>
        <v>113</v>
      </c>
      <c r="AE36" s="992">
        <f t="shared" si="48"/>
        <v>342</v>
      </c>
      <c r="AF36" s="992">
        <f t="shared" si="48"/>
        <v>305</v>
      </c>
      <c r="AG36" s="153">
        <f>+AE36+AF36</f>
        <v>647</v>
      </c>
      <c r="AH36" s="578">
        <v>5</v>
      </c>
      <c r="AI36" s="578">
        <v>3</v>
      </c>
      <c r="AJ36" s="153">
        <f>+AH36+AI36</f>
        <v>8</v>
      </c>
    </row>
    <row r="37" spans="1:36" s="10" customFormat="1" ht="29.25" customHeight="1">
      <c r="A37" s="10">
        <v>4</v>
      </c>
      <c r="B37" s="18">
        <v>22</v>
      </c>
      <c r="C37" s="86" t="s">
        <v>446</v>
      </c>
      <c r="D37" s="578">
        <v>65</v>
      </c>
      <c r="E37" s="578">
        <v>72</v>
      </c>
      <c r="F37" s="153">
        <f t="shared" si="49"/>
        <v>137</v>
      </c>
      <c r="G37" s="578">
        <v>80</v>
      </c>
      <c r="H37" s="578">
        <v>105</v>
      </c>
      <c r="I37" s="153">
        <f t="shared" si="50"/>
        <v>185</v>
      </c>
      <c r="J37" s="578">
        <v>1</v>
      </c>
      <c r="K37" s="578">
        <v>0</v>
      </c>
      <c r="L37" s="153">
        <f t="shared" si="51"/>
        <v>1</v>
      </c>
      <c r="M37" s="578">
        <v>2</v>
      </c>
      <c r="N37" s="578">
        <v>0</v>
      </c>
      <c r="O37" s="153">
        <f t="shared" si="52"/>
        <v>2</v>
      </c>
      <c r="P37" s="153">
        <v>0</v>
      </c>
      <c r="Q37" s="153">
        <v>0</v>
      </c>
      <c r="R37" s="153">
        <f t="shared" si="53"/>
        <v>0</v>
      </c>
      <c r="S37" s="578">
        <v>0</v>
      </c>
      <c r="T37" s="578">
        <v>0</v>
      </c>
      <c r="U37" s="153">
        <f t="shared" si="54"/>
        <v>0</v>
      </c>
      <c r="V37" s="153">
        <v>0</v>
      </c>
      <c r="W37" s="153">
        <v>0</v>
      </c>
      <c r="X37" s="153">
        <f t="shared" si="55"/>
        <v>0</v>
      </c>
      <c r="Y37" s="998">
        <f t="shared" si="47"/>
        <v>148</v>
      </c>
      <c r="Z37" s="998">
        <f t="shared" si="47"/>
        <v>177</v>
      </c>
      <c r="AA37" s="998">
        <f t="shared" si="47"/>
        <v>325</v>
      </c>
      <c r="AB37" s="578">
        <v>35</v>
      </c>
      <c r="AC37" s="578">
        <v>25</v>
      </c>
      <c r="AD37" s="153">
        <f>+AB37+AC37</f>
        <v>60</v>
      </c>
      <c r="AE37" s="992">
        <f t="shared" si="48"/>
        <v>183</v>
      </c>
      <c r="AF37" s="992">
        <f t="shared" si="48"/>
        <v>202</v>
      </c>
      <c r="AG37" s="153">
        <f>+AE37+AF37</f>
        <v>385</v>
      </c>
      <c r="AH37" s="578">
        <v>0</v>
      </c>
      <c r="AI37" s="578">
        <v>0</v>
      </c>
      <c r="AJ37" s="153">
        <f>+AH37+AI37</f>
        <v>0</v>
      </c>
    </row>
    <row r="38" spans="1:36" s="10" customFormat="1" ht="29.25" customHeight="1">
      <c r="B38" s="80"/>
      <c r="C38" s="81" t="s">
        <v>6</v>
      </c>
      <c r="D38" s="451">
        <f t="shared" ref="D38:AJ38" si="56">SUM(D34:D37)</f>
        <v>447</v>
      </c>
      <c r="E38" s="451">
        <f t="shared" si="56"/>
        <v>440</v>
      </c>
      <c r="F38" s="451">
        <f t="shared" si="56"/>
        <v>887</v>
      </c>
      <c r="G38" s="451">
        <f t="shared" si="56"/>
        <v>419</v>
      </c>
      <c r="H38" s="451">
        <f t="shared" si="56"/>
        <v>415</v>
      </c>
      <c r="I38" s="451">
        <f t="shared" si="56"/>
        <v>834</v>
      </c>
      <c r="J38" s="451">
        <f t="shared" si="56"/>
        <v>8</v>
      </c>
      <c r="K38" s="451">
        <f t="shared" si="56"/>
        <v>11</v>
      </c>
      <c r="L38" s="451">
        <f t="shared" si="56"/>
        <v>19</v>
      </c>
      <c r="M38" s="451">
        <f t="shared" si="56"/>
        <v>9</v>
      </c>
      <c r="N38" s="451">
        <f t="shared" si="56"/>
        <v>9</v>
      </c>
      <c r="O38" s="451">
        <f t="shared" si="56"/>
        <v>18</v>
      </c>
      <c r="P38" s="451">
        <f t="shared" si="56"/>
        <v>0</v>
      </c>
      <c r="Q38" s="451">
        <f t="shared" si="56"/>
        <v>0</v>
      </c>
      <c r="R38" s="451">
        <f t="shared" si="56"/>
        <v>0</v>
      </c>
      <c r="S38" s="451">
        <f t="shared" si="56"/>
        <v>0</v>
      </c>
      <c r="T38" s="451">
        <f t="shared" si="56"/>
        <v>0</v>
      </c>
      <c r="U38" s="451">
        <f t="shared" si="56"/>
        <v>0</v>
      </c>
      <c r="V38" s="451">
        <f t="shared" si="56"/>
        <v>0</v>
      </c>
      <c r="W38" s="451">
        <f t="shared" si="56"/>
        <v>0</v>
      </c>
      <c r="X38" s="451">
        <f t="shared" si="56"/>
        <v>0</v>
      </c>
      <c r="Y38" s="182">
        <f t="shared" si="56"/>
        <v>883</v>
      </c>
      <c r="Z38" s="182">
        <f t="shared" si="56"/>
        <v>875</v>
      </c>
      <c r="AA38" s="182">
        <f t="shared" si="56"/>
        <v>1758</v>
      </c>
      <c r="AB38" s="451">
        <f t="shared" si="56"/>
        <v>239</v>
      </c>
      <c r="AC38" s="451">
        <f t="shared" si="56"/>
        <v>188</v>
      </c>
      <c r="AD38" s="451">
        <f t="shared" si="56"/>
        <v>427</v>
      </c>
      <c r="AE38" s="451">
        <f>SUM(AE34:AE37)</f>
        <v>1122</v>
      </c>
      <c r="AF38" s="451">
        <f>SUM(AF34:AF37)</f>
        <v>1063</v>
      </c>
      <c r="AG38" s="451">
        <f>SUM(AG34:AG37)</f>
        <v>2185</v>
      </c>
      <c r="AH38" s="451">
        <f t="shared" si="56"/>
        <v>13</v>
      </c>
      <c r="AI38" s="451">
        <f t="shared" si="56"/>
        <v>7</v>
      </c>
      <c r="AJ38" s="451">
        <f t="shared" si="56"/>
        <v>20</v>
      </c>
    </row>
    <row r="39" spans="1:36" s="10" customFormat="1" ht="29.25" customHeight="1">
      <c r="B39" s="278" t="s">
        <v>29</v>
      </c>
      <c r="C39" s="271"/>
      <c r="D39" s="999"/>
      <c r="E39" s="999"/>
      <c r="F39" s="999"/>
      <c r="G39" s="999"/>
      <c r="H39" s="999"/>
      <c r="I39" s="999"/>
      <c r="J39" s="999"/>
      <c r="K39" s="999"/>
      <c r="L39" s="999"/>
      <c r="M39" s="999"/>
      <c r="N39" s="999"/>
      <c r="O39" s="999"/>
      <c r="P39" s="999"/>
      <c r="Q39" s="999"/>
      <c r="R39" s="999"/>
      <c r="S39" s="999"/>
      <c r="T39" s="999"/>
      <c r="U39" s="999"/>
      <c r="V39" s="999"/>
      <c r="W39" s="999"/>
      <c r="X39" s="999"/>
      <c r="Y39" s="1000"/>
      <c r="Z39" s="1000"/>
      <c r="AA39" s="1001"/>
      <c r="AB39" s="999"/>
      <c r="AC39" s="999"/>
      <c r="AD39" s="999"/>
      <c r="AE39" s="999"/>
      <c r="AF39" s="999"/>
      <c r="AG39" s="999"/>
      <c r="AH39" s="999"/>
      <c r="AI39" s="999"/>
      <c r="AJ39" s="1002"/>
    </row>
    <row r="40" spans="1:36" s="10" customFormat="1" ht="29.25" customHeight="1">
      <c r="A40" s="10">
        <v>1</v>
      </c>
      <c r="B40" s="18">
        <v>23</v>
      </c>
      <c r="C40" s="86" t="s">
        <v>481</v>
      </c>
      <c r="D40" s="153">
        <v>26</v>
      </c>
      <c r="E40" s="153">
        <v>23</v>
      </c>
      <c r="F40" s="578">
        <f>SUM(D40:E40)</f>
        <v>49</v>
      </c>
      <c r="G40" s="153">
        <v>92</v>
      </c>
      <c r="H40" s="153">
        <v>89</v>
      </c>
      <c r="I40" s="578">
        <f>SUM(G40:H40)</f>
        <v>181</v>
      </c>
      <c r="J40" s="153">
        <v>3</v>
      </c>
      <c r="K40" s="153">
        <v>5</v>
      </c>
      <c r="L40" s="578">
        <f>SUM(J40:K40)</f>
        <v>8</v>
      </c>
      <c r="M40" s="153">
        <v>1</v>
      </c>
      <c r="N40" s="153">
        <v>1</v>
      </c>
      <c r="O40" s="578">
        <f>SUM(M40:N40)</f>
        <v>2</v>
      </c>
      <c r="P40" s="578"/>
      <c r="Q40" s="578"/>
      <c r="R40" s="153">
        <f t="shared" ref="R40:R42" si="57">P40+Q40</f>
        <v>0</v>
      </c>
      <c r="S40" s="578"/>
      <c r="T40" s="578"/>
      <c r="U40" s="578">
        <f>+S40+T40</f>
        <v>0</v>
      </c>
      <c r="V40" s="578"/>
      <c r="W40" s="578"/>
      <c r="X40" s="578">
        <f>+V40+W40</f>
        <v>0</v>
      </c>
      <c r="Y40" s="998">
        <f t="shared" ref="Y40:AA42" si="58">D40+G40+J40+M40+P40+S40+V40</f>
        <v>122</v>
      </c>
      <c r="Z40" s="998">
        <f t="shared" si="58"/>
        <v>118</v>
      </c>
      <c r="AA40" s="998">
        <f t="shared" si="58"/>
        <v>240</v>
      </c>
      <c r="AB40" s="153">
        <v>76</v>
      </c>
      <c r="AC40" s="153">
        <v>50</v>
      </c>
      <c r="AD40" s="578">
        <f>+AB40+AC40</f>
        <v>126</v>
      </c>
      <c r="AE40" s="992">
        <f t="shared" ref="AE40:AF42" si="59">Y40+AB40</f>
        <v>198</v>
      </c>
      <c r="AF40" s="992">
        <f t="shared" si="59"/>
        <v>168</v>
      </c>
      <c r="AG40" s="578">
        <f>+AE40+AF40</f>
        <v>366</v>
      </c>
      <c r="AH40" s="992"/>
      <c r="AI40" s="992"/>
      <c r="AJ40" s="578">
        <f>AH40+AI40</f>
        <v>0</v>
      </c>
    </row>
    <row r="41" spans="1:36" s="10" customFormat="1" ht="29.25" customHeight="1">
      <c r="A41" s="10">
        <v>2</v>
      </c>
      <c r="B41" s="18">
        <v>24</v>
      </c>
      <c r="C41" s="86" t="s">
        <v>482</v>
      </c>
      <c r="D41" s="153">
        <v>21</v>
      </c>
      <c r="E41" s="153">
        <v>11</v>
      </c>
      <c r="F41" s="578">
        <f>SUM(D41:E41)</f>
        <v>32</v>
      </c>
      <c r="G41" s="153">
        <v>19</v>
      </c>
      <c r="H41" s="153">
        <v>18</v>
      </c>
      <c r="I41" s="578">
        <f>SUM(G41:H41)</f>
        <v>37</v>
      </c>
      <c r="J41" s="153">
        <v>1</v>
      </c>
      <c r="K41" s="153">
        <v>2</v>
      </c>
      <c r="L41" s="578">
        <f>SUM(J41:K41)</f>
        <v>3</v>
      </c>
      <c r="M41" s="153">
        <v>0</v>
      </c>
      <c r="N41" s="153">
        <v>0</v>
      </c>
      <c r="O41" s="578">
        <f>SUM(M41:N41)</f>
        <v>0</v>
      </c>
      <c r="P41" s="578"/>
      <c r="Q41" s="578"/>
      <c r="R41" s="153">
        <f t="shared" si="57"/>
        <v>0</v>
      </c>
      <c r="S41" s="578"/>
      <c r="T41" s="578"/>
      <c r="U41" s="578">
        <f>+S41+T41</f>
        <v>0</v>
      </c>
      <c r="V41" s="578"/>
      <c r="W41" s="578"/>
      <c r="X41" s="578">
        <f>+V41+W41</f>
        <v>0</v>
      </c>
      <c r="Y41" s="998">
        <f t="shared" si="58"/>
        <v>41</v>
      </c>
      <c r="Z41" s="998">
        <f t="shared" si="58"/>
        <v>31</v>
      </c>
      <c r="AA41" s="998">
        <f t="shared" si="58"/>
        <v>72</v>
      </c>
      <c r="AB41" s="153">
        <v>42</v>
      </c>
      <c r="AC41" s="153">
        <v>47</v>
      </c>
      <c r="AD41" s="578">
        <f>+AB41+AC41</f>
        <v>89</v>
      </c>
      <c r="AE41" s="992">
        <f t="shared" si="59"/>
        <v>83</v>
      </c>
      <c r="AF41" s="992">
        <f t="shared" si="59"/>
        <v>78</v>
      </c>
      <c r="AG41" s="578">
        <f>+AE41+AF41</f>
        <v>161</v>
      </c>
      <c r="AH41" s="992"/>
      <c r="AI41" s="992">
        <v>1</v>
      </c>
      <c r="AJ41" s="578">
        <f>AH41+AI41</f>
        <v>1</v>
      </c>
    </row>
    <row r="42" spans="1:36" s="10" customFormat="1" ht="29.25" customHeight="1">
      <c r="A42" s="10">
        <v>3</v>
      </c>
      <c r="B42" s="18">
        <v>25</v>
      </c>
      <c r="C42" s="86" t="s">
        <v>483</v>
      </c>
      <c r="D42" s="153">
        <v>10</v>
      </c>
      <c r="E42" s="153">
        <v>6</v>
      </c>
      <c r="F42" s="578">
        <f>SUM(D42:E42)</f>
        <v>16</v>
      </c>
      <c r="G42" s="153">
        <v>20</v>
      </c>
      <c r="H42" s="153">
        <v>15</v>
      </c>
      <c r="I42" s="578">
        <f>SUM(G42:H42)</f>
        <v>35</v>
      </c>
      <c r="J42" s="153">
        <v>0</v>
      </c>
      <c r="K42" s="153">
        <v>1</v>
      </c>
      <c r="L42" s="578">
        <f>SUM(J42:K42)</f>
        <v>1</v>
      </c>
      <c r="M42" s="153">
        <v>0</v>
      </c>
      <c r="N42" s="153">
        <v>0</v>
      </c>
      <c r="O42" s="578">
        <f>SUM(M42:N42)</f>
        <v>0</v>
      </c>
      <c r="P42" s="578"/>
      <c r="Q42" s="578"/>
      <c r="R42" s="153">
        <f t="shared" si="57"/>
        <v>0</v>
      </c>
      <c r="S42" s="578"/>
      <c r="T42" s="578"/>
      <c r="U42" s="578">
        <f>+S42+T42</f>
        <v>0</v>
      </c>
      <c r="V42" s="578"/>
      <c r="W42" s="578"/>
      <c r="X42" s="578">
        <f>+V42+W42</f>
        <v>0</v>
      </c>
      <c r="Y42" s="998">
        <f t="shared" si="58"/>
        <v>30</v>
      </c>
      <c r="Z42" s="998">
        <f t="shared" si="58"/>
        <v>22</v>
      </c>
      <c r="AA42" s="998">
        <f t="shared" si="58"/>
        <v>52</v>
      </c>
      <c r="AB42" s="153">
        <v>69</v>
      </c>
      <c r="AC42" s="153">
        <v>63</v>
      </c>
      <c r="AD42" s="578">
        <f>+AB42+AC42</f>
        <v>132</v>
      </c>
      <c r="AE42" s="992">
        <f t="shared" si="59"/>
        <v>99</v>
      </c>
      <c r="AF42" s="992">
        <f t="shared" si="59"/>
        <v>85</v>
      </c>
      <c r="AG42" s="578">
        <f>+AE42+AF42</f>
        <v>184</v>
      </c>
      <c r="AH42" s="992"/>
      <c r="AI42" s="992"/>
      <c r="AJ42" s="578">
        <f>AH42+AI42</f>
        <v>0</v>
      </c>
    </row>
    <row r="43" spans="1:36" s="10" customFormat="1" ht="29.25" customHeight="1">
      <c r="B43" s="80"/>
      <c r="C43" s="82" t="s">
        <v>6</v>
      </c>
      <c r="D43" s="451">
        <f>SUM(D40:D42)</f>
        <v>57</v>
      </c>
      <c r="E43" s="451">
        <f t="shared" ref="E43:AJ43" si="60">SUM(E40:E42)</f>
        <v>40</v>
      </c>
      <c r="F43" s="451">
        <f t="shared" si="60"/>
        <v>97</v>
      </c>
      <c r="G43" s="451">
        <f t="shared" si="60"/>
        <v>131</v>
      </c>
      <c r="H43" s="451">
        <f t="shared" si="60"/>
        <v>122</v>
      </c>
      <c r="I43" s="451">
        <f t="shared" si="60"/>
        <v>253</v>
      </c>
      <c r="J43" s="451">
        <f t="shared" si="60"/>
        <v>4</v>
      </c>
      <c r="K43" s="451">
        <f t="shared" si="60"/>
        <v>8</v>
      </c>
      <c r="L43" s="451">
        <f t="shared" si="60"/>
        <v>12</v>
      </c>
      <c r="M43" s="451">
        <f t="shared" si="60"/>
        <v>1</v>
      </c>
      <c r="N43" s="451">
        <f t="shared" si="60"/>
        <v>1</v>
      </c>
      <c r="O43" s="451">
        <f t="shared" si="60"/>
        <v>2</v>
      </c>
      <c r="P43" s="451">
        <f t="shared" si="60"/>
        <v>0</v>
      </c>
      <c r="Q43" s="451">
        <f t="shared" si="60"/>
        <v>0</v>
      </c>
      <c r="R43" s="451">
        <f t="shared" si="60"/>
        <v>0</v>
      </c>
      <c r="S43" s="451">
        <f t="shared" si="60"/>
        <v>0</v>
      </c>
      <c r="T43" s="451">
        <f t="shared" si="60"/>
        <v>0</v>
      </c>
      <c r="U43" s="451">
        <f t="shared" si="60"/>
        <v>0</v>
      </c>
      <c r="V43" s="451">
        <f t="shared" si="60"/>
        <v>0</v>
      </c>
      <c r="W43" s="451">
        <f t="shared" si="60"/>
        <v>0</v>
      </c>
      <c r="X43" s="451">
        <f t="shared" si="60"/>
        <v>0</v>
      </c>
      <c r="Y43" s="182">
        <f t="shared" si="60"/>
        <v>193</v>
      </c>
      <c r="Z43" s="182">
        <f t="shared" si="60"/>
        <v>171</v>
      </c>
      <c r="AA43" s="182">
        <f t="shared" si="60"/>
        <v>364</v>
      </c>
      <c r="AB43" s="451">
        <f t="shared" si="60"/>
        <v>187</v>
      </c>
      <c r="AC43" s="451">
        <f t="shared" si="60"/>
        <v>160</v>
      </c>
      <c r="AD43" s="451">
        <f t="shared" si="60"/>
        <v>347</v>
      </c>
      <c r="AE43" s="451">
        <f t="shared" si="60"/>
        <v>380</v>
      </c>
      <c r="AF43" s="451">
        <f t="shared" si="60"/>
        <v>331</v>
      </c>
      <c r="AG43" s="451">
        <f t="shared" si="60"/>
        <v>711</v>
      </c>
      <c r="AH43" s="451">
        <f t="shared" si="60"/>
        <v>0</v>
      </c>
      <c r="AI43" s="451">
        <f t="shared" si="60"/>
        <v>1</v>
      </c>
      <c r="AJ43" s="451">
        <f t="shared" si="60"/>
        <v>1</v>
      </c>
    </row>
    <row r="44" spans="1:36" s="10" customFormat="1" ht="29.25" customHeight="1">
      <c r="B44" s="278" t="s">
        <v>33</v>
      </c>
      <c r="C44" s="271"/>
      <c r="D44" s="999"/>
      <c r="E44" s="999"/>
      <c r="F44" s="999"/>
      <c r="G44" s="999"/>
      <c r="H44" s="999"/>
      <c r="I44" s="999"/>
      <c r="J44" s="999"/>
      <c r="K44" s="999"/>
      <c r="L44" s="999"/>
      <c r="M44" s="999"/>
      <c r="N44" s="999"/>
      <c r="O44" s="999"/>
      <c r="P44" s="999"/>
      <c r="Q44" s="999"/>
      <c r="R44" s="999"/>
      <c r="S44" s="999"/>
      <c r="T44" s="999"/>
      <c r="U44" s="999"/>
      <c r="V44" s="999"/>
      <c r="W44" s="999"/>
      <c r="X44" s="999"/>
      <c r="Y44" s="1000"/>
      <c r="Z44" s="1000"/>
      <c r="AA44" s="1001"/>
      <c r="AB44" s="999"/>
      <c r="AC44" s="999"/>
      <c r="AD44" s="999"/>
      <c r="AE44" s="999"/>
      <c r="AF44" s="999"/>
      <c r="AG44" s="999"/>
      <c r="AH44" s="999"/>
      <c r="AI44" s="999"/>
      <c r="AJ44" s="1002"/>
    </row>
    <row r="45" spans="1:36" s="10" customFormat="1" ht="29.25" customHeight="1">
      <c r="A45" s="10">
        <v>1</v>
      </c>
      <c r="B45" s="18">
        <v>26</v>
      </c>
      <c r="C45" s="85" t="s">
        <v>109</v>
      </c>
      <c r="D45" s="1004">
        <v>2</v>
      </c>
      <c r="E45" s="1004">
        <v>1</v>
      </c>
      <c r="F45" s="578">
        <f t="shared" ref="F45:F48" si="61">SUM(D45:E45)</f>
        <v>3</v>
      </c>
      <c r="G45" s="1004">
        <v>51</v>
      </c>
      <c r="H45" s="1004">
        <v>45</v>
      </c>
      <c r="I45" s="578">
        <f t="shared" ref="I45:I48" si="62">SUM(G45:H45)</f>
        <v>96</v>
      </c>
      <c r="J45" s="1004">
        <v>0</v>
      </c>
      <c r="K45" s="1004">
        <v>0</v>
      </c>
      <c r="L45" s="578">
        <f t="shared" ref="L45:L48" si="63">SUM(J45:K45)</f>
        <v>0</v>
      </c>
      <c r="M45" s="1004">
        <v>3</v>
      </c>
      <c r="N45" s="1004">
        <v>0</v>
      </c>
      <c r="O45" s="578">
        <f t="shared" ref="O45:O48" si="64">SUM(M45:N45)</f>
        <v>3</v>
      </c>
      <c r="P45" s="578"/>
      <c r="Q45" s="578"/>
      <c r="R45" s="578">
        <f t="shared" ref="R45:R48" si="65">SUM(P45:Q45)</f>
        <v>0</v>
      </c>
      <c r="S45" s="578"/>
      <c r="T45" s="578"/>
      <c r="U45" s="578">
        <f t="shared" ref="U45:U48" si="66">SUM(S45:T45)</f>
        <v>0</v>
      </c>
      <c r="V45" s="153"/>
      <c r="W45" s="153"/>
      <c r="X45" s="578">
        <f t="shared" ref="X45:X48" si="67">SUM(V45:W45)</f>
        <v>0</v>
      </c>
      <c r="Y45" s="998">
        <f t="shared" ref="Y45:AA48" si="68">D45+G45+J45+M45+P45+S45+V45</f>
        <v>56</v>
      </c>
      <c r="Z45" s="998">
        <f t="shared" si="68"/>
        <v>46</v>
      </c>
      <c r="AA45" s="998">
        <f t="shared" si="68"/>
        <v>102</v>
      </c>
      <c r="AB45" s="991">
        <v>43</v>
      </c>
      <c r="AC45" s="991">
        <v>53</v>
      </c>
      <c r="AD45" s="578">
        <f>+AB45+AC45</f>
        <v>96</v>
      </c>
      <c r="AE45" s="992">
        <f t="shared" ref="AE45:AF48" si="69">Y45+AB45</f>
        <v>99</v>
      </c>
      <c r="AF45" s="992">
        <f t="shared" si="69"/>
        <v>99</v>
      </c>
      <c r="AG45" s="578">
        <f>+AE45+AF45</f>
        <v>198</v>
      </c>
      <c r="AH45" s="1004">
        <v>0</v>
      </c>
      <c r="AI45" s="1004">
        <v>0</v>
      </c>
      <c r="AJ45" s="578">
        <f>+AH45+AI45</f>
        <v>0</v>
      </c>
    </row>
    <row r="46" spans="1:36" s="10" customFormat="1" ht="29.25" customHeight="1">
      <c r="A46" s="10">
        <v>2</v>
      </c>
      <c r="B46" s="18">
        <v>27</v>
      </c>
      <c r="C46" s="85" t="s">
        <v>466</v>
      </c>
      <c r="D46" s="1004">
        <v>26</v>
      </c>
      <c r="E46" s="1004">
        <v>19</v>
      </c>
      <c r="F46" s="578">
        <f t="shared" si="61"/>
        <v>45</v>
      </c>
      <c r="G46" s="1004">
        <v>166</v>
      </c>
      <c r="H46" s="1004">
        <v>122</v>
      </c>
      <c r="I46" s="578">
        <f t="shared" si="62"/>
        <v>288</v>
      </c>
      <c r="J46" s="1004">
        <v>5</v>
      </c>
      <c r="K46" s="1004">
        <v>1</v>
      </c>
      <c r="L46" s="578">
        <f t="shared" si="63"/>
        <v>6</v>
      </c>
      <c r="M46" s="1004">
        <v>3</v>
      </c>
      <c r="N46" s="1004">
        <v>1</v>
      </c>
      <c r="O46" s="578">
        <f t="shared" si="64"/>
        <v>4</v>
      </c>
      <c r="P46" s="578"/>
      <c r="Q46" s="578"/>
      <c r="R46" s="578">
        <f t="shared" si="65"/>
        <v>0</v>
      </c>
      <c r="S46" s="578"/>
      <c r="T46" s="578"/>
      <c r="U46" s="578">
        <f t="shared" si="66"/>
        <v>0</v>
      </c>
      <c r="V46" s="153"/>
      <c r="W46" s="153"/>
      <c r="X46" s="578">
        <f t="shared" si="67"/>
        <v>0</v>
      </c>
      <c r="Y46" s="998">
        <f t="shared" si="68"/>
        <v>200</v>
      </c>
      <c r="Z46" s="998">
        <f t="shared" si="68"/>
        <v>143</v>
      </c>
      <c r="AA46" s="998">
        <f t="shared" si="68"/>
        <v>343</v>
      </c>
      <c r="AB46" s="1004">
        <v>75</v>
      </c>
      <c r="AC46" s="1004">
        <v>52</v>
      </c>
      <c r="AD46" s="578">
        <f>+AB46+AC46</f>
        <v>127</v>
      </c>
      <c r="AE46" s="992">
        <f t="shared" si="69"/>
        <v>275</v>
      </c>
      <c r="AF46" s="992">
        <f t="shared" si="69"/>
        <v>195</v>
      </c>
      <c r="AG46" s="578">
        <f>+AE46+AF46</f>
        <v>470</v>
      </c>
      <c r="AH46" s="1004">
        <v>2</v>
      </c>
      <c r="AI46" s="1004">
        <v>1</v>
      </c>
      <c r="AJ46" s="578">
        <f>+AH46+AI46</f>
        <v>3</v>
      </c>
    </row>
    <row r="47" spans="1:36" s="10" customFormat="1" ht="29.25" customHeight="1">
      <c r="A47" s="10">
        <v>3</v>
      </c>
      <c r="B47" s="18">
        <v>28</v>
      </c>
      <c r="C47" s="85" t="s">
        <v>34</v>
      </c>
      <c r="D47" s="1004">
        <v>21</v>
      </c>
      <c r="E47" s="1004">
        <v>12</v>
      </c>
      <c r="F47" s="578">
        <f t="shared" si="61"/>
        <v>33</v>
      </c>
      <c r="G47" s="1004">
        <v>205</v>
      </c>
      <c r="H47" s="1004">
        <v>220</v>
      </c>
      <c r="I47" s="578">
        <f t="shared" si="62"/>
        <v>425</v>
      </c>
      <c r="J47" s="1004">
        <v>1</v>
      </c>
      <c r="K47" s="1004">
        <v>1</v>
      </c>
      <c r="L47" s="578">
        <f t="shared" si="63"/>
        <v>2</v>
      </c>
      <c r="M47" s="1004">
        <v>4</v>
      </c>
      <c r="N47" s="1004">
        <v>1</v>
      </c>
      <c r="O47" s="578">
        <f t="shared" si="64"/>
        <v>5</v>
      </c>
      <c r="P47" s="578"/>
      <c r="Q47" s="578"/>
      <c r="R47" s="578">
        <f t="shared" si="65"/>
        <v>0</v>
      </c>
      <c r="S47" s="578"/>
      <c r="T47" s="578"/>
      <c r="U47" s="578">
        <f t="shared" si="66"/>
        <v>0</v>
      </c>
      <c r="V47" s="153"/>
      <c r="W47" s="153"/>
      <c r="X47" s="578">
        <f t="shared" si="67"/>
        <v>0</v>
      </c>
      <c r="Y47" s="998">
        <f t="shared" si="68"/>
        <v>231</v>
      </c>
      <c r="Z47" s="998">
        <f t="shared" si="68"/>
        <v>234</v>
      </c>
      <c r="AA47" s="998">
        <f t="shared" si="68"/>
        <v>465</v>
      </c>
      <c r="AB47" s="1004">
        <v>34</v>
      </c>
      <c r="AC47" s="1004">
        <v>32</v>
      </c>
      <c r="AD47" s="578">
        <f>+AB47+AC47</f>
        <v>66</v>
      </c>
      <c r="AE47" s="992">
        <f t="shared" si="69"/>
        <v>265</v>
      </c>
      <c r="AF47" s="992">
        <f t="shared" si="69"/>
        <v>266</v>
      </c>
      <c r="AG47" s="578">
        <f>+AE47+AF47</f>
        <v>531</v>
      </c>
      <c r="AH47" s="1004">
        <v>0</v>
      </c>
      <c r="AI47" s="1004">
        <v>0</v>
      </c>
      <c r="AJ47" s="578">
        <f>+AH47+AI47</f>
        <v>0</v>
      </c>
    </row>
    <row r="48" spans="1:36" s="10" customFormat="1" ht="29.25" customHeight="1">
      <c r="A48" s="10">
        <v>4</v>
      </c>
      <c r="B48" s="18">
        <v>29</v>
      </c>
      <c r="C48" s="85" t="s">
        <v>110</v>
      </c>
      <c r="D48" s="1004">
        <v>22</v>
      </c>
      <c r="E48" s="1004">
        <v>11</v>
      </c>
      <c r="F48" s="578">
        <f t="shared" si="61"/>
        <v>33</v>
      </c>
      <c r="G48" s="1004">
        <v>154</v>
      </c>
      <c r="H48" s="1004">
        <v>142</v>
      </c>
      <c r="I48" s="578">
        <f t="shared" si="62"/>
        <v>296</v>
      </c>
      <c r="J48" s="1004">
        <v>1</v>
      </c>
      <c r="K48" s="1004">
        <v>1</v>
      </c>
      <c r="L48" s="578">
        <f t="shared" si="63"/>
        <v>2</v>
      </c>
      <c r="M48" s="1004">
        <v>1</v>
      </c>
      <c r="N48" s="1004">
        <v>0</v>
      </c>
      <c r="O48" s="578">
        <f t="shared" si="64"/>
        <v>1</v>
      </c>
      <c r="P48" s="578"/>
      <c r="Q48" s="578"/>
      <c r="R48" s="578">
        <f t="shared" si="65"/>
        <v>0</v>
      </c>
      <c r="S48" s="578"/>
      <c r="T48" s="578"/>
      <c r="U48" s="578">
        <f t="shared" si="66"/>
        <v>0</v>
      </c>
      <c r="V48" s="153"/>
      <c r="W48" s="153"/>
      <c r="X48" s="578">
        <f t="shared" si="67"/>
        <v>0</v>
      </c>
      <c r="Y48" s="998">
        <f t="shared" si="68"/>
        <v>178</v>
      </c>
      <c r="Z48" s="998">
        <f t="shared" si="68"/>
        <v>154</v>
      </c>
      <c r="AA48" s="998">
        <f t="shared" si="68"/>
        <v>332</v>
      </c>
      <c r="AB48" s="1004">
        <v>95</v>
      </c>
      <c r="AC48" s="1004">
        <v>80</v>
      </c>
      <c r="AD48" s="578">
        <f>+AB48+AC48</f>
        <v>175</v>
      </c>
      <c r="AE48" s="992">
        <f t="shared" si="69"/>
        <v>273</v>
      </c>
      <c r="AF48" s="992">
        <f t="shared" si="69"/>
        <v>234</v>
      </c>
      <c r="AG48" s="578">
        <f>+AE48+AF48</f>
        <v>507</v>
      </c>
      <c r="AH48" s="1004">
        <v>1</v>
      </c>
      <c r="AI48" s="1004">
        <v>0</v>
      </c>
      <c r="AJ48" s="578">
        <f>+AH48+AI48</f>
        <v>1</v>
      </c>
    </row>
    <row r="49" spans="1:36" s="10" customFormat="1" ht="29.25" customHeight="1">
      <c r="B49" s="80"/>
      <c r="C49" s="274" t="s">
        <v>6</v>
      </c>
      <c r="D49" s="451">
        <f t="shared" ref="D49:M49" si="70">SUM(D45:D48)</f>
        <v>71</v>
      </c>
      <c r="E49" s="451">
        <f t="shared" si="70"/>
        <v>43</v>
      </c>
      <c r="F49" s="451">
        <f t="shared" si="70"/>
        <v>114</v>
      </c>
      <c r="G49" s="451">
        <f t="shared" si="70"/>
        <v>576</v>
      </c>
      <c r="H49" s="451">
        <f t="shared" si="70"/>
        <v>529</v>
      </c>
      <c r="I49" s="451">
        <f t="shared" si="70"/>
        <v>1105</v>
      </c>
      <c r="J49" s="451">
        <f t="shared" si="70"/>
        <v>7</v>
      </c>
      <c r="K49" s="451">
        <f t="shared" si="70"/>
        <v>3</v>
      </c>
      <c r="L49" s="451">
        <f t="shared" si="70"/>
        <v>10</v>
      </c>
      <c r="M49" s="451">
        <f t="shared" si="70"/>
        <v>11</v>
      </c>
      <c r="N49" s="451">
        <f t="shared" ref="N49:AA49" si="71">SUM(N45:N48)</f>
        <v>2</v>
      </c>
      <c r="O49" s="451">
        <f t="shared" si="71"/>
        <v>13</v>
      </c>
      <c r="P49" s="451">
        <f t="shared" si="71"/>
        <v>0</v>
      </c>
      <c r="Q49" s="451">
        <f t="shared" si="71"/>
        <v>0</v>
      </c>
      <c r="R49" s="451">
        <f t="shared" si="71"/>
        <v>0</v>
      </c>
      <c r="S49" s="451">
        <f t="shared" si="71"/>
        <v>0</v>
      </c>
      <c r="T49" s="451">
        <f t="shared" si="71"/>
        <v>0</v>
      </c>
      <c r="U49" s="451">
        <f t="shared" si="71"/>
        <v>0</v>
      </c>
      <c r="V49" s="451">
        <f t="shared" si="71"/>
        <v>0</v>
      </c>
      <c r="W49" s="451">
        <f t="shared" si="71"/>
        <v>0</v>
      </c>
      <c r="X49" s="451">
        <f t="shared" si="71"/>
        <v>0</v>
      </c>
      <c r="Y49" s="182">
        <f t="shared" si="71"/>
        <v>665</v>
      </c>
      <c r="Z49" s="182">
        <f t="shared" si="71"/>
        <v>577</v>
      </c>
      <c r="AA49" s="182">
        <f t="shared" si="71"/>
        <v>1242</v>
      </c>
      <c r="AB49" s="451">
        <f t="shared" ref="AB49:AJ49" si="72">SUM(AB45:AB48)</f>
        <v>247</v>
      </c>
      <c r="AC49" s="451">
        <f t="shared" si="72"/>
        <v>217</v>
      </c>
      <c r="AD49" s="451">
        <f t="shared" si="72"/>
        <v>464</v>
      </c>
      <c r="AE49" s="451">
        <f t="shared" si="72"/>
        <v>912</v>
      </c>
      <c r="AF49" s="451">
        <f t="shared" si="72"/>
        <v>794</v>
      </c>
      <c r="AG49" s="451">
        <f t="shared" si="72"/>
        <v>1706</v>
      </c>
      <c r="AH49" s="451">
        <f t="shared" si="72"/>
        <v>3</v>
      </c>
      <c r="AI49" s="451">
        <f t="shared" si="72"/>
        <v>1</v>
      </c>
      <c r="AJ49" s="451">
        <f t="shared" si="72"/>
        <v>4</v>
      </c>
    </row>
    <row r="50" spans="1:36" s="10" customFormat="1" ht="29.25" customHeight="1">
      <c r="B50" s="278" t="s">
        <v>40</v>
      </c>
      <c r="C50" s="271"/>
      <c r="D50" s="999"/>
      <c r="E50" s="999"/>
      <c r="F50" s="999"/>
      <c r="G50" s="999"/>
      <c r="H50" s="999"/>
      <c r="I50" s="999"/>
      <c r="J50" s="999"/>
      <c r="K50" s="999"/>
      <c r="L50" s="999"/>
      <c r="M50" s="999"/>
      <c r="N50" s="999"/>
      <c r="O50" s="999"/>
      <c r="P50" s="999"/>
      <c r="Q50" s="999"/>
      <c r="R50" s="999"/>
      <c r="S50" s="999"/>
      <c r="T50" s="999"/>
      <c r="U50" s="999"/>
      <c r="V50" s="999"/>
      <c r="W50" s="999"/>
      <c r="X50" s="999"/>
      <c r="Y50" s="1000"/>
      <c r="Z50" s="1000"/>
      <c r="AA50" s="1001"/>
      <c r="AB50" s="999"/>
      <c r="AC50" s="999"/>
      <c r="AD50" s="999"/>
      <c r="AE50" s="999"/>
      <c r="AF50" s="999"/>
      <c r="AG50" s="999"/>
      <c r="AH50" s="999"/>
      <c r="AI50" s="999"/>
      <c r="AJ50" s="1002"/>
    </row>
    <row r="51" spans="1:36" s="10" customFormat="1" ht="29.25" customHeight="1">
      <c r="A51" s="10">
        <v>1</v>
      </c>
      <c r="B51" s="18">
        <v>30</v>
      </c>
      <c r="C51" s="85" t="s">
        <v>113</v>
      </c>
      <c r="D51" s="682">
        <v>18</v>
      </c>
      <c r="E51" s="682">
        <v>25</v>
      </c>
      <c r="F51" s="578">
        <f t="shared" ref="F51:F60" si="73">SUM(D51:E51)</f>
        <v>43</v>
      </c>
      <c r="G51" s="682">
        <v>86</v>
      </c>
      <c r="H51" s="682">
        <v>46</v>
      </c>
      <c r="I51" s="578">
        <f t="shared" ref="I51:I60" si="74">SUM(G51:H51)</f>
        <v>132</v>
      </c>
      <c r="J51" s="682">
        <v>12</v>
      </c>
      <c r="K51" s="682">
        <v>14</v>
      </c>
      <c r="L51" s="578">
        <f t="shared" ref="L51:L60" si="75">SUM(J51:K51)</f>
        <v>26</v>
      </c>
      <c r="M51" s="682">
        <v>24</v>
      </c>
      <c r="N51" s="682">
        <v>31</v>
      </c>
      <c r="O51" s="578">
        <f t="shared" ref="O51:O60" si="76">SUM(M51:N51)</f>
        <v>55</v>
      </c>
      <c r="P51" s="578"/>
      <c r="Q51" s="578"/>
      <c r="R51" s="153">
        <f t="shared" ref="R51:R60" si="77">P51+Q51</f>
        <v>0</v>
      </c>
      <c r="S51" s="578"/>
      <c r="T51" s="578"/>
      <c r="U51" s="578">
        <f t="shared" ref="U51:U60" si="78">SUM(S51:T51)</f>
        <v>0</v>
      </c>
      <c r="V51" s="578"/>
      <c r="W51" s="578"/>
      <c r="X51" s="578">
        <f t="shared" ref="X51" si="79">SUM(V51:W51)</f>
        <v>0</v>
      </c>
      <c r="Y51" s="998">
        <f t="shared" ref="Y51:Y60" si="80">D51+G51+J51+M51+P51+S51+V51</f>
        <v>140</v>
      </c>
      <c r="Z51" s="998">
        <f t="shared" ref="Z51:Z60" si="81">E51+H51+K51+N51+Q51+T51+W51</f>
        <v>116</v>
      </c>
      <c r="AA51" s="998">
        <f t="shared" ref="AA51:AA60" si="82">F51+I51+L51+O51+R51+U51+X51</f>
        <v>256</v>
      </c>
      <c r="AB51" s="682">
        <v>15</v>
      </c>
      <c r="AC51" s="682">
        <v>12</v>
      </c>
      <c r="AD51" s="578">
        <f>+AB51+AC51</f>
        <v>27</v>
      </c>
      <c r="AE51" s="992">
        <f t="shared" ref="AE51:AE60" si="83">Y51+AB51</f>
        <v>155</v>
      </c>
      <c r="AF51" s="992">
        <f t="shared" ref="AF51:AF60" si="84">Z51+AC51</f>
        <v>128</v>
      </c>
      <c r="AG51" s="578">
        <f>+AE51+AF51</f>
        <v>283</v>
      </c>
      <c r="AH51" s="578"/>
      <c r="AI51" s="578"/>
      <c r="AJ51" s="578">
        <f>+AH51+AI51</f>
        <v>0</v>
      </c>
    </row>
    <row r="52" spans="1:36" s="10" customFormat="1" ht="29.25" customHeight="1">
      <c r="A52" s="10">
        <v>2</v>
      </c>
      <c r="B52" s="18">
        <v>31</v>
      </c>
      <c r="C52" s="85" t="s">
        <v>449</v>
      </c>
      <c r="D52" s="682">
        <v>18</v>
      </c>
      <c r="E52" s="682">
        <v>17</v>
      </c>
      <c r="F52" s="578">
        <f t="shared" si="73"/>
        <v>35</v>
      </c>
      <c r="G52" s="682">
        <v>72</v>
      </c>
      <c r="H52" s="682">
        <v>69</v>
      </c>
      <c r="I52" s="578">
        <f t="shared" si="74"/>
        <v>141</v>
      </c>
      <c r="J52" s="682">
        <v>7</v>
      </c>
      <c r="K52" s="682">
        <v>6</v>
      </c>
      <c r="L52" s="578">
        <f t="shared" si="75"/>
        <v>13</v>
      </c>
      <c r="M52" s="682">
        <v>31</v>
      </c>
      <c r="N52" s="682">
        <v>27</v>
      </c>
      <c r="O52" s="578">
        <f t="shared" si="76"/>
        <v>58</v>
      </c>
      <c r="P52" s="578"/>
      <c r="Q52" s="578"/>
      <c r="R52" s="153">
        <f t="shared" si="77"/>
        <v>0</v>
      </c>
      <c r="S52" s="578"/>
      <c r="T52" s="578"/>
      <c r="U52" s="578">
        <f t="shared" si="78"/>
        <v>0</v>
      </c>
      <c r="V52" s="578"/>
      <c r="W52" s="578"/>
      <c r="X52" s="578">
        <f t="shared" ref="X52:X60" si="85">SUM(V52:W52)</f>
        <v>0</v>
      </c>
      <c r="Y52" s="998">
        <f t="shared" si="80"/>
        <v>128</v>
      </c>
      <c r="Z52" s="998">
        <f t="shared" si="81"/>
        <v>119</v>
      </c>
      <c r="AA52" s="998">
        <f t="shared" si="82"/>
        <v>247</v>
      </c>
      <c r="AB52" s="682">
        <v>0</v>
      </c>
      <c r="AC52" s="682">
        <v>0</v>
      </c>
      <c r="AD52" s="578">
        <f t="shared" ref="AD52:AD60" si="86">+AB52+AC52</f>
        <v>0</v>
      </c>
      <c r="AE52" s="992">
        <f t="shared" si="83"/>
        <v>128</v>
      </c>
      <c r="AF52" s="992">
        <f t="shared" si="84"/>
        <v>119</v>
      </c>
      <c r="AG52" s="578">
        <f t="shared" ref="AG52:AG60" si="87">+AE52+AF52</f>
        <v>247</v>
      </c>
      <c r="AH52" s="578"/>
      <c r="AI52" s="578"/>
      <c r="AJ52" s="578">
        <f t="shared" ref="AJ52:AJ60" si="88">+AH52+AI52</f>
        <v>0</v>
      </c>
    </row>
    <row r="53" spans="1:36" s="10" customFormat="1" ht="29.25" customHeight="1">
      <c r="A53" s="10">
        <v>3</v>
      </c>
      <c r="B53" s="18">
        <v>32</v>
      </c>
      <c r="C53" s="85" t="s">
        <v>112</v>
      </c>
      <c r="D53" s="682">
        <v>61</v>
      </c>
      <c r="E53" s="682">
        <v>69</v>
      </c>
      <c r="F53" s="578">
        <f t="shared" si="73"/>
        <v>130</v>
      </c>
      <c r="G53" s="682">
        <v>154</v>
      </c>
      <c r="H53" s="682">
        <v>148</v>
      </c>
      <c r="I53" s="578">
        <f t="shared" si="74"/>
        <v>302</v>
      </c>
      <c r="J53" s="682">
        <v>69</v>
      </c>
      <c r="K53" s="682">
        <v>39</v>
      </c>
      <c r="L53" s="578">
        <f t="shared" si="75"/>
        <v>108</v>
      </c>
      <c r="M53" s="682">
        <v>72</v>
      </c>
      <c r="N53" s="682">
        <v>36</v>
      </c>
      <c r="O53" s="578">
        <f t="shared" si="76"/>
        <v>108</v>
      </c>
      <c r="P53" s="578"/>
      <c r="Q53" s="578"/>
      <c r="R53" s="153">
        <f t="shared" si="77"/>
        <v>0</v>
      </c>
      <c r="S53" s="578"/>
      <c r="T53" s="578"/>
      <c r="U53" s="578">
        <f t="shared" si="78"/>
        <v>0</v>
      </c>
      <c r="V53" s="578"/>
      <c r="W53" s="578"/>
      <c r="X53" s="578">
        <f t="shared" si="85"/>
        <v>0</v>
      </c>
      <c r="Y53" s="998">
        <f t="shared" si="80"/>
        <v>356</v>
      </c>
      <c r="Z53" s="998">
        <f t="shared" si="81"/>
        <v>292</v>
      </c>
      <c r="AA53" s="998">
        <f t="shared" si="82"/>
        <v>648</v>
      </c>
      <c r="AB53" s="682">
        <v>79</v>
      </c>
      <c r="AC53" s="682">
        <v>90</v>
      </c>
      <c r="AD53" s="578">
        <f t="shared" si="86"/>
        <v>169</v>
      </c>
      <c r="AE53" s="992">
        <f t="shared" si="83"/>
        <v>435</v>
      </c>
      <c r="AF53" s="992">
        <f t="shared" si="84"/>
        <v>382</v>
      </c>
      <c r="AG53" s="578">
        <f t="shared" si="87"/>
        <v>817</v>
      </c>
      <c r="AH53" s="578">
        <v>4</v>
      </c>
      <c r="AI53" s="578">
        <v>3</v>
      </c>
      <c r="AJ53" s="578">
        <f t="shared" si="88"/>
        <v>7</v>
      </c>
    </row>
    <row r="54" spans="1:36" s="10" customFormat="1" ht="29.25" customHeight="1">
      <c r="A54" s="10">
        <v>4</v>
      </c>
      <c r="B54" s="18">
        <v>33</v>
      </c>
      <c r="C54" s="85" t="s">
        <v>450</v>
      </c>
      <c r="D54" s="682">
        <v>164</v>
      </c>
      <c r="E54" s="682">
        <v>178</v>
      </c>
      <c r="F54" s="578">
        <f t="shared" si="73"/>
        <v>342</v>
      </c>
      <c r="G54" s="682">
        <v>187</v>
      </c>
      <c r="H54" s="682">
        <v>194</v>
      </c>
      <c r="I54" s="578">
        <f t="shared" si="74"/>
        <v>381</v>
      </c>
      <c r="J54" s="682">
        <v>64</v>
      </c>
      <c r="K54" s="682">
        <v>83</v>
      </c>
      <c r="L54" s="578">
        <f t="shared" si="75"/>
        <v>147</v>
      </c>
      <c r="M54" s="682">
        <v>76</v>
      </c>
      <c r="N54" s="682">
        <v>97</v>
      </c>
      <c r="O54" s="578">
        <f t="shared" si="76"/>
        <v>173</v>
      </c>
      <c r="P54" s="578"/>
      <c r="Q54" s="578"/>
      <c r="R54" s="153">
        <f t="shared" si="77"/>
        <v>0</v>
      </c>
      <c r="S54" s="578"/>
      <c r="T54" s="578"/>
      <c r="U54" s="578">
        <f t="shared" si="78"/>
        <v>0</v>
      </c>
      <c r="V54" s="578"/>
      <c r="W54" s="578"/>
      <c r="X54" s="578">
        <f t="shared" si="85"/>
        <v>0</v>
      </c>
      <c r="Y54" s="998">
        <f t="shared" si="80"/>
        <v>491</v>
      </c>
      <c r="Z54" s="998">
        <f t="shared" si="81"/>
        <v>552</v>
      </c>
      <c r="AA54" s="998">
        <f t="shared" si="82"/>
        <v>1043</v>
      </c>
      <c r="AB54" s="682">
        <v>0</v>
      </c>
      <c r="AC54" s="682">
        <v>0</v>
      </c>
      <c r="AD54" s="578">
        <f t="shared" si="86"/>
        <v>0</v>
      </c>
      <c r="AE54" s="992">
        <f t="shared" si="83"/>
        <v>491</v>
      </c>
      <c r="AF54" s="992">
        <f t="shared" si="84"/>
        <v>552</v>
      </c>
      <c r="AG54" s="578">
        <f t="shared" si="87"/>
        <v>1043</v>
      </c>
      <c r="AH54" s="578">
        <v>3</v>
      </c>
      <c r="AI54" s="578">
        <v>2</v>
      </c>
      <c r="AJ54" s="578">
        <f t="shared" si="88"/>
        <v>5</v>
      </c>
    </row>
    <row r="55" spans="1:36" s="10" customFormat="1" ht="29.25" customHeight="1">
      <c r="A55" s="10">
        <v>5</v>
      </c>
      <c r="B55" s="18">
        <v>34</v>
      </c>
      <c r="C55" s="85" t="s">
        <v>116</v>
      </c>
      <c r="D55" s="682">
        <v>49</v>
      </c>
      <c r="E55" s="682">
        <v>47</v>
      </c>
      <c r="F55" s="578">
        <f t="shared" si="73"/>
        <v>96</v>
      </c>
      <c r="G55" s="682">
        <v>84</v>
      </c>
      <c r="H55" s="682">
        <v>64</v>
      </c>
      <c r="I55" s="578">
        <f t="shared" si="74"/>
        <v>148</v>
      </c>
      <c r="J55" s="682">
        <v>14</v>
      </c>
      <c r="K55" s="682">
        <v>8</v>
      </c>
      <c r="L55" s="578">
        <f t="shared" si="75"/>
        <v>22</v>
      </c>
      <c r="M55" s="682">
        <v>23</v>
      </c>
      <c r="N55" s="682">
        <v>18</v>
      </c>
      <c r="O55" s="578">
        <f t="shared" si="76"/>
        <v>41</v>
      </c>
      <c r="P55" s="578"/>
      <c r="Q55" s="578"/>
      <c r="R55" s="153">
        <f t="shared" si="77"/>
        <v>0</v>
      </c>
      <c r="S55" s="578"/>
      <c r="T55" s="578"/>
      <c r="U55" s="578">
        <f t="shared" si="78"/>
        <v>0</v>
      </c>
      <c r="V55" s="578"/>
      <c r="W55" s="578"/>
      <c r="X55" s="578">
        <f t="shared" si="85"/>
        <v>0</v>
      </c>
      <c r="Y55" s="998">
        <f t="shared" si="80"/>
        <v>170</v>
      </c>
      <c r="Z55" s="998">
        <f t="shared" si="81"/>
        <v>137</v>
      </c>
      <c r="AA55" s="998">
        <f t="shared" si="82"/>
        <v>307</v>
      </c>
      <c r="AB55" s="682">
        <v>49</v>
      </c>
      <c r="AC55" s="682">
        <v>23</v>
      </c>
      <c r="AD55" s="578">
        <f t="shared" si="86"/>
        <v>72</v>
      </c>
      <c r="AE55" s="992">
        <f t="shared" si="83"/>
        <v>219</v>
      </c>
      <c r="AF55" s="992">
        <f t="shared" si="84"/>
        <v>160</v>
      </c>
      <c r="AG55" s="578">
        <f t="shared" si="87"/>
        <v>379</v>
      </c>
      <c r="AH55" s="578"/>
      <c r="AI55" s="578"/>
      <c r="AJ55" s="578">
        <f t="shared" si="88"/>
        <v>0</v>
      </c>
    </row>
    <row r="56" spans="1:36" s="10" customFormat="1" ht="29.25" customHeight="1">
      <c r="A56" s="10">
        <v>6</v>
      </c>
      <c r="B56" s="18">
        <v>35</v>
      </c>
      <c r="C56" s="85" t="s">
        <v>451</v>
      </c>
      <c r="D56" s="682">
        <v>63</v>
      </c>
      <c r="E56" s="682">
        <v>45</v>
      </c>
      <c r="F56" s="578">
        <f t="shared" si="73"/>
        <v>108</v>
      </c>
      <c r="G56" s="682">
        <v>124</v>
      </c>
      <c r="H56" s="682">
        <v>162</v>
      </c>
      <c r="I56" s="578">
        <f t="shared" si="74"/>
        <v>286</v>
      </c>
      <c r="J56" s="682">
        <v>8</v>
      </c>
      <c r="K56" s="682">
        <v>18</v>
      </c>
      <c r="L56" s="578">
        <f t="shared" si="75"/>
        <v>26</v>
      </c>
      <c r="M56" s="682">
        <v>27</v>
      </c>
      <c r="N56" s="682">
        <v>32</v>
      </c>
      <c r="O56" s="578">
        <f t="shared" si="76"/>
        <v>59</v>
      </c>
      <c r="P56" s="578"/>
      <c r="Q56" s="578"/>
      <c r="R56" s="153">
        <f t="shared" si="77"/>
        <v>0</v>
      </c>
      <c r="S56" s="578"/>
      <c r="T56" s="578"/>
      <c r="U56" s="578">
        <f t="shared" si="78"/>
        <v>0</v>
      </c>
      <c r="V56" s="578"/>
      <c r="W56" s="578"/>
      <c r="X56" s="578">
        <f t="shared" si="85"/>
        <v>0</v>
      </c>
      <c r="Y56" s="998">
        <f t="shared" si="80"/>
        <v>222</v>
      </c>
      <c r="Z56" s="998">
        <f t="shared" si="81"/>
        <v>257</v>
      </c>
      <c r="AA56" s="998">
        <f t="shared" si="82"/>
        <v>479</v>
      </c>
      <c r="AB56" s="682">
        <v>0</v>
      </c>
      <c r="AC56" s="682">
        <v>0</v>
      </c>
      <c r="AD56" s="578">
        <f t="shared" si="86"/>
        <v>0</v>
      </c>
      <c r="AE56" s="992">
        <f t="shared" si="83"/>
        <v>222</v>
      </c>
      <c r="AF56" s="992">
        <f t="shared" si="84"/>
        <v>257</v>
      </c>
      <c r="AG56" s="578">
        <f t="shared" si="87"/>
        <v>479</v>
      </c>
      <c r="AH56" s="578"/>
      <c r="AI56" s="578"/>
      <c r="AJ56" s="578">
        <f t="shared" si="88"/>
        <v>0</v>
      </c>
    </row>
    <row r="57" spans="1:36" s="10" customFormat="1" ht="29.25" customHeight="1">
      <c r="A57" s="10">
        <v>7</v>
      </c>
      <c r="B57" s="18">
        <v>36</v>
      </c>
      <c r="C57" s="85" t="s">
        <v>452</v>
      </c>
      <c r="D57" s="682">
        <v>14</v>
      </c>
      <c r="E57" s="682">
        <v>17</v>
      </c>
      <c r="F57" s="578">
        <f t="shared" si="73"/>
        <v>31</v>
      </c>
      <c r="G57" s="682">
        <v>58</v>
      </c>
      <c r="H57" s="682">
        <v>56</v>
      </c>
      <c r="I57" s="578">
        <f t="shared" si="74"/>
        <v>114</v>
      </c>
      <c r="J57" s="682">
        <v>0</v>
      </c>
      <c r="K57" s="682">
        <v>0</v>
      </c>
      <c r="L57" s="578">
        <f t="shared" si="75"/>
        <v>0</v>
      </c>
      <c r="M57" s="682">
        <v>7</v>
      </c>
      <c r="N57" s="682">
        <v>18</v>
      </c>
      <c r="O57" s="578">
        <f t="shared" si="76"/>
        <v>25</v>
      </c>
      <c r="P57" s="578"/>
      <c r="Q57" s="578"/>
      <c r="R57" s="153">
        <f t="shared" si="77"/>
        <v>0</v>
      </c>
      <c r="S57" s="578"/>
      <c r="T57" s="578"/>
      <c r="U57" s="578">
        <f t="shared" si="78"/>
        <v>0</v>
      </c>
      <c r="V57" s="578"/>
      <c r="W57" s="578"/>
      <c r="X57" s="578">
        <f t="shared" si="85"/>
        <v>0</v>
      </c>
      <c r="Y57" s="998">
        <f t="shared" si="80"/>
        <v>79</v>
      </c>
      <c r="Z57" s="998">
        <f t="shared" si="81"/>
        <v>91</v>
      </c>
      <c r="AA57" s="998">
        <f t="shared" si="82"/>
        <v>170</v>
      </c>
      <c r="AB57" s="682">
        <v>62</v>
      </c>
      <c r="AC57" s="682">
        <v>45</v>
      </c>
      <c r="AD57" s="578">
        <f t="shared" si="86"/>
        <v>107</v>
      </c>
      <c r="AE57" s="992">
        <f t="shared" si="83"/>
        <v>141</v>
      </c>
      <c r="AF57" s="992">
        <f t="shared" si="84"/>
        <v>136</v>
      </c>
      <c r="AG57" s="578">
        <f t="shared" si="87"/>
        <v>277</v>
      </c>
      <c r="AH57" s="578"/>
      <c r="AI57" s="578"/>
      <c r="AJ57" s="578">
        <f t="shared" si="88"/>
        <v>0</v>
      </c>
    </row>
    <row r="58" spans="1:36" s="10" customFormat="1" ht="29.25" customHeight="1">
      <c r="A58" s="10">
        <v>8</v>
      </c>
      <c r="B58" s="18">
        <v>37</v>
      </c>
      <c r="C58" s="85" t="s">
        <v>114</v>
      </c>
      <c r="D58" s="682">
        <v>8</v>
      </c>
      <c r="E58" s="682">
        <v>11</v>
      </c>
      <c r="F58" s="578">
        <f t="shared" si="73"/>
        <v>19</v>
      </c>
      <c r="G58" s="682">
        <v>17</v>
      </c>
      <c r="H58" s="682">
        <v>11</v>
      </c>
      <c r="I58" s="578">
        <f t="shared" si="74"/>
        <v>28</v>
      </c>
      <c r="J58" s="682">
        <v>0</v>
      </c>
      <c r="K58" s="682">
        <v>0</v>
      </c>
      <c r="L58" s="578">
        <f t="shared" si="75"/>
        <v>0</v>
      </c>
      <c r="M58" s="682">
        <v>2</v>
      </c>
      <c r="N58" s="682">
        <v>3</v>
      </c>
      <c r="O58" s="578">
        <f t="shared" si="76"/>
        <v>5</v>
      </c>
      <c r="P58" s="578"/>
      <c r="Q58" s="578"/>
      <c r="R58" s="153">
        <f t="shared" si="77"/>
        <v>0</v>
      </c>
      <c r="S58" s="578"/>
      <c r="T58" s="578"/>
      <c r="U58" s="578">
        <f t="shared" si="78"/>
        <v>0</v>
      </c>
      <c r="V58" s="578"/>
      <c r="W58" s="578"/>
      <c r="X58" s="578">
        <f t="shared" si="85"/>
        <v>0</v>
      </c>
      <c r="Y58" s="998">
        <f t="shared" si="80"/>
        <v>27</v>
      </c>
      <c r="Z58" s="998">
        <f t="shared" si="81"/>
        <v>25</v>
      </c>
      <c r="AA58" s="998">
        <f t="shared" si="82"/>
        <v>52</v>
      </c>
      <c r="AB58" s="682">
        <v>2</v>
      </c>
      <c r="AC58" s="682">
        <v>2</v>
      </c>
      <c r="AD58" s="578">
        <f t="shared" si="86"/>
        <v>4</v>
      </c>
      <c r="AE58" s="992">
        <f t="shared" si="83"/>
        <v>29</v>
      </c>
      <c r="AF58" s="992">
        <f t="shared" si="84"/>
        <v>27</v>
      </c>
      <c r="AG58" s="578">
        <f t="shared" si="87"/>
        <v>56</v>
      </c>
      <c r="AH58" s="578"/>
      <c r="AI58" s="578"/>
      <c r="AJ58" s="578">
        <f t="shared" si="88"/>
        <v>0</v>
      </c>
    </row>
    <row r="59" spans="1:36" s="10" customFormat="1" ht="29.25" customHeight="1">
      <c r="A59" s="10">
        <v>9</v>
      </c>
      <c r="B59" s="18">
        <v>38</v>
      </c>
      <c r="C59" s="85" t="s">
        <v>115</v>
      </c>
      <c r="D59" s="682">
        <v>104</v>
      </c>
      <c r="E59" s="682">
        <v>76</v>
      </c>
      <c r="F59" s="578">
        <f t="shared" si="73"/>
        <v>180</v>
      </c>
      <c r="G59" s="682">
        <v>275</v>
      </c>
      <c r="H59" s="682">
        <v>264</v>
      </c>
      <c r="I59" s="578">
        <f t="shared" si="74"/>
        <v>539</v>
      </c>
      <c r="J59" s="682">
        <v>8</v>
      </c>
      <c r="K59" s="682">
        <v>14</v>
      </c>
      <c r="L59" s="578">
        <f t="shared" si="75"/>
        <v>22</v>
      </c>
      <c r="M59" s="682">
        <v>94</v>
      </c>
      <c r="N59" s="682">
        <v>98</v>
      </c>
      <c r="O59" s="578">
        <f t="shared" si="76"/>
        <v>192</v>
      </c>
      <c r="P59" s="578"/>
      <c r="Q59" s="578"/>
      <c r="R59" s="153">
        <f t="shared" si="77"/>
        <v>0</v>
      </c>
      <c r="S59" s="578"/>
      <c r="T59" s="578"/>
      <c r="U59" s="578">
        <f t="shared" si="78"/>
        <v>0</v>
      </c>
      <c r="V59" s="578"/>
      <c r="W59" s="578"/>
      <c r="X59" s="578">
        <f t="shared" si="85"/>
        <v>0</v>
      </c>
      <c r="Y59" s="998">
        <f t="shared" si="80"/>
        <v>481</v>
      </c>
      <c r="Z59" s="998">
        <f t="shared" si="81"/>
        <v>452</v>
      </c>
      <c r="AA59" s="998">
        <f t="shared" si="82"/>
        <v>933</v>
      </c>
      <c r="AB59" s="682">
        <v>15</v>
      </c>
      <c r="AC59" s="682">
        <v>23</v>
      </c>
      <c r="AD59" s="578">
        <f t="shared" si="86"/>
        <v>38</v>
      </c>
      <c r="AE59" s="992">
        <f t="shared" si="83"/>
        <v>496</v>
      </c>
      <c r="AF59" s="992">
        <f t="shared" si="84"/>
        <v>475</v>
      </c>
      <c r="AG59" s="578">
        <f t="shared" si="87"/>
        <v>971</v>
      </c>
      <c r="AH59" s="578"/>
      <c r="AI59" s="578"/>
      <c r="AJ59" s="578">
        <f t="shared" si="88"/>
        <v>0</v>
      </c>
    </row>
    <row r="60" spans="1:36" s="10" customFormat="1" ht="29.25" customHeight="1">
      <c r="A60" s="10">
        <v>10</v>
      </c>
      <c r="B60" s="18">
        <v>39</v>
      </c>
      <c r="C60" s="85" t="s">
        <v>111</v>
      </c>
      <c r="D60" s="682">
        <v>72</v>
      </c>
      <c r="E60" s="682">
        <v>46</v>
      </c>
      <c r="F60" s="578">
        <f t="shared" si="73"/>
        <v>118</v>
      </c>
      <c r="G60" s="682">
        <v>31</v>
      </c>
      <c r="H60" s="682">
        <v>33</v>
      </c>
      <c r="I60" s="578">
        <f t="shared" si="74"/>
        <v>64</v>
      </c>
      <c r="J60" s="682">
        <v>12</v>
      </c>
      <c r="K60" s="682">
        <v>8</v>
      </c>
      <c r="L60" s="578">
        <f t="shared" si="75"/>
        <v>20</v>
      </c>
      <c r="M60" s="682">
        <v>8</v>
      </c>
      <c r="N60" s="682">
        <v>7</v>
      </c>
      <c r="O60" s="578">
        <f t="shared" si="76"/>
        <v>15</v>
      </c>
      <c r="P60" s="578"/>
      <c r="Q60" s="578"/>
      <c r="R60" s="153">
        <f t="shared" si="77"/>
        <v>0</v>
      </c>
      <c r="S60" s="578"/>
      <c r="T60" s="578"/>
      <c r="U60" s="578">
        <f t="shared" si="78"/>
        <v>0</v>
      </c>
      <c r="V60" s="578"/>
      <c r="W60" s="578"/>
      <c r="X60" s="578">
        <f t="shared" si="85"/>
        <v>0</v>
      </c>
      <c r="Y60" s="998">
        <f t="shared" si="80"/>
        <v>123</v>
      </c>
      <c r="Z60" s="998">
        <f t="shared" si="81"/>
        <v>94</v>
      </c>
      <c r="AA60" s="998">
        <f t="shared" si="82"/>
        <v>217</v>
      </c>
      <c r="AB60" s="682">
        <v>0</v>
      </c>
      <c r="AC60" s="682">
        <v>2</v>
      </c>
      <c r="AD60" s="578">
        <f t="shared" si="86"/>
        <v>2</v>
      </c>
      <c r="AE60" s="992">
        <f t="shared" si="83"/>
        <v>123</v>
      </c>
      <c r="AF60" s="992">
        <f t="shared" si="84"/>
        <v>96</v>
      </c>
      <c r="AG60" s="578">
        <f t="shared" si="87"/>
        <v>219</v>
      </c>
      <c r="AH60" s="578"/>
      <c r="AI60" s="578"/>
      <c r="AJ60" s="578">
        <f t="shared" si="88"/>
        <v>0</v>
      </c>
    </row>
    <row r="61" spans="1:36" s="10" customFormat="1" ht="39" customHeight="1">
      <c r="B61" s="80"/>
      <c r="C61" s="274" t="s">
        <v>6</v>
      </c>
      <c r="D61" s="451">
        <f>SUM(D51:D60)</f>
        <v>571</v>
      </c>
      <c r="E61" s="451">
        <f t="shared" ref="E61:AJ61" si="89">SUM(E51:E60)</f>
        <v>531</v>
      </c>
      <c r="F61" s="451">
        <f t="shared" si="89"/>
        <v>1102</v>
      </c>
      <c r="G61" s="451">
        <f t="shared" si="89"/>
        <v>1088</v>
      </c>
      <c r="H61" s="451">
        <f t="shared" si="89"/>
        <v>1047</v>
      </c>
      <c r="I61" s="451">
        <f t="shared" si="89"/>
        <v>2135</v>
      </c>
      <c r="J61" s="451">
        <f t="shared" si="89"/>
        <v>194</v>
      </c>
      <c r="K61" s="451">
        <f t="shared" si="89"/>
        <v>190</v>
      </c>
      <c r="L61" s="451">
        <f t="shared" si="89"/>
        <v>384</v>
      </c>
      <c r="M61" s="451">
        <f t="shared" si="89"/>
        <v>364</v>
      </c>
      <c r="N61" s="451">
        <f t="shared" si="89"/>
        <v>367</v>
      </c>
      <c r="O61" s="451">
        <f t="shared" si="89"/>
        <v>731</v>
      </c>
      <c r="P61" s="451">
        <f t="shared" si="89"/>
        <v>0</v>
      </c>
      <c r="Q61" s="451">
        <f t="shared" si="89"/>
        <v>0</v>
      </c>
      <c r="R61" s="451">
        <f t="shared" si="89"/>
        <v>0</v>
      </c>
      <c r="S61" s="451">
        <f t="shared" si="89"/>
        <v>0</v>
      </c>
      <c r="T61" s="451">
        <f t="shared" si="89"/>
        <v>0</v>
      </c>
      <c r="U61" s="451">
        <f t="shared" si="89"/>
        <v>0</v>
      </c>
      <c r="V61" s="451">
        <f t="shared" si="89"/>
        <v>0</v>
      </c>
      <c r="W61" s="451">
        <f t="shared" si="89"/>
        <v>0</v>
      </c>
      <c r="X61" s="451">
        <f t="shared" si="89"/>
        <v>0</v>
      </c>
      <c r="Y61" s="182">
        <f t="shared" si="89"/>
        <v>2217</v>
      </c>
      <c r="Z61" s="182">
        <f t="shared" si="89"/>
        <v>2135</v>
      </c>
      <c r="AA61" s="182">
        <f t="shared" si="89"/>
        <v>4352</v>
      </c>
      <c r="AB61" s="451">
        <f t="shared" si="89"/>
        <v>222</v>
      </c>
      <c r="AC61" s="451">
        <f t="shared" si="89"/>
        <v>197</v>
      </c>
      <c r="AD61" s="451">
        <f t="shared" si="89"/>
        <v>419</v>
      </c>
      <c r="AE61" s="451">
        <f t="shared" si="89"/>
        <v>2439</v>
      </c>
      <c r="AF61" s="451">
        <f t="shared" si="89"/>
        <v>2332</v>
      </c>
      <c r="AG61" s="451">
        <f t="shared" si="89"/>
        <v>4771</v>
      </c>
      <c r="AH61" s="451">
        <f t="shared" si="89"/>
        <v>7</v>
      </c>
      <c r="AI61" s="451">
        <f t="shared" si="89"/>
        <v>5</v>
      </c>
      <c r="AJ61" s="451">
        <f t="shared" si="89"/>
        <v>12</v>
      </c>
    </row>
    <row r="62" spans="1:36" s="10" customFormat="1" ht="31.5" customHeight="1">
      <c r="B62" s="278" t="s">
        <v>44</v>
      </c>
      <c r="C62" s="271"/>
      <c r="D62" s="999"/>
      <c r="E62" s="999"/>
      <c r="F62" s="999"/>
      <c r="G62" s="999"/>
      <c r="H62" s="999"/>
      <c r="I62" s="999"/>
      <c r="J62" s="999"/>
      <c r="K62" s="999"/>
      <c r="L62" s="999"/>
      <c r="M62" s="999"/>
      <c r="N62" s="999"/>
      <c r="O62" s="999"/>
      <c r="P62" s="999"/>
      <c r="Q62" s="999"/>
      <c r="R62" s="999"/>
      <c r="S62" s="999"/>
      <c r="T62" s="999"/>
      <c r="U62" s="999"/>
      <c r="V62" s="999"/>
      <c r="W62" s="999"/>
      <c r="X62" s="999"/>
      <c r="Y62" s="1000"/>
      <c r="Z62" s="1000"/>
      <c r="AA62" s="1001"/>
      <c r="AB62" s="999"/>
      <c r="AC62" s="999"/>
      <c r="AD62" s="999"/>
      <c r="AE62" s="999"/>
      <c r="AF62" s="999"/>
      <c r="AG62" s="999"/>
      <c r="AH62" s="999"/>
      <c r="AI62" s="999"/>
      <c r="AJ62" s="1002"/>
    </row>
    <row r="63" spans="1:36" s="10" customFormat="1" ht="29.25" customHeight="1">
      <c r="A63" s="10">
        <v>1</v>
      </c>
      <c r="B63" s="18">
        <v>40</v>
      </c>
      <c r="C63" s="85" t="s">
        <v>456</v>
      </c>
      <c r="D63" s="578">
        <v>232</v>
      </c>
      <c r="E63" s="578">
        <v>212</v>
      </c>
      <c r="F63" s="578">
        <f t="shared" ref="F63:F71" si="90">SUM(D63:E63)</f>
        <v>444</v>
      </c>
      <c r="G63" s="578">
        <v>172</v>
      </c>
      <c r="H63" s="578">
        <v>160</v>
      </c>
      <c r="I63" s="578">
        <f t="shared" ref="I63:I71" si="91">SUM(G63:H63)</f>
        <v>332</v>
      </c>
      <c r="J63" s="578">
        <v>22</v>
      </c>
      <c r="K63" s="578">
        <v>15</v>
      </c>
      <c r="L63" s="578">
        <f t="shared" ref="L63:L71" si="92">SUM(J63:K63)</f>
        <v>37</v>
      </c>
      <c r="M63" s="578">
        <v>10</v>
      </c>
      <c r="N63" s="578">
        <v>6</v>
      </c>
      <c r="O63" s="578">
        <f t="shared" ref="O63:O71" si="93">SUM(M63:N63)</f>
        <v>16</v>
      </c>
      <c r="P63" s="578">
        <v>2</v>
      </c>
      <c r="Q63" s="578">
        <v>2</v>
      </c>
      <c r="R63" s="578">
        <f t="shared" ref="R63:R71" si="94">SUM(P63:Q63)</f>
        <v>4</v>
      </c>
      <c r="S63" s="578">
        <v>1</v>
      </c>
      <c r="T63" s="578">
        <v>1</v>
      </c>
      <c r="U63" s="578">
        <f t="shared" ref="U63:U71" si="95">SUM(S63:T63)</f>
        <v>2</v>
      </c>
      <c r="V63" s="578"/>
      <c r="W63" s="578"/>
      <c r="X63" s="578">
        <f t="shared" ref="X63:X71" si="96">SUM(V63:W63)</f>
        <v>0</v>
      </c>
      <c r="Y63" s="998">
        <f t="shared" ref="Y63:Y71" si="97">D63+G63+J63+M63+P63+S63+V63</f>
        <v>439</v>
      </c>
      <c r="Z63" s="998">
        <f t="shared" ref="Z63:Z71" si="98">E63+H63+K63+N63+Q63+T63+W63</f>
        <v>396</v>
      </c>
      <c r="AA63" s="998">
        <f t="shared" ref="AA63:AA71" si="99">F63+I63+L63+O63+R63+U63+X63</f>
        <v>835</v>
      </c>
      <c r="AB63" s="991">
        <v>0</v>
      </c>
      <c r="AC63" s="991">
        <v>0</v>
      </c>
      <c r="AD63" s="578">
        <f>+AB63+AC63</f>
        <v>0</v>
      </c>
      <c r="AE63" s="992">
        <f t="shared" ref="AE63:AE71" si="100">Y63+AB63</f>
        <v>439</v>
      </c>
      <c r="AF63" s="992">
        <f t="shared" ref="AF63:AF71" si="101">Z63+AC63</f>
        <v>396</v>
      </c>
      <c r="AG63" s="578">
        <f>+AE63+AF63</f>
        <v>835</v>
      </c>
      <c r="AH63" s="578">
        <v>0</v>
      </c>
      <c r="AI63" s="578">
        <v>0</v>
      </c>
      <c r="AJ63" s="578">
        <f t="shared" ref="AJ63:AJ71" si="102">SUM(AH63:AI63)</f>
        <v>0</v>
      </c>
    </row>
    <row r="64" spans="1:36" s="10" customFormat="1" ht="29.25" customHeight="1">
      <c r="A64" s="10">
        <v>2</v>
      </c>
      <c r="B64" s="18">
        <v>41</v>
      </c>
      <c r="C64" s="85" t="s">
        <v>50</v>
      </c>
      <c r="D64" s="578">
        <v>7</v>
      </c>
      <c r="E64" s="578">
        <v>5</v>
      </c>
      <c r="F64" s="578">
        <f t="shared" si="90"/>
        <v>12</v>
      </c>
      <c r="G64" s="578">
        <v>5</v>
      </c>
      <c r="H64" s="578">
        <v>9</v>
      </c>
      <c r="I64" s="578">
        <f t="shared" si="91"/>
        <v>14</v>
      </c>
      <c r="J64" s="578">
        <v>1</v>
      </c>
      <c r="K64" s="578">
        <v>2</v>
      </c>
      <c r="L64" s="578">
        <f t="shared" si="92"/>
        <v>3</v>
      </c>
      <c r="M64" s="578">
        <v>0</v>
      </c>
      <c r="N64" s="578">
        <v>0</v>
      </c>
      <c r="O64" s="578">
        <f t="shared" si="93"/>
        <v>0</v>
      </c>
      <c r="P64" s="578">
        <v>0</v>
      </c>
      <c r="Q64" s="578">
        <v>0</v>
      </c>
      <c r="R64" s="578">
        <f t="shared" si="94"/>
        <v>0</v>
      </c>
      <c r="S64" s="578">
        <v>0</v>
      </c>
      <c r="T64" s="578">
        <v>0</v>
      </c>
      <c r="U64" s="578">
        <f t="shared" si="95"/>
        <v>0</v>
      </c>
      <c r="V64" s="578"/>
      <c r="W64" s="578"/>
      <c r="X64" s="578">
        <f t="shared" si="96"/>
        <v>0</v>
      </c>
      <c r="Y64" s="998">
        <f t="shared" si="97"/>
        <v>13</v>
      </c>
      <c r="Z64" s="998">
        <f t="shared" si="98"/>
        <v>16</v>
      </c>
      <c r="AA64" s="998">
        <f t="shared" si="99"/>
        <v>29</v>
      </c>
      <c r="AB64" s="1004">
        <v>27</v>
      </c>
      <c r="AC64" s="1004">
        <v>19</v>
      </c>
      <c r="AD64" s="578">
        <f t="shared" ref="AD64:AD71" si="103">+AB64+AC64</f>
        <v>46</v>
      </c>
      <c r="AE64" s="992">
        <f t="shared" si="100"/>
        <v>40</v>
      </c>
      <c r="AF64" s="992">
        <f t="shared" si="101"/>
        <v>35</v>
      </c>
      <c r="AG64" s="578">
        <f t="shared" ref="AG64:AG71" si="104">+AE64+AF64</f>
        <v>75</v>
      </c>
      <c r="AH64" s="578">
        <v>0</v>
      </c>
      <c r="AI64" s="578">
        <v>0</v>
      </c>
      <c r="AJ64" s="578">
        <f t="shared" si="102"/>
        <v>0</v>
      </c>
    </row>
    <row r="65" spans="1:36" s="10" customFormat="1" ht="29.25" customHeight="1">
      <c r="A65" s="10">
        <v>3</v>
      </c>
      <c r="B65" s="18">
        <v>42</v>
      </c>
      <c r="C65" s="85" t="s">
        <v>118</v>
      </c>
      <c r="D65" s="578">
        <v>211</v>
      </c>
      <c r="E65" s="578">
        <v>203</v>
      </c>
      <c r="F65" s="578">
        <f t="shared" si="90"/>
        <v>414</v>
      </c>
      <c r="G65" s="578">
        <v>232</v>
      </c>
      <c r="H65" s="578">
        <v>207</v>
      </c>
      <c r="I65" s="578">
        <f t="shared" si="91"/>
        <v>439</v>
      </c>
      <c r="J65" s="578">
        <v>22</v>
      </c>
      <c r="K65" s="578">
        <v>19</v>
      </c>
      <c r="L65" s="578">
        <f t="shared" si="92"/>
        <v>41</v>
      </c>
      <c r="M65" s="578">
        <v>11</v>
      </c>
      <c r="N65" s="578">
        <v>7</v>
      </c>
      <c r="O65" s="578">
        <f t="shared" si="93"/>
        <v>18</v>
      </c>
      <c r="P65" s="578">
        <v>0</v>
      </c>
      <c r="Q65" s="578">
        <v>0</v>
      </c>
      <c r="R65" s="578">
        <f t="shared" si="94"/>
        <v>0</v>
      </c>
      <c r="S65" s="578">
        <v>2</v>
      </c>
      <c r="T65" s="578">
        <v>1</v>
      </c>
      <c r="U65" s="578">
        <f t="shared" si="95"/>
        <v>3</v>
      </c>
      <c r="V65" s="578"/>
      <c r="W65" s="578"/>
      <c r="X65" s="578">
        <f t="shared" si="96"/>
        <v>0</v>
      </c>
      <c r="Y65" s="998">
        <f t="shared" si="97"/>
        <v>478</v>
      </c>
      <c r="Z65" s="998">
        <f t="shared" si="98"/>
        <v>437</v>
      </c>
      <c r="AA65" s="998">
        <f t="shared" si="99"/>
        <v>915</v>
      </c>
      <c r="AB65" s="1004">
        <v>18</v>
      </c>
      <c r="AC65" s="1004">
        <v>34</v>
      </c>
      <c r="AD65" s="578">
        <f t="shared" si="103"/>
        <v>52</v>
      </c>
      <c r="AE65" s="992">
        <f t="shared" si="100"/>
        <v>496</v>
      </c>
      <c r="AF65" s="992">
        <f t="shared" si="101"/>
        <v>471</v>
      </c>
      <c r="AG65" s="578">
        <f t="shared" si="104"/>
        <v>967</v>
      </c>
      <c r="AH65" s="578">
        <v>2</v>
      </c>
      <c r="AI65" s="578">
        <v>2</v>
      </c>
      <c r="AJ65" s="578">
        <f t="shared" si="102"/>
        <v>4</v>
      </c>
    </row>
    <row r="66" spans="1:36" s="10" customFormat="1" ht="29.25" customHeight="1">
      <c r="A66" s="10">
        <v>4</v>
      </c>
      <c r="B66" s="18">
        <v>43</v>
      </c>
      <c r="C66" s="85" t="s">
        <v>625</v>
      </c>
      <c r="D66" s="578">
        <v>215</v>
      </c>
      <c r="E66" s="578">
        <v>201</v>
      </c>
      <c r="F66" s="578">
        <f t="shared" si="90"/>
        <v>416</v>
      </c>
      <c r="G66" s="578">
        <v>209</v>
      </c>
      <c r="H66" s="578">
        <v>168</v>
      </c>
      <c r="I66" s="578">
        <f t="shared" si="91"/>
        <v>377</v>
      </c>
      <c r="J66" s="578">
        <v>9</v>
      </c>
      <c r="K66" s="578">
        <v>8</v>
      </c>
      <c r="L66" s="578">
        <f t="shared" si="92"/>
        <v>17</v>
      </c>
      <c r="M66" s="578">
        <v>5</v>
      </c>
      <c r="N66" s="578">
        <v>6</v>
      </c>
      <c r="O66" s="578">
        <f t="shared" si="93"/>
        <v>11</v>
      </c>
      <c r="P66" s="578">
        <v>1</v>
      </c>
      <c r="Q66" s="578">
        <v>0</v>
      </c>
      <c r="R66" s="578">
        <f t="shared" si="94"/>
        <v>1</v>
      </c>
      <c r="S66" s="578">
        <v>1</v>
      </c>
      <c r="T66" s="578">
        <v>1</v>
      </c>
      <c r="U66" s="578">
        <f t="shared" si="95"/>
        <v>2</v>
      </c>
      <c r="V66" s="578"/>
      <c r="W66" s="578"/>
      <c r="X66" s="578">
        <f t="shared" si="96"/>
        <v>0</v>
      </c>
      <c r="Y66" s="998">
        <f t="shared" si="97"/>
        <v>440</v>
      </c>
      <c r="Z66" s="998">
        <f t="shared" si="98"/>
        <v>384</v>
      </c>
      <c r="AA66" s="998">
        <f t="shared" si="99"/>
        <v>824</v>
      </c>
      <c r="AB66" s="1004">
        <v>0</v>
      </c>
      <c r="AC66" s="1004">
        <v>0</v>
      </c>
      <c r="AD66" s="578">
        <f t="shared" si="103"/>
        <v>0</v>
      </c>
      <c r="AE66" s="992">
        <f t="shared" si="100"/>
        <v>440</v>
      </c>
      <c r="AF66" s="992">
        <f t="shared" si="101"/>
        <v>384</v>
      </c>
      <c r="AG66" s="578">
        <f t="shared" si="104"/>
        <v>824</v>
      </c>
      <c r="AH66" s="578">
        <v>0</v>
      </c>
      <c r="AI66" s="578">
        <v>0</v>
      </c>
      <c r="AJ66" s="578">
        <f t="shared" si="102"/>
        <v>0</v>
      </c>
    </row>
    <row r="67" spans="1:36" s="10" customFormat="1" ht="29.25" customHeight="1">
      <c r="A67" s="10">
        <v>5</v>
      </c>
      <c r="B67" s="18">
        <v>44</v>
      </c>
      <c r="C67" s="85" t="s">
        <v>120</v>
      </c>
      <c r="D67" s="578">
        <v>96</v>
      </c>
      <c r="E67" s="578">
        <v>91</v>
      </c>
      <c r="F67" s="578">
        <f t="shared" si="90"/>
        <v>187</v>
      </c>
      <c r="G67" s="578">
        <v>101</v>
      </c>
      <c r="H67" s="578">
        <v>102</v>
      </c>
      <c r="I67" s="578">
        <f t="shared" si="91"/>
        <v>203</v>
      </c>
      <c r="J67" s="578">
        <v>7</v>
      </c>
      <c r="K67" s="578">
        <v>3</v>
      </c>
      <c r="L67" s="578">
        <f t="shared" si="92"/>
        <v>10</v>
      </c>
      <c r="M67" s="578">
        <v>0</v>
      </c>
      <c r="N67" s="578">
        <v>0</v>
      </c>
      <c r="O67" s="578">
        <f t="shared" si="93"/>
        <v>0</v>
      </c>
      <c r="P67" s="578">
        <v>0</v>
      </c>
      <c r="Q67" s="578">
        <v>0</v>
      </c>
      <c r="R67" s="578">
        <f t="shared" si="94"/>
        <v>0</v>
      </c>
      <c r="S67" s="578">
        <v>0</v>
      </c>
      <c r="T67" s="578">
        <v>0</v>
      </c>
      <c r="U67" s="578">
        <f t="shared" si="95"/>
        <v>0</v>
      </c>
      <c r="V67" s="578"/>
      <c r="W67" s="578"/>
      <c r="X67" s="578">
        <f t="shared" si="96"/>
        <v>0</v>
      </c>
      <c r="Y67" s="998">
        <f t="shared" si="97"/>
        <v>204</v>
      </c>
      <c r="Z67" s="998">
        <f t="shared" si="98"/>
        <v>196</v>
      </c>
      <c r="AA67" s="998">
        <f t="shared" si="99"/>
        <v>400</v>
      </c>
      <c r="AB67" s="991">
        <v>0</v>
      </c>
      <c r="AC67" s="991">
        <v>0</v>
      </c>
      <c r="AD67" s="578">
        <f t="shared" si="103"/>
        <v>0</v>
      </c>
      <c r="AE67" s="992">
        <f t="shared" si="100"/>
        <v>204</v>
      </c>
      <c r="AF67" s="992">
        <f t="shared" si="101"/>
        <v>196</v>
      </c>
      <c r="AG67" s="578">
        <f t="shared" si="104"/>
        <v>400</v>
      </c>
      <c r="AH67" s="578">
        <v>0</v>
      </c>
      <c r="AI67" s="578">
        <v>0</v>
      </c>
      <c r="AJ67" s="578">
        <f t="shared" si="102"/>
        <v>0</v>
      </c>
    </row>
    <row r="68" spans="1:36" s="10" customFormat="1" ht="29.25" customHeight="1">
      <c r="A68" s="10">
        <v>6</v>
      </c>
      <c r="B68" s="18">
        <v>45</v>
      </c>
      <c r="C68" s="85" t="s">
        <v>626</v>
      </c>
      <c r="D68" s="578">
        <v>2</v>
      </c>
      <c r="E68" s="578">
        <v>5</v>
      </c>
      <c r="F68" s="578">
        <f t="shared" si="90"/>
        <v>7</v>
      </c>
      <c r="G68" s="578">
        <v>7</v>
      </c>
      <c r="H68" s="578">
        <v>8</v>
      </c>
      <c r="I68" s="578">
        <f t="shared" si="91"/>
        <v>15</v>
      </c>
      <c r="J68" s="578">
        <v>0</v>
      </c>
      <c r="K68" s="578">
        <v>0</v>
      </c>
      <c r="L68" s="578">
        <f t="shared" si="92"/>
        <v>0</v>
      </c>
      <c r="M68" s="578">
        <v>5</v>
      </c>
      <c r="N68" s="578">
        <v>4</v>
      </c>
      <c r="O68" s="578">
        <f t="shared" si="93"/>
        <v>9</v>
      </c>
      <c r="P68" s="578">
        <v>0</v>
      </c>
      <c r="Q68" s="578">
        <v>0</v>
      </c>
      <c r="R68" s="578">
        <f t="shared" si="94"/>
        <v>0</v>
      </c>
      <c r="S68" s="578">
        <v>0</v>
      </c>
      <c r="T68" s="578">
        <v>0</v>
      </c>
      <c r="U68" s="578">
        <f t="shared" si="95"/>
        <v>0</v>
      </c>
      <c r="V68" s="578"/>
      <c r="W68" s="578"/>
      <c r="X68" s="578">
        <f t="shared" si="96"/>
        <v>0</v>
      </c>
      <c r="Y68" s="998">
        <f t="shared" si="97"/>
        <v>14</v>
      </c>
      <c r="Z68" s="998">
        <f t="shared" si="98"/>
        <v>17</v>
      </c>
      <c r="AA68" s="998">
        <f t="shared" si="99"/>
        <v>31</v>
      </c>
      <c r="AB68" s="1004">
        <v>0</v>
      </c>
      <c r="AC68" s="1004">
        <v>0</v>
      </c>
      <c r="AD68" s="578">
        <f t="shared" si="103"/>
        <v>0</v>
      </c>
      <c r="AE68" s="992">
        <f t="shared" si="100"/>
        <v>14</v>
      </c>
      <c r="AF68" s="992">
        <f t="shared" si="101"/>
        <v>17</v>
      </c>
      <c r="AG68" s="578">
        <f t="shared" si="104"/>
        <v>31</v>
      </c>
      <c r="AH68" s="578">
        <v>0</v>
      </c>
      <c r="AI68" s="578">
        <v>0</v>
      </c>
      <c r="AJ68" s="578">
        <f t="shared" si="102"/>
        <v>0</v>
      </c>
    </row>
    <row r="69" spans="1:36" s="10" customFormat="1" ht="29.25" customHeight="1">
      <c r="A69" s="10">
        <v>7</v>
      </c>
      <c r="B69" s="18">
        <v>46</v>
      </c>
      <c r="C69" s="85" t="s">
        <v>119</v>
      </c>
      <c r="D69" s="578">
        <v>88</v>
      </c>
      <c r="E69" s="578">
        <v>64</v>
      </c>
      <c r="F69" s="578">
        <f t="shared" si="90"/>
        <v>152</v>
      </c>
      <c r="G69" s="578">
        <v>106</v>
      </c>
      <c r="H69" s="578">
        <v>110</v>
      </c>
      <c r="I69" s="578">
        <f t="shared" si="91"/>
        <v>216</v>
      </c>
      <c r="J69" s="578">
        <v>4</v>
      </c>
      <c r="K69" s="578">
        <v>3</v>
      </c>
      <c r="L69" s="578">
        <f t="shared" si="92"/>
        <v>7</v>
      </c>
      <c r="M69" s="578">
        <v>1</v>
      </c>
      <c r="N69" s="578">
        <v>1</v>
      </c>
      <c r="O69" s="578">
        <f t="shared" si="93"/>
        <v>2</v>
      </c>
      <c r="P69" s="578">
        <v>0</v>
      </c>
      <c r="Q69" s="578">
        <v>0</v>
      </c>
      <c r="R69" s="578">
        <f t="shared" si="94"/>
        <v>0</v>
      </c>
      <c r="S69" s="578">
        <v>0</v>
      </c>
      <c r="T69" s="578">
        <v>0</v>
      </c>
      <c r="U69" s="578">
        <f t="shared" si="95"/>
        <v>0</v>
      </c>
      <c r="V69" s="578"/>
      <c r="W69" s="578"/>
      <c r="X69" s="578">
        <f t="shared" si="96"/>
        <v>0</v>
      </c>
      <c r="Y69" s="998">
        <f t="shared" si="97"/>
        <v>199</v>
      </c>
      <c r="Z69" s="998">
        <f t="shared" si="98"/>
        <v>178</v>
      </c>
      <c r="AA69" s="998">
        <f t="shared" si="99"/>
        <v>377</v>
      </c>
      <c r="AB69" s="1004">
        <v>0</v>
      </c>
      <c r="AC69" s="1004">
        <v>0</v>
      </c>
      <c r="AD69" s="578">
        <f t="shared" si="103"/>
        <v>0</v>
      </c>
      <c r="AE69" s="992">
        <f t="shared" si="100"/>
        <v>199</v>
      </c>
      <c r="AF69" s="992">
        <f t="shared" si="101"/>
        <v>178</v>
      </c>
      <c r="AG69" s="578">
        <f t="shared" si="104"/>
        <v>377</v>
      </c>
      <c r="AH69" s="578">
        <v>3</v>
      </c>
      <c r="AI69" s="578">
        <v>1</v>
      </c>
      <c r="AJ69" s="578">
        <f t="shared" si="102"/>
        <v>4</v>
      </c>
    </row>
    <row r="70" spans="1:36" s="10" customFormat="1" ht="29.25" customHeight="1">
      <c r="A70" s="10">
        <v>8</v>
      </c>
      <c r="B70" s="18">
        <v>47</v>
      </c>
      <c r="C70" s="85" t="s">
        <v>627</v>
      </c>
      <c r="D70" s="578">
        <v>179</v>
      </c>
      <c r="E70" s="578">
        <v>163</v>
      </c>
      <c r="F70" s="578">
        <f t="shared" si="90"/>
        <v>342</v>
      </c>
      <c r="G70" s="578">
        <v>134</v>
      </c>
      <c r="H70" s="578">
        <v>113</v>
      </c>
      <c r="I70" s="578">
        <f t="shared" si="91"/>
        <v>247</v>
      </c>
      <c r="J70" s="578">
        <v>11</v>
      </c>
      <c r="K70" s="578">
        <v>12</v>
      </c>
      <c r="L70" s="578">
        <f t="shared" si="92"/>
        <v>23</v>
      </c>
      <c r="M70" s="578">
        <v>2</v>
      </c>
      <c r="N70" s="578">
        <v>1</v>
      </c>
      <c r="O70" s="578">
        <f t="shared" si="93"/>
        <v>3</v>
      </c>
      <c r="P70" s="578">
        <v>0</v>
      </c>
      <c r="Q70" s="578">
        <v>0</v>
      </c>
      <c r="R70" s="578">
        <f t="shared" si="94"/>
        <v>0</v>
      </c>
      <c r="S70" s="578">
        <v>1</v>
      </c>
      <c r="T70" s="578">
        <v>1</v>
      </c>
      <c r="U70" s="578">
        <f t="shared" si="95"/>
        <v>2</v>
      </c>
      <c r="V70" s="578"/>
      <c r="W70" s="578"/>
      <c r="X70" s="578">
        <f t="shared" si="96"/>
        <v>0</v>
      </c>
      <c r="Y70" s="998">
        <f t="shared" si="97"/>
        <v>327</v>
      </c>
      <c r="Z70" s="998">
        <f t="shared" si="98"/>
        <v>290</v>
      </c>
      <c r="AA70" s="998">
        <f t="shared" si="99"/>
        <v>617</v>
      </c>
      <c r="AB70" s="1004">
        <v>0</v>
      </c>
      <c r="AC70" s="1004">
        <v>0</v>
      </c>
      <c r="AD70" s="578">
        <f t="shared" si="103"/>
        <v>0</v>
      </c>
      <c r="AE70" s="992">
        <f t="shared" si="100"/>
        <v>327</v>
      </c>
      <c r="AF70" s="992">
        <f t="shared" si="101"/>
        <v>290</v>
      </c>
      <c r="AG70" s="578">
        <f t="shared" si="104"/>
        <v>617</v>
      </c>
      <c r="AH70" s="578">
        <v>1</v>
      </c>
      <c r="AI70" s="578">
        <v>1</v>
      </c>
      <c r="AJ70" s="578">
        <f t="shared" si="102"/>
        <v>2</v>
      </c>
    </row>
    <row r="71" spans="1:36" s="10" customFormat="1" ht="29.25" customHeight="1">
      <c r="A71" s="10">
        <v>9</v>
      </c>
      <c r="B71" s="18">
        <v>48</v>
      </c>
      <c r="C71" s="85" t="s">
        <v>117</v>
      </c>
      <c r="D71" s="578">
        <v>91</v>
      </c>
      <c r="E71" s="578">
        <v>71</v>
      </c>
      <c r="F71" s="578">
        <f t="shared" si="90"/>
        <v>162</v>
      </c>
      <c r="G71" s="578">
        <v>47</v>
      </c>
      <c r="H71" s="578">
        <v>57</v>
      </c>
      <c r="I71" s="578">
        <f t="shared" si="91"/>
        <v>104</v>
      </c>
      <c r="J71" s="578">
        <v>9</v>
      </c>
      <c r="K71" s="578">
        <v>11</v>
      </c>
      <c r="L71" s="578">
        <f t="shared" si="92"/>
        <v>20</v>
      </c>
      <c r="M71" s="578">
        <v>7</v>
      </c>
      <c r="N71" s="578">
        <v>3</v>
      </c>
      <c r="O71" s="578">
        <f t="shared" si="93"/>
        <v>10</v>
      </c>
      <c r="P71" s="578">
        <v>0</v>
      </c>
      <c r="Q71" s="578">
        <v>0</v>
      </c>
      <c r="R71" s="578">
        <f t="shared" si="94"/>
        <v>0</v>
      </c>
      <c r="S71" s="578">
        <v>0</v>
      </c>
      <c r="T71" s="578">
        <v>0</v>
      </c>
      <c r="U71" s="578">
        <f t="shared" si="95"/>
        <v>0</v>
      </c>
      <c r="V71" s="578"/>
      <c r="W71" s="578"/>
      <c r="X71" s="578">
        <f t="shared" si="96"/>
        <v>0</v>
      </c>
      <c r="Y71" s="998">
        <f t="shared" si="97"/>
        <v>154</v>
      </c>
      <c r="Z71" s="998">
        <f t="shared" si="98"/>
        <v>142</v>
      </c>
      <c r="AA71" s="998">
        <f t="shared" si="99"/>
        <v>296</v>
      </c>
      <c r="AB71" s="1004">
        <v>35</v>
      </c>
      <c r="AC71" s="1004">
        <v>52</v>
      </c>
      <c r="AD71" s="578">
        <f t="shared" si="103"/>
        <v>87</v>
      </c>
      <c r="AE71" s="992">
        <f t="shared" si="100"/>
        <v>189</v>
      </c>
      <c r="AF71" s="992">
        <f t="shared" si="101"/>
        <v>194</v>
      </c>
      <c r="AG71" s="578">
        <f t="shared" si="104"/>
        <v>383</v>
      </c>
      <c r="AH71" s="578">
        <v>0</v>
      </c>
      <c r="AI71" s="578">
        <v>1</v>
      </c>
      <c r="AJ71" s="578">
        <f t="shared" si="102"/>
        <v>1</v>
      </c>
    </row>
    <row r="72" spans="1:36" s="10" customFormat="1" ht="29.25" customHeight="1">
      <c r="B72" s="80"/>
      <c r="C72" s="274" t="s">
        <v>6</v>
      </c>
      <c r="D72" s="451">
        <f>SUM(D63:D71)</f>
        <v>1121</v>
      </c>
      <c r="E72" s="451">
        <f t="shared" ref="E72:AJ72" si="105">SUM(E63:E71)</f>
        <v>1015</v>
      </c>
      <c r="F72" s="451">
        <f t="shared" si="105"/>
        <v>2136</v>
      </c>
      <c r="G72" s="451">
        <f t="shared" si="105"/>
        <v>1013</v>
      </c>
      <c r="H72" s="451">
        <f t="shared" si="105"/>
        <v>934</v>
      </c>
      <c r="I72" s="451">
        <f>SUM(I63:I71)</f>
        <v>1947</v>
      </c>
      <c r="J72" s="451">
        <f t="shared" si="105"/>
        <v>85</v>
      </c>
      <c r="K72" s="451">
        <f t="shared" si="105"/>
        <v>73</v>
      </c>
      <c r="L72" s="451">
        <f>SUM(L63:L71)</f>
        <v>158</v>
      </c>
      <c r="M72" s="451">
        <f t="shared" si="105"/>
        <v>41</v>
      </c>
      <c r="N72" s="451">
        <f t="shared" si="105"/>
        <v>28</v>
      </c>
      <c r="O72" s="451">
        <f t="shared" si="105"/>
        <v>69</v>
      </c>
      <c r="P72" s="451">
        <f t="shared" si="105"/>
        <v>3</v>
      </c>
      <c r="Q72" s="451">
        <f t="shared" si="105"/>
        <v>2</v>
      </c>
      <c r="R72" s="451">
        <f t="shared" si="105"/>
        <v>5</v>
      </c>
      <c r="S72" s="451">
        <f>SUM(S63:S71)</f>
        <v>5</v>
      </c>
      <c r="T72" s="451">
        <f t="shared" si="105"/>
        <v>4</v>
      </c>
      <c r="U72" s="451">
        <f t="shared" si="105"/>
        <v>9</v>
      </c>
      <c r="V72" s="451">
        <f t="shared" si="105"/>
        <v>0</v>
      </c>
      <c r="W72" s="451">
        <f t="shared" si="105"/>
        <v>0</v>
      </c>
      <c r="X72" s="451">
        <f t="shared" si="105"/>
        <v>0</v>
      </c>
      <c r="Y72" s="182">
        <f t="shared" si="105"/>
        <v>2268</v>
      </c>
      <c r="Z72" s="182">
        <f t="shared" si="105"/>
        <v>2056</v>
      </c>
      <c r="AA72" s="182">
        <f t="shared" si="105"/>
        <v>4324</v>
      </c>
      <c r="AB72" s="451">
        <f t="shared" si="105"/>
        <v>80</v>
      </c>
      <c r="AC72" s="451">
        <f t="shared" si="105"/>
        <v>105</v>
      </c>
      <c r="AD72" s="451">
        <f>SUM(AD63:AD71)</f>
        <v>185</v>
      </c>
      <c r="AE72" s="451">
        <f t="shared" si="105"/>
        <v>2348</v>
      </c>
      <c r="AF72" s="451">
        <f t="shared" si="105"/>
        <v>2161</v>
      </c>
      <c r="AG72" s="451">
        <f t="shared" si="105"/>
        <v>4509</v>
      </c>
      <c r="AH72" s="451">
        <f t="shared" si="105"/>
        <v>6</v>
      </c>
      <c r="AI72" s="451">
        <f t="shared" si="105"/>
        <v>5</v>
      </c>
      <c r="AJ72" s="451">
        <f t="shared" si="105"/>
        <v>11</v>
      </c>
    </row>
    <row r="73" spans="1:36" s="10" customFormat="1" ht="29.25" customHeight="1">
      <c r="B73" s="278" t="s">
        <v>51</v>
      </c>
      <c r="C73" s="271"/>
      <c r="D73" s="999"/>
      <c r="E73" s="999"/>
      <c r="F73" s="999"/>
      <c r="G73" s="999"/>
      <c r="H73" s="999"/>
      <c r="I73" s="999"/>
      <c r="J73" s="999"/>
      <c r="K73" s="999"/>
      <c r="L73" s="999"/>
      <c r="M73" s="999"/>
      <c r="N73" s="999"/>
      <c r="O73" s="999"/>
      <c r="P73" s="999"/>
      <c r="Q73" s="999"/>
      <c r="R73" s="999"/>
      <c r="S73" s="999"/>
      <c r="T73" s="999"/>
      <c r="U73" s="999"/>
      <c r="V73" s="999"/>
      <c r="W73" s="999"/>
      <c r="X73" s="999"/>
      <c r="Y73" s="1000"/>
      <c r="Z73" s="1000"/>
      <c r="AA73" s="1001"/>
      <c r="AB73" s="999"/>
      <c r="AC73" s="999"/>
      <c r="AD73" s="999"/>
      <c r="AE73" s="999"/>
      <c r="AF73" s="999"/>
      <c r="AG73" s="999"/>
      <c r="AH73" s="999"/>
      <c r="AI73" s="999"/>
      <c r="AJ73" s="1002"/>
    </row>
    <row r="74" spans="1:36" s="10" customFormat="1" ht="29.25" customHeight="1">
      <c r="A74" s="10">
        <v>1</v>
      </c>
      <c r="B74" s="18">
        <v>49</v>
      </c>
      <c r="C74" s="85" t="s">
        <v>628</v>
      </c>
      <c r="D74" s="1005">
        <v>204</v>
      </c>
      <c r="E74" s="992">
        <v>177</v>
      </c>
      <c r="F74" s="578">
        <f t="shared" ref="F74:F82" si="106">SUM(D74:E74)</f>
        <v>381</v>
      </c>
      <c r="G74" s="153">
        <v>26</v>
      </c>
      <c r="H74" s="153">
        <v>19</v>
      </c>
      <c r="I74" s="578">
        <f t="shared" ref="I74:I82" si="107">SUM(G74:H74)</f>
        <v>45</v>
      </c>
      <c r="J74" s="153">
        <v>25</v>
      </c>
      <c r="K74" s="153">
        <v>16</v>
      </c>
      <c r="L74" s="578">
        <f t="shared" ref="L74:L82" si="108">SUM(J74:K74)</f>
        <v>41</v>
      </c>
      <c r="M74" s="153">
        <v>2</v>
      </c>
      <c r="N74" s="153">
        <v>1</v>
      </c>
      <c r="O74" s="578">
        <f t="shared" ref="O74:O82" si="109">SUM(M74:N74)</f>
        <v>3</v>
      </c>
      <c r="P74" s="578">
        <v>0</v>
      </c>
      <c r="Q74" s="578">
        <v>0</v>
      </c>
      <c r="R74" s="578">
        <f t="shared" ref="R74:R82" si="110">SUM(P74:Q74)</f>
        <v>0</v>
      </c>
      <c r="S74" s="1005">
        <v>0</v>
      </c>
      <c r="T74" s="992">
        <v>0</v>
      </c>
      <c r="U74" s="578">
        <f t="shared" ref="U74:U82" si="111">SUM(S74:T74)</f>
        <v>0</v>
      </c>
      <c r="V74" s="578"/>
      <c r="W74" s="578"/>
      <c r="X74" s="578">
        <f t="shared" ref="X74:X82" si="112">SUM(V74:W74)</f>
        <v>0</v>
      </c>
      <c r="Y74" s="998">
        <f t="shared" ref="Y74:Y82" si="113">D74+G74+J74+M74+P74+S74+V74</f>
        <v>257</v>
      </c>
      <c r="Z74" s="998">
        <f t="shared" ref="Z74:Z82" si="114">E74+H74+K74+N74+Q74+T74+W74</f>
        <v>213</v>
      </c>
      <c r="AA74" s="998">
        <f t="shared" ref="AA74:AA82" si="115">F74+I74+L74+O74+R74+U74+X74</f>
        <v>470</v>
      </c>
      <c r="AB74" s="1006">
        <v>80</v>
      </c>
      <c r="AC74" s="1006">
        <v>79</v>
      </c>
      <c r="AD74" s="578">
        <f>+AB74+AC74</f>
        <v>159</v>
      </c>
      <c r="AE74" s="992">
        <f t="shared" ref="AE74:AE82" si="116">Y74+AB74</f>
        <v>337</v>
      </c>
      <c r="AF74" s="992">
        <f t="shared" ref="AF74:AF82" si="117">Z74+AC74</f>
        <v>292</v>
      </c>
      <c r="AG74" s="578">
        <f>+AE74+AF74</f>
        <v>629</v>
      </c>
      <c r="AH74" s="1005">
        <v>0</v>
      </c>
      <c r="AI74" s="992">
        <v>0</v>
      </c>
      <c r="AJ74" s="578">
        <f>+AH74+AI74</f>
        <v>0</v>
      </c>
    </row>
    <row r="75" spans="1:36" s="10" customFormat="1" ht="29.25" customHeight="1">
      <c r="A75" s="10">
        <v>2</v>
      </c>
      <c r="B75" s="18">
        <v>50</v>
      </c>
      <c r="C75" s="85" t="s">
        <v>629</v>
      </c>
      <c r="D75" s="1005">
        <v>134</v>
      </c>
      <c r="E75" s="992">
        <v>145</v>
      </c>
      <c r="F75" s="578">
        <f t="shared" si="106"/>
        <v>279</v>
      </c>
      <c r="G75" s="153">
        <v>20</v>
      </c>
      <c r="H75" s="153">
        <v>25</v>
      </c>
      <c r="I75" s="578">
        <f t="shared" si="107"/>
        <v>45</v>
      </c>
      <c r="J75" s="153">
        <v>21</v>
      </c>
      <c r="K75" s="153">
        <v>17</v>
      </c>
      <c r="L75" s="578">
        <f t="shared" si="108"/>
        <v>38</v>
      </c>
      <c r="M75" s="153">
        <v>1</v>
      </c>
      <c r="N75" s="153">
        <v>3</v>
      </c>
      <c r="O75" s="578">
        <f t="shared" si="109"/>
        <v>4</v>
      </c>
      <c r="P75" s="578">
        <v>0</v>
      </c>
      <c r="Q75" s="578">
        <v>0</v>
      </c>
      <c r="R75" s="578">
        <f t="shared" si="110"/>
        <v>0</v>
      </c>
      <c r="S75" s="1005">
        <v>0</v>
      </c>
      <c r="T75" s="992">
        <v>0</v>
      </c>
      <c r="U75" s="578">
        <f t="shared" si="111"/>
        <v>0</v>
      </c>
      <c r="V75" s="578"/>
      <c r="W75" s="578"/>
      <c r="X75" s="578">
        <f t="shared" si="112"/>
        <v>0</v>
      </c>
      <c r="Y75" s="998">
        <f t="shared" si="113"/>
        <v>176</v>
      </c>
      <c r="Z75" s="998">
        <f t="shared" si="114"/>
        <v>190</v>
      </c>
      <c r="AA75" s="998">
        <f t="shared" si="115"/>
        <v>366</v>
      </c>
      <c r="AB75" s="1006">
        <v>56</v>
      </c>
      <c r="AC75" s="1006">
        <v>57</v>
      </c>
      <c r="AD75" s="578">
        <f t="shared" ref="AD75:AD82" si="118">+AB75+AC75</f>
        <v>113</v>
      </c>
      <c r="AE75" s="992">
        <f t="shared" si="116"/>
        <v>232</v>
      </c>
      <c r="AF75" s="992">
        <f t="shared" si="117"/>
        <v>247</v>
      </c>
      <c r="AG75" s="578">
        <f t="shared" ref="AG75:AG82" si="119">+AE75+AF75</f>
        <v>479</v>
      </c>
      <c r="AH75" s="1005">
        <v>0</v>
      </c>
      <c r="AI75" s="992">
        <v>1</v>
      </c>
      <c r="AJ75" s="578">
        <f t="shared" ref="AJ75:AJ82" si="120">+AH75+AI75</f>
        <v>1</v>
      </c>
    </row>
    <row r="76" spans="1:36" s="10" customFormat="1" ht="29.25" customHeight="1">
      <c r="A76" s="10">
        <v>3</v>
      </c>
      <c r="B76" s="18">
        <v>51</v>
      </c>
      <c r="C76" s="85" t="s">
        <v>630</v>
      </c>
      <c r="D76" s="1005">
        <v>86</v>
      </c>
      <c r="E76" s="992">
        <v>88</v>
      </c>
      <c r="F76" s="578">
        <f t="shared" si="106"/>
        <v>174</v>
      </c>
      <c r="G76" s="153">
        <v>7</v>
      </c>
      <c r="H76" s="153">
        <v>10</v>
      </c>
      <c r="I76" s="578">
        <f t="shared" si="107"/>
        <v>17</v>
      </c>
      <c r="J76" s="153">
        <v>12</v>
      </c>
      <c r="K76" s="153">
        <v>5</v>
      </c>
      <c r="L76" s="578">
        <f t="shared" si="108"/>
        <v>17</v>
      </c>
      <c r="M76" s="153">
        <v>2</v>
      </c>
      <c r="N76" s="153">
        <v>4</v>
      </c>
      <c r="O76" s="578">
        <f t="shared" si="109"/>
        <v>6</v>
      </c>
      <c r="P76" s="578">
        <v>7</v>
      </c>
      <c r="Q76" s="578">
        <v>4</v>
      </c>
      <c r="R76" s="578">
        <f t="shared" si="110"/>
        <v>11</v>
      </c>
      <c r="S76" s="1005">
        <v>5</v>
      </c>
      <c r="T76" s="992">
        <v>3</v>
      </c>
      <c r="U76" s="578">
        <f t="shared" si="111"/>
        <v>8</v>
      </c>
      <c r="V76" s="578"/>
      <c r="W76" s="578"/>
      <c r="X76" s="578">
        <f t="shared" si="112"/>
        <v>0</v>
      </c>
      <c r="Y76" s="998">
        <f t="shared" si="113"/>
        <v>119</v>
      </c>
      <c r="Z76" s="998">
        <f t="shared" si="114"/>
        <v>114</v>
      </c>
      <c r="AA76" s="998">
        <f t="shared" si="115"/>
        <v>233</v>
      </c>
      <c r="AB76" s="1006">
        <v>87</v>
      </c>
      <c r="AC76" s="1006">
        <v>67</v>
      </c>
      <c r="AD76" s="578">
        <f t="shared" si="118"/>
        <v>154</v>
      </c>
      <c r="AE76" s="992">
        <f t="shared" si="116"/>
        <v>206</v>
      </c>
      <c r="AF76" s="992">
        <f t="shared" si="117"/>
        <v>181</v>
      </c>
      <c r="AG76" s="578">
        <f t="shared" si="119"/>
        <v>387</v>
      </c>
      <c r="AH76" s="1005">
        <v>2</v>
      </c>
      <c r="AI76" s="992">
        <v>1</v>
      </c>
      <c r="AJ76" s="578">
        <f t="shared" si="120"/>
        <v>3</v>
      </c>
    </row>
    <row r="77" spans="1:36" s="10" customFormat="1" ht="29.25" customHeight="1">
      <c r="A77" s="10">
        <v>4</v>
      </c>
      <c r="B77" s="18">
        <v>52</v>
      </c>
      <c r="C77" s="85" t="s">
        <v>631</v>
      </c>
      <c r="D77" s="1005">
        <v>52</v>
      </c>
      <c r="E77" s="992">
        <v>50</v>
      </c>
      <c r="F77" s="578">
        <f t="shared" si="106"/>
        <v>102</v>
      </c>
      <c r="G77" s="153">
        <v>35</v>
      </c>
      <c r="H77" s="153">
        <v>42</v>
      </c>
      <c r="I77" s="578">
        <f t="shared" si="107"/>
        <v>77</v>
      </c>
      <c r="J77" s="153">
        <v>9</v>
      </c>
      <c r="K77" s="153">
        <v>5</v>
      </c>
      <c r="L77" s="578">
        <f t="shared" si="108"/>
        <v>14</v>
      </c>
      <c r="M77" s="153">
        <v>0</v>
      </c>
      <c r="N77" s="153">
        <v>0</v>
      </c>
      <c r="O77" s="578">
        <f t="shared" si="109"/>
        <v>0</v>
      </c>
      <c r="P77" s="578">
        <v>0</v>
      </c>
      <c r="Q77" s="578">
        <v>0</v>
      </c>
      <c r="R77" s="578">
        <f t="shared" si="110"/>
        <v>0</v>
      </c>
      <c r="S77" s="1005">
        <v>0</v>
      </c>
      <c r="T77" s="992">
        <v>0</v>
      </c>
      <c r="U77" s="578">
        <f t="shared" si="111"/>
        <v>0</v>
      </c>
      <c r="V77" s="578"/>
      <c r="W77" s="578"/>
      <c r="X77" s="578">
        <f t="shared" si="112"/>
        <v>0</v>
      </c>
      <c r="Y77" s="998">
        <f t="shared" si="113"/>
        <v>96</v>
      </c>
      <c r="Z77" s="998">
        <f t="shared" si="114"/>
        <v>97</v>
      </c>
      <c r="AA77" s="998">
        <f t="shared" si="115"/>
        <v>193</v>
      </c>
      <c r="AB77" s="1006">
        <v>71</v>
      </c>
      <c r="AC77" s="1006">
        <v>74</v>
      </c>
      <c r="AD77" s="578">
        <f t="shared" si="118"/>
        <v>145</v>
      </c>
      <c r="AE77" s="992">
        <f t="shared" si="116"/>
        <v>167</v>
      </c>
      <c r="AF77" s="992">
        <f t="shared" si="117"/>
        <v>171</v>
      </c>
      <c r="AG77" s="578">
        <f t="shared" si="119"/>
        <v>338</v>
      </c>
      <c r="AH77" s="1005">
        <v>0</v>
      </c>
      <c r="AI77" s="992">
        <v>0</v>
      </c>
      <c r="AJ77" s="578">
        <f t="shared" si="120"/>
        <v>0</v>
      </c>
    </row>
    <row r="78" spans="1:36" s="10" customFormat="1" ht="29.25" customHeight="1">
      <c r="A78" s="10">
        <v>5</v>
      </c>
      <c r="B78" s="18">
        <v>53</v>
      </c>
      <c r="C78" s="85" t="s">
        <v>632</v>
      </c>
      <c r="D78" s="1005">
        <v>42</v>
      </c>
      <c r="E78" s="992">
        <v>28</v>
      </c>
      <c r="F78" s="578">
        <f t="shared" si="106"/>
        <v>70</v>
      </c>
      <c r="G78" s="153">
        <v>16</v>
      </c>
      <c r="H78" s="153">
        <v>36</v>
      </c>
      <c r="I78" s="578">
        <f t="shared" si="107"/>
        <v>52</v>
      </c>
      <c r="J78" s="153">
        <v>0</v>
      </c>
      <c r="K78" s="153">
        <v>0</v>
      </c>
      <c r="L78" s="578">
        <f t="shared" si="108"/>
        <v>0</v>
      </c>
      <c r="M78" s="153">
        <v>0</v>
      </c>
      <c r="N78" s="153">
        <v>0</v>
      </c>
      <c r="O78" s="578">
        <f t="shared" si="109"/>
        <v>0</v>
      </c>
      <c r="P78" s="578">
        <v>0</v>
      </c>
      <c r="Q78" s="578">
        <v>0</v>
      </c>
      <c r="R78" s="578">
        <f t="shared" si="110"/>
        <v>0</v>
      </c>
      <c r="S78" s="1005">
        <v>0</v>
      </c>
      <c r="T78" s="992">
        <v>0</v>
      </c>
      <c r="U78" s="578">
        <f t="shared" si="111"/>
        <v>0</v>
      </c>
      <c r="V78" s="578"/>
      <c r="W78" s="578"/>
      <c r="X78" s="578">
        <f t="shared" si="112"/>
        <v>0</v>
      </c>
      <c r="Y78" s="998">
        <f t="shared" si="113"/>
        <v>58</v>
      </c>
      <c r="Z78" s="998">
        <f t="shared" si="114"/>
        <v>64</v>
      </c>
      <c r="AA78" s="998">
        <f t="shared" si="115"/>
        <v>122</v>
      </c>
      <c r="AB78" s="1006">
        <v>143</v>
      </c>
      <c r="AC78" s="1006">
        <v>115</v>
      </c>
      <c r="AD78" s="578">
        <f t="shared" si="118"/>
        <v>258</v>
      </c>
      <c r="AE78" s="992">
        <f t="shared" si="116"/>
        <v>201</v>
      </c>
      <c r="AF78" s="992">
        <f t="shared" si="117"/>
        <v>179</v>
      </c>
      <c r="AG78" s="578">
        <f t="shared" si="119"/>
        <v>380</v>
      </c>
      <c r="AH78" s="1005">
        <v>0</v>
      </c>
      <c r="AI78" s="992">
        <v>0</v>
      </c>
      <c r="AJ78" s="578">
        <f t="shared" si="120"/>
        <v>0</v>
      </c>
    </row>
    <row r="79" spans="1:36" s="10" customFormat="1" ht="29.25" customHeight="1">
      <c r="A79" s="10">
        <v>6</v>
      </c>
      <c r="B79" s="18">
        <v>54</v>
      </c>
      <c r="C79" s="85" t="s">
        <v>633</v>
      </c>
      <c r="D79" s="1005">
        <v>23</v>
      </c>
      <c r="E79" s="992">
        <v>21</v>
      </c>
      <c r="F79" s="578">
        <f t="shared" si="106"/>
        <v>44</v>
      </c>
      <c r="G79" s="153">
        <v>32</v>
      </c>
      <c r="H79" s="153">
        <v>21</v>
      </c>
      <c r="I79" s="578">
        <f t="shared" si="107"/>
        <v>53</v>
      </c>
      <c r="J79" s="153">
        <v>1</v>
      </c>
      <c r="K79" s="153">
        <v>1</v>
      </c>
      <c r="L79" s="578">
        <f t="shared" si="108"/>
        <v>2</v>
      </c>
      <c r="M79" s="153">
        <v>1</v>
      </c>
      <c r="N79" s="153">
        <v>1</v>
      </c>
      <c r="O79" s="578">
        <f t="shared" si="109"/>
        <v>2</v>
      </c>
      <c r="P79" s="578">
        <v>0</v>
      </c>
      <c r="Q79" s="578">
        <v>0</v>
      </c>
      <c r="R79" s="578">
        <f t="shared" si="110"/>
        <v>0</v>
      </c>
      <c r="S79" s="1005">
        <v>0</v>
      </c>
      <c r="T79" s="992">
        <v>0</v>
      </c>
      <c r="U79" s="578">
        <f t="shared" si="111"/>
        <v>0</v>
      </c>
      <c r="V79" s="578"/>
      <c r="W79" s="578"/>
      <c r="X79" s="578">
        <f t="shared" si="112"/>
        <v>0</v>
      </c>
      <c r="Y79" s="998">
        <f t="shared" si="113"/>
        <v>57</v>
      </c>
      <c r="Z79" s="998">
        <f t="shared" si="114"/>
        <v>44</v>
      </c>
      <c r="AA79" s="998">
        <f t="shared" si="115"/>
        <v>101</v>
      </c>
      <c r="AB79" s="1006">
        <v>167</v>
      </c>
      <c r="AC79" s="1006">
        <v>131</v>
      </c>
      <c r="AD79" s="578">
        <f t="shared" si="118"/>
        <v>298</v>
      </c>
      <c r="AE79" s="992">
        <f t="shared" si="116"/>
        <v>224</v>
      </c>
      <c r="AF79" s="992">
        <f t="shared" si="117"/>
        <v>175</v>
      </c>
      <c r="AG79" s="578">
        <f t="shared" si="119"/>
        <v>399</v>
      </c>
      <c r="AH79" s="1005">
        <v>0</v>
      </c>
      <c r="AI79" s="992">
        <v>0</v>
      </c>
      <c r="AJ79" s="578">
        <f t="shared" si="120"/>
        <v>0</v>
      </c>
    </row>
    <row r="80" spans="1:36" s="10" customFormat="1" ht="29.25" customHeight="1">
      <c r="A80" s="10">
        <v>7</v>
      </c>
      <c r="B80" s="18">
        <v>55</v>
      </c>
      <c r="C80" s="85" t="s">
        <v>634</v>
      </c>
      <c r="D80" s="1005">
        <v>64</v>
      </c>
      <c r="E80" s="992">
        <v>67</v>
      </c>
      <c r="F80" s="578">
        <f t="shared" si="106"/>
        <v>131</v>
      </c>
      <c r="G80" s="153">
        <v>15</v>
      </c>
      <c r="H80" s="153">
        <v>14</v>
      </c>
      <c r="I80" s="578">
        <f t="shared" si="107"/>
        <v>29</v>
      </c>
      <c r="J80" s="153">
        <v>11</v>
      </c>
      <c r="K80" s="153">
        <v>11</v>
      </c>
      <c r="L80" s="578">
        <f t="shared" si="108"/>
        <v>22</v>
      </c>
      <c r="M80" s="153">
        <v>1</v>
      </c>
      <c r="N80" s="153">
        <v>1</v>
      </c>
      <c r="O80" s="578">
        <f t="shared" si="109"/>
        <v>2</v>
      </c>
      <c r="P80" s="578">
        <v>0</v>
      </c>
      <c r="Q80" s="578">
        <v>0</v>
      </c>
      <c r="R80" s="578">
        <f t="shared" si="110"/>
        <v>0</v>
      </c>
      <c r="S80" s="1005">
        <v>0</v>
      </c>
      <c r="T80" s="992">
        <v>0</v>
      </c>
      <c r="U80" s="578">
        <f t="shared" si="111"/>
        <v>0</v>
      </c>
      <c r="V80" s="578"/>
      <c r="W80" s="578"/>
      <c r="X80" s="578">
        <f t="shared" si="112"/>
        <v>0</v>
      </c>
      <c r="Y80" s="998">
        <f t="shared" si="113"/>
        <v>91</v>
      </c>
      <c r="Z80" s="998">
        <f t="shared" si="114"/>
        <v>93</v>
      </c>
      <c r="AA80" s="998">
        <f t="shared" si="115"/>
        <v>184</v>
      </c>
      <c r="AB80" s="1006">
        <v>70</v>
      </c>
      <c r="AC80" s="1006">
        <v>70</v>
      </c>
      <c r="AD80" s="578">
        <f t="shared" si="118"/>
        <v>140</v>
      </c>
      <c r="AE80" s="992">
        <f t="shared" si="116"/>
        <v>161</v>
      </c>
      <c r="AF80" s="992">
        <f t="shared" si="117"/>
        <v>163</v>
      </c>
      <c r="AG80" s="578">
        <f t="shared" si="119"/>
        <v>324</v>
      </c>
      <c r="AH80" s="1005">
        <v>1</v>
      </c>
      <c r="AI80" s="992">
        <v>0</v>
      </c>
      <c r="AJ80" s="578">
        <f t="shared" si="120"/>
        <v>1</v>
      </c>
    </row>
    <row r="81" spans="1:64" ht="29.25" customHeight="1">
      <c r="A81" s="10">
        <v>8</v>
      </c>
      <c r="B81" s="18">
        <v>56</v>
      </c>
      <c r="C81" s="85" t="s">
        <v>635</v>
      </c>
      <c r="D81" s="1005">
        <v>167</v>
      </c>
      <c r="E81" s="992">
        <v>177</v>
      </c>
      <c r="F81" s="578">
        <f t="shared" si="106"/>
        <v>344</v>
      </c>
      <c r="G81" s="153">
        <v>82</v>
      </c>
      <c r="H81" s="153">
        <v>59</v>
      </c>
      <c r="I81" s="578">
        <f t="shared" si="107"/>
        <v>141</v>
      </c>
      <c r="J81" s="153">
        <v>11</v>
      </c>
      <c r="K81" s="153">
        <v>6</v>
      </c>
      <c r="L81" s="578">
        <f t="shared" si="108"/>
        <v>17</v>
      </c>
      <c r="M81" s="153">
        <v>4</v>
      </c>
      <c r="N81" s="153">
        <v>5</v>
      </c>
      <c r="O81" s="578">
        <f t="shared" si="109"/>
        <v>9</v>
      </c>
      <c r="P81" s="578">
        <v>5</v>
      </c>
      <c r="Q81" s="578">
        <v>4</v>
      </c>
      <c r="R81" s="578">
        <f t="shared" si="110"/>
        <v>9</v>
      </c>
      <c r="S81" s="1005">
        <v>3</v>
      </c>
      <c r="T81" s="992">
        <v>4</v>
      </c>
      <c r="U81" s="578">
        <f t="shared" si="111"/>
        <v>7</v>
      </c>
      <c r="V81" s="578"/>
      <c r="W81" s="578"/>
      <c r="X81" s="578">
        <f t="shared" si="112"/>
        <v>0</v>
      </c>
      <c r="Y81" s="998">
        <f t="shared" si="113"/>
        <v>272</v>
      </c>
      <c r="Z81" s="998">
        <f t="shared" si="114"/>
        <v>255</v>
      </c>
      <c r="AA81" s="998">
        <f t="shared" si="115"/>
        <v>527</v>
      </c>
      <c r="AB81" s="1006">
        <v>109</v>
      </c>
      <c r="AC81" s="1006">
        <v>137</v>
      </c>
      <c r="AD81" s="578">
        <f t="shared" si="118"/>
        <v>246</v>
      </c>
      <c r="AE81" s="992">
        <f t="shared" si="116"/>
        <v>381</v>
      </c>
      <c r="AF81" s="992">
        <f t="shared" si="117"/>
        <v>392</v>
      </c>
      <c r="AG81" s="578">
        <f t="shared" si="119"/>
        <v>773</v>
      </c>
      <c r="AH81" s="1005">
        <v>0</v>
      </c>
      <c r="AI81" s="992">
        <v>1</v>
      </c>
      <c r="AJ81" s="578">
        <f t="shared" si="120"/>
        <v>1</v>
      </c>
      <c r="AM81" s="10"/>
    </row>
    <row r="82" spans="1:64" ht="29.25" customHeight="1">
      <c r="A82" s="10">
        <v>9</v>
      </c>
      <c r="B82" s="18">
        <v>57</v>
      </c>
      <c r="C82" s="85" t="s">
        <v>636</v>
      </c>
      <c r="D82" s="1005">
        <v>181</v>
      </c>
      <c r="E82" s="992">
        <v>197</v>
      </c>
      <c r="F82" s="578">
        <f t="shared" si="106"/>
        <v>378</v>
      </c>
      <c r="G82" s="153">
        <v>68</v>
      </c>
      <c r="H82" s="153">
        <v>64</v>
      </c>
      <c r="I82" s="578">
        <f t="shared" si="107"/>
        <v>132</v>
      </c>
      <c r="J82" s="153">
        <v>14</v>
      </c>
      <c r="K82" s="153">
        <v>23</v>
      </c>
      <c r="L82" s="578">
        <f t="shared" si="108"/>
        <v>37</v>
      </c>
      <c r="M82" s="153">
        <v>1</v>
      </c>
      <c r="N82" s="153">
        <v>2</v>
      </c>
      <c r="O82" s="578">
        <f t="shared" si="109"/>
        <v>3</v>
      </c>
      <c r="P82" s="578">
        <v>0</v>
      </c>
      <c r="Q82" s="578">
        <v>0</v>
      </c>
      <c r="R82" s="578">
        <f t="shared" si="110"/>
        <v>0</v>
      </c>
      <c r="S82" s="1005">
        <v>0</v>
      </c>
      <c r="T82" s="992">
        <v>0</v>
      </c>
      <c r="U82" s="578">
        <f t="shared" si="111"/>
        <v>0</v>
      </c>
      <c r="V82" s="578"/>
      <c r="W82" s="578"/>
      <c r="X82" s="578">
        <f t="shared" si="112"/>
        <v>0</v>
      </c>
      <c r="Y82" s="998">
        <f t="shared" si="113"/>
        <v>264</v>
      </c>
      <c r="Z82" s="998">
        <f t="shared" si="114"/>
        <v>286</v>
      </c>
      <c r="AA82" s="998">
        <f t="shared" si="115"/>
        <v>550</v>
      </c>
      <c r="AB82" s="1006">
        <v>89</v>
      </c>
      <c r="AC82" s="1006">
        <v>94</v>
      </c>
      <c r="AD82" s="578">
        <f t="shared" si="118"/>
        <v>183</v>
      </c>
      <c r="AE82" s="992">
        <f t="shared" si="116"/>
        <v>353</v>
      </c>
      <c r="AF82" s="992">
        <f t="shared" si="117"/>
        <v>380</v>
      </c>
      <c r="AG82" s="578">
        <f t="shared" si="119"/>
        <v>733</v>
      </c>
      <c r="AH82" s="1005">
        <v>1</v>
      </c>
      <c r="AI82" s="992">
        <v>0</v>
      </c>
      <c r="AJ82" s="578">
        <f t="shared" si="120"/>
        <v>1</v>
      </c>
      <c r="AM82" s="10"/>
    </row>
    <row r="83" spans="1:64" ht="29.25" customHeight="1">
      <c r="B83" s="80"/>
      <c r="C83" s="274" t="s">
        <v>6</v>
      </c>
      <c r="D83" s="451">
        <f>SUM(D74:D82)</f>
        <v>953</v>
      </c>
      <c r="E83" s="451">
        <f t="shared" ref="E83:AE83" si="121">SUM(E74:E82)</f>
        <v>950</v>
      </c>
      <c r="F83" s="451">
        <f t="shared" si="121"/>
        <v>1903</v>
      </c>
      <c r="G83" s="451">
        <f t="shared" si="121"/>
        <v>301</v>
      </c>
      <c r="H83" s="451">
        <f t="shared" si="121"/>
        <v>290</v>
      </c>
      <c r="I83" s="451">
        <f t="shared" si="121"/>
        <v>591</v>
      </c>
      <c r="J83" s="451">
        <f t="shared" si="121"/>
        <v>104</v>
      </c>
      <c r="K83" s="451">
        <f t="shared" si="121"/>
        <v>84</v>
      </c>
      <c r="L83" s="451">
        <f t="shared" si="121"/>
        <v>188</v>
      </c>
      <c r="M83" s="451">
        <f t="shared" si="121"/>
        <v>12</v>
      </c>
      <c r="N83" s="451">
        <f t="shared" si="121"/>
        <v>17</v>
      </c>
      <c r="O83" s="451">
        <f t="shared" si="121"/>
        <v>29</v>
      </c>
      <c r="P83" s="451">
        <f t="shared" si="121"/>
        <v>12</v>
      </c>
      <c r="Q83" s="451">
        <f t="shared" si="121"/>
        <v>8</v>
      </c>
      <c r="R83" s="451">
        <f t="shared" si="121"/>
        <v>20</v>
      </c>
      <c r="S83" s="451">
        <f t="shared" si="121"/>
        <v>8</v>
      </c>
      <c r="T83" s="451">
        <f t="shared" si="121"/>
        <v>7</v>
      </c>
      <c r="U83" s="451">
        <f t="shared" si="121"/>
        <v>15</v>
      </c>
      <c r="V83" s="451">
        <f t="shared" si="121"/>
        <v>0</v>
      </c>
      <c r="W83" s="451">
        <f t="shared" si="121"/>
        <v>0</v>
      </c>
      <c r="X83" s="451">
        <f t="shared" si="121"/>
        <v>0</v>
      </c>
      <c r="Y83" s="182">
        <f t="shared" si="121"/>
        <v>1390</v>
      </c>
      <c r="Z83" s="182">
        <f t="shared" si="121"/>
        <v>1356</v>
      </c>
      <c r="AA83" s="182">
        <f t="shared" si="121"/>
        <v>2746</v>
      </c>
      <c r="AB83" s="451">
        <f t="shared" si="121"/>
        <v>872</v>
      </c>
      <c r="AC83" s="451">
        <f t="shared" si="121"/>
        <v>824</v>
      </c>
      <c r="AD83" s="451">
        <f t="shared" si="121"/>
        <v>1696</v>
      </c>
      <c r="AE83" s="451">
        <f t="shared" si="121"/>
        <v>2262</v>
      </c>
      <c r="AF83" s="451">
        <f>SUM(AF74:AF82)</f>
        <v>2180</v>
      </c>
      <c r="AG83" s="451">
        <f>SUM(AG74:AG82)</f>
        <v>4442</v>
      </c>
      <c r="AH83" s="451">
        <f>SUM(AH74:AH82)</f>
        <v>4</v>
      </c>
      <c r="AI83" s="451">
        <f>SUM(AI74:AI82)</f>
        <v>3</v>
      </c>
      <c r="AJ83" s="451">
        <f>SUM(AJ74:AJ82)</f>
        <v>7</v>
      </c>
      <c r="AM83" s="10"/>
    </row>
    <row r="84" spans="1:64" ht="29.25" customHeight="1">
      <c r="B84" s="278" t="s">
        <v>57</v>
      </c>
      <c r="C84" s="271"/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1000"/>
      <c r="Z84" s="1000"/>
      <c r="AA84" s="1001"/>
      <c r="AB84" s="999"/>
      <c r="AC84" s="999"/>
      <c r="AD84" s="999"/>
      <c r="AE84" s="999"/>
      <c r="AF84" s="999"/>
      <c r="AG84" s="999"/>
      <c r="AH84" s="999"/>
      <c r="AI84" s="999"/>
      <c r="AJ84" s="1002"/>
      <c r="AM84" s="10"/>
    </row>
    <row r="85" spans="1:64" ht="29.25" customHeight="1">
      <c r="A85" s="10">
        <v>1</v>
      </c>
      <c r="B85" s="18">
        <v>58</v>
      </c>
      <c r="C85" s="85" t="s">
        <v>122</v>
      </c>
      <c r="D85" s="1004">
        <v>49</v>
      </c>
      <c r="E85" s="1004">
        <v>57</v>
      </c>
      <c r="F85" s="578">
        <f t="shared" ref="F85:F88" si="122">SUM(D85:E85)</f>
        <v>106</v>
      </c>
      <c r="G85" s="1004">
        <v>68</v>
      </c>
      <c r="H85" s="1004">
        <v>61</v>
      </c>
      <c r="I85" s="578">
        <f t="shared" ref="I85:I88" si="123">SUM(G85:H85)</f>
        <v>129</v>
      </c>
      <c r="J85" s="1004">
        <v>14</v>
      </c>
      <c r="K85" s="1004">
        <v>14</v>
      </c>
      <c r="L85" s="578">
        <f t="shared" ref="L85:L88" si="124">SUM(J85:K85)</f>
        <v>28</v>
      </c>
      <c r="M85" s="1004"/>
      <c r="N85" s="1004"/>
      <c r="O85" s="578">
        <f t="shared" ref="O85:O88" si="125">SUM(M85:N85)</f>
        <v>0</v>
      </c>
      <c r="P85" s="578"/>
      <c r="Q85" s="578"/>
      <c r="R85" s="153">
        <f t="shared" ref="R85:R88" si="126">P85+Q85</f>
        <v>0</v>
      </c>
      <c r="S85" s="1004"/>
      <c r="T85" s="1004"/>
      <c r="U85" s="578">
        <f>+S85+T85</f>
        <v>0</v>
      </c>
      <c r="V85" s="578"/>
      <c r="W85" s="578"/>
      <c r="X85" s="578">
        <f t="shared" ref="X85:X88" si="127">SUM(V85:W85)</f>
        <v>0</v>
      </c>
      <c r="Y85" s="998">
        <f t="shared" ref="Y85:AA88" si="128">D85+G85+J85+M85+P85+S85+V85</f>
        <v>131</v>
      </c>
      <c r="Z85" s="998">
        <f t="shared" si="128"/>
        <v>132</v>
      </c>
      <c r="AA85" s="998">
        <f t="shared" si="128"/>
        <v>263</v>
      </c>
      <c r="AB85" s="1004">
        <v>60</v>
      </c>
      <c r="AC85" s="1004">
        <v>57</v>
      </c>
      <c r="AD85" s="578">
        <f>+AB85+AC85</f>
        <v>117</v>
      </c>
      <c r="AE85" s="992">
        <f t="shared" ref="AE85:AF88" si="129">Y85+AB85</f>
        <v>191</v>
      </c>
      <c r="AF85" s="992">
        <f t="shared" si="129"/>
        <v>189</v>
      </c>
      <c r="AG85" s="578">
        <f>+AE85+AF85</f>
        <v>380</v>
      </c>
      <c r="AH85" s="1004"/>
      <c r="AI85" s="1004"/>
      <c r="AJ85" s="578">
        <f>+AH85+AI85</f>
        <v>0</v>
      </c>
      <c r="AM85" s="10"/>
    </row>
    <row r="86" spans="1:64" ht="29.25" customHeight="1">
      <c r="A86" s="10">
        <v>2</v>
      </c>
      <c r="B86" s="18">
        <v>59</v>
      </c>
      <c r="C86" s="85" t="s">
        <v>123</v>
      </c>
      <c r="D86" s="1004">
        <v>27</v>
      </c>
      <c r="E86" s="1004">
        <v>21</v>
      </c>
      <c r="F86" s="578">
        <f t="shared" si="122"/>
        <v>48</v>
      </c>
      <c r="G86" s="1004">
        <v>3</v>
      </c>
      <c r="H86" s="1004">
        <v>2</v>
      </c>
      <c r="I86" s="578">
        <f t="shared" si="123"/>
        <v>5</v>
      </c>
      <c r="J86" s="1004">
        <v>5</v>
      </c>
      <c r="K86" s="1004">
        <v>7</v>
      </c>
      <c r="L86" s="578">
        <f t="shared" si="124"/>
        <v>12</v>
      </c>
      <c r="M86" s="1004"/>
      <c r="N86" s="1004"/>
      <c r="O86" s="578">
        <f t="shared" si="125"/>
        <v>0</v>
      </c>
      <c r="P86" s="578"/>
      <c r="Q86" s="578"/>
      <c r="R86" s="153">
        <f t="shared" si="126"/>
        <v>0</v>
      </c>
      <c r="S86" s="1004"/>
      <c r="T86" s="1004"/>
      <c r="U86" s="578">
        <f>+S86+T86</f>
        <v>0</v>
      </c>
      <c r="V86" s="578"/>
      <c r="W86" s="578"/>
      <c r="X86" s="578">
        <f t="shared" si="127"/>
        <v>0</v>
      </c>
      <c r="Y86" s="998">
        <f t="shared" si="128"/>
        <v>35</v>
      </c>
      <c r="Z86" s="998">
        <f t="shared" si="128"/>
        <v>30</v>
      </c>
      <c r="AA86" s="998">
        <f t="shared" si="128"/>
        <v>65</v>
      </c>
      <c r="AB86" s="1004">
        <v>22</v>
      </c>
      <c r="AC86" s="1004">
        <v>33</v>
      </c>
      <c r="AD86" s="578">
        <f>+AB86+AC86</f>
        <v>55</v>
      </c>
      <c r="AE86" s="992">
        <f t="shared" si="129"/>
        <v>57</v>
      </c>
      <c r="AF86" s="992">
        <f t="shared" si="129"/>
        <v>63</v>
      </c>
      <c r="AG86" s="578">
        <f>+AE86+AF86</f>
        <v>120</v>
      </c>
      <c r="AH86" s="1004"/>
      <c r="AI86" s="1004">
        <v>1</v>
      </c>
      <c r="AJ86" s="578">
        <f>+AH86+AI86</f>
        <v>1</v>
      </c>
      <c r="AM86" s="10"/>
    </row>
    <row r="87" spans="1:64" ht="29.25" customHeight="1">
      <c r="A87" s="10">
        <v>3</v>
      </c>
      <c r="B87" s="18">
        <v>60</v>
      </c>
      <c r="C87" s="85" t="s">
        <v>124</v>
      </c>
      <c r="D87" s="1004">
        <v>12</v>
      </c>
      <c r="E87" s="1004">
        <v>10</v>
      </c>
      <c r="F87" s="578">
        <f t="shared" si="122"/>
        <v>22</v>
      </c>
      <c r="G87" s="1004">
        <v>24</v>
      </c>
      <c r="H87" s="1004">
        <v>24</v>
      </c>
      <c r="I87" s="578">
        <f t="shared" si="123"/>
        <v>48</v>
      </c>
      <c r="J87" s="1004">
        <v>0</v>
      </c>
      <c r="K87" s="1004">
        <v>1</v>
      </c>
      <c r="L87" s="578">
        <f t="shared" si="124"/>
        <v>1</v>
      </c>
      <c r="M87" s="1004"/>
      <c r="N87" s="1004"/>
      <c r="O87" s="578">
        <f t="shared" si="125"/>
        <v>0</v>
      </c>
      <c r="P87" s="578"/>
      <c r="Q87" s="578"/>
      <c r="R87" s="153">
        <f t="shared" si="126"/>
        <v>0</v>
      </c>
      <c r="S87" s="1004"/>
      <c r="T87" s="1004"/>
      <c r="U87" s="578">
        <f>+S87+T87</f>
        <v>0</v>
      </c>
      <c r="V87" s="578"/>
      <c r="W87" s="578"/>
      <c r="X87" s="578">
        <f t="shared" si="127"/>
        <v>0</v>
      </c>
      <c r="Y87" s="998">
        <f t="shared" si="128"/>
        <v>36</v>
      </c>
      <c r="Z87" s="998">
        <f t="shared" si="128"/>
        <v>35</v>
      </c>
      <c r="AA87" s="998">
        <f t="shared" si="128"/>
        <v>71</v>
      </c>
      <c r="AB87" s="1004">
        <v>29</v>
      </c>
      <c r="AC87" s="1004">
        <v>34</v>
      </c>
      <c r="AD87" s="578">
        <f>+AB87+AC87</f>
        <v>63</v>
      </c>
      <c r="AE87" s="992">
        <f t="shared" si="129"/>
        <v>65</v>
      </c>
      <c r="AF87" s="992">
        <f t="shared" si="129"/>
        <v>69</v>
      </c>
      <c r="AG87" s="578">
        <f>+AE87+AF87</f>
        <v>134</v>
      </c>
      <c r="AH87" s="1004"/>
      <c r="AI87" s="1004"/>
      <c r="AJ87" s="578">
        <f>+AH87+AI87</f>
        <v>0</v>
      </c>
      <c r="AM87" s="10"/>
    </row>
    <row r="88" spans="1:64" ht="29.25" customHeight="1">
      <c r="A88" s="10">
        <v>4</v>
      </c>
      <c r="B88" s="18">
        <v>61</v>
      </c>
      <c r="C88" s="85" t="s">
        <v>59</v>
      </c>
      <c r="D88" s="1004">
        <v>7</v>
      </c>
      <c r="E88" s="1004">
        <v>7</v>
      </c>
      <c r="F88" s="578">
        <f t="shared" si="122"/>
        <v>14</v>
      </c>
      <c r="G88" s="1004">
        <v>11</v>
      </c>
      <c r="H88" s="1004">
        <v>17</v>
      </c>
      <c r="I88" s="578">
        <f t="shared" si="123"/>
        <v>28</v>
      </c>
      <c r="J88" s="1004">
        <v>2</v>
      </c>
      <c r="K88" s="1004">
        <v>2</v>
      </c>
      <c r="L88" s="578">
        <f t="shared" si="124"/>
        <v>4</v>
      </c>
      <c r="M88" s="1004"/>
      <c r="N88" s="1004">
        <v>2</v>
      </c>
      <c r="O88" s="578">
        <f t="shared" si="125"/>
        <v>2</v>
      </c>
      <c r="P88" s="578"/>
      <c r="Q88" s="578"/>
      <c r="R88" s="153">
        <f t="shared" si="126"/>
        <v>0</v>
      </c>
      <c r="S88" s="1004"/>
      <c r="T88" s="1004"/>
      <c r="U88" s="578">
        <f>+S88+T88</f>
        <v>0</v>
      </c>
      <c r="V88" s="578"/>
      <c r="W88" s="578"/>
      <c r="X88" s="578">
        <f t="shared" si="127"/>
        <v>0</v>
      </c>
      <c r="Y88" s="998">
        <f t="shared" si="128"/>
        <v>20</v>
      </c>
      <c r="Z88" s="998">
        <f t="shared" si="128"/>
        <v>28</v>
      </c>
      <c r="AA88" s="998">
        <f t="shared" si="128"/>
        <v>48</v>
      </c>
      <c r="AB88" s="1004">
        <v>89</v>
      </c>
      <c r="AC88" s="1004">
        <v>78</v>
      </c>
      <c r="AD88" s="578">
        <f>+AB88+AC88</f>
        <v>167</v>
      </c>
      <c r="AE88" s="992">
        <f t="shared" si="129"/>
        <v>109</v>
      </c>
      <c r="AF88" s="992">
        <f t="shared" si="129"/>
        <v>106</v>
      </c>
      <c r="AG88" s="578">
        <f>+AE88+AF88</f>
        <v>215</v>
      </c>
      <c r="AH88" s="1004"/>
      <c r="AI88" s="1004"/>
      <c r="AJ88" s="578">
        <f>+AH88+AI88</f>
        <v>0</v>
      </c>
      <c r="AM88" s="1317"/>
      <c r="AN88" s="1317"/>
      <c r="AO88" s="298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298"/>
    </row>
    <row r="89" spans="1:64" ht="15" customHeight="1">
      <c r="B89" s="80"/>
      <c r="C89" s="274" t="s">
        <v>6</v>
      </c>
      <c r="D89" s="451">
        <f>SUM(D85:D88)</f>
        <v>95</v>
      </c>
      <c r="E89" s="451">
        <f t="shared" ref="E89:AJ89" si="130">SUM(E85:E88)</f>
        <v>95</v>
      </c>
      <c r="F89" s="451">
        <f t="shared" si="130"/>
        <v>190</v>
      </c>
      <c r="G89" s="451">
        <f t="shared" si="130"/>
        <v>106</v>
      </c>
      <c r="H89" s="451">
        <f t="shared" si="130"/>
        <v>104</v>
      </c>
      <c r="I89" s="451">
        <f t="shared" si="130"/>
        <v>210</v>
      </c>
      <c r="J89" s="451">
        <f t="shared" si="130"/>
        <v>21</v>
      </c>
      <c r="K89" s="451">
        <f t="shared" si="130"/>
        <v>24</v>
      </c>
      <c r="L89" s="451">
        <f t="shared" si="130"/>
        <v>45</v>
      </c>
      <c r="M89" s="451">
        <f t="shared" si="130"/>
        <v>0</v>
      </c>
      <c r="N89" s="451">
        <f t="shared" si="130"/>
        <v>2</v>
      </c>
      <c r="O89" s="451">
        <f t="shared" si="130"/>
        <v>2</v>
      </c>
      <c r="P89" s="451">
        <f t="shared" si="130"/>
        <v>0</v>
      </c>
      <c r="Q89" s="451">
        <f t="shared" si="130"/>
        <v>0</v>
      </c>
      <c r="R89" s="451">
        <f t="shared" si="130"/>
        <v>0</v>
      </c>
      <c r="S89" s="451">
        <f t="shared" si="130"/>
        <v>0</v>
      </c>
      <c r="T89" s="451">
        <f t="shared" si="130"/>
        <v>0</v>
      </c>
      <c r="U89" s="451">
        <f t="shared" si="130"/>
        <v>0</v>
      </c>
      <c r="V89" s="451">
        <f t="shared" si="130"/>
        <v>0</v>
      </c>
      <c r="W89" s="451">
        <f t="shared" si="130"/>
        <v>0</v>
      </c>
      <c r="X89" s="451">
        <f t="shared" si="130"/>
        <v>0</v>
      </c>
      <c r="Y89" s="182">
        <f t="shared" si="130"/>
        <v>222</v>
      </c>
      <c r="Z89" s="182">
        <f t="shared" si="130"/>
        <v>225</v>
      </c>
      <c r="AA89" s="182">
        <f t="shared" si="130"/>
        <v>447</v>
      </c>
      <c r="AB89" s="451">
        <f t="shared" si="130"/>
        <v>200</v>
      </c>
      <c r="AC89" s="451">
        <f t="shared" si="130"/>
        <v>202</v>
      </c>
      <c r="AD89" s="451">
        <f t="shared" si="130"/>
        <v>402</v>
      </c>
      <c r="AE89" s="451">
        <f t="shared" si="130"/>
        <v>422</v>
      </c>
      <c r="AF89" s="451">
        <f t="shared" si="130"/>
        <v>427</v>
      </c>
      <c r="AG89" s="451">
        <f>SUM(AG85:AG88)</f>
        <v>849</v>
      </c>
      <c r="AH89" s="451">
        <f t="shared" si="130"/>
        <v>0</v>
      </c>
      <c r="AI89" s="451">
        <f t="shared" si="130"/>
        <v>1</v>
      </c>
      <c r="AJ89" s="451">
        <f t="shared" si="130"/>
        <v>1</v>
      </c>
    </row>
    <row r="90" spans="1:64" ht="15" customHeight="1">
      <c r="B90" s="1342" t="s">
        <v>61</v>
      </c>
      <c r="C90" s="1343"/>
      <c r="D90" s="999"/>
      <c r="E90" s="999"/>
      <c r="F90" s="999"/>
      <c r="G90" s="999"/>
      <c r="H90" s="999"/>
      <c r="I90" s="999"/>
      <c r="J90" s="999"/>
      <c r="K90" s="999"/>
      <c r="L90" s="999"/>
      <c r="M90" s="999"/>
      <c r="N90" s="999"/>
      <c r="O90" s="999"/>
      <c r="P90" s="999"/>
      <c r="Q90" s="999"/>
      <c r="R90" s="999"/>
      <c r="S90" s="999"/>
      <c r="T90" s="999"/>
      <c r="U90" s="999"/>
      <c r="V90" s="999"/>
      <c r="W90" s="999"/>
      <c r="X90" s="999"/>
      <c r="Y90" s="1000"/>
      <c r="Z90" s="1000"/>
      <c r="AA90" s="1001"/>
      <c r="AB90" s="999"/>
      <c r="AC90" s="999"/>
      <c r="AD90" s="999"/>
      <c r="AE90" s="999"/>
      <c r="AF90" s="999"/>
      <c r="AG90" s="578"/>
      <c r="AH90" s="999"/>
      <c r="AI90" s="999"/>
      <c r="AJ90" s="1002"/>
    </row>
    <row r="91" spans="1:64" ht="29.25" customHeight="1">
      <c r="A91" s="10">
        <v>1</v>
      </c>
      <c r="B91" s="18">
        <v>62</v>
      </c>
      <c r="C91" s="604" t="s">
        <v>650</v>
      </c>
      <c r="D91" s="1004">
        <v>208</v>
      </c>
      <c r="E91" s="1004">
        <v>192</v>
      </c>
      <c r="F91" s="153">
        <f t="shared" ref="F91:F100" si="131">D91+E91</f>
        <v>400</v>
      </c>
      <c r="G91" s="1004">
        <v>121</v>
      </c>
      <c r="H91" s="1004">
        <v>115</v>
      </c>
      <c r="I91" s="153">
        <f t="shared" ref="I91:I100" si="132">G91+H91</f>
        <v>236</v>
      </c>
      <c r="J91" s="1004">
        <v>8</v>
      </c>
      <c r="K91" s="1004">
        <v>9</v>
      </c>
      <c r="L91" s="153">
        <f t="shared" ref="L91:L100" si="133">J91+K91</f>
        <v>17</v>
      </c>
      <c r="M91" s="1004">
        <v>1</v>
      </c>
      <c r="N91" s="1004">
        <v>1</v>
      </c>
      <c r="O91" s="153">
        <f t="shared" ref="O91:O100" si="134">M91+N91</f>
        <v>2</v>
      </c>
      <c r="P91" s="578"/>
      <c r="Q91" s="578"/>
      <c r="R91" s="153">
        <f t="shared" ref="R91:R100" si="135">P91+Q91</f>
        <v>0</v>
      </c>
      <c r="S91" s="1004"/>
      <c r="T91" s="1004"/>
      <c r="U91" s="578">
        <f>+S91+T91</f>
        <v>0</v>
      </c>
      <c r="V91" s="578"/>
      <c r="W91" s="578"/>
      <c r="X91" s="992">
        <f t="shared" ref="X91:X100" si="136">+V91+W91</f>
        <v>0</v>
      </c>
      <c r="Y91" s="998">
        <f t="shared" ref="Y91:Y100" si="137">D91+G91+J91+M91+P91+S91+V91</f>
        <v>338</v>
      </c>
      <c r="Z91" s="998">
        <f t="shared" ref="Z91:Z100" si="138">E91+H91+K91+N91+Q91+T91+W91</f>
        <v>317</v>
      </c>
      <c r="AA91" s="998">
        <f t="shared" ref="AA91:AA100" si="139">F91+I91+L91+O91+R91+U91+X91</f>
        <v>655</v>
      </c>
      <c r="AB91" s="1004">
        <v>186</v>
      </c>
      <c r="AC91" s="1004">
        <v>194</v>
      </c>
      <c r="AD91" s="578">
        <f>+AB91+AC91</f>
        <v>380</v>
      </c>
      <c r="AE91" s="992">
        <f t="shared" ref="AE91:AE100" si="140">Y91+AB91</f>
        <v>524</v>
      </c>
      <c r="AF91" s="992">
        <f t="shared" ref="AF91:AF100" si="141">Z91+AC91</f>
        <v>511</v>
      </c>
      <c r="AG91" s="578">
        <f t="shared" ref="AG91:AG100" si="142">AE91+AF91</f>
        <v>1035</v>
      </c>
      <c r="AH91" s="1004"/>
      <c r="AI91" s="1004"/>
      <c r="AJ91" s="578">
        <f>AH91+AI91</f>
        <v>0</v>
      </c>
      <c r="AM91" s="1317"/>
      <c r="AN91" s="1317"/>
      <c r="AO91" s="298"/>
      <c r="AP91" s="298"/>
      <c r="AQ91" s="298"/>
      <c r="AR91" s="298"/>
      <c r="AS91" s="298"/>
      <c r="AT91" s="298"/>
      <c r="AU91" s="298"/>
      <c r="AV91" s="298"/>
      <c r="AW91" s="298"/>
      <c r="AX91" s="298"/>
      <c r="AY91" s="298"/>
      <c r="AZ91" s="298"/>
      <c r="BA91" s="298"/>
      <c r="BB91" s="298"/>
      <c r="BC91" s="298"/>
      <c r="BD91" s="298"/>
      <c r="BE91" s="298"/>
      <c r="BF91" s="298"/>
      <c r="BG91" s="298"/>
      <c r="BH91" s="298"/>
      <c r="BI91" s="298"/>
      <c r="BJ91" s="298"/>
      <c r="BK91" s="298"/>
      <c r="BL91" s="298"/>
    </row>
    <row r="92" spans="1:64" ht="29.25" customHeight="1">
      <c r="A92" s="10">
        <v>2</v>
      </c>
      <c r="B92" s="18">
        <v>63</v>
      </c>
      <c r="C92" s="604" t="s">
        <v>840</v>
      </c>
      <c r="D92" s="1004">
        <v>29</v>
      </c>
      <c r="E92" s="1004">
        <v>34</v>
      </c>
      <c r="F92" s="153">
        <f t="shared" si="131"/>
        <v>63</v>
      </c>
      <c r="G92" s="1004">
        <v>29</v>
      </c>
      <c r="H92" s="1004">
        <v>37</v>
      </c>
      <c r="I92" s="153">
        <f t="shared" si="132"/>
        <v>66</v>
      </c>
      <c r="J92" s="1004">
        <v>6</v>
      </c>
      <c r="K92" s="1004">
        <v>7</v>
      </c>
      <c r="L92" s="153">
        <f t="shared" si="133"/>
        <v>13</v>
      </c>
      <c r="M92" s="1004">
        <v>0</v>
      </c>
      <c r="N92" s="1004">
        <v>0</v>
      </c>
      <c r="O92" s="153">
        <f t="shared" si="134"/>
        <v>0</v>
      </c>
      <c r="P92" s="578"/>
      <c r="Q92" s="578"/>
      <c r="R92" s="153">
        <f t="shared" si="135"/>
        <v>0</v>
      </c>
      <c r="S92" s="1004"/>
      <c r="T92" s="1004"/>
      <c r="U92" s="578">
        <f t="shared" ref="U92:U100" si="143">+S92+T92</f>
        <v>0</v>
      </c>
      <c r="V92" s="578"/>
      <c r="W92" s="578"/>
      <c r="X92" s="992">
        <f t="shared" si="136"/>
        <v>0</v>
      </c>
      <c r="Y92" s="998">
        <f t="shared" si="137"/>
        <v>64</v>
      </c>
      <c r="Z92" s="998">
        <f t="shared" si="138"/>
        <v>78</v>
      </c>
      <c r="AA92" s="998">
        <f t="shared" si="139"/>
        <v>142</v>
      </c>
      <c r="AB92" s="1004">
        <v>0</v>
      </c>
      <c r="AC92" s="1004">
        <v>0</v>
      </c>
      <c r="AD92" s="578">
        <f t="shared" ref="AD92:AD100" si="144">+AB92+AC92</f>
        <v>0</v>
      </c>
      <c r="AE92" s="992">
        <f t="shared" si="140"/>
        <v>64</v>
      </c>
      <c r="AF92" s="992">
        <f t="shared" si="141"/>
        <v>78</v>
      </c>
      <c r="AG92" s="578">
        <f t="shared" si="142"/>
        <v>142</v>
      </c>
      <c r="AH92" s="1004"/>
      <c r="AI92" s="1004"/>
      <c r="AJ92" s="578">
        <f t="shared" ref="AJ92:AJ100" si="145">AH92+AI92</f>
        <v>0</v>
      </c>
      <c r="AM92" s="1317"/>
      <c r="AN92" s="1317"/>
      <c r="AO92" s="298"/>
      <c r="AP92" s="298"/>
      <c r="AQ92" s="298"/>
      <c r="AR92" s="298"/>
      <c r="AS92" s="298"/>
      <c r="AT92" s="298"/>
      <c r="AU92" s="298"/>
      <c r="AV92" s="298"/>
      <c r="AW92" s="298"/>
      <c r="AX92" s="298"/>
      <c r="AY92" s="298"/>
      <c r="AZ92" s="298"/>
      <c r="BA92" s="298"/>
      <c r="BB92" s="298"/>
      <c r="BC92" s="298"/>
      <c r="BD92" s="298"/>
      <c r="BE92" s="298"/>
      <c r="BF92" s="298"/>
      <c r="BG92" s="298"/>
      <c r="BH92" s="298"/>
      <c r="BI92" s="298"/>
      <c r="BJ92" s="298"/>
      <c r="BK92" s="298"/>
      <c r="BL92" s="298"/>
    </row>
    <row r="93" spans="1:64" ht="29.25" customHeight="1">
      <c r="A93" s="10">
        <v>3</v>
      </c>
      <c r="B93" s="18">
        <v>64</v>
      </c>
      <c r="C93" s="604" t="s">
        <v>649</v>
      </c>
      <c r="D93" s="1004">
        <v>54</v>
      </c>
      <c r="E93" s="1004">
        <v>46</v>
      </c>
      <c r="F93" s="153">
        <f t="shared" si="131"/>
        <v>100</v>
      </c>
      <c r="G93" s="1004">
        <v>105</v>
      </c>
      <c r="H93" s="1004">
        <v>105</v>
      </c>
      <c r="I93" s="153">
        <f t="shared" si="132"/>
        <v>210</v>
      </c>
      <c r="J93" s="1004">
        <v>1</v>
      </c>
      <c r="K93" s="1004">
        <v>4</v>
      </c>
      <c r="L93" s="153">
        <f t="shared" si="133"/>
        <v>5</v>
      </c>
      <c r="M93" s="1004">
        <v>0</v>
      </c>
      <c r="N93" s="1004">
        <v>0</v>
      </c>
      <c r="O93" s="153">
        <f t="shared" si="134"/>
        <v>0</v>
      </c>
      <c r="P93" s="578"/>
      <c r="Q93" s="578"/>
      <c r="R93" s="153">
        <f t="shared" si="135"/>
        <v>0</v>
      </c>
      <c r="S93" s="1004"/>
      <c r="T93" s="1004"/>
      <c r="U93" s="578">
        <f t="shared" si="143"/>
        <v>0</v>
      </c>
      <c r="V93" s="578"/>
      <c r="W93" s="578"/>
      <c r="X93" s="992">
        <f t="shared" si="136"/>
        <v>0</v>
      </c>
      <c r="Y93" s="998">
        <f t="shared" si="137"/>
        <v>160</v>
      </c>
      <c r="Z93" s="998">
        <f t="shared" si="138"/>
        <v>155</v>
      </c>
      <c r="AA93" s="998">
        <f t="shared" si="139"/>
        <v>315</v>
      </c>
      <c r="AB93" s="1004">
        <v>82</v>
      </c>
      <c r="AC93" s="1004">
        <v>96</v>
      </c>
      <c r="AD93" s="578">
        <f t="shared" si="144"/>
        <v>178</v>
      </c>
      <c r="AE93" s="992">
        <f t="shared" si="140"/>
        <v>242</v>
      </c>
      <c r="AF93" s="992">
        <f t="shared" si="141"/>
        <v>251</v>
      </c>
      <c r="AG93" s="578">
        <f t="shared" si="142"/>
        <v>493</v>
      </c>
      <c r="AH93" s="1004"/>
      <c r="AI93" s="1004"/>
      <c r="AJ93" s="578">
        <f t="shared" si="145"/>
        <v>0</v>
      </c>
      <c r="AM93" s="1317"/>
      <c r="AN93" s="1317"/>
      <c r="AO93" s="298"/>
      <c r="AP93" s="298"/>
      <c r="AQ93" s="298"/>
      <c r="AR93" s="298"/>
      <c r="AS93" s="298"/>
      <c r="AT93" s="298"/>
      <c r="AU93" s="298"/>
      <c r="AV93" s="298"/>
      <c r="AW93" s="298"/>
      <c r="AX93" s="298"/>
      <c r="AY93" s="298"/>
      <c r="AZ93" s="298"/>
      <c r="BA93" s="298"/>
      <c r="BB93" s="298"/>
      <c r="BC93" s="298"/>
      <c r="BD93" s="298"/>
      <c r="BE93" s="298"/>
      <c r="BF93" s="298"/>
      <c r="BG93" s="298"/>
      <c r="BH93" s="298"/>
      <c r="BI93" s="298"/>
      <c r="BJ93" s="298"/>
      <c r="BK93" s="298"/>
      <c r="BL93" s="298"/>
    </row>
    <row r="94" spans="1:64" ht="29.25" customHeight="1">
      <c r="A94" s="10">
        <v>4</v>
      </c>
      <c r="B94" s="18">
        <v>65</v>
      </c>
      <c r="C94" s="604" t="s">
        <v>647</v>
      </c>
      <c r="D94" s="1004">
        <v>85</v>
      </c>
      <c r="E94" s="1004">
        <v>72</v>
      </c>
      <c r="F94" s="153">
        <f t="shared" si="131"/>
        <v>157</v>
      </c>
      <c r="G94" s="1004">
        <v>237</v>
      </c>
      <c r="H94" s="1004">
        <v>216</v>
      </c>
      <c r="I94" s="153">
        <f t="shared" si="132"/>
        <v>453</v>
      </c>
      <c r="J94" s="1004">
        <v>15</v>
      </c>
      <c r="K94" s="1004">
        <v>12</v>
      </c>
      <c r="L94" s="153">
        <f t="shared" si="133"/>
        <v>27</v>
      </c>
      <c r="M94" s="1004">
        <v>0</v>
      </c>
      <c r="N94" s="1004">
        <v>0</v>
      </c>
      <c r="O94" s="153">
        <f t="shared" si="134"/>
        <v>0</v>
      </c>
      <c r="P94" s="578"/>
      <c r="Q94" s="578"/>
      <c r="R94" s="153">
        <f t="shared" si="135"/>
        <v>0</v>
      </c>
      <c r="S94" s="1004"/>
      <c r="T94" s="1004"/>
      <c r="U94" s="578">
        <f t="shared" si="143"/>
        <v>0</v>
      </c>
      <c r="V94" s="578"/>
      <c r="W94" s="578"/>
      <c r="X94" s="992">
        <f t="shared" si="136"/>
        <v>0</v>
      </c>
      <c r="Y94" s="998">
        <f t="shared" si="137"/>
        <v>337</v>
      </c>
      <c r="Z94" s="998">
        <f t="shared" si="138"/>
        <v>300</v>
      </c>
      <c r="AA94" s="998">
        <f t="shared" si="139"/>
        <v>637</v>
      </c>
      <c r="AB94" s="1004">
        <v>0</v>
      </c>
      <c r="AC94" s="1004">
        <v>0</v>
      </c>
      <c r="AD94" s="578">
        <f t="shared" si="144"/>
        <v>0</v>
      </c>
      <c r="AE94" s="992">
        <f t="shared" si="140"/>
        <v>337</v>
      </c>
      <c r="AF94" s="992">
        <f t="shared" si="141"/>
        <v>300</v>
      </c>
      <c r="AG94" s="578">
        <f t="shared" si="142"/>
        <v>637</v>
      </c>
      <c r="AH94" s="1004"/>
      <c r="AI94" s="1004"/>
      <c r="AJ94" s="578">
        <f t="shared" si="145"/>
        <v>0</v>
      </c>
      <c r="AM94" s="1317"/>
      <c r="AN94" s="1317"/>
      <c r="AO94" s="298"/>
      <c r="AP94" s="298"/>
      <c r="AQ94" s="298"/>
      <c r="AR94" s="298"/>
      <c r="AS94" s="298"/>
      <c r="AT94" s="298"/>
      <c r="AU94" s="298"/>
      <c r="AV94" s="298"/>
      <c r="AW94" s="298"/>
      <c r="AX94" s="298"/>
      <c r="AY94" s="298"/>
      <c r="AZ94" s="298"/>
      <c r="BA94" s="298"/>
      <c r="BB94" s="298"/>
      <c r="BC94" s="298"/>
      <c r="BD94" s="298"/>
      <c r="BE94" s="298"/>
      <c r="BF94" s="298"/>
      <c r="BG94" s="298"/>
      <c r="BH94" s="298"/>
      <c r="BI94" s="298"/>
      <c r="BJ94" s="298"/>
      <c r="BK94" s="298"/>
      <c r="BL94" s="298"/>
    </row>
    <row r="95" spans="1:64" ht="29.25" customHeight="1">
      <c r="A95" s="10">
        <v>5</v>
      </c>
      <c r="B95" s="18">
        <v>66</v>
      </c>
      <c r="C95" s="604" t="s">
        <v>841</v>
      </c>
      <c r="D95" s="1004">
        <v>165</v>
      </c>
      <c r="E95" s="1004">
        <v>162</v>
      </c>
      <c r="F95" s="153">
        <f t="shared" si="131"/>
        <v>327</v>
      </c>
      <c r="G95" s="1004">
        <v>250</v>
      </c>
      <c r="H95" s="1004">
        <v>266</v>
      </c>
      <c r="I95" s="153">
        <f t="shared" si="132"/>
        <v>516</v>
      </c>
      <c r="J95" s="1004">
        <v>29</v>
      </c>
      <c r="K95" s="1004">
        <v>17</v>
      </c>
      <c r="L95" s="153">
        <f t="shared" si="133"/>
        <v>46</v>
      </c>
      <c r="M95" s="1004">
        <v>7</v>
      </c>
      <c r="N95" s="1004">
        <v>3</v>
      </c>
      <c r="O95" s="153">
        <f t="shared" si="134"/>
        <v>10</v>
      </c>
      <c r="P95" s="578"/>
      <c r="Q95" s="578"/>
      <c r="R95" s="153">
        <f t="shared" si="135"/>
        <v>0</v>
      </c>
      <c r="S95" s="1004"/>
      <c r="T95" s="1004"/>
      <c r="U95" s="578">
        <f t="shared" si="143"/>
        <v>0</v>
      </c>
      <c r="V95" s="578"/>
      <c r="W95" s="578"/>
      <c r="X95" s="992">
        <f t="shared" si="136"/>
        <v>0</v>
      </c>
      <c r="Y95" s="998">
        <f t="shared" si="137"/>
        <v>451</v>
      </c>
      <c r="Z95" s="998">
        <f t="shared" si="138"/>
        <v>448</v>
      </c>
      <c r="AA95" s="998">
        <f t="shared" si="139"/>
        <v>899</v>
      </c>
      <c r="AB95" s="1004">
        <v>0</v>
      </c>
      <c r="AC95" s="1004">
        <v>0</v>
      </c>
      <c r="AD95" s="578">
        <f t="shared" si="144"/>
        <v>0</v>
      </c>
      <c r="AE95" s="992">
        <f t="shared" si="140"/>
        <v>451</v>
      </c>
      <c r="AF95" s="992">
        <f t="shared" si="141"/>
        <v>448</v>
      </c>
      <c r="AG95" s="578">
        <f t="shared" si="142"/>
        <v>899</v>
      </c>
      <c r="AH95" s="1004"/>
      <c r="AI95" s="1004"/>
      <c r="AJ95" s="578">
        <f t="shared" si="145"/>
        <v>0</v>
      </c>
      <c r="AM95" s="1317"/>
      <c r="AN95" s="1317"/>
      <c r="AO95" s="298"/>
      <c r="AP95" s="298"/>
      <c r="AQ95" s="298"/>
      <c r="AR95" s="298"/>
      <c r="AS95" s="298"/>
      <c r="AT95" s="298"/>
      <c r="AU95" s="298"/>
      <c r="AV95" s="298"/>
      <c r="AW95" s="298"/>
      <c r="AX95" s="298"/>
      <c r="AY95" s="298"/>
      <c r="AZ95" s="298"/>
      <c r="BA95" s="298"/>
      <c r="BB95" s="298"/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</row>
    <row r="96" spans="1:64" ht="29.25" customHeight="1">
      <c r="A96" s="10">
        <v>6</v>
      </c>
      <c r="B96" s="18">
        <v>67</v>
      </c>
      <c r="C96" s="143" t="s">
        <v>842</v>
      </c>
      <c r="D96" s="1004">
        <v>92</v>
      </c>
      <c r="E96" s="1004">
        <v>59</v>
      </c>
      <c r="F96" s="153">
        <f t="shared" si="131"/>
        <v>151</v>
      </c>
      <c r="G96" s="1004">
        <v>149</v>
      </c>
      <c r="H96" s="1004">
        <v>166</v>
      </c>
      <c r="I96" s="153">
        <f t="shared" si="132"/>
        <v>315</v>
      </c>
      <c r="J96" s="1004">
        <v>14</v>
      </c>
      <c r="K96" s="1004">
        <v>12</v>
      </c>
      <c r="L96" s="153">
        <f t="shared" si="133"/>
        <v>26</v>
      </c>
      <c r="M96" s="1004">
        <v>3</v>
      </c>
      <c r="N96" s="1004">
        <v>2</v>
      </c>
      <c r="O96" s="153">
        <f t="shared" si="134"/>
        <v>5</v>
      </c>
      <c r="P96" s="578"/>
      <c r="Q96" s="578"/>
      <c r="R96" s="153">
        <f t="shared" si="135"/>
        <v>0</v>
      </c>
      <c r="S96" s="1004"/>
      <c r="T96" s="1004"/>
      <c r="U96" s="578">
        <f t="shared" si="143"/>
        <v>0</v>
      </c>
      <c r="V96" s="578"/>
      <c r="W96" s="578"/>
      <c r="X96" s="992">
        <f t="shared" si="136"/>
        <v>0</v>
      </c>
      <c r="Y96" s="998">
        <f t="shared" si="137"/>
        <v>258</v>
      </c>
      <c r="Z96" s="998">
        <f t="shared" si="138"/>
        <v>239</v>
      </c>
      <c r="AA96" s="998">
        <f t="shared" si="139"/>
        <v>497</v>
      </c>
      <c r="AB96" s="1004">
        <v>111</v>
      </c>
      <c r="AC96" s="1004">
        <v>111</v>
      </c>
      <c r="AD96" s="578">
        <f t="shared" si="144"/>
        <v>222</v>
      </c>
      <c r="AE96" s="992">
        <f t="shared" si="140"/>
        <v>369</v>
      </c>
      <c r="AF96" s="992">
        <f t="shared" si="141"/>
        <v>350</v>
      </c>
      <c r="AG96" s="578">
        <f t="shared" si="142"/>
        <v>719</v>
      </c>
      <c r="AH96" s="1004"/>
      <c r="AI96" s="1004"/>
      <c r="AJ96" s="578">
        <f t="shared" si="145"/>
        <v>0</v>
      </c>
      <c r="AM96" s="1317"/>
      <c r="AN96" s="1317"/>
      <c r="AO96" s="298"/>
      <c r="AP96" s="298"/>
      <c r="AQ96" s="298"/>
      <c r="AR96" s="298"/>
      <c r="AS96" s="298"/>
      <c r="AT96" s="298"/>
      <c r="AU96" s="298"/>
      <c r="AV96" s="298"/>
      <c r="AW96" s="298"/>
      <c r="AX96" s="298"/>
      <c r="AY96" s="298"/>
      <c r="AZ96" s="298"/>
      <c r="BA96" s="298"/>
      <c r="BB96" s="298"/>
      <c r="BC96" s="298"/>
      <c r="BD96" s="298"/>
      <c r="BE96" s="298"/>
      <c r="BF96" s="298"/>
      <c r="BG96" s="298"/>
      <c r="BH96" s="298"/>
      <c r="BI96" s="298"/>
      <c r="BJ96" s="298"/>
      <c r="BK96" s="298"/>
      <c r="BL96" s="298"/>
    </row>
    <row r="97" spans="1:64" ht="29.25" customHeight="1">
      <c r="A97" s="10">
        <v>7</v>
      </c>
      <c r="B97" s="18">
        <v>68</v>
      </c>
      <c r="C97" s="143" t="s">
        <v>648</v>
      </c>
      <c r="D97" s="1004">
        <v>43</v>
      </c>
      <c r="E97" s="1004">
        <v>41</v>
      </c>
      <c r="F97" s="153">
        <f t="shared" si="131"/>
        <v>84</v>
      </c>
      <c r="G97" s="1004">
        <v>105</v>
      </c>
      <c r="H97" s="1004">
        <v>119</v>
      </c>
      <c r="I97" s="153">
        <f t="shared" si="132"/>
        <v>224</v>
      </c>
      <c r="J97" s="1004">
        <v>5</v>
      </c>
      <c r="K97" s="1004">
        <v>3</v>
      </c>
      <c r="L97" s="153">
        <f t="shared" si="133"/>
        <v>8</v>
      </c>
      <c r="M97" s="1004">
        <v>1</v>
      </c>
      <c r="N97" s="1004">
        <v>1</v>
      </c>
      <c r="O97" s="153">
        <f t="shared" si="134"/>
        <v>2</v>
      </c>
      <c r="P97" s="578"/>
      <c r="Q97" s="578"/>
      <c r="R97" s="153">
        <f t="shared" si="135"/>
        <v>0</v>
      </c>
      <c r="S97" s="1004"/>
      <c r="T97" s="1004"/>
      <c r="U97" s="578">
        <f t="shared" si="143"/>
        <v>0</v>
      </c>
      <c r="V97" s="578"/>
      <c r="W97" s="578"/>
      <c r="X97" s="992">
        <f t="shared" si="136"/>
        <v>0</v>
      </c>
      <c r="Y97" s="998">
        <f t="shared" si="137"/>
        <v>154</v>
      </c>
      <c r="Z97" s="998">
        <f t="shared" si="138"/>
        <v>164</v>
      </c>
      <c r="AA97" s="998">
        <f t="shared" si="139"/>
        <v>318</v>
      </c>
      <c r="AB97" s="1004">
        <v>194</v>
      </c>
      <c r="AC97" s="1004">
        <v>188</v>
      </c>
      <c r="AD97" s="578">
        <f t="shared" si="144"/>
        <v>382</v>
      </c>
      <c r="AE97" s="992">
        <f t="shared" si="140"/>
        <v>348</v>
      </c>
      <c r="AF97" s="992">
        <f t="shared" si="141"/>
        <v>352</v>
      </c>
      <c r="AG97" s="578">
        <f t="shared" si="142"/>
        <v>700</v>
      </c>
      <c r="AH97" s="1004"/>
      <c r="AI97" s="1004">
        <v>1</v>
      </c>
      <c r="AJ97" s="578">
        <f t="shared" si="145"/>
        <v>1</v>
      </c>
      <c r="AM97" s="1317"/>
      <c r="AN97" s="1317"/>
      <c r="AO97" s="298"/>
      <c r="AP97" s="298"/>
      <c r="AQ97" s="298"/>
      <c r="AR97" s="298"/>
      <c r="AS97" s="298"/>
      <c r="AT97" s="298"/>
      <c r="AU97" s="298"/>
      <c r="AV97" s="298"/>
      <c r="AW97" s="298"/>
      <c r="AX97" s="298"/>
      <c r="AY97" s="298"/>
      <c r="AZ97" s="298"/>
      <c r="BA97" s="298"/>
      <c r="BB97" s="298"/>
      <c r="BC97" s="298"/>
      <c r="BD97" s="298"/>
      <c r="BE97" s="298"/>
      <c r="BF97" s="298"/>
      <c r="BG97" s="298"/>
      <c r="BH97" s="298"/>
      <c r="BI97" s="298"/>
      <c r="BJ97" s="298"/>
      <c r="BK97" s="298"/>
      <c r="BL97" s="298"/>
    </row>
    <row r="98" spans="1:64" ht="29.25" customHeight="1">
      <c r="A98" s="10">
        <v>8</v>
      </c>
      <c r="B98" s="18">
        <v>69</v>
      </c>
      <c r="C98" s="143" t="s">
        <v>843</v>
      </c>
      <c r="D98" s="1004">
        <v>12</v>
      </c>
      <c r="E98" s="1004">
        <v>16</v>
      </c>
      <c r="F98" s="153">
        <f t="shared" si="131"/>
        <v>28</v>
      </c>
      <c r="G98" s="1004">
        <v>52</v>
      </c>
      <c r="H98" s="1004">
        <v>43</v>
      </c>
      <c r="I98" s="153">
        <f t="shared" si="132"/>
        <v>95</v>
      </c>
      <c r="J98" s="1004">
        <v>0</v>
      </c>
      <c r="K98" s="1004">
        <v>2</v>
      </c>
      <c r="L98" s="153">
        <f t="shared" si="133"/>
        <v>2</v>
      </c>
      <c r="M98" s="1004">
        <v>0</v>
      </c>
      <c r="N98" s="1004">
        <v>0</v>
      </c>
      <c r="O98" s="153">
        <f t="shared" si="134"/>
        <v>0</v>
      </c>
      <c r="P98" s="578"/>
      <c r="Q98" s="578"/>
      <c r="R98" s="153">
        <f t="shared" si="135"/>
        <v>0</v>
      </c>
      <c r="S98" s="1004"/>
      <c r="T98" s="1004"/>
      <c r="U98" s="578">
        <f t="shared" si="143"/>
        <v>0</v>
      </c>
      <c r="V98" s="578"/>
      <c r="W98" s="578"/>
      <c r="X98" s="992">
        <f t="shared" si="136"/>
        <v>0</v>
      </c>
      <c r="Y98" s="998">
        <f t="shared" si="137"/>
        <v>64</v>
      </c>
      <c r="Z98" s="998">
        <f t="shared" si="138"/>
        <v>61</v>
      </c>
      <c r="AA98" s="998">
        <f t="shared" si="139"/>
        <v>125</v>
      </c>
      <c r="AB98" s="1004">
        <v>97</v>
      </c>
      <c r="AC98" s="1004">
        <v>122</v>
      </c>
      <c r="AD98" s="578">
        <f t="shared" si="144"/>
        <v>219</v>
      </c>
      <c r="AE98" s="992">
        <f t="shared" si="140"/>
        <v>161</v>
      </c>
      <c r="AF98" s="992">
        <f t="shared" si="141"/>
        <v>183</v>
      </c>
      <c r="AG98" s="578">
        <f t="shared" si="142"/>
        <v>344</v>
      </c>
      <c r="AH98" s="1004"/>
      <c r="AI98" s="1004"/>
      <c r="AJ98" s="578">
        <f t="shared" si="145"/>
        <v>0</v>
      </c>
      <c r="AM98" s="1317"/>
      <c r="AN98" s="1317"/>
      <c r="AO98" s="298"/>
      <c r="AP98" s="298"/>
      <c r="AQ98" s="298"/>
      <c r="AR98" s="298"/>
      <c r="AS98" s="298"/>
      <c r="AT98" s="298"/>
      <c r="AU98" s="298"/>
      <c r="AV98" s="298"/>
      <c r="AW98" s="298"/>
      <c r="AX98" s="298"/>
      <c r="AY98" s="298"/>
      <c r="AZ98" s="298"/>
      <c r="BA98" s="298"/>
      <c r="BB98" s="298"/>
      <c r="BC98" s="298"/>
      <c r="BD98" s="298"/>
      <c r="BE98" s="298"/>
      <c r="BF98" s="298"/>
      <c r="BG98" s="298"/>
      <c r="BH98" s="298"/>
      <c r="BI98" s="298"/>
      <c r="BJ98" s="298"/>
      <c r="BK98" s="298"/>
      <c r="BL98" s="298"/>
    </row>
    <row r="99" spans="1:64" ht="29.25" customHeight="1">
      <c r="A99" s="10">
        <v>9</v>
      </c>
      <c r="B99" s="18">
        <v>70</v>
      </c>
      <c r="C99" s="143" t="s">
        <v>651</v>
      </c>
      <c r="D99" s="1004">
        <v>0</v>
      </c>
      <c r="E99" s="1004">
        <v>0</v>
      </c>
      <c r="F99" s="153">
        <f t="shared" si="131"/>
        <v>0</v>
      </c>
      <c r="G99" s="1004">
        <v>0</v>
      </c>
      <c r="H99" s="1004">
        <v>0</v>
      </c>
      <c r="I99" s="153">
        <f t="shared" si="132"/>
        <v>0</v>
      </c>
      <c r="J99" s="1004">
        <v>0</v>
      </c>
      <c r="K99" s="1004">
        <v>0</v>
      </c>
      <c r="L99" s="153">
        <f t="shared" si="133"/>
        <v>0</v>
      </c>
      <c r="M99" s="1004">
        <v>0</v>
      </c>
      <c r="N99" s="1004">
        <v>0</v>
      </c>
      <c r="O99" s="153">
        <f t="shared" si="134"/>
        <v>0</v>
      </c>
      <c r="P99" s="578"/>
      <c r="Q99" s="578"/>
      <c r="R99" s="153">
        <f t="shared" si="135"/>
        <v>0</v>
      </c>
      <c r="S99" s="1004"/>
      <c r="T99" s="1004"/>
      <c r="U99" s="578">
        <f t="shared" si="143"/>
        <v>0</v>
      </c>
      <c r="V99" s="578"/>
      <c r="W99" s="578"/>
      <c r="X99" s="992">
        <f t="shared" si="136"/>
        <v>0</v>
      </c>
      <c r="Y99" s="998">
        <f t="shared" si="137"/>
        <v>0</v>
      </c>
      <c r="Z99" s="998">
        <f t="shared" si="138"/>
        <v>0</v>
      </c>
      <c r="AA99" s="998">
        <f t="shared" si="139"/>
        <v>0</v>
      </c>
      <c r="AB99" s="1004">
        <v>127</v>
      </c>
      <c r="AC99" s="1004">
        <v>109</v>
      </c>
      <c r="AD99" s="578">
        <f t="shared" si="144"/>
        <v>236</v>
      </c>
      <c r="AE99" s="992">
        <f t="shared" si="140"/>
        <v>127</v>
      </c>
      <c r="AF99" s="992">
        <f t="shared" si="141"/>
        <v>109</v>
      </c>
      <c r="AG99" s="578">
        <f t="shared" si="142"/>
        <v>236</v>
      </c>
      <c r="AH99" s="1004"/>
      <c r="AI99" s="1004"/>
      <c r="AJ99" s="578">
        <f t="shared" si="145"/>
        <v>0</v>
      </c>
      <c r="AM99" s="1317"/>
      <c r="AN99" s="1317"/>
      <c r="AO99" s="298"/>
      <c r="AP99" s="298"/>
      <c r="AQ99" s="298"/>
      <c r="AR99" s="298"/>
      <c r="AS99" s="298"/>
      <c r="AT99" s="298"/>
      <c r="AU99" s="298"/>
      <c r="AV99" s="298"/>
      <c r="AW99" s="298"/>
      <c r="AX99" s="298"/>
      <c r="AY99" s="298"/>
      <c r="AZ99" s="298"/>
      <c r="BA99" s="298"/>
      <c r="BB99" s="298"/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</row>
    <row r="100" spans="1:64" ht="29.25" customHeight="1">
      <c r="A100" s="10">
        <v>10</v>
      </c>
      <c r="B100" s="18">
        <v>71</v>
      </c>
      <c r="C100" s="143" t="s">
        <v>538</v>
      </c>
      <c r="D100" s="1004">
        <v>327</v>
      </c>
      <c r="E100" s="1004">
        <v>340</v>
      </c>
      <c r="F100" s="153">
        <f t="shared" si="131"/>
        <v>667</v>
      </c>
      <c r="G100" s="1004">
        <v>345</v>
      </c>
      <c r="H100" s="1004">
        <v>348</v>
      </c>
      <c r="I100" s="153">
        <f t="shared" si="132"/>
        <v>693</v>
      </c>
      <c r="J100" s="1004">
        <v>13</v>
      </c>
      <c r="K100" s="1004">
        <v>12</v>
      </c>
      <c r="L100" s="153">
        <f t="shared" si="133"/>
        <v>25</v>
      </c>
      <c r="M100" s="1004">
        <v>7</v>
      </c>
      <c r="N100" s="1004">
        <v>6</v>
      </c>
      <c r="O100" s="153">
        <f t="shared" si="134"/>
        <v>13</v>
      </c>
      <c r="P100" s="578"/>
      <c r="Q100" s="578"/>
      <c r="R100" s="153">
        <f t="shared" si="135"/>
        <v>0</v>
      </c>
      <c r="S100" s="1004"/>
      <c r="T100" s="1004"/>
      <c r="U100" s="578">
        <f t="shared" si="143"/>
        <v>0</v>
      </c>
      <c r="V100" s="578"/>
      <c r="W100" s="578"/>
      <c r="X100" s="992">
        <f t="shared" si="136"/>
        <v>0</v>
      </c>
      <c r="Y100" s="998">
        <f t="shared" si="137"/>
        <v>692</v>
      </c>
      <c r="Z100" s="998">
        <f t="shared" si="138"/>
        <v>706</v>
      </c>
      <c r="AA100" s="998">
        <f t="shared" si="139"/>
        <v>1398</v>
      </c>
      <c r="AB100" s="1004">
        <v>159</v>
      </c>
      <c r="AC100" s="1004">
        <v>121</v>
      </c>
      <c r="AD100" s="578">
        <f t="shared" si="144"/>
        <v>280</v>
      </c>
      <c r="AE100" s="992">
        <f t="shared" si="140"/>
        <v>851</v>
      </c>
      <c r="AF100" s="992">
        <f t="shared" si="141"/>
        <v>827</v>
      </c>
      <c r="AG100" s="578">
        <f t="shared" si="142"/>
        <v>1678</v>
      </c>
      <c r="AH100" s="1004">
        <v>11</v>
      </c>
      <c r="AI100" s="1004">
        <v>14</v>
      </c>
      <c r="AJ100" s="578">
        <f t="shared" si="145"/>
        <v>25</v>
      </c>
      <c r="AM100" s="1317"/>
      <c r="AN100" s="1317"/>
      <c r="AO100" s="298"/>
      <c r="AP100" s="298"/>
      <c r="AQ100" s="298"/>
      <c r="AR100" s="298"/>
      <c r="AS100" s="298"/>
      <c r="AT100" s="298"/>
      <c r="AU100" s="298"/>
      <c r="AV100" s="298"/>
      <c r="AW100" s="298"/>
      <c r="AX100" s="298"/>
      <c r="AY100" s="298"/>
      <c r="AZ100" s="298"/>
      <c r="BA100" s="298"/>
      <c r="BB100" s="298"/>
      <c r="BC100" s="298"/>
      <c r="BD100" s="298"/>
      <c r="BE100" s="298"/>
      <c r="BF100" s="298"/>
      <c r="BG100" s="298"/>
      <c r="BH100" s="298"/>
      <c r="BI100" s="298"/>
      <c r="BJ100" s="298"/>
      <c r="BK100" s="298"/>
      <c r="BL100" s="298"/>
    </row>
    <row r="101" spans="1:64" ht="23.25" customHeight="1">
      <c r="B101" s="80"/>
      <c r="C101" s="274" t="s">
        <v>6</v>
      </c>
      <c r="D101" s="451">
        <f>SUM(D91:D100)</f>
        <v>1015</v>
      </c>
      <c r="E101" s="451">
        <f t="shared" ref="E101:AJ101" si="146">SUM(E91:E100)</f>
        <v>962</v>
      </c>
      <c r="F101" s="451">
        <f t="shared" si="146"/>
        <v>1977</v>
      </c>
      <c r="G101" s="451">
        <f t="shared" si="146"/>
        <v>1393</v>
      </c>
      <c r="H101" s="451">
        <f t="shared" si="146"/>
        <v>1415</v>
      </c>
      <c r="I101" s="451">
        <f t="shared" si="146"/>
        <v>2808</v>
      </c>
      <c r="J101" s="451">
        <f t="shared" si="146"/>
        <v>91</v>
      </c>
      <c r="K101" s="451">
        <f t="shared" si="146"/>
        <v>78</v>
      </c>
      <c r="L101" s="451">
        <f t="shared" si="146"/>
        <v>169</v>
      </c>
      <c r="M101" s="451">
        <f t="shared" si="146"/>
        <v>19</v>
      </c>
      <c r="N101" s="451">
        <f t="shared" si="146"/>
        <v>13</v>
      </c>
      <c r="O101" s="451">
        <f t="shared" si="146"/>
        <v>32</v>
      </c>
      <c r="P101" s="451">
        <f t="shared" si="146"/>
        <v>0</v>
      </c>
      <c r="Q101" s="451">
        <f t="shared" si="146"/>
        <v>0</v>
      </c>
      <c r="R101" s="451">
        <f t="shared" si="146"/>
        <v>0</v>
      </c>
      <c r="S101" s="451">
        <f t="shared" si="146"/>
        <v>0</v>
      </c>
      <c r="T101" s="451">
        <f t="shared" si="146"/>
        <v>0</v>
      </c>
      <c r="U101" s="451">
        <f t="shared" si="146"/>
        <v>0</v>
      </c>
      <c r="V101" s="451">
        <f t="shared" si="146"/>
        <v>0</v>
      </c>
      <c r="W101" s="451">
        <f t="shared" si="146"/>
        <v>0</v>
      </c>
      <c r="X101" s="451">
        <f t="shared" si="146"/>
        <v>0</v>
      </c>
      <c r="Y101" s="182">
        <f t="shared" si="146"/>
        <v>2518</v>
      </c>
      <c r="Z101" s="182">
        <f t="shared" si="146"/>
        <v>2468</v>
      </c>
      <c r="AA101" s="182">
        <f t="shared" si="146"/>
        <v>4986</v>
      </c>
      <c r="AB101" s="451">
        <f t="shared" si="146"/>
        <v>956</v>
      </c>
      <c r="AC101" s="451">
        <f t="shared" si="146"/>
        <v>941</v>
      </c>
      <c r="AD101" s="451">
        <f t="shared" si="146"/>
        <v>1897</v>
      </c>
      <c r="AE101" s="451">
        <f t="shared" si="146"/>
        <v>3474</v>
      </c>
      <c r="AF101" s="451">
        <f t="shared" si="146"/>
        <v>3409</v>
      </c>
      <c r="AG101" s="451">
        <f t="shared" si="146"/>
        <v>6883</v>
      </c>
      <c r="AH101" s="451">
        <f t="shared" si="146"/>
        <v>11</v>
      </c>
      <c r="AI101" s="451">
        <f t="shared" si="146"/>
        <v>15</v>
      </c>
      <c r="AJ101" s="451">
        <f t="shared" si="146"/>
        <v>26</v>
      </c>
    </row>
    <row r="102" spans="1:64" ht="23.25" customHeight="1">
      <c r="B102" s="10" t="s">
        <v>91</v>
      </c>
      <c r="D102" s="999"/>
      <c r="E102" s="999"/>
      <c r="F102" s="999"/>
      <c r="G102" s="999"/>
      <c r="H102" s="999"/>
      <c r="I102" s="999"/>
      <c r="J102" s="999"/>
      <c r="K102" s="999"/>
      <c r="L102" s="999"/>
      <c r="M102" s="999"/>
      <c r="N102" s="999"/>
      <c r="O102" s="999"/>
      <c r="P102" s="999"/>
      <c r="Q102" s="999"/>
      <c r="R102" s="999"/>
      <c r="S102" s="999"/>
      <c r="T102" s="999"/>
      <c r="U102" s="999"/>
      <c r="V102" s="999"/>
      <c r="W102" s="999"/>
      <c r="X102" s="999"/>
      <c r="Y102" s="1000"/>
      <c r="Z102" s="1000"/>
      <c r="AA102" s="1001"/>
      <c r="AB102" s="999"/>
      <c r="AC102" s="999"/>
      <c r="AD102" s="999"/>
      <c r="AE102" s="999"/>
      <c r="AF102" s="999"/>
      <c r="AG102" s="999"/>
      <c r="AH102" s="999"/>
      <c r="AI102" s="999"/>
      <c r="AJ102" s="1002"/>
    </row>
    <row r="103" spans="1:64" ht="23.25" customHeight="1">
      <c r="A103" s="10">
        <v>1</v>
      </c>
      <c r="B103" s="273">
        <v>72</v>
      </c>
      <c r="C103" s="272" t="s">
        <v>914</v>
      </c>
      <c r="D103" s="999">
        <v>25</v>
      </c>
      <c r="E103" s="999">
        <v>18</v>
      </c>
      <c r="F103" s="578">
        <f t="shared" ref="F103:F104" si="147">+D103+E103</f>
        <v>43</v>
      </c>
      <c r="G103" s="1004">
        <v>90</v>
      </c>
      <c r="H103" s="1004">
        <v>102</v>
      </c>
      <c r="I103" s="578">
        <f t="shared" ref="I103:I104" si="148">+G103+H103</f>
        <v>192</v>
      </c>
      <c r="J103" s="1004">
        <v>58</v>
      </c>
      <c r="K103" s="1004">
        <v>49</v>
      </c>
      <c r="L103" s="578">
        <f t="shared" ref="L103:L104" si="149">+J103+K103</f>
        <v>107</v>
      </c>
      <c r="M103" s="1004">
        <v>1</v>
      </c>
      <c r="N103" s="1004">
        <v>1</v>
      </c>
      <c r="O103" s="578">
        <f t="shared" ref="O103:O104" si="150">+M103+N103</f>
        <v>2</v>
      </c>
      <c r="P103" s="578"/>
      <c r="Q103" s="578"/>
      <c r="R103" s="153">
        <f t="shared" ref="R103:R104" si="151">P103+Q103</f>
        <v>0</v>
      </c>
      <c r="S103" s="1004"/>
      <c r="T103" s="1004"/>
      <c r="U103" s="578">
        <f t="shared" ref="U103:U104" si="152">+S103+T103</f>
        <v>0</v>
      </c>
      <c r="V103" s="578"/>
      <c r="W103" s="578"/>
      <c r="X103" s="992">
        <f t="shared" ref="X103:X104" si="153">+V103+W103</f>
        <v>0</v>
      </c>
      <c r="Y103" s="998">
        <f t="shared" ref="Y103:AA104" si="154">D103+G103+J103+M103+P103+S103+V103</f>
        <v>174</v>
      </c>
      <c r="Z103" s="998">
        <f t="shared" si="154"/>
        <v>170</v>
      </c>
      <c r="AA103" s="998">
        <f t="shared" si="154"/>
        <v>344</v>
      </c>
      <c r="AB103" s="1004">
        <v>46</v>
      </c>
      <c r="AC103" s="1004">
        <v>64</v>
      </c>
      <c r="AD103" s="578">
        <f t="shared" ref="AD103:AD104" si="155">+AB103+AC103</f>
        <v>110</v>
      </c>
      <c r="AE103" s="992">
        <f>Y103+AB103</f>
        <v>220</v>
      </c>
      <c r="AF103" s="992">
        <f>Z103+AC103</f>
        <v>234</v>
      </c>
      <c r="AG103" s="578">
        <f t="shared" ref="AG103:AG104" si="156">AE103+AF103</f>
        <v>454</v>
      </c>
      <c r="AH103" s="1004"/>
      <c r="AI103" s="1004"/>
      <c r="AJ103" s="578">
        <f t="shared" ref="AJ103:AJ104" si="157">AH103+AI103</f>
        <v>0</v>
      </c>
    </row>
    <row r="104" spans="1:64" ht="23.25" customHeight="1">
      <c r="A104" s="10">
        <v>2</v>
      </c>
      <c r="B104" s="273">
        <v>73</v>
      </c>
      <c r="C104" s="272" t="s">
        <v>640</v>
      </c>
      <c r="D104" s="999">
        <v>13</v>
      </c>
      <c r="E104" s="999">
        <v>6</v>
      </c>
      <c r="F104" s="578">
        <f t="shared" si="147"/>
        <v>19</v>
      </c>
      <c r="G104" s="1004">
        <v>69</v>
      </c>
      <c r="H104" s="1004">
        <v>66</v>
      </c>
      <c r="I104" s="578">
        <f t="shared" si="148"/>
        <v>135</v>
      </c>
      <c r="J104" s="1004">
        <v>77</v>
      </c>
      <c r="K104" s="1004">
        <v>74</v>
      </c>
      <c r="L104" s="578">
        <f t="shared" si="149"/>
        <v>151</v>
      </c>
      <c r="M104" s="1004">
        <v>0</v>
      </c>
      <c r="N104" s="1004">
        <v>0</v>
      </c>
      <c r="O104" s="578">
        <f t="shared" si="150"/>
        <v>0</v>
      </c>
      <c r="P104" s="578"/>
      <c r="Q104" s="578"/>
      <c r="R104" s="153">
        <f t="shared" si="151"/>
        <v>0</v>
      </c>
      <c r="S104" s="1004"/>
      <c r="T104" s="1004"/>
      <c r="U104" s="578">
        <f t="shared" si="152"/>
        <v>0</v>
      </c>
      <c r="V104" s="578"/>
      <c r="W104" s="578"/>
      <c r="X104" s="992">
        <f t="shared" si="153"/>
        <v>0</v>
      </c>
      <c r="Y104" s="998">
        <f t="shared" si="154"/>
        <v>159</v>
      </c>
      <c r="Z104" s="998">
        <f t="shared" si="154"/>
        <v>146</v>
      </c>
      <c r="AA104" s="998">
        <f t="shared" si="154"/>
        <v>305</v>
      </c>
      <c r="AB104" s="1004">
        <v>66</v>
      </c>
      <c r="AC104" s="1004">
        <v>88</v>
      </c>
      <c r="AD104" s="578">
        <f t="shared" si="155"/>
        <v>154</v>
      </c>
      <c r="AE104" s="992">
        <f>Y104+AB104</f>
        <v>225</v>
      </c>
      <c r="AF104" s="992">
        <f>Z104+AC104</f>
        <v>234</v>
      </c>
      <c r="AG104" s="578">
        <f t="shared" si="156"/>
        <v>459</v>
      </c>
      <c r="AH104" s="1004"/>
      <c r="AI104" s="1004"/>
      <c r="AJ104" s="578">
        <f t="shared" si="157"/>
        <v>0</v>
      </c>
    </row>
    <row r="105" spans="1:64" ht="23.25" customHeight="1">
      <c r="B105" s="80"/>
      <c r="C105" s="274" t="s">
        <v>6</v>
      </c>
      <c r="D105" s="451">
        <f>SUM(D103:D104)</f>
        <v>38</v>
      </c>
      <c r="E105" s="451">
        <f t="shared" ref="E105:AJ105" si="158">SUM(E103:E104)</f>
        <v>24</v>
      </c>
      <c r="F105" s="451">
        <f t="shared" si="158"/>
        <v>62</v>
      </c>
      <c r="G105" s="451">
        <f t="shared" si="158"/>
        <v>159</v>
      </c>
      <c r="H105" s="451">
        <f t="shared" si="158"/>
        <v>168</v>
      </c>
      <c r="I105" s="451">
        <f t="shared" si="158"/>
        <v>327</v>
      </c>
      <c r="J105" s="451">
        <f t="shared" si="158"/>
        <v>135</v>
      </c>
      <c r="K105" s="451">
        <f t="shared" si="158"/>
        <v>123</v>
      </c>
      <c r="L105" s="451">
        <f t="shared" si="158"/>
        <v>258</v>
      </c>
      <c r="M105" s="451">
        <f t="shared" si="158"/>
        <v>1</v>
      </c>
      <c r="N105" s="451">
        <f t="shared" si="158"/>
        <v>1</v>
      </c>
      <c r="O105" s="451">
        <f t="shared" si="158"/>
        <v>2</v>
      </c>
      <c r="P105" s="451">
        <f t="shared" si="158"/>
        <v>0</v>
      </c>
      <c r="Q105" s="451">
        <f t="shared" si="158"/>
        <v>0</v>
      </c>
      <c r="R105" s="451">
        <f t="shared" si="158"/>
        <v>0</v>
      </c>
      <c r="S105" s="451">
        <f t="shared" si="158"/>
        <v>0</v>
      </c>
      <c r="T105" s="451">
        <f t="shared" si="158"/>
        <v>0</v>
      </c>
      <c r="U105" s="451">
        <f t="shared" si="158"/>
        <v>0</v>
      </c>
      <c r="V105" s="451">
        <f t="shared" si="158"/>
        <v>0</v>
      </c>
      <c r="W105" s="451">
        <f t="shared" si="158"/>
        <v>0</v>
      </c>
      <c r="X105" s="451">
        <f t="shared" si="158"/>
        <v>0</v>
      </c>
      <c r="Y105" s="182">
        <f t="shared" si="158"/>
        <v>333</v>
      </c>
      <c r="Z105" s="182">
        <f t="shared" si="158"/>
        <v>316</v>
      </c>
      <c r="AA105" s="182">
        <f t="shared" si="158"/>
        <v>649</v>
      </c>
      <c r="AB105" s="451">
        <f t="shared" si="158"/>
        <v>112</v>
      </c>
      <c r="AC105" s="451">
        <f t="shared" si="158"/>
        <v>152</v>
      </c>
      <c r="AD105" s="451">
        <f t="shared" si="158"/>
        <v>264</v>
      </c>
      <c r="AE105" s="451">
        <f t="shared" si="158"/>
        <v>445</v>
      </c>
      <c r="AF105" s="451">
        <f t="shared" si="158"/>
        <v>468</v>
      </c>
      <c r="AG105" s="451">
        <f t="shared" si="158"/>
        <v>913</v>
      </c>
      <c r="AH105" s="451">
        <f t="shared" si="158"/>
        <v>0</v>
      </c>
      <c r="AI105" s="451">
        <f t="shared" si="158"/>
        <v>0</v>
      </c>
      <c r="AJ105" s="451">
        <f t="shared" si="158"/>
        <v>0</v>
      </c>
    </row>
    <row r="106" spans="1:64" ht="23.25" customHeight="1">
      <c r="B106" s="275" t="s">
        <v>62</v>
      </c>
      <c r="D106" s="999"/>
      <c r="E106" s="999"/>
      <c r="F106" s="999"/>
      <c r="G106" s="999"/>
      <c r="H106" s="999"/>
      <c r="I106" s="999"/>
      <c r="J106" s="999"/>
      <c r="K106" s="999"/>
      <c r="L106" s="999"/>
      <c r="M106" s="999"/>
      <c r="N106" s="999"/>
      <c r="O106" s="999"/>
      <c r="P106" s="999"/>
      <c r="Q106" s="999"/>
      <c r="R106" s="999"/>
      <c r="S106" s="999"/>
      <c r="T106" s="999"/>
      <c r="U106" s="999"/>
      <c r="V106" s="999"/>
      <c r="W106" s="999"/>
      <c r="X106" s="999"/>
      <c r="Y106" s="1000"/>
      <c r="Z106" s="1000"/>
      <c r="AA106" s="1001"/>
      <c r="AB106" s="999"/>
      <c r="AC106" s="999"/>
      <c r="AD106" s="999"/>
      <c r="AE106" s="999"/>
      <c r="AF106" s="999"/>
      <c r="AG106" s="999"/>
      <c r="AH106" s="999"/>
      <c r="AI106" s="999"/>
      <c r="AJ106" s="1002"/>
    </row>
    <row r="107" spans="1:64" ht="23.25" customHeight="1">
      <c r="A107" s="10">
        <v>1</v>
      </c>
      <c r="B107" s="18">
        <v>74</v>
      </c>
      <c r="C107" s="85" t="s">
        <v>65</v>
      </c>
      <c r="D107" s="578">
        <v>0</v>
      </c>
      <c r="E107" s="578">
        <v>0</v>
      </c>
      <c r="F107" s="578">
        <f>SUM(D107:E107)</f>
        <v>0</v>
      </c>
      <c r="G107" s="578">
        <v>3</v>
      </c>
      <c r="H107" s="578">
        <v>1</v>
      </c>
      <c r="I107" s="578">
        <f>SUM(G107:H107)</f>
        <v>4</v>
      </c>
      <c r="J107" s="578">
        <v>0</v>
      </c>
      <c r="K107" s="578">
        <v>0</v>
      </c>
      <c r="L107" s="578">
        <f>SUM(J107:K107)</f>
        <v>0</v>
      </c>
      <c r="M107" s="578"/>
      <c r="N107" s="578"/>
      <c r="O107" s="578">
        <f>SUM(M107:N107)</f>
        <v>0</v>
      </c>
      <c r="P107" s="578"/>
      <c r="Q107" s="578"/>
      <c r="R107" s="153">
        <f t="shared" ref="R107:R109" si="159">P107+Q107</f>
        <v>0</v>
      </c>
      <c r="S107" s="578"/>
      <c r="T107" s="578"/>
      <c r="U107" s="578">
        <f>SUM(S107:T107)</f>
        <v>0</v>
      </c>
      <c r="V107" s="578"/>
      <c r="W107" s="578"/>
      <c r="X107" s="153">
        <f t="shared" ref="X107:X109" si="160">V107+W107</f>
        <v>0</v>
      </c>
      <c r="Y107" s="998">
        <f t="shared" ref="Y107:AA109" si="161">D107+G107+J107+M107+P107+S107+V107</f>
        <v>3</v>
      </c>
      <c r="Z107" s="998">
        <f t="shared" si="161"/>
        <v>1</v>
      </c>
      <c r="AA107" s="998">
        <f t="shared" si="161"/>
        <v>4</v>
      </c>
      <c r="AB107" s="578">
        <v>0</v>
      </c>
      <c r="AC107" s="578">
        <v>0</v>
      </c>
      <c r="AD107" s="578">
        <f>AB107+AC107</f>
        <v>0</v>
      </c>
      <c r="AE107" s="992">
        <f t="shared" ref="AE107:AF109" si="162">Y107+AB107</f>
        <v>3</v>
      </c>
      <c r="AF107" s="992">
        <f t="shared" si="162"/>
        <v>1</v>
      </c>
      <c r="AG107" s="578">
        <f>AE107+AF107</f>
        <v>4</v>
      </c>
      <c r="AH107" s="578"/>
      <c r="AI107" s="578"/>
      <c r="AJ107" s="578">
        <f>AH107+AI107</f>
        <v>0</v>
      </c>
    </row>
    <row r="108" spans="1:64" ht="23.25" customHeight="1">
      <c r="A108" s="10">
        <v>2</v>
      </c>
      <c r="B108" s="18">
        <v>75</v>
      </c>
      <c r="C108" s="85" t="s">
        <v>125</v>
      </c>
      <c r="D108" s="578">
        <v>39</v>
      </c>
      <c r="E108" s="578">
        <v>22</v>
      </c>
      <c r="F108" s="578">
        <f t="shared" ref="F108:F109" si="163">SUM(D108:E108)</f>
        <v>61</v>
      </c>
      <c r="G108" s="578">
        <v>132</v>
      </c>
      <c r="H108" s="578">
        <v>127</v>
      </c>
      <c r="I108" s="578">
        <f t="shared" ref="I108:I109" si="164">SUM(G108:H108)</f>
        <v>259</v>
      </c>
      <c r="J108" s="578">
        <v>8</v>
      </c>
      <c r="K108" s="578">
        <v>10</v>
      </c>
      <c r="L108" s="578">
        <f t="shared" ref="L108:L109" si="165">SUM(J108:K108)</f>
        <v>18</v>
      </c>
      <c r="M108" s="578"/>
      <c r="N108" s="578"/>
      <c r="O108" s="578">
        <f t="shared" ref="O108:O109" si="166">SUM(M108:N108)</f>
        <v>0</v>
      </c>
      <c r="P108" s="578"/>
      <c r="Q108" s="578"/>
      <c r="R108" s="153">
        <f t="shared" si="159"/>
        <v>0</v>
      </c>
      <c r="S108" s="578"/>
      <c r="T108" s="578"/>
      <c r="U108" s="578">
        <f t="shared" ref="U108:U109" si="167">SUM(S108:T108)</f>
        <v>0</v>
      </c>
      <c r="V108" s="578"/>
      <c r="W108" s="578"/>
      <c r="X108" s="153">
        <f t="shared" si="160"/>
        <v>0</v>
      </c>
      <c r="Y108" s="998">
        <f t="shared" si="161"/>
        <v>179</v>
      </c>
      <c r="Z108" s="998">
        <f t="shared" si="161"/>
        <v>159</v>
      </c>
      <c r="AA108" s="998">
        <f t="shared" si="161"/>
        <v>338</v>
      </c>
      <c r="AB108" s="578">
        <v>125</v>
      </c>
      <c r="AC108" s="578">
        <v>120</v>
      </c>
      <c r="AD108" s="578">
        <f>AB108+AC108</f>
        <v>245</v>
      </c>
      <c r="AE108" s="992">
        <f t="shared" si="162"/>
        <v>304</v>
      </c>
      <c r="AF108" s="992">
        <f t="shared" si="162"/>
        <v>279</v>
      </c>
      <c r="AG108" s="578">
        <f>AE108+AF108</f>
        <v>583</v>
      </c>
      <c r="AH108" s="578"/>
      <c r="AI108" s="578"/>
      <c r="AJ108" s="578">
        <f>AH108+AI108</f>
        <v>0</v>
      </c>
    </row>
    <row r="109" spans="1:64" ht="23.25" customHeight="1">
      <c r="A109" s="10">
        <v>3</v>
      </c>
      <c r="B109" s="18">
        <v>76</v>
      </c>
      <c r="C109" s="85" t="s">
        <v>66</v>
      </c>
      <c r="D109" s="578">
        <v>17</v>
      </c>
      <c r="E109" s="578">
        <v>15</v>
      </c>
      <c r="F109" s="578">
        <f t="shared" si="163"/>
        <v>32</v>
      </c>
      <c r="G109" s="578">
        <v>122</v>
      </c>
      <c r="H109" s="578">
        <v>121</v>
      </c>
      <c r="I109" s="578">
        <f t="shared" si="164"/>
        <v>243</v>
      </c>
      <c r="J109" s="578">
        <v>3</v>
      </c>
      <c r="K109" s="578">
        <v>1</v>
      </c>
      <c r="L109" s="578">
        <f t="shared" si="165"/>
        <v>4</v>
      </c>
      <c r="M109" s="578"/>
      <c r="N109" s="578"/>
      <c r="O109" s="578">
        <f t="shared" si="166"/>
        <v>0</v>
      </c>
      <c r="P109" s="578"/>
      <c r="Q109" s="578"/>
      <c r="R109" s="153">
        <f t="shared" si="159"/>
        <v>0</v>
      </c>
      <c r="S109" s="578"/>
      <c r="T109" s="578"/>
      <c r="U109" s="578">
        <f t="shared" si="167"/>
        <v>0</v>
      </c>
      <c r="V109" s="578"/>
      <c r="W109" s="578"/>
      <c r="X109" s="153">
        <f t="shared" si="160"/>
        <v>0</v>
      </c>
      <c r="Y109" s="998">
        <f t="shared" si="161"/>
        <v>142</v>
      </c>
      <c r="Z109" s="998">
        <f t="shared" si="161"/>
        <v>137</v>
      </c>
      <c r="AA109" s="998">
        <f t="shared" si="161"/>
        <v>279</v>
      </c>
      <c r="AB109" s="578">
        <v>0</v>
      </c>
      <c r="AC109" s="578">
        <v>0</v>
      </c>
      <c r="AD109" s="578">
        <f>AB109+AC109</f>
        <v>0</v>
      </c>
      <c r="AE109" s="992">
        <f t="shared" si="162"/>
        <v>142</v>
      </c>
      <c r="AF109" s="992">
        <f t="shared" si="162"/>
        <v>137</v>
      </c>
      <c r="AG109" s="578">
        <f>AE109+AF109</f>
        <v>279</v>
      </c>
      <c r="AH109" s="578"/>
      <c r="AI109" s="578"/>
      <c r="AJ109" s="578">
        <f>AH109+AI109</f>
        <v>0</v>
      </c>
    </row>
    <row r="110" spans="1:64" ht="23.25" customHeight="1">
      <c r="B110" s="80"/>
      <c r="C110" s="274" t="s">
        <v>6</v>
      </c>
      <c r="D110" s="451">
        <f>SUM(D107:D109)</f>
        <v>56</v>
      </c>
      <c r="E110" s="451">
        <f t="shared" ref="E110:AJ110" si="168">SUM(E107:E109)</f>
        <v>37</v>
      </c>
      <c r="F110" s="451">
        <f t="shared" si="168"/>
        <v>93</v>
      </c>
      <c r="G110" s="451">
        <f t="shared" si="168"/>
        <v>257</v>
      </c>
      <c r="H110" s="451">
        <f t="shared" si="168"/>
        <v>249</v>
      </c>
      <c r="I110" s="451">
        <f t="shared" si="168"/>
        <v>506</v>
      </c>
      <c r="J110" s="451">
        <f t="shared" si="168"/>
        <v>11</v>
      </c>
      <c r="K110" s="451">
        <f t="shared" si="168"/>
        <v>11</v>
      </c>
      <c r="L110" s="451">
        <f t="shared" si="168"/>
        <v>22</v>
      </c>
      <c r="M110" s="451">
        <f t="shared" si="168"/>
        <v>0</v>
      </c>
      <c r="N110" s="451">
        <f t="shared" si="168"/>
        <v>0</v>
      </c>
      <c r="O110" s="451">
        <f t="shared" si="168"/>
        <v>0</v>
      </c>
      <c r="P110" s="451">
        <f t="shared" si="168"/>
        <v>0</v>
      </c>
      <c r="Q110" s="451">
        <f t="shared" si="168"/>
        <v>0</v>
      </c>
      <c r="R110" s="451">
        <f t="shared" si="168"/>
        <v>0</v>
      </c>
      <c r="S110" s="451">
        <f t="shared" si="168"/>
        <v>0</v>
      </c>
      <c r="T110" s="451">
        <f t="shared" si="168"/>
        <v>0</v>
      </c>
      <c r="U110" s="451">
        <f t="shared" si="168"/>
        <v>0</v>
      </c>
      <c r="V110" s="451">
        <f t="shared" si="168"/>
        <v>0</v>
      </c>
      <c r="W110" s="451">
        <f t="shared" si="168"/>
        <v>0</v>
      </c>
      <c r="X110" s="451">
        <f t="shared" si="168"/>
        <v>0</v>
      </c>
      <c r="Y110" s="182">
        <f t="shared" si="168"/>
        <v>324</v>
      </c>
      <c r="Z110" s="182">
        <f t="shared" si="168"/>
        <v>297</v>
      </c>
      <c r="AA110" s="182">
        <f t="shared" si="168"/>
        <v>621</v>
      </c>
      <c r="AB110" s="451">
        <f t="shared" si="168"/>
        <v>125</v>
      </c>
      <c r="AC110" s="451">
        <f t="shared" si="168"/>
        <v>120</v>
      </c>
      <c r="AD110" s="451">
        <f t="shared" si="168"/>
        <v>245</v>
      </c>
      <c r="AE110" s="451">
        <f t="shared" si="168"/>
        <v>449</v>
      </c>
      <c r="AF110" s="451">
        <f t="shared" si="168"/>
        <v>417</v>
      </c>
      <c r="AG110" s="451">
        <f t="shared" si="168"/>
        <v>866</v>
      </c>
      <c r="AH110" s="451">
        <f t="shared" si="168"/>
        <v>0</v>
      </c>
      <c r="AI110" s="451">
        <f t="shared" si="168"/>
        <v>0</v>
      </c>
      <c r="AJ110" s="451">
        <f t="shared" si="168"/>
        <v>0</v>
      </c>
    </row>
    <row r="111" spans="1:64" ht="23.25" customHeight="1">
      <c r="B111" s="275" t="s">
        <v>67</v>
      </c>
      <c r="D111" s="1007"/>
      <c r="E111" s="999"/>
      <c r="F111" s="999"/>
      <c r="G111" s="999"/>
      <c r="H111" s="999"/>
      <c r="I111" s="999"/>
      <c r="J111" s="999"/>
      <c r="K111" s="999"/>
      <c r="L111" s="999"/>
      <c r="M111" s="999"/>
      <c r="N111" s="999"/>
      <c r="O111" s="999"/>
      <c r="P111" s="999"/>
      <c r="Q111" s="999"/>
      <c r="R111" s="999"/>
      <c r="S111" s="999"/>
      <c r="T111" s="999"/>
      <c r="U111" s="999"/>
      <c r="V111" s="999"/>
      <c r="W111" s="999"/>
      <c r="X111" s="999"/>
      <c r="Y111" s="1000"/>
      <c r="Z111" s="1000"/>
      <c r="AA111" s="1001"/>
      <c r="AB111" s="999"/>
      <c r="AC111" s="999"/>
      <c r="AD111" s="999"/>
      <c r="AE111" s="999"/>
      <c r="AF111" s="999"/>
      <c r="AG111" s="999"/>
      <c r="AH111" s="999"/>
      <c r="AI111" s="999"/>
      <c r="AJ111" s="1002"/>
    </row>
    <row r="112" spans="1:64" ht="23.25" customHeight="1">
      <c r="A112" s="10">
        <v>1</v>
      </c>
      <c r="B112" s="18">
        <v>77</v>
      </c>
      <c r="C112" s="85" t="s">
        <v>801</v>
      </c>
      <c r="D112" s="1004">
        <v>45</v>
      </c>
      <c r="E112" s="1004">
        <v>30</v>
      </c>
      <c r="F112" s="578">
        <f>+D112+E112</f>
        <v>75</v>
      </c>
      <c r="G112" s="1004">
        <v>122</v>
      </c>
      <c r="H112" s="1004">
        <v>140</v>
      </c>
      <c r="I112" s="578">
        <f>+G112+H112</f>
        <v>262</v>
      </c>
      <c r="J112" s="1004">
        <v>5</v>
      </c>
      <c r="K112" s="1004">
        <v>2</v>
      </c>
      <c r="L112" s="578">
        <f>+J112+K112</f>
        <v>7</v>
      </c>
      <c r="M112" s="1004">
        <v>3</v>
      </c>
      <c r="N112" s="1004">
        <v>5</v>
      </c>
      <c r="O112" s="578">
        <f>+M112+N112</f>
        <v>8</v>
      </c>
      <c r="P112" s="578"/>
      <c r="Q112" s="578"/>
      <c r="R112" s="153">
        <f t="shared" ref="R112:R116" si="169">P112+Q112</f>
        <v>0</v>
      </c>
      <c r="S112" s="1004"/>
      <c r="T112" s="1004"/>
      <c r="U112" s="578">
        <f>S112+T112</f>
        <v>0</v>
      </c>
      <c r="V112" s="578"/>
      <c r="W112" s="578"/>
      <c r="X112" s="992">
        <f t="shared" ref="X112:X116" si="170">+V112+W112</f>
        <v>0</v>
      </c>
      <c r="Y112" s="998">
        <f t="shared" ref="Y112:AA116" si="171">D112+G112+J112+M112+P112+S112+V112</f>
        <v>175</v>
      </c>
      <c r="Z112" s="998">
        <f t="shared" si="171"/>
        <v>177</v>
      </c>
      <c r="AA112" s="998">
        <f t="shared" si="171"/>
        <v>352</v>
      </c>
      <c r="AB112" s="1004">
        <v>73</v>
      </c>
      <c r="AC112" s="1004">
        <v>79</v>
      </c>
      <c r="AD112" s="992">
        <f>AB112+AC112</f>
        <v>152</v>
      </c>
      <c r="AE112" s="992">
        <f t="shared" ref="AE112:AF116" si="172">Y112+AB112</f>
        <v>248</v>
      </c>
      <c r="AF112" s="992">
        <f t="shared" si="172"/>
        <v>256</v>
      </c>
      <c r="AG112" s="992">
        <f>AE112+AF112</f>
        <v>504</v>
      </c>
      <c r="AH112" s="1004"/>
      <c r="AI112" s="1004"/>
      <c r="AJ112" s="578">
        <f>AH112+AI112</f>
        <v>0</v>
      </c>
    </row>
    <row r="113" spans="1:39" ht="23.25" customHeight="1">
      <c r="A113" s="10">
        <v>2</v>
      </c>
      <c r="B113" s="18">
        <v>78</v>
      </c>
      <c r="C113" s="85" t="s">
        <v>467</v>
      </c>
      <c r="D113" s="1004">
        <v>11</v>
      </c>
      <c r="E113" s="1004">
        <v>7</v>
      </c>
      <c r="F113" s="578">
        <f t="shared" ref="F113:F116" si="173">+D113+E113</f>
        <v>18</v>
      </c>
      <c r="G113" s="1004">
        <v>134</v>
      </c>
      <c r="H113" s="1004">
        <v>131</v>
      </c>
      <c r="I113" s="578">
        <f t="shared" ref="I113:I116" si="174">+G113+H113</f>
        <v>265</v>
      </c>
      <c r="J113" s="1004">
        <v>0</v>
      </c>
      <c r="K113" s="1004">
        <v>0</v>
      </c>
      <c r="L113" s="578">
        <f t="shared" ref="L113:L116" si="175">+J113+K113</f>
        <v>0</v>
      </c>
      <c r="M113" s="1004">
        <v>0</v>
      </c>
      <c r="N113" s="1004">
        <v>0</v>
      </c>
      <c r="O113" s="578">
        <f t="shared" ref="O113:O116" si="176">+M113+N113</f>
        <v>0</v>
      </c>
      <c r="P113" s="578"/>
      <c r="Q113" s="578"/>
      <c r="R113" s="153">
        <f t="shared" si="169"/>
        <v>0</v>
      </c>
      <c r="S113" s="1004"/>
      <c r="T113" s="1004"/>
      <c r="U113" s="578">
        <f>S113+T113</f>
        <v>0</v>
      </c>
      <c r="V113" s="578"/>
      <c r="W113" s="578"/>
      <c r="X113" s="992">
        <f t="shared" si="170"/>
        <v>0</v>
      </c>
      <c r="Y113" s="998">
        <f t="shared" si="171"/>
        <v>145</v>
      </c>
      <c r="Z113" s="998">
        <f t="shared" si="171"/>
        <v>138</v>
      </c>
      <c r="AA113" s="998">
        <f t="shared" si="171"/>
        <v>283</v>
      </c>
      <c r="AB113" s="1004">
        <v>24</v>
      </c>
      <c r="AC113" s="1004">
        <v>22</v>
      </c>
      <c r="AD113" s="992">
        <f>AB113+AC113</f>
        <v>46</v>
      </c>
      <c r="AE113" s="992">
        <f t="shared" si="172"/>
        <v>169</v>
      </c>
      <c r="AF113" s="992">
        <f t="shared" si="172"/>
        <v>160</v>
      </c>
      <c r="AG113" s="992">
        <f>AE113+AF113</f>
        <v>329</v>
      </c>
      <c r="AH113" s="1004"/>
      <c r="AI113" s="1004"/>
      <c r="AJ113" s="578">
        <f>AH113+AI113</f>
        <v>0</v>
      </c>
    </row>
    <row r="114" spans="1:39" ht="23.25" customHeight="1">
      <c r="A114" s="10">
        <v>3</v>
      </c>
      <c r="B114" s="18">
        <v>79</v>
      </c>
      <c r="C114" s="85" t="s">
        <v>802</v>
      </c>
      <c r="D114" s="1004">
        <v>8</v>
      </c>
      <c r="E114" s="1004">
        <v>6</v>
      </c>
      <c r="F114" s="578">
        <f t="shared" si="173"/>
        <v>14</v>
      </c>
      <c r="G114" s="1004">
        <v>104</v>
      </c>
      <c r="H114" s="1004">
        <v>92</v>
      </c>
      <c r="I114" s="578">
        <f t="shared" si="174"/>
        <v>196</v>
      </c>
      <c r="J114" s="1004">
        <v>1</v>
      </c>
      <c r="K114" s="1004">
        <v>1</v>
      </c>
      <c r="L114" s="578">
        <f t="shared" si="175"/>
        <v>2</v>
      </c>
      <c r="M114" s="1004">
        <v>0</v>
      </c>
      <c r="N114" s="1004">
        <v>0</v>
      </c>
      <c r="O114" s="578">
        <f t="shared" si="176"/>
        <v>0</v>
      </c>
      <c r="P114" s="578"/>
      <c r="Q114" s="578"/>
      <c r="R114" s="153">
        <f t="shared" si="169"/>
        <v>0</v>
      </c>
      <c r="S114" s="1004"/>
      <c r="T114" s="1004"/>
      <c r="U114" s="578">
        <f>S114+T114</f>
        <v>0</v>
      </c>
      <c r="V114" s="578"/>
      <c r="W114" s="578"/>
      <c r="X114" s="992">
        <f t="shared" si="170"/>
        <v>0</v>
      </c>
      <c r="Y114" s="998">
        <f t="shared" si="171"/>
        <v>113</v>
      </c>
      <c r="Z114" s="998">
        <f t="shared" si="171"/>
        <v>99</v>
      </c>
      <c r="AA114" s="998">
        <f t="shared" si="171"/>
        <v>212</v>
      </c>
      <c r="AB114" s="1004">
        <v>41</v>
      </c>
      <c r="AC114" s="1004">
        <v>43</v>
      </c>
      <c r="AD114" s="992">
        <f>AB114+AC114</f>
        <v>84</v>
      </c>
      <c r="AE114" s="992">
        <f t="shared" si="172"/>
        <v>154</v>
      </c>
      <c r="AF114" s="992">
        <f t="shared" si="172"/>
        <v>142</v>
      </c>
      <c r="AG114" s="992">
        <f>AE114+AF114</f>
        <v>296</v>
      </c>
      <c r="AH114" s="1004"/>
      <c r="AI114" s="1004"/>
      <c r="AJ114" s="578">
        <f>AH114+AI114</f>
        <v>0</v>
      </c>
    </row>
    <row r="115" spans="1:39" ht="23.25" customHeight="1">
      <c r="A115" s="10">
        <v>4</v>
      </c>
      <c r="B115" s="18">
        <v>80</v>
      </c>
      <c r="C115" s="85" t="s">
        <v>913</v>
      </c>
      <c r="D115" s="1004">
        <v>7</v>
      </c>
      <c r="E115" s="1004">
        <v>10</v>
      </c>
      <c r="F115" s="578">
        <f t="shared" si="173"/>
        <v>17</v>
      </c>
      <c r="G115" s="1004">
        <v>82</v>
      </c>
      <c r="H115" s="1004">
        <v>62</v>
      </c>
      <c r="I115" s="578">
        <f t="shared" si="174"/>
        <v>144</v>
      </c>
      <c r="J115" s="1004">
        <v>2</v>
      </c>
      <c r="K115" s="1004">
        <v>1</v>
      </c>
      <c r="L115" s="578">
        <f t="shared" si="175"/>
        <v>3</v>
      </c>
      <c r="M115" s="1004">
        <v>0</v>
      </c>
      <c r="N115" s="1004">
        <v>0</v>
      </c>
      <c r="O115" s="578">
        <f t="shared" si="176"/>
        <v>0</v>
      </c>
      <c r="P115" s="578"/>
      <c r="Q115" s="578"/>
      <c r="R115" s="153">
        <f t="shared" si="169"/>
        <v>0</v>
      </c>
      <c r="S115" s="1004"/>
      <c r="T115" s="1004"/>
      <c r="U115" s="578">
        <f>S115+T115</f>
        <v>0</v>
      </c>
      <c r="V115" s="578"/>
      <c r="W115" s="578"/>
      <c r="X115" s="992">
        <f t="shared" si="170"/>
        <v>0</v>
      </c>
      <c r="Y115" s="998">
        <f t="shared" si="171"/>
        <v>91</v>
      </c>
      <c r="Z115" s="998">
        <f t="shared" si="171"/>
        <v>73</v>
      </c>
      <c r="AA115" s="998">
        <f t="shared" si="171"/>
        <v>164</v>
      </c>
      <c r="AB115" s="1004">
        <v>69</v>
      </c>
      <c r="AC115" s="1004">
        <v>83</v>
      </c>
      <c r="AD115" s="992">
        <f>AB115+AC115</f>
        <v>152</v>
      </c>
      <c r="AE115" s="992">
        <f t="shared" si="172"/>
        <v>160</v>
      </c>
      <c r="AF115" s="992">
        <f t="shared" si="172"/>
        <v>156</v>
      </c>
      <c r="AG115" s="992">
        <f>AE115+AF115</f>
        <v>316</v>
      </c>
      <c r="AH115" s="1004"/>
      <c r="AI115" s="1004"/>
      <c r="AJ115" s="578">
        <f>AH115+AI115</f>
        <v>0</v>
      </c>
    </row>
    <row r="116" spans="1:39" ht="23.25" customHeight="1">
      <c r="A116" s="10">
        <v>5</v>
      </c>
      <c r="B116" s="18">
        <v>81</v>
      </c>
      <c r="C116" s="85" t="s">
        <v>469</v>
      </c>
      <c r="D116" s="1004">
        <v>7</v>
      </c>
      <c r="E116" s="1004">
        <v>10</v>
      </c>
      <c r="F116" s="578">
        <f t="shared" si="173"/>
        <v>17</v>
      </c>
      <c r="G116" s="1004">
        <v>26</v>
      </c>
      <c r="H116" s="1004">
        <v>38</v>
      </c>
      <c r="I116" s="578">
        <f t="shared" si="174"/>
        <v>64</v>
      </c>
      <c r="J116" s="1004">
        <v>2</v>
      </c>
      <c r="K116" s="1004">
        <v>1</v>
      </c>
      <c r="L116" s="578">
        <f t="shared" si="175"/>
        <v>3</v>
      </c>
      <c r="M116" s="1004">
        <v>0</v>
      </c>
      <c r="N116" s="1004">
        <v>0</v>
      </c>
      <c r="O116" s="578">
        <f t="shared" si="176"/>
        <v>0</v>
      </c>
      <c r="P116" s="578"/>
      <c r="Q116" s="578"/>
      <c r="R116" s="153">
        <f t="shared" si="169"/>
        <v>0</v>
      </c>
      <c r="S116" s="1004"/>
      <c r="T116" s="1004"/>
      <c r="U116" s="578">
        <f>S116+T116</f>
        <v>0</v>
      </c>
      <c r="V116" s="578"/>
      <c r="W116" s="578"/>
      <c r="X116" s="992">
        <f t="shared" si="170"/>
        <v>0</v>
      </c>
      <c r="Y116" s="998">
        <f t="shared" si="171"/>
        <v>35</v>
      </c>
      <c r="Z116" s="998">
        <f t="shared" si="171"/>
        <v>49</v>
      </c>
      <c r="AA116" s="998">
        <f t="shared" si="171"/>
        <v>84</v>
      </c>
      <c r="AB116" s="1004">
        <v>28</v>
      </c>
      <c r="AC116" s="1004">
        <v>27</v>
      </c>
      <c r="AD116" s="992">
        <f>AB116+AC116</f>
        <v>55</v>
      </c>
      <c r="AE116" s="992">
        <f t="shared" si="172"/>
        <v>63</v>
      </c>
      <c r="AF116" s="992">
        <f t="shared" si="172"/>
        <v>76</v>
      </c>
      <c r="AG116" s="992">
        <f>AE116+AF116</f>
        <v>139</v>
      </c>
      <c r="AH116" s="1004"/>
      <c r="AI116" s="1004"/>
      <c r="AJ116" s="578">
        <f>AH116+AI116</f>
        <v>0</v>
      </c>
    </row>
    <row r="117" spans="1:39" ht="23.25" customHeight="1">
      <c r="B117" s="80"/>
      <c r="C117" s="274" t="s">
        <v>6</v>
      </c>
      <c r="D117" s="451">
        <f>SUM(D112:D116)</f>
        <v>78</v>
      </c>
      <c r="E117" s="451">
        <f t="shared" ref="E117:AJ117" si="177">SUM(E112:E116)</f>
        <v>63</v>
      </c>
      <c r="F117" s="451">
        <f t="shared" si="177"/>
        <v>141</v>
      </c>
      <c r="G117" s="451">
        <f t="shared" si="177"/>
        <v>468</v>
      </c>
      <c r="H117" s="451">
        <f t="shared" si="177"/>
        <v>463</v>
      </c>
      <c r="I117" s="451">
        <f t="shared" si="177"/>
        <v>931</v>
      </c>
      <c r="J117" s="451">
        <f t="shared" si="177"/>
        <v>10</v>
      </c>
      <c r="K117" s="451">
        <f t="shared" si="177"/>
        <v>5</v>
      </c>
      <c r="L117" s="451">
        <f t="shared" si="177"/>
        <v>15</v>
      </c>
      <c r="M117" s="451">
        <f t="shared" si="177"/>
        <v>3</v>
      </c>
      <c r="N117" s="451">
        <f t="shared" si="177"/>
        <v>5</v>
      </c>
      <c r="O117" s="451">
        <f t="shared" si="177"/>
        <v>8</v>
      </c>
      <c r="P117" s="451">
        <f t="shared" si="177"/>
        <v>0</v>
      </c>
      <c r="Q117" s="451">
        <f t="shared" si="177"/>
        <v>0</v>
      </c>
      <c r="R117" s="451">
        <f t="shared" si="177"/>
        <v>0</v>
      </c>
      <c r="S117" s="451">
        <f t="shared" si="177"/>
        <v>0</v>
      </c>
      <c r="T117" s="451">
        <f t="shared" si="177"/>
        <v>0</v>
      </c>
      <c r="U117" s="451">
        <f t="shared" si="177"/>
        <v>0</v>
      </c>
      <c r="V117" s="451">
        <f t="shared" si="177"/>
        <v>0</v>
      </c>
      <c r="W117" s="451">
        <f t="shared" si="177"/>
        <v>0</v>
      </c>
      <c r="X117" s="451">
        <f t="shared" si="177"/>
        <v>0</v>
      </c>
      <c r="Y117" s="182">
        <f t="shared" si="177"/>
        <v>559</v>
      </c>
      <c r="Z117" s="182">
        <f t="shared" si="177"/>
        <v>536</v>
      </c>
      <c r="AA117" s="182">
        <f t="shared" si="177"/>
        <v>1095</v>
      </c>
      <c r="AB117" s="451">
        <f t="shared" si="177"/>
        <v>235</v>
      </c>
      <c r="AC117" s="451">
        <f t="shared" si="177"/>
        <v>254</v>
      </c>
      <c r="AD117" s="451">
        <f t="shared" si="177"/>
        <v>489</v>
      </c>
      <c r="AE117" s="451">
        <f t="shared" si="177"/>
        <v>794</v>
      </c>
      <c r="AF117" s="451">
        <f t="shared" si="177"/>
        <v>790</v>
      </c>
      <c r="AG117" s="451">
        <f t="shared" si="177"/>
        <v>1584</v>
      </c>
      <c r="AH117" s="451">
        <f t="shared" si="177"/>
        <v>0</v>
      </c>
      <c r="AI117" s="451">
        <f t="shared" si="177"/>
        <v>0</v>
      </c>
      <c r="AJ117" s="451">
        <f t="shared" si="177"/>
        <v>0</v>
      </c>
    </row>
    <row r="118" spans="1:39" ht="23.25" customHeight="1">
      <c r="B118" s="275" t="s">
        <v>781</v>
      </c>
      <c r="D118" s="1007"/>
      <c r="E118" s="999"/>
      <c r="F118" s="999"/>
      <c r="G118" s="999"/>
      <c r="H118" s="999"/>
      <c r="I118" s="999"/>
      <c r="J118" s="999"/>
      <c r="K118" s="999"/>
      <c r="L118" s="999"/>
      <c r="M118" s="999"/>
      <c r="N118" s="999"/>
      <c r="O118" s="999"/>
      <c r="P118" s="999"/>
      <c r="Q118" s="999"/>
      <c r="R118" s="999"/>
      <c r="S118" s="999"/>
      <c r="T118" s="999"/>
      <c r="U118" s="999"/>
      <c r="V118" s="999"/>
      <c r="W118" s="999"/>
      <c r="X118" s="999"/>
      <c r="Y118" s="1000"/>
      <c r="Z118" s="1000"/>
      <c r="AA118" s="1001"/>
      <c r="AB118" s="999"/>
      <c r="AC118" s="999"/>
      <c r="AD118" s="999"/>
      <c r="AE118" s="999"/>
      <c r="AF118" s="999"/>
      <c r="AG118" s="999"/>
      <c r="AH118" s="999"/>
      <c r="AI118" s="999"/>
      <c r="AJ118" s="1002"/>
    </row>
    <row r="119" spans="1:39" s="146" customFormat="1" ht="23.25" customHeight="1">
      <c r="A119" s="146">
        <v>1</v>
      </c>
      <c r="B119" s="18">
        <v>82</v>
      </c>
      <c r="C119" s="85" t="s">
        <v>440</v>
      </c>
      <c r="D119" s="578">
        <v>32</v>
      </c>
      <c r="E119" s="578">
        <v>25</v>
      </c>
      <c r="F119" s="992">
        <f>+D119+E119</f>
        <v>57</v>
      </c>
      <c r="G119" s="578">
        <v>209</v>
      </c>
      <c r="H119" s="578">
        <v>246</v>
      </c>
      <c r="I119" s="992">
        <f>+G119+H119</f>
        <v>455</v>
      </c>
      <c r="J119" s="578"/>
      <c r="K119" s="578"/>
      <c r="L119" s="992">
        <f>+J119+K119</f>
        <v>0</v>
      </c>
      <c r="M119" s="578"/>
      <c r="N119" s="578"/>
      <c r="O119" s="992">
        <f>+M119+N119</f>
        <v>0</v>
      </c>
      <c r="P119" s="992"/>
      <c r="Q119" s="992"/>
      <c r="R119" s="153">
        <f t="shared" ref="R119:R122" si="178">P119+Q119</f>
        <v>0</v>
      </c>
      <c r="S119" s="578"/>
      <c r="T119" s="578"/>
      <c r="U119" s="992">
        <f>+S119+T119</f>
        <v>0</v>
      </c>
      <c r="V119" s="992"/>
      <c r="W119" s="992"/>
      <c r="X119" s="992">
        <f>+V119+W119</f>
        <v>0</v>
      </c>
      <c r="Y119" s="998">
        <f t="shared" ref="Y119:AA122" si="179">D119+G119+J119+M119+P119+S119+V119</f>
        <v>241</v>
      </c>
      <c r="Z119" s="998">
        <f t="shared" si="179"/>
        <v>271</v>
      </c>
      <c r="AA119" s="998">
        <f t="shared" si="179"/>
        <v>512</v>
      </c>
      <c r="AB119" s="578"/>
      <c r="AC119" s="578"/>
      <c r="AD119" s="992">
        <f>+AB119+AC119</f>
        <v>0</v>
      </c>
      <c r="AE119" s="992">
        <f t="shared" ref="AE119:AF122" si="180">Y119+AB119</f>
        <v>241</v>
      </c>
      <c r="AF119" s="992">
        <f t="shared" si="180"/>
        <v>271</v>
      </c>
      <c r="AG119" s="992">
        <f>+AE119+AF119</f>
        <v>512</v>
      </c>
      <c r="AH119" s="578"/>
      <c r="AI119" s="578"/>
      <c r="AJ119" s="992">
        <f>+AH119+AI119</f>
        <v>0</v>
      </c>
      <c r="AM119" s="155"/>
    </row>
    <row r="120" spans="1:39" ht="23.25" customHeight="1">
      <c r="A120" s="10">
        <v>2</v>
      </c>
      <c r="B120" s="18">
        <v>83</v>
      </c>
      <c r="C120" s="85" t="s">
        <v>443</v>
      </c>
      <c r="D120" s="578">
        <v>8</v>
      </c>
      <c r="E120" s="578">
        <v>12</v>
      </c>
      <c r="F120" s="992">
        <f>+D120+E120</f>
        <v>20</v>
      </c>
      <c r="G120" s="578">
        <v>143</v>
      </c>
      <c r="H120" s="578">
        <v>142</v>
      </c>
      <c r="I120" s="992">
        <f>+G120+H120</f>
        <v>285</v>
      </c>
      <c r="J120" s="578"/>
      <c r="K120" s="578"/>
      <c r="L120" s="992">
        <f>+J120+K120</f>
        <v>0</v>
      </c>
      <c r="M120" s="578"/>
      <c r="N120" s="578"/>
      <c r="O120" s="992">
        <f>+M120+N120</f>
        <v>0</v>
      </c>
      <c r="P120" s="992"/>
      <c r="Q120" s="992"/>
      <c r="R120" s="153">
        <f t="shared" si="178"/>
        <v>0</v>
      </c>
      <c r="S120" s="578"/>
      <c r="T120" s="578"/>
      <c r="U120" s="992">
        <f>+S120+T120</f>
        <v>0</v>
      </c>
      <c r="V120" s="992"/>
      <c r="W120" s="992"/>
      <c r="X120" s="992">
        <f>+V120+W120</f>
        <v>0</v>
      </c>
      <c r="Y120" s="998">
        <f t="shared" si="179"/>
        <v>151</v>
      </c>
      <c r="Z120" s="998">
        <f t="shared" si="179"/>
        <v>154</v>
      </c>
      <c r="AA120" s="998">
        <f t="shared" si="179"/>
        <v>305</v>
      </c>
      <c r="AB120" s="578"/>
      <c r="AC120" s="578"/>
      <c r="AD120" s="992">
        <f>+AB120+AC120</f>
        <v>0</v>
      </c>
      <c r="AE120" s="992">
        <f t="shared" si="180"/>
        <v>151</v>
      </c>
      <c r="AF120" s="992">
        <f t="shared" si="180"/>
        <v>154</v>
      </c>
      <c r="AG120" s="992">
        <f>+AE120+AF120</f>
        <v>305</v>
      </c>
      <c r="AH120" s="578"/>
      <c r="AI120" s="578"/>
      <c r="AJ120" s="992">
        <f>+AH120+AI120</f>
        <v>0</v>
      </c>
    </row>
    <row r="121" spans="1:39" ht="23.25" customHeight="1">
      <c r="A121" s="10">
        <v>3</v>
      </c>
      <c r="B121" s="18">
        <v>84</v>
      </c>
      <c r="C121" s="85" t="s">
        <v>442</v>
      </c>
      <c r="D121" s="578">
        <v>23</v>
      </c>
      <c r="E121" s="578">
        <v>14</v>
      </c>
      <c r="F121" s="992">
        <f>+D121+E121</f>
        <v>37</v>
      </c>
      <c r="G121" s="578">
        <v>309</v>
      </c>
      <c r="H121" s="578">
        <v>265</v>
      </c>
      <c r="I121" s="992">
        <f>+G121+H121</f>
        <v>574</v>
      </c>
      <c r="J121" s="578"/>
      <c r="K121" s="578"/>
      <c r="L121" s="992">
        <f>+J121+K121</f>
        <v>0</v>
      </c>
      <c r="M121" s="578"/>
      <c r="N121" s="578"/>
      <c r="O121" s="992">
        <f>+M121+N121</f>
        <v>0</v>
      </c>
      <c r="P121" s="992"/>
      <c r="Q121" s="992"/>
      <c r="R121" s="153">
        <f t="shared" si="178"/>
        <v>0</v>
      </c>
      <c r="S121" s="578"/>
      <c r="T121" s="578"/>
      <c r="U121" s="992">
        <f>+S121+T121</f>
        <v>0</v>
      </c>
      <c r="V121" s="992"/>
      <c r="W121" s="992"/>
      <c r="X121" s="992">
        <f>+V121+W121</f>
        <v>0</v>
      </c>
      <c r="Y121" s="998">
        <f t="shared" si="179"/>
        <v>332</v>
      </c>
      <c r="Z121" s="998">
        <f t="shared" si="179"/>
        <v>279</v>
      </c>
      <c r="AA121" s="998">
        <f t="shared" si="179"/>
        <v>611</v>
      </c>
      <c r="AB121" s="578"/>
      <c r="AC121" s="578"/>
      <c r="AD121" s="992">
        <f>+AB121+AC121</f>
        <v>0</v>
      </c>
      <c r="AE121" s="992">
        <f t="shared" si="180"/>
        <v>332</v>
      </c>
      <c r="AF121" s="992">
        <f t="shared" si="180"/>
        <v>279</v>
      </c>
      <c r="AG121" s="992">
        <f>+AE121+AF121</f>
        <v>611</v>
      </c>
      <c r="AH121" s="578">
        <v>1</v>
      </c>
      <c r="AI121" s="578">
        <v>1</v>
      </c>
      <c r="AJ121" s="992">
        <f>+AH121+AI121</f>
        <v>2</v>
      </c>
    </row>
    <row r="122" spans="1:39" ht="23.25" customHeight="1">
      <c r="A122" s="10">
        <v>4</v>
      </c>
      <c r="B122" s="18">
        <v>85</v>
      </c>
      <c r="C122" s="85" t="s">
        <v>441</v>
      </c>
      <c r="D122" s="578">
        <v>190</v>
      </c>
      <c r="E122" s="578">
        <v>164</v>
      </c>
      <c r="F122" s="992">
        <f>+D122+E122</f>
        <v>354</v>
      </c>
      <c r="G122" s="578">
        <v>489</v>
      </c>
      <c r="H122" s="578">
        <v>411</v>
      </c>
      <c r="I122" s="992">
        <f>+G122+H122</f>
        <v>900</v>
      </c>
      <c r="J122" s="578">
        <v>5</v>
      </c>
      <c r="K122" s="578">
        <v>6</v>
      </c>
      <c r="L122" s="992">
        <f>+J122+K122</f>
        <v>11</v>
      </c>
      <c r="M122" s="578">
        <v>1</v>
      </c>
      <c r="N122" s="578">
        <v>1</v>
      </c>
      <c r="O122" s="992">
        <f>+M122+N122</f>
        <v>2</v>
      </c>
      <c r="P122" s="992"/>
      <c r="Q122" s="992"/>
      <c r="R122" s="153">
        <f t="shared" si="178"/>
        <v>0</v>
      </c>
      <c r="S122" s="578"/>
      <c r="T122" s="578"/>
      <c r="U122" s="992">
        <f>+S122+T122</f>
        <v>0</v>
      </c>
      <c r="V122" s="992"/>
      <c r="W122" s="992"/>
      <c r="X122" s="992">
        <f>+V122+W122</f>
        <v>0</v>
      </c>
      <c r="Y122" s="998">
        <f t="shared" si="179"/>
        <v>685</v>
      </c>
      <c r="Z122" s="998">
        <f t="shared" si="179"/>
        <v>582</v>
      </c>
      <c r="AA122" s="998">
        <f t="shared" si="179"/>
        <v>1267</v>
      </c>
      <c r="AB122" s="578"/>
      <c r="AC122" s="578"/>
      <c r="AD122" s="992">
        <f>+AB122+AC122</f>
        <v>0</v>
      </c>
      <c r="AE122" s="992">
        <f t="shared" si="180"/>
        <v>685</v>
      </c>
      <c r="AF122" s="992">
        <f t="shared" si="180"/>
        <v>582</v>
      </c>
      <c r="AG122" s="992">
        <f>+AE122+AF122</f>
        <v>1267</v>
      </c>
      <c r="AH122" s="578">
        <v>5</v>
      </c>
      <c r="AI122" s="578"/>
      <c r="AJ122" s="992">
        <f>+AH122+AI122</f>
        <v>5</v>
      </c>
    </row>
    <row r="123" spans="1:39" ht="23.25" customHeight="1">
      <c r="B123" s="80"/>
      <c r="C123" s="274" t="s">
        <v>6</v>
      </c>
      <c r="D123" s="451">
        <f t="shared" ref="D123:AJ123" si="181">SUM(D119:D122)</f>
        <v>253</v>
      </c>
      <c r="E123" s="451">
        <f t="shared" si="181"/>
        <v>215</v>
      </c>
      <c r="F123" s="451">
        <f t="shared" si="181"/>
        <v>468</v>
      </c>
      <c r="G123" s="451">
        <f t="shared" si="181"/>
        <v>1150</v>
      </c>
      <c r="H123" s="451">
        <f t="shared" si="181"/>
        <v>1064</v>
      </c>
      <c r="I123" s="451">
        <f t="shared" si="181"/>
        <v>2214</v>
      </c>
      <c r="J123" s="451">
        <f t="shared" si="181"/>
        <v>5</v>
      </c>
      <c r="K123" s="451">
        <f t="shared" si="181"/>
        <v>6</v>
      </c>
      <c r="L123" s="451">
        <f t="shared" si="181"/>
        <v>11</v>
      </c>
      <c r="M123" s="451">
        <f t="shared" si="181"/>
        <v>1</v>
      </c>
      <c r="N123" s="451">
        <f t="shared" si="181"/>
        <v>1</v>
      </c>
      <c r="O123" s="451">
        <f t="shared" si="181"/>
        <v>2</v>
      </c>
      <c r="P123" s="451">
        <f t="shared" si="181"/>
        <v>0</v>
      </c>
      <c r="Q123" s="451">
        <f t="shared" si="181"/>
        <v>0</v>
      </c>
      <c r="R123" s="451">
        <f t="shared" si="181"/>
        <v>0</v>
      </c>
      <c r="S123" s="451">
        <f t="shared" si="181"/>
        <v>0</v>
      </c>
      <c r="T123" s="451">
        <f t="shared" si="181"/>
        <v>0</v>
      </c>
      <c r="U123" s="451">
        <f t="shared" si="181"/>
        <v>0</v>
      </c>
      <c r="V123" s="451">
        <f t="shared" si="181"/>
        <v>0</v>
      </c>
      <c r="W123" s="451">
        <f t="shared" si="181"/>
        <v>0</v>
      </c>
      <c r="X123" s="451">
        <f t="shared" si="181"/>
        <v>0</v>
      </c>
      <c r="Y123" s="182">
        <f t="shared" si="181"/>
        <v>1409</v>
      </c>
      <c r="Z123" s="182">
        <f t="shared" si="181"/>
        <v>1286</v>
      </c>
      <c r="AA123" s="182">
        <f t="shared" si="181"/>
        <v>2695</v>
      </c>
      <c r="AB123" s="451">
        <f t="shared" si="181"/>
        <v>0</v>
      </c>
      <c r="AC123" s="451">
        <f t="shared" si="181"/>
        <v>0</v>
      </c>
      <c r="AD123" s="451">
        <f t="shared" si="181"/>
        <v>0</v>
      </c>
      <c r="AE123" s="451">
        <f t="shared" si="181"/>
        <v>1409</v>
      </c>
      <c r="AF123" s="451">
        <f t="shared" si="181"/>
        <v>1286</v>
      </c>
      <c r="AG123" s="451">
        <f t="shared" si="181"/>
        <v>2695</v>
      </c>
      <c r="AH123" s="451">
        <f t="shared" si="181"/>
        <v>6</v>
      </c>
      <c r="AI123" s="451">
        <f t="shared" si="181"/>
        <v>1</v>
      </c>
      <c r="AJ123" s="451">
        <f t="shared" si="181"/>
        <v>7</v>
      </c>
    </row>
    <row r="124" spans="1:39" ht="23.25" customHeight="1">
      <c r="B124" s="278" t="s">
        <v>72</v>
      </c>
      <c r="C124" s="271"/>
      <c r="D124" s="999"/>
      <c r="E124" s="999"/>
      <c r="F124" s="999"/>
      <c r="G124" s="999"/>
      <c r="H124" s="999"/>
      <c r="I124" s="999"/>
      <c r="J124" s="999"/>
      <c r="K124" s="999"/>
      <c r="L124" s="999"/>
      <c r="M124" s="999"/>
      <c r="N124" s="999"/>
      <c r="O124" s="999"/>
      <c r="P124" s="999"/>
      <c r="Q124" s="999"/>
      <c r="R124" s="999"/>
      <c r="S124" s="999"/>
      <c r="T124" s="999"/>
      <c r="U124" s="999"/>
      <c r="V124" s="999"/>
      <c r="W124" s="999"/>
      <c r="X124" s="999"/>
      <c r="Y124" s="1000"/>
      <c r="Z124" s="1000"/>
      <c r="AA124" s="1001"/>
      <c r="AB124" s="999"/>
      <c r="AC124" s="999"/>
      <c r="AD124" s="999"/>
      <c r="AE124" s="999"/>
      <c r="AF124" s="999"/>
      <c r="AG124" s="999"/>
      <c r="AH124" s="999"/>
      <c r="AI124" s="999"/>
      <c r="AJ124" s="1002"/>
    </row>
    <row r="125" spans="1:39" ht="23.25" customHeight="1">
      <c r="A125" s="10">
        <v>1</v>
      </c>
      <c r="B125" s="18">
        <v>86</v>
      </c>
      <c r="C125" s="85" t="s">
        <v>131</v>
      </c>
      <c r="D125" s="1004">
        <v>321</v>
      </c>
      <c r="E125" s="1004">
        <v>271</v>
      </c>
      <c r="F125" s="992">
        <f t="shared" ref="F125:F127" si="182">+D125+E125</f>
        <v>592</v>
      </c>
      <c r="G125" s="1004">
        <v>57</v>
      </c>
      <c r="H125" s="1004">
        <v>40</v>
      </c>
      <c r="I125" s="992">
        <f t="shared" ref="I125:I127" si="183">+G125+H125</f>
        <v>97</v>
      </c>
      <c r="J125" s="1004">
        <v>90</v>
      </c>
      <c r="K125" s="1004">
        <v>84</v>
      </c>
      <c r="L125" s="992">
        <f t="shared" ref="L125:L127" si="184">+J125+K125</f>
        <v>174</v>
      </c>
      <c r="M125" s="1004">
        <v>32</v>
      </c>
      <c r="N125" s="1004">
        <v>29</v>
      </c>
      <c r="O125" s="992">
        <f t="shared" ref="O125:O127" si="185">+M125+N125</f>
        <v>61</v>
      </c>
      <c r="P125" s="992"/>
      <c r="Q125" s="992"/>
      <c r="R125" s="153">
        <f t="shared" ref="R125:R127" si="186">P125+Q125</f>
        <v>0</v>
      </c>
      <c r="S125" s="1004"/>
      <c r="T125" s="1004"/>
      <c r="U125" s="992">
        <f t="shared" ref="U125:U127" si="187">+S125+T125</f>
        <v>0</v>
      </c>
      <c r="V125" s="992"/>
      <c r="W125" s="992"/>
      <c r="X125" s="992">
        <f t="shared" ref="X125:X127" si="188">+V125+W125</f>
        <v>0</v>
      </c>
      <c r="Y125" s="998">
        <f t="shared" ref="Y125:AA127" si="189">D125+G125+J125+M125+P125+S125+V125</f>
        <v>500</v>
      </c>
      <c r="Z125" s="998">
        <f t="shared" si="189"/>
        <v>424</v>
      </c>
      <c r="AA125" s="998">
        <f t="shared" si="189"/>
        <v>924</v>
      </c>
      <c r="AB125" s="1004"/>
      <c r="AC125" s="1004"/>
      <c r="AD125" s="578">
        <f>+AB125+AC125</f>
        <v>0</v>
      </c>
      <c r="AE125" s="992">
        <f t="shared" ref="AE125:AF127" si="190">Y125+AB125</f>
        <v>500</v>
      </c>
      <c r="AF125" s="992">
        <f t="shared" si="190"/>
        <v>424</v>
      </c>
      <c r="AG125" s="578">
        <f>+AE125+AF125</f>
        <v>924</v>
      </c>
      <c r="AH125" s="153">
        <v>2</v>
      </c>
      <c r="AI125" s="153">
        <v>3</v>
      </c>
      <c r="AJ125" s="578">
        <f>+AH125+AI125</f>
        <v>5</v>
      </c>
    </row>
    <row r="126" spans="1:39" ht="23.25" customHeight="1">
      <c r="A126" s="10">
        <v>2</v>
      </c>
      <c r="B126" s="18">
        <v>87</v>
      </c>
      <c r="C126" s="85" t="s">
        <v>132</v>
      </c>
      <c r="D126" s="1004">
        <v>697</v>
      </c>
      <c r="E126" s="1004">
        <v>653</v>
      </c>
      <c r="F126" s="992">
        <f t="shared" si="182"/>
        <v>1350</v>
      </c>
      <c r="G126" s="1004">
        <v>216</v>
      </c>
      <c r="H126" s="1004">
        <v>205</v>
      </c>
      <c r="I126" s="992">
        <f t="shared" si="183"/>
        <v>421</v>
      </c>
      <c r="J126" s="1004">
        <v>52</v>
      </c>
      <c r="K126" s="1004">
        <v>46</v>
      </c>
      <c r="L126" s="992">
        <f t="shared" si="184"/>
        <v>98</v>
      </c>
      <c r="M126" s="1004">
        <v>18</v>
      </c>
      <c r="N126" s="1004">
        <v>14</v>
      </c>
      <c r="O126" s="992">
        <f t="shared" si="185"/>
        <v>32</v>
      </c>
      <c r="P126" s="992"/>
      <c r="Q126" s="992"/>
      <c r="R126" s="153">
        <f t="shared" si="186"/>
        <v>0</v>
      </c>
      <c r="S126" s="1004"/>
      <c r="T126" s="1004"/>
      <c r="U126" s="992">
        <f t="shared" si="187"/>
        <v>0</v>
      </c>
      <c r="V126" s="992"/>
      <c r="W126" s="992"/>
      <c r="X126" s="992">
        <f t="shared" si="188"/>
        <v>0</v>
      </c>
      <c r="Y126" s="998">
        <f t="shared" si="189"/>
        <v>983</v>
      </c>
      <c r="Z126" s="998">
        <f t="shared" si="189"/>
        <v>918</v>
      </c>
      <c r="AA126" s="998">
        <f t="shared" si="189"/>
        <v>1901</v>
      </c>
      <c r="AB126" s="1004"/>
      <c r="AC126" s="1004"/>
      <c r="AD126" s="578">
        <f>+AB126+AC126</f>
        <v>0</v>
      </c>
      <c r="AE126" s="992">
        <f t="shared" si="190"/>
        <v>983</v>
      </c>
      <c r="AF126" s="992">
        <f t="shared" si="190"/>
        <v>918</v>
      </c>
      <c r="AG126" s="578">
        <f>+AE126+AF126</f>
        <v>1901</v>
      </c>
      <c r="AH126" s="153">
        <v>29</v>
      </c>
      <c r="AI126" s="153">
        <v>50</v>
      </c>
      <c r="AJ126" s="578">
        <f>+AH126+AI126</f>
        <v>79</v>
      </c>
    </row>
    <row r="127" spans="1:39" ht="23.25" customHeight="1">
      <c r="A127" s="10">
        <v>3</v>
      </c>
      <c r="B127" s="18">
        <v>88</v>
      </c>
      <c r="C127" s="85" t="s">
        <v>133</v>
      </c>
      <c r="D127" s="1004">
        <v>132</v>
      </c>
      <c r="E127" s="1004">
        <v>101</v>
      </c>
      <c r="F127" s="992">
        <f t="shared" si="182"/>
        <v>233</v>
      </c>
      <c r="G127" s="1004">
        <v>10</v>
      </c>
      <c r="H127" s="1004">
        <v>4</v>
      </c>
      <c r="I127" s="992">
        <f t="shared" si="183"/>
        <v>14</v>
      </c>
      <c r="J127" s="1004">
        <v>11</v>
      </c>
      <c r="K127" s="1004">
        <v>15</v>
      </c>
      <c r="L127" s="992">
        <f t="shared" si="184"/>
        <v>26</v>
      </c>
      <c r="M127" s="1004">
        <v>1</v>
      </c>
      <c r="N127" s="1004">
        <v>1</v>
      </c>
      <c r="O127" s="992">
        <f t="shared" si="185"/>
        <v>2</v>
      </c>
      <c r="P127" s="992"/>
      <c r="Q127" s="992"/>
      <c r="R127" s="153">
        <f t="shared" si="186"/>
        <v>0</v>
      </c>
      <c r="S127" s="1004"/>
      <c r="T127" s="1004"/>
      <c r="U127" s="992">
        <f t="shared" si="187"/>
        <v>0</v>
      </c>
      <c r="V127" s="992"/>
      <c r="W127" s="992"/>
      <c r="X127" s="992">
        <f t="shared" si="188"/>
        <v>0</v>
      </c>
      <c r="Y127" s="998">
        <f t="shared" si="189"/>
        <v>154</v>
      </c>
      <c r="Z127" s="998">
        <f t="shared" si="189"/>
        <v>121</v>
      </c>
      <c r="AA127" s="998">
        <f t="shared" si="189"/>
        <v>275</v>
      </c>
      <c r="AB127" s="1004"/>
      <c r="AC127" s="1004"/>
      <c r="AD127" s="578">
        <f>+AB127+AC127</f>
        <v>0</v>
      </c>
      <c r="AE127" s="992">
        <f t="shared" si="190"/>
        <v>154</v>
      </c>
      <c r="AF127" s="992">
        <f t="shared" si="190"/>
        <v>121</v>
      </c>
      <c r="AG127" s="578">
        <f>+AE127+AF127</f>
        <v>275</v>
      </c>
      <c r="AH127" s="153">
        <v>0</v>
      </c>
      <c r="AI127" s="153">
        <v>0</v>
      </c>
      <c r="AJ127" s="578">
        <f>+AH127+AI127</f>
        <v>0</v>
      </c>
    </row>
    <row r="128" spans="1:39" ht="23.25" customHeight="1">
      <c r="B128" s="80"/>
      <c r="C128" s="274" t="s">
        <v>6</v>
      </c>
      <c r="D128" s="451">
        <f>SUM(D125:D127)</f>
        <v>1150</v>
      </c>
      <c r="E128" s="451">
        <f t="shared" ref="E128:AJ128" si="191">SUM(E125:E127)</f>
        <v>1025</v>
      </c>
      <c r="F128" s="451">
        <f t="shared" si="191"/>
        <v>2175</v>
      </c>
      <c r="G128" s="451">
        <f t="shared" si="191"/>
        <v>283</v>
      </c>
      <c r="H128" s="451">
        <f t="shared" si="191"/>
        <v>249</v>
      </c>
      <c r="I128" s="451">
        <f t="shared" si="191"/>
        <v>532</v>
      </c>
      <c r="J128" s="451">
        <f t="shared" si="191"/>
        <v>153</v>
      </c>
      <c r="K128" s="451">
        <f t="shared" si="191"/>
        <v>145</v>
      </c>
      <c r="L128" s="451">
        <f t="shared" si="191"/>
        <v>298</v>
      </c>
      <c r="M128" s="451">
        <f t="shared" si="191"/>
        <v>51</v>
      </c>
      <c r="N128" s="451">
        <f t="shared" si="191"/>
        <v>44</v>
      </c>
      <c r="O128" s="451">
        <f t="shared" si="191"/>
        <v>95</v>
      </c>
      <c r="P128" s="451">
        <f t="shared" si="191"/>
        <v>0</v>
      </c>
      <c r="Q128" s="451">
        <f t="shared" si="191"/>
        <v>0</v>
      </c>
      <c r="R128" s="451">
        <f t="shared" si="191"/>
        <v>0</v>
      </c>
      <c r="S128" s="451">
        <f t="shared" si="191"/>
        <v>0</v>
      </c>
      <c r="T128" s="451">
        <f t="shared" si="191"/>
        <v>0</v>
      </c>
      <c r="U128" s="451">
        <f t="shared" si="191"/>
        <v>0</v>
      </c>
      <c r="V128" s="451">
        <f t="shared" si="191"/>
        <v>0</v>
      </c>
      <c r="W128" s="451">
        <f t="shared" si="191"/>
        <v>0</v>
      </c>
      <c r="X128" s="451">
        <f t="shared" si="191"/>
        <v>0</v>
      </c>
      <c r="Y128" s="182">
        <f t="shared" si="191"/>
        <v>1637</v>
      </c>
      <c r="Z128" s="182">
        <f t="shared" si="191"/>
        <v>1463</v>
      </c>
      <c r="AA128" s="182">
        <f t="shared" si="191"/>
        <v>3100</v>
      </c>
      <c r="AB128" s="451">
        <f t="shared" si="191"/>
        <v>0</v>
      </c>
      <c r="AC128" s="451">
        <f t="shared" si="191"/>
        <v>0</v>
      </c>
      <c r="AD128" s="451">
        <f t="shared" si="191"/>
        <v>0</v>
      </c>
      <c r="AE128" s="451">
        <f t="shared" si="191"/>
        <v>1637</v>
      </c>
      <c r="AF128" s="451">
        <f t="shared" si="191"/>
        <v>1463</v>
      </c>
      <c r="AG128" s="451">
        <f t="shared" si="191"/>
        <v>3100</v>
      </c>
      <c r="AH128" s="451">
        <f t="shared" si="191"/>
        <v>31</v>
      </c>
      <c r="AI128" s="451">
        <f t="shared" si="191"/>
        <v>53</v>
      </c>
      <c r="AJ128" s="451">
        <f t="shared" si="191"/>
        <v>84</v>
      </c>
    </row>
    <row r="129" spans="1:36" ht="23.25" customHeight="1">
      <c r="B129" s="275" t="s">
        <v>74</v>
      </c>
      <c r="D129" s="999"/>
      <c r="E129" s="999"/>
      <c r="F129" s="999"/>
      <c r="G129" s="999"/>
      <c r="H129" s="999"/>
      <c r="I129" s="999"/>
      <c r="J129" s="999"/>
      <c r="K129" s="999"/>
      <c r="L129" s="999"/>
      <c r="M129" s="999"/>
      <c r="N129" s="999"/>
      <c r="O129" s="999"/>
      <c r="P129" s="999"/>
      <c r="Q129" s="999"/>
      <c r="R129" s="999"/>
      <c r="S129" s="999"/>
      <c r="T129" s="999"/>
      <c r="U129" s="999"/>
      <c r="V129" s="999"/>
      <c r="W129" s="999"/>
      <c r="X129" s="999"/>
      <c r="Y129" s="1000"/>
      <c r="Z129" s="1000"/>
      <c r="AA129" s="1001"/>
      <c r="AB129" s="999"/>
      <c r="AC129" s="999"/>
      <c r="AD129" s="999"/>
      <c r="AE129" s="999"/>
      <c r="AF129" s="999"/>
      <c r="AG129" s="999"/>
      <c r="AH129" s="999"/>
      <c r="AI129" s="999"/>
      <c r="AJ129" s="1002"/>
    </row>
    <row r="130" spans="1:36" ht="23.25" customHeight="1">
      <c r="A130" s="10">
        <v>1</v>
      </c>
      <c r="B130" s="18">
        <v>89</v>
      </c>
      <c r="C130" s="85" t="s">
        <v>457</v>
      </c>
      <c r="D130" s="1004">
        <v>250</v>
      </c>
      <c r="E130" s="1004">
        <v>224</v>
      </c>
      <c r="F130" s="578">
        <f>SUM(D130:E130)</f>
        <v>474</v>
      </c>
      <c r="G130" s="1004">
        <v>209</v>
      </c>
      <c r="H130" s="1004">
        <v>174</v>
      </c>
      <c r="I130" s="578">
        <f>SUM(G130:H130)</f>
        <v>383</v>
      </c>
      <c r="J130" s="1004">
        <v>35</v>
      </c>
      <c r="K130" s="1004">
        <v>15</v>
      </c>
      <c r="L130" s="578">
        <f>SUM(J130:K130)</f>
        <v>50</v>
      </c>
      <c r="M130" s="1004">
        <v>4</v>
      </c>
      <c r="N130" s="1004">
        <v>1</v>
      </c>
      <c r="O130" s="578">
        <f>SUM(M130:N130)</f>
        <v>5</v>
      </c>
      <c r="P130" s="578"/>
      <c r="Q130" s="578"/>
      <c r="R130" s="153">
        <f t="shared" ref="R130:R135" si="192">P130+Q130</f>
        <v>0</v>
      </c>
      <c r="S130" s="1004"/>
      <c r="T130" s="1004"/>
      <c r="U130" s="578">
        <f>SUM(S130:T130)</f>
        <v>0</v>
      </c>
      <c r="V130" s="578"/>
      <c r="W130" s="578"/>
      <c r="X130" s="992">
        <f t="shared" ref="X130:X135" si="193">+V130+W130</f>
        <v>0</v>
      </c>
      <c r="Y130" s="998">
        <f t="shared" ref="Y130:AA135" si="194">D130+G130+J130+M130+P130+S130+V130</f>
        <v>498</v>
      </c>
      <c r="Z130" s="998">
        <f t="shared" si="194"/>
        <v>414</v>
      </c>
      <c r="AA130" s="998">
        <f t="shared" si="194"/>
        <v>912</v>
      </c>
      <c r="AB130" s="1004">
        <v>44</v>
      </c>
      <c r="AC130" s="1004">
        <v>35</v>
      </c>
      <c r="AD130" s="578">
        <f t="shared" ref="AD130:AD135" si="195">+AB130+AC130</f>
        <v>79</v>
      </c>
      <c r="AE130" s="992">
        <f t="shared" ref="AE130:AF135" si="196">Y130+AB130</f>
        <v>542</v>
      </c>
      <c r="AF130" s="992">
        <f t="shared" si="196"/>
        <v>449</v>
      </c>
      <c r="AG130" s="578">
        <f t="shared" ref="AG130:AG135" si="197">+AE130+AF130</f>
        <v>991</v>
      </c>
      <c r="AH130" s="1004">
        <v>5</v>
      </c>
      <c r="AI130" s="1004"/>
      <c r="AJ130" s="578">
        <f t="shared" ref="AJ130:AJ135" si="198">+AH130+AI130</f>
        <v>5</v>
      </c>
    </row>
    <row r="131" spans="1:36" ht="23.25" customHeight="1">
      <c r="A131" s="10">
        <v>2</v>
      </c>
      <c r="B131" s="18">
        <v>90</v>
      </c>
      <c r="C131" s="85" t="s">
        <v>458</v>
      </c>
      <c r="D131" s="1004">
        <v>79</v>
      </c>
      <c r="E131" s="1004">
        <v>63</v>
      </c>
      <c r="F131" s="578">
        <f t="shared" ref="F131:F135" si="199">SUM(D131:E131)</f>
        <v>142</v>
      </c>
      <c r="G131" s="1004">
        <v>59</v>
      </c>
      <c r="H131" s="1004">
        <v>51</v>
      </c>
      <c r="I131" s="578">
        <f t="shared" ref="I131:I135" si="200">SUM(G131:H131)</f>
        <v>110</v>
      </c>
      <c r="J131" s="1004">
        <v>5</v>
      </c>
      <c r="K131" s="1004">
        <v>3</v>
      </c>
      <c r="L131" s="578">
        <f t="shared" ref="L131:L135" si="201">SUM(J131:K131)</f>
        <v>8</v>
      </c>
      <c r="M131" s="1004">
        <v>4</v>
      </c>
      <c r="N131" s="1004">
        <v>4</v>
      </c>
      <c r="O131" s="578">
        <f t="shared" ref="O131:O135" si="202">SUM(M131:N131)</f>
        <v>8</v>
      </c>
      <c r="P131" s="578"/>
      <c r="Q131" s="578"/>
      <c r="R131" s="153">
        <f t="shared" si="192"/>
        <v>0</v>
      </c>
      <c r="S131" s="1004"/>
      <c r="T131" s="1004"/>
      <c r="U131" s="578">
        <f t="shared" ref="U131:U135" si="203">SUM(S131:T131)</f>
        <v>0</v>
      </c>
      <c r="V131" s="578"/>
      <c r="W131" s="578"/>
      <c r="X131" s="992">
        <f t="shared" si="193"/>
        <v>0</v>
      </c>
      <c r="Y131" s="998">
        <f t="shared" si="194"/>
        <v>147</v>
      </c>
      <c r="Z131" s="998">
        <f t="shared" si="194"/>
        <v>121</v>
      </c>
      <c r="AA131" s="998">
        <f t="shared" si="194"/>
        <v>268</v>
      </c>
      <c r="AB131" s="1004">
        <v>97</v>
      </c>
      <c r="AC131" s="1004">
        <v>80</v>
      </c>
      <c r="AD131" s="578">
        <f t="shared" si="195"/>
        <v>177</v>
      </c>
      <c r="AE131" s="992">
        <f t="shared" si="196"/>
        <v>244</v>
      </c>
      <c r="AF131" s="992">
        <f t="shared" si="196"/>
        <v>201</v>
      </c>
      <c r="AG131" s="578">
        <f t="shared" si="197"/>
        <v>445</v>
      </c>
      <c r="AH131" s="1004"/>
      <c r="AI131" s="1004"/>
      <c r="AJ131" s="578">
        <f t="shared" si="198"/>
        <v>0</v>
      </c>
    </row>
    <row r="132" spans="1:36" ht="23.25" customHeight="1">
      <c r="A132" s="10">
        <v>3</v>
      </c>
      <c r="B132" s="18">
        <v>91</v>
      </c>
      <c r="C132" s="85" t="s">
        <v>459</v>
      </c>
      <c r="D132" s="1004">
        <v>111</v>
      </c>
      <c r="E132" s="1004">
        <v>103</v>
      </c>
      <c r="F132" s="578">
        <f t="shared" si="199"/>
        <v>214</v>
      </c>
      <c r="G132" s="1004">
        <v>72</v>
      </c>
      <c r="H132" s="1004">
        <v>72</v>
      </c>
      <c r="I132" s="578">
        <f t="shared" si="200"/>
        <v>144</v>
      </c>
      <c r="J132" s="1004">
        <v>4</v>
      </c>
      <c r="K132" s="1004">
        <v>6</v>
      </c>
      <c r="L132" s="578">
        <f t="shared" si="201"/>
        <v>10</v>
      </c>
      <c r="M132" s="1004">
        <v>2</v>
      </c>
      <c r="N132" s="1004">
        <v>0</v>
      </c>
      <c r="O132" s="578">
        <f t="shared" si="202"/>
        <v>2</v>
      </c>
      <c r="P132" s="578"/>
      <c r="Q132" s="578"/>
      <c r="R132" s="153">
        <f t="shared" si="192"/>
        <v>0</v>
      </c>
      <c r="S132" s="1004"/>
      <c r="T132" s="1004"/>
      <c r="U132" s="578">
        <f t="shared" si="203"/>
        <v>0</v>
      </c>
      <c r="V132" s="578"/>
      <c r="W132" s="578"/>
      <c r="X132" s="992">
        <f t="shared" si="193"/>
        <v>0</v>
      </c>
      <c r="Y132" s="998">
        <f t="shared" si="194"/>
        <v>189</v>
      </c>
      <c r="Z132" s="998">
        <f t="shared" si="194"/>
        <v>181</v>
      </c>
      <c r="AA132" s="998">
        <f t="shared" si="194"/>
        <v>370</v>
      </c>
      <c r="AB132" s="1004">
        <v>103</v>
      </c>
      <c r="AC132" s="1004">
        <v>91</v>
      </c>
      <c r="AD132" s="578">
        <f t="shared" si="195"/>
        <v>194</v>
      </c>
      <c r="AE132" s="992">
        <f t="shared" si="196"/>
        <v>292</v>
      </c>
      <c r="AF132" s="992">
        <f t="shared" si="196"/>
        <v>272</v>
      </c>
      <c r="AG132" s="578">
        <f t="shared" si="197"/>
        <v>564</v>
      </c>
      <c r="AH132" s="1004"/>
      <c r="AI132" s="1004"/>
      <c r="AJ132" s="578">
        <f t="shared" si="198"/>
        <v>0</v>
      </c>
    </row>
    <row r="133" spans="1:36" ht="23.25" customHeight="1">
      <c r="A133" s="10">
        <v>4</v>
      </c>
      <c r="B133" s="18">
        <v>92</v>
      </c>
      <c r="C133" s="85" t="s">
        <v>460</v>
      </c>
      <c r="D133" s="1004">
        <v>32</v>
      </c>
      <c r="E133" s="1004">
        <v>27</v>
      </c>
      <c r="F133" s="578">
        <f t="shared" si="199"/>
        <v>59</v>
      </c>
      <c r="G133" s="1004">
        <v>25</v>
      </c>
      <c r="H133" s="1004">
        <v>22</v>
      </c>
      <c r="I133" s="578">
        <f t="shared" si="200"/>
        <v>47</v>
      </c>
      <c r="J133" s="1004">
        <v>0</v>
      </c>
      <c r="K133" s="1004">
        <v>1</v>
      </c>
      <c r="L133" s="578">
        <f t="shared" si="201"/>
        <v>1</v>
      </c>
      <c r="M133" s="1004">
        <v>0</v>
      </c>
      <c r="N133" s="1004">
        <v>0</v>
      </c>
      <c r="O133" s="578">
        <f t="shared" si="202"/>
        <v>0</v>
      </c>
      <c r="P133" s="578"/>
      <c r="Q133" s="578"/>
      <c r="R133" s="153">
        <f t="shared" si="192"/>
        <v>0</v>
      </c>
      <c r="S133" s="1004"/>
      <c r="T133" s="1004"/>
      <c r="U133" s="578">
        <f t="shared" si="203"/>
        <v>0</v>
      </c>
      <c r="V133" s="578"/>
      <c r="W133" s="578"/>
      <c r="X133" s="992">
        <f t="shared" si="193"/>
        <v>0</v>
      </c>
      <c r="Y133" s="998">
        <f t="shared" si="194"/>
        <v>57</v>
      </c>
      <c r="Z133" s="998">
        <f t="shared" si="194"/>
        <v>50</v>
      </c>
      <c r="AA133" s="998">
        <f t="shared" si="194"/>
        <v>107</v>
      </c>
      <c r="AB133" s="1004">
        <v>48</v>
      </c>
      <c r="AC133" s="1004">
        <v>40</v>
      </c>
      <c r="AD133" s="578">
        <f t="shared" si="195"/>
        <v>88</v>
      </c>
      <c r="AE133" s="992">
        <f t="shared" si="196"/>
        <v>105</v>
      </c>
      <c r="AF133" s="992">
        <f t="shared" si="196"/>
        <v>90</v>
      </c>
      <c r="AG133" s="578">
        <f t="shared" si="197"/>
        <v>195</v>
      </c>
      <c r="AH133" s="1004"/>
      <c r="AI133" s="1004"/>
      <c r="AJ133" s="578">
        <f t="shared" si="198"/>
        <v>0</v>
      </c>
    </row>
    <row r="134" spans="1:36" ht="23.25" customHeight="1">
      <c r="A134" s="10">
        <v>5</v>
      </c>
      <c r="B134" s="18">
        <v>93</v>
      </c>
      <c r="C134" s="85" t="s">
        <v>461</v>
      </c>
      <c r="D134" s="1004">
        <v>74</v>
      </c>
      <c r="E134" s="1004">
        <v>68</v>
      </c>
      <c r="F134" s="578">
        <f t="shared" si="199"/>
        <v>142</v>
      </c>
      <c r="G134" s="1004">
        <v>58</v>
      </c>
      <c r="H134" s="1004">
        <v>48</v>
      </c>
      <c r="I134" s="578">
        <f t="shared" si="200"/>
        <v>106</v>
      </c>
      <c r="J134" s="1004">
        <v>9</v>
      </c>
      <c r="K134" s="1004">
        <v>5</v>
      </c>
      <c r="L134" s="578">
        <f t="shared" si="201"/>
        <v>14</v>
      </c>
      <c r="M134" s="1004">
        <v>2</v>
      </c>
      <c r="N134" s="1004">
        <v>2</v>
      </c>
      <c r="O134" s="578">
        <f t="shared" si="202"/>
        <v>4</v>
      </c>
      <c r="P134" s="578"/>
      <c r="Q134" s="578"/>
      <c r="R134" s="153">
        <f t="shared" si="192"/>
        <v>0</v>
      </c>
      <c r="S134" s="1004"/>
      <c r="T134" s="1004"/>
      <c r="U134" s="578">
        <f t="shared" si="203"/>
        <v>0</v>
      </c>
      <c r="V134" s="578"/>
      <c r="W134" s="578"/>
      <c r="X134" s="992">
        <f t="shared" si="193"/>
        <v>0</v>
      </c>
      <c r="Y134" s="998">
        <f t="shared" si="194"/>
        <v>143</v>
      </c>
      <c r="Z134" s="998">
        <f t="shared" si="194"/>
        <v>123</v>
      </c>
      <c r="AA134" s="998">
        <f t="shared" si="194"/>
        <v>266</v>
      </c>
      <c r="AB134" s="1004">
        <v>51</v>
      </c>
      <c r="AC134" s="1004">
        <v>43</v>
      </c>
      <c r="AD134" s="578">
        <f t="shared" si="195"/>
        <v>94</v>
      </c>
      <c r="AE134" s="992">
        <f t="shared" si="196"/>
        <v>194</v>
      </c>
      <c r="AF134" s="992">
        <f t="shared" si="196"/>
        <v>166</v>
      </c>
      <c r="AG134" s="578">
        <f t="shared" si="197"/>
        <v>360</v>
      </c>
      <c r="AH134" s="1004"/>
      <c r="AI134" s="1004"/>
      <c r="AJ134" s="578">
        <f t="shared" si="198"/>
        <v>0</v>
      </c>
    </row>
    <row r="135" spans="1:36" ht="23.25" customHeight="1">
      <c r="A135" s="10">
        <v>6</v>
      </c>
      <c r="B135" s="18">
        <v>94</v>
      </c>
      <c r="C135" s="85" t="s">
        <v>462</v>
      </c>
      <c r="D135" s="1004">
        <v>35</v>
      </c>
      <c r="E135" s="1004">
        <v>25</v>
      </c>
      <c r="F135" s="578">
        <f t="shared" si="199"/>
        <v>60</v>
      </c>
      <c r="G135" s="1004">
        <v>30</v>
      </c>
      <c r="H135" s="1004">
        <v>24</v>
      </c>
      <c r="I135" s="578">
        <f t="shared" si="200"/>
        <v>54</v>
      </c>
      <c r="J135" s="1004">
        <v>0</v>
      </c>
      <c r="K135" s="1004">
        <v>0</v>
      </c>
      <c r="L135" s="578">
        <f t="shared" si="201"/>
        <v>0</v>
      </c>
      <c r="M135" s="1004">
        <v>0</v>
      </c>
      <c r="N135" s="1004">
        <v>0</v>
      </c>
      <c r="O135" s="578">
        <f t="shared" si="202"/>
        <v>0</v>
      </c>
      <c r="P135" s="578"/>
      <c r="Q135" s="578"/>
      <c r="R135" s="153">
        <f t="shared" si="192"/>
        <v>0</v>
      </c>
      <c r="S135" s="1004"/>
      <c r="T135" s="1004"/>
      <c r="U135" s="578">
        <f t="shared" si="203"/>
        <v>0</v>
      </c>
      <c r="V135" s="578"/>
      <c r="W135" s="578"/>
      <c r="X135" s="992">
        <f t="shared" si="193"/>
        <v>0</v>
      </c>
      <c r="Y135" s="998">
        <f t="shared" si="194"/>
        <v>65</v>
      </c>
      <c r="Z135" s="998">
        <f t="shared" si="194"/>
        <v>49</v>
      </c>
      <c r="AA135" s="998">
        <f t="shared" si="194"/>
        <v>114</v>
      </c>
      <c r="AB135" s="1004">
        <v>0</v>
      </c>
      <c r="AC135" s="1004">
        <v>0</v>
      </c>
      <c r="AD135" s="578">
        <f t="shared" si="195"/>
        <v>0</v>
      </c>
      <c r="AE135" s="992">
        <f t="shared" si="196"/>
        <v>65</v>
      </c>
      <c r="AF135" s="992">
        <f t="shared" si="196"/>
        <v>49</v>
      </c>
      <c r="AG135" s="578">
        <f t="shared" si="197"/>
        <v>114</v>
      </c>
      <c r="AH135" s="1004"/>
      <c r="AI135" s="1004"/>
      <c r="AJ135" s="578">
        <f t="shared" si="198"/>
        <v>0</v>
      </c>
    </row>
    <row r="136" spans="1:36" ht="23.25" customHeight="1">
      <c r="B136" s="80"/>
      <c r="C136" s="274" t="s">
        <v>6</v>
      </c>
      <c r="D136" s="451">
        <f>SUM(D130:D135)</f>
        <v>581</v>
      </c>
      <c r="E136" s="451">
        <f t="shared" ref="E136:AJ136" si="204">SUM(E130:E135)</f>
        <v>510</v>
      </c>
      <c r="F136" s="451">
        <f t="shared" si="204"/>
        <v>1091</v>
      </c>
      <c r="G136" s="451">
        <f t="shared" si="204"/>
        <v>453</v>
      </c>
      <c r="H136" s="451">
        <f t="shared" si="204"/>
        <v>391</v>
      </c>
      <c r="I136" s="451">
        <f t="shared" si="204"/>
        <v>844</v>
      </c>
      <c r="J136" s="451">
        <f t="shared" si="204"/>
        <v>53</v>
      </c>
      <c r="K136" s="451">
        <f t="shared" si="204"/>
        <v>30</v>
      </c>
      <c r="L136" s="451">
        <f t="shared" si="204"/>
        <v>83</v>
      </c>
      <c r="M136" s="451">
        <f t="shared" si="204"/>
        <v>12</v>
      </c>
      <c r="N136" s="451">
        <f t="shared" si="204"/>
        <v>7</v>
      </c>
      <c r="O136" s="451">
        <f t="shared" si="204"/>
        <v>19</v>
      </c>
      <c r="P136" s="451">
        <f t="shared" si="204"/>
        <v>0</v>
      </c>
      <c r="Q136" s="451">
        <f t="shared" si="204"/>
        <v>0</v>
      </c>
      <c r="R136" s="451">
        <f t="shared" si="204"/>
        <v>0</v>
      </c>
      <c r="S136" s="451">
        <f t="shared" si="204"/>
        <v>0</v>
      </c>
      <c r="T136" s="451">
        <f t="shared" si="204"/>
        <v>0</v>
      </c>
      <c r="U136" s="451">
        <f t="shared" si="204"/>
        <v>0</v>
      </c>
      <c r="V136" s="451">
        <f t="shared" si="204"/>
        <v>0</v>
      </c>
      <c r="W136" s="451">
        <f t="shared" si="204"/>
        <v>0</v>
      </c>
      <c r="X136" s="451">
        <f t="shared" si="204"/>
        <v>0</v>
      </c>
      <c r="Y136" s="182">
        <f t="shared" si="204"/>
        <v>1099</v>
      </c>
      <c r="Z136" s="182">
        <f t="shared" si="204"/>
        <v>938</v>
      </c>
      <c r="AA136" s="182">
        <f t="shared" si="204"/>
        <v>2037</v>
      </c>
      <c r="AB136" s="451">
        <f t="shared" si="204"/>
        <v>343</v>
      </c>
      <c r="AC136" s="451">
        <f t="shared" si="204"/>
        <v>289</v>
      </c>
      <c r="AD136" s="451">
        <f t="shared" si="204"/>
        <v>632</v>
      </c>
      <c r="AE136" s="451">
        <f t="shared" si="204"/>
        <v>1442</v>
      </c>
      <c r="AF136" s="451">
        <f t="shared" si="204"/>
        <v>1227</v>
      </c>
      <c r="AG136" s="451">
        <f t="shared" si="204"/>
        <v>2669</v>
      </c>
      <c r="AH136" s="451">
        <f t="shared" si="204"/>
        <v>5</v>
      </c>
      <c r="AI136" s="451">
        <f t="shared" si="204"/>
        <v>0</v>
      </c>
      <c r="AJ136" s="451">
        <f t="shared" si="204"/>
        <v>5</v>
      </c>
    </row>
    <row r="137" spans="1:36" ht="23.25" customHeight="1">
      <c r="B137" s="278" t="s">
        <v>160</v>
      </c>
      <c r="C137" s="271"/>
      <c r="D137" s="999"/>
      <c r="E137" s="999"/>
      <c r="F137" s="999"/>
      <c r="G137" s="999"/>
      <c r="H137" s="999"/>
      <c r="I137" s="999"/>
      <c r="J137" s="999"/>
      <c r="K137" s="999"/>
      <c r="L137" s="999"/>
      <c r="M137" s="999"/>
      <c r="N137" s="999"/>
      <c r="O137" s="999"/>
      <c r="P137" s="999"/>
      <c r="Q137" s="999"/>
      <c r="R137" s="999"/>
      <c r="S137" s="999"/>
      <c r="T137" s="999"/>
      <c r="U137" s="999"/>
      <c r="V137" s="999"/>
      <c r="W137" s="999"/>
      <c r="X137" s="999"/>
      <c r="Y137" s="1000"/>
      <c r="Z137" s="1000"/>
      <c r="AA137" s="1001"/>
      <c r="AB137" s="999"/>
      <c r="AC137" s="999"/>
      <c r="AD137" s="999"/>
      <c r="AE137" s="999"/>
      <c r="AF137" s="999"/>
      <c r="AG137" s="999"/>
      <c r="AH137" s="999"/>
      <c r="AI137" s="999"/>
      <c r="AJ137" s="1002"/>
    </row>
    <row r="138" spans="1:36" ht="23.25" customHeight="1">
      <c r="A138" s="10">
        <v>1</v>
      </c>
      <c r="B138" s="18">
        <v>95</v>
      </c>
      <c r="C138" s="426" t="s">
        <v>81</v>
      </c>
      <c r="D138" s="578">
        <v>143</v>
      </c>
      <c r="E138" s="578">
        <v>133</v>
      </c>
      <c r="F138" s="992">
        <f t="shared" ref="F138:F141" si="205">+D138+E138</f>
        <v>276</v>
      </c>
      <c r="G138" s="578">
        <v>155</v>
      </c>
      <c r="H138" s="578">
        <v>144</v>
      </c>
      <c r="I138" s="992">
        <f t="shared" ref="I138:I141" si="206">+G138+H138</f>
        <v>299</v>
      </c>
      <c r="J138" s="578">
        <v>23</v>
      </c>
      <c r="K138" s="578">
        <v>19</v>
      </c>
      <c r="L138" s="992">
        <f t="shared" ref="L138:L141" si="207">+J138+K138</f>
        <v>42</v>
      </c>
      <c r="M138" s="578">
        <v>8</v>
      </c>
      <c r="N138" s="578">
        <v>6</v>
      </c>
      <c r="O138" s="992">
        <f t="shared" ref="O138:O141" si="208">+M138+N138</f>
        <v>14</v>
      </c>
      <c r="P138" s="578">
        <v>0</v>
      </c>
      <c r="Q138" s="578">
        <v>0</v>
      </c>
      <c r="R138" s="992">
        <f t="shared" ref="R138:R141" si="209">+P138+Q138</f>
        <v>0</v>
      </c>
      <c r="S138" s="578">
        <v>0</v>
      </c>
      <c r="T138" s="578">
        <v>0</v>
      </c>
      <c r="U138" s="992">
        <f t="shared" ref="U138:U141" si="210">+S138+T138</f>
        <v>0</v>
      </c>
      <c r="V138" s="578">
        <v>0</v>
      </c>
      <c r="W138" s="578">
        <v>0</v>
      </c>
      <c r="X138" s="992">
        <f t="shared" ref="X138:X141" si="211">+V138+W138</f>
        <v>0</v>
      </c>
      <c r="Y138" s="998">
        <f t="shared" ref="Y138:AA141" si="212">D138+G138+J138+M138+P138+S138+V138</f>
        <v>329</v>
      </c>
      <c r="Z138" s="998">
        <f t="shared" si="212"/>
        <v>302</v>
      </c>
      <c r="AA138" s="998">
        <f t="shared" si="212"/>
        <v>631</v>
      </c>
      <c r="AB138" s="578">
        <v>0</v>
      </c>
      <c r="AC138" s="578">
        <v>0</v>
      </c>
      <c r="AD138" s="992">
        <f>AB138+AC138</f>
        <v>0</v>
      </c>
      <c r="AE138" s="992">
        <f t="shared" ref="AE138:AF141" si="213">Y138+AB138</f>
        <v>329</v>
      </c>
      <c r="AF138" s="992">
        <f t="shared" si="213"/>
        <v>302</v>
      </c>
      <c r="AG138" s="992">
        <f>AE138+AF138</f>
        <v>631</v>
      </c>
      <c r="AH138" s="578">
        <v>0</v>
      </c>
      <c r="AI138" s="578">
        <v>0</v>
      </c>
      <c r="AJ138" s="578">
        <f>AH138+AI138</f>
        <v>0</v>
      </c>
    </row>
    <row r="139" spans="1:36" ht="23.25" customHeight="1">
      <c r="A139" s="10">
        <v>2</v>
      </c>
      <c r="B139" s="18">
        <v>96</v>
      </c>
      <c r="C139" s="426" t="s">
        <v>439</v>
      </c>
      <c r="D139" s="578">
        <v>14</v>
      </c>
      <c r="E139" s="578">
        <v>19</v>
      </c>
      <c r="F139" s="992">
        <f t="shared" si="205"/>
        <v>33</v>
      </c>
      <c r="G139" s="578">
        <v>13</v>
      </c>
      <c r="H139" s="578">
        <v>12</v>
      </c>
      <c r="I139" s="992">
        <f t="shared" si="206"/>
        <v>25</v>
      </c>
      <c r="J139" s="578">
        <v>3</v>
      </c>
      <c r="K139" s="578">
        <v>2</v>
      </c>
      <c r="L139" s="992">
        <f t="shared" si="207"/>
        <v>5</v>
      </c>
      <c r="M139" s="578">
        <v>0</v>
      </c>
      <c r="N139" s="578">
        <v>0</v>
      </c>
      <c r="O139" s="992">
        <f t="shared" si="208"/>
        <v>0</v>
      </c>
      <c r="P139" s="578">
        <v>0</v>
      </c>
      <c r="Q139" s="578">
        <v>0</v>
      </c>
      <c r="R139" s="992">
        <f t="shared" si="209"/>
        <v>0</v>
      </c>
      <c r="S139" s="578">
        <v>0</v>
      </c>
      <c r="T139" s="578">
        <v>0</v>
      </c>
      <c r="U139" s="992">
        <f t="shared" si="210"/>
        <v>0</v>
      </c>
      <c r="V139" s="578">
        <v>0</v>
      </c>
      <c r="W139" s="578">
        <v>0</v>
      </c>
      <c r="X139" s="992">
        <f t="shared" si="211"/>
        <v>0</v>
      </c>
      <c r="Y139" s="998">
        <f t="shared" si="212"/>
        <v>30</v>
      </c>
      <c r="Z139" s="998">
        <f t="shared" si="212"/>
        <v>33</v>
      </c>
      <c r="AA139" s="998">
        <f t="shared" si="212"/>
        <v>63</v>
      </c>
      <c r="AB139" s="578">
        <v>0</v>
      </c>
      <c r="AC139" s="578">
        <v>0</v>
      </c>
      <c r="AD139" s="992">
        <f>AB139+AC139</f>
        <v>0</v>
      </c>
      <c r="AE139" s="992">
        <f t="shared" si="213"/>
        <v>30</v>
      </c>
      <c r="AF139" s="992">
        <f t="shared" si="213"/>
        <v>33</v>
      </c>
      <c r="AG139" s="992">
        <f>AE139+AF139</f>
        <v>63</v>
      </c>
      <c r="AH139" s="578">
        <v>0</v>
      </c>
      <c r="AI139" s="578">
        <v>0</v>
      </c>
      <c r="AJ139" s="578">
        <f>AH139+AI139</f>
        <v>0</v>
      </c>
    </row>
    <row r="140" spans="1:36" ht="23.25" customHeight="1">
      <c r="A140" s="10">
        <v>3</v>
      </c>
      <c r="B140" s="18">
        <v>97</v>
      </c>
      <c r="C140" s="426" t="s">
        <v>134</v>
      </c>
      <c r="D140" s="578">
        <v>147</v>
      </c>
      <c r="E140" s="578">
        <v>124</v>
      </c>
      <c r="F140" s="992">
        <f t="shared" si="205"/>
        <v>271</v>
      </c>
      <c r="G140" s="578">
        <v>149</v>
      </c>
      <c r="H140" s="578">
        <v>142</v>
      </c>
      <c r="I140" s="992">
        <f t="shared" si="206"/>
        <v>291</v>
      </c>
      <c r="J140" s="578">
        <v>27</v>
      </c>
      <c r="K140" s="578">
        <v>18</v>
      </c>
      <c r="L140" s="992">
        <f t="shared" si="207"/>
        <v>45</v>
      </c>
      <c r="M140" s="578">
        <v>0</v>
      </c>
      <c r="N140" s="578">
        <v>0</v>
      </c>
      <c r="O140" s="992">
        <f t="shared" si="208"/>
        <v>0</v>
      </c>
      <c r="P140" s="578">
        <v>0</v>
      </c>
      <c r="Q140" s="578">
        <v>0</v>
      </c>
      <c r="R140" s="992">
        <f t="shared" si="209"/>
        <v>0</v>
      </c>
      <c r="S140" s="578">
        <v>0</v>
      </c>
      <c r="T140" s="578">
        <v>0</v>
      </c>
      <c r="U140" s="992">
        <f t="shared" si="210"/>
        <v>0</v>
      </c>
      <c r="V140" s="578">
        <v>0</v>
      </c>
      <c r="W140" s="578">
        <v>0</v>
      </c>
      <c r="X140" s="992">
        <f t="shared" si="211"/>
        <v>0</v>
      </c>
      <c r="Y140" s="998">
        <f t="shared" si="212"/>
        <v>323</v>
      </c>
      <c r="Z140" s="998">
        <f t="shared" si="212"/>
        <v>284</v>
      </c>
      <c r="AA140" s="998">
        <f t="shared" si="212"/>
        <v>607</v>
      </c>
      <c r="AB140" s="578">
        <v>0</v>
      </c>
      <c r="AC140" s="578">
        <v>0</v>
      </c>
      <c r="AD140" s="992">
        <f>AB140+AC140</f>
        <v>0</v>
      </c>
      <c r="AE140" s="992">
        <f t="shared" si="213"/>
        <v>323</v>
      </c>
      <c r="AF140" s="992">
        <f t="shared" si="213"/>
        <v>284</v>
      </c>
      <c r="AG140" s="992">
        <f>AE140+AF140</f>
        <v>607</v>
      </c>
      <c r="AH140" s="578">
        <v>1</v>
      </c>
      <c r="AI140" s="578">
        <v>0</v>
      </c>
      <c r="AJ140" s="578">
        <f>AH140+AI140</f>
        <v>1</v>
      </c>
    </row>
    <row r="141" spans="1:36" ht="23.25" customHeight="1">
      <c r="A141" s="10">
        <v>4</v>
      </c>
      <c r="B141" s="18">
        <v>98</v>
      </c>
      <c r="C141" s="426" t="s">
        <v>80</v>
      </c>
      <c r="D141" s="578">
        <v>1</v>
      </c>
      <c r="E141" s="578">
        <v>0</v>
      </c>
      <c r="F141" s="992">
        <f t="shared" si="205"/>
        <v>1</v>
      </c>
      <c r="G141" s="578">
        <v>0</v>
      </c>
      <c r="H141" s="578">
        <v>1</v>
      </c>
      <c r="I141" s="992">
        <f t="shared" si="206"/>
        <v>1</v>
      </c>
      <c r="J141" s="578">
        <v>0</v>
      </c>
      <c r="K141" s="578">
        <v>0</v>
      </c>
      <c r="L141" s="992">
        <f t="shared" si="207"/>
        <v>0</v>
      </c>
      <c r="M141" s="578">
        <v>0</v>
      </c>
      <c r="N141" s="578">
        <v>0</v>
      </c>
      <c r="O141" s="992">
        <f t="shared" si="208"/>
        <v>0</v>
      </c>
      <c r="P141" s="578">
        <v>0</v>
      </c>
      <c r="Q141" s="578">
        <v>0</v>
      </c>
      <c r="R141" s="992">
        <f t="shared" si="209"/>
        <v>0</v>
      </c>
      <c r="S141" s="578">
        <v>0</v>
      </c>
      <c r="T141" s="578">
        <v>0</v>
      </c>
      <c r="U141" s="992">
        <f t="shared" si="210"/>
        <v>0</v>
      </c>
      <c r="V141" s="578">
        <v>0</v>
      </c>
      <c r="W141" s="578">
        <v>0</v>
      </c>
      <c r="X141" s="992">
        <f t="shared" si="211"/>
        <v>0</v>
      </c>
      <c r="Y141" s="998">
        <f t="shared" si="212"/>
        <v>1</v>
      </c>
      <c r="Z141" s="998">
        <f t="shared" si="212"/>
        <v>1</v>
      </c>
      <c r="AA141" s="998">
        <f t="shared" si="212"/>
        <v>2</v>
      </c>
      <c r="AB141" s="578">
        <v>0</v>
      </c>
      <c r="AC141" s="578">
        <v>0</v>
      </c>
      <c r="AD141" s="992">
        <f>AB141+AC141</f>
        <v>0</v>
      </c>
      <c r="AE141" s="992">
        <f t="shared" si="213"/>
        <v>1</v>
      </c>
      <c r="AF141" s="992">
        <f t="shared" si="213"/>
        <v>1</v>
      </c>
      <c r="AG141" s="992">
        <f>AE141+AF141</f>
        <v>2</v>
      </c>
      <c r="AH141" s="578">
        <v>0</v>
      </c>
      <c r="AI141" s="578">
        <v>0</v>
      </c>
      <c r="AJ141" s="578">
        <f>AH141+AI141</f>
        <v>0</v>
      </c>
    </row>
    <row r="142" spans="1:36" ht="23.25" customHeight="1">
      <c r="B142" s="80"/>
      <c r="C142" s="277" t="s">
        <v>6</v>
      </c>
      <c r="D142" s="451">
        <f t="shared" ref="D142:AJ142" si="214">SUM(D138:D141)</f>
        <v>305</v>
      </c>
      <c r="E142" s="451">
        <f t="shared" si="214"/>
        <v>276</v>
      </c>
      <c r="F142" s="451">
        <f t="shared" si="214"/>
        <v>581</v>
      </c>
      <c r="G142" s="451">
        <f t="shared" si="214"/>
        <v>317</v>
      </c>
      <c r="H142" s="451">
        <f t="shared" si="214"/>
        <v>299</v>
      </c>
      <c r="I142" s="451">
        <f t="shared" si="214"/>
        <v>616</v>
      </c>
      <c r="J142" s="451">
        <f t="shared" si="214"/>
        <v>53</v>
      </c>
      <c r="K142" s="451">
        <f t="shared" si="214"/>
        <v>39</v>
      </c>
      <c r="L142" s="451">
        <f t="shared" si="214"/>
        <v>92</v>
      </c>
      <c r="M142" s="451">
        <f t="shared" si="214"/>
        <v>8</v>
      </c>
      <c r="N142" s="451">
        <f t="shared" si="214"/>
        <v>6</v>
      </c>
      <c r="O142" s="451">
        <f t="shared" si="214"/>
        <v>14</v>
      </c>
      <c r="P142" s="451">
        <f t="shared" si="214"/>
        <v>0</v>
      </c>
      <c r="Q142" s="451">
        <f t="shared" si="214"/>
        <v>0</v>
      </c>
      <c r="R142" s="451">
        <f t="shared" si="214"/>
        <v>0</v>
      </c>
      <c r="S142" s="451">
        <f t="shared" si="214"/>
        <v>0</v>
      </c>
      <c r="T142" s="451">
        <f t="shared" si="214"/>
        <v>0</v>
      </c>
      <c r="U142" s="451">
        <f t="shared" si="214"/>
        <v>0</v>
      </c>
      <c r="V142" s="451">
        <f t="shared" si="214"/>
        <v>0</v>
      </c>
      <c r="W142" s="451">
        <f t="shared" si="214"/>
        <v>0</v>
      </c>
      <c r="X142" s="451">
        <f t="shared" si="214"/>
        <v>0</v>
      </c>
      <c r="Y142" s="182">
        <f t="shared" si="214"/>
        <v>683</v>
      </c>
      <c r="Z142" s="182">
        <f t="shared" si="214"/>
        <v>620</v>
      </c>
      <c r="AA142" s="182">
        <f t="shared" si="214"/>
        <v>1303</v>
      </c>
      <c r="AB142" s="451">
        <f t="shared" si="214"/>
        <v>0</v>
      </c>
      <c r="AC142" s="451">
        <f t="shared" si="214"/>
        <v>0</v>
      </c>
      <c r="AD142" s="451">
        <f t="shared" si="214"/>
        <v>0</v>
      </c>
      <c r="AE142" s="451">
        <f t="shared" si="214"/>
        <v>683</v>
      </c>
      <c r="AF142" s="451">
        <f t="shared" si="214"/>
        <v>620</v>
      </c>
      <c r="AG142" s="451">
        <f t="shared" si="214"/>
        <v>1303</v>
      </c>
      <c r="AH142" s="451">
        <f t="shared" si="214"/>
        <v>1</v>
      </c>
      <c r="AI142" s="451">
        <f t="shared" si="214"/>
        <v>0</v>
      </c>
      <c r="AJ142" s="451">
        <f t="shared" si="214"/>
        <v>1</v>
      </c>
    </row>
    <row r="143" spans="1:36" ht="23.25" customHeight="1">
      <c r="B143" s="279" t="s">
        <v>85</v>
      </c>
      <c r="D143" s="999"/>
      <c r="E143" s="999"/>
      <c r="F143" s="999"/>
      <c r="G143" s="999"/>
      <c r="H143" s="999"/>
      <c r="I143" s="999"/>
      <c r="J143" s="999"/>
      <c r="K143" s="999"/>
      <c r="L143" s="999"/>
      <c r="M143" s="999"/>
      <c r="N143" s="999"/>
      <c r="O143" s="999"/>
      <c r="P143" s="999"/>
      <c r="Q143" s="999"/>
      <c r="R143" s="999"/>
      <c r="S143" s="999"/>
      <c r="T143" s="999"/>
      <c r="U143" s="999"/>
      <c r="V143" s="999"/>
      <c r="W143" s="999"/>
      <c r="X143" s="999"/>
      <c r="Y143" s="1000"/>
      <c r="Z143" s="1000"/>
      <c r="AA143" s="1001"/>
      <c r="AB143" s="999"/>
      <c r="AC143" s="999"/>
      <c r="AD143" s="999"/>
      <c r="AE143" s="999"/>
      <c r="AF143" s="999"/>
      <c r="AG143" s="999"/>
      <c r="AH143" s="999"/>
      <c r="AI143" s="999"/>
      <c r="AJ143" s="1002"/>
    </row>
    <row r="144" spans="1:36" ht="23.25" customHeight="1">
      <c r="A144" s="10">
        <v>1</v>
      </c>
      <c r="B144" s="18">
        <v>99</v>
      </c>
      <c r="C144" s="85" t="s">
        <v>639</v>
      </c>
      <c r="D144" s="1004">
        <v>0</v>
      </c>
      <c r="E144" s="1004">
        <v>0</v>
      </c>
      <c r="F144" s="578">
        <f t="shared" ref="F144:F150" si="215">+D144+E144</f>
        <v>0</v>
      </c>
      <c r="G144" s="1004">
        <v>0</v>
      </c>
      <c r="H144" s="1004">
        <v>0</v>
      </c>
      <c r="I144" s="578">
        <f t="shared" ref="I144:I150" si="216">+G144+H144</f>
        <v>0</v>
      </c>
      <c r="J144" s="1004">
        <v>0</v>
      </c>
      <c r="K144" s="1004">
        <v>0</v>
      </c>
      <c r="L144" s="578">
        <f t="shared" ref="L144:L150" si="217">+J144+K144</f>
        <v>0</v>
      </c>
      <c r="M144" s="1004"/>
      <c r="N144" s="1004"/>
      <c r="O144" s="578">
        <f t="shared" ref="O144:O150" si="218">+M144+N144</f>
        <v>0</v>
      </c>
      <c r="P144" s="578"/>
      <c r="Q144" s="578"/>
      <c r="R144" s="153">
        <f t="shared" ref="R144:R150" si="219">P144+Q144</f>
        <v>0</v>
      </c>
      <c r="S144" s="1004"/>
      <c r="T144" s="1004"/>
      <c r="U144" s="578">
        <f t="shared" ref="U144:U150" si="220">+S144+T144</f>
        <v>0</v>
      </c>
      <c r="V144" s="578"/>
      <c r="W144" s="578"/>
      <c r="X144" s="992">
        <f t="shared" ref="X144:X150" si="221">+V144+W144</f>
        <v>0</v>
      </c>
      <c r="Y144" s="998">
        <f t="shared" ref="Y144:AA150" si="222">D144+G144+J144+M144+P144+S144+V144</f>
        <v>0</v>
      </c>
      <c r="Z144" s="998">
        <f t="shared" si="222"/>
        <v>0</v>
      </c>
      <c r="AA144" s="998">
        <f t="shared" si="222"/>
        <v>0</v>
      </c>
      <c r="AB144" s="1004">
        <v>38</v>
      </c>
      <c r="AC144" s="1004">
        <v>35</v>
      </c>
      <c r="AD144" s="578">
        <f>+AB144+AC144</f>
        <v>73</v>
      </c>
      <c r="AE144" s="992">
        <f t="shared" ref="AE144:AF150" si="223">Y144+AB144</f>
        <v>38</v>
      </c>
      <c r="AF144" s="992">
        <f t="shared" si="223"/>
        <v>35</v>
      </c>
      <c r="AG144" s="578">
        <f>+AE144+AF144</f>
        <v>73</v>
      </c>
      <c r="AH144" s="1004"/>
      <c r="AI144" s="1004"/>
      <c r="AJ144" s="578">
        <f>+AH144+AI144</f>
        <v>0</v>
      </c>
    </row>
    <row r="145" spans="1:36" ht="23.25" customHeight="1">
      <c r="A145" s="10">
        <v>2</v>
      </c>
      <c r="B145" s="18">
        <v>100</v>
      </c>
      <c r="C145" s="85" t="s">
        <v>640</v>
      </c>
      <c r="D145" s="1004">
        <v>0</v>
      </c>
      <c r="E145" s="1004">
        <v>0</v>
      </c>
      <c r="F145" s="578">
        <f t="shared" si="215"/>
        <v>0</v>
      </c>
      <c r="G145" s="1004">
        <v>0</v>
      </c>
      <c r="H145" s="1004">
        <v>0</v>
      </c>
      <c r="I145" s="578">
        <f t="shared" si="216"/>
        <v>0</v>
      </c>
      <c r="J145" s="1004">
        <v>0</v>
      </c>
      <c r="K145" s="1004">
        <v>0</v>
      </c>
      <c r="L145" s="578">
        <f t="shared" si="217"/>
        <v>0</v>
      </c>
      <c r="M145" s="1004"/>
      <c r="N145" s="1004"/>
      <c r="O145" s="578">
        <f t="shared" si="218"/>
        <v>0</v>
      </c>
      <c r="P145" s="578"/>
      <c r="Q145" s="578"/>
      <c r="R145" s="153">
        <f t="shared" si="219"/>
        <v>0</v>
      </c>
      <c r="S145" s="1004"/>
      <c r="T145" s="1004"/>
      <c r="U145" s="578">
        <f t="shared" si="220"/>
        <v>0</v>
      </c>
      <c r="V145" s="578"/>
      <c r="W145" s="578"/>
      <c r="X145" s="992">
        <f t="shared" si="221"/>
        <v>0</v>
      </c>
      <c r="Y145" s="998">
        <f t="shared" si="222"/>
        <v>0</v>
      </c>
      <c r="Z145" s="998">
        <f t="shared" si="222"/>
        <v>0</v>
      </c>
      <c r="AA145" s="998">
        <f t="shared" si="222"/>
        <v>0</v>
      </c>
      <c r="AB145" s="1004">
        <v>0</v>
      </c>
      <c r="AC145" s="1004">
        <v>0</v>
      </c>
      <c r="AD145" s="578">
        <f t="shared" ref="AD145:AD150" si="224">+AB145+AC145</f>
        <v>0</v>
      </c>
      <c r="AE145" s="992">
        <f t="shared" si="223"/>
        <v>0</v>
      </c>
      <c r="AF145" s="992">
        <f t="shared" si="223"/>
        <v>0</v>
      </c>
      <c r="AG145" s="578">
        <f t="shared" ref="AG145:AG150" si="225">+AE145+AF145</f>
        <v>0</v>
      </c>
      <c r="AH145" s="1004"/>
      <c r="AI145" s="1004"/>
      <c r="AJ145" s="578">
        <f t="shared" ref="AJ145:AJ150" si="226">+AH145+AI145</f>
        <v>0</v>
      </c>
    </row>
    <row r="146" spans="1:36" ht="23.25" customHeight="1">
      <c r="A146" s="10">
        <v>3</v>
      </c>
      <c r="B146" s="18">
        <v>101</v>
      </c>
      <c r="C146" s="85" t="s">
        <v>641</v>
      </c>
      <c r="D146" s="1004">
        <v>12</v>
      </c>
      <c r="E146" s="1004">
        <v>19</v>
      </c>
      <c r="F146" s="578">
        <f t="shared" si="215"/>
        <v>31</v>
      </c>
      <c r="G146" s="1004">
        <v>71</v>
      </c>
      <c r="H146" s="1004">
        <v>53</v>
      </c>
      <c r="I146" s="578">
        <f t="shared" si="216"/>
        <v>124</v>
      </c>
      <c r="J146" s="1004">
        <v>7</v>
      </c>
      <c r="K146" s="1004">
        <v>8</v>
      </c>
      <c r="L146" s="578">
        <f t="shared" si="217"/>
        <v>15</v>
      </c>
      <c r="M146" s="1004"/>
      <c r="N146" s="1004"/>
      <c r="O146" s="578">
        <f t="shared" si="218"/>
        <v>0</v>
      </c>
      <c r="P146" s="578"/>
      <c r="Q146" s="578"/>
      <c r="R146" s="153">
        <f t="shared" si="219"/>
        <v>0</v>
      </c>
      <c r="S146" s="1004"/>
      <c r="T146" s="1004"/>
      <c r="U146" s="578">
        <f t="shared" si="220"/>
        <v>0</v>
      </c>
      <c r="V146" s="578"/>
      <c r="W146" s="578"/>
      <c r="X146" s="992">
        <f t="shared" si="221"/>
        <v>0</v>
      </c>
      <c r="Y146" s="998">
        <f t="shared" si="222"/>
        <v>90</v>
      </c>
      <c r="Z146" s="998">
        <f t="shared" si="222"/>
        <v>80</v>
      </c>
      <c r="AA146" s="998">
        <f t="shared" si="222"/>
        <v>170</v>
      </c>
      <c r="AB146" s="1004">
        <v>49</v>
      </c>
      <c r="AC146" s="1004">
        <v>59</v>
      </c>
      <c r="AD146" s="578">
        <f t="shared" si="224"/>
        <v>108</v>
      </c>
      <c r="AE146" s="992">
        <f t="shared" si="223"/>
        <v>139</v>
      </c>
      <c r="AF146" s="992">
        <f t="shared" si="223"/>
        <v>139</v>
      </c>
      <c r="AG146" s="578">
        <f t="shared" si="225"/>
        <v>278</v>
      </c>
      <c r="AH146" s="1004">
        <v>3</v>
      </c>
      <c r="AI146" s="1004"/>
      <c r="AJ146" s="578">
        <f t="shared" si="226"/>
        <v>3</v>
      </c>
    </row>
    <row r="147" spans="1:36" ht="23.25" customHeight="1">
      <c r="A147" s="10">
        <v>4</v>
      </c>
      <c r="B147" s="18">
        <v>102</v>
      </c>
      <c r="C147" s="85" t="s">
        <v>642</v>
      </c>
      <c r="D147" s="1004">
        <v>0</v>
      </c>
      <c r="E147" s="1004">
        <v>0</v>
      </c>
      <c r="F147" s="578">
        <f t="shared" si="215"/>
        <v>0</v>
      </c>
      <c r="G147" s="1004">
        <v>0</v>
      </c>
      <c r="H147" s="1004">
        <v>0</v>
      </c>
      <c r="I147" s="578">
        <f t="shared" si="216"/>
        <v>0</v>
      </c>
      <c r="J147" s="1004">
        <v>0</v>
      </c>
      <c r="K147" s="1004">
        <v>0</v>
      </c>
      <c r="L147" s="578">
        <f t="shared" si="217"/>
        <v>0</v>
      </c>
      <c r="M147" s="1004"/>
      <c r="N147" s="1004"/>
      <c r="O147" s="578">
        <f t="shared" si="218"/>
        <v>0</v>
      </c>
      <c r="P147" s="578"/>
      <c r="Q147" s="578"/>
      <c r="R147" s="153">
        <f t="shared" si="219"/>
        <v>0</v>
      </c>
      <c r="S147" s="1004"/>
      <c r="T147" s="1004"/>
      <c r="U147" s="578">
        <f t="shared" si="220"/>
        <v>0</v>
      </c>
      <c r="V147" s="578"/>
      <c r="W147" s="578"/>
      <c r="X147" s="992">
        <f t="shared" si="221"/>
        <v>0</v>
      </c>
      <c r="Y147" s="998">
        <f t="shared" si="222"/>
        <v>0</v>
      </c>
      <c r="Z147" s="998">
        <f t="shared" si="222"/>
        <v>0</v>
      </c>
      <c r="AA147" s="998">
        <f t="shared" si="222"/>
        <v>0</v>
      </c>
      <c r="AB147" s="1004">
        <v>11</v>
      </c>
      <c r="AC147" s="1004">
        <v>11</v>
      </c>
      <c r="AD147" s="578">
        <f t="shared" si="224"/>
        <v>22</v>
      </c>
      <c r="AE147" s="992">
        <f t="shared" si="223"/>
        <v>11</v>
      </c>
      <c r="AF147" s="992">
        <f t="shared" si="223"/>
        <v>11</v>
      </c>
      <c r="AG147" s="578">
        <f t="shared" si="225"/>
        <v>22</v>
      </c>
      <c r="AH147" s="1004"/>
      <c r="AI147" s="1004"/>
      <c r="AJ147" s="578">
        <f t="shared" si="226"/>
        <v>0</v>
      </c>
    </row>
    <row r="148" spans="1:36" ht="23.25" customHeight="1">
      <c r="A148" s="10">
        <v>5</v>
      </c>
      <c r="B148" s="18">
        <v>103</v>
      </c>
      <c r="C148" s="85" t="s">
        <v>643</v>
      </c>
      <c r="D148" s="1004">
        <v>3</v>
      </c>
      <c r="E148" s="1004">
        <v>3</v>
      </c>
      <c r="F148" s="578">
        <f t="shared" si="215"/>
        <v>6</v>
      </c>
      <c r="G148" s="1004">
        <v>16</v>
      </c>
      <c r="H148" s="1004">
        <v>16</v>
      </c>
      <c r="I148" s="578">
        <f t="shared" si="216"/>
        <v>32</v>
      </c>
      <c r="J148" s="1004">
        <v>0</v>
      </c>
      <c r="K148" s="1004">
        <v>0</v>
      </c>
      <c r="L148" s="578">
        <f t="shared" si="217"/>
        <v>0</v>
      </c>
      <c r="M148" s="1004"/>
      <c r="N148" s="1004"/>
      <c r="O148" s="578">
        <f t="shared" si="218"/>
        <v>0</v>
      </c>
      <c r="P148" s="578"/>
      <c r="Q148" s="578"/>
      <c r="R148" s="153">
        <f t="shared" si="219"/>
        <v>0</v>
      </c>
      <c r="S148" s="1004"/>
      <c r="T148" s="1004"/>
      <c r="U148" s="578">
        <f t="shared" si="220"/>
        <v>0</v>
      </c>
      <c r="V148" s="578"/>
      <c r="W148" s="578"/>
      <c r="X148" s="992">
        <f t="shared" si="221"/>
        <v>0</v>
      </c>
      <c r="Y148" s="998">
        <f t="shared" si="222"/>
        <v>19</v>
      </c>
      <c r="Z148" s="998">
        <f t="shared" si="222"/>
        <v>19</v>
      </c>
      <c r="AA148" s="998">
        <f t="shared" si="222"/>
        <v>38</v>
      </c>
      <c r="AB148" s="1004">
        <v>26</v>
      </c>
      <c r="AC148" s="1004">
        <v>30</v>
      </c>
      <c r="AD148" s="578">
        <f t="shared" si="224"/>
        <v>56</v>
      </c>
      <c r="AE148" s="992">
        <f t="shared" si="223"/>
        <v>45</v>
      </c>
      <c r="AF148" s="992">
        <f t="shared" si="223"/>
        <v>49</v>
      </c>
      <c r="AG148" s="578">
        <f t="shared" si="225"/>
        <v>94</v>
      </c>
      <c r="AH148" s="1004"/>
      <c r="AI148" s="1004"/>
      <c r="AJ148" s="578">
        <f t="shared" si="226"/>
        <v>0</v>
      </c>
    </row>
    <row r="149" spans="1:36" ht="23.25" customHeight="1">
      <c r="A149" s="10">
        <v>6</v>
      </c>
      <c r="B149" s="18">
        <v>104</v>
      </c>
      <c r="C149" s="85" t="s">
        <v>644</v>
      </c>
      <c r="D149" s="1004">
        <v>11</v>
      </c>
      <c r="E149" s="1004">
        <v>11</v>
      </c>
      <c r="F149" s="578">
        <f t="shared" si="215"/>
        <v>22</v>
      </c>
      <c r="G149" s="1004">
        <v>121</v>
      </c>
      <c r="H149" s="1004">
        <v>122</v>
      </c>
      <c r="I149" s="578">
        <f t="shared" si="216"/>
        <v>243</v>
      </c>
      <c r="J149" s="1004">
        <v>6</v>
      </c>
      <c r="K149" s="1004">
        <v>3</v>
      </c>
      <c r="L149" s="578">
        <f t="shared" si="217"/>
        <v>9</v>
      </c>
      <c r="M149" s="1004"/>
      <c r="N149" s="1004"/>
      <c r="O149" s="578">
        <f t="shared" si="218"/>
        <v>0</v>
      </c>
      <c r="P149" s="578"/>
      <c r="Q149" s="578"/>
      <c r="R149" s="153">
        <f t="shared" si="219"/>
        <v>0</v>
      </c>
      <c r="S149" s="1004"/>
      <c r="T149" s="1004"/>
      <c r="U149" s="578">
        <f t="shared" si="220"/>
        <v>0</v>
      </c>
      <c r="V149" s="578"/>
      <c r="W149" s="578"/>
      <c r="X149" s="992">
        <f t="shared" si="221"/>
        <v>0</v>
      </c>
      <c r="Y149" s="998">
        <f t="shared" si="222"/>
        <v>138</v>
      </c>
      <c r="Z149" s="998">
        <f t="shared" si="222"/>
        <v>136</v>
      </c>
      <c r="AA149" s="998">
        <f t="shared" si="222"/>
        <v>274</v>
      </c>
      <c r="AB149" s="1004">
        <v>112</v>
      </c>
      <c r="AC149" s="1004">
        <v>114</v>
      </c>
      <c r="AD149" s="578">
        <f t="shared" si="224"/>
        <v>226</v>
      </c>
      <c r="AE149" s="992">
        <f t="shared" si="223"/>
        <v>250</v>
      </c>
      <c r="AF149" s="992">
        <f t="shared" si="223"/>
        <v>250</v>
      </c>
      <c r="AG149" s="578">
        <f t="shared" si="225"/>
        <v>500</v>
      </c>
      <c r="AH149" s="1004"/>
      <c r="AI149" s="1004"/>
      <c r="AJ149" s="578">
        <f t="shared" si="226"/>
        <v>0</v>
      </c>
    </row>
    <row r="150" spans="1:36" ht="23.25" customHeight="1">
      <c r="A150" s="10">
        <v>7</v>
      </c>
      <c r="B150" s="18">
        <v>105</v>
      </c>
      <c r="C150" s="85" t="s">
        <v>645</v>
      </c>
      <c r="D150" s="1004">
        <v>15</v>
      </c>
      <c r="E150" s="1004">
        <v>13</v>
      </c>
      <c r="F150" s="578">
        <f t="shared" si="215"/>
        <v>28</v>
      </c>
      <c r="G150" s="1004">
        <v>27</v>
      </c>
      <c r="H150" s="1004">
        <v>21</v>
      </c>
      <c r="I150" s="578">
        <f t="shared" si="216"/>
        <v>48</v>
      </c>
      <c r="J150" s="1004">
        <v>2</v>
      </c>
      <c r="K150" s="1004">
        <v>2</v>
      </c>
      <c r="L150" s="578">
        <f t="shared" si="217"/>
        <v>4</v>
      </c>
      <c r="M150" s="1004">
        <v>1</v>
      </c>
      <c r="N150" s="1004">
        <v>1</v>
      </c>
      <c r="O150" s="578">
        <f t="shared" si="218"/>
        <v>2</v>
      </c>
      <c r="P150" s="578"/>
      <c r="Q150" s="578"/>
      <c r="R150" s="153">
        <f t="shared" si="219"/>
        <v>0</v>
      </c>
      <c r="S150" s="1004"/>
      <c r="T150" s="1004"/>
      <c r="U150" s="578">
        <f t="shared" si="220"/>
        <v>0</v>
      </c>
      <c r="V150" s="578"/>
      <c r="W150" s="578"/>
      <c r="X150" s="992">
        <f t="shared" si="221"/>
        <v>0</v>
      </c>
      <c r="Y150" s="998">
        <f t="shared" si="222"/>
        <v>45</v>
      </c>
      <c r="Z150" s="998">
        <f t="shared" si="222"/>
        <v>37</v>
      </c>
      <c r="AA150" s="998">
        <f t="shared" si="222"/>
        <v>82</v>
      </c>
      <c r="AB150" s="1004">
        <v>155</v>
      </c>
      <c r="AC150" s="1004">
        <v>135</v>
      </c>
      <c r="AD150" s="578">
        <f t="shared" si="224"/>
        <v>290</v>
      </c>
      <c r="AE150" s="992">
        <f t="shared" si="223"/>
        <v>200</v>
      </c>
      <c r="AF150" s="992">
        <f t="shared" si="223"/>
        <v>172</v>
      </c>
      <c r="AG150" s="578">
        <f t="shared" si="225"/>
        <v>372</v>
      </c>
      <c r="AH150" s="1004"/>
      <c r="AI150" s="1004"/>
      <c r="AJ150" s="578">
        <f t="shared" si="226"/>
        <v>0</v>
      </c>
    </row>
    <row r="151" spans="1:36" ht="23.25" customHeight="1">
      <c r="B151" s="80"/>
      <c r="C151" s="274" t="s">
        <v>6</v>
      </c>
      <c r="D151" s="451">
        <f>SUM(D144:D150)</f>
        <v>41</v>
      </c>
      <c r="E151" s="451">
        <f t="shared" ref="E151:AJ151" si="227">SUM(E144:E150)</f>
        <v>46</v>
      </c>
      <c r="F151" s="451">
        <f t="shared" si="227"/>
        <v>87</v>
      </c>
      <c r="G151" s="451">
        <f t="shared" si="227"/>
        <v>235</v>
      </c>
      <c r="H151" s="451">
        <f t="shared" si="227"/>
        <v>212</v>
      </c>
      <c r="I151" s="451">
        <f t="shared" si="227"/>
        <v>447</v>
      </c>
      <c r="J151" s="451">
        <f t="shared" si="227"/>
        <v>15</v>
      </c>
      <c r="K151" s="451">
        <f t="shared" si="227"/>
        <v>13</v>
      </c>
      <c r="L151" s="451">
        <f t="shared" si="227"/>
        <v>28</v>
      </c>
      <c r="M151" s="451">
        <f t="shared" si="227"/>
        <v>1</v>
      </c>
      <c r="N151" s="451">
        <f t="shared" si="227"/>
        <v>1</v>
      </c>
      <c r="O151" s="451">
        <f t="shared" si="227"/>
        <v>2</v>
      </c>
      <c r="P151" s="451">
        <f t="shared" si="227"/>
        <v>0</v>
      </c>
      <c r="Q151" s="451">
        <f t="shared" si="227"/>
        <v>0</v>
      </c>
      <c r="R151" s="451">
        <f t="shared" si="227"/>
        <v>0</v>
      </c>
      <c r="S151" s="451">
        <f t="shared" si="227"/>
        <v>0</v>
      </c>
      <c r="T151" s="451">
        <f t="shared" si="227"/>
        <v>0</v>
      </c>
      <c r="U151" s="451">
        <f t="shared" si="227"/>
        <v>0</v>
      </c>
      <c r="V151" s="451">
        <f t="shared" si="227"/>
        <v>0</v>
      </c>
      <c r="W151" s="451">
        <f t="shared" si="227"/>
        <v>0</v>
      </c>
      <c r="X151" s="451">
        <f t="shared" si="227"/>
        <v>0</v>
      </c>
      <c r="Y151" s="182">
        <f t="shared" si="227"/>
        <v>292</v>
      </c>
      <c r="Z151" s="182">
        <f t="shared" si="227"/>
        <v>272</v>
      </c>
      <c r="AA151" s="182">
        <f t="shared" si="227"/>
        <v>564</v>
      </c>
      <c r="AB151" s="451">
        <f>SUM(AB144:AB150)</f>
        <v>391</v>
      </c>
      <c r="AC151" s="451">
        <f>SUM(AC144:AC150)</f>
        <v>384</v>
      </c>
      <c r="AD151" s="451">
        <f t="shared" si="227"/>
        <v>775</v>
      </c>
      <c r="AE151" s="451">
        <f t="shared" si="227"/>
        <v>683</v>
      </c>
      <c r="AF151" s="451">
        <f t="shared" si="227"/>
        <v>656</v>
      </c>
      <c r="AG151" s="451">
        <f t="shared" si="227"/>
        <v>1339</v>
      </c>
      <c r="AH151" s="451">
        <f t="shared" si="227"/>
        <v>3</v>
      </c>
      <c r="AI151" s="451">
        <f t="shared" si="227"/>
        <v>0</v>
      </c>
      <c r="AJ151" s="451">
        <f t="shared" si="227"/>
        <v>3</v>
      </c>
    </row>
    <row r="152" spans="1:36" ht="23.25" customHeight="1">
      <c r="B152" s="278" t="s">
        <v>142</v>
      </c>
      <c r="C152" s="271"/>
      <c r="D152" s="999"/>
      <c r="E152" s="999"/>
      <c r="F152" s="999"/>
      <c r="G152" s="999"/>
      <c r="H152" s="999"/>
      <c r="I152" s="999"/>
      <c r="J152" s="999"/>
      <c r="K152" s="999"/>
      <c r="L152" s="999"/>
      <c r="M152" s="999"/>
      <c r="N152" s="999"/>
      <c r="O152" s="999"/>
      <c r="P152" s="999"/>
      <c r="Q152" s="999"/>
      <c r="R152" s="999"/>
      <c r="S152" s="999"/>
      <c r="T152" s="999"/>
      <c r="U152" s="999"/>
      <c r="V152" s="999"/>
      <c r="W152" s="999"/>
      <c r="X152" s="999"/>
      <c r="Y152" s="1000"/>
      <c r="Z152" s="1000"/>
      <c r="AA152" s="1001"/>
      <c r="AB152" s="999"/>
      <c r="AC152" s="999"/>
      <c r="AD152" s="999"/>
      <c r="AE152" s="999"/>
      <c r="AF152" s="999"/>
      <c r="AG152" s="999"/>
      <c r="AH152" s="999"/>
      <c r="AI152" s="999"/>
      <c r="AJ152" s="1002"/>
    </row>
    <row r="153" spans="1:36" ht="23.25" customHeight="1">
      <c r="A153" s="10">
        <v>1</v>
      </c>
      <c r="B153" s="18">
        <v>106</v>
      </c>
      <c r="C153" s="599" t="s">
        <v>790</v>
      </c>
      <c r="D153" s="153">
        <v>67</v>
      </c>
      <c r="E153" s="153">
        <v>47</v>
      </c>
      <c r="F153" s="153">
        <f t="shared" ref="F153:F155" si="228">D153+E153</f>
        <v>114</v>
      </c>
      <c r="G153" s="153">
        <v>16</v>
      </c>
      <c r="H153" s="153">
        <v>31</v>
      </c>
      <c r="I153" s="153">
        <f t="shared" ref="I153:I155" si="229">G153+H153</f>
        <v>47</v>
      </c>
      <c r="J153" s="153">
        <v>9</v>
      </c>
      <c r="K153" s="153">
        <v>3</v>
      </c>
      <c r="L153" s="153">
        <f t="shared" ref="L153:L155" si="230">J153+K153</f>
        <v>12</v>
      </c>
      <c r="M153" s="153">
        <v>1</v>
      </c>
      <c r="N153" s="153"/>
      <c r="O153" s="153">
        <f t="shared" ref="O153:O155" si="231">M153+N153</f>
        <v>1</v>
      </c>
      <c r="P153" s="578"/>
      <c r="Q153" s="578"/>
      <c r="R153" s="153">
        <f t="shared" ref="R153:R155" si="232">P153+Q153</f>
        <v>0</v>
      </c>
      <c r="S153" s="1004"/>
      <c r="T153" s="1004"/>
      <c r="U153" s="578">
        <f>+S153+T153</f>
        <v>0</v>
      </c>
      <c r="V153" s="578"/>
      <c r="W153" s="578"/>
      <c r="X153" s="992">
        <f t="shared" ref="X153:X155" si="233">+V153+W153</f>
        <v>0</v>
      </c>
      <c r="Y153" s="998">
        <f t="shared" ref="Y153:AA155" si="234">D153+G153+J153+M153+P153+S153+V153</f>
        <v>93</v>
      </c>
      <c r="Z153" s="998">
        <f t="shared" si="234"/>
        <v>81</v>
      </c>
      <c r="AA153" s="998">
        <f t="shared" si="234"/>
        <v>174</v>
      </c>
      <c r="AB153" s="1004"/>
      <c r="AC153" s="1004"/>
      <c r="AD153" s="578">
        <f>+AB153+AC153</f>
        <v>0</v>
      </c>
      <c r="AE153" s="992">
        <f t="shared" ref="AE153:AF155" si="235">Y153+AB153</f>
        <v>93</v>
      </c>
      <c r="AF153" s="992">
        <f t="shared" si="235"/>
        <v>81</v>
      </c>
      <c r="AG153" s="578">
        <f>+AE153+AF153</f>
        <v>174</v>
      </c>
      <c r="AH153" s="1004"/>
      <c r="AI153" s="1004"/>
      <c r="AJ153" s="578">
        <f>+AH153+AI153</f>
        <v>0</v>
      </c>
    </row>
    <row r="154" spans="1:36" ht="23.25" customHeight="1">
      <c r="A154" s="10">
        <v>2</v>
      </c>
      <c r="B154" s="18">
        <v>107</v>
      </c>
      <c r="C154" s="599" t="s">
        <v>791</v>
      </c>
      <c r="D154" s="153">
        <v>2</v>
      </c>
      <c r="E154" s="153">
        <v>8</v>
      </c>
      <c r="F154" s="153">
        <f t="shared" si="228"/>
        <v>10</v>
      </c>
      <c r="G154" s="153">
        <v>0</v>
      </c>
      <c r="H154" s="153">
        <v>0</v>
      </c>
      <c r="I154" s="153">
        <f t="shared" si="229"/>
        <v>0</v>
      </c>
      <c r="J154" s="153">
        <v>0</v>
      </c>
      <c r="K154" s="153">
        <v>0</v>
      </c>
      <c r="L154" s="153">
        <f t="shared" si="230"/>
        <v>0</v>
      </c>
      <c r="M154" s="153">
        <v>0</v>
      </c>
      <c r="N154" s="153"/>
      <c r="O154" s="153">
        <f t="shared" si="231"/>
        <v>0</v>
      </c>
      <c r="P154" s="578"/>
      <c r="Q154" s="578"/>
      <c r="R154" s="153">
        <f t="shared" si="232"/>
        <v>0</v>
      </c>
      <c r="S154" s="1004"/>
      <c r="T154" s="1004"/>
      <c r="U154" s="578">
        <f>+S154+T154</f>
        <v>0</v>
      </c>
      <c r="V154" s="578"/>
      <c r="W154" s="578"/>
      <c r="X154" s="992">
        <f t="shared" si="233"/>
        <v>0</v>
      </c>
      <c r="Y154" s="998">
        <f t="shared" si="234"/>
        <v>2</v>
      </c>
      <c r="Z154" s="998">
        <f t="shared" si="234"/>
        <v>8</v>
      </c>
      <c r="AA154" s="998">
        <f t="shared" si="234"/>
        <v>10</v>
      </c>
      <c r="AB154" s="1004">
        <v>53</v>
      </c>
      <c r="AC154" s="1004">
        <v>45</v>
      </c>
      <c r="AD154" s="578">
        <f>+AB154+AC154</f>
        <v>98</v>
      </c>
      <c r="AE154" s="992">
        <f t="shared" si="235"/>
        <v>55</v>
      </c>
      <c r="AF154" s="992">
        <f t="shared" si="235"/>
        <v>53</v>
      </c>
      <c r="AG154" s="578">
        <f>+AE154+AF154</f>
        <v>108</v>
      </c>
      <c r="AH154" s="1004"/>
      <c r="AI154" s="1004"/>
      <c r="AJ154" s="578">
        <f>+AH154+AI154</f>
        <v>0</v>
      </c>
    </row>
    <row r="155" spans="1:36" ht="23.25" customHeight="1">
      <c r="A155" s="10">
        <v>3</v>
      </c>
      <c r="B155" s="18">
        <v>108</v>
      </c>
      <c r="C155" s="599" t="s">
        <v>792</v>
      </c>
      <c r="D155" s="153">
        <v>78</v>
      </c>
      <c r="E155" s="153">
        <v>83</v>
      </c>
      <c r="F155" s="153">
        <f t="shared" si="228"/>
        <v>161</v>
      </c>
      <c r="G155" s="153">
        <v>69</v>
      </c>
      <c r="H155" s="153">
        <v>66</v>
      </c>
      <c r="I155" s="153">
        <f t="shared" si="229"/>
        <v>135</v>
      </c>
      <c r="J155" s="153">
        <v>8</v>
      </c>
      <c r="K155" s="153">
        <v>4</v>
      </c>
      <c r="L155" s="153">
        <f t="shared" si="230"/>
        <v>12</v>
      </c>
      <c r="M155" s="153">
        <v>2</v>
      </c>
      <c r="N155" s="153"/>
      <c r="O155" s="153">
        <f t="shared" si="231"/>
        <v>2</v>
      </c>
      <c r="P155" s="578"/>
      <c r="Q155" s="578"/>
      <c r="R155" s="153">
        <f t="shared" si="232"/>
        <v>0</v>
      </c>
      <c r="S155" s="1004"/>
      <c r="T155" s="1004"/>
      <c r="U155" s="578">
        <f>+S155+T155</f>
        <v>0</v>
      </c>
      <c r="V155" s="578"/>
      <c r="W155" s="578"/>
      <c r="X155" s="992">
        <f t="shared" si="233"/>
        <v>0</v>
      </c>
      <c r="Y155" s="998">
        <f t="shared" si="234"/>
        <v>157</v>
      </c>
      <c r="Z155" s="998">
        <f t="shared" si="234"/>
        <v>153</v>
      </c>
      <c r="AA155" s="998">
        <f t="shared" si="234"/>
        <v>310</v>
      </c>
      <c r="AB155" s="1004">
        <v>43</v>
      </c>
      <c r="AC155" s="1004">
        <v>37</v>
      </c>
      <c r="AD155" s="578">
        <f>+AB155+AC155</f>
        <v>80</v>
      </c>
      <c r="AE155" s="992">
        <f t="shared" si="235"/>
        <v>200</v>
      </c>
      <c r="AF155" s="992">
        <f t="shared" si="235"/>
        <v>190</v>
      </c>
      <c r="AG155" s="578">
        <f>+AE155+AF155</f>
        <v>390</v>
      </c>
      <c r="AH155" s="1004"/>
      <c r="AI155" s="1004"/>
      <c r="AJ155" s="578">
        <f>+AH155+AI155</f>
        <v>0</v>
      </c>
    </row>
    <row r="156" spans="1:36" ht="23.25" customHeight="1">
      <c r="B156" s="80"/>
      <c r="C156" s="274" t="s">
        <v>6</v>
      </c>
      <c r="D156" s="451">
        <f>SUM(D153:D155)</f>
        <v>147</v>
      </c>
      <c r="E156" s="451">
        <f t="shared" ref="E156:AJ156" si="236">SUM(E153:E155)</f>
        <v>138</v>
      </c>
      <c r="F156" s="451">
        <f t="shared" si="236"/>
        <v>285</v>
      </c>
      <c r="G156" s="451">
        <f t="shared" si="236"/>
        <v>85</v>
      </c>
      <c r="H156" s="451">
        <f>SUM(H153:H155)</f>
        <v>97</v>
      </c>
      <c r="I156" s="451">
        <f>SUM(I153:I155)</f>
        <v>182</v>
      </c>
      <c r="J156" s="451">
        <f>SUM(J153:J155)</f>
        <v>17</v>
      </c>
      <c r="K156" s="451">
        <f>SUM(K153:K155)</f>
        <v>7</v>
      </c>
      <c r="L156" s="451">
        <f>SUM(L153:L155)</f>
        <v>24</v>
      </c>
      <c r="M156" s="451">
        <f t="shared" si="236"/>
        <v>3</v>
      </c>
      <c r="N156" s="451">
        <f t="shared" si="236"/>
        <v>0</v>
      </c>
      <c r="O156" s="451">
        <f t="shared" si="236"/>
        <v>3</v>
      </c>
      <c r="P156" s="451">
        <f t="shared" si="236"/>
        <v>0</v>
      </c>
      <c r="Q156" s="451">
        <f t="shared" si="236"/>
        <v>0</v>
      </c>
      <c r="R156" s="451">
        <f t="shared" si="236"/>
        <v>0</v>
      </c>
      <c r="S156" s="451">
        <f t="shared" si="236"/>
        <v>0</v>
      </c>
      <c r="T156" s="451">
        <f t="shared" si="236"/>
        <v>0</v>
      </c>
      <c r="U156" s="451">
        <f t="shared" si="236"/>
        <v>0</v>
      </c>
      <c r="V156" s="451">
        <f t="shared" si="236"/>
        <v>0</v>
      </c>
      <c r="W156" s="451">
        <f t="shared" si="236"/>
        <v>0</v>
      </c>
      <c r="X156" s="451">
        <f t="shared" si="236"/>
        <v>0</v>
      </c>
      <c r="Y156" s="182">
        <f t="shared" si="236"/>
        <v>252</v>
      </c>
      <c r="Z156" s="182">
        <f t="shared" si="236"/>
        <v>242</v>
      </c>
      <c r="AA156" s="182">
        <f t="shared" si="236"/>
        <v>494</v>
      </c>
      <c r="AB156" s="451">
        <f>SUM(AB153:AB155)</f>
        <v>96</v>
      </c>
      <c r="AC156" s="451">
        <f t="shared" si="236"/>
        <v>82</v>
      </c>
      <c r="AD156" s="451">
        <f t="shared" si="236"/>
        <v>178</v>
      </c>
      <c r="AE156" s="451">
        <f t="shared" si="236"/>
        <v>348</v>
      </c>
      <c r="AF156" s="451">
        <f t="shared" si="236"/>
        <v>324</v>
      </c>
      <c r="AG156" s="451">
        <f t="shared" si="236"/>
        <v>672</v>
      </c>
      <c r="AH156" s="451">
        <f t="shared" si="236"/>
        <v>0</v>
      </c>
      <c r="AI156" s="451">
        <f t="shared" si="236"/>
        <v>0</v>
      </c>
      <c r="AJ156" s="451">
        <f t="shared" si="236"/>
        <v>0</v>
      </c>
    </row>
    <row r="157" spans="1:36" ht="24.75" customHeight="1">
      <c r="B157" s="278" t="s">
        <v>189</v>
      </c>
      <c r="C157" s="271"/>
      <c r="D157" s="999"/>
      <c r="E157" s="999"/>
      <c r="F157" s="999"/>
      <c r="G157" s="999"/>
      <c r="H157" s="999"/>
      <c r="I157" s="999"/>
      <c r="J157" s="999"/>
      <c r="K157" s="999"/>
      <c r="L157" s="999"/>
      <c r="M157" s="999"/>
      <c r="N157" s="999"/>
      <c r="O157" s="999"/>
      <c r="P157" s="999"/>
      <c r="Q157" s="999"/>
      <c r="R157" s="999"/>
      <c r="S157" s="999"/>
      <c r="T157" s="999"/>
      <c r="U157" s="999"/>
      <c r="V157" s="999"/>
      <c r="W157" s="999"/>
      <c r="X157" s="999"/>
      <c r="Y157" s="1000"/>
      <c r="Z157" s="1000"/>
      <c r="AA157" s="1001"/>
      <c r="AB157" s="999"/>
      <c r="AC157" s="999"/>
      <c r="AD157" s="999"/>
      <c r="AE157" s="999"/>
      <c r="AF157" s="999"/>
      <c r="AG157" s="999"/>
      <c r="AH157" s="999"/>
      <c r="AI157" s="999"/>
      <c r="AJ157" s="1002"/>
    </row>
    <row r="158" spans="1:36" ht="24.75" customHeight="1">
      <c r="A158" s="10">
        <v>1</v>
      </c>
      <c r="B158" s="18">
        <v>109</v>
      </c>
      <c r="C158" s="592" t="s">
        <v>804</v>
      </c>
      <c r="D158" s="1008">
        <v>49</v>
      </c>
      <c r="E158" s="1008">
        <v>45</v>
      </c>
      <c r="F158" s="153">
        <f t="shared" ref="F158:F162" si="237">D158+E158</f>
        <v>94</v>
      </c>
      <c r="G158" s="743">
        <v>22</v>
      </c>
      <c r="H158" s="1008">
        <v>27</v>
      </c>
      <c r="I158" s="153">
        <f t="shared" ref="I158:I162" si="238">G158+H158</f>
        <v>49</v>
      </c>
      <c r="J158" s="1008">
        <v>3</v>
      </c>
      <c r="K158" s="1008">
        <v>0</v>
      </c>
      <c r="L158" s="153">
        <f t="shared" ref="L158:L162" si="239">J158+K158</f>
        <v>3</v>
      </c>
      <c r="M158" s="1008">
        <v>2</v>
      </c>
      <c r="N158" s="1008">
        <v>0</v>
      </c>
      <c r="O158" s="153">
        <f t="shared" ref="O158:O162" si="240">M158+N158</f>
        <v>2</v>
      </c>
      <c r="P158" s="1009"/>
      <c r="Q158" s="1009"/>
      <c r="R158" s="153">
        <f t="shared" ref="R158:R162" si="241">P158+Q158</f>
        <v>0</v>
      </c>
      <c r="S158" s="1004"/>
      <c r="T158" s="1004"/>
      <c r="U158" s="578">
        <f>+S158+T158</f>
        <v>0</v>
      </c>
      <c r="V158" s="578"/>
      <c r="W158" s="578"/>
      <c r="X158" s="992">
        <f t="shared" ref="X158:X162" si="242">+V158+W158</f>
        <v>0</v>
      </c>
      <c r="Y158" s="998">
        <f t="shared" ref="Y158:AA162" si="243">D158+G158+J158+M158+P158+S158+V158</f>
        <v>76</v>
      </c>
      <c r="Z158" s="998">
        <f t="shared" si="243"/>
        <v>72</v>
      </c>
      <c r="AA158" s="998">
        <f t="shared" si="243"/>
        <v>148</v>
      </c>
      <c r="AB158" s="1010">
        <v>86</v>
      </c>
      <c r="AC158" s="1010">
        <v>89</v>
      </c>
      <c r="AD158" s="578">
        <f>+AB158+AC158</f>
        <v>175</v>
      </c>
      <c r="AE158" s="992">
        <f t="shared" ref="AE158:AF162" si="244">Y158+AB158</f>
        <v>162</v>
      </c>
      <c r="AF158" s="992">
        <f t="shared" si="244"/>
        <v>161</v>
      </c>
      <c r="AG158" s="578">
        <f>+AE158+AF158</f>
        <v>323</v>
      </c>
      <c r="AH158" s="1004"/>
      <c r="AI158" s="1004"/>
      <c r="AJ158" s="578">
        <f>+AH158+AI158</f>
        <v>0</v>
      </c>
    </row>
    <row r="159" spans="1:36" ht="24.75" customHeight="1">
      <c r="A159" s="10">
        <v>2</v>
      </c>
      <c r="B159" s="18">
        <v>110</v>
      </c>
      <c r="C159" s="592" t="s">
        <v>803</v>
      </c>
      <c r="D159" s="1008">
        <v>156</v>
      </c>
      <c r="E159" s="1008">
        <v>178</v>
      </c>
      <c r="F159" s="153">
        <f t="shared" si="237"/>
        <v>334</v>
      </c>
      <c r="G159" s="1008">
        <v>20</v>
      </c>
      <c r="H159" s="1008">
        <v>22</v>
      </c>
      <c r="I159" s="153">
        <f t="shared" si="238"/>
        <v>42</v>
      </c>
      <c r="J159" s="1008">
        <v>12</v>
      </c>
      <c r="K159" s="1008">
        <v>12</v>
      </c>
      <c r="L159" s="153">
        <f t="shared" si="239"/>
        <v>24</v>
      </c>
      <c r="M159" s="1008">
        <v>0</v>
      </c>
      <c r="N159" s="1008">
        <v>0</v>
      </c>
      <c r="O159" s="153">
        <f t="shared" si="240"/>
        <v>0</v>
      </c>
      <c r="P159" s="1009"/>
      <c r="Q159" s="1009"/>
      <c r="R159" s="153">
        <f t="shared" si="241"/>
        <v>0</v>
      </c>
      <c r="S159" s="1004"/>
      <c r="T159" s="1004"/>
      <c r="U159" s="578">
        <f>+S159+T159</f>
        <v>0</v>
      </c>
      <c r="V159" s="578"/>
      <c r="W159" s="578"/>
      <c r="X159" s="992">
        <f t="shared" si="242"/>
        <v>0</v>
      </c>
      <c r="Y159" s="998">
        <f t="shared" si="243"/>
        <v>188</v>
      </c>
      <c r="Z159" s="998">
        <f t="shared" si="243"/>
        <v>212</v>
      </c>
      <c r="AA159" s="998">
        <f t="shared" si="243"/>
        <v>400</v>
      </c>
      <c r="AB159" s="1010">
        <v>65</v>
      </c>
      <c r="AC159" s="1010">
        <v>97</v>
      </c>
      <c r="AD159" s="578">
        <f>+AB159+AC159</f>
        <v>162</v>
      </c>
      <c r="AE159" s="992">
        <f t="shared" si="244"/>
        <v>253</v>
      </c>
      <c r="AF159" s="992">
        <f t="shared" si="244"/>
        <v>309</v>
      </c>
      <c r="AG159" s="578">
        <f>+AE159+AF159</f>
        <v>562</v>
      </c>
      <c r="AH159" s="1004"/>
      <c r="AI159" s="1004">
        <v>1</v>
      </c>
      <c r="AJ159" s="578">
        <f>+AH159+AI159</f>
        <v>1</v>
      </c>
    </row>
    <row r="160" spans="1:36" ht="24.75" customHeight="1">
      <c r="A160" s="10">
        <v>3</v>
      </c>
      <c r="B160" s="18">
        <v>111</v>
      </c>
      <c r="C160" s="592" t="s">
        <v>806</v>
      </c>
      <c r="D160" s="1011">
        <v>20</v>
      </c>
      <c r="E160" s="1008">
        <v>21</v>
      </c>
      <c r="F160" s="153">
        <f t="shared" si="237"/>
        <v>41</v>
      </c>
      <c r="G160" s="1008">
        <v>16</v>
      </c>
      <c r="H160" s="1008">
        <v>7</v>
      </c>
      <c r="I160" s="153">
        <f t="shared" si="238"/>
        <v>23</v>
      </c>
      <c r="J160" s="1008">
        <v>5</v>
      </c>
      <c r="K160" s="1008">
        <v>3</v>
      </c>
      <c r="L160" s="153">
        <f t="shared" si="239"/>
        <v>8</v>
      </c>
      <c r="M160" s="1008">
        <v>0</v>
      </c>
      <c r="N160" s="1008">
        <v>0</v>
      </c>
      <c r="O160" s="153">
        <f t="shared" si="240"/>
        <v>0</v>
      </c>
      <c r="P160" s="1009"/>
      <c r="Q160" s="1009"/>
      <c r="R160" s="153">
        <f t="shared" si="241"/>
        <v>0</v>
      </c>
      <c r="S160" s="1004"/>
      <c r="T160" s="1004"/>
      <c r="U160" s="578">
        <f>+S160+T160</f>
        <v>0</v>
      </c>
      <c r="V160" s="578"/>
      <c r="W160" s="578"/>
      <c r="X160" s="992">
        <f t="shared" si="242"/>
        <v>0</v>
      </c>
      <c r="Y160" s="998">
        <f t="shared" si="243"/>
        <v>41</v>
      </c>
      <c r="Z160" s="998">
        <f t="shared" si="243"/>
        <v>31</v>
      </c>
      <c r="AA160" s="998">
        <f t="shared" si="243"/>
        <v>72</v>
      </c>
      <c r="AB160" s="1010">
        <v>100</v>
      </c>
      <c r="AC160" s="1010">
        <v>110</v>
      </c>
      <c r="AD160" s="578">
        <f>+AB160+AC160</f>
        <v>210</v>
      </c>
      <c r="AE160" s="992">
        <f t="shared" si="244"/>
        <v>141</v>
      </c>
      <c r="AF160" s="992">
        <f t="shared" si="244"/>
        <v>141</v>
      </c>
      <c r="AG160" s="578">
        <f>+AE160+AF160</f>
        <v>282</v>
      </c>
      <c r="AH160" s="1004"/>
      <c r="AI160" s="1004"/>
      <c r="AJ160" s="578">
        <f>+AH160+AI160</f>
        <v>0</v>
      </c>
    </row>
    <row r="161" spans="1:36" ht="24.75" customHeight="1">
      <c r="A161" s="10">
        <v>4</v>
      </c>
      <c r="B161" s="18">
        <v>112</v>
      </c>
      <c r="C161" s="592" t="s">
        <v>805</v>
      </c>
      <c r="D161" s="1008">
        <v>190</v>
      </c>
      <c r="E161" s="1008">
        <v>200</v>
      </c>
      <c r="F161" s="153">
        <f t="shared" si="237"/>
        <v>390</v>
      </c>
      <c r="G161" s="1008">
        <v>71</v>
      </c>
      <c r="H161" s="1008">
        <v>39</v>
      </c>
      <c r="I161" s="153">
        <f t="shared" si="238"/>
        <v>110</v>
      </c>
      <c r="J161" s="1008">
        <v>8</v>
      </c>
      <c r="K161" s="1008">
        <v>6</v>
      </c>
      <c r="L161" s="153">
        <f t="shared" si="239"/>
        <v>14</v>
      </c>
      <c r="M161" s="1008">
        <v>0</v>
      </c>
      <c r="N161" s="1008">
        <v>0</v>
      </c>
      <c r="O161" s="153">
        <f t="shared" si="240"/>
        <v>0</v>
      </c>
      <c r="P161" s="1009"/>
      <c r="Q161" s="1009"/>
      <c r="R161" s="153">
        <f t="shared" si="241"/>
        <v>0</v>
      </c>
      <c r="S161" s="1004"/>
      <c r="T161" s="1004"/>
      <c r="U161" s="578">
        <f>+S161+T161</f>
        <v>0</v>
      </c>
      <c r="V161" s="578"/>
      <c r="W161" s="578"/>
      <c r="X161" s="992">
        <f t="shared" si="242"/>
        <v>0</v>
      </c>
      <c r="Y161" s="998">
        <f t="shared" si="243"/>
        <v>269</v>
      </c>
      <c r="Z161" s="998">
        <f t="shared" si="243"/>
        <v>245</v>
      </c>
      <c r="AA161" s="998">
        <f t="shared" si="243"/>
        <v>514</v>
      </c>
      <c r="AB161" s="1010">
        <v>82</v>
      </c>
      <c r="AC161" s="1010">
        <v>69</v>
      </c>
      <c r="AD161" s="578">
        <f>+AB161+AC161</f>
        <v>151</v>
      </c>
      <c r="AE161" s="992">
        <f t="shared" si="244"/>
        <v>351</v>
      </c>
      <c r="AF161" s="992">
        <f t="shared" si="244"/>
        <v>314</v>
      </c>
      <c r="AG161" s="578">
        <f>+AE161+AF161</f>
        <v>665</v>
      </c>
      <c r="AH161" s="1004"/>
      <c r="AI161" s="1004"/>
      <c r="AJ161" s="578">
        <f>+AH161+AI161</f>
        <v>0</v>
      </c>
    </row>
    <row r="162" spans="1:36" ht="24.75" customHeight="1">
      <c r="A162" s="10">
        <v>5</v>
      </c>
      <c r="B162" s="18">
        <v>113</v>
      </c>
      <c r="C162" s="592" t="s">
        <v>807</v>
      </c>
      <c r="D162" s="1008">
        <v>27</v>
      </c>
      <c r="E162" s="1008">
        <v>37</v>
      </c>
      <c r="F162" s="153">
        <f t="shared" si="237"/>
        <v>64</v>
      </c>
      <c r="G162" s="1008">
        <v>32</v>
      </c>
      <c r="H162" s="1008">
        <v>26</v>
      </c>
      <c r="I162" s="153">
        <f t="shared" si="238"/>
        <v>58</v>
      </c>
      <c r="J162" s="1008">
        <v>2</v>
      </c>
      <c r="K162" s="1008">
        <v>2</v>
      </c>
      <c r="L162" s="153">
        <f t="shared" si="239"/>
        <v>4</v>
      </c>
      <c r="M162" s="1008">
        <v>0</v>
      </c>
      <c r="N162" s="1008">
        <v>1</v>
      </c>
      <c r="O162" s="153">
        <f t="shared" si="240"/>
        <v>1</v>
      </c>
      <c r="P162" s="1009"/>
      <c r="Q162" s="1009"/>
      <c r="R162" s="153">
        <f t="shared" si="241"/>
        <v>0</v>
      </c>
      <c r="S162" s="1004"/>
      <c r="T162" s="1004"/>
      <c r="U162" s="578">
        <f>+S162+T162</f>
        <v>0</v>
      </c>
      <c r="V162" s="578"/>
      <c r="W162" s="578"/>
      <c r="X162" s="992">
        <f t="shared" si="242"/>
        <v>0</v>
      </c>
      <c r="Y162" s="998">
        <f t="shared" si="243"/>
        <v>61</v>
      </c>
      <c r="Z162" s="998">
        <f t="shared" si="243"/>
        <v>66</v>
      </c>
      <c r="AA162" s="998">
        <f t="shared" si="243"/>
        <v>127</v>
      </c>
      <c r="AB162" s="1010">
        <v>69</v>
      </c>
      <c r="AC162" s="1010">
        <v>71</v>
      </c>
      <c r="AD162" s="578">
        <f>+AB162+AC162</f>
        <v>140</v>
      </c>
      <c r="AE162" s="992">
        <f t="shared" si="244"/>
        <v>130</v>
      </c>
      <c r="AF162" s="992">
        <f t="shared" si="244"/>
        <v>137</v>
      </c>
      <c r="AG162" s="578">
        <f>+AE162+AF162</f>
        <v>267</v>
      </c>
      <c r="AH162" s="1004"/>
      <c r="AI162" s="1004"/>
      <c r="AJ162" s="578">
        <f>+AH162+AI162</f>
        <v>0</v>
      </c>
    </row>
    <row r="163" spans="1:36" ht="24.75" customHeight="1">
      <c r="B163" s="80"/>
      <c r="C163" s="274" t="s">
        <v>6</v>
      </c>
      <c r="D163" s="451">
        <f>SUM(D158:D162)</f>
        <v>442</v>
      </c>
      <c r="E163" s="451">
        <f t="shared" ref="E163:AJ163" si="245">SUM(E158:E162)</f>
        <v>481</v>
      </c>
      <c r="F163" s="451">
        <f t="shared" si="245"/>
        <v>923</v>
      </c>
      <c r="G163" s="451">
        <f t="shared" si="245"/>
        <v>161</v>
      </c>
      <c r="H163" s="451">
        <f t="shared" si="245"/>
        <v>121</v>
      </c>
      <c r="I163" s="451">
        <f t="shared" si="245"/>
        <v>282</v>
      </c>
      <c r="J163" s="451">
        <f t="shared" si="245"/>
        <v>30</v>
      </c>
      <c r="K163" s="451">
        <f t="shared" si="245"/>
        <v>23</v>
      </c>
      <c r="L163" s="451">
        <f t="shared" si="245"/>
        <v>53</v>
      </c>
      <c r="M163" s="451">
        <f t="shared" si="245"/>
        <v>2</v>
      </c>
      <c r="N163" s="451">
        <f t="shared" si="245"/>
        <v>1</v>
      </c>
      <c r="O163" s="451">
        <f t="shared" si="245"/>
        <v>3</v>
      </c>
      <c r="P163" s="451">
        <f t="shared" si="245"/>
        <v>0</v>
      </c>
      <c r="Q163" s="451">
        <f t="shared" si="245"/>
        <v>0</v>
      </c>
      <c r="R163" s="451">
        <f t="shared" si="245"/>
        <v>0</v>
      </c>
      <c r="S163" s="451">
        <f t="shared" si="245"/>
        <v>0</v>
      </c>
      <c r="T163" s="451">
        <f t="shared" si="245"/>
        <v>0</v>
      </c>
      <c r="U163" s="451">
        <f t="shared" si="245"/>
        <v>0</v>
      </c>
      <c r="V163" s="451">
        <f t="shared" si="245"/>
        <v>0</v>
      </c>
      <c r="W163" s="451">
        <f t="shared" si="245"/>
        <v>0</v>
      </c>
      <c r="X163" s="451">
        <f t="shared" si="245"/>
        <v>0</v>
      </c>
      <c r="Y163" s="182">
        <f t="shared" si="245"/>
        <v>635</v>
      </c>
      <c r="Z163" s="182">
        <f t="shared" si="245"/>
        <v>626</v>
      </c>
      <c r="AA163" s="182">
        <f t="shared" si="245"/>
        <v>1261</v>
      </c>
      <c r="AB163" s="451">
        <f t="shared" si="245"/>
        <v>402</v>
      </c>
      <c r="AC163" s="451">
        <f t="shared" si="245"/>
        <v>436</v>
      </c>
      <c r="AD163" s="451">
        <f t="shared" si="245"/>
        <v>838</v>
      </c>
      <c r="AE163" s="451">
        <f t="shared" si="245"/>
        <v>1037</v>
      </c>
      <c r="AF163" s="451">
        <f t="shared" si="245"/>
        <v>1062</v>
      </c>
      <c r="AG163" s="451">
        <f t="shared" si="245"/>
        <v>2099</v>
      </c>
      <c r="AH163" s="451">
        <f t="shared" si="245"/>
        <v>0</v>
      </c>
      <c r="AI163" s="451">
        <f t="shared" si="245"/>
        <v>1</v>
      </c>
      <c r="AJ163" s="451">
        <f t="shared" si="245"/>
        <v>1</v>
      </c>
    </row>
    <row r="164" spans="1:36" ht="24.75" customHeight="1">
      <c r="B164" s="278" t="s">
        <v>144</v>
      </c>
      <c r="C164" s="271"/>
      <c r="D164" s="999"/>
      <c r="E164" s="999"/>
      <c r="F164" s="999"/>
      <c r="G164" s="999"/>
      <c r="H164" s="999"/>
      <c r="I164" s="999"/>
      <c r="J164" s="999"/>
      <c r="K164" s="999"/>
      <c r="L164" s="999"/>
      <c r="M164" s="999"/>
      <c r="N164" s="999"/>
      <c r="O164" s="999"/>
      <c r="P164" s="999"/>
      <c r="Q164" s="999"/>
      <c r="R164" s="999"/>
      <c r="S164" s="999"/>
      <c r="T164" s="999"/>
      <c r="U164" s="999"/>
      <c r="V164" s="999"/>
      <c r="W164" s="999"/>
      <c r="X164" s="999"/>
      <c r="Y164" s="1000"/>
      <c r="Z164" s="1000"/>
      <c r="AA164" s="1001"/>
      <c r="AB164" s="999"/>
      <c r="AC164" s="999"/>
      <c r="AD164" s="999"/>
      <c r="AE164" s="999"/>
      <c r="AF164" s="999"/>
      <c r="AG164" s="999"/>
      <c r="AH164" s="999"/>
      <c r="AI164" s="999"/>
      <c r="AJ164" s="1002"/>
    </row>
    <row r="165" spans="1:36" ht="24.75" customHeight="1">
      <c r="A165" s="10">
        <v>1</v>
      </c>
      <c r="B165" s="18">
        <v>114</v>
      </c>
      <c r="C165" s="598" t="s">
        <v>828</v>
      </c>
      <c r="D165" s="578">
        <v>21</v>
      </c>
      <c r="E165" s="578">
        <v>16</v>
      </c>
      <c r="F165" s="578">
        <f t="shared" ref="F165:F172" si="246">+D165+E165</f>
        <v>37</v>
      </c>
      <c r="G165" s="578">
        <v>306</v>
      </c>
      <c r="H165" s="578">
        <v>301</v>
      </c>
      <c r="I165" s="578">
        <f t="shared" ref="I165:I172" si="247">+G165+H165</f>
        <v>607</v>
      </c>
      <c r="J165" s="578">
        <v>1</v>
      </c>
      <c r="K165" s="578">
        <v>0</v>
      </c>
      <c r="L165" s="578">
        <f t="shared" ref="L165:L172" si="248">+J165+K165</f>
        <v>1</v>
      </c>
      <c r="M165" s="578">
        <v>0</v>
      </c>
      <c r="N165" s="578">
        <v>0</v>
      </c>
      <c r="O165" s="578">
        <f t="shared" ref="O165:O172" si="249">+M165+N165</f>
        <v>0</v>
      </c>
      <c r="P165" s="578"/>
      <c r="Q165" s="578"/>
      <c r="R165" s="153">
        <f t="shared" ref="R165:R172" si="250">P165+Q165</f>
        <v>0</v>
      </c>
      <c r="S165" s="578"/>
      <c r="T165" s="578"/>
      <c r="U165" s="578">
        <f t="shared" ref="U165:U172" si="251">+S165+T165</f>
        <v>0</v>
      </c>
      <c r="V165" s="578"/>
      <c r="W165" s="578"/>
      <c r="X165" s="992">
        <f t="shared" ref="X165:X172" si="252">+V165+W165</f>
        <v>0</v>
      </c>
      <c r="Y165" s="998">
        <f t="shared" ref="Y165:AA172" si="253">D165+G165+J165+M165+P165+S165+V165</f>
        <v>328</v>
      </c>
      <c r="Z165" s="998">
        <f t="shared" si="253"/>
        <v>317</v>
      </c>
      <c r="AA165" s="998">
        <f t="shared" si="253"/>
        <v>645</v>
      </c>
      <c r="AB165" s="578"/>
      <c r="AC165" s="578"/>
      <c r="AD165" s="992">
        <f t="shared" ref="AD165:AD172" si="254">AB165+AC165</f>
        <v>0</v>
      </c>
      <c r="AE165" s="992">
        <f t="shared" ref="AE165:AF172" si="255">Y165+AB165</f>
        <v>328</v>
      </c>
      <c r="AF165" s="992">
        <f t="shared" si="255"/>
        <v>317</v>
      </c>
      <c r="AG165" s="992">
        <f t="shared" ref="AG165:AG172" si="256">AE165+AF165</f>
        <v>645</v>
      </c>
      <c r="AH165" s="992">
        <v>0</v>
      </c>
      <c r="AI165" s="992">
        <v>0</v>
      </c>
      <c r="AJ165" s="578">
        <f t="shared" ref="AJ165:AJ172" si="257">AH165+AI165</f>
        <v>0</v>
      </c>
    </row>
    <row r="166" spans="1:36" ht="24.75" customHeight="1">
      <c r="A166" s="10">
        <v>2</v>
      </c>
      <c r="B166" s="18">
        <v>115</v>
      </c>
      <c r="C166" s="598" t="s">
        <v>829</v>
      </c>
      <c r="D166" s="578">
        <v>15</v>
      </c>
      <c r="E166" s="578">
        <v>6</v>
      </c>
      <c r="F166" s="578">
        <f t="shared" si="246"/>
        <v>21</v>
      </c>
      <c r="G166" s="578">
        <v>491</v>
      </c>
      <c r="H166" s="578">
        <v>430</v>
      </c>
      <c r="I166" s="578">
        <f t="shared" si="247"/>
        <v>921</v>
      </c>
      <c r="J166" s="578">
        <v>2</v>
      </c>
      <c r="K166" s="578">
        <v>1</v>
      </c>
      <c r="L166" s="578">
        <f t="shared" si="248"/>
        <v>3</v>
      </c>
      <c r="M166" s="578">
        <v>19</v>
      </c>
      <c r="N166" s="578">
        <v>10</v>
      </c>
      <c r="O166" s="578">
        <f t="shared" si="249"/>
        <v>29</v>
      </c>
      <c r="P166" s="578"/>
      <c r="Q166" s="578"/>
      <c r="R166" s="153">
        <f t="shared" si="250"/>
        <v>0</v>
      </c>
      <c r="S166" s="578"/>
      <c r="T166" s="578"/>
      <c r="U166" s="578">
        <f t="shared" si="251"/>
        <v>0</v>
      </c>
      <c r="V166" s="578"/>
      <c r="W166" s="578"/>
      <c r="X166" s="992">
        <f t="shared" si="252"/>
        <v>0</v>
      </c>
      <c r="Y166" s="998">
        <f t="shared" si="253"/>
        <v>527</v>
      </c>
      <c r="Z166" s="998">
        <f t="shared" si="253"/>
        <v>447</v>
      </c>
      <c r="AA166" s="998">
        <f t="shared" si="253"/>
        <v>974</v>
      </c>
      <c r="AB166" s="578"/>
      <c r="AC166" s="578"/>
      <c r="AD166" s="992">
        <f t="shared" si="254"/>
        <v>0</v>
      </c>
      <c r="AE166" s="992">
        <f t="shared" si="255"/>
        <v>527</v>
      </c>
      <c r="AF166" s="992">
        <f t="shared" si="255"/>
        <v>447</v>
      </c>
      <c r="AG166" s="992">
        <f t="shared" si="256"/>
        <v>974</v>
      </c>
      <c r="AH166" s="992">
        <v>0</v>
      </c>
      <c r="AI166" s="992">
        <v>0</v>
      </c>
      <c r="AJ166" s="578">
        <f t="shared" si="257"/>
        <v>0</v>
      </c>
    </row>
    <row r="167" spans="1:36" ht="24.75" customHeight="1">
      <c r="A167" s="10">
        <v>3</v>
      </c>
      <c r="B167" s="18">
        <v>116</v>
      </c>
      <c r="C167" s="598" t="s">
        <v>830</v>
      </c>
      <c r="D167" s="578">
        <v>5</v>
      </c>
      <c r="E167" s="578">
        <v>5</v>
      </c>
      <c r="F167" s="578">
        <f t="shared" si="246"/>
        <v>10</v>
      </c>
      <c r="G167" s="578">
        <v>235</v>
      </c>
      <c r="H167" s="578">
        <v>201</v>
      </c>
      <c r="I167" s="578">
        <f t="shared" si="247"/>
        <v>436</v>
      </c>
      <c r="J167" s="578">
        <v>1</v>
      </c>
      <c r="K167" s="578">
        <v>0</v>
      </c>
      <c r="L167" s="578">
        <f t="shared" si="248"/>
        <v>1</v>
      </c>
      <c r="M167" s="578">
        <v>1</v>
      </c>
      <c r="N167" s="578">
        <v>1</v>
      </c>
      <c r="O167" s="578">
        <f t="shared" si="249"/>
        <v>2</v>
      </c>
      <c r="P167" s="578"/>
      <c r="Q167" s="578"/>
      <c r="R167" s="153">
        <f t="shared" si="250"/>
        <v>0</v>
      </c>
      <c r="S167" s="578"/>
      <c r="T167" s="578"/>
      <c r="U167" s="578">
        <f t="shared" si="251"/>
        <v>0</v>
      </c>
      <c r="V167" s="578"/>
      <c r="W167" s="578"/>
      <c r="X167" s="992">
        <f t="shared" si="252"/>
        <v>0</v>
      </c>
      <c r="Y167" s="998">
        <f t="shared" si="253"/>
        <v>242</v>
      </c>
      <c r="Z167" s="998">
        <f t="shared" si="253"/>
        <v>207</v>
      </c>
      <c r="AA167" s="998">
        <f t="shared" si="253"/>
        <v>449</v>
      </c>
      <c r="AB167" s="578"/>
      <c r="AC167" s="578"/>
      <c r="AD167" s="992">
        <f t="shared" si="254"/>
        <v>0</v>
      </c>
      <c r="AE167" s="992">
        <f t="shared" si="255"/>
        <v>242</v>
      </c>
      <c r="AF167" s="992">
        <f t="shared" si="255"/>
        <v>207</v>
      </c>
      <c r="AG167" s="992">
        <f t="shared" si="256"/>
        <v>449</v>
      </c>
      <c r="AH167" s="992">
        <v>20</v>
      </c>
      <c r="AI167" s="992">
        <v>10</v>
      </c>
      <c r="AJ167" s="578">
        <f t="shared" si="257"/>
        <v>30</v>
      </c>
    </row>
    <row r="168" spans="1:36" ht="24.75" customHeight="1">
      <c r="A168" s="10">
        <v>4</v>
      </c>
      <c r="B168" s="18">
        <v>117</v>
      </c>
      <c r="C168" s="598" t="s">
        <v>831</v>
      </c>
      <c r="D168" s="578">
        <v>22</v>
      </c>
      <c r="E168" s="578">
        <v>21</v>
      </c>
      <c r="F168" s="578">
        <f t="shared" si="246"/>
        <v>43</v>
      </c>
      <c r="G168" s="578">
        <v>220</v>
      </c>
      <c r="H168" s="578">
        <v>202</v>
      </c>
      <c r="I168" s="578">
        <f t="shared" si="247"/>
        <v>422</v>
      </c>
      <c r="J168" s="578">
        <v>8</v>
      </c>
      <c r="K168" s="578">
        <v>8</v>
      </c>
      <c r="L168" s="578">
        <f t="shared" si="248"/>
        <v>16</v>
      </c>
      <c r="M168" s="578">
        <v>1</v>
      </c>
      <c r="N168" s="578">
        <v>0</v>
      </c>
      <c r="O168" s="578">
        <f t="shared" si="249"/>
        <v>1</v>
      </c>
      <c r="P168" s="578"/>
      <c r="Q168" s="578"/>
      <c r="R168" s="153">
        <f t="shared" si="250"/>
        <v>0</v>
      </c>
      <c r="S168" s="578"/>
      <c r="T168" s="578"/>
      <c r="U168" s="578">
        <f t="shared" si="251"/>
        <v>0</v>
      </c>
      <c r="V168" s="578"/>
      <c r="W168" s="578"/>
      <c r="X168" s="992">
        <f t="shared" si="252"/>
        <v>0</v>
      </c>
      <c r="Y168" s="998">
        <f t="shared" si="253"/>
        <v>251</v>
      </c>
      <c r="Z168" s="998">
        <f t="shared" si="253"/>
        <v>231</v>
      </c>
      <c r="AA168" s="998">
        <f t="shared" si="253"/>
        <v>482</v>
      </c>
      <c r="AB168" s="578"/>
      <c r="AC168" s="578"/>
      <c r="AD168" s="992">
        <f t="shared" si="254"/>
        <v>0</v>
      </c>
      <c r="AE168" s="992">
        <f t="shared" si="255"/>
        <v>251</v>
      </c>
      <c r="AF168" s="992">
        <f t="shared" si="255"/>
        <v>231</v>
      </c>
      <c r="AG168" s="992">
        <f t="shared" si="256"/>
        <v>482</v>
      </c>
      <c r="AH168" s="992">
        <v>2</v>
      </c>
      <c r="AI168" s="992">
        <v>0</v>
      </c>
      <c r="AJ168" s="578">
        <f t="shared" si="257"/>
        <v>2</v>
      </c>
    </row>
    <row r="169" spans="1:36" ht="24.75" customHeight="1">
      <c r="A169" s="10">
        <v>5</v>
      </c>
      <c r="B169" s="18">
        <v>118</v>
      </c>
      <c r="C169" s="603" t="s">
        <v>832</v>
      </c>
      <c r="D169" s="578">
        <v>39</v>
      </c>
      <c r="E169" s="578">
        <v>39</v>
      </c>
      <c r="F169" s="578">
        <f t="shared" si="246"/>
        <v>78</v>
      </c>
      <c r="G169" s="578">
        <v>191</v>
      </c>
      <c r="H169" s="578">
        <v>192</v>
      </c>
      <c r="I169" s="578">
        <f t="shared" si="247"/>
        <v>383</v>
      </c>
      <c r="J169" s="578">
        <v>0</v>
      </c>
      <c r="K169" s="578">
        <v>0</v>
      </c>
      <c r="L169" s="578">
        <f t="shared" si="248"/>
        <v>0</v>
      </c>
      <c r="M169" s="578">
        <v>1</v>
      </c>
      <c r="N169" s="578">
        <v>0</v>
      </c>
      <c r="O169" s="578">
        <f t="shared" si="249"/>
        <v>1</v>
      </c>
      <c r="P169" s="578"/>
      <c r="Q169" s="578"/>
      <c r="R169" s="153">
        <f t="shared" si="250"/>
        <v>0</v>
      </c>
      <c r="S169" s="578"/>
      <c r="T169" s="578"/>
      <c r="U169" s="578">
        <f t="shared" si="251"/>
        <v>0</v>
      </c>
      <c r="V169" s="578"/>
      <c r="W169" s="578"/>
      <c r="X169" s="992">
        <f t="shared" si="252"/>
        <v>0</v>
      </c>
      <c r="Y169" s="998">
        <f t="shared" si="253"/>
        <v>231</v>
      </c>
      <c r="Z169" s="998">
        <f t="shared" si="253"/>
        <v>231</v>
      </c>
      <c r="AA169" s="998">
        <f t="shared" si="253"/>
        <v>462</v>
      </c>
      <c r="AB169" s="578"/>
      <c r="AC169" s="578"/>
      <c r="AD169" s="992">
        <f t="shared" si="254"/>
        <v>0</v>
      </c>
      <c r="AE169" s="992">
        <f t="shared" si="255"/>
        <v>231</v>
      </c>
      <c r="AF169" s="992">
        <f t="shared" si="255"/>
        <v>231</v>
      </c>
      <c r="AG169" s="992">
        <f t="shared" si="256"/>
        <v>462</v>
      </c>
      <c r="AH169" s="992"/>
      <c r="AI169" s="992"/>
      <c r="AJ169" s="578">
        <f t="shared" si="257"/>
        <v>0</v>
      </c>
    </row>
    <row r="170" spans="1:36" ht="24.75" customHeight="1">
      <c r="A170" s="10">
        <v>6</v>
      </c>
      <c r="B170" s="18">
        <v>119</v>
      </c>
      <c r="C170" s="598" t="s">
        <v>833</v>
      </c>
      <c r="D170" s="578">
        <v>2</v>
      </c>
      <c r="E170" s="578">
        <v>1</v>
      </c>
      <c r="F170" s="578">
        <f t="shared" si="246"/>
        <v>3</v>
      </c>
      <c r="G170" s="578">
        <v>324</v>
      </c>
      <c r="H170" s="578">
        <v>271</v>
      </c>
      <c r="I170" s="578">
        <f t="shared" si="247"/>
        <v>595</v>
      </c>
      <c r="J170" s="578">
        <v>0</v>
      </c>
      <c r="K170" s="578">
        <v>0</v>
      </c>
      <c r="L170" s="578">
        <f t="shared" si="248"/>
        <v>0</v>
      </c>
      <c r="M170" s="578">
        <v>0</v>
      </c>
      <c r="N170" s="578">
        <v>0</v>
      </c>
      <c r="O170" s="578">
        <f t="shared" si="249"/>
        <v>0</v>
      </c>
      <c r="P170" s="578"/>
      <c r="Q170" s="578"/>
      <c r="R170" s="153">
        <f t="shared" si="250"/>
        <v>0</v>
      </c>
      <c r="S170" s="578"/>
      <c r="T170" s="578"/>
      <c r="U170" s="578">
        <f t="shared" si="251"/>
        <v>0</v>
      </c>
      <c r="V170" s="578"/>
      <c r="W170" s="578"/>
      <c r="X170" s="992">
        <f t="shared" si="252"/>
        <v>0</v>
      </c>
      <c r="Y170" s="998">
        <f t="shared" si="253"/>
        <v>326</v>
      </c>
      <c r="Z170" s="998">
        <f t="shared" si="253"/>
        <v>272</v>
      </c>
      <c r="AA170" s="998">
        <f t="shared" si="253"/>
        <v>598</v>
      </c>
      <c r="AB170" s="578"/>
      <c r="AC170" s="578"/>
      <c r="AD170" s="992">
        <f t="shared" si="254"/>
        <v>0</v>
      </c>
      <c r="AE170" s="992">
        <f t="shared" si="255"/>
        <v>326</v>
      </c>
      <c r="AF170" s="992">
        <f t="shared" si="255"/>
        <v>272</v>
      </c>
      <c r="AG170" s="992">
        <f t="shared" si="256"/>
        <v>598</v>
      </c>
      <c r="AH170" s="992">
        <v>4</v>
      </c>
      <c r="AI170" s="992">
        <v>4</v>
      </c>
      <c r="AJ170" s="578">
        <f t="shared" si="257"/>
        <v>8</v>
      </c>
    </row>
    <row r="171" spans="1:36" ht="24.75" customHeight="1">
      <c r="A171" s="10">
        <v>7</v>
      </c>
      <c r="B171" s="18">
        <v>120</v>
      </c>
      <c r="C171" s="598" t="s">
        <v>834</v>
      </c>
      <c r="D171" s="866">
        <v>24</v>
      </c>
      <c r="E171" s="866">
        <v>15</v>
      </c>
      <c r="F171" s="578">
        <f t="shared" si="246"/>
        <v>39</v>
      </c>
      <c r="G171" s="866">
        <v>1003</v>
      </c>
      <c r="H171" s="866">
        <v>1016</v>
      </c>
      <c r="I171" s="578">
        <f t="shared" si="247"/>
        <v>2019</v>
      </c>
      <c r="J171" s="866">
        <v>14</v>
      </c>
      <c r="K171" s="866">
        <v>11</v>
      </c>
      <c r="L171" s="578">
        <f t="shared" si="248"/>
        <v>25</v>
      </c>
      <c r="M171" s="866">
        <v>57</v>
      </c>
      <c r="N171" s="866">
        <v>46</v>
      </c>
      <c r="O171" s="578">
        <f t="shared" si="249"/>
        <v>103</v>
      </c>
      <c r="P171" s="578"/>
      <c r="Q171" s="578"/>
      <c r="R171" s="153">
        <f t="shared" si="250"/>
        <v>0</v>
      </c>
      <c r="S171" s="866"/>
      <c r="T171" s="866"/>
      <c r="U171" s="578">
        <f t="shared" si="251"/>
        <v>0</v>
      </c>
      <c r="V171" s="578"/>
      <c r="W171" s="578"/>
      <c r="X171" s="992">
        <f t="shared" si="252"/>
        <v>0</v>
      </c>
      <c r="Y171" s="998">
        <f t="shared" si="253"/>
        <v>1098</v>
      </c>
      <c r="Z171" s="998">
        <f t="shared" si="253"/>
        <v>1088</v>
      </c>
      <c r="AA171" s="998">
        <f t="shared" si="253"/>
        <v>2186</v>
      </c>
      <c r="AB171" s="578"/>
      <c r="AC171" s="578"/>
      <c r="AD171" s="992">
        <f t="shared" si="254"/>
        <v>0</v>
      </c>
      <c r="AE171" s="992">
        <f t="shared" si="255"/>
        <v>1098</v>
      </c>
      <c r="AF171" s="992">
        <f t="shared" si="255"/>
        <v>1088</v>
      </c>
      <c r="AG171" s="992">
        <f t="shared" si="256"/>
        <v>2186</v>
      </c>
      <c r="AH171" s="992">
        <v>16</v>
      </c>
      <c r="AI171" s="992">
        <v>23</v>
      </c>
      <c r="AJ171" s="578">
        <f t="shared" si="257"/>
        <v>39</v>
      </c>
    </row>
    <row r="172" spans="1:36" ht="24.75" customHeight="1">
      <c r="A172" s="10">
        <v>8</v>
      </c>
      <c r="B172" s="18">
        <v>121</v>
      </c>
      <c r="C172" s="598" t="s">
        <v>835</v>
      </c>
      <c r="D172" s="578">
        <v>41</v>
      </c>
      <c r="E172" s="578">
        <v>35</v>
      </c>
      <c r="F172" s="578">
        <f t="shared" si="246"/>
        <v>76</v>
      </c>
      <c r="G172" s="578">
        <v>242</v>
      </c>
      <c r="H172" s="578">
        <v>187</v>
      </c>
      <c r="I172" s="578">
        <f t="shared" si="247"/>
        <v>429</v>
      </c>
      <c r="J172" s="578">
        <v>5</v>
      </c>
      <c r="K172" s="578">
        <v>9</v>
      </c>
      <c r="L172" s="578">
        <f t="shared" si="248"/>
        <v>14</v>
      </c>
      <c r="M172" s="578">
        <v>15</v>
      </c>
      <c r="N172" s="578">
        <v>7</v>
      </c>
      <c r="O172" s="578">
        <f t="shared" si="249"/>
        <v>22</v>
      </c>
      <c r="P172" s="578"/>
      <c r="Q172" s="578"/>
      <c r="R172" s="153">
        <f t="shared" si="250"/>
        <v>0</v>
      </c>
      <c r="S172" s="578"/>
      <c r="T172" s="578"/>
      <c r="U172" s="578">
        <f t="shared" si="251"/>
        <v>0</v>
      </c>
      <c r="V172" s="578"/>
      <c r="W172" s="578"/>
      <c r="X172" s="992">
        <f t="shared" si="252"/>
        <v>0</v>
      </c>
      <c r="Y172" s="998">
        <f t="shared" si="253"/>
        <v>303</v>
      </c>
      <c r="Z172" s="998">
        <f t="shared" si="253"/>
        <v>238</v>
      </c>
      <c r="AA172" s="998">
        <f t="shared" si="253"/>
        <v>541</v>
      </c>
      <c r="AB172" s="578"/>
      <c r="AC172" s="578"/>
      <c r="AD172" s="992">
        <f t="shared" si="254"/>
        <v>0</v>
      </c>
      <c r="AE172" s="992">
        <f t="shared" si="255"/>
        <v>303</v>
      </c>
      <c r="AF172" s="992">
        <f t="shared" si="255"/>
        <v>238</v>
      </c>
      <c r="AG172" s="992">
        <f t="shared" si="256"/>
        <v>541</v>
      </c>
      <c r="AH172" s="992">
        <v>0</v>
      </c>
      <c r="AI172" s="992">
        <v>0</v>
      </c>
      <c r="AJ172" s="578">
        <f t="shared" si="257"/>
        <v>0</v>
      </c>
    </row>
    <row r="173" spans="1:36" ht="24.75" customHeight="1">
      <c r="B173" s="80"/>
      <c r="C173" s="274" t="s">
        <v>6</v>
      </c>
      <c r="D173" s="451">
        <f>SUM(D165:D172)</f>
        <v>169</v>
      </c>
      <c r="E173" s="451">
        <f t="shared" ref="E173:AJ173" si="258">SUM(E165:E172)</f>
        <v>138</v>
      </c>
      <c r="F173" s="451">
        <f t="shared" si="258"/>
        <v>307</v>
      </c>
      <c r="G173" s="451">
        <f t="shared" si="258"/>
        <v>3012</v>
      </c>
      <c r="H173" s="451">
        <f t="shared" si="258"/>
        <v>2800</v>
      </c>
      <c r="I173" s="451">
        <f t="shared" si="258"/>
        <v>5812</v>
      </c>
      <c r="J173" s="451">
        <f t="shared" si="258"/>
        <v>31</v>
      </c>
      <c r="K173" s="451">
        <f t="shared" si="258"/>
        <v>29</v>
      </c>
      <c r="L173" s="451">
        <f t="shared" si="258"/>
        <v>60</v>
      </c>
      <c r="M173" s="451">
        <f t="shared" si="258"/>
        <v>94</v>
      </c>
      <c r="N173" s="451">
        <f t="shared" si="258"/>
        <v>64</v>
      </c>
      <c r="O173" s="451">
        <f t="shared" si="258"/>
        <v>158</v>
      </c>
      <c r="P173" s="451">
        <f t="shared" si="258"/>
        <v>0</v>
      </c>
      <c r="Q173" s="451">
        <f t="shared" si="258"/>
        <v>0</v>
      </c>
      <c r="R173" s="451">
        <f t="shared" si="258"/>
        <v>0</v>
      </c>
      <c r="S173" s="451">
        <f t="shared" si="258"/>
        <v>0</v>
      </c>
      <c r="T173" s="451">
        <f t="shared" si="258"/>
        <v>0</v>
      </c>
      <c r="U173" s="451">
        <f t="shared" si="258"/>
        <v>0</v>
      </c>
      <c r="V173" s="451">
        <f t="shared" si="258"/>
        <v>0</v>
      </c>
      <c r="W173" s="451">
        <f t="shared" si="258"/>
        <v>0</v>
      </c>
      <c r="X173" s="451">
        <f t="shared" si="258"/>
        <v>0</v>
      </c>
      <c r="Y173" s="182">
        <f t="shared" si="258"/>
        <v>3306</v>
      </c>
      <c r="Z173" s="182">
        <f t="shared" si="258"/>
        <v>3031</v>
      </c>
      <c r="AA173" s="182">
        <f t="shared" si="258"/>
        <v>6337</v>
      </c>
      <c r="AB173" s="451">
        <f t="shared" si="258"/>
        <v>0</v>
      </c>
      <c r="AC173" s="451">
        <f t="shared" si="258"/>
        <v>0</v>
      </c>
      <c r="AD173" s="451">
        <f t="shared" si="258"/>
        <v>0</v>
      </c>
      <c r="AE173" s="451">
        <f t="shared" si="258"/>
        <v>3306</v>
      </c>
      <c r="AF173" s="451">
        <f t="shared" si="258"/>
        <v>3031</v>
      </c>
      <c r="AG173" s="451">
        <f t="shared" si="258"/>
        <v>6337</v>
      </c>
      <c r="AH173" s="451">
        <f t="shared" si="258"/>
        <v>42</v>
      </c>
      <c r="AI173" s="451">
        <f t="shared" si="258"/>
        <v>37</v>
      </c>
      <c r="AJ173" s="451">
        <f t="shared" si="258"/>
        <v>79</v>
      </c>
    </row>
    <row r="174" spans="1:36" ht="24.75" customHeight="1">
      <c r="B174" s="1334" t="s">
        <v>14</v>
      </c>
      <c r="C174" s="1335"/>
      <c r="D174" s="1012">
        <f>D15+D20+D28+D32+D38+D43+D49+D61+D72+D83+D89+D101+D110+D117+D123+D128+D136+D142+D151+D156+D163+D173+D105</f>
        <v>8052</v>
      </c>
      <c r="E174" s="1012">
        <f t="shared" ref="E174:AJ174" si="259">E15+E20+E28+E32+E38+E43+E49+E61+E72+E83+E89+E101+E110+E117+E123+E128+E136+E142+E151+E156+E163+E173+E105</f>
        <v>7476</v>
      </c>
      <c r="F174" s="1012">
        <f t="shared" si="259"/>
        <v>15528</v>
      </c>
      <c r="G174" s="1012">
        <f t="shared" si="259"/>
        <v>16865</v>
      </c>
      <c r="H174" s="1012">
        <f t="shared" si="259"/>
        <v>15827</v>
      </c>
      <c r="I174" s="1012">
        <f t="shared" si="259"/>
        <v>32692</v>
      </c>
      <c r="J174" s="1012">
        <f t="shared" si="259"/>
        <v>1093</v>
      </c>
      <c r="K174" s="1012">
        <f t="shared" si="259"/>
        <v>970</v>
      </c>
      <c r="L174" s="1012">
        <f t="shared" si="259"/>
        <v>2063</v>
      </c>
      <c r="M174" s="1012">
        <f t="shared" si="259"/>
        <v>801</v>
      </c>
      <c r="N174" s="1012">
        <f t="shared" si="259"/>
        <v>695</v>
      </c>
      <c r="O174" s="1012">
        <f t="shared" si="259"/>
        <v>1496</v>
      </c>
      <c r="P174" s="1012">
        <f t="shared" si="259"/>
        <v>15</v>
      </c>
      <c r="Q174" s="1012">
        <f t="shared" si="259"/>
        <v>10</v>
      </c>
      <c r="R174" s="1012">
        <f t="shared" si="259"/>
        <v>25</v>
      </c>
      <c r="S174" s="1012">
        <f t="shared" si="259"/>
        <v>13</v>
      </c>
      <c r="T174" s="1012">
        <f t="shared" si="259"/>
        <v>11</v>
      </c>
      <c r="U174" s="1012">
        <f t="shared" si="259"/>
        <v>24</v>
      </c>
      <c r="V174" s="1012">
        <f t="shared" si="259"/>
        <v>0</v>
      </c>
      <c r="W174" s="1012">
        <f t="shared" si="259"/>
        <v>0</v>
      </c>
      <c r="X174" s="1012">
        <f t="shared" si="259"/>
        <v>0</v>
      </c>
      <c r="Y174" s="1012">
        <f t="shared" si="259"/>
        <v>26839</v>
      </c>
      <c r="Z174" s="1012">
        <f t="shared" si="259"/>
        <v>24989</v>
      </c>
      <c r="AA174" s="1012">
        <f t="shared" si="259"/>
        <v>51828</v>
      </c>
      <c r="AB174" s="1012">
        <f t="shared" si="259"/>
        <v>5093</v>
      </c>
      <c r="AC174" s="1012">
        <f t="shared" si="259"/>
        <v>4946</v>
      </c>
      <c r="AD174" s="1012">
        <f t="shared" si="259"/>
        <v>10039</v>
      </c>
      <c r="AE174" s="1012">
        <f t="shared" si="259"/>
        <v>31932</v>
      </c>
      <c r="AF174" s="1012">
        <f t="shared" si="259"/>
        <v>29935</v>
      </c>
      <c r="AG174" s="1012">
        <f t="shared" si="259"/>
        <v>61867</v>
      </c>
      <c r="AH174" s="1012">
        <f t="shared" si="259"/>
        <v>135</v>
      </c>
      <c r="AI174" s="1012">
        <f t="shared" si="259"/>
        <v>130</v>
      </c>
      <c r="AJ174" s="1012">
        <f t="shared" si="259"/>
        <v>265</v>
      </c>
    </row>
    <row r="175" spans="1:36" ht="15" customHeight="1"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013"/>
      <c r="Z175" s="1013"/>
      <c r="AA175" s="1013"/>
      <c r="AB175" s="163"/>
      <c r="AC175" s="163"/>
      <c r="AD175" s="163"/>
      <c r="AE175" s="163"/>
      <c r="AF175" s="163"/>
      <c r="AG175" s="163"/>
      <c r="AH175" s="163"/>
      <c r="AI175" s="163"/>
      <c r="AJ175" s="163"/>
    </row>
    <row r="176" spans="1:36" ht="15" customHeight="1"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013"/>
      <c r="Z176" s="1013"/>
      <c r="AA176" s="1013"/>
      <c r="AB176" s="163"/>
      <c r="AC176" s="163"/>
      <c r="AD176" s="163"/>
      <c r="AE176" s="163"/>
      <c r="AF176" s="163"/>
      <c r="AG176" s="163"/>
      <c r="AH176" s="163"/>
      <c r="AI176" s="163"/>
      <c r="AJ176" s="163"/>
    </row>
    <row r="177" spans="1:39" s="146" customFormat="1" ht="14.25" customHeight="1">
      <c r="B177" s="155"/>
      <c r="D177" s="988"/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8"/>
      <c r="V177" s="988"/>
      <c r="W177" s="988"/>
      <c r="X177" s="988"/>
      <c r="Y177" s="1014"/>
      <c r="Z177" s="1014"/>
      <c r="AA177" s="1014"/>
      <c r="AB177" s="988"/>
      <c r="AC177" s="988"/>
      <c r="AD177" s="988"/>
      <c r="AE177" s="988"/>
      <c r="AF177" s="988"/>
      <c r="AG177" s="988"/>
      <c r="AH177" s="988"/>
      <c r="AI177" s="988"/>
      <c r="AJ177" s="988"/>
      <c r="AM177" s="155"/>
    </row>
    <row r="178" spans="1:39" s="146" customFormat="1" ht="15" customHeight="1">
      <c r="D178" s="1327" t="s">
        <v>271</v>
      </c>
      <c r="E178" s="1327"/>
      <c r="F178" s="1327"/>
      <c r="G178" s="1327"/>
      <c r="H178" s="1327"/>
      <c r="I178" s="1327"/>
      <c r="J178" s="1327"/>
      <c r="K178" s="1327"/>
      <c r="L178" s="1327"/>
      <c r="M178" s="1327"/>
      <c r="N178" s="1327"/>
      <c r="O178" s="1327"/>
      <c r="P178" s="1014"/>
      <c r="Q178" s="1014"/>
      <c r="R178" s="1014"/>
      <c r="S178" s="1014"/>
      <c r="T178" s="1014"/>
      <c r="U178" s="1014"/>
      <c r="V178" s="1014"/>
      <c r="W178" s="1014"/>
      <c r="X178" s="1014"/>
      <c r="Y178" s="1014"/>
      <c r="Z178" s="1014"/>
      <c r="AA178" s="1014"/>
      <c r="AB178" s="988"/>
      <c r="AC178" s="988"/>
      <c r="AD178" s="988"/>
      <c r="AE178" s="988"/>
      <c r="AF178" s="988"/>
      <c r="AG178" s="988"/>
      <c r="AH178" s="988"/>
      <c r="AI178" s="988"/>
      <c r="AJ178" s="988"/>
      <c r="AM178" s="155"/>
    </row>
    <row r="179" spans="1:39" s="146" customFormat="1" ht="15" customHeight="1">
      <c r="B179" s="156" t="s">
        <v>277</v>
      </c>
      <c r="C179" s="155"/>
      <c r="D179" s="1327" t="s">
        <v>886</v>
      </c>
      <c r="E179" s="1327"/>
      <c r="F179" s="1327"/>
      <c r="G179" s="1327"/>
      <c r="H179" s="1327"/>
      <c r="I179" s="1327"/>
      <c r="J179" s="1327"/>
      <c r="K179" s="1327"/>
      <c r="L179" s="1327"/>
      <c r="M179" s="1327"/>
      <c r="N179" s="1327"/>
      <c r="O179" s="1327"/>
      <c r="P179" s="1014"/>
      <c r="Q179" s="1014"/>
      <c r="R179" s="1014"/>
      <c r="S179" s="1014"/>
      <c r="T179" s="1014"/>
      <c r="U179" s="1014"/>
      <c r="V179" s="1014"/>
      <c r="W179" s="1014"/>
      <c r="X179" s="1014"/>
      <c r="Y179" s="1014"/>
      <c r="Z179" s="1014"/>
      <c r="AA179" s="1014"/>
      <c r="AB179" s="988"/>
      <c r="AC179" s="988"/>
      <c r="AD179" s="988"/>
      <c r="AE179" s="988"/>
      <c r="AF179" s="988"/>
      <c r="AG179" s="988"/>
      <c r="AH179" s="988"/>
      <c r="AI179" s="988"/>
      <c r="AJ179" s="988"/>
      <c r="AM179" s="155"/>
    </row>
    <row r="180" spans="1:39" s="157" customFormat="1" ht="33.75" customHeight="1">
      <c r="B180" s="1341" t="s">
        <v>1</v>
      </c>
      <c r="C180" s="1243" t="s">
        <v>293</v>
      </c>
      <c r="D180" s="1332" t="s">
        <v>3</v>
      </c>
      <c r="E180" s="1332"/>
      <c r="F180" s="1332"/>
      <c r="G180" s="1332" t="s">
        <v>4</v>
      </c>
      <c r="H180" s="1332"/>
      <c r="I180" s="1332"/>
      <c r="J180" s="1332" t="s">
        <v>5</v>
      </c>
      <c r="K180" s="1332"/>
      <c r="L180" s="1332"/>
      <c r="M180" s="1332" t="s">
        <v>287</v>
      </c>
      <c r="N180" s="1332"/>
      <c r="O180" s="1332"/>
      <c r="P180" s="1328" t="s">
        <v>870</v>
      </c>
      <c r="Q180" s="1329"/>
      <c r="R180" s="1330"/>
      <c r="S180" s="1328" t="s">
        <v>871</v>
      </c>
      <c r="T180" s="1329"/>
      <c r="U180" s="1330"/>
      <c r="V180" s="1328" t="s">
        <v>872</v>
      </c>
      <c r="W180" s="1329"/>
      <c r="X180" s="1330"/>
      <c r="Y180" s="1332" t="s">
        <v>6</v>
      </c>
      <c r="Z180" s="1332"/>
      <c r="AA180" s="1332"/>
      <c r="AB180" s="1332" t="s">
        <v>285</v>
      </c>
      <c r="AC180" s="1332"/>
      <c r="AD180" s="1332"/>
      <c r="AE180" s="1332" t="s">
        <v>286</v>
      </c>
      <c r="AF180" s="1332"/>
      <c r="AG180" s="1332"/>
      <c r="AH180" s="1340" t="s">
        <v>7</v>
      </c>
      <c r="AI180" s="1340"/>
      <c r="AJ180" s="1340"/>
    </row>
    <row r="181" spans="1:39" s="157" customFormat="1" ht="17.25" customHeight="1">
      <c r="B181" s="1341"/>
      <c r="C181" s="1243"/>
      <c r="D181" s="1015" t="s">
        <v>240</v>
      </c>
      <c r="E181" s="1015" t="s">
        <v>241</v>
      </c>
      <c r="F181" s="1015" t="s">
        <v>234</v>
      </c>
      <c r="G181" s="1015" t="s">
        <v>240</v>
      </c>
      <c r="H181" s="1015" t="s">
        <v>241</v>
      </c>
      <c r="I181" s="1015" t="s">
        <v>234</v>
      </c>
      <c r="J181" s="1015" t="s">
        <v>240</v>
      </c>
      <c r="K181" s="1015" t="s">
        <v>241</v>
      </c>
      <c r="L181" s="1015" t="s">
        <v>234</v>
      </c>
      <c r="M181" s="1015" t="s">
        <v>240</v>
      </c>
      <c r="N181" s="1015" t="s">
        <v>241</v>
      </c>
      <c r="O181" s="1015" t="s">
        <v>234</v>
      </c>
      <c r="P181" s="1015" t="s">
        <v>240</v>
      </c>
      <c r="Q181" s="1015" t="s">
        <v>241</v>
      </c>
      <c r="R181" s="1015" t="s">
        <v>234</v>
      </c>
      <c r="S181" s="1015" t="s">
        <v>240</v>
      </c>
      <c r="T181" s="1015" t="s">
        <v>241</v>
      </c>
      <c r="U181" s="1015" t="s">
        <v>234</v>
      </c>
      <c r="V181" s="1015" t="s">
        <v>240</v>
      </c>
      <c r="W181" s="1015" t="s">
        <v>241</v>
      </c>
      <c r="X181" s="1015" t="s">
        <v>234</v>
      </c>
      <c r="Y181" s="1015" t="s">
        <v>240</v>
      </c>
      <c r="Z181" s="1015" t="s">
        <v>241</v>
      </c>
      <c r="AA181" s="1015" t="s">
        <v>234</v>
      </c>
      <c r="AB181" s="1015" t="s">
        <v>240</v>
      </c>
      <c r="AC181" s="1015" t="s">
        <v>241</v>
      </c>
      <c r="AD181" s="1015" t="s">
        <v>234</v>
      </c>
      <c r="AE181" s="1015" t="s">
        <v>240</v>
      </c>
      <c r="AF181" s="1015" t="s">
        <v>241</v>
      </c>
      <c r="AG181" s="1015" t="s">
        <v>234</v>
      </c>
      <c r="AH181" s="1015" t="s">
        <v>240</v>
      </c>
      <c r="AI181" s="1015" t="s">
        <v>241</v>
      </c>
      <c r="AJ181" s="1015" t="s">
        <v>234</v>
      </c>
    </row>
    <row r="182" spans="1:39" s="146" customFormat="1" ht="28.5" customHeight="1">
      <c r="B182" s="146" t="s">
        <v>15</v>
      </c>
      <c r="C182" s="376"/>
      <c r="D182" s="988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8"/>
      <c r="V182" s="988"/>
      <c r="W182" s="988"/>
      <c r="X182" s="988"/>
      <c r="Y182" s="1014"/>
      <c r="Z182" s="1014"/>
      <c r="AA182" s="1014"/>
      <c r="AB182" s="988"/>
      <c r="AC182" s="988"/>
      <c r="AD182" s="988"/>
      <c r="AE182" s="988"/>
      <c r="AF182" s="988"/>
      <c r="AG182" s="988"/>
      <c r="AH182" s="988"/>
      <c r="AI182" s="989"/>
      <c r="AJ182" s="990"/>
      <c r="AM182" s="155"/>
    </row>
    <row r="183" spans="1:39" s="146" customFormat="1" ht="28.5" customHeight="1">
      <c r="A183" s="675">
        <v>1</v>
      </c>
      <c r="B183" s="671">
        <v>1</v>
      </c>
      <c r="C183" s="377" t="s">
        <v>15</v>
      </c>
      <c r="D183" s="153">
        <v>5164</v>
      </c>
      <c r="E183" s="153">
        <v>4675</v>
      </c>
      <c r="F183" s="153">
        <f t="shared" ref="F183:F191" si="260">D183+E183</f>
        <v>9839</v>
      </c>
      <c r="G183" s="153">
        <v>6713</v>
      </c>
      <c r="H183" s="153">
        <v>6096</v>
      </c>
      <c r="I183" s="153">
        <f t="shared" ref="I183:I191" si="261">G183+H183</f>
        <v>12809</v>
      </c>
      <c r="J183" s="153">
        <v>387</v>
      </c>
      <c r="K183" s="153">
        <v>314</v>
      </c>
      <c r="L183" s="153">
        <f t="shared" ref="L183:L191" si="262">J183+K183</f>
        <v>701</v>
      </c>
      <c r="M183" s="153">
        <v>646</v>
      </c>
      <c r="N183" s="153">
        <v>752</v>
      </c>
      <c r="O183" s="153">
        <f t="shared" ref="O183:O191" si="263">M183+N183</f>
        <v>1398</v>
      </c>
      <c r="P183" s="153"/>
      <c r="Q183" s="153"/>
      <c r="R183" s="153">
        <f t="shared" ref="R183:R190" si="264">P183+Q183</f>
        <v>0</v>
      </c>
      <c r="S183" s="153"/>
      <c r="T183" s="153"/>
      <c r="U183" s="578">
        <f t="shared" ref="U183:U190" si="265">S183+T183</f>
        <v>0</v>
      </c>
      <c r="V183" s="578"/>
      <c r="W183" s="578"/>
      <c r="X183" s="578">
        <f t="shared" ref="X183:X190" si="266">V183+W183</f>
        <v>0</v>
      </c>
      <c r="Y183" s="998">
        <f t="shared" ref="Y183:AA190" si="267">D183+G183+J183+M183+P183+S183+V183</f>
        <v>12910</v>
      </c>
      <c r="Z183" s="998">
        <f t="shared" si="267"/>
        <v>11837</v>
      </c>
      <c r="AA183" s="998">
        <f t="shared" si="267"/>
        <v>24747</v>
      </c>
      <c r="AB183" s="991"/>
      <c r="AC183" s="991"/>
      <c r="AD183" s="992">
        <f>AB183+AC183</f>
        <v>0</v>
      </c>
      <c r="AE183" s="992">
        <f t="shared" ref="AE183:AF190" si="268">Y183+AB183</f>
        <v>12910</v>
      </c>
      <c r="AF183" s="992">
        <f t="shared" si="268"/>
        <v>11837</v>
      </c>
      <c r="AG183" s="992">
        <f>AE183+AF183</f>
        <v>24747</v>
      </c>
      <c r="AH183" s="153">
        <v>8</v>
      </c>
      <c r="AI183" s="153">
        <v>15</v>
      </c>
      <c r="AJ183" s="992">
        <f>AH183+AI183</f>
        <v>23</v>
      </c>
      <c r="AM183" s="155"/>
    </row>
    <row r="184" spans="1:39" s="146" customFormat="1" ht="28.5" customHeight="1">
      <c r="A184" s="675">
        <v>2</v>
      </c>
      <c r="B184" s="671">
        <v>2</v>
      </c>
      <c r="C184" s="377" t="s">
        <v>499</v>
      </c>
      <c r="D184" s="153">
        <v>150</v>
      </c>
      <c r="E184" s="153">
        <v>124</v>
      </c>
      <c r="F184" s="153">
        <f t="shared" si="260"/>
        <v>274</v>
      </c>
      <c r="G184" s="153">
        <v>188</v>
      </c>
      <c r="H184" s="153">
        <v>170</v>
      </c>
      <c r="I184" s="153">
        <f t="shared" si="261"/>
        <v>358</v>
      </c>
      <c r="J184" s="153">
        <v>1</v>
      </c>
      <c r="K184" s="153">
        <v>1</v>
      </c>
      <c r="L184" s="153">
        <f t="shared" si="262"/>
        <v>2</v>
      </c>
      <c r="M184" s="153">
        <v>1</v>
      </c>
      <c r="N184" s="153">
        <v>0</v>
      </c>
      <c r="O184" s="153">
        <f t="shared" si="263"/>
        <v>1</v>
      </c>
      <c r="P184" s="153"/>
      <c r="Q184" s="153">
        <v>2</v>
      </c>
      <c r="R184" s="153">
        <f t="shared" si="264"/>
        <v>2</v>
      </c>
      <c r="S184" s="153"/>
      <c r="T184" s="153"/>
      <c r="U184" s="578">
        <f t="shared" si="265"/>
        <v>0</v>
      </c>
      <c r="V184" s="578"/>
      <c r="W184" s="578"/>
      <c r="X184" s="578">
        <f t="shared" si="266"/>
        <v>0</v>
      </c>
      <c r="Y184" s="998">
        <f t="shared" si="267"/>
        <v>340</v>
      </c>
      <c r="Z184" s="998">
        <f t="shared" si="267"/>
        <v>297</v>
      </c>
      <c r="AA184" s="998">
        <f t="shared" si="267"/>
        <v>637</v>
      </c>
      <c r="AB184" s="991"/>
      <c r="AC184" s="991"/>
      <c r="AD184" s="992">
        <f t="shared" ref="AD184:AD190" si="269">AB184+AC184</f>
        <v>0</v>
      </c>
      <c r="AE184" s="992">
        <f t="shared" si="268"/>
        <v>340</v>
      </c>
      <c r="AF184" s="992">
        <f t="shared" si="268"/>
        <v>297</v>
      </c>
      <c r="AG184" s="992">
        <f t="shared" ref="AG184:AG190" si="270">AE184+AF184</f>
        <v>637</v>
      </c>
      <c r="AH184" s="153"/>
      <c r="AI184" s="153"/>
      <c r="AJ184" s="992">
        <f t="shared" ref="AJ184:AJ190" si="271">AH184+AI184</f>
        <v>0</v>
      </c>
      <c r="AM184" s="155"/>
    </row>
    <row r="185" spans="1:39" s="146" customFormat="1" ht="28.5" customHeight="1">
      <c r="A185" s="675">
        <v>3</v>
      </c>
      <c r="B185" s="671">
        <v>3</v>
      </c>
      <c r="C185" s="377" t="s">
        <v>16</v>
      </c>
      <c r="D185" s="153">
        <v>226</v>
      </c>
      <c r="E185" s="153">
        <v>192</v>
      </c>
      <c r="F185" s="153">
        <f t="shared" si="260"/>
        <v>418</v>
      </c>
      <c r="G185" s="153">
        <v>944</v>
      </c>
      <c r="H185" s="153">
        <v>922</v>
      </c>
      <c r="I185" s="153">
        <f t="shared" si="261"/>
        <v>1866</v>
      </c>
      <c r="J185" s="153">
        <v>2</v>
      </c>
      <c r="K185" s="153">
        <v>3</v>
      </c>
      <c r="L185" s="153">
        <f t="shared" si="262"/>
        <v>5</v>
      </c>
      <c r="M185" s="153">
        <v>148</v>
      </c>
      <c r="N185" s="153">
        <v>122</v>
      </c>
      <c r="O185" s="153">
        <f t="shared" si="263"/>
        <v>270</v>
      </c>
      <c r="P185" s="153"/>
      <c r="Q185" s="153"/>
      <c r="R185" s="153">
        <f t="shared" si="264"/>
        <v>0</v>
      </c>
      <c r="S185" s="153"/>
      <c r="T185" s="153"/>
      <c r="U185" s="578">
        <f t="shared" si="265"/>
        <v>0</v>
      </c>
      <c r="V185" s="578"/>
      <c r="W185" s="578"/>
      <c r="X185" s="578">
        <f t="shared" si="266"/>
        <v>0</v>
      </c>
      <c r="Y185" s="998">
        <f t="shared" si="267"/>
        <v>1320</v>
      </c>
      <c r="Z185" s="998">
        <f t="shared" si="267"/>
        <v>1239</v>
      </c>
      <c r="AA185" s="998">
        <f t="shared" si="267"/>
        <v>2559</v>
      </c>
      <c r="AB185" s="991"/>
      <c r="AC185" s="991"/>
      <c r="AD185" s="992">
        <f t="shared" si="269"/>
        <v>0</v>
      </c>
      <c r="AE185" s="992">
        <f t="shared" si="268"/>
        <v>1320</v>
      </c>
      <c r="AF185" s="992">
        <f t="shared" si="268"/>
        <v>1239</v>
      </c>
      <c r="AG185" s="992">
        <f t="shared" si="270"/>
        <v>2559</v>
      </c>
      <c r="AH185" s="153"/>
      <c r="AI185" s="153"/>
      <c r="AJ185" s="992">
        <f t="shared" si="271"/>
        <v>0</v>
      </c>
      <c r="AM185" s="155"/>
    </row>
    <row r="186" spans="1:39" s="146" customFormat="1" ht="28.5" customHeight="1">
      <c r="A186" s="675">
        <v>4</v>
      </c>
      <c r="B186" s="683">
        <v>4</v>
      </c>
      <c r="C186" s="377" t="s">
        <v>686</v>
      </c>
      <c r="D186" s="153">
        <v>33</v>
      </c>
      <c r="E186" s="153">
        <v>24</v>
      </c>
      <c r="F186" s="153">
        <f t="shared" si="260"/>
        <v>57</v>
      </c>
      <c r="G186" s="153">
        <v>189</v>
      </c>
      <c r="H186" s="153">
        <v>149</v>
      </c>
      <c r="I186" s="153">
        <f t="shared" si="261"/>
        <v>338</v>
      </c>
      <c r="J186" s="153">
        <v>3</v>
      </c>
      <c r="K186" s="153">
        <v>0</v>
      </c>
      <c r="L186" s="153">
        <f t="shared" si="262"/>
        <v>3</v>
      </c>
      <c r="M186" s="153">
        <v>0</v>
      </c>
      <c r="N186" s="153">
        <v>1</v>
      </c>
      <c r="O186" s="153">
        <f t="shared" si="263"/>
        <v>1</v>
      </c>
      <c r="P186" s="153"/>
      <c r="Q186" s="153"/>
      <c r="R186" s="153">
        <f t="shared" si="264"/>
        <v>0</v>
      </c>
      <c r="S186" s="153"/>
      <c r="T186" s="153">
        <v>2</v>
      </c>
      <c r="U186" s="578">
        <f t="shared" si="265"/>
        <v>2</v>
      </c>
      <c r="V186" s="578"/>
      <c r="W186" s="578"/>
      <c r="X186" s="578">
        <f t="shared" si="266"/>
        <v>0</v>
      </c>
      <c r="Y186" s="998">
        <f t="shared" si="267"/>
        <v>225</v>
      </c>
      <c r="Z186" s="998">
        <f t="shared" si="267"/>
        <v>176</v>
      </c>
      <c r="AA186" s="998">
        <f t="shared" si="267"/>
        <v>401</v>
      </c>
      <c r="AB186" s="991"/>
      <c r="AC186" s="991"/>
      <c r="AD186" s="992">
        <f t="shared" si="269"/>
        <v>0</v>
      </c>
      <c r="AE186" s="992">
        <f t="shared" si="268"/>
        <v>225</v>
      </c>
      <c r="AF186" s="992">
        <f t="shared" si="268"/>
        <v>176</v>
      </c>
      <c r="AG186" s="992">
        <f t="shared" si="270"/>
        <v>401</v>
      </c>
      <c r="AH186" s="153"/>
      <c r="AI186" s="153"/>
      <c r="AJ186" s="992">
        <f t="shared" si="271"/>
        <v>0</v>
      </c>
      <c r="AM186" s="155"/>
    </row>
    <row r="187" spans="1:39" s="146" customFormat="1" ht="28.5" customHeight="1">
      <c r="A187" s="675">
        <v>5</v>
      </c>
      <c r="B187" s="683">
        <v>5</v>
      </c>
      <c r="C187" s="377" t="s">
        <v>17</v>
      </c>
      <c r="D187" s="153">
        <v>49</v>
      </c>
      <c r="E187" s="153">
        <v>53</v>
      </c>
      <c r="F187" s="153">
        <f t="shared" si="260"/>
        <v>102</v>
      </c>
      <c r="G187" s="153">
        <v>191</v>
      </c>
      <c r="H187" s="153">
        <v>163</v>
      </c>
      <c r="I187" s="153">
        <f t="shared" si="261"/>
        <v>354</v>
      </c>
      <c r="J187" s="153">
        <v>10</v>
      </c>
      <c r="K187" s="153">
        <v>8</v>
      </c>
      <c r="L187" s="153">
        <f t="shared" si="262"/>
        <v>18</v>
      </c>
      <c r="M187" s="153">
        <v>16</v>
      </c>
      <c r="N187" s="153">
        <v>11</v>
      </c>
      <c r="O187" s="153">
        <f t="shared" si="263"/>
        <v>27</v>
      </c>
      <c r="P187" s="153"/>
      <c r="Q187" s="153"/>
      <c r="R187" s="153">
        <f t="shared" si="264"/>
        <v>0</v>
      </c>
      <c r="S187" s="153"/>
      <c r="T187" s="153"/>
      <c r="U187" s="578">
        <f t="shared" si="265"/>
        <v>0</v>
      </c>
      <c r="V187" s="578"/>
      <c r="W187" s="578"/>
      <c r="X187" s="578">
        <f t="shared" si="266"/>
        <v>0</v>
      </c>
      <c r="Y187" s="998">
        <f t="shared" si="267"/>
        <v>266</v>
      </c>
      <c r="Z187" s="998">
        <f t="shared" si="267"/>
        <v>235</v>
      </c>
      <c r="AA187" s="998">
        <f t="shared" si="267"/>
        <v>501</v>
      </c>
      <c r="AB187" s="991"/>
      <c r="AC187" s="991"/>
      <c r="AD187" s="992">
        <f t="shared" si="269"/>
        <v>0</v>
      </c>
      <c r="AE187" s="992">
        <f t="shared" si="268"/>
        <v>266</v>
      </c>
      <c r="AF187" s="992">
        <f t="shared" si="268"/>
        <v>235</v>
      </c>
      <c r="AG187" s="992">
        <f t="shared" si="270"/>
        <v>501</v>
      </c>
      <c r="AH187" s="153"/>
      <c r="AI187" s="153"/>
      <c r="AJ187" s="992">
        <f t="shared" si="271"/>
        <v>0</v>
      </c>
      <c r="AM187" s="155"/>
    </row>
    <row r="188" spans="1:39" s="146" customFormat="1" ht="28.5" customHeight="1">
      <c r="A188" s="675">
        <v>6</v>
      </c>
      <c r="B188" s="683">
        <v>6</v>
      </c>
      <c r="C188" s="377" t="s">
        <v>666</v>
      </c>
      <c r="D188" s="153">
        <v>20</v>
      </c>
      <c r="E188" s="153">
        <v>21</v>
      </c>
      <c r="F188" s="153">
        <f t="shared" si="260"/>
        <v>41</v>
      </c>
      <c r="G188" s="153">
        <v>141</v>
      </c>
      <c r="H188" s="153">
        <v>150</v>
      </c>
      <c r="I188" s="153">
        <f t="shared" si="261"/>
        <v>291</v>
      </c>
      <c r="J188" s="153">
        <v>3</v>
      </c>
      <c r="K188" s="153">
        <v>4</v>
      </c>
      <c r="L188" s="153">
        <f t="shared" si="262"/>
        <v>7</v>
      </c>
      <c r="M188" s="153">
        <v>8</v>
      </c>
      <c r="N188" s="153">
        <v>8</v>
      </c>
      <c r="O188" s="153">
        <f t="shared" si="263"/>
        <v>16</v>
      </c>
      <c r="P188" s="153"/>
      <c r="Q188" s="153"/>
      <c r="R188" s="153">
        <f t="shared" si="264"/>
        <v>0</v>
      </c>
      <c r="S188" s="153"/>
      <c r="T188" s="153"/>
      <c r="U188" s="578">
        <f t="shared" si="265"/>
        <v>0</v>
      </c>
      <c r="V188" s="578"/>
      <c r="W188" s="578"/>
      <c r="X188" s="578">
        <f t="shared" si="266"/>
        <v>0</v>
      </c>
      <c r="Y188" s="998">
        <f t="shared" si="267"/>
        <v>172</v>
      </c>
      <c r="Z188" s="998">
        <f t="shared" si="267"/>
        <v>183</v>
      </c>
      <c r="AA188" s="998">
        <f t="shared" si="267"/>
        <v>355</v>
      </c>
      <c r="AB188" s="991"/>
      <c r="AC188" s="991"/>
      <c r="AD188" s="992">
        <f t="shared" si="269"/>
        <v>0</v>
      </c>
      <c r="AE188" s="992">
        <f t="shared" si="268"/>
        <v>172</v>
      </c>
      <c r="AF188" s="992">
        <f t="shared" si="268"/>
        <v>183</v>
      </c>
      <c r="AG188" s="992">
        <f t="shared" si="270"/>
        <v>355</v>
      </c>
      <c r="AH188" s="153"/>
      <c r="AI188" s="153"/>
      <c r="AJ188" s="992">
        <f t="shared" si="271"/>
        <v>0</v>
      </c>
      <c r="AM188" s="155"/>
    </row>
    <row r="189" spans="1:39" s="146" customFormat="1" ht="28.5" customHeight="1">
      <c r="A189" s="675">
        <v>7</v>
      </c>
      <c r="B189" s="683">
        <v>7</v>
      </c>
      <c r="C189" s="377" t="s">
        <v>18</v>
      </c>
      <c r="D189" s="153">
        <v>28</v>
      </c>
      <c r="E189" s="153">
        <v>26</v>
      </c>
      <c r="F189" s="153">
        <f t="shared" si="260"/>
        <v>54</v>
      </c>
      <c r="G189" s="153">
        <v>22</v>
      </c>
      <c r="H189" s="153">
        <v>25</v>
      </c>
      <c r="I189" s="153">
        <f t="shared" si="261"/>
        <v>47</v>
      </c>
      <c r="J189" s="153">
        <v>1</v>
      </c>
      <c r="K189" s="153">
        <v>1</v>
      </c>
      <c r="L189" s="153">
        <f t="shared" si="262"/>
        <v>2</v>
      </c>
      <c r="M189" s="153">
        <v>21</v>
      </c>
      <c r="N189" s="153">
        <v>17</v>
      </c>
      <c r="O189" s="153">
        <f t="shared" si="263"/>
        <v>38</v>
      </c>
      <c r="P189" s="153"/>
      <c r="Q189" s="153"/>
      <c r="R189" s="153">
        <f t="shared" si="264"/>
        <v>0</v>
      </c>
      <c r="S189" s="153"/>
      <c r="T189" s="153"/>
      <c r="U189" s="578">
        <f t="shared" si="265"/>
        <v>0</v>
      </c>
      <c r="V189" s="578"/>
      <c r="W189" s="578"/>
      <c r="X189" s="578">
        <f t="shared" si="266"/>
        <v>0</v>
      </c>
      <c r="Y189" s="998">
        <f t="shared" si="267"/>
        <v>72</v>
      </c>
      <c r="Z189" s="998">
        <f t="shared" si="267"/>
        <v>69</v>
      </c>
      <c r="AA189" s="998">
        <f t="shared" si="267"/>
        <v>141</v>
      </c>
      <c r="AB189" s="991"/>
      <c r="AC189" s="991"/>
      <c r="AD189" s="992">
        <f t="shared" si="269"/>
        <v>0</v>
      </c>
      <c r="AE189" s="992">
        <f t="shared" si="268"/>
        <v>72</v>
      </c>
      <c r="AF189" s="992">
        <f t="shared" si="268"/>
        <v>69</v>
      </c>
      <c r="AG189" s="992">
        <f t="shared" si="270"/>
        <v>141</v>
      </c>
      <c r="AH189" s="153"/>
      <c r="AI189" s="153"/>
      <c r="AJ189" s="992">
        <f t="shared" si="271"/>
        <v>0</v>
      </c>
      <c r="AM189" s="155"/>
    </row>
    <row r="190" spans="1:39" s="146" customFormat="1" ht="28.5" customHeight="1">
      <c r="A190" s="675">
        <v>8</v>
      </c>
      <c r="B190" s="683">
        <v>8</v>
      </c>
      <c r="C190" s="377" t="s">
        <v>96</v>
      </c>
      <c r="D190" s="153">
        <v>26</v>
      </c>
      <c r="E190" s="153">
        <v>18</v>
      </c>
      <c r="F190" s="153">
        <f t="shared" si="260"/>
        <v>44</v>
      </c>
      <c r="G190" s="153">
        <v>221</v>
      </c>
      <c r="H190" s="153">
        <v>209</v>
      </c>
      <c r="I190" s="153">
        <f t="shared" si="261"/>
        <v>430</v>
      </c>
      <c r="J190" s="153">
        <v>19</v>
      </c>
      <c r="K190" s="153">
        <v>11</v>
      </c>
      <c r="L190" s="153">
        <f t="shared" si="262"/>
        <v>30</v>
      </c>
      <c r="M190" s="153">
        <v>1</v>
      </c>
      <c r="N190" s="153">
        <v>0</v>
      </c>
      <c r="O190" s="153">
        <f t="shared" si="263"/>
        <v>1</v>
      </c>
      <c r="P190" s="153"/>
      <c r="Q190" s="153"/>
      <c r="R190" s="153">
        <f t="shared" si="264"/>
        <v>0</v>
      </c>
      <c r="S190" s="153"/>
      <c r="T190" s="153"/>
      <c r="U190" s="578">
        <f t="shared" si="265"/>
        <v>0</v>
      </c>
      <c r="V190" s="578"/>
      <c r="W190" s="578"/>
      <c r="X190" s="578">
        <f t="shared" si="266"/>
        <v>0</v>
      </c>
      <c r="Y190" s="998">
        <f t="shared" si="267"/>
        <v>267</v>
      </c>
      <c r="Z190" s="998">
        <f t="shared" si="267"/>
        <v>238</v>
      </c>
      <c r="AA190" s="998">
        <f t="shared" si="267"/>
        <v>505</v>
      </c>
      <c r="AB190" s="991"/>
      <c r="AC190" s="991"/>
      <c r="AD190" s="992">
        <f t="shared" si="269"/>
        <v>0</v>
      </c>
      <c r="AE190" s="992">
        <f t="shared" si="268"/>
        <v>267</v>
      </c>
      <c r="AF190" s="992">
        <f t="shared" si="268"/>
        <v>238</v>
      </c>
      <c r="AG190" s="992">
        <f t="shared" si="270"/>
        <v>505</v>
      </c>
      <c r="AH190" s="153"/>
      <c r="AI190" s="153"/>
      <c r="AJ190" s="992">
        <f t="shared" si="271"/>
        <v>0</v>
      </c>
      <c r="AM190" s="155"/>
    </row>
    <row r="191" spans="1:39" s="146" customFormat="1" ht="28.5" customHeight="1">
      <c r="A191" s="675">
        <v>9</v>
      </c>
      <c r="B191" s="683">
        <v>9</v>
      </c>
      <c r="C191" s="377" t="s">
        <v>19</v>
      </c>
      <c r="D191" s="153">
        <v>22</v>
      </c>
      <c r="E191" s="153">
        <v>18</v>
      </c>
      <c r="F191" s="153">
        <f t="shared" si="260"/>
        <v>40</v>
      </c>
      <c r="G191" s="153">
        <v>194</v>
      </c>
      <c r="H191" s="153">
        <v>183</v>
      </c>
      <c r="I191" s="153">
        <f t="shared" si="261"/>
        <v>377</v>
      </c>
      <c r="J191" s="153">
        <v>4</v>
      </c>
      <c r="K191" s="153">
        <v>6</v>
      </c>
      <c r="L191" s="153">
        <f t="shared" si="262"/>
        <v>10</v>
      </c>
      <c r="M191" s="153">
        <v>0</v>
      </c>
      <c r="N191" s="153">
        <v>3</v>
      </c>
      <c r="O191" s="153">
        <f t="shared" si="263"/>
        <v>3</v>
      </c>
      <c r="P191" s="153"/>
      <c r="Q191" s="153"/>
      <c r="R191" s="153">
        <f t="shared" ref="R191" si="272">P191+Q191</f>
        <v>0</v>
      </c>
      <c r="S191" s="153"/>
      <c r="T191" s="153"/>
      <c r="U191" s="578">
        <f t="shared" ref="U191" si="273">S191+T191</f>
        <v>0</v>
      </c>
      <c r="V191" s="578"/>
      <c r="W191" s="578"/>
      <c r="X191" s="578">
        <f t="shared" ref="X191" si="274">V191+W191</f>
        <v>0</v>
      </c>
      <c r="Y191" s="998">
        <f t="shared" ref="Y191" si="275">D191+G191+J191+M191+P191+S191+V191</f>
        <v>220</v>
      </c>
      <c r="Z191" s="998">
        <f t="shared" ref="Z191" si="276">E191+H191+K191+N191+Q191+T191+W191</f>
        <v>210</v>
      </c>
      <c r="AA191" s="998">
        <f t="shared" ref="AA191" si="277">F191+I191+L191+O191+R191+U191+X191</f>
        <v>430</v>
      </c>
      <c r="AB191" s="991"/>
      <c r="AC191" s="991"/>
      <c r="AD191" s="992">
        <f t="shared" ref="AD191" si="278">AB191+AC191</f>
        <v>0</v>
      </c>
      <c r="AE191" s="992">
        <f t="shared" ref="AE191" si="279">Y191+AB191</f>
        <v>220</v>
      </c>
      <c r="AF191" s="992">
        <f t="shared" ref="AF191" si="280">Z191+AC191</f>
        <v>210</v>
      </c>
      <c r="AG191" s="992">
        <f t="shared" ref="AG191" si="281">AE191+AF191</f>
        <v>430</v>
      </c>
      <c r="AH191" s="153"/>
      <c r="AI191" s="153"/>
      <c r="AJ191" s="992">
        <f t="shared" ref="AJ191" si="282">AH191+AI191</f>
        <v>0</v>
      </c>
      <c r="AM191" s="155"/>
    </row>
    <row r="192" spans="1:39" s="146" customFormat="1" ht="28.5" customHeight="1">
      <c r="A192" s="675"/>
      <c r="B192" s="665"/>
      <c r="C192" s="378" t="s">
        <v>6</v>
      </c>
      <c r="D192" s="993">
        <f>SUM(D183:D191)</f>
        <v>5718</v>
      </c>
      <c r="E192" s="993">
        <f t="shared" ref="E192:AJ192" si="283">SUM(E183:E191)</f>
        <v>5151</v>
      </c>
      <c r="F192" s="993">
        <f t="shared" si="283"/>
        <v>10869</v>
      </c>
      <c r="G192" s="993">
        <f t="shared" si="283"/>
        <v>8803</v>
      </c>
      <c r="H192" s="993">
        <f t="shared" si="283"/>
        <v>8067</v>
      </c>
      <c r="I192" s="993">
        <f t="shared" si="283"/>
        <v>16870</v>
      </c>
      <c r="J192" s="993">
        <f t="shared" si="283"/>
        <v>430</v>
      </c>
      <c r="K192" s="993">
        <f t="shared" si="283"/>
        <v>348</v>
      </c>
      <c r="L192" s="993">
        <f t="shared" si="283"/>
        <v>778</v>
      </c>
      <c r="M192" s="993">
        <f t="shared" si="283"/>
        <v>841</v>
      </c>
      <c r="N192" s="993">
        <f t="shared" si="283"/>
        <v>914</v>
      </c>
      <c r="O192" s="993">
        <f t="shared" si="283"/>
        <v>1755</v>
      </c>
      <c r="P192" s="993">
        <f t="shared" si="283"/>
        <v>0</v>
      </c>
      <c r="Q192" s="993">
        <f t="shared" si="283"/>
        <v>2</v>
      </c>
      <c r="R192" s="993">
        <f t="shared" si="283"/>
        <v>2</v>
      </c>
      <c r="S192" s="993">
        <f t="shared" si="283"/>
        <v>0</v>
      </c>
      <c r="T192" s="993">
        <f t="shared" si="283"/>
        <v>2</v>
      </c>
      <c r="U192" s="993">
        <f t="shared" si="283"/>
        <v>2</v>
      </c>
      <c r="V192" s="993">
        <f t="shared" si="283"/>
        <v>0</v>
      </c>
      <c r="W192" s="993">
        <f t="shared" si="283"/>
        <v>0</v>
      </c>
      <c r="X192" s="993">
        <f t="shared" si="283"/>
        <v>0</v>
      </c>
      <c r="Y192" s="1015">
        <f t="shared" si="283"/>
        <v>15792</v>
      </c>
      <c r="Z192" s="1015">
        <f t="shared" si="283"/>
        <v>14484</v>
      </c>
      <c r="AA192" s="1015">
        <f t="shared" si="283"/>
        <v>30276</v>
      </c>
      <c r="AB192" s="993">
        <f t="shared" si="283"/>
        <v>0</v>
      </c>
      <c r="AC192" s="993">
        <f t="shared" si="283"/>
        <v>0</v>
      </c>
      <c r="AD192" s="993">
        <f t="shared" si="283"/>
        <v>0</v>
      </c>
      <c r="AE192" s="993">
        <f t="shared" si="283"/>
        <v>15792</v>
      </c>
      <c r="AF192" s="993">
        <f t="shared" si="283"/>
        <v>14484</v>
      </c>
      <c r="AG192" s="993">
        <f t="shared" si="283"/>
        <v>30276</v>
      </c>
      <c r="AH192" s="993">
        <f t="shared" si="283"/>
        <v>8</v>
      </c>
      <c r="AI192" s="993">
        <f t="shared" si="283"/>
        <v>15</v>
      </c>
      <c r="AJ192" s="993">
        <f t="shared" si="283"/>
        <v>23</v>
      </c>
      <c r="AM192" s="155"/>
    </row>
    <row r="193" spans="1:39" s="146" customFormat="1" ht="28.5" customHeight="1">
      <c r="A193" s="675"/>
      <c r="B193" s="688" t="s">
        <v>20</v>
      </c>
      <c r="C193" s="376"/>
      <c r="D193" s="988"/>
      <c r="E193" s="988"/>
      <c r="F193" s="988"/>
      <c r="G193" s="988"/>
      <c r="H193" s="988"/>
      <c r="I193" s="988"/>
      <c r="J193" s="988"/>
      <c r="K193" s="988"/>
      <c r="L193" s="988"/>
      <c r="M193" s="988"/>
      <c r="N193" s="988"/>
      <c r="O193" s="988"/>
      <c r="P193" s="988"/>
      <c r="Q193" s="988"/>
      <c r="R193" s="988"/>
      <c r="S193" s="988"/>
      <c r="T193" s="988"/>
      <c r="U193" s="988"/>
      <c r="V193" s="988"/>
      <c r="W193" s="988"/>
      <c r="X193" s="988"/>
      <c r="Y193" s="1016"/>
      <c r="Z193" s="1016"/>
      <c r="AA193" s="1014"/>
      <c r="AB193" s="988"/>
      <c r="AC193" s="988"/>
      <c r="AD193" s="988"/>
      <c r="AE193" s="988"/>
      <c r="AF193" s="988"/>
      <c r="AG193" s="988"/>
      <c r="AH193" s="988"/>
      <c r="AI193" s="988"/>
      <c r="AJ193" s="994"/>
      <c r="AM193" s="155"/>
    </row>
    <row r="194" spans="1:39" s="146" customFormat="1" ht="28.5" customHeight="1">
      <c r="A194" s="675">
        <v>1</v>
      </c>
      <c r="B194" s="666">
        <v>10</v>
      </c>
      <c r="C194" s="72" t="s">
        <v>783</v>
      </c>
      <c r="D194" s="991">
        <v>701</v>
      </c>
      <c r="E194" s="991">
        <v>609</v>
      </c>
      <c r="F194" s="578">
        <f t="shared" ref="F194:F198" si="284">D194+E194</f>
        <v>1310</v>
      </c>
      <c r="G194" s="991">
        <v>2941</v>
      </c>
      <c r="H194" s="991">
        <v>2649</v>
      </c>
      <c r="I194" s="578">
        <f t="shared" ref="I194:I198" si="285">G194+H194</f>
        <v>5590</v>
      </c>
      <c r="J194" s="991">
        <v>120</v>
      </c>
      <c r="K194" s="991">
        <v>113</v>
      </c>
      <c r="L194" s="578">
        <f t="shared" ref="L194:L198" si="286">J194+K194</f>
        <v>233</v>
      </c>
      <c r="M194" s="991">
        <v>2</v>
      </c>
      <c r="N194" s="991">
        <v>3</v>
      </c>
      <c r="O194" s="578">
        <f t="shared" ref="O194:O198" si="287">M194+N194</f>
        <v>5</v>
      </c>
      <c r="P194" s="578"/>
      <c r="Q194" s="578"/>
      <c r="R194" s="153">
        <f t="shared" ref="R194:R198" si="288">P194+Q194</f>
        <v>0</v>
      </c>
      <c r="S194" s="992"/>
      <c r="T194" s="992"/>
      <c r="U194" s="578">
        <f t="shared" ref="U194:U198" si="289">S194+T194</f>
        <v>0</v>
      </c>
      <c r="V194" s="578"/>
      <c r="W194" s="578"/>
      <c r="X194" s="578">
        <f t="shared" ref="X194:X198" si="290">V194+W194</f>
        <v>0</v>
      </c>
      <c r="Y194" s="998">
        <f t="shared" ref="Y194:AA198" si="291">D194+G194+J194+M194+P194+S194+V194</f>
        <v>3764</v>
      </c>
      <c r="Z194" s="998">
        <f t="shared" si="291"/>
        <v>3374</v>
      </c>
      <c r="AA194" s="998">
        <f t="shared" si="291"/>
        <v>7138</v>
      </c>
      <c r="AB194" s="153">
        <v>45</v>
      </c>
      <c r="AC194" s="153">
        <v>61</v>
      </c>
      <c r="AD194" s="992">
        <f>AB194+AC194</f>
        <v>106</v>
      </c>
      <c r="AE194" s="992">
        <f t="shared" ref="AE194:AF198" si="292">Y194+AB194</f>
        <v>3809</v>
      </c>
      <c r="AF194" s="992">
        <f t="shared" si="292"/>
        <v>3435</v>
      </c>
      <c r="AG194" s="992">
        <f>AE194+AF194</f>
        <v>7244</v>
      </c>
      <c r="AH194" s="991">
        <v>26</v>
      </c>
      <c r="AI194" s="991">
        <v>26</v>
      </c>
      <c r="AJ194" s="992">
        <f>AH194+AI194</f>
        <v>52</v>
      </c>
      <c r="AM194" s="155"/>
    </row>
    <row r="195" spans="1:39" s="146" customFormat="1" ht="28.5" customHeight="1">
      <c r="A195" s="675">
        <v>2</v>
      </c>
      <c r="B195" s="666">
        <v>11</v>
      </c>
      <c r="C195" s="320" t="s">
        <v>784</v>
      </c>
      <c r="D195" s="991">
        <v>21</v>
      </c>
      <c r="E195" s="991">
        <v>21</v>
      </c>
      <c r="F195" s="578">
        <f t="shared" si="284"/>
        <v>42</v>
      </c>
      <c r="G195" s="991">
        <v>104</v>
      </c>
      <c r="H195" s="991">
        <v>117</v>
      </c>
      <c r="I195" s="578">
        <f t="shared" si="285"/>
        <v>221</v>
      </c>
      <c r="J195" s="991">
        <v>3</v>
      </c>
      <c r="K195" s="991">
        <v>10</v>
      </c>
      <c r="L195" s="578">
        <f t="shared" si="286"/>
        <v>13</v>
      </c>
      <c r="M195" s="991"/>
      <c r="N195" s="991"/>
      <c r="O195" s="578">
        <f t="shared" si="287"/>
        <v>0</v>
      </c>
      <c r="P195" s="578"/>
      <c r="Q195" s="578"/>
      <c r="R195" s="153">
        <f t="shared" si="288"/>
        <v>0</v>
      </c>
      <c r="S195" s="992"/>
      <c r="T195" s="992"/>
      <c r="U195" s="578">
        <f t="shared" si="289"/>
        <v>0</v>
      </c>
      <c r="V195" s="578"/>
      <c r="W195" s="578"/>
      <c r="X195" s="578">
        <f t="shared" si="290"/>
        <v>0</v>
      </c>
      <c r="Y195" s="998">
        <f t="shared" si="291"/>
        <v>128</v>
      </c>
      <c r="Z195" s="998">
        <f t="shared" si="291"/>
        <v>148</v>
      </c>
      <c r="AA195" s="998">
        <f t="shared" si="291"/>
        <v>276</v>
      </c>
      <c r="AB195" s="153">
        <v>22</v>
      </c>
      <c r="AC195" s="153">
        <v>17</v>
      </c>
      <c r="AD195" s="992">
        <f>AB195+AC195</f>
        <v>39</v>
      </c>
      <c r="AE195" s="992">
        <f t="shared" si="292"/>
        <v>150</v>
      </c>
      <c r="AF195" s="992">
        <f t="shared" si="292"/>
        <v>165</v>
      </c>
      <c r="AG195" s="992">
        <f>AE195+AF195</f>
        <v>315</v>
      </c>
      <c r="AH195" s="562"/>
      <c r="AI195" s="562"/>
      <c r="AJ195" s="992">
        <f>AH195+AI195</f>
        <v>0</v>
      </c>
      <c r="AM195" s="155"/>
    </row>
    <row r="196" spans="1:39" s="146" customFormat="1" ht="28.5" customHeight="1">
      <c r="A196" s="675">
        <v>3</v>
      </c>
      <c r="B196" s="666">
        <v>12</v>
      </c>
      <c r="C196" s="72" t="s">
        <v>785</v>
      </c>
      <c r="D196" s="991">
        <v>75</v>
      </c>
      <c r="E196" s="991">
        <v>69</v>
      </c>
      <c r="F196" s="578">
        <f t="shared" si="284"/>
        <v>144</v>
      </c>
      <c r="G196" s="991">
        <v>199</v>
      </c>
      <c r="H196" s="991">
        <v>189</v>
      </c>
      <c r="I196" s="578">
        <f t="shared" si="285"/>
        <v>388</v>
      </c>
      <c r="J196" s="991">
        <v>8</v>
      </c>
      <c r="K196" s="991">
        <v>5</v>
      </c>
      <c r="L196" s="578">
        <f t="shared" si="286"/>
        <v>13</v>
      </c>
      <c r="M196" s="991"/>
      <c r="N196" s="991"/>
      <c r="O196" s="578">
        <f t="shared" si="287"/>
        <v>0</v>
      </c>
      <c r="P196" s="578"/>
      <c r="Q196" s="578"/>
      <c r="R196" s="153">
        <f t="shared" si="288"/>
        <v>0</v>
      </c>
      <c r="S196" s="992"/>
      <c r="T196" s="992"/>
      <c r="U196" s="578">
        <f t="shared" si="289"/>
        <v>0</v>
      </c>
      <c r="V196" s="578"/>
      <c r="W196" s="578"/>
      <c r="X196" s="578">
        <f t="shared" si="290"/>
        <v>0</v>
      </c>
      <c r="Y196" s="998">
        <f>D196+G196+J196+M196+P196+S196+V196</f>
        <v>282</v>
      </c>
      <c r="Z196" s="998">
        <f t="shared" si="291"/>
        <v>263</v>
      </c>
      <c r="AA196" s="998">
        <f t="shared" si="291"/>
        <v>545</v>
      </c>
      <c r="AB196" s="153">
        <v>10</v>
      </c>
      <c r="AC196" s="153">
        <v>5</v>
      </c>
      <c r="AD196" s="992">
        <f>AB196+AC196</f>
        <v>15</v>
      </c>
      <c r="AE196" s="992">
        <f t="shared" si="292"/>
        <v>292</v>
      </c>
      <c r="AF196" s="992">
        <f t="shared" si="292"/>
        <v>268</v>
      </c>
      <c r="AG196" s="992">
        <f>AE196+AF196</f>
        <v>560</v>
      </c>
      <c r="AH196" s="562"/>
      <c r="AI196" s="562">
        <v>2</v>
      </c>
      <c r="AJ196" s="992">
        <f>AH196+AI196</f>
        <v>2</v>
      </c>
      <c r="AM196" s="155"/>
    </row>
    <row r="197" spans="1:39" s="146" customFormat="1" ht="28.5" customHeight="1">
      <c r="A197" s="675">
        <v>4</v>
      </c>
      <c r="B197" s="666">
        <v>13</v>
      </c>
      <c r="C197" s="72" t="s">
        <v>786</v>
      </c>
      <c r="D197" s="991">
        <v>15</v>
      </c>
      <c r="E197" s="991">
        <v>18</v>
      </c>
      <c r="F197" s="578">
        <f t="shared" si="284"/>
        <v>33</v>
      </c>
      <c r="G197" s="991">
        <v>63</v>
      </c>
      <c r="H197" s="991">
        <v>45</v>
      </c>
      <c r="I197" s="578">
        <f t="shared" si="285"/>
        <v>108</v>
      </c>
      <c r="J197" s="991">
        <v>1</v>
      </c>
      <c r="K197" s="991">
        <v>3</v>
      </c>
      <c r="L197" s="578">
        <f t="shared" si="286"/>
        <v>4</v>
      </c>
      <c r="M197" s="991"/>
      <c r="N197" s="991"/>
      <c r="O197" s="578">
        <f t="shared" si="287"/>
        <v>0</v>
      </c>
      <c r="P197" s="578"/>
      <c r="Q197" s="578"/>
      <c r="R197" s="153">
        <f t="shared" si="288"/>
        <v>0</v>
      </c>
      <c r="S197" s="992"/>
      <c r="T197" s="992"/>
      <c r="U197" s="578">
        <f t="shared" si="289"/>
        <v>0</v>
      </c>
      <c r="V197" s="578"/>
      <c r="W197" s="578"/>
      <c r="X197" s="578">
        <f t="shared" si="290"/>
        <v>0</v>
      </c>
      <c r="Y197" s="998">
        <f t="shared" si="291"/>
        <v>79</v>
      </c>
      <c r="Z197" s="998">
        <f t="shared" si="291"/>
        <v>66</v>
      </c>
      <c r="AA197" s="998">
        <f t="shared" si="291"/>
        <v>145</v>
      </c>
      <c r="AB197" s="153">
        <v>8</v>
      </c>
      <c r="AC197" s="153">
        <v>13</v>
      </c>
      <c r="AD197" s="992">
        <f>AB197+AC197</f>
        <v>21</v>
      </c>
      <c r="AE197" s="992">
        <f t="shared" si="292"/>
        <v>87</v>
      </c>
      <c r="AF197" s="992">
        <f t="shared" si="292"/>
        <v>79</v>
      </c>
      <c r="AG197" s="992">
        <f>AE197+AF197</f>
        <v>166</v>
      </c>
      <c r="AH197" s="562"/>
      <c r="AI197" s="562"/>
      <c r="AJ197" s="992">
        <f>AH197+AI197</f>
        <v>0</v>
      </c>
      <c r="AM197" s="155"/>
    </row>
    <row r="198" spans="1:39" s="146" customFormat="1" ht="28.5" customHeight="1">
      <c r="A198" s="675">
        <v>5</v>
      </c>
      <c r="B198" s="666">
        <v>14</v>
      </c>
      <c r="C198" s="72" t="s">
        <v>787</v>
      </c>
      <c r="D198" s="991">
        <v>1</v>
      </c>
      <c r="E198" s="991">
        <v>0</v>
      </c>
      <c r="F198" s="578">
        <f t="shared" si="284"/>
        <v>1</v>
      </c>
      <c r="G198" s="991">
        <v>0</v>
      </c>
      <c r="H198" s="991">
        <v>0</v>
      </c>
      <c r="I198" s="578">
        <f t="shared" si="285"/>
        <v>0</v>
      </c>
      <c r="J198" s="991">
        <v>0</v>
      </c>
      <c r="K198" s="991">
        <v>0</v>
      </c>
      <c r="L198" s="578">
        <f t="shared" si="286"/>
        <v>0</v>
      </c>
      <c r="M198" s="991"/>
      <c r="N198" s="991"/>
      <c r="O198" s="578">
        <f t="shared" si="287"/>
        <v>0</v>
      </c>
      <c r="P198" s="578"/>
      <c r="Q198" s="578"/>
      <c r="R198" s="153">
        <f t="shared" si="288"/>
        <v>0</v>
      </c>
      <c r="S198" s="992"/>
      <c r="T198" s="992"/>
      <c r="U198" s="578">
        <f t="shared" si="289"/>
        <v>0</v>
      </c>
      <c r="V198" s="578"/>
      <c r="W198" s="578"/>
      <c r="X198" s="578">
        <f t="shared" si="290"/>
        <v>0</v>
      </c>
      <c r="Y198" s="998">
        <f t="shared" si="291"/>
        <v>1</v>
      </c>
      <c r="Z198" s="998">
        <f t="shared" si="291"/>
        <v>0</v>
      </c>
      <c r="AA198" s="998">
        <f t="shared" si="291"/>
        <v>1</v>
      </c>
      <c r="AB198" s="153">
        <v>3</v>
      </c>
      <c r="AC198" s="153">
        <v>7</v>
      </c>
      <c r="AD198" s="992">
        <f>AB198+AC198</f>
        <v>10</v>
      </c>
      <c r="AE198" s="992">
        <f t="shared" si="292"/>
        <v>4</v>
      </c>
      <c r="AF198" s="992">
        <f t="shared" si="292"/>
        <v>7</v>
      </c>
      <c r="AG198" s="992">
        <f>AE198+AF198</f>
        <v>11</v>
      </c>
      <c r="AH198" s="562"/>
      <c r="AI198" s="562"/>
      <c r="AJ198" s="992">
        <f>AH198+AI198</f>
        <v>0</v>
      </c>
      <c r="AM198" s="155"/>
    </row>
    <row r="199" spans="1:39" s="146" customFormat="1" ht="28.5" customHeight="1">
      <c r="A199" s="675"/>
      <c r="B199" s="665"/>
      <c r="C199" s="378" t="s">
        <v>6</v>
      </c>
      <c r="D199" s="993">
        <f>SUM(D194:D198)</f>
        <v>813</v>
      </c>
      <c r="E199" s="993">
        <f t="shared" ref="E199:AJ199" si="293">SUM(E194:E198)</f>
        <v>717</v>
      </c>
      <c r="F199" s="993">
        <f t="shared" si="293"/>
        <v>1530</v>
      </c>
      <c r="G199" s="993">
        <f t="shared" si="293"/>
        <v>3307</v>
      </c>
      <c r="H199" s="993">
        <f t="shared" si="293"/>
        <v>3000</v>
      </c>
      <c r="I199" s="993">
        <f t="shared" si="293"/>
        <v>6307</v>
      </c>
      <c r="J199" s="993">
        <f t="shared" si="293"/>
        <v>132</v>
      </c>
      <c r="K199" s="993">
        <f t="shared" si="293"/>
        <v>131</v>
      </c>
      <c r="L199" s="993">
        <f t="shared" si="293"/>
        <v>263</v>
      </c>
      <c r="M199" s="993">
        <f t="shared" si="293"/>
        <v>2</v>
      </c>
      <c r="N199" s="993">
        <f t="shared" si="293"/>
        <v>3</v>
      </c>
      <c r="O199" s="993">
        <f t="shared" si="293"/>
        <v>5</v>
      </c>
      <c r="P199" s="993">
        <f t="shared" si="293"/>
        <v>0</v>
      </c>
      <c r="Q199" s="993">
        <f t="shared" si="293"/>
        <v>0</v>
      </c>
      <c r="R199" s="993">
        <f t="shared" si="293"/>
        <v>0</v>
      </c>
      <c r="S199" s="993">
        <f t="shared" si="293"/>
        <v>0</v>
      </c>
      <c r="T199" s="993">
        <f t="shared" si="293"/>
        <v>0</v>
      </c>
      <c r="U199" s="993">
        <f t="shared" si="293"/>
        <v>0</v>
      </c>
      <c r="V199" s="993">
        <f t="shared" si="293"/>
        <v>0</v>
      </c>
      <c r="W199" s="993">
        <f t="shared" si="293"/>
        <v>0</v>
      </c>
      <c r="X199" s="993">
        <f t="shared" si="293"/>
        <v>0</v>
      </c>
      <c r="Y199" s="1015">
        <f t="shared" si="293"/>
        <v>4254</v>
      </c>
      <c r="Z199" s="1015">
        <f t="shared" si="293"/>
        <v>3851</v>
      </c>
      <c r="AA199" s="1015">
        <f t="shared" si="293"/>
        <v>8105</v>
      </c>
      <c r="AB199" s="993">
        <f t="shared" si="293"/>
        <v>88</v>
      </c>
      <c r="AC199" s="993">
        <f t="shared" si="293"/>
        <v>103</v>
      </c>
      <c r="AD199" s="993">
        <f t="shared" si="293"/>
        <v>191</v>
      </c>
      <c r="AE199" s="993">
        <f t="shared" si="293"/>
        <v>4342</v>
      </c>
      <c r="AF199" s="993">
        <f t="shared" si="293"/>
        <v>3954</v>
      </c>
      <c r="AG199" s="993">
        <f t="shared" si="293"/>
        <v>8296</v>
      </c>
      <c r="AH199" s="993">
        <f t="shared" si="293"/>
        <v>26</v>
      </c>
      <c r="AI199" s="993">
        <f t="shared" si="293"/>
        <v>28</v>
      </c>
      <c r="AJ199" s="993">
        <f t="shared" si="293"/>
        <v>54</v>
      </c>
      <c r="AM199" s="155"/>
    </row>
    <row r="200" spans="1:39" s="146" customFormat="1" ht="28.5" customHeight="1">
      <c r="A200" s="675"/>
      <c r="B200" s="688" t="s">
        <v>21</v>
      </c>
      <c r="C200" s="376"/>
      <c r="D200" s="988"/>
      <c r="E200" s="988"/>
      <c r="F200" s="988"/>
      <c r="G200" s="988"/>
      <c r="H200" s="988"/>
      <c r="I200" s="988"/>
      <c r="J200" s="988"/>
      <c r="K200" s="988"/>
      <c r="L200" s="988"/>
      <c r="M200" s="988"/>
      <c r="N200" s="988"/>
      <c r="O200" s="988"/>
      <c r="P200" s="988"/>
      <c r="Q200" s="988"/>
      <c r="R200" s="988"/>
      <c r="S200" s="988"/>
      <c r="T200" s="988"/>
      <c r="U200" s="988"/>
      <c r="V200" s="988"/>
      <c r="W200" s="988"/>
      <c r="X200" s="988"/>
      <c r="Y200" s="1016"/>
      <c r="Z200" s="1016"/>
      <c r="AA200" s="1014"/>
      <c r="AB200" s="988"/>
      <c r="AC200" s="988"/>
      <c r="AD200" s="988"/>
      <c r="AE200" s="988"/>
      <c r="AF200" s="988"/>
      <c r="AG200" s="988"/>
      <c r="AH200" s="988"/>
      <c r="AI200" s="988"/>
      <c r="AJ200" s="994"/>
      <c r="AM200" s="155"/>
    </row>
    <row r="201" spans="1:39" s="146" customFormat="1" ht="28.5" customHeight="1">
      <c r="A201" s="675">
        <v>1</v>
      </c>
      <c r="B201" s="666">
        <v>15</v>
      </c>
      <c r="C201" s="137" t="s">
        <v>812</v>
      </c>
      <c r="D201" s="1017">
        <v>2647</v>
      </c>
      <c r="E201" s="1017">
        <v>2473</v>
      </c>
      <c r="F201" s="578">
        <f>SUM(D201:E201)</f>
        <v>5120</v>
      </c>
      <c r="G201" s="1017">
        <v>3998</v>
      </c>
      <c r="H201" s="1017">
        <v>3696</v>
      </c>
      <c r="I201" s="578">
        <f>SUM(G201:H201)</f>
        <v>7694</v>
      </c>
      <c r="J201" s="1017">
        <v>104</v>
      </c>
      <c r="K201" s="1017">
        <v>117</v>
      </c>
      <c r="L201" s="578">
        <f>SUM(J201:K201)</f>
        <v>221</v>
      </c>
      <c r="M201" s="1017">
        <v>15</v>
      </c>
      <c r="N201" s="1017">
        <v>6</v>
      </c>
      <c r="O201" s="578">
        <f>SUM(M201:N201)</f>
        <v>21</v>
      </c>
      <c r="P201" s="1017"/>
      <c r="Q201" s="1017"/>
      <c r="R201" s="578">
        <f>SUM(P201:Q201)</f>
        <v>0</v>
      </c>
      <c r="S201" s="1017"/>
      <c r="T201" s="1017"/>
      <c r="U201" s="578">
        <f>SUM(S201:T201)</f>
        <v>0</v>
      </c>
      <c r="V201" s="1017"/>
      <c r="W201" s="1017"/>
      <c r="X201" s="578">
        <f>SUM(V201:W201)</f>
        <v>0</v>
      </c>
      <c r="Y201" s="998">
        <f t="shared" ref="Y201:Y217" si="294">D201+G201+J201+M201+P201+S201+V201</f>
        <v>6764</v>
      </c>
      <c r="Z201" s="998">
        <f t="shared" ref="Z201:Z217" si="295">E201+H201+K201+N201+Q201+T201+W201</f>
        <v>6292</v>
      </c>
      <c r="AA201" s="998">
        <f t="shared" ref="AA201:AA217" si="296">F201+I201+L201+O201+R201+U201+X201</f>
        <v>13056</v>
      </c>
      <c r="AB201" s="1017"/>
      <c r="AC201" s="1017"/>
      <c r="AD201" s="992">
        <f t="shared" ref="AD201:AD217" si="297">AB201+AC201</f>
        <v>0</v>
      </c>
      <c r="AE201" s="992">
        <f>Y201+AB201</f>
        <v>6764</v>
      </c>
      <c r="AF201" s="992">
        <f t="shared" ref="AF201:AG201" si="298">Z201+AC201</f>
        <v>6292</v>
      </c>
      <c r="AG201" s="992">
        <f t="shared" si="298"/>
        <v>13056</v>
      </c>
      <c r="AH201" s="1017">
        <v>14</v>
      </c>
      <c r="AI201" s="1017">
        <v>8</v>
      </c>
      <c r="AJ201" s="992">
        <f t="shared" ref="AJ201:AJ217" si="299">AH201+AI201</f>
        <v>22</v>
      </c>
      <c r="AK201" s="137"/>
      <c r="AM201" s="155"/>
    </row>
    <row r="202" spans="1:39" s="146" customFormat="1" ht="28.5" customHeight="1">
      <c r="A202" s="675">
        <v>2</v>
      </c>
      <c r="B202" s="666">
        <v>16</v>
      </c>
      <c r="C202" s="137" t="s">
        <v>813</v>
      </c>
      <c r="D202" s="578">
        <v>89</v>
      </c>
      <c r="E202" s="578">
        <v>66</v>
      </c>
      <c r="F202" s="578">
        <f t="shared" ref="F202:F217" si="300">SUM(D202:E202)</f>
        <v>155</v>
      </c>
      <c r="G202" s="578">
        <v>462</v>
      </c>
      <c r="H202" s="578">
        <v>422</v>
      </c>
      <c r="I202" s="578">
        <f t="shared" ref="I202:I217" si="301">SUM(G202:H202)</f>
        <v>884</v>
      </c>
      <c r="J202" s="578">
        <v>4</v>
      </c>
      <c r="K202" s="578">
        <v>2</v>
      </c>
      <c r="L202" s="578">
        <f t="shared" ref="L202:L217" si="302">SUM(J202:K202)</f>
        <v>6</v>
      </c>
      <c r="M202" s="578">
        <v>1</v>
      </c>
      <c r="N202" s="578">
        <v>1</v>
      </c>
      <c r="O202" s="578">
        <f t="shared" ref="O202:O217" si="303">SUM(M202:N202)</f>
        <v>2</v>
      </c>
      <c r="P202" s="578"/>
      <c r="Q202" s="578"/>
      <c r="R202" s="578">
        <f t="shared" ref="R202:R217" si="304">SUM(P202:Q202)</f>
        <v>0</v>
      </c>
      <c r="S202" s="578"/>
      <c r="T202" s="578"/>
      <c r="U202" s="578">
        <f t="shared" ref="U202:U217" si="305">SUM(S202:T202)</f>
        <v>0</v>
      </c>
      <c r="V202" s="578"/>
      <c r="W202" s="578"/>
      <c r="X202" s="578">
        <f t="shared" ref="X202:X217" si="306">SUM(V202:W202)</f>
        <v>0</v>
      </c>
      <c r="Y202" s="998">
        <f t="shared" si="294"/>
        <v>556</v>
      </c>
      <c r="Z202" s="998">
        <f t="shared" si="295"/>
        <v>491</v>
      </c>
      <c r="AA202" s="998">
        <f t="shared" si="296"/>
        <v>1047</v>
      </c>
      <c r="AB202" s="578"/>
      <c r="AC202" s="578"/>
      <c r="AD202" s="992">
        <f t="shared" si="297"/>
        <v>0</v>
      </c>
      <c r="AE202" s="992">
        <f t="shared" ref="AE202:AE217" si="307">Y202+AB202</f>
        <v>556</v>
      </c>
      <c r="AF202" s="992">
        <f t="shared" ref="AF202:AF217" si="308">Z202+AC202</f>
        <v>491</v>
      </c>
      <c r="AG202" s="992">
        <f t="shared" ref="AG202:AG217" si="309">AA202+AD202</f>
        <v>1047</v>
      </c>
      <c r="AH202" s="578">
        <v>7</v>
      </c>
      <c r="AI202" s="578">
        <v>5</v>
      </c>
      <c r="AJ202" s="992">
        <f t="shared" si="299"/>
        <v>12</v>
      </c>
      <c r="AK202" s="137"/>
      <c r="AM202" s="155"/>
    </row>
    <row r="203" spans="1:39" s="146" customFormat="1" ht="28.5" customHeight="1">
      <c r="A203" s="675">
        <v>3</v>
      </c>
      <c r="B203" s="666">
        <v>17</v>
      </c>
      <c r="C203" s="137" t="s">
        <v>814</v>
      </c>
      <c r="D203" s="578">
        <v>66</v>
      </c>
      <c r="E203" s="578">
        <v>76</v>
      </c>
      <c r="F203" s="578">
        <f t="shared" si="300"/>
        <v>142</v>
      </c>
      <c r="G203" s="578">
        <v>133</v>
      </c>
      <c r="H203" s="578">
        <v>97</v>
      </c>
      <c r="I203" s="578">
        <f t="shared" si="301"/>
        <v>230</v>
      </c>
      <c r="J203" s="578">
        <v>2</v>
      </c>
      <c r="K203" s="578">
        <v>5</v>
      </c>
      <c r="L203" s="578">
        <f t="shared" si="302"/>
        <v>7</v>
      </c>
      <c r="M203" s="578">
        <v>0</v>
      </c>
      <c r="N203" s="578">
        <v>0</v>
      </c>
      <c r="O203" s="578">
        <f t="shared" si="303"/>
        <v>0</v>
      </c>
      <c r="P203" s="578"/>
      <c r="Q203" s="578"/>
      <c r="R203" s="578">
        <f t="shared" si="304"/>
        <v>0</v>
      </c>
      <c r="S203" s="578"/>
      <c r="T203" s="578"/>
      <c r="U203" s="578">
        <f t="shared" si="305"/>
        <v>0</v>
      </c>
      <c r="V203" s="578"/>
      <c r="W203" s="578"/>
      <c r="X203" s="578">
        <f t="shared" si="306"/>
        <v>0</v>
      </c>
      <c r="Y203" s="998">
        <f t="shared" si="294"/>
        <v>201</v>
      </c>
      <c r="Z203" s="998">
        <f t="shared" si="295"/>
        <v>178</v>
      </c>
      <c r="AA203" s="998">
        <f t="shared" si="296"/>
        <v>379</v>
      </c>
      <c r="AB203" s="578"/>
      <c r="AC203" s="578"/>
      <c r="AD203" s="992">
        <f t="shared" si="297"/>
        <v>0</v>
      </c>
      <c r="AE203" s="992">
        <f t="shared" si="307"/>
        <v>201</v>
      </c>
      <c r="AF203" s="992">
        <f t="shared" si="308"/>
        <v>178</v>
      </c>
      <c r="AG203" s="992">
        <f t="shared" si="309"/>
        <v>379</v>
      </c>
      <c r="AH203" s="578">
        <v>0</v>
      </c>
      <c r="AI203" s="578">
        <v>0</v>
      </c>
      <c r="AJ203" s="992">
        <f t="shared" si="299"/>
        <v>0</v>
      </c>
      <c r="AK203" s="137"/>
      <c r="AM203" s="155"/>
    </row>
    <row r="204" spans="1:39" s="146" customFormat="1" ht="28.5" customHeight="1">
      <c r="A204" s="675">
        <v>4</v>
      </c>
      <c r="B204" s="666">
        <v>18</v>
      </c>
      <c r="C204" s="137" t="s">
        <v>815</v>
      </c>
      <c r="D204" s="578">
        <v>12</v>
      </c>
      <c r="E204" s="578">
        <v>21</v>
      </c>
      <c r="F204" s="578">
        <f t="shared" si="300"/>
        <v>33</v>
      </c>
      <c r="G204" s="578">
        <v>80</v>
      </c>
      <c r="H204" s="578">
        <v>48</v>
      </c>
      <c r="I204" s="578">
        <f t="shared" si="301"/>
        <v>128</v>
      </c>
      <c r="J204" s="578">
        <v>0</v>
      </c>
      <c r="K204" s="578">
        <v>0</v>
      </c>
      <c r="L204" s="578">
        <f t="shared" si="302"/>
        <v>0</v>
      </c>
      <c r="M204" s="578">
        <v>0</v>
      </c>
      <c r="N204" s="578">
        <v>0</v>
      </c>
      <c r="O204" s="578">
        <f t="shared" si="303"/>
        <v>0</v>
      </c>
      <c r="P204" s="578"/>
      <c r="Q204" s="578"/>
      <c r="R204" s="578">
        <f t="shared" si="304"/>
        <v>0</v>
      </c>
      <c r="S204" s="578"/>
      <c r="T204" s="578"/>
      <c r="U204" s="578">
        <f t="shared" si="305"/>
        <v>0</v>
      </c>
      <c r="V204" s="578"/>
      <c r="W204" s="578"/>
      <c r="X204" s="578">
        <f t="shared" si="306"/>
        <v>0</v>
      </c>
      <c r="Y204" s="998">
        <f t="shared" si="294"/>
        <v>92</v>
      </c>
      <c r="Z204" s="998">
        <f t="shared" si="295"/>
        <v>69</v>
      </c>
      <c r="AA204" s="998">
        <f t="shared" si="296"/>
        <v>161</v>
      </c>
      <c r="AB204" s="578"/>
      <c r="AC204" s="578"/>
      <c r="AD204" s="992">
        <f t="shared" si="297"/>
        <v>0</v>
      </c>
      <c r="AE204" s="992">
        <f t="shared" si="307"/>
        <v>92</v>
      </c>
      <c r="AF204" s="992">
        <f t="shared" si="308"/>
        <v>69</v>
      </c>
      <c r="AG204" s="992">
        <f t="shared" si="309"/>
        <v>161</v>
      </c>
      <c r="AH204" s="578">
        <v>0</v>
      </c>
      <c r="AI204" s="578">
        <v>0</v>
      </c>
      <c r="AJ204" s="992">
        <f t="shared" si="299"/>
        <v>0</v>
      </c>
      <c r="AK204" s="137"/>
      <c r="AM204" s="155"/>
    </row>
    <row r="205" spans="1:39" s="146" customFormat="1" ht="28.5" customHeight="1">
      <c r="A205" s="675">
        <v>5</v>
      </c>
      <c r="B205" s="666">
        <v>19</v>
      </c>
      <c r="C205" s="137" t="s">
        <v>879</v>
      </c>
      <c r="D205" s="578">
        <v>29</v>
      </c>
      <c r="E205" s="578">
        <v>36</v>
      </c>
      <c r="F205" s="578">
        <f t="shared" si="300"/>
        <v>65</v>
      </c>
      <c r="G205" s="578">
        <v>22</v>
      </c>
      <c r="H205" s="578">
        <v>18</v>
      </c>
      <c r="I205" s="578">
        <f t="shared" si="301"/>
        <v>40</v>
      </c>
      <c r="J205" s="578">
        <v>2</v>
      </c>
      <c r="K205" s="578">
        <v>1</v>
      </c>
      <c r="L205" s="578">
        <f t="shared" si="302"/>
        <v>3</v>
      </c>
      <c r="M205" s="578">
        <v>0</v>
      </c>
      <c r="N205" s="578">
        <v>0</v>
      </c>
      <c r="O205" s="578">
        <f t="shared" si="303"/>
        <v>0</v>
      </c>
      <c r="P205" s="578"/>
      <c r="Q205" s="578"/>
      <c r="R205" s="578">
        <f t="shared" si="304"/>
        <v>0</v>
      </c>
      <c r="S205" s="578"/>
      <c r="T205" s="578"/>
      <c r="U205" s="578">
        <f t="shared" si="305"/>
        <v>0</v>
      </c>
      <c r="V205" s="578"/>
      <c r="W205" s="578"/>
      <c r="X205" s="578">
        <f t="shared" si="306"/>
        <v>0</v>
      </c>
      <c r="Y205" s="998">
        <f t="shared" si="294"/>
        <v>53</v>
      </c>
      <c r="Z205" s="998">
        <f t="shared" si="295"/>
        <v>55</v>
      </c>
      <c r="AA205" s="998">
        <f t="shared" si="296"/>
        <v>108</v>
      </c>
      <c r="AB205" s="578"/>
      <c r="AC205" s="578"/>
      <c r="AD205" s="992">
        <f t="shared" si="297"/>
        <v>0</v>
      </c>
      <c r="AE205" s="992">
        <f t="shared" si="307"/>
        <v>53</v>
      </c>
      <c r="AF205" s="992">
        <f t="shared" si="308"/>
        <v>55</v>
      </c>
      <c r="AG205" s="992">
        <f t="shared" si="309"/>
        <v>108</v>
      </c>
      <c r="AH205" s="578">
        <v>0</v>
      </c>
      <c r="AI205" s="578">
        <v>0</v>
      </c>
      <c r="AJ205" s="992">
        <f t="shared" si="299"/>
        <v>0</v>
      </c>
      <c r="AK205" s="137"/>
      <c r="AM205" s="155"/>
    </row>
    <row r="206" spans="1:39" s="146" customFormat="1" ht="28.5" customHeight="1">
      <c r="A206" s="675">
        <v>6</v>
      </c>
      <c r="B206" s="666">
        <v>20</v>
      </c>
      <c r="C206" s="137" t="s">
        <v>816</v>
      </c>
      <c r="D206" s="578">
        <v>87</v>
      </c>
      <c r="E206" s="578">
        <v>101</v>
      </c>
      <c r="F206" s="578">
        <f t="shared" si="300"/>
        <v>188</v>
      </c>
      <c r="G206" s="578">
        <v>909</v>
      </c>
      <c r="H206" s="578">
        <v>808</v>
      </c>
      <c r="I206" s="578">
        <f t="shared" si="301"/>
        <v>1717</v>
      </c>
      <c r="J206" s="578">
        <v>12</v>
      </c>
      <c r="K206" s="578">
        <v>11</v>
      </c>
      <c r="L206" s="578">
        <f t="shared" si="302"/>
        <v>23</v>
      </c>
      <c r="M206" s="578">
        <v>1</v>
      </c>
      <c r="N206" s="578">
        <v>0</v>
      </c>
      <c r="O206" s="578">
        <f t="shared" si="303"/>
        <v>1</v>
      </c>
      <c r="P206" s="578"/>
      <c r="Q206" s="578"/>
      <c r="R206" s="578">
        <f t="shared" si="304"/>
        <v>0</v>
      </c>
      <c r="S206" s="578"/>
      <c r="T206" s="578"/>
      <c r="U206" s="578">
        <f t="shared" si="305"/>
        <v>0</v>
      </c>
      <c r="V206" s="578"/>
      <c r="W206" s="578"/>
      <c r="X206" s="578">
        <f t="shared" si="306"/>
        <v>0</v>
      </c>
      <c r="Y206" s="998">
        <f t="shared" si="294"/>
        <v>1009</v>
      </c>
      <c r="Z206" s="998">
        <f t="shared" si="295"/>
        <v>920</v>
      </c>
      <c r="AA206" s="998">
        <f t="shared" si="296"/>
        <v>1929</v>
      </c>
      <c r="AB206" s="578"/>
      <c r="AC206" s="578"/>
      <c r="AD206" s="992">
        <f t="shared" si="297"/>
        <v>0</v>
      </c>
      <c r="AE206" s="992">
        <f t="shared" si="307"/>
        <v>1009</v>
      </c>
      <c r="AF206" s="992">
        <f t="shared" si="308"/>
        <v>920</v>
      </c>
      <c r="AG206" s="992">
        <f t="shared" si="309"/>
        <v>1929</v>
      </c>
      <c r="AH206" s="578">
        <v>0</v>
      </c>
      <c r="AI206" s="578">
        <v>0</v>
      </c>
      <c r="AJ206" s="992">
        <f t="shared" si="299"/>
        <v>0</v>
      </c>
      <c r="AK206" s="137"/>
      <c r="AM206" s="155"/>
    </row>
    <row r="207" spans="1:39" s="146" customFormat="1" ht="28.5" customHeight="1">
      <c r="A207" s="675">
        <v>7</v>
      </c>
      <c r="B207" s="666">
        <v>21</v>
      </c>
      <c r="C207" s="137" t="s">
        <v>817</v>
      </c>
      <c r="D207" s="578">
        <v>0</v>
      </c>
      <c r="E207" s="578">
        <v>0</v>
      </c>
      <c r="F207" s="578">
        <f t="shared" si="300"/>
        <v>0</v>
      </c>
      <c r="G207" s="578">
        <v>1</v>
      </c>
      <c r="H207" s="578">
        <v>2</v>
      </c>
      <c r="I207" s="578">
        <f t="shared" si="301"/>
        <v>3</v>
      </c>
      <c r="J207" s="578">
        <v>0</v>
      </c>
      <c r="K207" s="578">
        <v>0</v>
      </c>
      <c r="L207" s="578">
        <f t="shared" si="302"/>
        <v>0</v>
      </c>
      <c r="M207" s="578">
        <v>0</v>
      </c>
      <c r="N207" s="578">
        <v>0</v>
      </c>
      <c r="O207" s="578">
        <f t="shared" si="303"/>
        <v>0</v>
      </c>
      <c r="P207" s="578"/>
      <c r="Q207" s="578"/>
      <c r="R207" s="578">
        <f t="shared" si="304"/>
        <v>0</v>
      </c>
      <c r="S207" s="578"/>
      <c r="T207" s="578"/>
      <c r="U207" s="578">
        <f t="shared" si="305"/>
        <v>0</v>
      </c>
      <c r="V207" s="578"/>
      <c r="W207" s="578"/>
      <c r="X207" s="578">
        <f t="shared" si="306"/>
        <v>0</v>
      </c>
      <c r="Y207" s="998">
        <f t="shared" si="294"/>
        <v>1</v>
      </c>
      <c r="Z207" s="998">
        <f t="shared" si="295"/>
        <v>2</v>
      </c>
      <c r="AA207" s="998">
        <f t="shared" si="296"/>
        <v>3</v>
      </c>
      <c r="AB207" s="578"/>
      <c r="AC207" s="578"/>
      <c r="AD207" s="992">
        <f t="shared" si="297"/>
        <v>0</v>
      </c>
      <c r="AE207" s="992">
        <f t="shared" si="307"/>
        <v>1</v>
      </c>
      <c r="AF207" s="992">
        <f t="shared" si="308"/>
        <v>2</v>
      </c>
      <c r="AG207" s="992">
        <f t="shared" si="309"/>
        <v>3</v>
      </c>
      <c r="AH207" s="578">
        <v>0</v>
      </c>
      <c r="AI207" s="578">
        <v>0</v>
      </c>
      <c r="AJ207" s="992">
        <f t="shared" si="299"/>
        <v>0</v>
      </c>
      <c r="AK207" s="137"/>
      <c r="AM207" s="155"/>
    </row>
    <row r="208" spans="1:39" s="146" customFormat="1" ht="28.5" customHeight="1">
      <c r="A208" s="675">
        <v>8</v>
      </c>
      <c r="B208" s="666">
        <v>22</v>
      </c>
      <c r="C208" s="137" t="s">
        <v>818</v>
      </c>
      <c r="D208" s="578">
        <v>164</v>
      </c>
      <c r="E208" s="578">
        <v>145</v>
      </c>
      <c r="F208" s="578">
        <f t="shared" si="300"/>
        <v>309</v>
      </c>
      <c r="G208" s="578">
        <v>464</v>
      </c>
      <c r="H208" s="578">
        <v>464</v>
      </c>
      <c r="I208" s="578">
        <f t="shared" si="301"/>
        <v>928</v>
      </c>
      <c r="J208" s="578">
        <v>9</v>
      </c>
      <c r="K208" s="578">
        <v>9</v>
      </c>
      <c r="L208" s="578">
        <f t="shared" si="302"/>
        <v>18</v>
      </c>
      <c r="M208" s="578">
        <v>0</v>
      </c>
      <c r="N208" s="578">
        <v>0</v>
      </c>
      <c r="O208" s="578">
        <f t="shared" si="303"/>
        <v>0</v>
      </c>
      <c r="P208" s="578"/>
      <c r="Q208" s="578"/>
      <c r="R208" s="578">
        <f t="shared" si="304"/>
        <v>0</v>
      </c>
      <c r="S208" s="578"/>
      <c r="T208" s="578"/>
      <c r="U208" s="578">
        <f t="shared" si="305"/>
        <v>0</v>
      </c>
      <c r="V208" s="578"/>
      <c r="W208" s="578"/>
      <c r="X208" s="578">
        <f t="shared" si="306"/>
        <v>0</v>
      </c>
      <c r="Y208" s="998">
        <f t="shared" si="294"/>
        <v>637</v>
      </c>
      <c r="Z208" s="998">
        <f t="shared" si="295"/>
        <v>618</v>
      </c>
      <c r="AA208" s="998">
        <f t="shared" si="296"/>
        <v>1255</v>
      </c>
      <c r="AB208" s="578"/>
      <c r="AC208" s="578"/>
      <c r="AD208" s="992">
        <f t="shared" si="297"/>
        <v>0</v>
      </c>
      <c r="AE208" s="992">
        <f t="shared" si="307"/>
        <v>637</v>
      </c>
      <c r="AF208" s="992">
        <f t="shared" si="308"/>
        <v>618</v>
      </c>
      <c r="AG208" s="992">
        <f t="shared" si="309"/>
        <v>1255</v>
      </c>
      <c r="AH208" s="578">
        <v>8</v>
      </c>
      <c r="AI208" s="578">
        <v>4</v>
      </c>
      <c r="AJ208" s="992">
        <f t="shared" si="299"/>
        <v>12</v>
      </c>
      <c r="AK208" s="137"/>
      <c r="AM208" s="155"/>
    </row>
    <row r="209" spans="1:39" s="146" customFormat="1" ht="28.5" customHeight="1">
      <c r="A209" s="675">
        <v>9</v>
      </c>
      <c r="B209" s="666">
        <v>23</v>
      </c>
      <c r="C209" s="137" t="s">
        <v>819</v>
      </c>
      <c r="D209" s="578">
        <v>16</v>
      </c>
      <c r="E209" s="578">
        <v>19</v>
      </c>
      <c r="F209" s="578">
        <f t="shared" si="300"/>
        <v>35</v>
      </c>
      <c r="G209" s="578">
        <v>80</v>
      </c>
      <c r="H209" s="578">
        <v>96</v>
      </c>
      <c r="I209" s="578">
        <f t="shared" si="301"/>
        <v>176</v>
      </c>
      <c r="J209" s="578">
        <v>2</v>
      </c>
      <c r="K209" s="578">
        <v>2</v>
      </c>
      <c r="L209" s="578">
        <f t="shared" si="302"/>
        <v>4</v>
      </c>
      <c r="M209" s="578">
        <v>0</v>
      </c>
      <c r="N209" s="578">
        <v>0</v>
      </c>
      <c r="O209" s="578">
        <f t="shared" si="303"/>
        <v>0</v>
      </c>
      <c r="P209" s="578"/>
      <c r="Q209" s="578"/>
      <c r="R209" s="578">
        <f t="shared" si="304"/>
        <v>0</v>
      </c>
      <c r="S209" s="578"/>
      <c r="T209" s="578"/>
      <c r="U209" s="578">
        <f t="shared" si="305"/>
        <v>0</v>
      </c>
      <c r="V209" s="578"/>
      <c r="W209" s="578"/>
      <c r="X209" s="578">
        <f t="shared" si="306"/>
        <v>0</v>
      </c>
      <c r="Y209" s="998">
        <f t="shared" si="294"/>
        <v>98</v>
      </c>
      <c r="Z209" s="998">
        <f t="shared" si="295"/>
        <v>117</v>
      </c>
      <c r="AA209" s="998">
        <f t="shared" si="296"/>
        <v>215</v>
      </c>
      <c r="AB209" s="578"/>
      <c r="AC209" s="578"/>
      <c r="AD209" s="992">
        <f t="shared" si="297"/>
        <v>0</v>
      </c>
      <c r="AE209" s="992">
        <f t="shared" si="307"/>
        <v>98</v>
      </c>
      <c r="AF209" s="992">
        <f t="shared" si="308"/>
        <v>117</v>
      </c>
      <c r="AG209" s="992">
        <f t="shared" si="309"/>
        <v>215</v>
      </c>
      <c r="AH209" s="578">
        <v>0</v>
      </c>
      <c r="AI209" s="578">
        <v>0</v>
      </c>
      <c r="AJ209" s="992">
        <f t="shared" si="299"/>
        <v>0</v>
      </c>
      <c r="AK209" s="137"/>
      <c r="AM209" s="155"/>
    </row>
    <row r="210" spans="1:39" s="146" customFormat="1" ht="28.5" customHeight="1">
      <c r="A210" s="675">
        <v>10</v>
      </c>
      <c r="B210" s="666">
        <v>24</v>
      </c>
      <c r="C210" s="137" t="s">
        <v>820</v>
      </c>
      <c r="D210" s="578">
        <v>48</v>
      </c>
      <c r="E210" s="578">
        <v>41</v>
      </c>
      <c r="F210" s="578">
        <f t="shared" si="300"/>
        <v>89</v>
      </c>
      <c r="G210" s="578">
        <v>134</v>
      </c>
      <c r="H210" s="578">
        <v>108</v>
      </c>
      <c r="I210" s="578">
        <f t="shared" si="301"/>
        <v>242</v>
      </c>
      <c r="J210" s="578">
        <v>4</v>
      </c>
      <c r="K210" s="578">
        <v>3</v>
      </c>
      <c r="L210" s="578">
        <f t="shared" si="302"/>
        <v>7</v>
      </c>
      <c r="M210" s="578">
        <v>0</v>
      </c>
      <c r="N210" s="578">
        <v>0</v>
      </c>
      <c r="O210" s="578">
        <f t="shared" si="303"/>
        <v>0</v>
      </c>
      <c r="P210" s="578"/>
      <c r="Q210" s="578"/>
      <c r="R210" s="578">
        <f t="shared" si="304"/>
        <v>0</v>
      </c>
      <c r="S210" s="578"/>
      <c r="T210" s="578"/>
      <c r="U210" s="578">
        <f t="shared" si="305"/>
        <v>0</v>
      </c>
      <c r="V210" s="578"/>
      <c r="W210" s="578"/>
      <c r="X210" s="578">
        <f t="shared" si="306"/>
        <v>0</v>
      </c>
      <c r="Y210" s="998">
        <f t="shared" si="294"/>
        <v>186</v>
      </c>
      <c r="Z210" s="998">
        <f t="shared" si="295"/>
        <v>152</v>
      </c>
      <c r="AA210" s="998">
        <f t="shared" si="296"/>
        <v>338</v>
      </c>
      <c r="AB210" s="578"/>
      <c r="AC210" s="578"/>
      <c r="AD210" s="992">
        <f t="shared" si="297"/>
        <v>0</v>
      </c>
      <c r="AE210" s="992">
        <f t="shared" si="307"/>
        <v>186</v>
      </c>
      <c r="AF210" s="992">
        <f t="shared" si="308"/>
        <v>152</v>
      </c>
      <c r="AG210" s="992">
        <f t="shared" si="309"/>
        <v>338</v>
      </c>
      <c r="AH210" s="578">
        <v>0</v>
      </c>
      <c r="AI210" s="578">
        <v>0</v>
      </c>
      <c r="AJ210" s="992">
        <f t="shared" si="299"/>
        <v>0</v>
      </c>
      <c r="AK210" s="137"/>
      <c r="AM210" s="155"/>
    </row>
    <row r="211" spans="1:39" s="146" customFormat="1" ht="28.5" customHeight="1">
      <c r="A211" s="675">
        <v>11</v>
      </c>
      <c r="B211" s="666">
        <v>25</v>
      </c>
      <c r="C211" s="137" t="s">
        <v>821</v>
      </c>
      <c r="D211" s="578">
        <v>1</v>
      </c>
      <c r="E211" s="578">
        <v>6</v>
      </c>
      <c r="F211" s="578">
        <f t="shared" si="300"/>
        <v>7</v>
      </c>
      <c r="G211" s="578">
        <v>16</v>
      </c>
      <c r="H211" s="578">
        <v>14</v>
      </c>
      <c r="I211" s="578">
        <f t="shared" si="301"/>
        <v>30</v>
      </c>
      <c r="J211" s="578">
        <v>0</v>
      </c>
      <c r="K211" s="578">
        <v>0</v>
      </c>
      <c r="L211" s="578">
        <f t="shared" si="302"/>
        <v>0</v>
      </c>
      <c r="M211" s="578">
        <v>1</v>
      </c>
      <c r="N211" s="578">
        <v>0</v>
      </c>
      <c r="O211" s="578">
        <f t="shared" si="303"/>
        <v>1</v>
      </c>
      <c r="P211" s="578"/>
      <c r="Q211" s="578"/>
      <c r="R211" s="578">
        <f t="shared" si="304"/>
        <v>0</v>
      </c>
      <c r="S211" s="578"/>
      <c r="T211" s="578"/>
      <c r="U211" s="578">
        <f t="shared" si="305"/>
        <v>0</v>
      </c>
      <c r="V211" s="578"/>
      <c r="W211" s="578"/>
      <c r="X211" s="578">
        <f t="shared" si="306"/>
        <v>0</v>
      </c>
      <c r="Y211" s="998">
        <f t="shared" si="294"/>
        <v>18</v>
      </c>
      <c r="Z211" s="998">
        <f t="shared" si="295"/>
        <v>20</v>
      </c>
      <c r="AA211" s="998">
        <f t="shared" si="296"/>
        <v>38</v>
      </c>
      <c r="AB211" s="578"/>
      <c r="AC211" s="578"/>
      <c r="AD211" s="992">
        <f t="shared" si="297"/>
        <v>0</v>
      </c>
      <c r="AE211" s="992">
        <f t="shared" si="307"/>
        <v>18</v>
      </c>
      <c r="AF211" s="992">
        <f t="shared" si="308"/>
        <v>20</v>
      </c>
      <c r="AG211" s="992">
        <f t="shared" si="309"/>
        <v>38</v>
      </c>
      <c r="AH211" s="578">
        <v>0</v>
      </c>
      <c r="AI211" s="578">
        <v>0</v>
      </c>
      <c r="AJ211" s="992">
        <f t="shared" si="299"/>
        <v>0</v>
      </c>
      <c r="AK211" s="137"/>
      <c r="AM211" s="155"/>
    </row>
    <row r="212" spans="1:39" s="146" customFormat="1" ht="28.5" customHeight="1">
      <c r="A212" s="675">
        <v>12</v>
      </c>
      <c r="B212" s="666">
        <v>26</v>
      </c>
      <c r="C212" s="137" t="s">
        <v>822</v>
      </c>
      <c r="D212" s="578">
        <v>0</v>
      </c>
      <c r="E212" s="578">
        <v>0</v>
      </c>
      <c r="F212" s="578">
        <f t="shared" si="300"/>
        <v>0</v>
      </c>
      <c r="G212" s="578">
        <v>2</v>
      </c>
      <c r="H212" s="578">
        <v>1</v>
      </c>
      <c r="I212" s="578">
        <f t="shared" si="301"/>
        <v>3</v>
      </c>
      <c r="J212" s="578">
        <v>0</v>
      </c>
      <c r="K212" s="578">
        <v>0</v>
      </c>
      <c r="L212" s="578">
        <f t="shared" si="302"/>
        <v>0</v>
      </c>
      <c r="M212" s="578">
        <v>0</v>
      </c>
      <c r="N212" s="578">
        <v>0</v>
      </c>
      <c r="O212" s="578">
        <f t="shared" si="303"/>
        <v>0</v>
      </c>
      <c r="P212" s="578"/>
      <c r="Q212" s="578"/>
      <c r="R212" s="578">
        <f t="shared" si="304"/>
        <v>0</v>
      </c>
      <c r="S212" s="578"/>
      <c r="T212" s="578"/>
      <c r="U212" s="578">
        <f t="shared" si="305"/>
        <v>0</v>
      </c>
      <c r="V212" s="578"/>
      <c r="W212" s="578"/>
      <c r="X212" s="578">
        <f t="shared" si="306"/>
        <v>0</v>
      </c>
      <c r="Y212" s="998">
        <f t="shared" si="294"/>
        <v>2</v>
      </c>
      <c r="Z212" s="998">
        <f t="shared" si="295"/>
        <v>1</v>
      </c>
      <c r="AA212" s="998">
        <f t="shared" si="296"/>
        <v>3</v>
      </c>
      <c r="AB212" s="578"/>
      <c r="AC212" s="578"/>
      <c r="AD212" s="992">
        <f t="shared" si="297"/>
        <v>0</v>
      </c>
      <c r="AE212" s="992">
        <f t="shared" si="307"/>
        <v>2</v>
      </c>
      <c r="AF212" s="992">
        <f t="shared" si="308"/>
        <v>1</v>
      </c>
      <c r="AG212" s="992">
        <f t="shared" si="309"/>
        <v>3</v>
      </c>
      <c r="AH212" s="578">
        <v>0</v>
      </c>
      <c r="AI212" s="578">
        <v>0</v>
      </c>
      <c r="AJ212" s="992">
        <f t="shared" si="299"/>
        <v>0</v>
      </c>
      <c r="AK212" s="137"/>
      <c r="AM212" s="155"/>
    </row>
    <row r="213" spans="1:39" s="146" customFormat="1" ht="28.5" customHeight="1">
      <c r="A213" s="675">
        <v>13</v>
      </c>
      <c r="B213" s="666">
        <v>27</v>
      </c>
      <c r="C213" s="137" t="s">
        <v>823</v>
      </c>
      <c r="D213" s="578">
        <v>7</v>
      </c>
      <c r="E213" s="578">
        <v>6</v>
      </c>
      <c r="F213" s="578">
        <f t="shared" si="300"/>
        <v>13</v>
      </c>
      <c r="G213" s="578">
        <v>151</v>
      </c>
      <c r="H213" s="578">
        <v>163</v>
      </c>
      <c r="I213" s="578">
        <f t="shared" si="301"/>
        <v>314</v>
      </c>
      <c r="J213" s="578">
        <v>0</v>
      </c>
      <c r="K213" s="578">
        <v>3</v>
      </c>
      <c r="L213" s="578">
        <f t="shared" si="302"/>
        <v>3</v>
      </c>
      <c r="M213" s="578">
        <v>0</v>
      </c>
      <c r="N213" s="578">
        <v>0</v>
      </c>
      <c r="O213" s="578">
        <f t="shared" si="303"/>
        <v>0</v>
      </c>
      <c r="P213" s="578"/>
      <c r="Q213" s="578"/>
      <c r="R213" s="578">
        <f t="shared" si="304"/>
        <v>0</v>
      </c>
      <c r="S213" s="578"/>
      <c r="T213" s="578"/>
      <c r="U213" s="578">
        <f t="shared" si="305"/>
        <v>0</v>
      </c>
      <c r="V213" s="578"/>
      <c r="W213" s="578"/>
      <c r="X213" s="578">
        <f t="shared" si="306"/>
        <v>0</v>
      </c>
      <c r="Y213" s="998">
        <f t="shared" si="294"/>
        <v>158</v>
      </c>
      <c r="Z213" s="998">
        <f t="shared" si="295"/>
        <v>172</v>
      </c>
      <c r="AA213" s="998">
        <f t="shared" si="296"/>
        <v>330</v>
      </c>
      <c r="AB213" s="578"/>
      <c r="AC213" s="578"/>
      <c r="AD213" s="992">
        <f t="shared" si="297"/>
        <v>0</v>
      </c>
      <c r="AE213" s="992">
        <f t="shared" si="307"/>
        <v>158</v>
      </c>
      <c r="AF213" s="992">
        <f t="shared" si="308"/>
        <v>172</v>
      </c>
      <c r="AG213" s="992">
        <f t="shared" si="309"/>
        <v>330</v>
      </c>
      <c r="AH213" s="578">
        <v>0</v>
      </c>
      <c r="AI213" s="578">
        <v>0</v>
      </c>
      <c r="AJ213" s="992">
        <f t="shared" si="299"/>
        <v>0</v>
      </c>
      <c r="AK213" s="137"/>
      <c r="AM213" s="155"/>
    </row>
    <row r="214" spans="1:39" s="146" customFormat="1" ht="28.5" customHeight="1">
      <c r="A214" s="675">
        <v>14</v>
      </c>
      <c r="B214" s="666">
        <v>28</v>
      </c>
      <c r="C214" s="137" t="s">
        <v>824</v>
      </c>
      <c r="D214" s="578">
        <v>3</v>
      </c>
      <c r="E214" s="578">
        <v>1</v>
      </c>
      <c r="F214" s="578">
        <f t="shared" si="300"/>
        <v>4</v>
      </c>
      <c r="G214" s="578">
        <v>8</v>
      </c>
      <c r="H214" s="578">
        <v>5</v>
      </c>
      <c r="I214" s="578">
        <f t="shared" si="301"/>
        <v>13</v>
      </c>
      <c r="J214" s="578">
        <v>0</v>
      </c>
      <c r="K214" s="578">
        <v>0</v>
      </c>
      <c r="L214" s="578">
        <f t="shared" si="302"/>
        <v>0</v>
      </c>
      <c r="M214" s="578">
        <v>0</v>
      </c>
      <c r="N214" s="578">
        <v>0</v>
      </c>
      <c r="O214" s="578">
        <f t="shared" si="303"/>
        <v>0</v>
      </c>
      <c r="P214" s="578"/>
      <c r="Q214" s="578"/>
      <c r="R214" s="578">
        <f t="shared" si="304"/>
        <v>0</v>
      </c>
      <c r="S214" s="578"/>
      <c r="T214" s="578"/>
      <c r="U214" s="578">
        <f t="shared" si="305"/>
        <v>0</v>
      </c>
      <c r="V214" s="578"/>
      <c r="W214" s="578"/>
      <c r="X214" s="578">
        <f t="shared" si="306"/>
        <v>0</v>
      </c>
      <c r="Y214" s="998">
        <f t="shared" si="294"/>
        <v>11</v>
      </c>
      <c r="Z214" s="998">
        <f t="shared" si="295"/>
        <v>6</v>
      </c>
      <c r="AA214" s="998">
        <f t="shared" si="296"/>
        <v>17</v>
      </c>
      <c r="AB214" s="578"/>
      <c r="AC214" s="578"/>
      <c r="AD214" s="992">
        <f t="shared" si="297"/>
        <v>0</v>
      </c>
      <c r="AE214" s="992">
        <f t="shared" si="307"/>
        <v>11</v>
      </c>
      <c r="AF214" s="992">
        <f t="shared" si="308"/>
        <v>6</v>
      </c>
      <c r="AG214" s="992">
        <f t="shared" si="309"/>
        <v>17</v>
      </c>
      <c r="AH214" s="578">
        <v>0</v>
      </c>
      <c r="AI214" s="578">
        <v>0</v>
      </c>
      <c r="AJ214" s="992">
        <f t="shared" si="299"/>
        <v>0</v>
      </c>
      <c r="AK214" s="137"/>
      <c r="AM214" s="155"/>
    </row>
    <row r="215" spans="1:39" s="146" customFormat="1" ht="28.5" customHeight="1">
      <c r="A215" s="675">
        <v>15</v>
      </c>
      <c r="B215" s="666">
        <v>29</v>
      </c>
      <c r="C215" s="137" t="s">
        <v>825</v>
      </c>
      <c r="D215" s="578">
        <v>10</v>
      </c>
      <c r="E215" s="578">
        <v>5</v>
      </c>
      <c r="F215" s="578">
        <f t="shared" si="300"/>
        <v>15</v>
      </c>
      <c r="G215" s="578">
        <v>190</v>
      </c>
      <c r="H215" s="578">
        <v>157</v>
      </c>
      <c r="I215" s="578">
        <f t="shared" si="301"/>
        <v>347</v>
      </c>
      <c r="J215" s="578">
        <v>2</v>
      </c>
      <c r="K215" s="578">
        <v>0</v>
      </c>
      <c r="L215" s="578">
        <f t="shared" si="302"/>
        <v>2</v>
      </c>
      <c r="M215" s="578">
        <v>0</v>
      </c>
      <c r="N215" s="578">
        <v>0</v>
      </c>
      <c r="O215" s="578">
        <f t="shared" si="303"/>
        <v>0</v>
      </c>
      <c r="P215" s="578"/>
      <c r="Q215" s="578"/>
      <c r="R215" s="578">
        <f t="shared" si="304"/>
        <v>0</v>
      </c>
      <c r="S215" s="578"/>
      <c r="T215" s="578"/>
      <c r="U215" s="578">
        <f t="shared" si="305"/>
        <v>0</v>
      </c>
      <c r="V215" s="578"/>
      <c r="W215" s="578"/>
      <c r="X215" s="578">
        <f t="shared" si="306"/>
        <v>0</v>
      </c>
      <c r="Y215" s="998">
        <f t="shared" si="294"/>
        <v>202</v>
      </c>
      <c r="Z215" s="998">
        <f t="shared" si="295"/>
        <v>162</v>
      </c>
      <c r="AA215" s="998">
        <f t="shared" si="296"/>
        <v>364</v>
      </c>
      <c r="AB215" s="578"/>
      <c r="AC215" s="578"/>
      <c r="AD215" s="992">
        <f t="shared" si="297"/>
        <v>0</v>
      </c>
      <c r="AE215" s="992">
        <f t="shared" si="307"/>
        <v>202</v>
      </c>
      <c r="AF215" s="992">
        <f t="shared" si="308"/>
        <v>162</v>
      </c>
      <c r="AG215" s="992">
        <f t="shared" si="309"/>
        <v>364</v>
      </c>
      <c r="AH215" s="578">
        <v>0</v>
      </c>
      <c r="AI215" s="578">
        <v>0</v>
      </c>
      <c r="AJ215" s="992">
        <f t="shared" si="299"/>
        <v>0</v>
      </c>
      <c r="AK215" s="137"/>
      <c r="AM215" s="155"/>
    </row>
    <row r="216" spans="1:39" s="146" customFormat="1" ht="28.5" customHeight="1">
      <c r="A216" s="675">
        <v>16</v>
      </c>
      <c r="B216" s="666">
        <v>30</v>
      </c>
      <c r="C216" s="137" t="s">
        <v>826</v>
      </c>
      <c r="D216" s="578">
        <v>1</v>
      </c>
      <c r="E216" s="578">
        <v>1</v>
      </c>
      <c r="F216" s="578">
        <f t="shared" si="300"/>
        <v>2</v>
      </c>
      <c r="G216" s="578">
        <v>15</v>
      </c>
      <c r="H216" s="578">
        <v>9</v>
      </c>
      <c r="I216" s="578">
        <f t="shared" si="301"/>
        <v>24</v>
      </c>
      <c r="J216" s="578">
        <v>0</v>
      </c>
      <c r="K216" s="578">
        <v>0</v>
      </c>
      <c r="L216" s="578">
        <f t="shared" si="302"/>
        <v>0</v>
      </c>
      <c r="M216" s="578">
        <v>0</v>
      </c>
      <c r="N216" s="578">
        <v>0</v>
      </c>
      <c r="O216" s="578">
        <f t="shared" si="303"/>
        <v>0</v>
      </c>
      <c r="P216" s="578"/>
      <c r="Q216" s="578"/>
      <c r="R216" s="578">
        <f t="shared" si="304"/>
        <v>0</v>
      </c>
      <c r="S216" s="578"/>
      <c r="T216" s="578"/>
      <c r="U216" s="578">
        <f t="shared" si="305"/>
        <v>0</v>
      </c>
      <c r="V216" s="578"/>
      <c r="W216" s="578"/>
      <c r="X216" s="578">
        <f t="shared" si="306"/>
        <v>0</v>
      </c>
      <c r="Y216" s="998">
        <f t="shared" si="294"/>
        <v>16</v>
      </c>
      <c r="Z216" s="998">
        <f t="shared" si="295"/>
        <v>10</v>
      </c>
      <c r="AA216" s="998">
        <f t="shared" si="296"/>
        <v>26</v>
      </c>
      <c r="AB216" s="578"/>
      <c r="AC216" s="578"/>
      <c r="AD216" s="992">
        <f t="shared" si="297"/>
        <v>0</v>
      </c>
      <c r="AE216" s="992">
        <f t="shared" si="307"/>
        <v>16</v>
      </c>
      <c r="AF216" s="992">
        <f t="shared" si="308"/>
        <v>10</v>
      </c>
      <c r="AG216" s="992">
        <f t="shared" si="309"/>
        <v>26</v>
      </c>
      <c r="AH216" s="578">
        <v>0</v>
      </c>
      <c r="AI216" s="578">
        <v>0</v>
      </c>
      <c r="AJ216" s="992">
        <f t="shared" si="299"/>
        <v>0</v>
      </c>
      <c r="AK216" s="137"/>
      <c r="AM216" s="155"/>
    </row>
    <row r="217" spans="1:39" s="146" customFormat="1" ht="28.5" customHeight="1">
      <c r="A217" s="675">
        <v>17</v>
      </c>
      <c r="B217" s="666">
        <v>31</v>
      </c>
      <c r="C217" s="137" t="s">
        <v>827</v>
      </c>
      <c r="D217" s="578">
        <v>0</v>
      </c>
      <c r="E217" s="578">
        <v>0</v>
      </c>
      <c r="F217" s="578">
        <f t="shared" si="300"/>
        <v>0</v>
      </c>
      <c r="G217" s="578">
        <v>0</v>
      </c>
      <c r="H217" s="578">
        <v>0</v>
      </c>
      <c r="I217" s="578">
        <f t="shared" si="301"/>
        <v>0</v>
      </c>
      <c r="J217" s="578">
        <v>0</v>
      </c>
      <c r="K217" s="578">
        <v>0</v>
      </c>
      <c r="L217" s="578">
        <f t="shared" si="302"/>
        <v>0</v>
      </c>
      <c r="M217" s="578">
        <v>0</v>
      </c>
      <c r="N217" s="578">
        <v>0</v>
      </c>
      <c r="O217" s="578">
        <f t="shared" si="303"/>
        <v>0</v>
      </c>
      <c r="P217" s="578"/>
      <c r="Q217" s="578"/>
      <c r="R217" s="578">
        <f t="shared" si="304"/>
        <v>0</v>
      </c>
      <c r="S217" s="578"/>
      <c r="T217" s="578"/>
      <c r="U217" s="578">
        <f t="shared" si="305"/>
        <v>0</v>
      </c>
      <c r="V217" s="578"/>
      <c r="W217" s="578"/>
      <c r="X217" s="578">
        <f t="shared" si="306"/>
        <v>0</v>
      </c>
      <c r="Y217" s="998">
        <f t="shared" si="294"/>
        <v>0</v>
      </c>
      <c r="Z217" s="998">
        <f t="shared" si="295"/>
        <v>0</v>
      </c>
      <c r="AA217" s="998">
        <f t="shared" si="296"/>
        <v>0</v>
      </c>
      <c r="AB217" s="578"/>
      <c r="AC217" s="578"/>
      <c r="AD217" s="992">
        <f t="shared" si="297"/>
        <v>0</v>
      </c>
      <c r="AE217" s="992">
        <f t="shared" si="307"/>
        <v>0</v>
      </c>
      <c r="AF217" s="992">
        <f t="shared" si="308"/>
        <v>0</v>
      </c>
      <c r="AG217" s="992">
        <f t="shared" si="309"/>
        <v>0</v>
      </c>
      <c r="AH217" s="578">
        <v>0</v>
      </c>
      <c r="AI217" s="578">
        <v>0</v>
      </c>
      <c r="AJ217" s="992">
        <f t="shared" si="299"/>
        <v>0</v>
      </c>
      <c r="AK217" s="399"/>
      <c r="AM217" s="155"/>
    </row>
    <row r="218" spans="1:39" s="146" customFormat="1" ht="28.5" customHeight="1">
      <c r="A218" s="675"/>
      <c r="B218" s="665"/>
      <c r="C218" s="378" t="s">
        <v>6</v>
      </c>
      <c r="D218" s="993">
        <f>SUM(D201:D217)</f>
        <v>3180</v>
      </c>
      <c r="E218" s="993">
        <f t="shared" ref="E218:AJ218" si="310">SUM(E201:E217)</f>
        <v>2997</v>
      </c>
      <c r="F218" s="993">
        <f t="shared" si="310"/>
        <v>6177</v>
      </c>
      <c r="G218" s="993">
        <f t="shared" si="310"/>
        <v>6665</v>
      </c>
      <c r="H218" s="993">
        <f t="shared" si="310"/>
        <v>6108</v>
      </c>
      <c r="I218" s="993">
        <f t="shared" si="310"/>
        <v>12773</v>
      </c>
      <c r="J218" s="993">
        <f t="shared" si="310"/>
        <v>141</v>
      </c>
      <c r="K218" s="993">
        <f t="shared" si="310"/>
        <v>153</v>
      </c>
      <c r="L218" s="993">
        <f t="shared" si="310"/>
        <v>294</v>
      </c>
      <c r="M218" s="993">
        <f t="shared" si="310"/>
        <v>18</v>
      </c>
      <c r="N218" s="993">
        <f t="shared" si="310"/>
        <v>7</v>
      </c>
      <c r="O218" s="993">
        <f t="shared" si="310"/>
        <v>25</v>
      </c>
      <c r="P218" s="993">
        <f t="shared" si="310"/>
        <v>0</v>
      </c>
      <c r="Q218" s="993">
        <f t="shared" si="310"/>
        <v>0</v>
      </c>
      <c r="R218" s="993">
        <f t="shared" si="310"/>
        <v>0</v>
      </c>
      <c r="S218" s="993">
        <f t="shared" si="310"/>
        <v>0</v>
      </c>
      <c r="T218" s="993">
        <f t="shared" si="310"/>
        <v>0</v>
      </c>
      <c r="U218" s="993">
        <f t="shared" si="310"/>
        <v>0</v>
      </c>
      <c r="V218" s="993">
        <f t="shared" si="310"/>
        <v>0</v>
      </c>
      <c r="W218" s="993">
        <f t="shared" si="310"/>
        <v>0</v>
      </c>
      <c r="X218" s="993">
        <f t="shared" si="310"/>
        <v>0</v>
      </c>
      <c r="Y218" s="1015">
        <f t="shared" si="310"/>
        <v>10004</v>
      </c>
      <c r="Z218" s="1015">
        <f t="shared" si="310"/>
        <v>9265</v>
      </c>
      <c r="AA218" s="1015">
        <f t="shared" si="310"/>
        <v>19269</v>
      </c>
      <c r="AB218" s="993">
        <f t="shared" si="310"/>
        <v>0</v>
      </c>
      <c r="AC218" s="993">
        <f t="shared" si="310"/>
        <v>0</v>
      </c>
      <c r="AD218" s="993">
        <f t="shared" si="310"/>
        <v>0</v>
      </c>
      <c r="AE218" s="993">
        <f t="shared" si="310"/>
        <v>10004</v>
      </c>
      <c r="AF218" s="993">
        <f t="shared" si="310"/>
        <v>9265</v>
      </c>
      <c r="AG218" s="993">
        <f t="shared" si="310"/>
        <v>19269</v>
      </c>
      <c r="AH218" s="993">
        <f t="shared" si="310"/>
        <v>29</v>
      </c>
      <c r="AI218" s="993">
        <f t="shared" si="310"/>
        <v>17</v>
      </c>
      <c r="AJ218" s="993">
        <f t="shared" si="310"/>
        <v>46</v>
      </c>
      <c r="AM218" s="155"/>
    </row>
    <row r="219" spans="1:39" s="146" customFormat="1" ht="28.5" customHeight="1">
      <c r="A219" s="675"/>
      <c r="B219" s="688" t="s">
        <v>25</v>
      </c>
      <c r="C219" s="376"/>
      <c r="D219" s="988"/>
      <c r="E219" s="988"/>
      <c r="F219" s="988"/>
      <c r="G219" s="988"/>
      <c r="H219" s="988"/>
      <c r="I219" s="988"/>
      <c r="J219" s="988"/>
      <c r="K219" s="988"/>
      <c r="L219" s="988"/>
      <c r="M219" s="988"/>
      <c r="N219" s="988"/>
      <c r="O219" s="988"/>
      <c r="P219" s="988"/>
      <c r="Q219" s="988"/>
      <c r="R219" s="988"/>
      <c r="S219" s="988"/>
      <c r="T219" s="988"/>
      <c r="U219" s="988"/>
      <c r="V219" s="988"/>
      <c r="W219" s="988"/>
      <c r="X219" s="988"/>
      <c r="Y219" s="1016"/>
      <c r="Z219" s="1016"/>
      <c r="AA219" s="1014"/>
      <c r="AB219" s="988"/>
      <c r="AC219" s="988"/>
      <c r="AD219" s="988"/>
      <c r="AE219" s="988"/>
      <c r="AF219" s="988"/>
      <c r="AG219" s="988"/>
      <c r="AH219" s="988"/>
      <c r="AI219" s="988"/>
      <c r="AJ219" s="994"/>
      <c r="AM219" s="155"/>
    </row>
    <row r="220" spans="1:39" s="146" customFormat="1" ht="28.5" customHeight="1">
      <c r="A220" s="675">
        <v>1</v>
      </c>
      <c r="B220" s="666">
        <v>32</v>
      </c>
      <c r="C220" s="379" t="s">
        <v>25</v>
      </c>
      <c r="D220" s="991">
        <v>561</v>
      </c>
      <c r="E220" s="991">
        <v>562</v>
      </c>
      <c r="F220" s="578">
        <f t="shared" ref="F220:F222" si="311">SUM(D220:E220)</f>
        <v>1123</v>
      </c>
      <c r="G220" s="991">
        <v>2529</v>
      </c>
      <c r="H220" s="991">
        <v>2384</v>
      </c>
      <c r="I220" s="578">
        <f t="shared" ref="I220:I222" si="312">SUM(G220:H220)</f>
        <v>4913</v>
      </c>
      <c r="J220" s="991">
        <v>17</v>
      </c>
      <c r="K220" s="991">
        <v>17</v>
      </c>
      <c r="L220" s="578">
        <f t="shared" ref="L220:L222" si="313">SUM(J220:K220)</f>
        <v>34</v>
      </c>
      <c r="M220" s="991">
        <v>18</v>
      </c>
      <c r="N220" s="991">
        <v>14</v>
      </c>
      <c r="O220" s="578">
        <f t="shared" ref="O220:O222" si="314">SUM(M220:N220)</f>
        <v>32</v>
      </c>
      <c r="P220" s="991"/>
      <c r="Q220" s="991"/>
      <c r="R220" s="578">
        <f t="shared" ref="R220:R222" si="315">SUM(P220:Q220)</f>
        <v>0</v>
      </c>
      <c r="S220" s="991">
        <v>4</v>
      </c>
      <c r="T220" s="991">
        <v>3</v>
      </c>
      <c r="U220" s="578">
        <f t="shared" ref="U220:U222" si="316">SUM(S220:T220)</f>
        <v>7</v>
      </c>
      <c r="V220" s="991"/>
      <c r="W220" s="991"/>
      <c r="X220" s="578">
        <f t="shared" ref="X220:X222" si="317">SUM(V220:W220)</f>
        <v>0</v>
      </c>
      <c r="Y220" s="998">
        <f t="shared" ref="Y220:AA222" si="318">D220+G220+J220+M220+P220+S220+V220</f>
        <v>3129</v>
      </c>
      <c r="Z220" s="998">
        <f t="shared" si="318"/>
        <v>2980</v>
      </c>
      <c r="AA220" s="998">
        <f t="shared" si="318"/>
        <v>6109</v>
      </c>
      <c r="AB220" s="991">
        <v>79</v>
      </c>
      <c r="AC220" s="991">
        <v>62</v>
      </c>
      <c r="AD220" s="992">
        <f>AB220+AC220</f>
        <v>141</v>
      </c>
      <c r="AE220" s="992">
        <f t="shared" ref="AE220:AF222" si="319">Y220+AB220</f>
        <v>3208</v>
      </c>
      <c r="AF220" s="992">
        <f t="shared" si="319"/>
        <v>3042</v>
      </c>
      <c r="AG220" s="992">
        <f>AE220+AF220</f>
        <v>6250</v>
      </c>
      <c r="AH220" s="991">
        <v>70</v>
      </c>
      <c r="AI220" s="991">
        <v>70</v>
      </c>
      <c r="AJ220" s="992">
        <f>AH220+AI220</f>
        <v>140</v>
      </c>
      <c r="AM220" s="155"/>
    </row>
    <row r="221" spans="1:39" s="146" customFormat="1" ht="28.5" customHeight="1">
      <c r="A221" s="675">
        <v>2</v>
      </c>
      <c r="B221" s="666">
        <v>33</v>
      </c>
      <c r="C221" s="379" t="s">
        <v>667</v>
      </c>
      <c r="D221" s="991">
        <v>453</v>
      </c>
      <c r="E221" s="991">
        <v>402</v>
      </c>
      <c r="F221" s="578">
        <f t="shared" si="311"/>
        <v>855</v>
      </c>
      <c r="G221" s="991">
        <v>1346</v>
      </c>
      <c r="H221" s="991">
        <v>1189</v>
      </c>
      <c r="I221" s="578">
        <f t="shared" si="312"/>
        <v>2535</v>
      </c>
      <c r="J221" s="991">
        <v>12</v>
      </c>
      <c r="K221" s="991">
        <v>10</v>
      </c>
      <c r="L221" s="578">
        <f t="shared" si="313"/>
        <v>22</v>
      </c>
      <c r="M221" s="991">
        <v>1</v>
      </c>
      <c r="N221" s="991"/>
      <c r="O221" s="578">
        <f t="shared" si="314"/>
        <v>1</v>
      </c>
      <c r="P221" s="991"/>
      <c r="Q221" s="991"/>
      <c r="R221" s="578">
        <f t="shared" si="315"/>
        <v>0</v>
      </c>
      <c r="S221" s="991">
        <v>1</v>
      </c>
      <c r="T221" s="991">
        <v>0</v>
      </c>
      <c r="U221" s="578">
        <f t="shared" si="316"/>
        <v>1</v>
      </c>
      <c r="V221" s="991"/>
      <c r="W221" s="991"/>
      <c r="X221" s="578">
        <f t="shared" si="317"/>
        <v>0</v>
      </c>
      <c r="Y221" s="998">
        <f t="shared" si="318"/>
        <v>1813</v>
      </c>
      <c r="Z221" s="998">
        <f t="shared" si="318"/>
        <v>1601</v>
      </c>
      <c r="AA221" s="998">
        <f t="shared" si="318"/>
        <v>3414</v>
      </c>
      <c r="AB221" s="991">
        <v>36</v>
      </c>
      <c r="AC221" s="991">
        <v>42</v>
      </c>
      <c r="AD221" s="992">
        <f>AB221+AC221</f>
        <v>78</v>
      </c>
      <c r="AE221" s="992">
        <f t="shared" si="319"/>
        <v>1849</v>
      </c>
      <c r="AF221" s="992">
        <f t="shared" si="319"/>
        <v>1643</v>
      </c>
      <c r="AG221" s="992">
        <f>AE221+AF221</f>
        <v>3492</v>
      </c>
      <c r="AH221" s="991">
        <v>17</v>
      </c>
      <c r="AI221" s="991">
        <v>15</v>
      </c>
      <c r="AJ221" s="992">
        <f>AH221+AI221</f>
        <v>32</v>
      </c>
      <c r="AM221" s="155"/>
    </row>
    <row r="222" spans="1:39" s="146" customFormat="1" ht="28.5" customHeight="1">
      <c r="A222" s="675">
        <v>3</v>
      </c>
      <c r="B222" s="666">
        <v>34</v>
      </c>
      <c r="C222" s="379" t="s">
        <v>26</v>
      </c>
      <c r="D222" s="991">
        <v>28</v>
      </c>
      <c r="E222" s="991">
        <v>22</v>
      </c>
      <c r="F222" s="578">
        <f t="shared" si="311"/>
        <v>50</v>
      </c>
      <c r="G222" s="991">
        <v>31</v>
      </c>
      <c r="H222" s="991">
        <v>23</v>
      </c>
      <c r="I222" s="578">
        <f t="shared" si="312"/>
        <v>54</v>
      </c>
      <c r="J222" s="991">
        <v>6</v>
      </c>
      <c r="K222" s="991">
        <v>4</v>
      </c>
      <c r="L222" s="578">
        <f t="shared" si="313"/>
        <v>10</v>
      </c>
      <c r="M222" s="991"/>
      <c r="N222" s="991"/>
      <c r="O222" s="578">
        <f t="shared" si="314"/>
        <v>0</v>
      </c>
      <c r="P222" s="991"/>
      <c r="Q222" s="991"/>
      <c r="R222" s="578">
        <f t="shared" si="315"/>
        <v>0</v>
      </c>
      <c r="S222" s="991">
        <v>2</v>
      </c>
      <c r="T222" s="991">
        <v>1</v>
      </c>
      <c r="U222" s="578">
        <f t="shared" si="316"/>
        <v>3</v>
      </c>
      <c r="V222" s="991"/>
      <c r="W222" s="991"/>
      <c r="X222" s="578">
        <f t="shared" si="317"/>
        <v>0</v>
      </c>
      <c r="Y222" s="998">
        <f t="shared" si="318"/>
        <v>67</v>
      </c>
      <c r="Z222" s="998">
        <f t="shared" si="318"/>
        <v>50</v>
      </c>
      <c r="AA222" s="998">
        <f t="shared" si="318"/>
        <v>117</v>
      </c>
      <c r="AB222" s="991">
        <v>15</v>
      </c>
      <c r="AC222" s="991">
        <v>23</v>
      </c>
      <c r="AD222" s="992">
        <f>AB222+AC222</f>
        <v>38</v>
      </c>
      <c r="AE222" s="992">
        <f t="shared" si="319"/>
        <v>82</v>
      </c>
      <c r="AF222" s="992">
        <f t="shared" si="319"/>
        <v>73</v>
      </c>
      <c r="AG222" s="992">
        <f>AE222+AF222</f>
        <v>155</v>
      </c>
      <c r="AH222" s="991"/>
      <c r="AI222" s="991"/>
      <c r="AJ222" s="992">
        <f>AH222+AI222</f>
        <v>0</v>
      </c>
      <c r="AM222" s="155"/>
    </row>
    <row r="223" spans="1:39" s="146" customFormat="1" ht="28.5" customHeight="1">
      <c r="A223" s="675"/>
      <c r="B223" s="665"/>
      <c r="C223" s="378" t="s">
        <v>6</v>
      </c>
      <c r="D223" s="993">
        <f>SUM(D220:D222)</f>
        <v>1042</v>
      </c>
      <c r="E223" s="993">
        <f t="shared" ref="E223:AJ223" si="320">SUM(E220:E222)</f>
        <v>986</v>
      </c>
      <c r="F223" s="993">
        <f t="shared" si="320"/>
        <v>2028</v>
      </c>
      <c r="G223" s="993">
        <f t="shared" si="320"/>
        <v>3906</v>
      </c>
      <c r="H223" s="993">
        <f t="shared" si="320"/>
        <v>3596</v>
      </c>
      <c r="I223" s="993">
        <f t="shared" si="320"/>
        <v>7502</v>
      </c>
      <c r="J223" s="993">
        <f t="shared" si="320"/>
        <v>35</v>
      </c>
      <c r="K223" s="993">
        <f t="shared" si="320"/>
        <v>31</v>
      </c>
      <c r="L223" s="993">
        <f t="shared" si="320"/>
        <v>66</v>
      </c>
      <c r="M223" s="993">
        <f t="shared" si="320"/>
        <v>19</v>
      </c>
      <c r="N223" s="993">
        <f t="shared" si="320"/>
        <v>14</v>
      </c>
      <c r="O223" s="993">
        <f t="shared" si="320"/>
        <v>33</v>
      </c>
      <c r="P223" s="993">
        <f t="shared" si="320"/>
        <v>0</v>
      </c>
      <c r="Q223" s="993">
        <f t="shared" si="320"/>
        <v>0</v>
      </c>
      <c r="R223" s="993">
        <f t="shared" si="320"/>
        <v>0</v>
      </c>
      <c r="S223" s="993">
        <f t="shared" si="320"/>
        <v>7</v>
      </c>
      <c r="T223" s="993">
        <f t="shared" si="320"/>
        <v>4</v>
      </c>
      <c r="U223" s="993">
        <f t="shared" si="320"/>
        <v>11</v>
      </c>
      <c r="V223" s="993">
        <f t="shared" si="320"/>
        <v>0</v>
      </c>
      <c r="W223" s="993">
        <f t="shared" si="320"/>
        <v>0</v>
      </c>
      <c r="X223" s="993">
        <f t="shared" si="320"/>
        <v>0</v>
      </c>
      <c r="Y223" s="1015">
        <f t="shared" si="320"/>
        <v>5009</v>
      </c>
      <c r="Z223" s="1015">
        <f t="shared" si="320"/>
        <v>4631</v>
      </c>
      <c r="AA223" s="1015">
        <f t="shared" si="320"/>
        <v>9640</v>
      </c>
      <c r="AB223" s="993">
        <f t="shared" si="320"/>
        <v>130</v>
      </c>
      <c r="AC223" s="993">
        <f t="shared" si="320"/>
        <v>127</v>
      </c>
      <c r="AD223" s="993">
        <f t="shared" si="320"/>
        <v>257</v>
      </c>
      <c r="AE223" s="993">
        <f t="shared" si="320"/>
        <v>5139</v>
      </c>
      <c r="AF223" s="993">
        <f t="shared" si="320"/>
        <v>4758</v>
      </c>
      <c r="AG223" s="993">
        <f t="shared" si="320"/>
        <v>9897</v>
      </c>
      <c r="AH223" s="993">
        <f t="shared" si="320"/>
        <v>87</v>
      </c>
      <c r="AI223" s="993">
        <f t="shared" si="320"/>
        <v>85</v>
      </c>
      <c r="AJ223" s="993">
        <f t="shared" si="320"/>
        <v>172</v>
      </c>
      <c r="AM223" s="155"/>
    </row>
    <row r="224" spans="1:39" s="146" customFormat="1" ht="28.5" customHeight="1">
      <c r="A224" s="675"/>
      <c r="B224" s="693" t="s">
        <v>27</v>
      </c>
      <c r="C224" s="376"/>
      <c r="D224" s="988"/>
      <c r="E224" s="988"/>
      <c r="F224" s="988"/>
      <c r="G224" s="988"/>
      <c r="H224" s="988"/>
      <c r="I224" s="988"/>
      <c r="J224" s="988"/>
      <c r="K224" s="988"/>
      <c r="L224" s="988"/>
      <c r="M224" s="988"/>
      <c r="N224" s="988"/>
      <c r="O224" s="988"/>
      <c r="P224" s="988"/>
      <c r="Q224" s="988"/>
      <c r="R224" s="988"/>
      <c r="S224" s="988"/>
      <c r="T224" s="988"/>
      <c r="U224" s="988"/>
      <c r="V224" s="988"/>
      <c r="W224" s="988"/>
      <c r="X224" s="988"/>
      <c r="Y224" s="1016"/>
      <c r="Z224" s="1016"/>
      <c r="AA224" s="1014"/>
      <c r="AB224" s="988"/>
      <c r="AC224" s="988"/>
      <c r="AD224" s="988"/>
      <c r="AE224" s="988"/>
      <c r="AF224" s="988"/>
      <c r="AG224" s="988"/>
      <c r="AH224" s="988"/>
      <c r="AI224" s="988"/>
      <c r="AJ224" s="994"/>
      <c r="AM224" s="155"/>
    </row>
    <row r="225" spans="1:39" s="146" customFormat="1" ht="28.5" customHeight="1">
      <c r="A225" s="675">
        <v>1</v>
      </c>
      <c r="B225" s="666">
        <v>35</v>
      </c>
      <c r="C225" s="139" t="s">
        <v>28</v>
      </c>
      <c r="D225" s="991">
        <v>2661</v>
      </c>
      <c r="E225" s="991">
        <v>2359</v>
      </c>
      <c r="F225" s="578">
        <f>SUM(D225:E225)</f>
        <v>5020</v>
      </c>
      <c r="G225" s="991">
        <v>978</v>
      </c>
      <c r="H225" s="991">
        <v>903</v>
      </c>
      <c r="I225" s="578">
        <f>SUM(G225:H225)</f>
        <v>1881</v>
      </c>
      <c r="J225" s="991">
        <v>20</v>
      </c>
      <c r="K225" s="991">
        <v>21</v>
      </c>
      <c r="L225" s="578">
        <f>SUM(J225:K225)</f>
        <v>41</v>
      </c>
      <c r="M225" s="991">
        <v>5</v>
      </c>
      <c r="N225" s="991">
        <v>10</v>
      </c>
      <c r="O225" s="578">
        <f>SUM(M225:N225)</f>
        <v>15</v>
      </c>
      <c r="P225" s="578">
        <v>0</v>
      </c>
      <c r="Q225" s="578">
        <v>0</v>
      </c>
      <c r="R225" s="578">
        <f>SUM(P225:Q225)</f>
        <v>0</v>
      </c>
      <c r="S225" s="991">
        <v>0</v>
      </c>
      <c r="T225" s="991">
        <v>0</v>
      </c>
      <c r="U225" s="578">
        <f>SUM(S225:T225)</f>
        <v>0</v>
      </c>
      <c r="V225" s="991">
        <v>0</v>
      </c>
      <c r="W225" s="991">
        <v>0</v>
      </c>
      <c r="X225" s="578">
        <f>SUM(V225:W225)</f>
        <v>0</v>
      </c>
      <c r="Y225" s="998">
        <f t="shared" ref="Y225:AA227" si="321">D225+G225+J225+M225+P225+S225+V225</f>
        <v>3664</v>
      </c>
      <c r="Z225" s="998">
        <f t="shared" si="321"/>
        <v>3293</v>
      </c>
      <c r="AA225" s="998">
        <f t="shared" si="321"/>
        <v>6957</v>
      </c>
      <c r="AB225" s="991">
        <v>56</v>
      </c>
      <c r="AC225" s="991">
        <v>54</v>
      </c>
      <c r="AD225" s="992">
        <f>AB225+AC225</f>
        <v>110</v>
      </c>
      <c r="AE225" s="992">
        <f t="shared" ref="AE225:AF227" si="322">Y225+AB225</f>
        <v>3720</v>
      </c>
      <c r="AF225" s="992">
        <f t="shared" si="322"/>
        <v>3347</v>
      </c>
      <c r="AG225" s="992">
        <f>AE225+AF225</f>
        <v>7067</v>
      </c>
      <c r="AH225" s="991">
        <v>3</v>
      </c>
      <c r="AI225" s="991">
        <v>5</v>
      </c>
      <c r="AJ225" s="992">
        <f>AH225+AI225</f>
        <v>8</v>
      </c>
      <c r="AM225" s="155"/>
    </row>
    <row r="226" spans="1:39" s="146" customFormat="1" ht="28.5" customHeight="1">
      <c r="A226" s="675">
        <v>2</v>
      </c>
      <c r="B226" s="666">
        <v>36</v>
      </c>
      <c r="C226" s="139" t="s">
        <v>27</v>
      </c>
      <c r="D226" s="991">
        <v>705</v>
      </c>
      <c r="E226" s="991">
        <v>640</v>
      </c>
      <c r="F226" s="578">
        <f t="shared" ref="F226:F227" si="323">SUM(D226:E226)</f>
        <v>1345</v>
      </c>
      <c r="G226" s="991">
        <v>790</v>
      </c>
      <c r="H226" s="991">
        <v>762</v>
      </c>
      <c r="I226" s="578">
        <f t="shared" ref="I226:I227" si="324">SUM(G226:H226)</f>
        <v>1552</v>
      </c>
      <c r="J226" s="991">
        <v>102</v>
      </c>
      <c r="K226" s="991">
        <v>87</v>
      </c>
      <c r="L226" s="578">
        <f t="shared" ref="L226:L227" si="325">SUM(J226:K226)</f>
        <v>189</v>
      </c>
      <c r="M226" s="991">
        <v>82</v>
      </c>
      <c r="N226" s="991">
        <v>63</v>
      </c>
      <c r="O226" s="578">
        <f t="shared" ref="O226:O227" si="326">SUM(M226:N226)</f>
        <v>145</v>
      </c>
      <c r="P226" s="578">
        <v>0</v>
      </c>
      <c r="Q226" s="578">
        <v>0</v>
      </c>
      <c r="R226" s="578">
        <f t="shared" ref="R226:R227" si="327">SUM(P226:Q226)</f>
        <v>0</v>
      </c>
      <c r="S226" s="991">
        <v>0</v>
      </c>
      <c r="T226" s="991">
        <v>0</v>
      </c>
      <c r="U226" s="578">
        <f t="shared" ref="U226:U227" si="328">SUM(S226:T226)</f>
        <v>0</v>
      </c>
      <c r="V226" s="991">
        <v>0</v>
      </c>
      <c r="W226" s="991">
        <v>0</v>
      </c>
      <c r="X226" s="578">
        <f t="shared" ref="X226:X227" si="329">SUM(V226:W226)</f>
        <v>0</v>
      </c>
      <c r="Y226" s="998">
        <f t="shared" si="321"/>
        <v>1679</v>
      </c>
      <c r="Z226" s="998">
        <f t="shared" si="321"/>
        <v>1552</v>
      </c>
      <c r="AA226" s="998">
        <f t="shared" si="321"/>
        <v>3231</v>
      </c>
      <c r="AB226" s="991">
        <v>28</v>
      </c>
      <c r="AC226" s="991">
        <v>22</v>
      </c>
      <c r="AD226" s="992">
        <f>AB226+AC226</f>
        <v>50</v>
      </c>
      <c r="AE226" s="992">
        <f t="shared" si="322"/>
        <v>1707</v>
      </c>
      <c r="AF226" s="992">
        <f t="shared" si="322"/>
        <v>1574</v>
      </c>
      <c r="AG226" s="992">
        <f>AE226+AF226</f>
        <v>3281</v>
      </c>
      <c r="AH226" s="991">
        <v>20</v>
      </c>
      <c r="AI226" s="991">
        <v>20</v>
      </c>
      <c r="AJ226" s="992">
        <f>AH226+AI226</f>
        <v>40</v>
      </c>
      <c r="AM226" s="155"/>
    </row>
    <row r="227" spans="1:39" s="146" customFormat="1" ht="28.5" customHeight="1">
      <c r="A227" s="675">
        <v>3</v>
      </c>
      <c r="B227" s="666">
        <v>37</v>
      </c>
      <c r="C227" s="139" t="s">
        <v>687</v>
      </c>
      <c r="D227" s="991">
        <v>466</v>
      </c>
      <c r="E227" s="991">
        <v>456</v>
      </c>
      <c r="F227" s="578">
        <f t="shared" si="323"/>
        <v>922</v>
      </c>
      <c r="G227" s="991">
        <v>1301</v>
      </c>
      <c r="H227" s="991">
        <v>1214</v>
      </c>
      <c r="I227" s="578">
        <f t="shared" si="324"/>
        <v>2515</v>
      </c>
      <c r="J227" s="991">
        <v>17</v>
      </c>
      <c r="K227" s="991">
        <v>16</v>
      </c>
      <c r="L227" s="578">
        <f t="shared" si="325"/>
        <v>33</v>
      </c>
      <c r="M227" s="991">
        <v>4</v>
      </c>
      <c r="N227" s="991">
        <v>3</v>
      </c>
      <c r="O227" s="578">
        <f t="shared" si="326"/>
        <v>7</v>
      </c>
      <c r="P227" s="578">
        <v>0</v>
      </c>
      <c r="Q227" s="578">
        <v>0</v>
      </c>
      <c r="R227" s="578">
        <f t="shared" si="327"/>
        <v>0</v>
      </c>
      <c r="S227" s="991">
        <v>0</v>
      </c>
      <c r="T227" s="991">
        <v>0</v>
      </c>
      <c r="U227" s="578">
        <f t="shared" si="328"/>
        <v>0</v>
      </c>
      <c r="V227" s="991">
        <v>0</v>
      </c>
      <c r="W227" s="991">
        <v>0</v>
      </c>
      <c r="X227" s="578">
        <f t="shared" si="329"/>
        <v>0</v>
      </c>
      <c r="Y227" s="998">
        <f t="shared" si="321"/>
        <v>1788</v>
      </c>
      <c r="Z227" s="998">
        <f t="shared" si="321"/>
        <v>1689</v>
      </c>
      <c r="AA227" s="998">
        <f t="shared" si="321"/>
        <v>3477</v>
      </c>
      <c r="AB227" s="991">
        <v>9</v>
      </c>
      <c r="AC227" s="991">
        <v>23</v>
      </c>
      <c r="AD227" s="992">
        <f>AB227+AC227</f>
        <v>32</v>
      </c>
      <c r="AE227" s="992">
        <f t="shared" si="322"/>
        <v>1797</v>
      </c>
      <c r="AF227" s="992">
        <f t="shared" si="322"/>
        <v>1712</v>
      </c>
      <c r="AG227" s="992">
        <f>AE227+AF227</f>
        <v>3509</v>
      </c>
      <c r="AH227" s="991">
        <v>0</v>
      </c>
      <c r="AI227" s="991">
        <v>0</v>
      </c>
      <c r="AJ227" s="992">
        <f>AH227+AI227</f>
        <v>0</v>
      </c>
      <c r="AM227" s="155"/>
    </row>
    <row r="228" spans="1:39" s="146" customFormat="1" ht="28.5" customHeight="1">
      <c r="A228" s="675"/>
      <c r="B228" s="665"/>
      <c r="C228" s="378" t="s">
        <v>6</v>
      </c>
      <c r="D228" s="993">
        <f>SUM(D225:D227)</f>
        <v>3832</v>
      </c>
      <c r="E228" s="993">
        <f t="shared" ref="E228:AJ228" si="330">SUM(E225:E227)</f>
        <v>3455</v>
      </c>
      <c r="F228" s="993">
        <f t="shared" si="330"/>
        <v>7287</v>
      </c>
      <c r="G228" s="993">
        <f t="shared" si="330"/>
        <v>3069</v>
      </c>
      <c r="H228" s="993">
        <f t="shared" si="330"/>
        <v>2879</v>
      </c>
      <c r="I228" s="993">
        <f t="shared" si="330"/>
        <v>5948</v>
      </c>
      <c r="J228" s="993">
        <f t="shared" si="330"/>
        <v>139</v>
      </c>
      <c r="K228" s="993">
        <f t="shared" si="330"/>
        <v>124</v>
      </c>
      <c r="L228" s="993">
        <f t="shared" si="330"/>
        <v>263</v>
      </c>
      <c r="M228" s="993">
        <f t="shared" si="330"/>
        <v>91</v>
      </c>
      <c r="N228" s="993">
        <f t="shared" si="330"/>
        <v>76</v>
      </c>
      <c r="O228" s="993">
        <f t="shared" si="330"/>
        <v>167</v>
      </c>
      <c r="P228" s="993">
        <f t="shared" si="330"/>
        <v>0</v>
      </c>
      <c r="Q228" s="993">
        <f t="shared" si="330"/>
        <v>0</v>
      </c>
      <c r="R228" s="993">
        <f t="shared" si="330"/>
        <v>0</v>
      </c>
      <c r="S228" s="993">
        <f t="shared" si="330"/>
        <v>0</v>
      </c>
      <c r="T228" s="993">
        <f t="shared" si="330"/>
        <v>0</v>
      </c>
      <c r="U228" s="993">
        <f t="shared" si="330"/>
        <v>0</v>
      </c>
      <c r="V228" s="993">
        <f t="shared" si="330"/>
        <v>0</v>
      </c>
      <c r="W228" s="993">
        <f t="shared" si="330"/>
        <v>0</v>
      </c>
      <c r="X228" s="993">
        <f t="shared" si="330"/>
        <v>0</v>
      </c>
      <c r="Y228" s="1015">
        <f t="shared" si="330"/>
        <v>7131</v>
      </c>
      <c r="Z228" s="1015">
        <f t="shared" si="330"/>
        <v>6534</v>
      </c>
      <c r="AA228" s="1015">
        <f t="shared" si="330"/>
        <v>13665</v>
      </c>
      <c r="AB228" s="993">
        <f t="shared" si="330"/>
        <v>93</v>
      </c>
      <c r="AC228" s="993">
        <f t="shared" si="330"/>
        <v>99</v>
      </c>
      <c r="AD228" s="993">
        <f t="shared" si="330"/>
        <v>192</v>
      </c>
      <c r="AE228" s="993">
        <f t="shared" si="330"/>
        <v>7224</v>
      </c>
      <c r="AF228" s="993">
        <f t="shared" si="330"/>
        <v>6633</v>
      </c>
      <c r="AG228" s="993">
        <f t="shared" si="330"/>
        <v>13857</v>
      </c>
      <c r="AH228" s="993">
        <f t="shared" si="330"/>
        <v>23</v>
      </c>
      <c r="AI228" s="993">
        <f t="shared" si="330"/>
        <v>25</v>
      </c>
      <c r="AJ228" s="993">
        <f t="shared" si="330"/>
        <v>48</v>
      </c>
      <c r="AM228" s="155"/>
    </row>
    <row r="229" spans="1:39" s="146" customFormat="1" ht="28.5" customHeight="1">
      <c r="A229" s="675"/>
      <c r="B229" s="693" t="s">
        <v>29</v>
      </c>
      <c r="C229" s="376"/>
      <c r="D229" s="988"/>
      <c r="E229" s="988"/>
      <c r="F229" s="988"/>
      <c r="G229" s="988"/>
      <c r="H229" s="988"/>
      <c r="I229" s="988"/>
      <c r="J229" s="988"/>
      <c r="K229" s="988"/>
      <c r="L229" s="988"/>
      <c r="M229" s="988"/>
      <c r="N229" s="988"/>
      <c r="O229" s="988"/>
      <c r="P229" s="988"/>
      <c r="Q229" s="988"/>
      <c r="R229" s="988"/>
      <c r="S229" s="988"/>
      <c r="T229" s="988"/>
      <c r="U229" s="988"/>
      <c r="V229" s="988"/>
      <c r="W229" s="988"/>
      <c r="X229" s="988"/>
      <c r="Y229" s="1016"/>
      <c r="Z229" s="1016"/>
      <c r="AA229" s="1014"/>
      <c r="AB229" s="988"/>
      <c r="AC229" s="988"/>
      <c r="AD229" s="988"/>
      <c r="AE229" s="988"/>
      <c r="AF229" s="988"/>
      <c r="AG229" s="988"/>
      <c r="AH229" s="988"/>
      <c r="AI229" s="988"/>
      <c r="AJ229" s="994"/>
      <c r="AM229" s="155"/>
    </row>
    <row r="230" spans="1:39" s="146" customFormat="1" ht="28.5" customHeight="1">
      <c r="A230" s="675">
        <v>1</v>
      </c>
      <c r="B230" s="666">
        <v>38</v>
      </c>
      <c r="C230" s="380" t="s">
        <v>30</v>
      </c>
      <c r="D230" s="991">
        <v>73</v>
      </c>
      <c r="E230" s="991">
        <v>91</v>
      </c>
      <c r="F230" s="578">
        <f t="shared" ref="F230:F234" si="331">SUM(D230:E230)</f>
        <v>164</v>
      </c>
      <c r="G230" s="991">
        <v>215</v>
      </c>
      <c r="H230" s="991">
        <v>203</v>
      </c>
      <c r="I230" s="578">
        <f t="shared" ref="I230:I234" si="332">SUM(G230:H230)</f>
        <v>418</v>
      </c>
      <c r="J230" s="991">
        <v>23</v>
      </c>
      <c r="K230" s="991">
        <v>9</v>
      </c>
      <c r="L230" s="578">
        <f t="shared" ref="L230:L234" si="333">SUM(J230:K230)</f>
        <v>32</v>
      </c>
      <c r="M230" s="991">
        <v>0</v>
      </c>
      <c r="N230" s="991">
        <v>1</v>
      </c>
      <c r="O230" s="578">
        <f t="shared" ref="O230:O234" si="334">SUM(M230:N230)</f>
        <v>1</v>
      </c>
      <c r="P230" s="578"/>
      <c r="Q230" s="578"/>
      <c r="R230" s="578">
        <f t="shared" ref="R230:R234" si="335">SUM(P230:Q230)</f>
        <v>0</v>
      </c>
      <c r="S230" s="991"/>
      <c r="T230" s="991"/>
      <c r="U230" s="578">
        <f t="shared" ref="U230:U234" si="336">SUM(S230:T230)</f>
        <v>0</v>
      </c>
      <c r="V230" s="578">
        <v>0</v>
      </c>
      <c r="W230" s="578">
        <v>0</v>
      </c>
      <c r="X230" s="578">
        <f t="shared" ref="X230:X234" si="337">SUM(V230:W230)</f>
        <v>0</v>
      </c>
      <c r="Y230" s="998">
        <f t="shared" ref="Y230:AA234" si="338">D230+G230+J230+M230+P230+S230+V230</f>
        <v>311</v>
      </c>
      <c r="Z230" s="998">
        <f t="shared" si="338"/>
        <v>304</v>
      </c>
      <c r="AA230" s="998">
        <f t="shared" si="338"/>
        <v>615</v>
      </c>
      <c r="AB230" s="991">
        <v>11</v>
      </c>
      <c r="AC230" s="991">
        <v>9</v>
      </c>
      <c r="AD230" s="992">
        <f>AB230+AC230</f>
        <v>20</v>
      </c>
      <c r="AE230" s="992">
        <f t="shared" ref="AE230:AF234" si="339">Y230+AB230</f>
        <v>322</v>
      </c>
      <c r="AF230" s="992">
        <f t="shared" si="339"/>
        <v>313</v>
      </c>
      <c r="AG230" s="992">
        <f>AE230+AF230</f>
        <v>635</v>
      </c>
      <c r="AH230" s="991">
        <v>3</v>
      </c>
      <c r="AI230" s="991"/>
      <c r="AJ230" s="992">
        <f>AH230+AI230</f>
        <v>3</v>
      </c>
      <c r="AM230" s="155"/>
    </row>
    <row r="231" spans="1:39" s="146" customFormat="1" ht="28.5" customHeight="1">
      <c r="A231" s="675">
        <v>2</v>
      </c>
      <c r="B231" s="666">
        <v>39</v>
      </c>
      <c r="C231" s="380" t="s">
        <v>31</v>
      </c>
      <c r="D231" s="991">
        <v>32</v>
      </c>
      <c r="E231" s="991">
        <v>34</v>
      </c>
      <c r="F231" s="578">
        <f t="shared" si="331"/>
        <v>66</v>
      </c>
      <c r="G231" s="991">
        <v>107</v>
      </c>
      <c r="H231" s="991">
        <v>97</v>
      </c>
      <c r="I231" s="578">
        <f t="shared" si="332"/>
        <v>204</v>
      </c>
      <c r="J231" s="991">
        <v>8</v>
      </c>
      <c r="K231" s="991">
        <v>1</v>
      </c>
      <c r="L231" s="578">
        <f t="shared" si="333"/>
        <v>9</v>
      </c>
      <c r="M231" s="991">
        <v>1</v>
      </c>
      <c r="N231" s="991">
        <v>0</v>
      </c>
      <c r="O231" s="578">
        <f t="shared" si="334"/>
        <v>1</v>
      </c>
      <c r="P231" s="578"/>
      <c r="Q231" s="578"/>
      <c r="R231" s="578">
        <f t="shared" si="335"/>
        <v>0</v>
      </c>
      <c r="S231" s="991"/>
      <c r="T231" s="991"/>
      <c r="U231" s="578">
        <f t="shared" si="336"/>
        <v>0</v>
      </c>
      <c r="V231" s="578">
        <v>0</v>
      </c>
      <c r="W231" s="578">
        <v>0</v>
      </c>
      <c r="X231" s="578">
        <f t="shared" si="337"/>
        <v>0</v>
      </c>
      <c r="Y231" s="998">
        <f t="shared" si="338"/>
        <v>148</v>
      </c>
      <c r="Z231" s="998">
        <f t="shared" si="338"/>
        <v>132</v>
      </c>
      <c r="AA231" s="998">
        <f t="shared" si="338"/>
        <v>280</v>
      </c>
      <c r="AB231" s="991">
        <v>14</v>
      </c>
      <c r="AC231" s="991">
        <v>6</v>
      </c>
      <c r="AD231" s="992">
        <f>AB231+AC231</f>
        <v>20</v>
      </c>
      <c r="AE231" s="992">
        <f t="shared" si="339"/>
        <v>162</v>
      </c>
      <c r="AF231" s="992">
        <f t="shared" si="339"/>
        <v>138</v>
      </c>
      <c r="AG231" s="992">
        <f>AE231+AF231</f>
        <v>300</v>
      </c>
      <c r="AH231" s="991">
        <v>1</v>
      </c>
      <c r="AI231" s="991">
        <v>1</v>
      </c>
      <c r="AJ231" s="992">
        <f>AH231+AI231</f>
        <v>2</v>
      </c>
      <c r="AM231" s="155"/>
    </row>
    <row r="232" spans="1:39" s="146" customFormat="1" ht="28.5" customHeight="1">
      <c r="A232" s="675">
        <v>3</v>
      </c>
      <c r="B232" s="666">
        <v>40</v>
      </c>
      <c r="C232" s="225" t="s">
        <v>32</v>
      </c>
      <c r="D232" s="991">
        <v>244</v>
      </c>
      <c r="E232" s="991">
        <v>234</v>
      </c>
      <c r="F232" s="578">
        <f t="shared" si="331"/>
        <v>478</v>
      </c>
      <c r="G232" s="991">
        <v>171</v>
      </c>
      <c r="H232" s="991">
        <v>134</v>
      </c>
      <c r="I232" s="578">
        <f t="shared" si="332"/>
        <v>305</v>
      </c>
      <c r="J232" s="991">
        <v>17</v>
      </c>
      <c r="K232" s="991">
        <v>23</v>
      </c>
      <c r="L232" s="578">
        <f t="shared" si="333"/>
        <v>40</v>
      </c>
      <c r="M232" s="991">
        <v>0</v>
      </c>
      <c r="N232" s="991">
        <v>0</v>
      </c>
      <c r="O232" s="578">
        <f t="shared" si="334"/>
        <v>0</v>
      </c>
      <c r="P232" s="578"/>
      <c r="Q232" s="578"/>
      <c r="R232" s="578">
        <f t="shared" si="335"/>
        <v>0</v>
      </c>
      <c r="S232" s="991"/>
      <c r="T232" s="991"/>
      <c r="U232" s="578">
        <f t="shared" si="336"/>
        <v>0</v>
      </c>
      <c r="V232" s="578">
        <v>0</v>
      </c>
      <c r="W232" s="578">
        <v>0</v>
      </c>
      <c r="X232" s="578">
        <f t="shared" si="337"/>
        <v>0</v>
      </c>
      <c r="Y232" s="998">
        <f t="shared" si="338"/>
        <v>432</v>
      </c>
      <c r="Z232" s="998">
        <f t="shared" si="338"/>
        <v>391</v>
      </c>
      <c r="AA232" s="998">
        <f t="shared" si="338"/>
        <v>823</v>
      </c>
      <c r="AB232" s="991">
        <v>11</v>
      </c>
      <c r="AC232" s="991">
        <v>2</v>
      </c>
      <c r="AD232" s="992">
        <f>AB232+AC232</f>
        <v>13</v>
      </c>
      <c r="AE232" s="992">
        <f t="shared" si="339"/>
        <v>443</v>
      </c>
      <c r="AF232" s="992">
        <f t="shared" si="339"/>
        <v>393</v>
      </c>
      <c r="AG232" s="992">
        <f>AE232+AF232</f>
        <v>836</v>
      </c>
      <c r="AH232" s="991">
        <v>0</v>
      </c>
      <c r="AI232" s="991"/>
      <c r="AJ232" s="992">
        <f>AH232+AI232</f>
        <v>0</v>
      </c>
      <c r="AM232" s="155"/>
    </row>
    <row r="233" spans="1:39" s="146" customFormat="1" ht="28.5" customHeight="1">
      <c r="A233" s="675">
        <v>4</v>
      </c>
      <c r="B233" s="666">
        <v>41</v>
      </c>
      <c r="C233" s="225" t="s">
        <v>668</v>
      </c>
      <c r="D233" s="991">
        <v>66</v>
      </c>
      <c r="E233" s="991">
        <v>77</v>
      </c>
      <c r="F233" s="578">
        <f t="shared" si="331"/>
        <v>143</v>
      </c>
      <c r="G233" s="991">
        <v>265</v>
      </c>
      <c r="H233" s="991">
        <v>269</v>
      </c>
      <c r="I233" s="578">
        <f t="shared" si="332"/>
        <v>534</v>
      </c>
      <c r="J233" s="991">
        <v>16</v>
      </c>
      <c r="K233" s="991">
        <v>13</v>
      </c>
      <c r="L233" s="578">
        <f t="shared" si="333"/>
        <v>29</v>
      </c>
      <c r="M233" s="991">
        <v>1</v>
      </c>
      <c r="N233" s="991">
        <v>2</v>
      </c>
      <c r="O233" s="578">
        <f t="shared" si="334"/>
        <v>3</v>
      </c>
      <c r="P233" s="578"/>
      <c r="Q233" s="578"/>
      <c r="R233" s="578">
        <f t="shared" si="335"/>
        <v>0</v>
      </c>
      <c r="S233" s="991"/>
      <c r="T233" s="991"/>
      <c r="U233" s="578">
        <f t="shared" si="336"/>
        <v>0</v>
      </c>
      <c r="V233" s="578">
        <v>0</v>
      </c>
      <c r="W233" s="578">
        <v>0</v>
      </c>
      <c r="X233" s="578">
        <f t="shared" si="337"/>
        <v>0</v>
      </c>
      <c r="Y233" s="998">
        <f t="shared" si="338"/>
        <v>348</v>
      </c>
      <c r="Z233" s="998">
        <f t="shared" si="338"/>
        <v>361</v>
      </c>
      <c r="AA233" s="998">
        <f t="shared" si="338"/>
        <v>709</v>
      </c>
      <c r="AB233" s="991">
        <v>3</v>
      </c>
      <c r="AC233" s="991">
        <v>5</v>
      </c>
      <c r="AD233" s="992">
        <f>AB233+AC233</f>
        <v>8</v>
      </c>
      <c r="AE233" s="992">
        <f t="shared" si="339"/>
        <v>351</v>
      </c>
      <c r="AF233" s="992">
        <f t="shared" si="339"/>
        <v>366</v>
      </c>
      <c r="AG233" s="992">
        <f>AE233+AF233</f>
        <v>717</v>
      </c>
      <c r="AH233" s="991">
        <v>4</v>
      </c>
      <c r="AI233" s="991"/>
      <c r="AJ233" s="992">
        <f>AH233+AI233</f>
        <v>4</v>
      </c>
      <c r="AM233" s="155"/>
    </row>
    <row r="234" spans="1:39" s="146" customFormat="1" ht="28.5" customHeight="1">
      <c r="A234" s="675">
        <v>5</v>
      </c>
      <c r="B234" s="666">
        <v>42</v>
      </c>
      <c r="C234" s="225" t="s">
        <v>669</v>
      </c>
      <c r="D234" s="991">
        <v>353</v>
      </c>
      <c r="E234" s="991">
        <v>336</v>
      </c>
      <c r="F234" s="578">
        <f t="shared" si="331"/>
        <v>689</v>
      </c>
      <c r="G234" s="991">
        <v>616</v>
      </c>
      <c r="H234" s="991">
        <v>567</v>
      </c>
      <c r="I234" s="578">
        <f t="shared" si="332"/>
        <v>1183</v>
      </c>
      <c r="J234" s="991">
        <v>63</v>
      </c>
      <c r="K234" s="991">
        <v>44</v>
      </c>
      <c r="L234" s="578">
        <f t="shared" si="333"/>
        <v>107</v>
      </c>
      <c r="M234" s="991">
        <v>4</v>
      </c>
      <c r="N234" s="991">
        <v>1</v>
      </c>
      <c r="O234" s="578">
        <f t="shared" si="334"/>
        <v>5</v>
      </c>
      <c r="P234" s="578"/>
      <c r="Q234" s="578"/>
      <c r="R234" s="578">
        <f t="shared" si="335"/>
        <v>0</v>
      </c>
      <c r="S234" s="991"/>
      <c r="T234" s="991"/>
      <c r="U234" s="578">
        <f t="shared" si="336"/>
        <v>0</v>
      </c>
      <c r="V234" s="578">
        <v>0</v>
      </c>
      <c r="W234" s="578">
        <v>0</v>
      </c>
      <c r="X234" s="578">
        <f t="shared" si="337"/>
        <v>0</v>
      </c>
      <c r="Y234" s="998">
        <f t="shared" si="338"/>
        <v>1036</v>
      </c>
      <c r="Z234" s="998">
        <f t="shared" si="338"/>
        <v>948</v>
      </c>
      <c r="AA234" s="998">
        <f t="shared" si="338"/>
        <v>1984</v>
      </c>
      <c r="AB234" s="991">
        <v>14</v>
      </c>
      <c r="AC234" s="991">
        <v>15</v>
      </c>
      <c r="AD234" s="992">
        <f>AB234+AC234</f>
        <v>29</v>
      </c>
      <c r="AE234" s="992">
        <f t="shared" si="339"/>
        <v>1050</v>
      </c>
      <c r="AF234" s="992">
        <f t="shared" si="339"/>
        <v>963</v>
      </c>
      <c r="AG234" s="992">
        <f>AE234+AF234</f>
        <v>2013</v>
      </c>
      <c r="AH234" s="991"/>
      <c r="AI234" s="991"/>
      <c r="AJ234" s="992">
        <f>AH234+AI234</f>
        <v>0</v>
      </c>
      <c r="AM234" s="155"/>
    </row>
    <row r="235" spans="1:39" s="146" customFormat="1" ht="28.5" customHeight="1">
      <c r="A235" s="675"/>
      <c r="B235" s="665"/>
      <c r="C235" s="378" t="s">
        <v>6</v>
      </c>
      <c r="D235" s="993">
        <f>SUM(D230:D234)</f>
        <v>768</v>
      </c>
      <c r="E235" s="993">
        <f t="shared" ref="E235:AJ235" si="340">SUM(E230:E234)</f>
        <v>772</v>
      </c>
      <c r="F235" s="993">
        <f t="shared" si="340"/>
        <v>1540</v>
      </c>
      <c r="G235" s="993">
        <f t="shared" si="340"/>
        <v>1374</v>
      </c>
      <c r="H235" s="993">
        <f t="shared" si="340"/>
        <v>1270</v>
      </c>
      <c r="I235" s="993">
        <f t="shared" si="340"/>
        <v>2644</v>
      </c>
      <c r="J235" s="993">
        <f t="shared" si="340"/>
        <v>127</v>
      </c>
      <c r="K235" s="993">
        <f t="shared" si="340"/>
        <v>90</v>
      </c>
      <c r="L235" s="993">
        <f t="shared" si="340"/>
        <v>217</v>
      </c>
      <c r="M235" s="993">
        <f t="shared" si="340"/>
        <v>6</v>
      </c>
      <c r="N235" s="993">
        <f t="shared" si="340"/>
        <v>4</v>
      </c>
      <c r="O235" s="993">
        <f t="shared" si="340"/>
        <v>10</v>
      </c>
      <c r="P235" s="993">
        <f t="shared" si="340"/>
        <v>0</v>
      </c>
      <c r="Q235" s="993">
        <f t="shared" si="340"/>
        <v>0</v>
      </c>
      <c r="R235" s="993">
        <f t="shared" si="340"/>
        <v>0</v>
      </c>
      <c r="S235" s="993">
        <f t="shared" si="340"/>
        <v>0</v>
      </c>
      <c r="T235" s="993">
        <f t="shared" si="340"/>
        <v>0</v>
      </c>
      <c r="U235" s="993">
        <f t="shared" si="340"/>
        <v>0</v>
      </c>
      <c r="V235" s="993">
        <f t="shared" si="340"/>
        <v>0</v>
      </c>
      <c r="W235" s="993">
        <f t="shared" si="340"/>
        <v>0</v>
      </c>
      <c r="X235" s="993">
        <f t="shared" si="340"/>
        <v>0</v>
      </c>
      <c r="Y235" s="1015">
        <f t="shared" si="340"/>
        <v>2275</v>
      </c>
      <c r="Z235" s="1015">
        <f t="shared" si="340"/>
        <v>2136</v>
      </c>
      <c r="AA235" s="1015">
        <f t="shared" si="340"/>
        <v>4411</v>
      </c>
      <c r="AB235" s="993">
        <f t="shared" si="340"/>
        <v>53</v>
      </c>
      <c r="AC235" s="993">
        <f t="shared" si="340"/>
        <v>37</v>
      </c>
      <c r="AD235" s="993">
        <f t="shared" si="340"/>
        <v>90</v>
      </c>
      <c r="AE235" s="993">
        <f t="shared" si="340"/>
        <v>2328</v>
      </c>
      <c r="AF235" s="993">
        <f t="shared" si="340"/>
        <v>2173</v>
      </c>
      <c r="AG235" s="993">
        <f t="shared" si="340"/>
        <v>4501</v>
      </c>
      <c r="AH235" s="993">
        <f t="shared" si="340"/>
        <v>8</v>
      </c>
      <c r="AI235" s="993">
        <f t="shared" si="340"/>
        <v>1</v>
      </c>
      <c r="AJ235" s="993">
        <f t="shared" si="340"/>
        <v>9</v>
      </c>
      <c r="AM235" s="155"/>
    </row>
    <row r="236" spans="1:39" s="146" customFormat="1" ht="28.5" customHeight="1">
      <c r="A236" s="675"/>
      <c r="B236" s="693" t="s">
        <v>33</v>
      </c>
      <c r="C236" s="376"/>
      <c r="D236" s="988"/>
      <c r="E236" s="988"/>
      <c r="F236" s="422"/>
      <c r="G236" s="988"/>
      <c r="H236" s="988"/>
      <c r="I236" s="422"/>
      <c r="J236" s="988"/>
      <c r="K236" s="988"/>
      <c r="L236" s="422"/>
      <c r="M236" s="988"/>
      <c r="N236" s="988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1016"/>
      <c r="Z236" s="1016"/>
      <c r="AA236" s="1014"/>
      <c r="AB236" s="988"/>
      <c r="AC236" s="988"/>
      <c r="AD236" s="422"/>
      <c r="AE236" s="988"/>
      <c r="AF236" s="988"/>
      <c r="AG236" s="422"/>
      <c r="AH236" s="988"/>
      <c r="AI236" s="988"/>
      <c r="AJ236" s="995"/>
      <c r="AM236" s="155"/>
    </row>
    <row r="237" spans="1:39" s="146" customFormat="1" ht="28.5" customHeight="1">
      <c r="A237" s="675">
        <v>1</v>
      </c>
      <c r="B237" s="666">
        <v>43</v>
      </c>
      <c r="C237" s="143" t="s">
        <v>688</v>
      </c>
      <c r="D237" s="991">
        <v>855</v>
      </c>
      <c r="E237" s="991">
        <v>702</v>
      </c>
      <c r="F237" s="578">
        <f t="shared" ref="F237:F245" si="341">D237+E237</f>
        <v>1557</v>
      </c>
      <c r="G237" s="991">
        <v>1095</v>
      </c>
      <c r="H237" s="991">
        <v>1051</v>
      </c>
      <c r="I237" s="578">
        <f t="shared" ref="I237:I245" si="342">G237+H237</f>
        <v>2146</v>
      </c>
      <c r="J237" s="991">
        <v>9</v>
      </c>
      <c r="K237" s="991">
        <v>7</v>
      </c>
      <c r="L237" s="578">
        <f t="shared" ref="L237:L245" si="343">J237+K237</f>
        <v>16</v>
      </c>
      <c r="M237" s="991">
        <v>182</v>
      </c>
      <c r="N237" s="991">
        <v>162</v>
      </c>
      <c r="O237" s="578">
        <f t="shared" ref="O237:O245" si="344">M237+N237</f>
        <v>344</v>
      </c>
      <c r="P237" s="579"/>
      <c r="Q237" s="579"/>
      <c r="R237" s="578">
        <f t="shared" ref="R237:R245" si="345">P237+Q237</f>
        <v>0</v>
      </c>
      <c r="S237" s="1018"/>
      <c r="T237" s="1018"/>
      <c r="U237" s="578">
        <f t="shared" ref="U237:U245" si="346">S237+T237</f>
        <v>0</v>
      </c>
      <c r="V237" s="991"/>
      <c r="W237" s="991"/>
      <c r="X237" s="578">
        <f t="shared" ref="X237:X245" si="347">V237+W237</f>
        <v>0</v>
      </c>
      <c r="Y237" s="998">
        <f t="shared" ref="Y237:Y245" si="348">D237+G237+J237+M237+P237+S237+V237</f>
        <v>2141</v>
      </c>
      <c r="Z237" s="998">
        <f t="shared" ref="Z237:Z245" si="349">E237+H237+K237+N237+Q237+T237+W237</f>
        <v>1922</v>
      </c>
      <c r="AA237" s="998">
        <f t="shared" ref="AA237:AA245" si="350">F237+I237+L237+O237+R237+U237+X237</f>
        <v>4063</v>
      </c>
      <c r="AB237" s="991">
        <v>51</v>
      </c>
      <c r="AC237" s="991">
        <v>38</v>
      </c>
      <c r="AD237" s="992">
        <f t="shared" ref="AD237:AD245" si="351">AB237+AC237</f>
        <v>89</v>
      </c>
      <c r="AE237" s="992">
        <f t="shared" ref="AE237:AE245" si="352">Y237+AB237</f>
        <v>2192</v>
      </c>
      <c r="AF237" s="992">
        <f t="shared" ref="AF237:AF245" si="353">Z237+AC237</f>
        <v>1960</v>
      </c>
      <c r="AG237" s="992">
        <f t="shared" ref="AG237:AG245" si="354">AE237+AF237</f>
        <v>4152</v>
      </c>
      <c r="AH237" s="991"/>
      <c r="AI237" s="991">
        <v>3</v>
      </c>
      <c r="AJ237" s="992">
        <f t="shared" ref="AJ237:AJ245" si="355">AH237+AI237</f>
        <v>3</v>
      </c>
      <c r="AM237" s="155"/>
    </row>
    <row r="238" spans="1:39" s="146" customFormat="1" ht="28.5" customHeight="1">
      <c r="A238" s="675">
        <v>2</v>
      </c>
      <c r="B238" s="666">
        <v>44</v>
      </c>
      <c r="C238" s="143" t="s">
        <v>689</v>
      </c>
      <c r="D238" s="991">
        <v>215</v>
      </c>
      <c r="E238" s="991">
        <v>196</v>
      </c>
      <c r="F238" s="578">
        <f t="shared" si="341"/>
        <v>411</v>
      </c>
      <c r="G238" s="991">
        <v>101</v>
      </c>
      <c r="H238" s="991">
        <v>82</v>
      </c>
      <c r="I238" s="578">
        <f t="shared" si="342"/>
        <v>183</v>
      </c>
      <c r="J238" s="991">
        <v>6</v>
      </c>
      <c r="K238" s="991">
        <v>8</v>
      </c>
      <c r="L238" s="578">
        <f t="shared" si="343"/>
        <v>14</v>
      </c>
      <c r="M238" s="991">
        <v>2</v>
      </c>
      <c r="N238" s="991">
        <v>5</v>
      </c>
      <c r="O238" s="578">
        <f t="shared" si="344"/>
        <v>7</v>
      </c>
      <c r="P238" s="579"/>
      <c r="Q238" s="579"/>
      <c r="R238" s="578">
        <f t="shared" si="345"/>
        <v>0</v>
      </c>
      <c r="S238" s="1018"/>
      <c r="T238" s="1018"/>
      <c r="U238" s="578">
        <f t="shared" si="346"/>
        <v>0</v>
      </c>
      <c r="V238" s="991"/>
      <c r="W238" s="991"/>
      <c r="X238" s="578">
        <f t="shared" si="347"/>
        <v>0</v>
      </c>
      <c r="Y238" s="998">
        <f t="shared" si="348"/>
        <v>324</v>
      </c>
      <c r="Z238" s="998">
        <f t="shared" si="349"/>
        <v>291</v>
      </c>
      <c r="AA238" s="998">
        <f t="shared" si="350"/>
        <v>615</v>
      </c>
      <c r="AB238" s="991">
        <v>9</v>
      </c>
      <c r="AC238" s="991">
        <v>6</v>
      </c>
      <c r="AD238" s="992">
        <f t="shared" si="351"/>
        <v>15</v>
      </c>
      <c r="AE238" s="992">
        <f t="shared" si="352"/>
        <v>333</v>
      </c>
      <c r="AF238" s="992">
        <f t="shared" si="353"/>
        <v>297</v>
      </c>
      <c r="AG238" s="992">
        <f t="shared" si="354"/>
        <v>630</v>
      </c>
      <c r="AH238" s="991"/>
      <c r="AI238" s="991"/>
      <c r="AJ238" s="992">
        <f t="shared" si="355"/>
        <v>0</v>
      </c>
      <c r="AM238" s="155"/>
    </row>
    <row r="239" spans="1:39" s="146" customFormat="1" ht="28.5" customHeight="1">
      <c r="A239" s="675">
        <v>3</v>
      </c>
      <c r="B239" s="666">
        <v>45</v>
      </c>
      <c r="C239" s="143" t="s">
        <v>34</v>
      </c>
      <c r="D239" s="991">
        <v>195</v>
      </c>
      <c r="E239" s="991">
        <v>179</v>
      </c>
      <c r="F239" s="578">
        <f t="shared" si="341"/>
        <v>374</v>
      </c>
      <c r="G239" s="991">
        <v>430</v>
      </c>
      <c r="H239" s="991">
        <v>421</v>
      </c>
      <c r="I239" s="578">
        <f t="shared" si="342"/>
        <v>851</v>
      </c>
      <c r="J239" s="991">
        <v>2</v>
      </c>
      <c r="K239" s="991">
        <v>1</v>
      </c>
      <c r="L239" s="578">
        <f t="shared" si="343"/>
        <v>3</v>
      </c>
      <c r="M239" s="991">
        <v>4</v>
      </c>
      <c r="N239" s="991">
        <v>1</v>
      </c>
      <c r="O239" s="578">
        <f t="shared" si="344"/>
        <v>5</v>
      </c>
      <c r="P239" s="579"/>
      <c r="Q239" s="579"/>
      <c r="R239" s="578">
        <f t="shared" si="345"/>
        <v>0</v>
      </c>
      <c r="S239" s="1018"/>
      <c r="T239" s="1018"/>
      <c r="U239" s="578">
        <f t="shared" si="346"/>
        <v>0</v>
      </c>
      <c r="V239" s="991"/>
      <c r="W239" s="991"/>
      <c r="X239" s="578">
        <f t="shared" si="347"/>
        <v>0</v>
      </c>
      <c r="Y239" s="998">
        <f t="shared" si="348"/>
        <v>631</v>
      </c>
      <c r="Z239" s="998">
        <f t="shared" si="349"/>
        <v>602</v>
      </c>
      <c r="AA239" s="998">
        <f t="shared" si="350"/>
        <v>1233</v>
      </c>
      <c r="AB239" s="991">
        <v>9</v>
      </c>
      <c r="AC239" s="991">
        <v>10</v>
      </c>
      <c r="AD239" s="992">
        <f t="shared" si="351"/>
        <v>19</v>
      </c>
      <c r="AE239" s="992">
        <f t="shared" si="352"/>
        <v>640</v>
      </c>
      <c r="AF239" s="992">
        <f t="shared" si="353"/>
        <v>612</v>
      </c>
      <c r="AG239" s="992">
        <f t="shared" si="354"/>
        <v>1252</v>
      </c>
      <c r="AH239" s="991"/>
      <c r="AI239" s="991"/>
      <c r="AJ239" s="992">
        <f t="shared" si="355"/>
        <v>0</v>
      </c>
      <c r="AM239" s="155"/>
    </row>
    <row r="240" spans="1:39" s="146" customFormat="1" ht="28.5" customHeight="1">
      <c r="A240" s="675">
        <v>4</v>
      </c>
      <c r="B240" s="666">
        <v>46</v>
      </c>
      <c r="C240" s="143" t="s">
        <v>39</v>
      </c>
      <c r="D240" s="991">
        <v>140</v>
      </c>
      <c r="E240" s="991">
        <v>140</v>
      </c>
      <c r="F240" s="578">
        <f t="shared" si="341"/>
        <v>280</v>
      </c>
      <c r="G240" s="991">
        <v>247</v>
      </c>
      <c r="H240" s="991">
        <v>212</v>
      </c>
      <c r="I240" s="578">
        <f t="shared" si="342"/>
        <v>459</v>
      </c>
      <c r="J240" s="991">
        <v>3</v>
      </c>
      <c r="K240" s="991">
        <v>4</v>
      </c>
      <c r="L240" s="578">
        <f t="shared" si="343"/>
        <v>7</v>
      </c>
      <c r="M240" s="991">
        <v>4</v>
      </c>
      <c r="N240" s="991">
        <v>0</v>
      </c>
      <c r="O240" s="578">
        <f t="shared" si="344"/>
        <v>4</v>
      </c>
      <c r="P240" s="579"/>
      <c r="Q240" s="579"/>
      <c r="R240" s="578">
        <f t="shared" si="345"/>
        <v>0</v>
      </c>
      <c r="S240" s="1018"/>
      <c r="T240" s="1018"/>
      <c r="U240" s="578">
        <f t="shared" si="346"/>
        <v>0</v>
      </c>
      <c r="V240" s="991"/>
      <c r="W240" s="991"/>
      <c r="X240" s="578">
        <f t="shared" si="347"/>
        <v>0</v>
      </c>
      <c r="Y240" s="998">
        <f t="shared" si="348"/>
        <v>394</v>
      </c>
      <c r="Z240" s="998">
        <f t="shared" si="349"/>
        <v>356</v>
      </c>
      <c r="AA240" s="998">
        <f t="shared" si="350"/>
        <v>750</v>
      </c>
      <c r="AB240" s="991">
        <v>5</v>
      </c>
      <c r="AC240" s="991">
        <v>7</v>
      </c>
      <c r="AD240" s="992">
        <f t="shared" si="351"/>
        <v>12</v>
      </c>
      <c r="AE240" s="992">
        <f t="shared" si="352"/>
        <v>399</v>
      </c>
      <c r="AF240" s="992">
        <f t="shared" si="353"/>
        <v>363</v>
      </c>
      <c r="AG240" s="992">
        <f t="shared" si="354"/>
        <v>762</v>
      </c>
      <c r="AH240" s="991"/>
      <c r="AI240" s="991"/>
      <c r="AJ240" s="992">
        <f t="shared" si="355"/>
        <v>0</v>
      </c>
      <c r="AM240" s="155"/>
    </row>
    <row r="241" spans="1:39" s="146" customFormat="1" ht="28.5" customHeight="1">
      <c r="A241" s="675">
        <v>5</v>
      </c>
      <c r="B241" s="666">
        <v>47</v>
      </c>
      <c r="C241" s="389" t="s">
        <v>35</v>
      </c>
      <c r="D241" s="991">
        <v>79</v>
      </c>
      <c r="E241" s="991">
        <v>63</v>
      </c>
      <c r="F241" s="578">
        <f t="shared" si="341"/>
        <v>142</v>
      </c>
      <c r="G241" s="991">
        <v>252</v>
      </c>
      <c r="H241" s="991">
        <v>251</v>
      </c>
      <c r="I241" s="578">
        <f t="shared" si="342"/>
        <v>503</v>
      </c>
      <c r="J241" s="991">
        <v>4</v>
      </c>
      <c r="K241" s="991">
        <v>4</v>
      </c>
      <c r="L241" s="578">
        <f t="shared" si="343"/>
        <v>8</v>
      </c>
      <c r="M241" s="991">
        <v>7</v>
      </c>
      <c r="N241" s="991">
        <v>15</v>
      </c>
      <c r="O241" s="578">
        <f t="shared" si="344"/>
        <v>22</v>
      </c>
      <c r="P241" s="579"/>
      <c r="Q241" s="579"/>
      <c r="R241" s="578">
        <f t="shared" si="345"/>
        <v>0</v>
      </c>
      <c r="S241" s="1018"/>
      <c r="T241" s="1018"/>
      <c r="U241" s="578">
        <f t="shared" si="346"/>
        <v>0</v>
      </c>
      <c r="V241" s="991"/>
      <c r="W241" s="991"/>
      <c r="X241" s="578">
        <f t="shared" si="347"/>
        <v>0</v>
      </c>
      <c r="Y241" s="998">
        <f t="shared" si="348"/>
        <v>342</v>
      </c>
      <c r="Z241" s="998">
        <f t="shared" si="349"/>
        <v>333</v>
      </c>
      <c r="AA241" s="998">
        <f t="shared" si="350"/>
        <v>675</v>
      </c>
      <c r="AB241" s="991">
        <v>3</v>
      </c>
      <c r="AC241" s="991">
        <v>3</v>
      </c>
      <c r="AD241" s="992">
        <f t="shared" si="351"/>
        <v>6</v>
      </c>
      <c r="AE241" s="992">
        <f t="shared" si="352"/>
        <v>345</v>
      </c>
      <c r="AF241" s="992">
        <f t="shared" si="353"/>
        <v>336</v>
      </c>
      <c r="AG241" s="992">
        <f t="shared" si="354"/>
        <v>681</v>
      </c>
      <c r="AH241" s="991"/>
      <c r="AI241" s="991"/>
      <c r="AJ241" s="992">
        <f t="shared" si="355"/>
        <v>0</v>
      </c>
      <c r="AM241" s="155"/>
    </row>
    <row r="242" spans="1:39" s="146" customFormat="1" ht="28.5" customHeight="1">
      <c r="A242" s="675">
        <v>6</v>
      </c>
      <c r="B242" s="666">
        <v>48</v>
      </c>
      <c r="C242" s="389" t="s">
        <v>38</v>
      </c>
      <c r="D242" s="991">
        <v>44</v>
      </c>
      <c r="E242" s="991">
        <v>42</v>
      </c>
      <c r="F242" s="578">
        <f t="shared" si="341"/>
        <v>86</v>
      </c>
      <c r="G242" s="991">
        <v>65</v>
      </c>
      <c r="H242" s="991">
        <v>69</v>
      </c>
      <c r="I242" s="578">
        <f t="shared" si="342"/>
        <v>134</v>
      </c>
      <c r="J242" s="991">
        <v>2</v>
      </c>
      <c r="K242" s="991">
        <v>2</v>
      </c>
      <c r="L242" s="578">
        <f t="shared" si="343"/>
        <v>4</v>
      </c>
      <c r="M242" s="991">
        <v>4</v>
      </c>
      <c r="N242" s="991">
        <v>1</v>
      </c>
      <c r="O242" s="578">
        <f t="shared" si="344"/>
        <v>5</v>
      </c>
      <c r="P242" s="579"/>
      <c r="Q242" s="579"/>
      <c r="R242" s="578">
        <f t="shared" si="345"/>
        <v>0</v>
      </c>
      <c r="S242" s="1018"/>
      <c r="T242" s="1018"/>
      <c r="U242" s="578">
        <f t="shared" si="346"/>
        <v>0</v>
      </c>
      <c r="V242" s="991"/>
      <c r="W242" s="991"/>
      <c r="X242" s="578">
        <f t="shared" si="347"/>
        <v>0</v>
      </c>
      <c r="Y242" s="998">
        <f t="shared" si="348"/>
        <v>115</v>
      </c>
      <c r="Z242" s="998">
        <f t="shared" si="349"/>
        <v>114</v>
      </c>
      <c r="AA242" s="998">
        <f t="shared" si="350"/>
        <v>229</v>
      </c>
      <c r="AB242" s="991">
        <v>0</v>
      </c>
      <c r="AC242" s="991">
        <v>2</v>
      </c>
      <c r="AD242" s="992">
        <f t="shared" si="351"/>
        <v>2</v>
      </c>
      <c r="AE242" s="992">
        <f t="shared" si="352"/>
        <v>115</v>
      </c>
      <c r="AF242" s="992">
        <f t="shared" si="353"/>
        <v>116</v>
      </c>
      <c r="AG242" s="992">
        <f t="shared" si="354"/>
        <v>231</v>
      </c>
      <c r="AH242" s="991"/>
      <c r="AI242" s="991">
        <v>1</v>
      </c>
      <c r="AJ242" s="992">
        <f t="shared" si="355"/>
        <v>1</v>
      </c>
      <c r="AM242" s="155"/>
    </row>
    <row r="243" spans="1:39" s="146" customFormat="1" ht="28.5" customHeight="1">
      <c r="A243" s="675">
        <v>7</v>
      </c>
      <c r="B243" s="666">
        <v>49</v>
      </c>
      <c r="C243" s="389" t="s">
        <v>36</v>
      </c>
      <c r="D243" s="991">
        <v>19</v>
      </c>
      <c r="E243" s="991">
        <v>19</v>
      </c>
      <c r="F243" s="578">
        <f t="shared" si="341"/>
        <v>38</v>
      </c>
      <c r="G243" s="991">
        <v>57</v>
      </c>
      <c r="H243" s="991">
        <v>55</v>
      </c>
      <c r="I243" s="578">
        <f t="shared" si="342"/>
        <v>112</v>
      </c>
      <c r="J243" s="991">
        <v>0</v>
      </c>
      <c r="K243" s="991">
        <v>0</v>
      </c>
      <c r="L243" s="578">
        <f t="shared" si="343"/>
        <v>0</v>
      </c>
      <c r="M243" s="991">
        <v>0</v>
      </c>
      <c r="N243" s="991">
        <v>2</v>
      </c>
      <c r="O243" s="578">
        <f t="shared" si="344"/>
        <v>2</v>
      </c>
      <c r="P243" s="579"/>
      <c r="Q243" s="579"/>
      <c r="R243" s="578">
        <f t="shared" si="345"/>
        <v>0</v>
      </c>
      <c r="S243" s="1018"/>
      <c r="T243" s="1018"/>
      <c r="U243" s="578">
        <f t="shared" si="346"/>
        <v>0</v>
      </c>
      <c r="V243" s="991"/>
      <c r="W243" s="991"/>
      <c r="X243" s="578">
        <f t="shared" si="347"/>
        <v>0</v>
      </c>
      <c r="Y243" s="998">
        <f t="shared" si="348"/>
        <v>76</v>
      </c>
      <c r="Z243" s="998">
        <f t="shared" si="349"/>
        <v>76</v>
      </c>
      <c r="AA243" s="998">
        <f t="shared" si="350"/>
        <v>152</v>
      </c>
      <c r="AB243" s="991">
        <v>8</v>
      </c>
      <c r="AC243" s="991">
        <v>8</v>
      </c>
      <c r="AD243" s="992">
        <f t="shared" si="351"/>
        <v>16</v>
      </c>
      <c r="AE243" s="992">
        <f t="shared" si="352"/>
        <v>84</v>
      </c>
      <c r="AF243" s="992">
        <f t="shared" si="353"/>
        <v>84</v>
      </c>
      <c r="AG243" s="992">
        <f t="shared" si="354"/>
        <v>168</v>
      </c>
      <c r="AH243" s="991"/>
      <c r="AI243" s="991"/>
      <c r="AJ243" s="992">
        <f t="shared" si="355"/>
        <v>0</v>
      </c>
      <c r="AM243" s="155"/>
    </row>
    <row r="244" spans="1:39" s="146" customFormat="1" ht="28.5" customHeight="1">
      <c r="A244" s="675">
        <v>8</v>
      </c>
      <c r="B244" s="666">
        <v>50</v>
      </c>
      <c r="C244" s="389" t="s">
        <v>37</v>
      </c>
      <c r="D244" s="991">
        <v>17</v>
      </c>
      <c r="E244" s="991">
        <v>14</v>
      </c>
      <c r="F244" s="578">
        <f t="shared" si="341"/>
        <v>31</v>
      </c>
      <c r="G244" s="991">
        <v>32</v>
      </c>
      <c r="H244" s="991">
        <v>30</v>
      </c>
      <c r="I244" s="578">
        <f t="shared" si="342"/>
        <v>62</v>
      </c>
      <c r="J244" s="991">
        <v>3</v>
      </c>
      <c r="K244" s="991">
        <v>3</v>
      </c>
      <c r="L244" s="578">
        <f t="shared" si="343"/>
        <v>6</v>
      </c>
      <c r="M244" s="991">
        <v>0</v>
      </c>
      <c r="N244" s="991">
        <v>0</v>
      </c>
      <c r="O244" s="578">
        <f t="shared" si="344"/>
        <v>0</v>
      </c>
      <c r="P244" s="579"/>
      <c r="Q244" s="579"/>
      <c r="R244" s="578">
        <f t="shared" si="345"/>
        <v>0</v>
      </c>
      <c r="S244" s="1018"/>
      <c r="T244" s="1018"/>
      <c r="U244" s="578">
        <f t="shared" si="346"/>
        <v>0</v>
      </c>
      <c r="V244" s="991"/>
      <c r="W244" s="991"/>
      <c r="X244" s="578">
        <f t="shared" si="347"/>
        <v>0</v>
      </c>
      <c r="Y244" s="998">
        <f t="shared" si="348"/>
        <v>52</v>
      </c>
      <c r="Z244" s="998">
        <f t="shared" si="349"/>
        <v>47</v>
      </c>
      <c r="AA244" s="998">
        <f t="shared" si="350"/>
        <v>99</v>
      </c>
      <c r="AB244" s="991">
        <v>2</v>
      </c>
      <c r="AC244" s="991">
        <v>2</v>
      </c>
      <c r="AD244" s="992">
        <f t="shared" si="351"/>
        <v>4</v>
      </c>
      <c r="AE244" s="992">
        <f t="shared" si="352"/>
        <v>54</v>
      </c>
      <c r="AF244" s="992">
        <f t="shared" si="353"/>
        <v>49</v>
      </c>
      <c r="AG244" s="992">
        <f t="shared" si="354"/>
        <v>103</v>
      </c>
      <c r="AH244" s="991"/>
      <c r="AI244" s="991"/>
      <c r="AJ244" s="992">
        <f t="shared" si="355"/>
        <v>0</v>
      </c>
      <c r="AM244" s="155"/>
    </row>
    <row r="245" spans="1:39" s="146" customFormat="1" ht="28.5" customHeight="1">
      <c r="A245" s="675">
        <v>9</v>
      </c>
      <c r="B245" s="666">
        <v>51</v>
      </c>
      <c r="C245" s="389" t="s">
        <v>110</v>
      </c>
      <c r="D245" s="991">
        <v>220</v>
      </c>
      <c r="E245" s="991">
        <v>192</v>
      </c>
      <c r="F245" s="578">
        <f t="shared" si="341"/>
        <v>412</v>
      </c>
      <c r="G245" s="991">
        <v>124</v>
      </c>
      <c r="H245" s="991">
        <v>111</v>
      </c>
      <c r="I245" s="578">
        <f t="shared" si="342"/>
        <v>235</v>
      </c>
      <c r="J245" s="991">
        <v>3</v>
      </c>
      <c r="K245" s="991">
        <v>1</v>
      </c>
      <c r="L245" s="578">
        <f t="shared" si="343"/>
        <v>4</v>
      </c>
      <c r="M245" s="991">
        <v>2</v>
      </c>
      <c r="N245" s="991">
        <v>2</v>
      </c>
      <c r="O245" s="578">
        <f t="shared" si="344"/>
        <v>4</v>
      </c>
      <c r="P245" s="579"/>
      <c r="Q245" s="579"/>
      <c r="R245" s="578">
        <f t="shared" si="345"/>
        <v>0</v>
      </c>
      <c r="S245" s="1018"/>
      <c r="T245" s="1018"/>
      <c r="U245" s="578">
        <f t="shared" si="346"/>
        <v>0</v>
      </c>
      <c r="V245" s="991"/>
      <c r="W245" s="991"/>
      <c r="X245" s="578">
        <f t="shared" si="347"/>
        <v>0</v>
      </c>
      <c r="Y245" s="998">
        <f t="shared" si="348"/>
        <v>349</v>
      </c>
      <c r="Z245" s="998">
        <f t="shared" si="349"/>
        <v>306</v>
      </c>
      <c r="AA245" s="998">
        <f t="shared" si="350"/>
        <v>655</v>
      </c>
      <c r="AB245" s="991">
        <v>6</v>
      </c>
      <c r="AC245" s="991">
        <v>8</v>
      </c>
      <c r="AD245" s="992">
        <f t="shared" si="351"/>
        <v>14</v>
      </c>
      <c r="AE245" s="992">
        <f t="shared" si="352"/>
        <v>355</v>
      </c>
      <c r="AF245" s="992">
        <f t="shared" si="353"/>
        <v>314</v>
      </c>
      <c r="AG245" s="992">
        <f t="shared" si="354"/>
        <v>669</v>
      </c>
      <c r="AH245" s="991"/>
      <c r="AI245" s="991"/>
      <c r="AJ245" s="992">
        <f t="shared" si="355"/>
        <v>0</v>
      </c>
      <c r="AM245" s="155"/>
    </row>
    <row r="246" spans="1:39" s="146" customFormat="1" ht="28.5" customHeight="1">
      <c r="A246" s="675"/>
      <c r="B246" s="665"/>
      <c r="C246" s="378" t="s">
        <v>6</v>
      </c>
      <c r="D246" s="993">
        <f t="shared" ref="D246:Z246" si="356">SUM(D237:D245)</f>
        <v>1784</v>
      </c>
      <c r="E246" s="993">
        <f t="shared" si="356"/>
        <v>1547</v>
      </c>
      <c r="F246" s="993">
        <f t="shared" si="356"/>
        <v>3331</v>
      </c>
      <c r="G246" s="993">
        <f t="shared" si="356"/>
        <v>2403</v>
      </c>
      <c r="H246" s="993">
        <f t="shared" si="356"/>
        <v>2282</v>
      </c>
      <c r="I246" s="993">
        <f t="shared" si="356"/>
        <v>4685</v>
      </c>
      <c r="J246" s="993">
        <f t="shared" si="356"/>
        <v>32</v>
      </c>
      <c r="K246" s="993">
        <f t="shared" si="356"/>
        <v>30</v>
      </c>
      <c r="L246" s="993">
        <f t="shared" si="356"/>
        <v>62</v>
      </c>
      <c r="M246" s="993">
        <f t="shared" si="356"/>
        <v>205</v>
      </c>
      <c r="N246" s="993">
        <f t="shared" si="356"/>
        <v>188</v>
      </c>
      <c r="O246" s="993">
        <f t="shared" si="356"/>
        <v>393</v>
      </c>
      <c r="P246" s="993">
        <f t="shared" si="356"/>
        <v>0</v>
      </c>
      <c r="Q246" s="993">
        <f t="shared" si="356"/>
        <v>0</v>
      </c>
      <c r="R246" s="993">
        <f t="shared" si="356"/>
        <v>0</v>
      </c>
      <c r="S246" s="993">
        <f t="shared" si="356"/>
        <v>0</v>
      </c>
      <c r="T246" s="993">
        <f t="shared" si="356"/>
        <v>0</v>
      </c>
      <c r="U246" s="993">
        <f t="shared" si="356"/>
        <v>0</v>
      </c>
      <c r="V246" s="993">
        <f t="shared" si="356"/>
        <v>0</v>
      </c>
      <c r="W246" s="993">
        <f t="shared" si="356"/>
        <v>0</v>
      </c>
      <c r="X246" s="993">
        <f t="shared" si="356"/>
        <v>0</v>
      </c>
      <c r="Y246" s="1015">
        <f t="shared" si="356"/>
        <v>4424</v>
      </c>
      <c r="Z246" s="1015">
        <f t="shared" si="356"/>
        <v>4047</v>
      </c>
      <c r="AA246" s="1015">
        <f t="shared" ref="AA246:AG246" si="357">SUM(AA237:AA245)</f>
        <v>8471</v>
      </c>
      <c r="AB246" s="993">
        <f t="shared" si="357"/>
        <v>93</v>
      </c>
      <c r="AC246" s="993">
        <f t="shared" si="357"/>
        <v>84</v>
      </c>
      <c r="AD246" s="993">
        <f t="shared" si="357"/>
        <v>177</v>
      </c>
      <c r="AE246" s="993">
        <f t="shared" si="357"/>
        <v>4517</v>
      </c>
      <c r="AF246" s="993">
        <f t="shared" si="357"/>
        <v>4131</v>
      </c>
      <c r="AG246" s="993">
        <f t="shared" si="357"/>
        <v>8648</v>
      </c>
      <c r="AH246" s="993">
        <f>SUM(AH237:AH245)</f>
        <v>0</v>
      </c>
      <c r="AI246" s="993">
        <f>SUM(AI237:AI245)</f>
        <v>4</v>
      </c>
      <c r="AJ246" s="993">
        <f>SUM(AJ237:AJ245)</f>
        <v>4</v>
      </c>
      <c r="AM246" s="155"/>
    </row>
    <row r="247" spans="1:39" s="146" customFormat="1" ht="28.5" customHeight="1">
      <c r="A247" s="675"/>
      <c r="B247" s="693" t="s">
        <v>40</v>
      </c>
      <c r="C247" s="376"/>
      <c r="D247" s="988"/>
      <c r="E247" s="988"/>
      <c r="F247" s="988"/>
      <c r="G247" s="988"/>
      <c r="H247" s="988"/>
      <c r="I247" s="988"/>
      <c r="J247" s="988"/>
      <c r="K247" s="988"/>
      <c r="L247" s="988"/>
      <c r="M247" s="988"/>
      <c r="N247" s="988"/>
      <c r="O247" s="988"/>
      <c r="P247" s="988"/>
      <c r="Q247" s="988"/>
      <c r="R247" s="988"/>
      <c r="S247" s="988"/>
      <c r="T247" s="988"/>
      <c r="U247" s="988"/>
      <c r="V247" s="988"/>
      <c r="W247" s="988"/>
      <c r="X247" s="988"/>
      <c r="Y247" s="1016"/>
      <c r="Z247" s="1016"/>
      <c r="AA247" s="1014"/>
      <c r="AB247" s="988"/>
      <c r="AC247" s="988"/>
      <c r="AD247" s="988"/>
      <c r="AE247" s="988"/>
      <c r="AF247" s="988"/>
      <c r="AG247" s="988"/>
      <c r="AH247" s="988"/>
      <c r="AI247" s="988"/>
      <c r="AJ247" s="994"/>
      <c r="AM247" s="155"/>
    </row>
    <row r="248" spans="1:39" s="146" customFormat="1" ht="28.5" customHeight="1">
      <c r="A248" s="675">
        <v>1</v>
      </c>
      <c r="B248" s="666">
        <v>52</v>
      </c>
      <c r="C248" s="388" t="s">
        <v>40</v>
      </c>
      <c r="D248" s="682">
        <v>1226</v>
      </c>
      <c r="E248" s="682">
        <v>1084</v>
      </c>
      <c r="F248" s="578">
        <f t="shared" ref="F248:F255" si="358">D248+E248</f>
        <v>2310</v>
      </c>
      <c r="G248" s="682">
        <v>1128</v>
      </c>
      <c r="H248" s="682">
        <v>1151</v>
      </c>
      <c r="I248" s="578">
        <f t="shared" ref="I248:I255" si="359">G248+H248</f>
        <v>2279</v>
      </c>
      <c r="J248" s="682">
        <v>78</v>
      </c>
      <c r="K248" s="682">
        <v>11</v>
      </c>
      <c r="L248" s="578">
        <f t="shared" ref="L248:L255" si="360">J248+K248</f>
        <v>89</v>
      </c>
      <c r="M248" s="682">
        <v>327</v>
      </c>
      <c r="N248" s="682">
        <v>154</v>
      </c>
      <c r="O248" s="578">
        <f t="shared" ref="O248:O255" si="361">M248+N248</f>
        <v>481</v>
      </c>
      <c r="P248" s="578"/>
      <c r="Q248" s="578"/>
      <c r="R248" s="153">
        <f t="shared" ref="R248:R255" si="362">P248+Q248</f>
        <v>0</v>
      </c>
      <c r="S248" s="991"/>
      <c r="T248" s="991"/>
      <c r="U248" s="578">
        <f t="shared" ref="U248:U255" si="363">S248+T248</f>
        <v>0</v>
      </c>
      <c r="V248" s="578"/>
      <c r="W248" s="578"/>
      <c r="X248" s="578">
        <f t="shared" ref="X248:X255" si="364">V248+W248</f>
        <v>0</v>
      </c>
      <c r="Y248" s="998">
        <f t="shared" ref="Y248:AA255" si="365">D248+G248+J248+M248+P248+S248+V248</f>
        <v>2759</v>
      </c>
      <c r="Z248" s="998">
        <f t="shared" si="365"/>
        <v>2400</v>
      </c>
      <c r="AA248" s="998">
        <f t="shared" si="365"/>
        <v>5159</v>
      </c>
      <c r="AB248" s="682">
        <v>51</v>
      </c>
      <c r="AC248" s="682">
        <v>20</v>
      </c>
      <c r="AD248" s="992">
        <f t="shared" ref="AD248:AD255" si="366">AB248+AC248</f>
        <v>71</v>
      </c>
      <c r="AE248" s="992">
        <f t="shared" ref="AE248:AF255" si="367">Y248+AB248</f>
        <v>2810</v>
      </c>
      <c r="AF248" s="992">
        <f t="shared" si="367"/>
        <v>2420</v>
      </c>
      <c r="AG248" s="992">
        <f t="shared" ref="AG248:AG255" si="368">AE248+AF248</f>
        <v>5230</v>
      </c>
      <c r="AH248" s="991">
        <v>21</v>
      </c>
      <c r="AI248" s="991">
        <v>18</v>
      </c>
      <c r="AJ248" s="992">
        <f t="shared" ref="AJ248:AJ255" si="369">AH248+AI248</f>
        <v>39</v>
      </c>
      <c r="AM248" s="155"/>
    </row>
    <row r="249" spans="1:39" s="146" customFormat="1" ht="28.5" customHeight="1">
      <c r="A249" s="675">
        <v>2</v>
      </c>
      <c r="B249" s="666">
        <v>53</v>
      </c>
      <c r="C249" s="388" t="s">
        <v>41</v>
      </c>
      <c r="D249" s="682">
        <v>1637</v>
      </c>
      <c r="E249" s="682">
        <v>1288</v>
      </c>
      <c r="F249" s="578">
        <f t="shared" si="358"/>
        <v>2925</v>
      </c>
      <c r="G249" s="682">
        <v>1310</v>
      </c>
      <c r="H249" s="682">
        <v>1138</v>
      </c>
      <c r="I249" s="578">
        <f t="shared" si="359"/>
        <v>2448</v>
      </c>
      <c r="J249" s="682">
        <v>51</v>
      </c>
      <c r="K249" s="682">
        <v>44</v>
      </c>
      <c r="L249" s="578">
        <f t="shared" si="360"/>
        <v>95</v>
      </c>
      <c r="M249" s="682">
        <v>473</v>
      </c>
      <c r="N249" s="682">
        <v>299</v>
      </c>
      <c r="O249" s="578">
        <f t="shared" si="361"/>
        <v>772</v>
      </c>
      <c r="P249" s="578"/>
      <c r="Q249" s="578"/>
      <c r="R249" s="153">
        <f t="shared" si="362"/>
        <v>0</v>
      </c>
      <c r="S249" s="991"/>
      <c r="T249" s="991"/>
      <c r="U249" s="578">
        <f t="shared" si="363"/>
        <v>0</v>
      </c>
      <c r="V249" s="578"/>
      <c r="W249" s="578"/>
      <c r="X249" s="578">
        <f t="shared" si="364"/>
        <v>0</v>
      </c>
      <c r="Y249" s="998">
        <f t="shared" si="365"/>
        <v>3471</v>
      </c>
      <c r="Z249" s="998">
        <f t="shared" si="365"/>
        <v>2769</v>
      </c>
      <c r="AA249" s="998">
        <f t="shared" si="365"/>
        <v>6240</v>
      </c>
      <c r="AB249" s="682">
        <v>28</v>
      </c>
      <c r="AC249" s="682">
        <v>14</v>
      </c>
      <c r="AD249" s="992">
        <f t="shared" si="366"/>
        <v>42</v>
      </c>
      <c r="AE249" s="992">
        <f t="shared" si="367"/>
        <v>3499</v>
      </c>
      <c r="AF249" s="992">
        <f t="shared" si="367"/>
        <v>2783</v>
      </c>
      <c r="AG249" s="992">
        <f t="shared" si="368"/>
        <v>6282</v>
      </c>
      <c r="AH249" s="991"/>
      <c r="AI249" s="991"/>
      <c r="AJ249" s="992">
        <f t="shared" si="369"/>
        <v>0</v>
      </c>
      <c r="AM249" s="155"/>
    </row>
    <row r="250" spans="1:39" s="146" customFormat="1" ht="28.5" customHeight="1">
      <c r="A250" s="675">
        <v>3</v>
      </c>
      <c r="B250" s="666">
        <v>54</v>
      </c>
      <c r="C250" s="388" t="s">
        <v>43</v>
      </c>
      <c r="D250" s="682">
        <v>142</v>
      </c>
      <c r="E250" s="682">
        <v>134</v>
      </c>
      <c r="F250" s="578">
        <f t="shared" si="358"/>
        <v>276</v>
      </c>
      <c r="G250" s="682">
        <v>166</v>
      </c>
      <c r="H250" s="682">
        <v>155</v>
      </c>
      <c r="I250" s="578">
        <f t="shared" si="359"/>
        <v>321</v>
      </c>
      <c r="J250" s="682">
        <v>25</v>
      </c>
      <c r="K250" s="682">
        <v>13</v>
      </c>
      <c r="L250" s="578">
        <f t="shared" si="360"/>
        <v>38</v>
      </c>
      <c r="M250" s="682">
        <v>59</v>
      </c>
      <c r="N250" s="682">
        <v>48</v>
      </c>
      <c r="O250" s="578">
        <f t="shared" si="361"/>
        <v>107</v>
      </c>
      <c r="P250" s="578"/>
      <c r="Q250" s="578"/>
      <c r="R250" s="153">
        <f t="shared" si="362"/>
        <v>0</v>
      </c>
      <c r="S250" s="991"/>
      <c r="T250" s="991"/>
      <c r="U250" s="578">
        <f t="shared" si="363"/>
        <v>0</v>
      </c>
      <c r="V250" s="578"/>
      <c r="W250" s="578"/>
      <c r="X250" s="578">
        <f t="shared" si="364"/>
        <v>0</v>
      </c>
      <c r="Y250" s="998">
        <f t="shared" si="365"/>
        <v>392</v>
      </c>
      <c r="Z250" s="998">
        <f t="shared" si="365"/>
        <v>350</v>
      </c>
      <c r="AA250" s="998">
        <f t="shared" si="365"/>
        <v>742</v>
      </c>
      <c r="AB250" s="682">
        <v>0</v>
      </c>
      <c r="AC250" s="682">
        <v>1</v>
      </c>
      <c r="AD250" s="992">
        <f t="shared" si="366"/>
        <v>1</v>
      </c>
      <c r="AE250" s="992">
        <f t="shared" si="367"/>
        <v>392</v>
      </c>
      <c r="AF250" s="992">
        <f t="shared" si="367"/>
        <v>351</v>
      </c>
      <c r="AG250" s="992">
        <f t="shared" si="368"/>
        <v>743</v>
      </c>
      <c r="AH250" s="991"/>
      <c r="AI250" s="991"/>
      <c r="AJ250" s="992">
        <f t="shared" si="369"/>
        <v>0</v>
      </c>
      <c r="AM250" s="155"/>
    </row>
    <row r="251" spans="1:39" s="146" customFormat="1" ht="28.5" customHeight="1">
      <c r="A251" s="675">
        <v>4</v>
      </c>
      <c r="B251" s="666">
        <v>55</v>
      </c>
      <c r="C251" s="388" t="s">
        <v>670</v>
      </c>
      <c r="D251" s="682">
        <v>194</v>
      </c>
      <c r="E251" s="682">
        <v>164</v>
      </c>
      <c r="F251" s="578">
        <f t="shared" si="358"/>
        <v>358</v>
      </c>
      <c r="G251" s="682">
        <v>267</v>
      </c>
      <c r="H251" s="682">
        <v>242</v>
      </c>
      <c r="I251" s="578">
        <f t="shared" si="359"/>
        <v>509</v>
      </c>
      <c r="J251" s="682">
        <v>26</v>
      </c>
      <c r="K251" s="682">
        <v>55</v>
      </c>
      <c r="L251" s="578">
        <f t="shared" si="360"/>
        <v>81</v>
      </c>
      <c r="M251" s="682">
        <v>71</v>
      </c>
      <c r="N251" s="682">
        <v>55</v>
      </c>
      <c r="O251" s="578">
        <f t="shared" si="361"/>
        <v>126</v>
      </c>
      <c r="P251" s="578"/>
      <c r="Q251" s="578"/>
      <c r="R251" s="153">
        <f t="shared" si="362"/>
        <v>0</v>
      </c>
      <c r="S251" s="991"/>
      <c r="T251" s="991"/>
      <c r="U251" s="578">
        <f t="shared" si="363"/>
        <v>0</v>
      </c>
      <c r="V251" s="578"/>
      <c r="W251" s="578"/>
      <c r="X251" s="578">
        <f t="shared" si="364"/>
        <v>0</v>
      </c>
      <c r="Y251" s="998">
        <f t="shared" si="365"/>
        <v>558</v>
      </c>
      <c r="Z251" s="998">
        <f t="shared" si="365"/>
        <v>516</v>
      </c>
      <c r="AA251" s="998">
        <f t="shared" si="365"/>
        <v>1074</v>
      </c>
      <c r="AB251" s="682">
        <v>19</v>
      </c>
      <c r="AC251" s="682">
        <v>21</v>
      </c>
      <c r="AD251" s="992">
        <f t="shared" si="366"/>
        <v>40</v>
      </c>
      <c r="AE251" s="992">
        <f t="shared" si="367"/>
        <v>577</v>
      </c>
      <c r="AF251" s="992">
        <f t="shared" si="367"/>
        <v>537</v>
      </c>
      <c r="AG251" s="992">
        <f t="shared" si="368"/>
        <v>1114</v>
      </c>
      <c r="AH251" s="991"/>
      <c r="AI251" s="991"/>
      <c r="AJ251" s="992">
        <f t="shared" si="369"/>
        <v>0</v>
      </c>
      <c r="AM251" s="155"/>
    </row>
    <row r="252" spans="1:39" s="146" customFormat="1" ht="28.5" customHeight="1">
      <c r="A252" s="675">
        <v>5</v>
      </c>
      <c r="B252" s="666">
        <v>56</v>
      </c>
      <c r="C252" s="388" t="s">
        <v>690</v>
      </c>
      <c r="D252" s="682">
        <v>354</v>
      </c>
      <c r="E252" s="682">
        <v>351</v>
      </c>
      <c r="F252" s="578">
        <f t="shared" si="358"/>
        <v>705</v>
      </c>
      <c r="G252" s="682">
        <v>443</v>
      </c>
      <c r="H252" s="682">
        <v>357</v>
      </c>
      <c r="I252" s="578">
        <f t="shared" si="359"/>
        <v>800</v>
      </c>
      <c r="J252" s="682">
        <v>38</v>
      </c>
      <c r="K252" s="682">
        <v>17</v>
      </c>
      <c r="L252" s="578">
        <f t="shared" si="360"/>
        <v>55</v>
      </c>
      <c r="M252" s="682">
        <v>224</v>
      </c>
      <c r="N252" s="682">
        <v>169</v>
      </c>
      <c r="O252" s="578">
        <f t="shared" si="361"/>
        <v>393</v>
      </c>
      <c r="P252" s="578"/>
      <c r="Q252" s="578"/>
      <c r="R252" s="153">
        <f t="shared" si="362"/>
        <v>0</v>
      </c>
      <c r="S252" s="991"/>
      <c r="T252" s="991"/>
      <c r="U252" s="578">
        <f t="shared" si="363"/>
        <v>0</v>
      </c>
      <c r="V252" s="578"/>
      <c r="W252" s="578"/>
      <c r="X252" s="578">
        <f t="shared" si="364"/>
        <v>0</v>
      </c>
      <c r="Y252" s="998">
        <f t="shared" si="365"/>
        <v>1059</v>
      </c>
      <c r="Z252" s="998">
        <f t="shared" si="365"/>
        <v>894</v>
      </c>
      <c r="AA252" s="998">
        <f t="shared" si="365"/>
        <v>1953</v>
      </c>
      <c r="AB252" s="682">
        <v>2</v>
      </c>
      <c r="AC252" s="682">
        <v>1</v>
      </c>
      <c r="AD252" s="992">
        <f t="shared" si="366"/>
        <v>3</v>
      </c>
      <c r="AE252" s="992">
        <f t="shared" si="367"/>
        <v>1061</v>
      </c>
      <c r="AF252" s="992">
        <f t="shared" si="367"/>
        <v>895</v>
      </c>
      <c r="AG252" s="992">
        <f t="shared" si="368"/>
        <v>1956</v>
      </c>
      <c r="AH252" s="991"/>
      <c r="AI252" s="991"/>
      <c r="AJ252" s="992">
        <f t="shared" si="369"/>
        <v>0</v>
      </c>
      <c r="AM252" s="155"/>
    </row>
    <row r="253" spans="1:39" s="146" customFormat="1" ht="28.5" customHeight="1">
      <c r="A253" s="675">
        <v>6</v>
      </c>
      <c r="B253" s="666">
        <v>57</v>
      </c>
      <c r="C253" s="388" t="s">
        <v>42</v>
      </c>
      <c r="D253" s="682">
        <v>128</v>
      </c>
      <c r="E253" s="682">
        <v>124</v>
      </c>
      <c r="F253" s="578">
        <f t="shared" si="358"/>
        <v>252</v>
      </c>
      <c r="G253" s="682">
        <v>148</v>
      </c>
      <c r="H253" s="682">
        <v>142</v>
      </c>
      <c r="I253" s="578">
        <f t="shared" si="359"/>
        <v>290</v>
      </c>
      <c r="J253" s="682">
        <v>7</v>
      </c>
      <c r="K253" s="682">
        <v>6</v>
      </c>
      <c r="L253" s="578">
        <f t="shared" si="360"/>
        <v>13</v>
      </c>
      <c r="M253" s="682">
        <v>39</v>
      </c>
      <c r="N253" s="682">
        <v>36</v>
      </c>
      <c r="O253" s="578">
        <f t="shared" si="361"/>
        <v>75</v>
      </c>
      <c r="P253" s="578"/>
      <c r="Q253" s="578"/>
      <c r="R253" s="153">
        <f t="shared" si="362"/>
        <v>0</v>
      </c>
      <c r="S253" s="991"/>
      <c r="T253" s="991"/>
      <c r="U253" s="578">
        <f t="shared" si="363"/>
        <v>0</v>
      </c>
      <c r="V253" s="578"/>
      <c r="W253" s="578"/>
      <c r="X253" s="578">
        <f t="shared" si="364"/>
        <v>0</v>
      </c>
      <c r="Y253" s="998">
        <f t="shared" si="365"/>
        <v>322</v>
      </c>
      <c r="Z253" s="998">
        <f t="shared" si="365"/>
        <v>308</v>
      </c>
      <c r="AA253" s="998">
        <f t="shared" si="365"/>
        <v>630</v>
      </c>
      <c r="AB253" s="682">
        <v>0</v>
      </c>
      <c r="AC253" s="682">
        <v>2</v>
      </c>
      <c r="AD253" s="992">
        <f t="shared" si="366"/>
        <v>2</v>
      </c>
      <c r="AE253" s="992">
        <f t="shared" si="367"/>
        <v>322</v>
      </c>
      <c r="AF253" s="992">
        <f t="shared" si="367"/>
        <v>310</v>
      </c>
      <c r="AG253" s="992">
        <f t="shared" si="368"/>
        <v>632</v>
      </c>
      <c r="AH253" s="991"/>
      <c r="AI253" s="991"/>
      <c r="AJ253" s="992">
        <f t="shared" si="369"/>
        <v>0</v>
      </c>
      <c r="AM253" s="155"/>
    </row>
    <row r="254" spans="1:39" s="146" customFormat="1" ht="28.5" customHeight="1">
      <c r="A254" s="675">
        <v>7</v>
      </c>
      <c r="B254" s="666">
        <v>58</v>
      </c>
      <c r="C254" s="388" t="s">
        <v>671</v>
      </c>
      <c r="D254" s="682">
        <v>221</v>
      </c>
      <c r="E254" s="682">
        <v>231</v>
      </c>
      <c r="F254" s="578">
        <f t="shared" si="358"/>
        <v>452</v>
      </c>
      <c r="G254" s="682">
        <v>247</v>
      </c>
      <c r="H254" s="682">
        <v>266</v>
      </c>
      <c r="I254" s="578">
        <f t="shared" si="359"/>
        <v>513</v>
      </c>
      <c r="J254" s="682">
        <v>34</v>
      </c>
      <c r="K254" s="682">
        <v>9</v>
      </c>
      <c r="L254" s="578">
        <f t="shared" si="360"/>
        <v>43</v>
      </c>
      <c r="M254" s="682">
        <v>67</v>
      </c>
      <c r="N254" s="682">
        <v>24</v>
      </c>
      <c r="O254" s="578">
        <f t="shared" si="361"/>
        <v>91</v>
      </c>
      <c r="P254" s="578"/>
      <c r="Q254" s="578"/>
      <c r="R254" s="153">
        <f t="shared" si="362"/>
        <v>0</v>
      </c>
      <c r="S254" s="991"/>
      <c r="T254" s="991"/>
      <c r="U254" s="578">
        <f t="shared" si="363"/>
        <v>0</v>
      </c>
      <c r="V254" s="578"/>
      <c r="W254" s="578"/>
      <c r="X254" s="578">
        <f t="shared" si="364"/>
        <v>0</v>
      </c>
      <c r="Y254" s="998">
        <f t="shared" si="365"/>
        <v>569</v>
      </c>
      <c r="Z254" s="998">
        <f t="shared" si="365"/>
        <v>530</v>
      </c>
      <c r="AA254" s="998">
        <f t="shared" si="365"/>
        <v>1099</v>
      </c>
      <c r="AB254" s="682">
        <v>0</v>
      </c>
      <c r="AC254" s="682">
        <v>2</v>
      </c>
      <c r="AD254" s="992">
        <f t="shared" si="366"/>
        <v>2</v>
      </c>
      <c r="AE254" s="992">
        <f t="shared" si="367"/>
        <v>569</v>
      </c>
      <c r="AF254" s="992">
        <f t="shared" si="367"/>
        <v>532</v>
      </c>
      <c r="AG254" s="992">
        <f t="shared" si="368"/>
        <v>1101</v>
      </c>
      <c r="AH254" s="991"/>
      <c r="AI254" s="991"/>
      <c r="AJ254" s="992">
        <f t="shared" si="369"/>
        <v>0</v>
      </c>
      <c r="AM254" s="155"/>
    </row>
    <row r="255" spans="1:39" s="146" customFormat="1" ht="28.5" customHeight="1">
      <c r="A255" s="675">
        <v>8</v>
      </c>
      <c r="B255" s="666">
        <v>59</v>
      </c>
      <c r="C255" s="388" t="s">
        <v>691</v>
      </c>
      <c r="D255" s="682">
        <v>2</v>
      </c>
      <c r="E255" s="682">
        <v>5</v>
      </c>
      <c r="F255" s="578">
        <f t="shared" si="358"/>
        <v>7</v>
      </c>
      <c r="G255" s="682">
        <v>2</v>
      </c>
      <c r="H255" s="682">
        <v>7</v>
      </c>
      <c r="I255" s="578">
        <f t="shared" si="359"/>
        <v>9</v>
      </c>
      <c r="J255" s="682"/>
      <c r="K255" s="682">
        <v>3</v>
      </c>
      <c r="L255" s="578">
        <f t="shared" si="360"/>
        <v>3</v>
      </c>
      <c r="M255" s="682">
        <v>2</v>
      </c>
      <c r="N255" s="682">
        <v>4</v>
      </c>
      <c r="O255" s="578">
        <f t="shared" si="361"/>
        <v>6</v>
      </c>
      <c r="P255" s="578"/>
      <c r="Q255" s="578"/>
      <c r="R255" s="153">
        <f t="shared" si="362"/>
        <v>0</v>
      </c>
      <c r="S255" s="991"/>
      <c r="T255" s="991"/>
      <c r="U255" s="578">
        <f t="shared" si="363"/>
        <v>0</v>
      </c>
      <c r="V255" s="578"/>
      <c r="W255" s="578"/>
      <c r="X255" s="578">
        <f t="shared" si="364"/>
        <v>0</v>
      </c>
      <c r="Y255" s="998">
        <f t="shared" si="365"/>
        <v>6</v>
      </c>
      <c r="Z255" s="998">
        <f t="shared" si="365"/>
        <v>19</v>
      </c>
      <c r="AA255" s="998">
        <f t="shared" si="365"/>
        <v>25</v>
      </c>
      <c r="AB255" s="682">
        <v>2</v>
      </c>
      <c r="AC255" s="682">
        <v>3</v>
      </c>
      <c r="AD255" s="992">
        <f t="shared" si="366"/>
        <v>5</v>
      </c>
      <c r="AE255" s="992">
        <f t="shared" si="367"/>
        <v>8</v>
      </c>
      <c r="AF255" s="992">
        <f t="shared" si="367"/>
        <v>22</v>
      </c>
      <c r="AG255" s="992">
        <f t="shared" si="368"/>
        <v>30</v>
      </c>
      <c r="AH255" s="991"/>
      <c r="AI255" s="991"/>
      <c r="AJ255" s="992">
        <f t="shared" si="369"/>
        <v>0</v>
      </c>
      <c r="AM255" s="155"/>
    </row>
    <row r="256" spans="1:39" s="146" customFormat="1" ht="28.5" customHeight="1">
      <c r="A256" s="675"/>
      <c r="B256" s="665"/>
      <c r="C256" s="378" t="s">
        <v>6</v>
      </c>
      <c r="D256" s="993">
        <f>SUM(D248:D255)</f>
        <v>3904</v>
      </c>
      <c r="E256" s="993">
        <f t="shared" ref="E256:AJ256" si="370">SUM(E248:E255)</f>
        <v>3381</v>
      </c>
      <c r="F256" s="993">
        <f t="shared" si="370"/>
        <v>7285</v>
      </c>
      <c r="G256" s="993">
        <f t="shared" si="370"/>
        <v>3711</v>
      </c>
      <c r="H256" s="993">
        <f t="shared" si="370"/>
        <v>3458</v>
      </c>
      <c r="I256" s="993">
        <f t="shared" si="370"/>
        <v>7169</v>
      </c>
      <c r="J256" s="993">
        <f t="shared" si="370"/>
        <v>259</v>
      </c>
      <c r="K256" s="993">
        <f t="shared" si="370"/>
        <v>158</v>
      </c>
      <c r="L256" s="993">
        <f t="shared" si="370"/>
        <v>417</v>
      </c>
      <c r="M256" s="993">
        <f t="shared" si="370"/>
        <v>1262</v>
      </c>
      <c r="N256" s="993">
        <f t="shared" si="370"/>
        <v>789</v>
      </c>
      <c r="O256" s="993">
        <f t="shared" si="370"/>
        <v>2051</v>
      </c>
      <c r="P256" s="993">
        <f t="shared" si="370"/>
        <v>0</v>
      </c>
      <c r="Q256" s="993">
        <f t="shared" si="370"/>
        <v>0</v>
      </c>
      <c r="R256" s="993">
        <f t="shared" si="370"/>
        <v>0</v>
      </c>
      <c r="S256" s="993">
        <f t="shared" si="370"/>
        <v>0</v>
      </c>
      <c r="T256" s="993">
        <f t="shared" si="370"/>
        <v>0</v>
      </c>
      <c r="U256" s="993">
        <f t="shared" si="370"/>
        <v>0</v>
      </c>
      <c r="V256" s="993">
        <f t="shared" si="370"/>
        <v>0</v>
      </c>
      <c r="W256" s="993">
        <f t="shared" si="370"/>
        <v>0</v>
      </c>
      <c r="X256" s="993">
        <f t="shared" si="370"/>
        <v>0</v>
      </c>
      <c r="Y256" s="1015">
        <f t="shared" si="370"/>
        <v>9136</v>
      </c>
      <c r="Z256" s="1015">
        <f t="shared" si="370"/>
        <v>7786</v>
      </c>
      <c r="AA256" s="1015">
        <f t="shared" si="370"/>
        <v>16922</v>
      </c>
      <c r="AB256" s="993">
        <f t="shared" si="370"/>
        <v>102</v>
      </c>
      <c r="AC256" s="993">
        <f t="shared" si="370"/>
        <v>64</v>
      </c>
      <c r="AD256" s="993">
        <f t="shared" si="370"/>
        <v>166</v>
      </c>
      <c r="AE256" s="993">
        <f t="shared" si="370"/>
        <v>9238</v>
      </c>
      <c r="AF256" s="993">
        <f t="shared" si="370"/>
        <v>7850</v>
      </c>
      <c r="AG256" s="993">
        <f t="shared" si="370"/>
        <v>17088</v>
      </c>
      <c r="AH256" s="993">
        <f t="shared" si="370"/>
        <v>21</v>
      </c>
      <c r="AI256" s="993">
        <f t="shared" si="370"/>
        <v>18</v>
      </c>
      <c r="AJ256" s="993">
        <f t="shared" si="370"/>
        <v>39</v>
      </c>
      <c r="AM256" s="155"/>
    </row>
    <row r="257" spans="1:41" s="146" customFormat="1" ht="28.5" customHeight="1">
      <c r="A257" s="675"/>
      <c r="B257" s="693" t="s">
        <v>44</v>
      </c>
      <c r="C257" s="376"/>
      <c r="D257" s="988"/>
      <c r="E257" s="988"/>
      <c r="F257" s="988"/>
      <c r="G257" s="988"/>
      <c r="H257" s="988"/>
      <c r="I257" s="988"/>
      <c r="J257" s="988"/>
      <c r="K257" s="988"/>
      <c r="L257" s="988"/>
      <c r="M257" s="988"/>
      <c r="N257" s="988"/>
      <c r="O257" s="988"/>
      <c r="P257" s="988"/>
      <c r="Q257" s="988"/>
      <c r="R257" s="988"/>
      <c r="S257" s="988"/>
      <c r="T257" s="988"/>
      <c r="U257" s="988"/>
      <c r="V257" s="988"/>
      <c r="W257" s="988"/>
      <c r="X257" s="988"/>
      <c r="Y257" s="1016"/>
      <c r="Z257" s="1016"/>
      <c r="AA257" s="1014"/>
      <c r="AB257" s="988"/>
      <c r="AC257" s="988"/>
      <c r="AD257" s="988"/>
      <c r="AE257" s="988"/>
      <c r="AF257" s="988"/>
      <c r="AG257" s="988"/>
      <c r="AH257" s="988"/>
      <c r="AI257" s="988"/>
      <c r="AJ257" s="994"/>
      <c r="AM257" s="155"/>
    </row>
    <row r="258" spans="1:41" s="146" customFormat="1" ht="28.5" customHeight="1">
      <c r="A258" s="675">
        <v>1</v>
      </c>
      <c r="B258" s="666">
        <v>60</v>
      </c>
      <c r="C258" s="381" t="s">
        <v>44</v>
      </c>
      <c r="D258" s="578">
        <v>1648</v>
      </c>
      <c r="E258" s="578">
        <v>1436</v>
      </c>
      <c r="F258" s="578">
        <f t="shared" ref="F258:F267" si="371">D258+E258</f>
        <v>3084</v>
      </c>
      <c r="G258" s="578">
        <v>1747</v>
      </c>
      <c r="H258" s="578">
        <v>1796</v>
      </c>
      <c r="I258" s="578">
        <f t="shared" ref="I258:I267" si="372">G258+H258</f>
        <v>3543</v>
      </c>
      <c r="J258" s="578">
        <v>442</v>
      </c>
      <c r="K258" s="578">
        <v>432</v>
      </c>
      <c r="L258" s="578">
        <f t="shared" ref="L258:L267" si="373">J258+K258</f>
        <v>874</v>
      </c>
      <c r="M258" s="578">
        <v>241</v>
      </c>
      <c r="N258" s="578">
        <v>219</v>
      </c>
      <c r="O258" s="578">
        <f t="shared" ref="O258:O267" si="374">M258+N258</f>
        <v>460</v>
      </c>
      <c r="P258" s="578">
        <v>11</v>
      </c>
      <c r="Q258" s="578">
        <v>17</v>
      </c>
      <c r="R258" s="578">
        <f t="shared" ref="R258:R267" si="375">P258+Q258</f>
        <v>28</v>
      </c>
      <c r="S258" s="578">
        <v>64</v>
      </c>
      <c r="T258" s="578">
        <v>67</v>
      </c>
      <c r="U258" s="578">
        <f t="shared" ref="U258:U267" si="376">S258+T258</f>
        <v>131</v>
      </c>
      <c r="V258" s="578"/>
      <c r="W258" s="578"/>
      <c r="X258" s="578">
        <f t="shared" ref="X258:X267" si="377">V258+W258</f>
        <v>0</v>
      </c>
      <c r="Y258" s="998">
        <f t="shared" ref="Y258:Y267" si="378">D258+G258+J258+M258+P258+S258+V258</f>
        <v>4153</v>
      </c>
      <c r="Z258" s="998">
        <f t="shared" ref="Z258:Z267" si="379">E258+H258+K258+N258+Q258+T258+W258</f>
        <v>3967</v>
      </c>
      <c r="AA258" s="998">
        <f t="shared" ref="AA258:AA267" si="380">F258+I258+L258+O258+R258+U258+X258</f>
        <v>8120</v>
      </c>
      <c r="AB258" s="578">
        <v>23</v>
      </c>
      <c r="AC258" s="578">
        <v>16</v>
      </c>
      <c r="AD258" s="992">
        <f t="shared" ref="AD258:AD267" si="381">AB258+AC258</f>
        <v>39</v>
      </c>
      <c r="AE258" s="992">
        <f t="shared" ref="AE258:AE267" si="382">Y258+AB258</f>
        <v>4176</v>
      </c>
      <c r="AF258" s="992">
        <f t="shared" ref="AF258:AF267" si="383">Z258+AC258</f>
        <v>3983</v>
      </c>
      <c r="AG258" s="992">
        <f t="shared" ref="AG258:AG267" si="384">AE258+AF258</f>
        <v>8159</v>
      </c>
      <c r="AH258" s="682">
        <v>26</v>
      </c>
      <c r="AI258" s="682">
        <v>23</v>
      </c>
      <c r="AJ258" s="992">
        <f t="shared" ref="AJ258:AJ267" si="385">AH258+AI258</f>
        <v>49</v>
      </c>
      <c r="AM258" s="155"/>
      <c r="AO258" s="381" t="s">
        <v>44</v>
      </c>
    </row>
    <row r="259" spans="1:41" s="146" customFormat="1" ht="28.5" customHeight="1">
      <c r="A259" s="675">
        <v>2</v>
      </c>
      <c r="B259" s="666">
        <v>61</v>
      </c>
      <c r="C259" s="382" t="s">
        <v>49</v>
      </c>
      <c r="D259" s="578">
        <v>504</v>
      </c>
      <c r="E259" s="578">
        <v>468</v>
      </c>
      <c r="F259" s="578">
        <f t="shared" si="371"/>
        <v>972</v>
      </c>
      <c r="G259" s="578">
        <v>494</v>
      </c>
      <c r="H259" s="578">
        <v>438</v>
      </c>
      <c r="I259" s="578">
        <f t="shared" si="372"/>
        <v>932</v>
      </c>
      <c r="J259" s="578">
        <v>41</v>
      </c>
      <c r="K259" s="578">
        <v>39</v>
      </c>
      <c r="L259" s="578">
        <f t="shared" si="373"/>
        <v>80</v>
      </c>
      <c r="M259" s="578">
        <v>9</v>
      </c>
      <c r="N259" s="578">
        <v>8</v>
      </c>
      <c r="O259" s="578">
        <f t="shared" si="374"/>
        <v>17</v>
      </c>
      <c r="P259" s="578"/>
      <c r="Q259" s="578"/>
      <c r="R259" s="578">
        <f t="shared" si="375"/>
        <v>0</v>
      </c>
      <c r="S259" s="578">
        <v>5</v>
      </c>
      <c r="T259" s="578">
        <v>4</v>
      </c>
      <c r="U259" s="578">
        <f t="shared" si="376"/>
        <v>9</v>
      </c>
      <c r="V259" s="578"/>
      <c r="W259" s="578"/>
      <c r="X259" s="578">
        <f t="shared" si="377"/>
        <v>0</v>
      </c>
      <c r="Y259" s="998">
        <f t="shared" si="378"/>
        <v>1053</v>
      </c>
      <c r="Z259" s="998">
        <f t="shared" si="379"/>
        <v>957</v>
      </c>
      <c r="AA259" s="998">
        <f t="shared" si="380"/>
        <v>2010</v>
      </c>
      <c r="AB259" s="578">
        <v>0</v>
      </c>
      <c r="AC259" s="578">
        <v>4</v>
      </c>
      <c r="AD259" s="992">
        <f t="shared" si="381"/>
        <v>4</v>
      </c>
      <c r="AE259" s="992">
        <f t="shared" si="382"/>
        <v>1053</v>
      </c>
      <c r="AF259" s="992">
        <f t="shared" si="383"/>
        <v>961</v>
      </c>
      <c r="AG259" s="992">
        <f t="shared" si="384"/>
        <v>2014</v>
      </c>
      <c r="AH259" s="682">
        <v>5</v>
      </c>
      <c r="AI259" s="682">
        <v>5</v>
      </c>
      <c r="AJ259" s="992">
        <f t="shared" si="385"/>
        <v>10</v>
      </c>
      <c r="AM259" s="155"/>
      <c r="AO259" s="382" t="s">
        <v>49</v>
      </c>
    </row>
    <row r="260" spans="1:41" s="146" customFormat="1" ht="28.5" customHeight="1">
      <c r="A260" s="675">
        <v>3</v>
      </c>
      <c r="B260" s="666">
        <v>62</v>
      </c>
      <c r="C260" s="381" t="s">
        <v>45</v>
      </c>
      <c r="D260" s="578">
        <v>1004</v>
      </c>
      <c r="E260" s="578">
        <v>928</v>
      </c>
      <c r="F260" s="578">
        <f t="shared" si="371"/>
        <v>1932</v>
      </c>
      <c r="G260" s="578">
        <v>941</v>
      </c>
      <c r="H260" s="578">
        <v>838</v>
      </c>
      <c r="I260" s="578">
        <f t="shared" si="372"/>
        <v>1779</v>
      </c>
      <c r="J260" s="578">
        <v>80</v>
      </c>
      <c r="K260" s="578">
        <v>41</v>
      </c>
      <c r="L260" s="578">
        <f t="shared" si="373"/>
        <v>121</v>
      </c>
      <c r="M260" s="578">
        <v>27</v>
      </c>
      <c r="N260" s="578">
        <v>32</v>
      </c>
      <c r="O260" s="578">
        <f t="shared" si="374"/>
        <v>59</v>
      </c>
      <c r="P260" s="578"/>
      <c r="Q260" s="578"/>
      <c r="R260" s="578">
        <f t="shared" si="375"/>
        <v>0</v>
      </c>
      <c r="S260" s="578">
        <v>9</v>
      </c>
      <c r="T260" s="578">
        <v>11</v>
      </c>
      <c r="U260" s="578">
        <f t="shared" si="376"/>
        <v>20</v>
      </c>
      <c r="V260" s="578"/>
      <c r="W260" s="578"/>
      <c r="X260" s="578">
        <f t="shared" si="377"/>
        <v>0</v>
      </c>
      <c r="Y260" s="998">
        <f t="shared" si="378"/>
        <v>2061</v>
      </c>
      <c r="Z260" s="998">
        <f t="shared" si="379"/>
        <v>1850</v>
      </c>
      <c r="AA260" s="998">
        <f t="shared" si="380"/>
        <v>3911</v>
      </c>
      <c r="AB260" s="578">
        <v>17</v>
      </c>
      <c r="AC260" s="578">
        <v>21</v>
      </c>
      <c r="AD260" s="992">
        <f t="shared" si="381"/>
        <v>38</v>
      </c>
      <c r="AE260" s="992">
        <f t="shared" si="382"/>
        <v>2078</v>
      </c>
      <c r="AF260" s="992">
        <f t="shared" si="383"/>
        <v>1871</v>
      </c>
      <c r="AG260" s="992">
        <f t="shared" si="384"/>
        <v>3949</v>
      </c>
      <c r="AH260" s="682">
        <v>11</v>
      </c>
      <c r="AI260" s="682">
        <v>9</v>
      </c>
      <c r="AJ260" s="992">
        <f t="shared" si="385"/>
        <v>20</v>
      </c>
      <c r="AM260" s="155"/>
      <c r="AO260" s="381" t="s">
        <v>45</v>
      </c>
    </row>
    <row r="261" spans="1:41" s="146" customFormat="1" ht="28.5" customHeight="1">
      <c r="A261" s="675">
        <v>4</v>
      </c>
      <c r="B261" s="666">
        <v>63</v>
      </c>
      <c r="C261" s="381" t="s">
        <v>672</v>
      </c>
      <c r="D261" s="578">
        <v>4</v>
      </c>
      <c r="E261" s="578">
        <v>6</v>
      </c>
      <c r="F261" s="578">
        <f t="shared" si="371"/>
        <v>10</v>
      </c>
      <c r="G261" s="578">
        <v>5</v>
      </c>
      <c r="H261" s="578">
        <v>3</v>
      </c>
      <c r="I261" s="578">
        <f t="shared" si="372"/>
        <v>8</v>
      </c>
      <c r="J261" s="578">
        <v>2</v>
      </c>
      <c r="K261" s="578">
        <v>1</v>
      </c>
      <c r="L261" s="578">
        <f t="shared" si="373"/>
        <v>3</v>
      </c>
      <c r="M261" s="578">
        <v>0</v>
      </c>
      <c r="N261" s="578">
        <v>0</v>
      </c>
      <c r="O261" s="578">
        <f t="shared" si="374"/>
        <v>0</v>
      </c>
      <c r="P261" s="578"/>
      <c r="Q261" s="578"/>
      <c r="R261" s="578">
        <f t="shared" si="375"/>
        <v>0</v>
      </c>
      <c r="S261" s="578"/>
      <c r="T261" s="578"/>
      <c r="U261" s="578">
        <f t="shared" si="376"/>
        <v>0</v>
      </c>
      <c r="V261" s="578"/>
      <c r="W261" s="578"/>
      <c r="X261" s="578">
        <f t="shared" si="377"/>
        <v>0</v>
      </c>
      <c r="Y261" s="998">
        <f t="shared" si="378"/>
        <v>11</v>
      </c>
      <c r="Z261" s="998">
        <f t="shared" si="379"/>
        <v>10</v>
      </c>
      <c r="AA261" s="998">
        <f t="shared" si="380"/>
        <v>21</v>
      </c>
      <c r="AB261" s="578">
        <v>3</v>
      </c>
      <c r="AC261" s="578">
        <v>0</v>
      </c>
      <c r="AD261" s="992">
        <f t="shared" si="381"/>
        <v>3</v>
      </c>
      <c r="AE261" s="992">
        <f t="shared" si="382"/>
        <v>14</v>
      </c>
      <c r="AF261" s="992">
        <f t="shared" si="383"/>
        <v>10</v>
      </c>
      <c r="AG261" s="992">
        <f t="shared" si="384"/>
        <v>24</v>
      </c>
      <c r="AH261" s="682">
        <v>0</v>
      </c>
      <c r="AI261" s="682">
        <v>0</v>
      </c>
      <c r="AJ261" s="992">
        <f t="shared" si="385"/>
        <v>0</v>
      </c>
      <c r="AM261" s="155"/>
      <c r="AO261" s="381" t="s">
        <v>672</v>
      </c>
    </row>
    <row r="262" spans="1:41" s="146" customFormat="1" ht="28.5" customHeight="1">
      <c r="A262" s="675">
        <v>5</v>
      </c>
      <c r="B262" s="666">
        <v>64</v>
      </c>
      <c r="C262" s="381" t="s">
        <v>673</v>
      </c>
      <c r="D262" s="578">
        <v>64</v>
      </c>
      <c r="E262" s="578">
        <v>49</v>
      </c>
      <c r="F262" s="578">
        <f t="shared" si="371"/>
        <v>113</v>
      </c>
      <c r="G262" s="578">
        <v>28</v>
      </c>
      <c r="H262" s="578">
        <v>19</v>
      </c>
      <c r="I262" s="578">
        <f t="shared" si="372"/>
        <v>47</v>
      </c>
      <c r="J262" s="578">
        <v>3</v>
      </c>
      <c r="K262" s="578">
        <v>2</v>
      </c>
      <c r="L262" s="578">
        <f t="shared" si="373"/>
        <v>5</v>
      </c>
      <c r="M262" s="578">
        <v>0</v>
      </c>
      <c r="N262" s="578">
        <v>0</v>
      </c>
      <c r="O262" s="578">
        <f t="shared" si="374"/>
        <v>0</v>
      </c>
      <c r="P262" s="578"/>
      <c r="Q262" s="578"/>
      <c r="R262" s="578">
        <f t="shared" si="375"/>
        <v>0</v>
      </c>
      <c r="S262" s="578"/>
      <c r="T262" s="578"/>
      <c r="U262" s="578">
        <f t="shared" si="376"/>
        <v>0</v>
      </c>
      <c r="V262" s="578"/>
      <c r="W262" s="578"/>
      <c r="X262" s="578">
        <f t="shared" si="377"/>
        <v>0</v>
      </c>
      <c r="Y262" s="998">
        <f t="shared" si="378"/>
        <v>95</v>
      </c>
      <c r="Z262" s="998">
        <f t="shared" si="379"/>
        <v>70</v>
      </c>
      <c r="AA262" s="998">
        <f t="shared" si="380"/>
        <v>165</v>
      </c>
      <c r="AB262" s="578">
        <v>1</v>
      </c>
      <c r="AC262" s="578">
        <v>2</v>
      </c>
      <c r="AD262" s="992">
        <f t="shared" si="381"/>
        <v>3</v>
      </c>
      <c r="AE262" s="992">
        <f t="shared" si="382"/>
        <v>96</v>
      </c>
      <c r="AF262" s="992">
        <f t="shared" si="383"/>
        <v>72</v>
      </c>
      <c r="AG262" s="992">
        <f t="shared" si="384"/>
        <v>168</v>
      </c>
      <c r="AH262" s="682">
        <v>0</v>
      </c>
      <c r="AI262" s="682">
        <v>0</v>
      </c>
      <c r="AJ262" s="992">
        <f t="shared" si="385"/>
        <v>0</v>
      </c>
      <c r="AM262" s="155"/>
      <c r="AO262" s="381" t="s">
        <v>673</v>
      </c>
    </row>
    <row r="263" spans="1:41" s="146" customFormat="1" ht="28.5" customHeight="1">
      <c r="A263" s="675">
        <v>6</v>
      </c>
      <c r="B263" s="666">
        <v>65</v>
      </c>
      <c r="C263" s="381" t="s">
        <v>46</v>
      </c>
      <c r="D263" s="578">
        <v>8</v>
      </c>
      <c r="E263" s="578">
        <v>6</v>
      </c>
      <c r="F263" s="578">
        <f t="shared" si="371"/>
        <v>14</v>
      </c>
      <c r="G263" s="578">
        <v>3</v>
      </c>
      <c r="H263" s="578">
        <v>5</v>
      </c>
      <c r="I263" s="578">
        <f t="shared" si="372"/>
        <v>8</v>
      </c>
      <c r="J263" s="578">
        <v>0</v>
      </c>
      <c r="K263" s="578">
        <v>1</v>
      </c>
      <c r="L263" s="578">
        <f t="shared" si="373"/>
        <v>1</v>
      </c>
      <c r="M263" s="578">
        <v>0</v>
      </c>
      <c r="N263" s="578">
        <v>1</v>
      </c>
      <c r="O263" s="578">
        <f t="shared" si="374"/>
        <v>1</v>
      </c>
      <c r="P263" s="578"/>
      <c r="Q263" s="578"/>
      <c r="R263" s="578">
        <f t="shared" si="375"/>
        <v>0</v>
      </c>
      <c r="S263" s="578"/>
      <c r="T263" s="578"/>
      <c r="U263" s="578">
        <f t="shared" si="376"/>
        <v>0</v>
      </c>
      <c r="V263" s="578"/>
      <c r="W263" s="578"/>
      <c r="X263" s="578">
        <f t="shared" si="377"/>
        <v>0</v>
      </c>
      <c r="Y263" s="998">
        <f t="shared" si="378"/>
        <v>11</v>
      </c>
      <c r="Z263" s="998">
        <f t="shared" si="379"/>
        <v>13</v>
      </c>
      <c r="AA263" s="998">
        <f t="shared" si="380"/>
        <v>24</v>
      </c>
      <c r="AB263" s="578">
        <v>5</v>
      </c>
      <c r="AC263" s="578">
        <v>4</v>
      </c>
      <c r="AD263" s="992">
        <f t="shared" si="381"/>
        <v>9</v>
      </c>
      <c r="AE263" s="992">
        <f t="shared" si="382"/>
        <v>16</v>
      </c>
      <c r="AF263" s="992">
        <f t="shared" si="383"/>
        <v>17</v>
      </c>
      <c r="AG263" s="992">
        <f t="shared" si="384"/>
        <v>33</v>
      </c>
      <c r="AH263" s="682">
        <v>0</v>
      </c>
      <c r="AI263" s="682">
        <v>0</v>
      </c>
      <c r="AJ263" s="992">
        <f t="shared" si="385"/>
        <v>0</v>
      </c>
      <c r="AM263" s="155"/>
      <c r="AO263" s="381" t="s">
        <v>46</v>
      </c>
    </row>
    <row r="264" spans="1:41" s="146" customFormat="1" ht="28.5" customHeight="1">
      <c r="A264" s="675">
        <v>7</v>
      </c>
      <c r="B264" s="666">
        <v>66</v>
      </c>
      <c r="C264" s="381" t="s">
        <v>47</v>
      </c>
      <c r="D264" s="578">
        <v>67</v>
      </c>
      <c r="E264" s="578">
        <v>53</v>
      </c>
      <c r="F264" s="578">
        <f t="shared" si="371"/>
        <v>120</v>
      </c>
      <c r="G264" s="578">
        <v>70</v>
      </c>
      <c r="H264" s="578">
        <v>62</v>
      </c>
      <c r="I264" s="578">
        <f t="shared" si="372"/>
        <v>132</v>
      </c>
      <c r="J264" s="578">
        <v>0</v>
      </c>
      <c r="K264" s="578">
        <v>0</v>
      </c>
      <c r="L264" s="578">
        <f t="shared" si="373"/>
        <v>0</v>
      </c>
      <c r="M264" s="578">
        <v>0</v>
      </c>
      <c r="N264" s="578">
        <v>0</v>
      </c>
      <c r="O264" s="578">
        <f t="shared" si="374"/>
        <v>0</v>
      </c>
      <c r="P264" s="578"/>
      <c r="Q264" s="578"/>
      <c r="R264" s="578">
        <f t="shared" si="375"/>
        <v>0</v>
      </c>
      <c r="S264" s="578">
        <v>1</v>
      </c>
      <c r="T264" s="578">
        <v>1</v>
      </c>
      <c r="U264" s="578">
        <f t="shared" si="376"/>
        <v>2</v>
      </c>
      <c r="V264" s="578"/>
      <c r="W264" s="578"/>
      <c r="X264" s="578">
        <f t="shared" si="377"/>
        <v>0</v>
      </c>
      <c r="Y264" s="998">
        <f t="shared" si="378"/>
        <v>138</v>
      </c>
      <c r="Z264" s="998">
        <f t="shared" si="379"/>
        <v>116</v>
      </c>
      <c r="AA264" s="998">
        <f t="shared" si="380"/>
        <v>254</v>
      </c>
      <c r="AB264" s="578">
        <v>0</v>
      </c>
      <c r="AC264" s="578">
        <v>1</v>
      </c>
      <c r="AD264" s="992">
        <f t="shared" si="381"/>
        <v>1</v>
      </c>
      <c r="AE264" s="992">
        <f t="shared" si="382"/>
        <v>138</v>
      </c>
      <c r="AF264" s="992">
        <f t="shared" si="383"/>
        <v>117</v>
      </c>
      <c r="AG264" s="992">
        <f t="shared" si="384"/>
        <v>255</v>
      </c>
      <c r="AH264" s="682">
        <v>0</v>
      </c>
      <c r="AI264" s="682">
        <v>0</v>
      </c>
      <c r="AJ264" s="992">
        <f t="shared" si="385"/>
        <v>0</v>
      </c>
      <c r="AM264" s="155"/>
      <c r="AO264" s="381" t="s">
        <v>47</v>
      </c>
    </row>
    <row r="265" spans="1:41" s="146" customFormat="1" ht="28.5" customHeight="1">
      <c r="A265" s="675">
        <v>8</v>
      </c>
      <c r="B265" s="666">
        <v>67</v>
      </c>
      <c r="C265" s="381" t="s">
        <v>674</v>
      </c>
      <c r="D265" s="578">
        <v>312</v>
      </c>
      <c r="E265" s="578">
        <v>327</v>
      </c>
      <c r="F265" s="578">
        <f t="shared" si="371"/>
        <v>639</v>
      </c>
      <c r="G265" s="578">
        <v>286</v>
      </c>
      <c r="H265" s="578">
        <v>224</v>
      </c>
      <c r="I265" s="578">
        <f t="shared" si="372"/>
        <v>510</v>
      </c>
      <c r="J265" s="578">
        <v>1</v>
      </c>
      <c r="K265" s="578">
        <v>1</v>
      </c>
      <c r="L265" s="578">
        <f t="shared" si="373"/>
        <v>2</v>
      </c>
      <c r="M265" s="578">
        <v>1</v>
      </c>
      <c r="N265" s="578">
        <v>1</v>
      </c>
      <c r="O265" s="578">
        <f t="shared" si="374"/>
        <v>2</v>
      </c>
      <c r="P265" s="578"/>
      <c r="Q265" s="578"/>
      <c r="R265" s="578">
        <f t="shared" si="375"/>
        <v>0</v>
      </c>
      <c r="S265" s="578">
        <v>2</v>
      </c>
      <c r="T265" s="578">
        <v>1</v>
      </c>
      <c r="U265" s="578">
        <f t="shared" si="376"/>
        <v>3</v>
      </c>
      <c r="V265" s="578"/>
      <c r="W265" s="578"/>
      <c r="X265" s="578">
        <f t="shared" si="377"/>
        <v>0</v>
      </c>
      <c r="Y265" s="998">
        <f t="shared" si="378"/>
        <v>602</v>
      </c>
      <c r="Z265" s="998">
        <f t="shared" si="379"/>
        <v>554</v>
      </c>
      <c r="AA265" s="998">
        <f t="shared" si="380"/>
        <v>1156</v>
      </c>
      <c r="AB265" s="578">
        <v>26</v>
      </c>
      <c r="AC265" s="578">
        <v>26</v>
      </c>
      <c r="AD265" s="992">
        <f t="shared" si="381"/>
        <v>52</v>
      </c>
      <c r="AE265" s="992">
        <f t="shared" si="382"/>
        <v>628</v>
      </c>
      <c r="AF265" s="992">
        <f t="shared" si="383"/>
        <v>580</v>
      </c>
      <c r="AG265" s="992">
        <f t="shared" si="384"/>
        <v>1208</v>
      </c>
      <c r="AH265" s="682">
        <v>5</v>
      </c>
      <c r="AI265" s="682">
        <v>5</v>
      </c>
      <c r="AJ265" s="992">
        <f t="shared" si="385"/>
        <v>10</v>
      </c>
      <c r="AM265" s="155"/>
      <c r="AO265" s="381" t="s">
        <v>674</v>
      </c>
    </row>
    <row r="266" spans="1:41" s="146" customFormat="1" ht="28.5" customHeight="1">
      <c r="A266" s="675">
        <v>9</v>
      </c>
      <c r="B266" s="666">
        <v>68</v>
      </c>
      <c r="C266" s="381" t="s">
        <v>609</v>
      </c>
      <c r="D266" s="578">
        <v>19</v>
      </c>
      <c r="E266" s="578">
        <v>11</v>
      </c>
      <c r="F266" s="578">
        <f t="shared" si="371"/>
        <v>30</v>
      </c>
      <c r="G266" s="578">
        <v>14</v>
      </c>
      <c r="H266" s="578">
        <v>16</v>
      </c>
      <c r="I266" s="578">
        <f t="shared" si="372"/>
        <v>30</v>
      </c>
      <c r="J266" s="578">
        <v>5</v>
      </c>
      <c r="K266" s="578">
        <v>1</v>
      </c>
      <c r="L266" s="578">
        <f t="shared" si="373"/>
        <v>6</v>
      </c>
      <c r="M266" s="578">
        <v>1</v>
      </c>
      <c r="N266" s="578">
        <v>3</v>
      </c>
      <c r="O266" s="578">
        <f t="shared" si="374"/>
        <v>4</v>
      </c>
      <c r="P266" s="578"/>
      <c r="Q266" s="578"/>
      <c r="R266" s="578">
        <f t="shared" si="375"/>
        <v>0</v>
      </c>
      <c r="S266" s="578"/>
      <c r="T266" s="578"/>
      <c r="U266" s="578">
        <f t="shared" si="376"/>
        <v>0</v>
      </c>
      <c r="V266" s="578"/>
      <c r="W266" s="578"/>
      <c r="X266" s="578">
        <f t="shared" si="377"/>
        <v>0</v>
      </c>
      <c r="Y266" s="998">
        <f t="shared" si="378"/>
        <v>39</v>
      </c>
      <c r="Z266" s="998">
        <f t="shared" si="379"/>
        <v>31</v>
      </c>
      <c r="AA266" s="998">
        <f t="shared" si="380"/>
        <v>70</v>
      </c>
      <c r="AB266" s="578">
        <v>0</v>
      </c>
      <c r="AC266" s="578">
        <v>0</v>
      </c>
      <c r="AD266" s="992">
        <f t="shared" si="381"/>
        <v>0</v>
      </c>
      <c r="AE266" s="992">
        <f t="shared" si="382"/>
        <v>39</v>
      </c>
      <c r="AF266" s="992">
        <f t="shared" si="383"/>
        <v>31</v>
      </c>
      <c r="AG266" s="992">
        <f t="shared" si="384"/>
        <v>70</v>
      </c>
      <c r="AH266" s="682">
        <v>0</v>
      </c>
      <c r="AI266" s="682">
        <v>0</v>
      </c>
      <c r="AJ266" s="992">
        <f t="shared" si="385"/>
        <v>0</v>
      </c>
      <c r="AM266" s="155"/>
      <c r="AO266" s="381" t="s">
        <v>609</v>
      </c>
    </row>
    <row r="267" spans="1:41" s="146" customFormat="1" ht="28.5" customHeight="1">
      <c r="A267" s="675">
        <v>10</v>
      </c>
      <c r="B267" s="666">
        <v>69</v>
      </c>
      <c r="C267" s="381" t="s">
        <v>48</v>
      </c>
      <c r="D267" s="578">
        <v>22</v>
      </c>
      <c r="E267" s="578">
        <v>24</v>
      </c>
      <c r="F267" s="578">
        <f t="shared" si="371"/>
        <v>46</v>
      </c>
      <c r="G267" s="578">
        <v>39</v>
      </c>
      <c r="H267" s="578">
        <v>28</v>
      </c>
      <c r="I267" s="578">
        <f t="shared" si="372"/>
        <v>67</v>
      </c>
      <c r="J267" s="578">
        <v>2</v>
      </c>
      <c r="K267" s="578">
        <v>2</v>
      </c>
      <c r="L267" s="578">
        <f t="shared" si="373"/>
        <v>4</v>
      </c>
      <c r="M267" s="578">
        <v>2</v>
      </c>
      <c r="N267" s="578">
        <v>2</v>
      </c>
      <c r="O267" s="578">
        <f t="shared" si="374"/>
        <v>4</v>
      </c>
      <c r="P267" s="578"/>
      <c r="Q267" s="578"/>
      <c r="R267" s="578">
        <f t="shared" si="375"/>
        <v>0</v>
      </c>
      <c r="S267" s="578"/>
      <c r="T267" s="578"/>
      <c r="U267" s="578">
        <f t="shared" si="376"/>
        <v>0</v>
      </c>
      <c r="V267" s="578"/>
      <c r="W267" s="578"/>
      <c r="X267" s="578">
        <f t="shared" si="377"/>
        <v>0</v>
      </c>
      <c r="Y267" s="998">
        <f t="shared" si="378"/>
        <v>65</v>
      </c>
      <c r="Z267" s="998">
        <f t="shared" si="379"/>
        <v>56</v>
      </c>
      <c r="AA267" s="998">
        <f t="shared" si="380"/>
        <v>121</v>
      </c>
      <c r="AB267" s="578">
        <v>2</v>
      </c>
      <c r="AC267" s="578">
        <v>3</v>
      </c>
      <c r="AD267" s="992">
        <f t="shared" si="381"/>
        <v>5</v>
      </c>
      <c r="AE267" s="992">
        <f t="shared" si="382"/>
        <v>67</v>
      </c>
      <c r="AF267" s="992">
        <f t="shared" si="383"/>
        <v>59</v>
      </c>
      <c r="AG267" s="992">
        <f t="shared" si="384"/>
        <v>126</v>
      </c>
      <c r="AH267" s="682">
        <v>0</v>
      </c>
      <c r="AI267" s="682">
        <v>0</v>
      </c>
      <c r="AJ267" s="992">
        <f t="shared" si="385"/>
        <v>0</v>
      </c>
      <c r="AM267" s="155"/>
      <c r="AO267" s="381" t="s">
        <v>48</v>
      </c>
    </row>
    <row r="268" spans="1:41" s="146" customFormat="1" ht="28.5" customHeight="1">
      <c r="A268" s="675"/>
      <c r="B268" s="665"/>
      <c r="C268" s="378" t="s">
        <v>6</v>
      </c>
      <c r="D268" s="993">
        <f>SUM(D258:D267)</f>
        <v>3652</v>
      </c>
      <c r="E268" s="993">
        <f t="shared" ref="E268:AJ268" si="386">SUM(E258:E267)</f>
        <v>3308</v>
      </c>
      <c r="F268" s="993">
        <f t="shared" si="386"/>
        <v>6960</v>
      </c>
      <c r="G268" s="993">
        <f t="shared" si="386"/>
        <v>3627</v>
      </c>
      <c r="H268" s="993">
        <f t="shared" si="386"/>
        <v>3429</v>
      </c>
      <c r="I268" s="993">
        <f t="shared" si="386"/>
        <v>7056</v>
      </c>
      <c r="J268" s="993">
        <f t="shared" si="386"/>
        <v>576</v>
      </c>
      <c r="K268" s="993">
        <f t="shared" si="386"/>
        <v>520</v>
      </c>
      <c r="L268" s="993">
        <f t="shared" si="386"/>
        <v>1096</v>
      </c>
      <c r="M268" s="993">
        <f t="shared" si="386"/>
        <v>281</v>
      </c>
      <c r="N268" s="993">
        <f t="shared" si="386"/>
        <v>266</v>
      </c>
      <c r="O268" s="993">
        <f t="shared" si="386"/>
        <v>547</v>
      </c>
      <c r="P268" s="993">
        <f t="shared" si="386"/>
        <v>11</v>
      </c>
      <c r="Q268" s="993">
        <f t="shared" si="386"/>
        <v>17</v>
      </c>
      <c r="R268" s="993">
        <f t="shared" si="386"/>
        <v>28</v>
      </c>
      <c r="S268" s="993">
        <f t="shared" si="386"/>
        <v>81</v>
      </c>
      <c r="T268" s="993">
        <f t="shared" si="386"/>
        <v>84</v>
      </c>
      <c r="U268" s="993">
        <f t="shared" si="386"/>
        <v>165</v>
      </c>
      <c r="V268" s="993">
        <f t="shared" si="386"/>
        <v>0</v>
      </c>
      <c r="W268" s="993">
        <f t="shared" si="386"/>
        <v>0</v>
      </c>
      <c r="X268" s="993">
        <f t="shared" si="386"/>
        <v>0</v>
      </c>
      <c r="Y268" s="1015">
        <f t="shared" si="386"/>
        <v>8228</v>
      </c>
      <c r="Z268" s="1015">
        <f t="shared" si="386"/>
        <v>7624</v>
      </c>
      <c r="AA268" s="1015">
        <f t="shared" si="386"/>
        <v>15852</v>
      </c>
      <c r="AB268" s="993">
        <f t="shared" si="386"/>
        <v>77</v>
      </c>
      <c r="AC268" s="993">
        <f t="shared" si="386"/>
        <v>77</v>
      </c>
      <c r="AD268" s="993">
        <f t="shared" si="386"/>
        <v>154</v>
      </c>
      <c r="AE268" s="993">
        <f t="shared" si="386"/>
        <v>8305</v>
      </c>
      <c r="AF268" s="993">
        <f t="shared" si="386"/>
        <v>7701</v>
      </c>
      <c r="AG268" s="993">
        <f t="shared" si="386"/>
        <v>16006</v>
      </c>
      <c r="AH268" s="993">
        <f t="shared" si="386"/>
        <v>47</v>
      </c>
      <c r="AI268" s="993">
        <f t="shared" si="386"/>
        <v>42</v>
      </c>
      <c r="AJ268" s="993">
        <f t="shared" si="386"/>
        <v>89</v>
      </c>
      <c r="AM268" s="155"/>
    </row>
    <row r="269" spans="1:41" s="146" customFormat="1" ht="28.5" customHeight="1">
      <c r="A269" s="675"/>
      <c r="B269" s="693" t="s">
        <v>51</v>
      </c>
      <c r="C269" s="376"/>
      <c r="D269" s="988"/>
      <c r="E269" s="988"/>
      <c r="F269" s="988"/>
      <c r="G269" s="988"/>
      <c r="H269" s="988"/>
      <c r="I269" s="988"/>
      <c r="J269" s="988"/>
      <c r="K269" s="988"/>
      <c r="L269" s="988"/>
      <c r="M269" s="988"/>
      <c r="N269" s="988"/>
      <c r="O269" s="988"/>
      <c r="P269" s="988"/>
      <c r="Q269" s="988"/>
      <c r="R269" s="988"/>
      <c r="S269" s="988"/>
      <c r="T269" s="988"/>
      <c r="U269" s="988"/>
      <c r="V269" s="988"/>
      <c r="W269" s="988"/>
      <c r="X269" s="988"/>
      <c r="Y269" s="1016"/>
      <c r="Z269" s="1016"/>
      <c r="AA269" s="1014"/>
      <c r="AB269" s="988"/>
      <c r="AC269" s="988"/>
      <c r="AD269" s="988"/>
      <c r="AE269" s="988"/>
      <c r="AF269" s="988"/>
      <c r="AG269" s="988"/>
      <c r="AH269" s="988"/>
      <c r="AI269" s="988"/>
      <c r="AJ269" s="994"/>
      <c r="AM269" s="155"/>
    </row>
    <row r="270" spans="1:41" s="146" customFormat="1" ht="28.5" customHeight="1">
      <c r="A270" s="675">
        <v>1</v>
      </c>
      <c r="B270" s="666">
        <v>70</v>
      </c>
      <c r="C270" s="383" t="s">
        <v>51</v>
      </c>
      <c r="D270" s="153">
        <v>6240</v>
      </c>
      <c r="E270" s="153">
        <v>7175</v>
      </c>
      <c r="F270" s="153">
        <f>SUM(D270+E270)</f>
        <v>13415</v>
      </c>
      <c r="G270" s="153">
        <v>4131</v>
      </c>
      <c r="H270" s="153">
        <v>2569</v>
      </c>
      <c r="I270" s="153">
        <f>SUM(G270+H270)</f>
        <v>6700</v>
      </c>
      <c r="J270" s="153">
        <v>169</v>
      </c>
      <c r="K270" s="153">
        <v>98</v>
      </c>
      <c r="L270" s="153">
        <f>SUM(J270+K270)</f>
        <v>267</v>
      </c>
      <c r="M270" s="153">
        <v>42</v>
      </c>
      <c r="N270" s="153">
        <v>69</v>
      </c>
      <c r="O270" s="578">
        <f t="shared" ref="O270:O283" si="387">M270+N270</f>
        <v>111</v>
      </c>
      <c r="P270" s="578">
        <v>40</v>
      </c>
      <c r="Q270" s="578">
        <v>36</v>
      </c>
      <c r="R270" s="578">
        <f t="shared" ref="R270:R283" si="388">P270+Q270</f>
        <v>76</v>
      </c>
      <c r="S270" s="991">
        <v>37</v>
      </c>
      <c r="T270" s="991">
        <v>33</v>
      </c>
      <c r="U270" s="578">
        <f t="shared" ref="U270:U283" si="389">S270+T270</f>
        <v>70</v>
      </c>
      <c r="V270" s="153"/>
      <c r="W270" s="153"/>
      <c r="X270" s="578">
        <f t="shared" ref="X270:X283" si="390">V270+W270</f>
        <v>0</v>
      </c>
      <c r="Y270" s="998">
        <f t="shared" ref="Y270:Y283" si="391">D270+G270+J270+M270+P270+S270+V270</f>
        <v>10659</v>
      </c>
      <c r="Z270" s="998">
        <f t="shared" ref="Z270:Z283" si="392">E270+H270+K270+N270+Q270+T270+W270</f>
        <v>9980</v>
      </c>
      <c r="AA270" s="998">
        <f t="shared" ref="AA270:AA283" si="393">F270+I270+L270+O270+R270+U270+X270</f>
        <v>20639</v>
      </c>
      <c r="AB270" s="153">
        <v>279</v>
      </c>
      <c r="AC270" s="153">
        <v>236</v>
      </c>
      <c r="AD270" s="992">
        <f t="shared" ref="AD270:AD283" si="394">AB270+AC270</f>
        <v>515</v>
      </c>
      <c r="AE270" s="992">
        <f t="shared" ref="AE270:AE283" si="395">Y270+AB270</f>
        <v>10938</v>
      </c>
      <c r="AF270" s="992">
        <f t="shared" ref="AF270:AF283" si="396">Z270+AC270</f>
        <v>10216</v>
      </c>
      <c r="AG270" s="992">
        <f t="shared" ref="AG270:AG283" si="397">AE270+AF270</f>
        <v>21154</v>
      </c>
      <c r="AH270" s="153">
        <v>74</v>
      </c>
      <c r="AI270" s="153">
        <v>66</v>
      </c>
      <c r="AJ270" s="992">
        <f>SUM(AH270:AI270)</f>
        <v>140</v>
      </c>
      <c r="AM270" s="155"/>
    </row>
    <row r="271" spans="1:41" s="146" customFormat="1" ht="28.5" customHeight="1">
      <c r="A271" s="675">
        <v>2</v>
      </c>
      <c r="B271" s="666">
        <v>71</v>
      </c>
      <c r="C271" s="383" t="s">
        <v>54</v>
      </c>
      <c r="D271" s="1019">
        <v>369</v>
      </c>
      <c r="E271" s="1019">
        <v>280</v>
      </c>
      <c r="F271" s="153">
        <f t="shared" ref="F271:F283" si="398">SUM(D271+E271)</f>
        <v>649</v>
      </c>
      <c r="G271" s="1019">
        <v>210</v>
      </c>
      <c r="H271" s="1019">
        <v>231</v>
      </c>
      <c r="I271" s="153">
        <f t="shared" ref="I271:I283" si="399">SUM(G271+H271)</f>
        <v>441</v>
      </c>
      <c r="J271" s="1019">
        <v>11</v>
      </c>
      <c r="K271" s="1019">
        <v>6</v>
      </c>
      <c r="L271" s="153">
        <f t="shared" ref="L271:L283" si="400">SUM(J271+K271)</f>
        <v>17</v>
      </c>
      <c r="M271" s="1019">
        <v>1</v>
      </c>
      <c r="N271" s="1019">
        <v>1</v>
      </c>
      <c r="O271" s="578">
        <f t="shared" si="387"/>
        <v>2</v>
      </c>
      <c r="P271" s="578">
        <v>0</v>
      </c>
      <c r="Q271" s="578">
        <v>0</v>
      </c>
      <c r="R271" s="578">
        <f t="shared" si="388"/>
        <v>0</v>
      </c>
      <c r="S271" s="991">
        <v>0</v>
      </c>
      <c r="T271" s="991">
        <v>0</v>
      </c>
      <c r="U271" s="578">
        <f t="shared" si="389"/>
        <v>0</v>
      </c>
      <c r="V271" s="153"/>
      <c r="W271" s="153"/>
      <c r="X271" s="578">
        <f t="shared" si="390"/>
        <v>0</v>
      </c>
      <c r="Y271" s="998">
        <f t="shared" si="391"/>
        <v>591</v>
      </c>
      <c r="Z271" s="998">
        <f t="shared" si="392"/>
        <v>518</v>
      </c>
      <c r="AA271" s="998">
        <f t="shared" si="393"/>
        <v>1109</v>
      </c>
      <c r="AB271" s="153">
        <v>9</v>
      </c>
      <c r="AC271" s="153">
        <v>8</v>
      </c>
      <c r="AD271" s="992">
        <f t="shared" si="394"/>
        <v>17</v>
      </c>
      <c r="AE271" s="992">
        <f t="shared" si="395"/>
        <v>600</v>
      </c>
      <c r="AF271" s="992">
        <f t="shared" si="396"/>
        <v>526</v>
      </c>
      <c r="AG271" s="992">
        <f t="shared" si="397"/>
        <v>1126</v>
      </c>
      <c r="AH271" s="153">
        <v>0</v>
      </c>
      <c r="AI271" s="153">
        <v>0</v>
      </c>
      <c r="AJ271" s="992">
        <f t="shared" ref="AJ271:AJ283" si="401">SUM(AH271:AI271)</f>
        <v>0</v>
      </c>
      <c r="AM271" s="155"/>
    </row>
    <row r="272" spans="1:41" s="146" customFormat="1" ht="28.5" customHeight="1">
      <c r="A272" s="675">
        <v>3</v>
      </c>
      <c r="B272" s="666">
        <v>72</v>
      </c>
      <c r="C272" s="383" t="s">
        <v>55</v>
      </c>
      <c r="D272" s="1019">
        <v>117</v>
      </c>
      <c r="E272" s="1019">
        <v>110</v>
      </c>
      <c r="F272" s="153">
        <f t="shared" si="398"/>
        <v>227</v>
      </c>
      <c r="G272" s="1019">
        <v>42</v>
      </c>
      <c r="H272" s="1019">
        <v>21</v>
      </c>
      <c r="I272" s="153">
        <f t="shared" si="399"/>
        <v>63</v>
      </c>
      <c r="J272" s="1019">
        <v>5</v>
      </c>
      <c r="K272" s="1019">
        <v>6</v>
      </c>
      <c r="L272" s="153">
        <f t="shared" si="400"/>
        <v>11</v>
      </c>
      <c r="M272" s="1019">
        <v>3</v>
      </c>
      <c r="N272" s="1019">
        <v>10</v>
      </c>
      <c r="O272" s="578">
        <f t="shared" si="387"/>
        <v>13</v>
      </c>
      <c r="P272" s="578">
        <v>0</v>
      </c>
      <c r="Q272" s="578">
        <v>0</v>
      </c>
      <c r="R272" s="578">
        <f t="shared" si="388"/>
        <v>0</v>
      </c>
      <c r="S272" s="991">
        <v>0</v>
      </c>
      <c r="T272" s="991">
        <v>0</v>
      </c>
      <c r="U272" s="578">
        <f t="shared" si="389"/>
        <v>0</v>
      </c>
      <c r="V272" s="153"/>
      <c r="W272" s="153"/>
      <c r="X272" s="578">
        <f t="shared" si="390"/>
        <v>0</v>
      </c>
      <c r="Y272" s="998">
        <f t="shared" si="391"/>
        <v>167</v>
      </c>
      <c r="Z272" s="998">
        <f t="shared" si="392"/>
        <v>147</v>
      </c>
      <c r="AA272" s="998">
        <f t="shared" si="393"/>
        <v>314</v>
      </c>
      <c r="AB272" s="153">
        <v>6</v>
      </c>
      <c r="AC272" s="153">
        <v>11</v>
      </c>
      <c r="AD272" s="992">
        <f t="shared" si="394"/>
        <v>17</v>
      </c>
      <c r="AE272" s="992">
        <f t="shared" si="395"/>
        <v>173</v>
      </c>
      <c r="AF272" s="992">
        <f t="shared" si="396"/>
        <v>158</v>
      </c>
      <c r="AG272" s="992">
        <f t="shared" si="397"/>
        <v>331</v>
      </c>
      <c r="AH272" s="153">
        <v>0</v>
      </c>
      <c r="AI272" s="153">
        <v>0</v>
      </c>
      <c r="AJ272" s="992">
        <f t="shared" si="401"/>
        <v>0</v>
      </c>
      <c r="AM272" s="155"/>
    </row>
    <row r="273" spans="1:39" s="146" customFormat="1" ht="28.5" customHeight="1">
      <c r="A273" s="675">
        <v>4</v>
      </c>
      <c r="B273" s="666">
        <v>73</v>
      </c>
      <c r="C273" s="383" t="s">
        <v>692</v>
      </c>
      <c r="D273" s="1019">
        <v>1</v>
      </c>
      <c r="E273" s="1019">
        <v>0</v>
      </c>
      <c r="F273" s="153">
        <f t="shared" si="398"/>
        <v>1</v>
      </c>
      <c r="G273" s="1019">
        <v>0</v>
      </c>
      <c r="H273" s="1019">
        <v>0</v>
      </c>
      <c r="I273" s="153">
        <f t="shared" si="399"/>
        <v>0</v>
      </c>
      <c r="J273" s="1019">
        <v>0</v>
      </c>
      <c r="K273" s="1019">
        <v>0</v>
      </c>
      <c r="L273" s="153">
        <f t="shared" si="400"/>
        <v>0</v>
      </c>
      <c r="M273" s="1019">
        <v>0</v>
      </c>
      <c r="N273" s="1019">
        <v>0</v>
      </c>
      <c r="O273" s="578">
        <f t="shared" si="387"/>
        <v>0</v>
      </c>
      <c r="P273" s="578">
        <v>0</v>
      </c>
      <c r="Q273" s="578">
        <v>0</v>
      </c>
      <c r="R273" s="578">
        <f t="shared" si="388"/>
        <v>0</v>
      </c>
      <c r="S273" s="991">
        <v>0</v>
      </c>
      <c r="T273" s="991">
        <v>0</v>
      </c>
      <c r="U273" s="578">
        <f t="shared" si="389"/>
        <v>0</v>
      </c>
      <c r="V273" s="1020"/>
      <c r="W273" s="1020"/>
      <c r="X273" s="578">
        <f t="shared" si="390"/>
        <v>0</v>
      </c>
      <c r="Y273" s="998">
        <f t="shared" si="391"/>
        <v>1</v>
      </c>
      <c r="Z273" s="998">
        <f t="shared" si="392"/>
        <v>0</v>
      </c>
      <c r="AA273" s="998">
        <f t="shared" si="393"/>
        <v>1</v>
      </c>
      <c r="AB273" s="1020">
        <v>7</v>
      </c>
      <c r="AC273" s="1020">
        <v>4</v>
      </c>
      <c r="AD273" s="992">
        <f t="shared" si="394"/>
        <v>11</v>
      </c>
      <c r="AE273" s="992">
        <f t="shared" si="395"/>
        <v>8</v>
      </c>
      <c r="AF273" s="992">
        <f t="shared" si="396"/>
        <v>4</v>
      </c>
      <c r="AG273" s="992">
        <f t="shared" si="397"/>
        <v>12</v>
      </c>
      <c r="AH273" s="1020">
        <v>0</v>
      </c>
      <c r="AI273" s="1020">
        <v>0</v>
      </c>
      <c r="AJ273" s="992">
        <f t="shared" si="401"/>
        <v>0</v>
      </c>
      <c r="AM273" s="155"/>
    </row>
    <row r="274" spans="1:39" s="146" customFormat="1" ht="28.5" customHeight="1">
      <c r="A274" s="675">
        <v>5</v>
      </c>
      <c r="B274" s="666">
        <v>74</v>
      </c>
      <c r="C274" s="383" t="s">
        <v>53</v>
      </c>
      <c r="D274" s="1019">
        <v>40</v>
      </c>
      <c r="E274" s="1019">
        <v>49</v>
      </c>
      <c r="F274" s="153">
        <f t="shared" si="398"/>
        <v>89</v>
      </c>
      <c r="G274" s="1019">
        <v>51</v>
      </c>
      <c r="H274" s="1019">
        <v>41</v>
      </c>
      <c r="I274" s="153">
        <f t="shared" si="399"/>
        <v>92</v>
      </c>
      <c r="J274" s="1019">
        <v>15</v>
      </c>
      <c r="K274" s="1019">
        <v>12</v>
      </c>
      <c r="L274" s="153">
        <f t="shared" si="400"/>
        <v>27</v>
      </c>
      <c r="M274" s="1021">
        <v>1</v>
      </c>
      <c r="N274" s="1021">
        <v>0</v>
      </c>
      <c r="O274" s="578">
        <f t="shared" si="387"/>
        <v>1</v>
      </c>
      <c r="P274" s="578">
        <v>2</v>
      </c>
      <c r="Q274" s="578">
        <v>0</v>
      </c>
      <c r="R274" s="578">
        <f t="shared" si="388"/>
        <v>2</v>
      </c>
      <c r="S274" s="991">
        <v>0</v>
      </c>
      <c r="T274" s="991">
        <v>0</v>
      </c>
      <c r="U274" s="578">
        <f t="shared" si="389"/>
        <v>0</v>
      </c>
      <c r="V274" s="153"/>
      <c r="W274" s="153"/>
      <c r="X274" s="578">
        <f t="shared" si="390"/>
        <v>0</v>
      </c>
      <c r="Y274" s="998">
        <f t="shared" si="391"/>
        <v>109</v>
      </c>
      <c r="Z274" s="998">
        <f t="shared" si="392"/>
        <v>102</v>
      </c>
      <c r="AA274" s="998">
        <f t="shared" si="393"/>
        <v>211</v>
      </c>
      <c r="AB274" s="153">
        <v>6</v>
      </c>
      <c r="AC274" s="153">
        <v>7</v>
      </c>
      <c r="AD274" s="992">
        <f t="shared" si="394"/>
        <v>13</v>
      </c>
      <c r="AE274" s="992">
        <f t="shared" si="395"/>
        <v>115</v>
      </c>
      <c r="AF274" s="992">
        <f t="shared" si="396"/>
        <v>109</v>
      </c>
      <c r="AG274" s="992">
        <f t="shared" si="397"/>
        <v>224</v>
      </c>
      <c r="AH274" s="153">
        <v>0</v>
      </c>
      <c r="AI274" s="153">
        <v>0</v>
      </c>
      <c r="AJ274" s="992">
        <f t="shared" si="401"/>
        <v>0</v>
      </c>
      <c r="AM274" s="155"/>
    </row>
    <row r="275" spans="1:39" s="146" customFormat="1" ht="28.5" customHeight="1">
      <c r="A275" s="675">
        <v>6</v>
      </c>
      <c r="B275" s="666">
        <v>75</v>
      </c>
      <c r="C275" s="383" t="s">
        <v>52</v>
      </c>
      <c r="D275" s="1022">
        <v>359</v>
      </c>
      <c r="E275" s="1022">
        <v>389</v>
      </c>
      <c r="F275" s="153">
        <f t="shared" si="398"/>
        <v>748</v>
      </c>
      <c r="G275" s="1022">
        <v>189</v>
      </c>
      <c r="H275" s="1022">
        <v>217</v>
      </c>
      <c r="I275" s="153">
        <f t="shared" si="399"/>
        <v>406</v>
      </c>
      <c r="J275" s="1022">
        <v>21</v>
      </c>
      <c r="K275" s="1022">
        <v>18</v>
      </c>
      <c r="L275" s="153">
        <f t="shared" si="400"/>
        <v>39</v>
      </c>
      <c r="M275" s="1022">
        <v>12</v>
      </c>
      <c r="N275" s="1022">
        <v>9</v>
      </c>
      <c r="O275" s="578">
        <f t="shared" si="387"/>
        <v>21</v>
      </c>
      <c r="P275" s="578">
        <v>0</v>
      </c>
      <c r="Q275" s="578">
        <v>0</v>
      </c>
      <c r="R275" s="578">
        <f t="shared" si="388"/>
        <v>0</v>
      </c>
      <c r="S275" s="991">
        <v>0</v>
      </c>
      <c r="T275" s="991">
        <v>0</v>
      </c>
      <c r="U275" s="578">
        <f t="shared" si="389"/>
        <v>0</v>
      </c>
      <c r="V275" s="992"/>
      <c r="W275" s="992"/>
      <c r="X275" s="578">
        <f t="shared" si="390"/>
        <v>0</v>
      </c>
      <c r="Y275" s="998">
        <f t="shared" si="391"/>
        <v>581</v>
      </c>
      <c r="Z275" s="998">
        <f t="shared" si="392"/>
        <v>633</v>
      </c>
      <c r="AA275" s="998">
        <f t="shared" si="393"/>
        <v>1214</v>
      </c>
      <c r="AB275" s="992">
        <v>11</v>
      </c>
      <c r="AC275" s="992">
        <v>9</v>
      </c>
      <c r="AD275" s="992">
        <f t="shared" si="394"/>
        <v>20</v>
      </c>
      <c r="AE275" s="992">
        <f t="shared" si="395"/>
        <v>592</v>
      </c>
      <c r="AF275" s="992">
        <f t="shared" si="396"/>
        <v>642</v>
      </c>
      <c r="AG275" s="992">
        <f t="shared" si="397"/>
        <v>1234</v>
      </c>
      <c r="AH275" s="992">
        <v>3</v>
      </c>
      <c r="AI275" s="992">
        <v>3</v>
      </c>
      <c r="AJ275" s="992">
        <f t="shared" si="401"/>
        <v>6</v>
      </c>
      <c r="AM275" s="155"/>
    </row>
    <row r="276" spans="1:39" s="146" customFormat="1" ht="28.5" customHeight="1">
      <c r="A276" s="675">
        <v>7</v>
      </c>
      <c r="B276" s="666">
        <v>76</v>
      </c>
      <c r="C276" s="383" t="s">
        <v>56</v>
      </c>
      <c r="D276" s="1019">
        <v>565</v>
      </c>
      <c r="E276" s="1019">
        <v>519</v>
      </c>
      <c r="F276" s="153">
        <f t="shared" si="398"/>
        <v>1084</v>
      </c>
      <c r="G276" s="1019">
        <v>483</v>
      </c>
      <c r="H276" s="1019">
        <v>520</v>
      </c>
      <c r="I276" s="153">
        <f t="shared" si="399"/>
        <v>1003</v>
      </c>
      <c r="J276" s="1019">
        <v>22</v>
      </c>
      <c r="K276" s="1019">
        <v>17</v>
      </c>
      <c r="L276" s="153">
        <f t="shared" si="400"/>
        <v>39</v>
      </c>
      <c r="M276" s="1019">
        <v>3</v>
      </c>
      <c r="N276" s="1019">
        <v>7</v>
      </c>
      <c r="O276" s="578">
        <f t="shared" si="387"/>
        <v>10</v>
      </c>
      <c r="P276" s="578">
        <v>3</v>
      </c>
      <c r="Q276" s="578">
        <v>3</v>
      </c>
      <c r="R276" s="578">
        <f t="shared" si="388"/>
        <v>6</v>
      </c>
      <c r="S276" s="991">
        <v>1</v>
      </c>
      <c r="T276" s="991">
        <v>3</v>
      </c>
      <c r="U276" s="578">
        <f t="shared" si="389"/>
        <v>4</v>
      </c>
      <c r="V276" s="153"/>
      <c r="W276" s="153"/>
      <c r="X276" s="578">
        <f t="shared" si="390"/>
        <v>0</v>
      </c>
      <c r="Y276" s="998">
        <f t="shared" si="391"/>
        <v>1077</v>
      </c>
      <c r="Z276" s="998">
        <f t="shared" si="392"/>
        <v>1069</v>
      </c>
      <c r="AA276" s="998">
        <f t="shared" si="393"/>
        <v>2146</v>
      </c>
      <c r="AB276" s="153">
        <v>2</v>
      </c>
      <c r="AC276" s="153">
        <v>9</v>
      </c>
      <c r="AD276" s="992">
        <f t="shared" si="394"/>
        <v>11</v>
      </c>
      <c r="AE276" s="992">
        <f t="shared" si="395"/>
        <v>1079</v>
      </c>
      <c r="AF276" s="992">
        <f t="shared" si="396"/>
        <v>1078</v>
      </c>
      <c r="AG276" s="992">
        <f t="shared" si="397"/>
        <v>2157</v>
      </c>
      <c r="AH276" s="153">
        <v>9</v>
      </c>
      <c r="AI276" s="153">
        <v>3</v>
      </c>
      <c r="AJ276" s="992">
        <f t="shared" si="401"/>
        <v>12</v>
      </c>
      <c r="AM276" s="155"/>
    </row>
    <row r="277" spans="1:39" s="146" customFormat="1" ht="28.5" customHeight="1">
      <c r="A277" s="675">
        <v>8</v>
      </c>
      <c r="B277" s="666">
        <v>77</v>
      </c>
      <c r="C277" s="383" t="s">
        <v>693</v>
      </c>
      <c r="D277" s="1019">
        <v>97</v>
      </c>
      <c r="E277" s="1019">
        <v>99</v>
      </c>
      <c r="F277" s="153">
        <f t="shared" si="398"/>
        <v>196</v>
      </c>
      <c r="G277" s="1019">
        <v>51</v>
      </c>
      <c r="H277" s="1019">
        <v>42</v>
      </c>
      <c r="I277" s="153">
        <f t="shared" si="399"/>
        <v>93</v>
      </c>
      <c r="J277" s="1019">
        <v>2</v>
      </c>
      <c r="K277" s="1019">
        <v>2</v>
      </c>
      <c r="L277" s="153">
        <f t="shared" si="400"/>
        <v>4</v>
      </c>
      <c r="M277" s="1019">
        <v>4</v>
      </c>
      <c r="N277" s="1019">
        <v>3</v>
      </c>
      <c r="O277" s="578">
        <f t="shared" si="387"/>
        <v>7</v>
      </c>
      <c r="P277" s="578">
        <v>0</v>
      </c>
      <c r="Q277" s="578">
        <v>0</v>
      </c>
      <c r="R277" s="578">
        <f t="shared" si="388"/>
        <v>0</v>
      </c>
      <c r="S277" s="991">
        <v>0</v>
      </c>
      <c r="T277" s="991">
        <v>0</v>
      </c>
      <c r="U277" s="578">
        <f t="shared" si="389"/>
        <v>0</v>
      </c>
      <c r="V277" s="153"/>
      <c r="W277" s="153"/>
      <c r="X277" s="578">
        <f t="shared" si="390"/>
        <v>0</v>
      </c>
      <c r="Y277" s="998">
        <f t="shared" si="391"/>
        <v>154</v>
      </c>
      <c r="Z277" s="998">
        <f t="shared" si="392"/>
        <v>146</v>
      </c>
      <c r="AA277" s="998">
        <f t="shared" si="393"/>
        <v>300</v>
      </c>
      <c r="AB277" s="153">
        <v>7</v>
      </c>
      <c r="AC277" s="153">
        <v>18</v>
      </c>
      <c r="AD277" s="992">
        <f t="shared" si="394"/>
        <v>25</v>
      </c>
      <c r="AE277" s="992">
        <f t="shared" si="395"/>
        <v>161</v>
      </c>
      <c r="AF277" s="992">
        <f t="shared" si="396"/>
        <v>164</v>
      </c>
      <c r="AG277" s="992">
        <f t="shared" si="397"/>
        <v>325</v>
      </c>
      <c r="AH277" s="153">
        <v>1</v>
      </c>
      <c r="AI277" s="153">
        <v>1</v>
      </c>
      <c r="AJ277" s="992">
        <f t="shared" si="401"/>
        <v>2</v>
      </c>
      <c r="AM277" s="155"/>
    </row>
    <row r="278" spans="1:39" s="146" customFormat="1" ht="28.5" customHeight="1">
      <c r="A278" s="675">
        <v>9</v>
      </c>
      <c r="B278" s="666">
        <v>78</v>
      </c>
      <c r="C278" s="383" t="s">
        <v>694</v>
      </c>
      <c r="D278" s="1023">
        <v>174</v>
      </c>
      <c r="E278" s="1023">
        <v>168</v>
      </c>
      <c r="F278" s="153">
        <f t="shared" si="398"/>
        <v>342</v>
      </c>
      <c r="G278" s="1023">
        <v>285</v>
      </c>
      <c r="H278" s="1023">
        <v>192</v>
      </c>
      <c r="I278" s="153">
        <f t="shared" si="399"/>
        <v>477</v>
      </c>
      <c r="J278" s="1023">
        <v>2</v>
      </c>
      <c r="K278" s="1023">
        <v>4</v>
      </c>
      <c r="L278" s="153">
        <f t="shared" si="400"/>
        <v>6</v>
      </c>
      <c r="M278" s="1023">
        <v>1</v>
      </c>
      <c r="N278" s="1023">
        <v>3</v>
      </c>
      <c r="O278" s="578">
        <f t="shared" si="387"/>
        <v>4</v>
      </c>
      <c r="P278" s="578">
        <v>0</v>
      </c>
      <c r="Q278" s="578">
        <v>0</v>
      </c>
      <c r="R278" s="578">
        <f t="shared" si="388"/>
        <v>0</v>
      </c>
      <c r="S278" s="991">
        <v>0</v>
      </c>
      <c r="T278" s="991">
        <v>0</v>
      </c>
      <c r="U278" s="578">
        <f t="shared" si="389"/>
        <v>0</v>
      </c>
      <c r="V278" s="153"/>
      <c r="W278" s="153"/>
      <c r="X278" s="578">
        <f t="shared" si="390"/>
        <v>0</v>
      </c>
      <c r="Y278" s="998">
        <f t="shared" si="391"/>
        <v>462</v>
      </c>
      <c r="Z278" s="998">
        <f t="shared" si="392"/>
        <v>367</v>
      </c>
      <c r="AA278" s="998">
        <f t="shared" si="393"/>
        <v>829</v>
      </c>
      <c r="AB278" s="153">
        <v>7</v>
      </c>
      <c r="AC278" s="153">
        <v>5</v>
      </c>
      <c r="AD278" s="992">
        <f t="shared" si="394"/>
        <v>12</v>
      </c>
      <c r="AE278" s="992">
        <f t="shared" si="395"/>
        <v>469</v>
      </c>
      <c r="AF278" s="992">
        <f t="shared" si="396"/>
        <v>372</v>
      </c>
      <c r="AG278" s="992">
        <f t="shared" si="397"/>
        <v>841</v>
      </c>
      <c r="AH278" s="153">
        <v>0</v>
      </c>
      <c r="AI278" s="153">
        <v>0</v>
      </c>
      <c r="AJ278" s="992">
        <f t="shared" si="401"/>
        <v>0</v>
      </c>
      <c r="AM278" s="155"/>
    </row>
    <row r="279" spans="1:39" s="146" customFormat="1" ht="28.5" customHeight="1">
      <c r="A279" s="675">
        <v>10</v>
      </c>
      <c r="B279" s="666">
        <v>79</v>
      </c>
      <c r="C279" s="383" t="s">
        <v>695</v>
      </c>
      <c r="D279" s="1019">
        <v>9</v>
      </c>
      <c r="E279" s="1019">
        <v>7</v>
      </c>
      <c r="F279" s="153">
        <f t="shared" si="398"/>
        <v>16</v>
      </c>
      <c r="G279" s="1019">
        <v>2</v>
      </c>
      <c r="H279" s="1019">
        <v>3</v>
      </c>
      <c r="I279" s="153">
        <f t="shared" si="399"/>
        <v>5</v>
      </c>
      <c r="J279" s="1019">
        <v>0</v>
      </c>
      <c r="K279" s="1019">
        <v>1</v>
      </c>
      <c r="L279" s="153">
        <f t="shared" si="400"/>
        <v>1</v>
      </c>
      <c r="M279" s="1019">
        <v>1</v>
      </c>
      <c r="N279" s="1019">
        <v>0</v>
      </c>
      <c r="O279" s="578">
        <f t="shared" si="387"/>
        <v>1</v>
      </c>
      <c r="P279" s="578">
        <v>0</v>
      </c>
      <c r="Q279" s="578">
        <v>0</v>
      </c>
      <c r="R279" s="578">
        <f t="shared" si="388"/>
        <v>0</v>
      </c>
      <c r="S279" s="991">
        <v>0</v>
      </c>
      <c r="T279" s="991">
        <v>0</v>
      </c>
      <c r="U279" s="578">
        <f t="shared" si="389"/>
        <v>0</v>
      </c>
      <c r="V279" s="153"/>
      <c r="W279" s="153"/>
      <c r="X279" s="578">
        <f t="shared" si="390"/>
        <v>0</v>
      </c>
      <c r="Y279" s="998">
        <f t="shared" si="391"/>
        <v>12</v>
      </c>
      <c r="Z279" s="998">
        <f t="shared" si="392"/>
        <v>11</v>
      </c>
      <c r="AA279" s="998">
        <f t="shared" si="393"/>
        <v>23</v>
      </c>
      <c r="AB279" s="153">
        <v>5</v>
      </c>
      <c r="AC279" s="153">
        <v>4</v>
      </c>
      <c r="AD279" s="992">
        <f t="shared" si="394"/>
        <v>9</v>
      </c>
      <c r="AE279" s="992">
        <f t="shared" si="395"/>
        <v>17</v>
      </c>
      <c r="AF279" s="992">
        <f t="shared" si="396"/>
        <v>15</v>
      </c>
      <c r="AG279" s="992">
        <f t="shared" si="397"/>
        <v>32</v>
      </c>
      <c r="AH279" s="153">
        <v>0</v>
      </c>
      <c r="AI279" s="153">
        <v>0</v>
      </c>
      <c r="AJ279" s="992">
        <f t="shared" si="401"/>
        <v>0</v>
      </c>
      <c r="AM279" s="155"/>
    </row>
    <row r="280" spans="1:39" s="146" customFormat="1" ht="28.5" customHeight="1">
      <c r="A280" s="675">
        <v>11</v>
      </c>
      <c r="B280" s="666">
        <v>80</v>
      </c>
      <c r="C280" s="383" t="s">
        <v>696</v>
      </c>
      <c r="D280" s="1019">
        <v>234</v>
      </c>
      <c r="E280" s="1019">
        <v>258</v>
      </c>
      <c r="F280" s="153">
        <f t="shared" si="398"/>
        <v>492</v>
      </c>
      <c r="G280" s="1019">
        <v>259</v>
      </c>
      <c r="H280" s="1019">
        <v>241</v>
      </c>
      <c r="I280" s="153">
        <f t="shared" si="399"/>
        <v>500</v>
      </c>
      <c r="J280" s="1019">
        <v>6</v>
      </c>
      <c r="K280" s="1019">
        <v>14</v>
      </c>
      <c r="L280" s="153">
        <f t="shared" si="400"/>
        <v>20</v>
      </c>
      <c r="M280" s="1019">
        <v>2</v>
      </c>
      <c r="N280" s="1019">
        <v>4</v>
      </c>
      <c r="O280" s="578">
        <f t="shared" si="387"/>
        <v>6</v>
      </c>
      <c r="P280" s="578">
        <v>4</v>
      </c>
      <c r="Q280" s="578">
        <v>1</v>
      </c>
      <c r="R280" s="578">
        <f t="shared" si="388"/>
        <v>5</v>
      </c>
      <c r="S280" s="991">
        <v>0</v>
      </c>
      <c r="T280" s="991">
        <v>1</v>
      </c>
      <c r="U280" s="578">
        <f t="shared" si="389"/>
        <v>1</v>
      </c>
      <c r="V280" s="153"/>
      <c r="W280" s="153"/>
      <c r="X280" s="578">
        <f t="shared" si="390"/>
        <v>0</v>
      </c>
      <c r="Y280" s="998">
        <f t="shared" si="391"/>
        <v>505</v>
      </c>
      <c r="Z280" s="998">
        <f t="shared" si="392"/>
        <v>519</v>
      </c>
      <c r="AA280" s="998">
        <f t="shared" si="393"/>
        <v>1024</v>
      </c>
      <c r="AB280" s="153">
        <v>8</v>
      </c>
      <c r="AC280" s="153">
        <v>18</v>
      </c>
      <c r="AD280" s="992">
        <f t="shared" si="394"/>
        <v>26</v>
      </c>
      <c r="AE280" s="992">
        <f t="shared" si="395"/>
        <v>513</v>
      </c>
      <c r="AF280" s="992">
        <f t="shared" si="396"/>
        <v>537</v>
      </c>
      <c r="AG280" s="992">
        <f t="shared" si="397"/>
        <v>1050</v>
      </c>
      <c r="AH280" s="153">
        <v>6</v>
      </c>
      <c r="AI280" s="153">
        <v>5</v>
      </c>
      <c r="AJ280" s="992">
        <f t="shared" si="401"/>
        <v>11</v>
      </c>
      <c r="AM280" s="155"/>
    </row>
    <row r="281" spans="1:39" s="146" customFormat="1" ht="28.5" customHeight="1">
      <c r="A281" s="675">
        <v>12</v>
      </c>
      <c r="B281" s="666">
        <v>81</v>
      </c>
      <c r="C281" s="383" t="s">
        <v>697</v>
      </c>
      <c r="D281" s="1019">
        <v>6</v>
      </c>
      <c r="E281" s="1019">
        <v>8</v>
      </c>
      <c r="F281" s="153">
        <f t="shared" si="398"/>
        <v>14</v>
      </c>
      <c r="G281" s="1019">
        <v>1</v>
      </c>
      <c r="H281" s="1019">
        <v>5</v>
      </c>
      <c r="I281" s="153">
        <f t="shared" si="399"/>
        <v>6</v>
      </c>
      <c r="J281" s="1019">
        <v>1</v>
      </c>
      <c r="K281" s="1019">
        <v>1</v>
      </c>
      <c r="L281" s="153">
        <f t="shared" si="400"/>
        <v>2</v>
      </c>
      <c r="M281" s="1019">
        <v>1</v>
      </c>
      <c r="N281" s="1019">
        <v>0</v>
      </c>
      <c r="O281" s="578">
        <f t="shared" si="387"/>
        <v>1</v>
      </c>
      <c r="P281" s="578">
        <v>0</v>
      </c>
      <c r="Q281" s="578">
        <v>0</v>
      </c>
      <c r="R281" s="578">
        <f t="shared" si="388"/>
        <v>0</v>
      </c>
      <c r="S281" s="991">
        <v>0</v>
      </c>
      <c r="T281" s="991">
        <v>1</v>
      </c>
      <c r="U281" s="578">
        <f t="shared" si="389"/>
        <v>1</v>
      </c>
      <c r="V281" s="153"/>
      <c r="W281" s="153"/>
      <c r="X281" s="578">
        <f t="shared" si="390"/>
        <v>0</v>
      </c>
      <c r="Y281" s="998">
        <f t="shared" si="391"/>
        <v>9</v>
      </c>
      <c r="Z281" s="998">
        <f t="shared" si="392"/>
        <v>15</v>
      </c>
      <c r="AA281" s="998">
        <f t="shared" si="393"/>
        <v>24</v>
      </c>
      <c r="AB281" s="153">
        <v>4</v>
      </c>
      <c r="AC281" s="153">
        <v>9</v>
      </c>
      <c r="AD281" s="992">
        <f t="shared" si="394"/>
        <v>13</v>
      </c>
      <c r="AE281" s="992">
        <f t="shared" si="395"/>
        <v>13</v>
      </c>
      <c r="AF281" s="992">
        <f t="shared" si="396"/>
        <v>24</v>
      </c>
      <c r="AG281" s="992">
        <f t="shared" si="397"/>
        <v>37</v>
      </c>
      <c r="AH281" s="153">
        <v>0</v>
      </c>
      <c r="AI281" s="153">
        <v>0</v>
      </c>
      <c r="AJ281" s="992">
        <f t="shared" si="401"/>
        <v>0</v>
      </c>
      <c r="AM281" s="155"/>
    </row>
    <row r="282" spans="1:39" s="146" customFormat="1" ht="28.5" customHeight="1">
      <c r="A282" s="675">
        <v>13</v>
      </c>
      <c r="B282" s="666">
        <v>82</v>
      </c>
      <c r="C282" s="384" t="s">
        <v>121</v>
      </c>
      <c r="D282" s="1019">
        <v>23</v>
      </c>
      <c r="E282" s="1019">
        <v>25</v>
      </c>
      <c r="F282" s="153">
        <f t="shared" si="398"/>
        <v>48</v>
      </c>
      <c r="G282" s="1019">
        <v>40</v>
      </c>
      <c r="H282" s="1019">
        <v>35</v>
      </c>
      <c r="I282" s="153">
        <f t="shared" si="399"/>
        <v>75</v>
      </c>
      <c r="J282" s="1019">
        <v>1</v>
      </c>
      <c r="K282" s="1019">
        <v>0</v>
      </c>
      <c r="L282" s="153">
        <f t="shared" si="400"/>
        <v>1</v>
      </c>
      <c r="M282" s="1019">
        <v>4</v>
      </c>
      <c r="N282" s="1019">
        <v>0</v>
      </c>
      <c r="O282" s="578">
        <f t="shared" si="387"/>
        <v>4</v>
      </c>
      <c r="P282" s="578">
        <v>0</v>
      </c>
      <c r="Q282" s="578">
        <v>0</v>
      </c>
      <c r="R282" s="578">
        <f t="shared" si="388"/>
        <v>0</v>
      </c>
      <c r="S282" s="991">
        <v>0</v>
      </c>
      <c r="T282" s="991">
        <v>0</v>
      </c>
      <c r="U282" s="578">
        <f t="shared" si="389"/>
        <v>0</v>
      </c>
      <c r="V282" s="153"/>
      <c r="W282" s="153"/>
      <c r="X282" s="578">
        <f t="shared" si="390"/>
        <v>0</v>
      </c>
      <c r="Y282" s="998">
        <f t="shared" si="391"/>
        <v>68</v>
      </c>
      <c r="Z282" s="998">
        <f t="shared" si="392"/>
        <v>60</v>
      </c>
      <c r="AA282" s="998">
        <f t="shared" si="393"/>
        <v>128</v>
      </c>
      <c r="AB282" s="153">
        <v>21</v>
      </c>
      <c r="AC282" s="153">
        <v>15</v>
      </c>
      <c r="AD282" s="992">
        <f>AB282+AC282</f>
        <v>36</v>
      </c>
      <c r="AE282" s="992">
        <f t="shared" si="395"/>
        <v>89</v>
      </c>
      <c r="AF282" s="992">
        <f t="shared" si="396"/>
        <v>75</v>
      </c>
      <c r="AG282" s="992">
        <f>AE282+AF282</f>
        <v>164</v>
      </c>
      <c r="AH282" s="153">
        <v>0</v>
      </c>
      <c r="AI282" s="153">
        <v>0</v>
      </c>
      <c r="AJ282" s="992">
        <f>SUM(AH282:AI282)</f>
        <v>0</v>
      </c>
      <c r="AM282" s="155"/>
    </row>
    <row r="283" spans="1:39" s="146" customFormat="1" ht="28.5" customHeight="1">
      <c r="A283" s="675">
        <v>14</v>
      </c>
      <c r="B283" s="666">
        <v>83</v>
      </c>
      <c r="C283" s="384" t="s">
        <v>777</v>
      </c>
      <c r="D283" s="1024">
        <v>12</v>
      </c>
      <c r="E283" s="1024">
        <v>12</v>
      </c>
      <c r="F283" s="153">
        <f t="shared" si="398"/>
        <v>24</v>
      </c>
      <c r="G283" s="1024">
        <v>4</v>
      </c>
      <c r="H283" s="1024">
        <v>9</v>
      </c>
      <c r="I283" s="153">
        <f t="shared" si="399"/>
        <v>13</v>
      </c>
      <c r="J283" s="1024">
        <v>0</v>
      </c>
      <c r="K283" s="1024">
        <v>0</v>
      </c>
      <c r="L283" s="153">
        <f t="shared" si="400"/>
        <v>0</v>
      </c>
      <c r="M283" s="1024">
        <v>0</v>
      </c>
      <c r="N283" s="1024">
        <v>0</v>
      </c>
      <c r="O283" s="578">
        <f t="shared" si="387"/>
        <v>0</v>
      </c>
      <c r="P283" s="578">
        <v>0</v>
      </c>
      <c r="Q283" s="578">
        <v>0</v>
      </c>
      <c r="R283" s="578">
        <f t="shared" si="388"/>
        <v>0</v>
      </c>
      <c r="S283" s="991">
        <v>0</v>
      </c>
      <c r="T283" s="991">
        <v>0</v>
      </c>
      <c r="U283" s="578">
        <f t="shared" si="389"/>
        <v>0</v>
      </c>
      <c r="V283" s="1024"/>
      <c r="W283" s="1024"/>
      <c r="X283" s="578">
        <f t="shared" si="390"/>
        <v>0</v>
      </c>
      <c r="Y283" s="998">
        <f t="shared" si="391"/>
        <v>16</v>
      </c>
      <c r="Z283" s="998">
        <f t="shared" si="392"/>
        <v>21</v>
      </c>
      <c r="AA283" s="998">
        <f t="shared" si="393"/>
        <v>37</v>
      </c>
      <c r="AB283" s="1024">
        <v>7</v>
      </c>
      <c r="AC283" s="1024">
        <v>4</v>
      </c>
      <c r="AD283" s="992">
        <f t="shared" si="394"/>
        <v>11</v>
      </c>
      <c r="AE283" s="992">
        <f t="shared" si="395"/>
        <v>23</v>
      </c>
      <c r="AF283" s="992">
        <f t="shared" si="396"/>
        <v>25</v>
      </c>
      <c r="AG283" s="992">
        <f t="shared" si="397"/>
        <v>48</v>
      </c>
      <c r="AH283" s="1024">
        <v>0</v>
      </c>
      <c r="AI283" s="1024">
        <v>0</v>
      </c>
      <c r="AJ283" s="992">
        <f t="shared" si="401"/>
        <v>0</v>
      </c>
      <c r="AM283" s="155"/>
    </row>
    <row r="284" spans="1:39" s="146" customFormat="1" ht="28.5" customHeight="1">
      <c r="A284" s="675"/>
      <c r="B284" s="665"/>
      <c r="C284" s="378" t="s">
        <v>6</v>
      </c>
      <c r="D284" s="993">
        <f>SUM(D270:D283)</f>
        <v>8246</v>
      </c>
      <c r="E284" s="993">
        <f t="shared" ref="E284:AJ284" si="402">SUM(E270:E283)</f>
        <v>9099</v>
      </c>
      <c r="F284" s="993">
        <f t="shared" si="402"/>
        <v>17345</v>
      </c>
      <c r="G284" s="993">
        <f t="shared" si="402"/>
        <v>5748</v>
      </c>
      <c r="H284" s="993">
        <f t="shared" si="402"/>
        <v>4126</v>
      </c>
      <c r="I284" s="993">
        <f t="shared" si="402"/>
        <v>9874</v>
      </c>
      <c r="J284" s="993">
        <f t="shared" si="402"/>
        <v>255</v>
      </c>
      <c r="K284" s="993">
        <f t="shared" si="402"/>
        <v>179</v>
      </c>
      <c r="L284" s="993">
        <f t="shared" si="402"/>
        <v>434</v>
      </c>
      <c r="M284" s="993">
        <f t="shared" si="402"/>
        <v>75</v>
      </c>
      <c r="N284" s="993">
        <f t="shared" si="402"/>
        <v>106</v>
      </c>
      <c r="O284" s="993">
        <f t="shared" si="402"/>
        <v>181</v>
      </c>
      <c r="P284" s="993">
        <f t="shared" si="402"/>
        <v>49</v>
      </c>
      <c r="Q284" s="993">
        <f t="shared" si="402"/>
        <v>40</v>
      </c>
      <c r="R284" s="993">
        <f t="shared" si="402"/>
        <v>89</v>
      </c>
      <c r="S284" s="993">
        <f t="shared" si="402"/>
        <v>38</v>
      </c>
      <c r="T284" s="993">
        <f t="shared" si="402"/>
        <v>38</v>
      </c>
      <c r="U284" s="993">
        <f t="shared" si="402"/>
        <v>76</v>
      </c>
      <c r="V284" s="993">
        <f t="shared" si="402"/>
        <v>0</v>
      </c>
      <c r="W284" s="993">
        <f t="shared" si="402"/>
        <v>0</v>
      </c>
      <c r="X284" s="993">
        <f t="shared" si="402"/>
        <v>0</v>
      </c>
      <c r="Y284" s="1015">
        <f t="shared" si="402"/>
        <v>14411</v>
      </c>
      <c r="Z284" s="1015">
        <f t="shared" si="402"/>
        <v>13588</v>
      </c>
      <c r="AA284" s="1015">
        <f t="shared" si="402"/>
        <v>27999</v>
      </c>
      <c r="AB284" s="993">
        <f t="shared" si="402"/>
        <v>379</v>
      </c>
      <c r="AC284" s="993">
        <f t="shared" si="402"/>
        <v>357</v>
      </c>
      <c r="AD284" s="993">
        <f t="shared" si="402"/>
        <v>736</v>
      </c>
      <c r="AE284" s="993">
        <f t="shared" si="402"/>
        <v>14790</v>
      </c>
      <c r="AF284" s="993">
        <f t="shared" si="402"/>
        <v>13945</v>
      </c>
      <c r="AG284" s="993">
        <f t="shared" si="402"/>
        <v>28735</v>
      </c>
      <c r="AH284" s="993">
        <f t="shared" si="402"/>
        <v>93</v>
      </c>
      <c r="AI284" s="993">
        <f t="shared" si="402"/>
        <v>78</v>
      </c>
      <c r="AJ284" s="993">
        <f t="shared" si="402"/>
        <v>171</v>
      </c>
      <c r="AM284" s="155"/>
    </row>
    <row r="285" spans="1:39" s="146" customFormat="1" ht="28.5" customHeight="1">
      <c r="A285" s="675"/>
      <c r="B285" s="693" t="s">
        <v>57</v>
      </c>
      <c r="C285" s="376"/>
      <c r="D285" s="988"/>
      <c r="E285" s="988"/>
      <c r="F285" s="988"/>
      <c r="G285" s="988"/>
      <c r="H285" s="988"/>
      <c r="I285" s="988"/>
      <c r="J285" s="988"/>
      <c r="K285" s="988"/>
      <c r="L285" s="988"/>
      <c r="M285" s="988"/>
      <c r="N285" s="988"/>
      <c r="O285" s="988"/>
      <c r="P285" s="988"/>
      <c r="Q285" s="988"/>
      <c r="R285" s="988"/>
      <c r="S285" s="988"/>
      <c r="T285" s="988"/>
      <c r="U285" s="988"/>
      <c r="V285" s="988"/>
      <c r="W285" s="988"/>
      <c r="X285" s="988"/>
      <c r="Y285" s="1016"/>
      <c r="Z285" s="1016"/>
      <c r="AA285" s="1014"/>
      <c r="AB285" s="988"/>
      <c r="AC285" s="988"/>
      <c r="AD285" s="988"/>
      <c r="AE285" s="988"/>
      <c r="AF285" s="988"/>
      <c r="AG285" s="988"/>
      <c r="AH285" s="988"/>
      <c r="AI285" s="988"/>
      <c r="AJ285" s="994"/>
      <c r="AM285" s="155"/>
    </row>
    <row r="286" spans="1:39" s="146" customFormat="1" ht="28.5" customHeight="1">
      <c r="A286" s="675">
        <v>1</v>
      </c>
      <c r="B286" s="666">
        <v>84</v>
      </c>
      <c r="C286" s="139" t="s">
        <v>675</v>
      </c>
      <c r="D286" s="991">
        <v>791</v>
      </c>
      <c r="E286" s="991">
        <v>773</v>
      </c>
      <c r="F286" s="578">
        <f t="shared" ref="F286:F292" si="403">D286+E286</f>
        <v>1564</v>
      </c>
      <c r="G286" s="991">
        <v>1317</v>
      </c>
      <c r="H286" s="991">
        <v>1186</v>
      </c>
      <c r="I286" s="578">
        <f t="shared" ref="I286:I292" si="404">G286+H286</f>
        <v>2503</v>
      </c>
      <c r="J286" s="991">
        <v>39</v>
      </c>
      <c r="K286" s="991">
        <v>36</v>
      </c>
      <c r="L286" s="578">
        <f t="shared" ref="L286:L292" si="405">J286+K286</f>
        <v>75</v>
      </c>
      <c r="M286" s="991">
        <v>23</v>
      </c>
      <c r="N286" s="991">
        <v>20</v>
      </c>
      <c r="O286" s="578">
        <f t="shared" ref="O286:O292" si="406">M286+N286</f>
        <v>43</v>
      </c>
      <c r="P286" s="578"/>
      <c r="Q286" s="578"/>
      <c r="R286" s="578">
        <f t="shared" ref="R286:R292" si="407">P286+Q286</f>
        <v>0</v>
      </c>
      <c r="S286" s="991"/>
      <c r="T286" s="991"/>
      <c r="U286" s="578">
        <f t="shared" ref="U286:U292" si="408">S286+T286</f>
        <v>0</v>
      </c>
      <c r="V286" s="991"/>
      <c r="W286" s="991"/>
      <c r="X286" s="578">
        <f t="shared" ref="X286:X292" si="409">V286+W286</f>
        <v>0</v>
      </c>
      <c r="Y286" s="998">
        <f t="shared" ref="Y286:AA292" si="410">D286+G286+J286+M286+P286+S286+V286</f>
        <v>2170</v>
      </c>
      <c r="Z286" s="998">
        <f t="shared" si="410"/>
        <v>2015</v>
      </c>
      <c r="AA286" s="998">
        <f t="shared" si="410"/>
        <v>4185</v>
      </c>
      <c r="AB286" s="991">
        <v>20</v>
      </c>
      <c r="AC286" s="991">
        <v>27</v>
      </c>
      <c r="AD286" s="992">
        <f>AB286+AC286</f>
        <v>47</v>
      </c>
      <c r="AE286" s="992">
        <f t="shared" ref="AE286:AF292" si="411">Y286+AB286</f>
        <v>2190</v>
      </c>
      <c r="AF286" s="992">
        <f t="shared" si="411"/>
        <v>2042</v>
      </c>
      <c r="AG286" s="992">
        <f t="shared" ref="AG286:AG292" si="412">AE286+AF286</f>
        <v>4232</v>
      </c>
      <c r="AH286" s="991"/>
      <c r="AI286" s="991"/>
      <c r="AJ286" s="992">
        <f t="shared" ref="AJ286:AJ292" si="413">AH286+AI286</f>
        <v>0</v>
      </c>
      <c r="AM286" s="155"/>
    </row>
    <row r="287" spans="1:39" s="146" customFormat="1" ht="28.5" customHeight="1">
      <c r="A287" s="675">
        <v>2</v>
      </c>
      <c r="B287" s="666">
        <v>85</v>
      </c>
      <c r="C287" s="139" t="s">
        <v>60</v>
      </c>
      <c r="D287" s="991">
        <v>1472</v>
      </c>
      <c r="E287" s="991">
        <v>1429</v>
      </c>
      <c r="F287" s="578">
        <f t="shared" si="403"/>
        <v>2901</v>
      </c>
      <c r="G287" s="991">
        <v>664</v>
      </c>
      <c r="H287" s="991">
        <v>615</v>
      </c>
      <c r="I287" s="578">
        <f t="shared" si="404"/>
        <v>1279</v>
      </c>
      <c r="J287" s="991">
        <v>66</v>
      </c>
      <c r="K287" s="991">
        <v>73</v>
      </c>
      <c r="L287" s="578">
        <f t="shared" si="405"/>
        <v>139</v>
      </c>
      <c r="M287" s="991">
        <v>12</v>
      </c>
      <c r="N287" s="991">
        <v>10</v>
      </c>
      <c r="O287" s="578">
        <f t="shared" si="406"/>
        <v>22</v>
      </c>
      <c r="P287" s="578"/>
      <c r="Q287" s="578"/>
      <c r="R287" s="578">
        <f t="shared" si="407"/>
        <v>0</v>
      </c>
      <c r="S287" s="991"/>
      <c r="T287" s="991"/>
      <c r="U287" s="578">
        <f t="shared" si="408"/>
        <v>0</v>
      </c>
      <c r="V287" s="991"/>
      <c r="W287" s="991"/>
      <c r="X287" s="578">
        <f t="shared" si="409"/>
        <v>0</v>
      </c>
      <c r="Y287" s="998">
        <f t="shared" si="410"/>
        <v>2214</v>
      </c>
      <c r="Z287" s="998">
        <f t="shared" si="410"/>
        <v>2127</v>
      </c>
      <c r="AA287" s="998">
        <f t="shared" si="410"/>
        <v>4341</v>
      </c>
      <c r="AB287" s="991">
        <v>7</v>
      </c>
      <c r="AC287" s="991">
        <v>11</v>
      </c>
      <c r="AD287" s="992">
        <f t="shared" ref="AD287:AD292" si="414">AB287+AC287</f>
        <v>18</v>
      </c>
      <c r="AE287" s="992">
        <f t="shared" si="411"/>
        <v>2221</v>
      </c>
      <c r="AF287" s="992">
        <f t="shared" si="411"/>
        <v>2138</v>
      </c>
      <c r="AG287" s="992">
        <f t="shared" si="412"/>
        <v>4359</v>
      </c>
      <c r="AH287" s="991">
        <v>20</v>
      </c>
      <c r="AI287" s="991">
        <v>23</v>
      </c>
      <c r="AJ287" s="992">
        <f t="shared" si="413"/>
        <v>43</v>
      </c>
      <c r="AM287" s="155"/>
    </row>
    <row r="288" spans="1:39" s="146" customFormat="1" ht="28.5" customHeight="1">
      <c r="A288" s="675">
        <v>3</v>
      </c>
      <c r="B288" s="666">
        <v>86</v>
      </c>
      <c r="C288" s="139" t="s">
        <v>512</v>
      </c>
      <c r="D288" s="991">
        <v>147</v>
      </c>
      <c r="E288" s="991">
        <v>115</v>
      </c>
      <c r="F288" s="578">
        <f t="shared" si="403"/>
        <v>262</v>
      </c>
      <c r="G288" s="991">
        <v>261</v>
      </c>
      <c r="H288" s="991">
        <v>210</v>
      </c>
      <c r="I288" s="578">
        <f t="shared" si="404"/>
        <v>471</v>
      </c>
      <c r="J288" s="991">
        <v>3</v>
      </c>
      <c r="K288" s="991">
        <v>2</v>
      </c>
      <c r="L288" s="578">
        <f t="shared" si="405"/>
        <v>5</v>
      </c>
      <c r="M288" s="991">
        <v>0</v>
      </c>
      <c r="N288" s="991">
        <v>1</v>
      </c>
      <c r="O288" s="578">
        <f t="shared" si="406"/>
        <v>1</v>
      </c>
      <c r="P288" s="578"/>
      <c r="Q288" s="578"/>
      <c r="R288" s="578">
        <f t="shared" si="407"/>
        <v>0</v>
      </c>
      <c r="S288" s="991"/>
      <c r="T288" s="991"/>
      <c r="U288" s="578">
        <f t="shared" si="408"/>
        <v>0</v>
      </c>
      <c r="V288" s="991"/>
      <c r="W288" s="991"/>
      <c r="X288" s="578">
        <f t="shared" si="409"/>
        <v>0</v>
      </c>
      <c r="Y288" s="998">
        <f t="shared" si="410"/>
        <v>411</v>
      </c>
      <c r="Z288" s="998">
        <f t="shared" si="410"/>
        <v>328</v>
      </c>
      <c r="AA288" s="998">
        <f t="shared" si="410"/>
        <v>739</v>
      </c>
      <c r="AB288" s="991">
        <v>0</v>
      </c>
      <c r="AC288" s="991">
        <v>0</v>
      </c>
      <c r="AD288" s="992">
        <f t="shared" si="414"/>
        <v>0</v>
      </c>
      <c r="AE288" s="992">
        <f t="shared" si="411"/>
        <v>411</v>
      </c>
      <c r="AF288" s="992">
        <f t="shared" si="411"/>
        <v>328</v>
      </c>
      <c r="AG288" s="992">
        <f t="shared" si="412"/>
        <v>739</v>
      </c>
      <c r="AH288" s="991"/>
      <c r="AI288" s="991"/>
      <c r="AJ288" s="992">
        <f t="shared" si="413"/>
        <v>0</v>
      </c>
      <c r="AM288" s="155"/>
    </row>
    <row r="289" spans="1:39" s="146" customFormat="1" ht="28.5" customHeight="1">
      <c r="A289" s="675">
        <v>4</v>
      </c>
      <c r="B289" s="666">
        <v>87</v>
      </c>
      <c r="C289" s="139" t="s">
        <v>676</v>
      </c>
      <c r="D289" s="991">
        <v>11</v>
      </c>
      <c r="E289" s="991">
        <v>9</v>
      </c>
      <c r="F289" s="578">
        <f t="shared" si="403"/>
        <v>20</v>
      </c>
      <c r="G289" s="991">
        <v>29</v>
      </c>
      <c r="H289" s="991">
        <v>34</v>
      </c>
      <c r="I289" s="578">
        <f t="shared" si="404"/>
        <v>63</v>
      </c>
      <c r="J289" s="991">
        <v>2</v>
      </c>
      <c r="K289" s="991">
        <v>2</v>
      </c>
      <c r="L289" s="578">
        <f t="shared" si="405"/>
        <v>4</v>
      </c>
      <c r="M289" s="991">
        <v>2</v>
      </c>
      <c r="N289" s="991">
        <v>1</v>
      </c>
      <c r="O289" s="578">
        <f t="shared" si="406"/>
        <v>3</v>
      </c>
      <c r="P289" s="578"/>
      <c r="Q289" s="578"/>
      <c r="R289" s="578">
        <f t="shared" si="407"/>
        <v>0</v>
      </c>
      <c r="S289" s="991"/>
      <c r="T289" s="991"/>
      <c r="U289" s="578">
        <f t="shared" si="408"/>
        <v>0</v>
      </c>
      <c r="V289" s="991"/>
      <c r="W289" s="991"/>
      <c r="X289" s="578">
        <f t="shared" si="409"/>
        <v>0</v>
      </c>
      <c r="Y289" s="998">
        <f t="shared" si="410"/>
        <v>44</v>
      </c>
      <c r="Z289" s="998">
        <f t="shared" si="410"/>
        <v>46</v>
      </c>
      <c r="AA289" s="998">
        <f t="shared" si="410"/>
        <v>90</v>
      </c>
      <c r="AB289" s="991">
        <v>9</v>
      </c>
      <c r="AC289" s="991">
        <v>6</v>
      </c>
      <c r="AD289" s="992">
        <f t="shared" si="414"/>
        <v>15</v>
      </c>
      <c r="AE289" s="992">
        <f t="shared" si="411"/>
        <v>53</v>
      </c>
      <c r="AF289" s="992">
        <f t="shared" si="411"/>
        <v>52</v>
      </c>
      <c r="AG289" s="992">
        <f t="shared" si="412"/>
        <v>105</v>
      </c>
      <c r="AH289" s="991"/>
      <c r="AI289" s="991"/>
      <c r="AJ289" s="992">
        <f t="shared" si="413"/>
        <v>0</v>
      </c>
      <c r="AM289" s="155"/>
    </row>
    <row r="290" spans="1:39" s="146" customFormat="1" ht="28.5" customHeight="1">
      <c r="A290" s="675">
        <v>5</v>
      </c>
      <c r="B290" s="666">
        <v>88</v>
      </c>
      <c r="C290" s="139" t="s">
        <v>58</v>
      </c>
      <c r="D290" s="991">
        <v>37</v>
      </c>
      <c r="E290" s="991">
        <v>23</v>
      </c>
      <c r="F290" s="578">
        <f t="shared" si="403"/>
        <v>60</v>
      </c>
      <c r="G290" s="991">
        <v>109</v>
      </c>
      <c r="H290" s="991">
        <v>83</v>
      </c>
      <c r="I290" s="578">
        <f t="shared" si="404"/>
        <v>192</v>
      </c>
      <c r="J290" s="991">
        <v>8</v>
      </c>
      <c r="K290" s="991">
        <v>6</v>
      </c>
      <c r="L290" s="578">
        <f t="shared" si="405"/>
        <v>14</v>
      </c>
      <c r="M290" s="991">
        <v>3</v>
      </c>
      <c r="N290" s="991">
        <v>4</v>
      </c>
      <c r="O290" s="578">
        <f t="shared" si="406"/>
        <v>7</v>
      </c>
      <c r="P290" s="578"/>
      <c r="Q290" s="578"/>
      <c r="R290" s="578">
        <f t="shared" si="407"/>
        <v>0</v>
      </c>
      <c r="S290" s="991"/>
      <c r="T290" s="991"/>
      <c r="U290" s="578">
        <f t="shared" si="408"/>
        <v>0</v>
      </c>
      <c r="V290" s="991"/>
      <c r="W290" s="991"/>
      <c r="X290" s="578">
        <f t="shared" si="409"/>
        <v>0</v>
      </c>
      <c r="Y290" s="998">
        <f t="shared" si="410"/>
        <v>157</v>
      </c>
      <c r="Z290" s="998">
        <f t="shared" si="410"/>
        <v>116</v>
      </c>
      <c r="AA290" s="998">
        <f t="shared" si="410"/>
        <v>273</v>
      </c>
      <c r="AB290" s="991">
        <v>4</v>
      </c>
      <c r="AC290" s="991">
        <v>10</v>
      </c>
      <c r="AD290" s="992">
        <f t="shared" si="414"/>
        <v>14</v>
      </c>
      <c r="AE290" s="992">
        <f t="shared" si="411"/>
        <v>161</v>
      </c>
      <c r="AF290" s="992">
        <f t="shared" si="411"/>
        <v>126</v>
      </c>
      <c r="AG290" s="992">
        <f t="shared" si="412"/>
        <v>287</v>
      </c>
      <c r="AH290" s="991"/>
      <c r="AI290" s="991"/>
      <c r="AJ290" s="992">
        <f t="shared" si="413"/>
        <v>0</v>
      </c>
      <c r="AM290" s="155"/>
    </row>
    <row r="291" spans="1:39" s="146" customFormat="1" ht="28.5" customHeight="1">
      <c r="A291" s="675">
        <v>6</v>
      </c>
      <c r="B291" s="666">
        <v>89</v>
      </c>
      <c r="C291" s="139" t="s">
        <v>59</v>
      </c>
      <c r="D291" s="991">
        <v>0</v>
      </c>
      <c r="E291" s="991">
        <v>0</v>
      </c>
      <c r="F291" s="578">
        <f t="shared" si="403"/>
        <v>0</v>
      </c>
      <c r="G291" s="991">
        <v>0</v>
      </c>
      <c r="H291" s="991">
        <v>0</v>
      </c>
      <c r="I291" s="578">
        <f t="shared" si="404"/>
        <v>0</v>
      </c>
      <c r="J291" s="991">
        <v>0</v>
      </c>
      <c r="K291" s="991">
        <v>0</v>
      </c>
      <c r="L291" s="578">
        <f t="shared" si="405"/>
        <v>0</v>
      </c>
      <c r="M291" s="991">
        <v>0</v>
      </c>
      <c r="N291" s="991">
        <v>0</v>
      </c>
      <c r="O291" s="578">
        <f t="shared" si="406"/>
        <v>0</v>
      </c>
      <c r="P291" s="578"/>
      <c r="Q291" s="578"/>
      <c r="R291" s="578">
        <f t="shared" si="407"/>
        <v>0</v>
      </c>
      <c r="S291" s="991"/>
      <c r="T291" s="991"/>
      <c r="U291" s="578">
        <f t="shared" si="408"/>
        <v>0</v>
      </c>
      <c r="V291" s="991"/>
      <c r="W291" s="991"/>
      <c r="X291" s="578">
        <f t="shared" si="409"/>
        <v>0</v>
      </c>
      <c r="Y291" s="998">
        <f t="shared" si="410"/>
        <v>0</v>
      </c>
      <c r="Z291" s="998">
        <f t="shared" si="410"/>
        <v>0</v>
      </c>
      <c r="AA291" s="998">
        <f t="shared" si="410"/>
        <v>0</v>
      </c>
      <c r="AB291" s="991">
        <v>0</v>
      </c>
      <c r="AC291" s="991">
        <v>3</v>
      </c>
      <c r="AD291" s="992">
        <f t="shared" si="414"/>
        <v>3</v>
      </c>
      <c r="AE291" s="992">
        <f t="shared" si="411"/>
        <v>0</v>
      </c>
      <c r="AF291" s="992">
        <f t="shared" si="411"/>
        <v>3</v>
      </c>
      <c r="AG291" s="992">
        <f t="shared" si="412"/>
        <v>3</v>
      </c>
      <c r="AH291" s="991"/>
      <c r="AI291" s="991"/>
      <c r="AJ291" s="992">
        <f t="shared" si="413"/>
        <v>0</v>
      </c>
      <c r="AM291" s="155"/>
    </row>
    <row r="292" spans="1:39" s="146" customFormat="1" ht="28.5" customHeight="1">
      <c r="A292" s="675">
        <v>7</v>
      </c>
      <c r="B292" s="666">
        <v>90</v>
      </c>
      <c r="C292" s="140" t="s">
        <v>677</v>
      </c>
      <c r="D292" s="991">
        <v>5</v>
      </c>
      <c r="E292" s="991">
        <v>0</v>
      </c>
      <c r="F292" s="578">
        <f t="shared" si="403"/>
        <v>5</v>
      </c>
      <c r="G292" s="991">
        <v>7</v>
      </c>
      <c r="H292" s="991">
        <v>5</v>
      </c>
      <c r="I292" s="578">
        <f t="shared" si="404"/>
        <v>12</v>
      </c>
      <c r="J292" s="991">
        <v>2</v>
      </c>
      <c r="K292" s="991">
        <v>2</v>
      </c>
      <c r="L292" s="578">
        <f t="shared" si="405"/>
        <v>4</v>
      </c>
      <c r="M292" s="991">
        <v>1</v>
      </c>
      <c r="N292" s="991">
        <v>0</v>
      </c>
      <c r="O292" s="578">
        <f t="shared" si="406"/>
        <v>1</v>
      </c>
      <c r="P292" s="578"/>
      <c r="Q292" s="578"/>
      <c r="R292" s="578">
        <f t="shared" si="407"/>
        <v>0</v>
      </c>
      <c r="S292" s="991"/>
      <c r="T292" s="991"/>
      <c r="U292" s="578">
        <f t="shared" si="408"/>
        <v>0</v>
      </c>
      <c r="V292" s="991"/>
      <c r="W292" s="991"/>
      <c r="X292" s="578">
        <f t="shared" si="409"/>
        <v>0</v>
      </c>
      <c r="Y292" s="998">
        <f t="shared" si="410"/>
        <v>15</v>
      </c>
      <c r="Z292" s="998">
        <f t="shared" si="410"/>
        <v>7</v>
      </c>
      <c r="AA292" s="998">
        <f t="shared" si="410"/>
        <v>22</v>
      </c>
      <c r="AB292" s="991">
        <v>4</v>
      </c>
      <c r="AC292" s="991">
        <v>4</v>
      </c>
      <c r="AD292" s="992">
        <f t="shared" si="414"/>
        <v>8</v>
      </c>
      <c r="AE292" s="992">
        <f t="shared" si="411"/>
        <v>19</v>
      </c>
      <c r="AF292" s="992">
        <f t="shared" si="411"/>
        <v>11</v>
      </c>
      <c r="AG292" s="992">
        <f t="shared" si="412"/>
        <v>30</v>
      </c>
      <c r="AH292" s="991"/>
      <c r="AI292" s="991"/>
      <c r="AJ292" s="992">
        <f t="shared" si="413"/>
        <v>0</v>
      </c>
      <c r="AM292" s="155"/>
    </row>
    <row r="293" spans="1:39" s="146" customFormat="1" ht="28.5" customHeight="1">
      <c r="A293" s="675"/>
      <c r="B293" s="665"/>
      <c r="C293" s="378" t="s">
        <v>6</v>
      </c>
      <c r="D293" s="993">
        <f>SUM(D286:D292)</f>
        <v>2463</v>
      </c>
      <c r="E293" s="993">
        <f t="shared" ref="E293:AJ293" si="415">SUM(E286:E292)</f>
        <v>2349</v>
      </c>
      <c r="F293" s="993">
        <f t="shared" si="415"/>
        <v>4812</v>
      </c>
      <c r="G293" s="993">
        <f t="shared" si="415"/>
        <v>2387</v>
      </c>
      <c r="H293" s="993">
        <f t="shared" si="415"/>
        <v>2133</v>
      </c>
      <c r="I293" s="993">
        <f t="shared" si="415"/>
        <v>4520</v>
      </c>
      <c r="J293" s="993">
        <f t="shared" si="415"/>
        <v>120</v>
      </c>
      <c r="K293" s="993">
        <f t="shared" si="415"/>
        <v>121</v>
      </c>
      <c r="L293" s="993">
        <f t="shared" si="415"/>
        <v>241</v>
      </c>
      <c r="M293" s="993">
        <f t="shared" si="415"/>
        <v>41</v>
      </c>
      <c r="N293" s="993">
        <f t="shared" si="415"/>
        <v>36</v>
      </c>
      <c r="O293" s="993">
        <f t="shared" si="415"/>
        <v>77</v>
      </c>
      <c r="P293" s="993">
        <f t="shared" si="415"/>
        <v>0</v>
      </c>
      <c r="Q293" s="993">
        <f t="shared" si="415"/>
        <v>0</v>
      </c>
      <c r="R293" s="993">
        <f t="shared" si="415"/>
        <v>0</v>
      </c>
      <c r="S293" s="993">
        <f t="shared" si="415"/>
        <v>0</v>
      </c>
      <c r="T293" s="993">
        <f t="shared" si="415"/>
        <v>0</v>
      </c>
      <c r="U293" s="993">
        <f t="shared" si="415"/>
        <v>0</v>
      </c>
      <c r="V293" s="993">
        <f t="shared" si="415"/>
        <v>0</v>
      </c>
      <c r="W293" s="993">
        <f t="shared" si="415"/>
        <v>0</v>
      </c>
      <c r="X293" s="993">
        <f t="shared" si="415"/>
        <v>0</v>
      </c>
      <c r="Y293" s="1015">
        <f t="shared" si="415"/>
        <v>5011</v>
      </c>
      <c r="Z293" s="1015">
        <f t="shared" si="415"/>
        <v>4639</v>
      </c>
      <c r="AA293" s="1015">
        <f t="shared" si="415"/>
        <v>9650</v>
      </c>
      <c r="AB293" s="993">
        <f t="shared" si="415"/>
        <v>44</v>
      </c>
      <c r="AC293" s="993">
        <f t="shared" si="415"/>
        <v>61</v>
      </c>
      <c r="AD293" s="993">
        <f t="shared" si="415"/>
        <v>105</v>
      </c>
      <c r="AE293" s="993">
        <f t="shared" si="415"/>
        <v>5055</v>
      </c>
      <c r="AF293" s="993">
        <f t="shared" si="415"/>
        <v>4700</v>
      </c>
      <c r="AG293" s="993">
        <f t="shared" si="415"/>
        <v>9755</v>
      </c>
      <c r="AH293" s="993">
        <f t="shared" si="415"/>
        <v>20</v>
      </c>
      <c r="AI293" s="993">
        <f t="shared" si="415"/>
        <v>23</v>
      </c>
      <c r="AJ293" s="993">
        <f t="shared" si="415"/>
        <v>43</v>
      </c>
      <c r="AM293" s="155"/>
    </row>
    <row r="294" spans="1:39" s="146" customFormat="1" ht="28.5" customHeight="1">
      <c r="A294" s="675"/>
      <c r="B294" s="693" t="s">
        <v>61</v>
      </c>
      <c r="C294" s="376"/>
      <c r="D294" s="988"/>
      <c r="E294" s="988"/>
      <c r="F294" s="988"/>
      <c r="G294" s="988"/>
      <c r="H294" s="988"/>
      <c r="I294" s="988"/>
      <c r="J294" s="988"/>
      <c r="K294" s="988"/>
      <c r="L294" s="988"/>
      <c r="M294" s="988"/>
      <c r="N294" s="988"/>
      <c r="O294" s="988"/>
      <c r="P294" s="988"/>
      <c r="Q294" s="988"/>
      <c r="R294" s="988"/>
      <c r="S294" s="988"/>
      <c r="T294" s="988"/>
      <c r="U294" s="988"/>
      <c r="V294" s="988"/>
      <c r="W294" s="988"/>
      <c r="X294" s="988"/>
      <c r="Y294" s="1016"/>
      <c r="Z294" s="1016"/>
      <c r="AA294" s="1014"/>
      <c r="AB294" s="988"/>
      <c r="AC294" s="988"/>
      <c r="AD294" s="988"/>
      <c r="AE294" s="988"/>
      <c r="AF294" s="988"/>
      <c r="AG294" s="988"/>
      <c r="AH294" s="988"/>
      <c r="AI294" s="988"/>
      <c r="AJ294" s="994"/>
      <c r="AM294" s="155"/>
    </row>
    <row r="295" spans="1:39" s="146" customFormat="1" ht="28.5" customHeight="1">
      <c r="A295" s="675">
        <v>1</v>
      </c>
      <c r="B295" s="666">
        <v>91</v>
      </c>
      <c r="C295" s="150" t="s">
        <v>844</v>
      </c>
      <c r="D295" s="992">
        <v>10665</v>
      </c>
      <c r="E295" s="992">
        <v>9445</v>
      </c>
      <c r="F295" s="578">
        <f t="shared" ref="F295:F305" si="416">D295+E295</f>
        <v>20110</v>
      </c>
      <c r="G295" s="992">
        <v>8128</v>
      </c>
      <c r="H295" s="992">
        <v>7767</v>
      </c>
      <c r="I295" s="578">
        <f t="shared" ref="I295:I305" si="417">G295+H295</f>
        <v>15895</v>
      </c>
      <c r="J295" s="992">
        <v>270</v>
      </c>
      <c r="K295" s="992">
        <v>265</v>
      </c>
      <c r="L295" s="578">
        <f t="shared" ref="L295:L305" si="418">J295+K295</f>
        <v>535</v>
      </c>
      <c r="M295" s="992">
        <v>180</v>
      </c>
      <c r="N295" s="992">
        <v>148</v>
      </c>
      <c r="O295" s="578">
        <f t="shared" ref="O295:O305" si="419">M295+N295</f>
        <v>328</v>
      </c>
      <c r="P295" s="578"/>
      <c r="Q295" s="578"/>
      <c r="R295" s="578">
        <f t="shared" ref="R295:R305" si="420">P295+Q295</f>
        <v>0</v>
      </c>
      <c r="S295" s="578">
        <v>70</v>
      </c>
      <c r="T295" s="578">
        <v>54</v>
      </c>
      <c r="U295" s="578">
        <f t="shared" ref="U295:U305" si="421">S295+T295</f>
        <v>124</v>
      </c>
      <c r="V295" s="578"/>
      <c r="W295" s="578"/>
      <c r="X295" s="578">
        <f t="shared" ref="X295:X305" si="422">V295+W295</f>
        <v>0</v>
      </c>
      <c r="Y295" s="998">
        <f t="shared" ref="Y295:Y305" si="423">D295+G295+J295+M295+P295+S295+V295</f>
        <v>19313</v>
      </c>
      <c r="Z295" s="998">
        <f t="shared" ref="Z295:Z305" si="424">E295+H295+K295+N295+Q295+T295+W295</f>
        <v>17679</v>
      </c>
      <c r="AA295" s="998">
        <f t="shared" ref="AA295:AA305" si="425">F295+I295+L295+O295+R295+U295+X295</f>
        <v>36992</v>
      </c>
      <c r="AB295" s="1027">
        <v>1528</v>
      </c>
      <c r="AC295" s="1027">
        <v>1340</v>
      </c>
      <c r="AD295" s="992">
        <f>AB295+AC295</f>
        <v>2868</v>
      </c>
      <c r="AE295" s="992">
        <f t="shared" ref="AE295:AE305" si="426">Y295+AB295</f>
        <v>20841</v>
      </c>
      <c r="AF295" s="992">
        <f t="shared" ref="AF295:AF305" si="427">Z295+AC295</f>
        <v>19019</v>
      </c>
      <c r="AG295" s="992">
        <f>AE295+AF295</f>
        <v>39860</v>
      </c>
      <c r="AH295" s="1025">
        <v>107</v>
      </c>
      <c r="AI295" s="1025">
        <v>79</v>
      </c>
      <c r="AJ295" s="992">
        <f t="shared" ref="AJ295:AJ305" si="428">AH295+AI295</f>
        <v>186</v>
      </c>
      <c r="AM295" s="155"/>
    </row>
    <row r="296" spans="1:39" s="146" customFormat="1" ht="28.5" customHeight="1">
      <c r="A296" s="675">
        <v>2</v>
      </c>
      <c r="B296" s="666">
        <v>92</v>
      </c>
      <c r="C296" s="140" t="s">
        <v>845</v>
      </c>
      <c r="D296" s="992">
        <v>147</v>
      </c>
      <c r="E296" s="992">
        <v>150</v>
      </c>
      <c r="F296" s="578">
        <f t="shared" si="416"/>
        <v>297</v>
      </c>
      <c r="G296" s="992">
        <v>419</v>
      </c>
      <c r="H296" s="992">
        <v>441</v>
      </c>
      <c r="I296" s="578">
        <f t="shared" si="417"/>
        <v>860</v>
      </c>
      <c r="J296" s="992">
        <v>27</v>
      </c>
      <c r="K296" s="992">
        <v>30</v>
      </c>
      <c r="L296" s="578">
        <f t="shared" si="418"/>
        <v>57</v>
      </c>
      <c r="M296" s="992">
        <v>3</v>
      </c>
      <c r="N296" s="992">
        <v>0</v>
      </c>
      <c r="O296" s="578">
        <f t="shared" si="419"/>
        <v>3</v>
      </c>
      <c r="P296" s="578">
        <v>0</v>
      </c>
      <c r="Q296" s="578">
        <v>0</v>
      </c>
      <c r="R296" s="578">
        <f t="shared" si="420"/>
        <v>0</v>
      </c>
      <c r="S296" s="992"/>
      <c r="T296" s="992"/>
      <c r="U296" s="578">
        <f t="shared" si="421"/>
        <v>0</v>
      </c>
      <c r="V296" s="578"/>
      <c r="W296" s="578"/>
      <c r="X296" s="578">
        <f t="shared" si="422"/>
        <v>0</v>
      </c>
      <c r="Y296" s="998">
        <f t="shared" si="423"/>
        <v>596</v>
      </c>
      <c r="Z296" s="998">
        <f t="shared" si="424"/>
        <v>621</v>
      </c>
      <c r="AA296" s="998">
        <f t="shared" si="425"/>
        <v>1217</v>
      </c>
      <c r="AB296" s="1028">
        <v>35</v>
      </c>
      <c r="AC296" s="1028">
        <v>33</v>
      </c>
      <c r="AD296" s="992">
        <f t="shared" ref="AD296:AD305" si="429">AB296+AC296</f>
        <v>68</v>
      </c>
      <c r="AE296" s="992">
        <f t="shared" si="426"/>
        <v>631</v>
      </c>
      <c r="AF296" s="992">
        <f t="shared" si="427"/>
        <v>654</v>
      </c>
      <c r="AG296" s="992">
        <f t="shared" ref="AG296:AG305" si="430">AE296+AF296</f>
        <v>1285</v>
      </c>
      <c r="AH296" s="1028">
        <v>0</v>
      </c>
      <c r="AI296" s="1028">
        <v>0</v>
      </c>
      <c r="AJ296" s="992">
        <f t="shared" si="428"/>
        <v>0</v>
      </c>
      <c r="AM296" s="155"/>
    </row>
    <row r="297" spans="1:39" s="146" customFormat="1" ht="28.5" customHeight="1">
      <c r="A297" s="675">
        <v>3</v>
      </c>
      <c r="B297" s="666">
        <v>93</v>
      </c>
      <c r="C297" s="140" t="s">
        <v>846</v>
      </c>
      <c r="D297" s="992">
        <v>312</v>
      </c>
      <c r="E297" s="992">
        <v>286</v>
      </c>
      <c r="F297" s="578">
        <f t="shared" si="416"/>
        <v>598</v>
      </c>
      <c r="G297" s="992">
        <v>425</v>
      </c>
      <c r="H297" s="992">
        <v>395</v>
      </c>
      <c r="I297" s="578">
        <f t="shared" si="417"/>
        <v>820</v>
      </c>
      <c r="J297" s="992">
        <v>24</v>
      </c>
      <c r="K297" s="992">
        <v>27</v>
      </c>
      <c r="L297" s="578">
        <f t="shared" si="418"/>
        <v>51</v>
      </c>
      <c r="M297" s="992">
        <v>3</v>
      </c>
      <c r="N297" s="992">
        <v>1</v>
      </c>
      <c r="O297" s="578">
        <f t="shared" si="419"/>
        <v>4</v>
      </c>
      <c r="P297" s="578">
        <v>0</v>
      </c>
      <c r="Q297" s="578">
        <v>0</v>
      </c>
      <c r="R297" s="578">
        <f t="shared" si="420"/>
        <v>0</v>
      </c>
      <c r="S297" s="992"/>
      <c r="T297" s="992"/>
      <c r="U297" s="578">
        <f t="shared" si="421"/>
        <v>0</v>
      </c>
      <c r="V297" s="578"/>
      <c r="W297" s="578"/>
      <c r="X297" s="578">
        <f t="shared" si="422"/>
        <v>0</v>
      </c>
      <c r="Y297" s="998">
        <f t="shared" si="423"/>
        <v>764</v>
      </c>
      <c r="Z297" s="998">
        <f t="shared" si="424"/>
        <v>709</v>
      </c>
      <c r="AA297" s="998">
        <f t="shared" si="425"/>
        <v>1473</v>
      </c>
      <c r="AB297" s="1028">
        <v>22</v>
      </c>
      <c r="AC297" s="1028">
        <v>16</v>
      </c>
      <c r="AD297" s="992">
        <f t="shared" si="429"/>
        <v>38</v>
      </c>
      <c r="AE297" s="992">
        <f t="shared" si="426"/>
        <v>786</v>
      </c>
      <c r="AF297" s="992">
        <f t="shared" si="427"/>
        <v>725</v>
      </c>
      <c r="AG297" s="992">
        <f t="shared" si="430"/>
        <v>1511</v>
      </c>
      <c r="AH297" s="1028">
        <v>0</v>
      </c>
      <c r="AI297" s="1028">
        <v>0</v>
      </c>
      <c r="AJ297" s="992">
        <f t="shared" si="428"/>
        <v>0</v>
      </c>
      <c r="AM297" s="155"/>
    </row>
    <row r="298" spans="1:39" s="146" customFormat="1" ht="28.5" customHeight="1">
      <c r="A298" s="675">
        <v>4</v>
      </c>
      <c r="B298" s="666">
        <v>94</v>
      </c>
      <c r="C298" s="150" t="s">
        <v>847</v>
      </c>
      <c r="D298" s="992">
        <v>966</v>
      </c>
      <c r="E298" s="992">
        <v>897</v>
      </c>
      <c r="F298" s="578">
        <f t="shared" si="416"/>
        <v>1863</v>
      </c>
      <c r="G298" s="992">
        <v>943</v>
      </c>
      <c r="H298" s="992">
        <v>870</v>
      </c>
      <c r="I298" s="578">
        <f t="shared" si="417"/>
        <v>1813</v>
      </c>
      <c r="J298" s="992">
        <v>35</v>
      </c>
      <c r="K298" s="992">
        <v>23</v>
      </c>
      <c r="L298" s="578">
        <f t="shared" si="418"/>
        <v>58</v>
      </c>
      <c r="M298" s="992">
        <v>41</v>
      </c>
      <c r="N298" s="992">
        <v>17</v>
      </c>
      <c r="O298" s="578">
        <f t="shared" si="419"/>
        <v>58</v>
      </c>
      <c r="P298" s="578">
        <v>0</v>
      </c>
      <c r="Q298" s="578">
        <v>0</v>
      </c>
      <c r="R298" s="578">
        <f t="shared" si="420"/>
        <v>0</v>
      </c>
      <c r="S298" s="992"/>
      <c r="T298" s="992"/>
      <c r="U298" s="578">
        <f t="shared" si="421"/>
        <v>0</v>
      </c>
      <c r="V298" s="578"/>
      <c r="W298" s="578"/>
      <c r="X298" s="578">
        <f t="shared" si="422"/>
        <v>0</v>
      </c>
      <c r="Y298" s="998">
        <f t="shared" si="423"/>
        <v>1985</v>
      </c>
      <c r="Z298" s="998">
        <f t="shared" si="424"/>
        <v>1807</v>
      </c>
      <c r="AA298" s="998">
        <f t="shared" si="425"/>
        <v>3792</v>
      </c>
      <c r="AB298" s="1028">
        <v>60</v>
      </c>
      <c r="AC298" s="1028">
        <v>53</v>
      </c>
      <c r="AD298" s="992">
        <f t="shared" si="429"/>
        <v>113</v>
      </c>
      <c r="AE298" s="992">
        <f t="shared" si="426"/>
        <v>2045</v>
      </c>
      <c r="AF298" s="992">
        <f t="shared" si="427"/>
        <v>1860</v>
      </c>
      <c r="AG298" s="992">
        <f t="shared" si="430"/>
        <v>3905</v>
      </c>
      <c r="AH298" s="1028">
        <v>6</v>
      </c>
      <c r="AI298" s="1028">
        <v>4</v>
      </c>
      <c r="AJ298" s="992">
        <f t="shared" si="428"/>
        <v>10</v>
      </c>
      <c r="AM298" s="155"/>
    </row>
    <row r="299" spans="1:39" s="146" customFormat="1" ht="28.5" customHeight="1">
      <c r="A299" s="675">
        <v>5</v>
      </c>
      <c r="B299" s="666">
        <v>95</v>
      </c>
      <c r="C299" s="150" t="s">
        <v>649</v>
      </c>
      <c r="D299" s="992">
        <v>53</v>
      </c>
      <c r="E299" s="992">
        <v>35</v>
      </c>
      <c r="F299" s="578">
        <f t="shared" si="416"/>
        <v>88</v>
      </c>
      <c r="G299" s="992">
        <v>87</v>
      </c>
      <c r="H299" s="992">
        <v>85</v>
      </c>
      <c r="I299" s="578">
        <f t="shared" si="417"/>
        <v>172</v>
      </c>
      <c r="J299" s="992">
        <v>4</v>
      </c>
      <c r="K299" s="992">
        <v>3</v>
      </c>
      <c r="L299" s="578">
        <f t="shared" si="418"/>
        <v>7</v>
      </c>
      <c r="M299" s="992">
        <v>0</v>
      </c>
      <c r="N299" s="992">
        <v>0</v>
      </c>
      <c r="O299" s="578">
        <f t="shared" si="419"/>
        <v>0</v>
      </c>
      <c r="P299" s="578">
        <v>0</v>
      </c>
      <c r="Q299" s="578">
        <v>0</v>
      </c>
      <c r="R299" s="578">
        <f t="shared" si="420"/>
        <v>0</v>
      </c>
      <c r="S299" s="992"/>
      <c r="T299" s="992"/>
      <c r="U299" s="578">
        <f t="shared" si="421"/>
        <v>0</v>
      </c>
      <c r="V299" s="578"/>
      <c r="W299" s="578"/>
      <c r="X299" s="578">
        <f t="shared" si="422"/>
        <v>0</v>
      </c>
      <c r="Y299" s="998">
        <f t="shared" si="423"/>
        <v>144</v>
      </c>
      <c r="Z299" s="998">
        <f t="shared" si="424"/>
        <v>123</v>
      </c>
      <c r="AA299" s="998">
        <f t="shared" si="425"/>
        <v>267</v>
      </c>
      <c r="AB299" s="1028">
        <v>5</v>
      </c>
      <c r="AC299" s="1028">
        <v>5</v>
      </c>
      <c r="AD299" s="992">
        <f t="shared" si="429"/>
        <v>10</v>
      </c>
      <c r="AE299" s="992">
        <f t="shared" si="426"/>
        <v>149</v>
      </c>
      <c r="AF299" s="992">
        <f t="shared" si="427"/>
        <v>128</v>
      </c>
      <c r="AG299" s="992">
        <f t="shared" si="430"/>
        <v>277</v>
      </c>
      <c r="AH299" s="1028">
        <v>0</v>
      </c>
      <c r="AI299" s="1028">
        <v>0</v>
      </c>
      <c r="AJ299" s="992">
        <f t="shared" si="428"/>
        <v>0</v>
      </c>
      <c r="AM299" s="155"/>
    </row>
    <row r="300" spans="1:39" s="146" customFormat="1" ht="28.5" customHeight="1">
      <c r="A300" s="675">
        <v>6</v>
      </c>
      <c r="B300" s="666">
        <v>96</v>
      </c>
      <c r="C300" s="140" t="s">
        <v>842</v>
      </c>
      <c r="D300" s="992">
        <v>24</v>
      </c>
      <c r="E300" s="992">
        <v>35</v>
      </c>
      <c r="F300" s="578">
        <f t="shared" si="416"/>
        <v>59</v>
      </c>
      <c r="G300" s="992">
        <v>102</v>
      </c>
      <c r="H300" s="992">
        <v>107</v>
      </c>
      <c r="I300" s="578">
        <f t="shared" si="417"/>
        <v>209</v>
      </c>
      <c r="J300" s="992">
        <v>22</v>
      </c>
      <c r="K300" s="992">
        <v>19</v>
      </c>
      <c r="L300" s="578">
        <f t="shared" si="418"/>
        <v>41</v>
      </c>
      <c r="M300" s="992">
        <v>2</v>
      </c>
      <c r="N300" s="992">
        <v>1</v>
      </c>
      <c r="O300" s="578">
        <f t="shared" si="419"/>
        <v>3</v>
      </c>
      <c r="P300" s="578">
        <v>0</v>
      </c>
      <c r="Q300" s="578">
        <v>0</v>
      </c>
      <c r="R300" s="578">
        <f t="shared" si="420"/>
        <v>0</v>
      </c>
      <c r="S300" s="992"/>
      <c r="T300" s="992"/>
      <c r="U300" s="578">
        <f t="shared" si="421"/>
        <v>0</v>
      </c>
      <c r="V300" s="578"/>
      <c r="W300" s="578"/>
      <c r="X300" s="578">
        <f t="shared" si="422"/>
        <v>0</v>
      </c>
      <c r="Y300" s="998">
        <f t="shared" si="423"/>
        <v>150</v>
      </c>
      <c r="Z300" s="998">
        <f t="shared" si="424"/>
        <v>162</v>
      </c>
      <c r="AA300" s="998">
        <f t="shared" si="425"/>
        <v>312</v>
      </c>
      <c r="AB300" s="1028">
        <v>6</v>
      </c>
      <c r="AC300" s="1028">
        <v>10</v>
      </c>
      <c r="AD300" s="992">
        <f t="shared" si="429"/>
        <v>16</v>
      </c>
      <c r="AE300" s="992">
        <f t="shared" si="426"/>
        <v>156</v>
      </c>
      <c r="AF300" s="992">
        <f t="shared" si="427"/>
        <v>172</v>
      </c>
      <c r="AG300" s="992">
        <f t="shared" si="430"/>
        <v>328</v>
      </c>
      <c r="AH300" s="1028">
        <v>0</v>
      </c>
      <c r="AI300" s="1028">
        <v>0</v>
      </c>
      <c r="AJ300" s="992">
        <f t="shared" si="428"/>
        <v>0</v>
      </c>
      <c r="AM300" s="155"/>
    </row>
    <row r="301" spans="1:39" s="146" customFormat="1" ht="28.5" customHeight="1">
      <c r="A301" s="675">
        <v>7</v>
      </c>
      <c r="B301" s="666">
        <v>97</v>
      </c>
      <c r="C301" s="140" t="s">
        <v>848</v>
      </c>
      <c r="D301" s="992">
        <v>68</v>
      </c>
      <c r="E301" s="992">
        <v>73</v>
      </c>
      <c r="F301" s="578">
        <f t="shared" si="416"/>
        <v>141</v>
      </c>
      <c r="G301" s="992">
        <v>231</v>
      </c>
      <c r="H301" s="992">
        <v>198</v>
      </c>
      <c r="I301" s="578">
        <f t="shared" si="417"/>
        <v>429</v>
      </c>
      <c r="J301" s="992">
        <v>9</v>
      </c>
      <c r="K301" s="992">
        <v>14</v>
      </c>
      <c r="L301" s="578">
        <f t="shared" si="418"/>
        <v>23</v>
      </c>
      <c r="M301" s="992">
        <v>0</v>
      </c>
      <c r="N301" s="992">
        <v>1</v>
      </c>
      <c r="O301" s="578">
        <f t="shared" si="419"/>
        <v>1</v>
      </c>
      <c r="P301" s="578">
        <v>0</v>
      </c>
      <c r="Q301" s="578">
        <v>0</v>
      </c>
      <c r="R301" s="578">
        <f t="shared" si="420"/>
        <v>0</v>
      </c>
      <c r="S301" s="992"/>
      <c r="T301" s="992"/>
      <c r="U301" s="578">
        <f t="shared" si="421"/>
        <v>0</v>
      </c>
      <c r="V301" s="578"/>
      <c r="W301" s="578"/>
      <c r="X301" s="578">
        <f t="shared" si="422"/>
        <v>0</v>
      </c>
      <c r="Y301" s="998">
        <f t="shared" si="423"/>
        <v>308</v>
      </c>
      <c r="Z301" s="998">
        <f t="shared" si="424"/>
        <v>286</v>
      </c>
      <c r="AA301" s="998">
        <f t="shared" si="425"/>
        <v>594</v>
      </c>
      <c r="AB301" s="1028">
        <v>20</v>
      </c>
      <c r="AC301" s="1028">
        <v>22</v>
      </c>
      <c r="AD301" s="992">
        <f t="shared" si="429"/>
        <v>42</v>
      </c>
      <c r="AE301" s="992">
        <f t="shared" si="426"/>
        <v>328</v>
      </c>
      <c r="AF301" s="992">
        <f t="shared" si="427"/>
        <v>308</v>
      </c>
      <c r="AG301" s="992">
        <f t="shared" si="430"/>
        <v>636</v>
      </c>
      <c r="AH301" s="1028">
        <v>2</v>
      </c>
      <c r="AI301" s="1028">
        <v>1</v>
      </c>
      <c r="AJ301" s="992">
        <f t="shared" si="428"/>
        <v>3</v>
      </c>
      <c r="AM301" s="155"/>
    </row>
    <row r="302" spans="1:39" s="146" customFormat="1" ht="28.5" customHeight="1">
      <c r="A302" s="675">
        <v>8</v>
      </c>
      <c r="B302" s="666">
        <v>98</v>
      </c>
      <c r="C302" s="140" t="s">
        <v>840</v>
      </c>
      <c r="D302" s="992">
        <v>118</v>
      </c>
      <c r="E302" s="992">
        <v>88</v>
      </c>
      <c r="F302" s="578">
        <f t="shared" si="416"/>
        <v>206</v>
      </c>
      <c r="G302" s="992">
        <v>96</v>
      </c>
      <c r="H302" s="992">
        <v>91</v>
      </c>
      <c r="I302" s="578">
        <f t="shared" si="417"/>
        <v>187</v>
      </c>
      <c r="J302" s="992">
        <v>11</v>
      </c>
      <c r="K302" s="992">
        <v>9</v>
      </c>
      <c r="L302" s="578">
        <f t="shared" si="418"/>
        <v>20</v>
      </c>
      <c r="M302" s="992">
        <v>8</v>
      </c>
      <c r="N302" s="992">
        <v>8</v>
      </c>
      <c r="O302" s="578">
        <f t="shared" si="419"/>
        <v>16</v>
      </c>
      <c r="P302" s="578">
        <v>0</v>
      </c>
      <c r="Q302" s="578">
        <v>0</v>
      </c>
      <c r="R302" s="578">
        <f t="shared" si="420"/>
        <v>0</v>
      </c>
      <c r="S302" s="992"/>
      <c r="T302" s="992"/>
      <c r="U302" s="578">
        <f t="shared" si="421"/>
        <v>0</v>
      </c>
      <c r="V302" s="578"/>
      <c r="W302" s="578"/>
      <c r="X302" s="578">
        <f t="shared" si="422"/>
        <v>0</v>
      </c>
      <c r="Y302" s="998">
        <f t="shared" si="423"/>
        <v>233</v>
      </c>
      <c r="Z302" s="998">
        <f t="shared" si="424"/>
        <v>196</v>
      </c>
      <c r="AA302" s="998">
        <f t="shared" si="425"/>
        <v>429</v>
      </c>
      <c r="AB302" s="1028">
        <v>6</v>
      </c>
      <c r="AC302" s="1028">
        <v>6</v>
      </c>
      <c r="AD302" s="992">
        <f t="shared" si="429"/>
        <v>12</v>
      </c>
      <c r="AE302" s="992">
        <f t="shared" si="426"/>
        <v>239</v>
      </c>
      <c r="AF302" s="992">
        <f t="shared" si="427"/>
        <v>202</v>
      </c>
      <c r="AG302" s="992">
        <f t="shared" si="430"/>
        <v>441</v>
      </c>
      <c r="AH302" s="1028">
        <v>0</v>
      </c>
      <c r="AI302" s="1028">
        <v>0</v>
      </c>
      <c r="AJ302" s="992">
        <f t="shared" si="428"/>
        <v>0</v>
      </c>
      <c r="AM302" s="155"/>
    </row>
    <row r="303" spans="1:39" s="146" customFormat="1" ht="28.5" customHeight="1">
      <c r="A303" s="675">
        <v>9</v>
      </c>
      <c r="B303" s="666">
        <v>99</v>
      </c>
      <c r="C303" s="140" t="s">
        <v>849</v>
      </c>
      <c r="D303" s="992">
        <v>39</v>
      </c>
      <c r="E303" s="992">
        <v>25</v>
      </c>
      <c r="F303" s="578">
        <f t="shared" si="416"/>
        <v>64</v>
      </c>
      <c r="G303" s="992">
        <v>133</v>
      </c>
      <c r="H303" s="992">
        <v>91</v>
      </c>
      <c r="I303" s="578">
        <f t="shared" si="417"/>
        <v>224</v>
      </c>
      <c r="J303" s="992">
        <v>4</v>
      </c>
      <c r="K303" s="992">
        <v>3</v>
      </c>
      <c r="L303" s="578">
        <f t="shared" si="418"/>
        <v>7</v>
      </c>
      <c r="M303" s="992">
        <v>0</v>
      </c>
      <c r="N303" s="992">
        <v>0</v>
      </c>
      <c r="O303" s="578">
        <f t="shared" si="419"/>
        <v>0</v>
      </c>
      <c r="P303" s="578">
        <v>0</v>
      </c>
      <c r="Q303" s="578">
        <v>0</v>
      </c>
      <c r="R303" s="578">
        <f t="shared" si="420"/>
        <v>0</v>
      </c>
      <c r="S303" s="992"/>
      <c r="T303" s="992"/>
      <c r="U303" s="578">
        <f t="shared" si="421"/>
        <v>0</v>
      </c>
      <c r="V303" s="578"/>
      <c r="W303" s="578"/>
      <c r="X303" s="578">
        <f t="shared" si="422"/>
        <v>0</v>
      </c>
      <c r="Y303" s="998">
        <f t="shared" si="423"/>
        <v>176</v>
      </c>
      <c r="Z303" s="998">
        <f t="shared" si="424"/>
        <v>119</v>
      </c>
      <c r="AA303" s="998">
        <f t="shared" si="425"/>
        <v>295</v>
      </c>
      <c r="AB303" s="1028">
        <v>12</v>
      </c>
      <c r="AC303" s="1028">
        <v>3</v>
      </c>
      <c r="AD303" s="992">
        <f t="shared" si="429"/>
        <v>15</v>
      </c>
      <c r="AE303" s="992">
        <f t="shared" si="426"/>
        <v>188</v>
      </c>
      <c r="AF303" s="992">
        <f t="shared" si="427"/>
        <v>122</v>
      </c>
      <c r="AG303" s="992">
        <f t="shared" si="430"/>
        <v>310</v>
      </c>
      <c r="AH303" s="1028">
        <v>2</v>
      </c>
      <c r="AI303" s="1028">
        <v>0</v>
      </c>
      <c r="AJ303" s="992">
        <f t="shared" si="428"/>
        <v>2</v>
      </c>
      <c r="AM303" s="155"/>
    </row>
    <row r="304" spans="1:39" s="146" customFormat="1" ht="28.5" customHeight="1">
      <c r="A304" s="675">
        <v>10</v>
      </c>
      <c r="B304" s="666">
        <v>100</v>
      </c>
      <c r="C304" s="140" t="s">
        <v>850</v>
      </c>
      <c r="D304" s="992">
        <v>171</v>
      </c>
      <c r="E304" s="992">
        <v>154</v>
      </c>
      <c r="F304" s="578">
        <f t="shared" si="416"/>
        <v>325</v>
      </c>
      <c r="G304" s="992">
        <v>156</v>
      </c>
      <c r="H304" s="992">
        <v>152</v>
      </c>
      <c r="I304" s="578">
        <f t="shared" si="417"/>
        <v>308</v>
      </c>
      <c r="J304" s="992">
        <v>9</v>
      </c>
      <c r="K304" s="992">
        <v>11</v>
      </c>
      <c r="L304" s="578">
        <f t="shared" si="418"/>
        <v>20</v>
      </c>
      <c r="M304" s="992">
        <v>0</v>
      </c>
      <c r="N304" s="992">
        <v>0</v>
      </c>
      <c r="O304" s="578">
        <f t="shared" si="419"/>
        <v>0</v>
      </c>
      <c r="P304" s="578">
        <v>0</v>
      </c>
      <c r="Q304" s="578">
        <v>0</v>
      </c>
      <c r="R304" s="578">
        <f t="shared" si="420"/>
        <v>0</v>
      </c>
      <c r="S304" s="992"/>
      <c r="T304" s="992"/>
      <c r="U304" s="578">
        <f t="shared" si="421"/>
        <v>0</v>
      </c>
      <c r="V304" s="578"/>
      <c r="W304" s="578"/>
      <c r="X304" s="578">
        <f t="shared" si="422"/>
        <v>0</v>
      </c>
      <c r="Y304" s="998">
        <f t="shared" si="423"/>
        <v>336</v>
      </c>
      <c r="Z304" s="998">
        <f t="shared" si="424"/>
        <v>317</v>
      </c>
      <c r="AA304" s="998">
        <f t="shared" si="425"/>
        <v>653</v>
      </c>
      <c r="AB304" s="1028">
        <v>5</v>
      </c>
      <c r="AC304" s="1028">
        <v>4</v>
      </c>
      <c r="AD304" s="992">
        <f t="shared" si="429"/>
        <v>9</v>
      </c>
      <c r="AE304" s="992">
        <f t="shared" si="426"/>
        <v>341</v>
      </c>
      <c r="AF304" s="992">
        <f t="shared" si="427"/>
        <v>321</v>
      </c>
      <c r="AG304" s="992">
        <f t="shared" si="430"/>
        <v>662</v>
      </c>
      <c r="AH304" s="1028">
        <v>4</v>
      </c>
      <c r="AI304" s="1028">
        <v>1</v>
      </c>
      <c r="AJ304" s="992">
        <f t="shared" si="428"/>
        <v>5</v>
      </c>
      <c r="AM304" s="155"/>
    </row>
    <row r="305" spans="1:39" s="146" customFormat="1" ht="28.5" customHeight="1">
      <c r="A305" s="675">
        <v>11</v>
      </c>
      <c r="B305" s="666">
        <v>101</v>
      </c>
      <c r="C305" s="140" t="s">
        <v>851</v>
      </c>
      <c r="D305" s="992">
        <v>831</v>
      </c>
      <c r="E305" s="992">
        <v>779</v>
      </c>
      <c r="F305" s="578">
        <f t="shared" si="416"/>
        <v>1610</v>
      </c>
      <c r="G305" s="992">
        <v>1003</v>
      </c>
      <c r="H305" s="992">
        <v>990</v>
      </c>
      <c r="I305" s="578">
        <f t="shared" si="417"/>
        <v>1993</v>
      </c>
      <c r="J305" s="992">
        <v>20</v>
      </c>
      <c r="K305" s="992">
        <v>18</v>
      </c>
      <c r="L305" s="578">
        <f t="shared" si="418"/>
        <v>38</v>
      </c>
      <c r="M305" s="992">
        <v>5</v>
      </c>
      <c r="N305" s="992">
        <v>4</v>
      </c>
      <c r="O305" s="578">
        <f t="shared" si="419"/>
        <v>9</v>
      </c>
      <c r="P305" s="578">
        <v>0</v>
      </c>
      <c r="Q305" s="578">
        <v>0</v>
      </c>
      <c r="R305" s="578">
        <f t="shared" si="420"/>
        <v>0</v>
      </c>
      <c r="S305" s="992"/>
      <c r="T305" s="992"/>
      <c r="U305" s="578">
        <f t="shared" si="421"/>
        <v>0</v>
      </c>
      <c r="V305" s="578"/>
      <c r="W305" s="578"/>
      <c r="X305" s="578">
        <f t="shared" si="422"/>
        <v>0</v>
      </c>
      <c r="Y305" s="998">
        <f t="shared" si="423"/>
        <v>1859</v>
      </c>
      <c r="Z305" s="998">
        <f t="shared" si="424"/>
        <v>1791</v>
      </c>
      <c r="AA305" s="998">
        <f t="shared" si="425"/>
        <v>3650</v>
      </c>
      <c r="AB305" s="1028">
        <v>0</v>
      </c>
      <c r="AC305" s="1028">
        <v>0</v>
      </c>
      <c r="AD305" s="992">
        <f t="shared" si="429"/>
        <v>0</v>
      </c>
      <c r="AE305" s="992">
        <f t="shared" si="426"/>
        <v>1859</v>
      </c>
      <c r="AF305" s="992">
        <f t="shared" si="427"/>
        <v>1791</v>
      </c>
      <c r="AG305" s="992">
        <f t="shared" si="430"/>
        <v>3650</v>
      </c>
      <c r="AH305" s="1028">
        <v>8</v>
      </c>
      <c r="AI305" s="1028">
        <v>8</v>
      </c>
      <c r="AJ305" s="992">
        <f t="shared" si="428"/>
        <v>16</v>
      </c>
      <c r="AM305" s="155"/>
    </row>
    <row r="306" spans="1:39" s="146" customFormat="1" ht="28.5" customHeight="1">
      <c r="A306" s="675"/>
      <c r="B306" s="665"/>
      <c r="C306" s="378" t="s">
        <v>6</v>
      </c>
      <c r="D306" s="993">
        <f>SUM(D295:D305)</f>
        <v>13394</v>
      </c>
      <c r="E306" s="993">
        <f t="shared" ref="E306:AJ306" si="431">SUM(E295:E305)</f>
        <v>11967</v>
      </c>
      <c r="F306" s="993">
        <f t="shared" si="431"/>
        <v>25361</v>
      </c>
      <c r="G306" s="993">
        <f t="shared" si="431"/>
        <v>11723</v>
      </c>
      <c r="H306" s="993">
        <f t="shared" si="431"/>
        <v>11187</v>
      </c>
      <c r="I306" s="993">
        <f t="shared" si="431"/>
        <v>22910</v>
      </c>
      <c r="J306" s="993">
        <f t="shared" si="431"/>
        <v>435</v>
      </c>
      <c r="K306" s="993">
        <f t="shared" si="431"/>
        <v>422</v>
      </c>
      <c r="L306" s="993">
        <f t="shared" si="431"/>
        <v>857</v>
      </c>
      <c r="M306" s="993">
        <f t="shared" si="431"/>
        <v>242</v>
      </c>
      <c r="N306" s="993">
        <f t="shared" si="431"/>
        <v>180</v>
      </c>
      <c r="O306" s="993">
        <f t="shared" si="431"/>
        <v>422</v>
      </c>
      <c r="P306" s="993">
        <f t="shared" si="431"/>
        <v>0</v>
      </c>
      <c r="Q306" s="993">
        <f t="shared" si="431"/>
        <v>0</v>
      </c>
      <c r="R306" s="993">
        <f t="shared" si="431"/>
        <v>0</v>
      </c>
      <c r="S306" s="993">
        <f t="shared" si="431"/>
        <v>70</v>
      </c>
      <c r="T306" s="993">
        <f t="shared" si="431"/>
        <v>54</v>
      </c>
      <c r="U306" s="993">
        <f t="shared" si="431"/>
        <v>124</v>
      </c>
      <c r="V306" s="993">
        <f t="shared" si="431"/>
        <v>0</v>
      </c>
      <c r="W306" s="993">
        <f t="shared" si="431"/>
        <v>0</v>
      </c>
      <c r="X306" s="993">
        <f t="shared" si="431"/>
        <v>0</v>
      </c>
      <c r="Y306" s="1015">
        <f t="shared" si="431"/>
        <v>25864</v>
      </c>
      <c r="Z306" s="1015">
        <f t="shared" si="431"/>
        <v>23810</v>
      </c>
      <c r="AA306" s="1015">
        <f t="shared" si="431"/>
        <v>49674</v>
      </c>
      <c r="AB306" s="993">
        <f t="shared" si="431"/>
        <v>1699</v>
      </c>
      <c r="AC306" s="993">
        <f t="shared" si="431"/>
        <v>1492</v>
      </c>
      <c r="AD306" s="993">
        <f t="shared" si="431"/>
        <v>3191</v>
      </c>
      <c r="AE306" s="993">
        <f t="shared" si="431"/>
        <v>27563</v>
      </c>
      <c r="AF306" s="993">
        <f t="shared" si="431"/>
        <v>25302</v>
      </c>
      <c r="AG306" s="993">
        <f t="shared" si="431"/>
        <v>52865</v>
      </c>
      <c r="AH306" s="993">
        <f t="shared" si="431"/>
        <v>129</v>
      </c>
      <c r="AI306" s="993">
        <f t="shared" si="431"/>
        <v>93</v>
      </c>
      <c r="AJ306" s="993">
        <f t="shared" si="431"/>
        <v>222</v>
      </c>
      <c r="AM306" s="155"/>
    </row>
    <row r="307" spans="1:39" s="146" customFormat="1" ht="28.5" customHeight="1">
      <c r="A307" s="675"/>
      <c r="B307" s="680" t="s">
        <v>91</v>
      </c>
      <c r="C307" s="376"/>
      <c r="D307" s="988"/>
      <c r="E307" s="988"/>
      <c r="F307" s="988"/>
      <c r="G307" s="988"/>
      <c r="H307" s="988"/>
      <c r="I307" s="988"/>
      <c r="J307" s="988"/>
      <c r="K307" s="988"/>
      <c r="L307" s="988"/>
      <c r="M307" s="988"/>
      <c r="N307" s="988"/>
      <c r="O307" s="988"/>
      <c r="P307" s="988"/>
      <c r="Q307" s="988"/>
      <c r="R307" s="988"/>
      <c r="S307" s="988"/>
      <c r="T307" s="988"/>
      <c r="U307" s="988"/>
      <c r="V307" s="988"/>
      <c r="W307" s="988"/>
      <c r="X307" s="988"/>
      <c r="Y307" s="1016"/>
      <c r="Z307" s="1016"/>
      <c r="AA307" s="1014"/>
      <c r="AB307" s="988"/>
      <c r="AC307" s="988"/>
      <c r="AD307" s="988"/>
      <c r="AE307" s="988"/>
      <c r="AF307" s="988"/>
      <c r="AG307" s="988"/>
      <c r="AH307" s="988"/>
      <c r="AI307" s="988"/>
      <c r="AJ307" s="994"/>
      <c r="AM307" s="155"/>
    </row>
    <row r="308" spans="1:39" s="146" customFormat="1" ht="28.5" customHeight="1">
      <c r="A308" s="675">
        <v>1</v>
      </c>
      <c r="B308" s="671">
        <v>102</v>
      </c>
      <c r="C308" s="899" t="s">
        <v>900</v>
      </c>
      <c r="D308" s="992">
        <v>645</v>
      </c>
      <c r="E308" s="992">
        <v>615</v>
      </c>
      <c r="F308" s="578">
        <f t="shared" ref="F308:F309" si="432">D308+E308</f>
        <v>1260</v>
      </c>
      <c r="G308" s="992">
        <v>765</v>
      </c>
      <c r="H308" s="992">
        <v>725</v>
      </c>
      <c r="I308" s="578">
        <f t="shared" ref="I308:I309" si="433">G308+H308</f>
        <v>1490</v>
      </c>
      <c r="J308" s="992">
        <v>936</v>
      </c>
      <c r="K308" s="992">
        <v>921</v>
      </c>
      <c r="L308" s="578">
        <f t="shared" ref="L308:L309" si="434">J308+K308</f>
        <v>1857</v>
      </c>
      <c r="M308" s="992"/>
      <c r="N308" s="992"/>
      <c r="O308" s="578">
        <f t="shared" ref="O308:O309" si="435">M308+N308</f>
        <v>0</v>
      </c>
      <c r="P308" s="578"/>
      <c r="Q308" s="578"/>
      <c r="R308" s="153">
        <f t="shared" ref="R308:R309" si="436">P308+Q308</f>
        <v>0</v>
      </c>
      <c r="S308" s="992"/>
      <c r="T308" s="992"/>
      <c r="U308" s="578">
        <f t="shared" ref="U308:U309" si="437">S308+T308</f>
        <v>0</v>
      </c>
      <c r="V308" s="578"/>
      <c r="W308" s="578"/>
      <c r="X308" s="578">
        <f t="shared" ref="X308:X309" si="438">V308+W308</f>
        <v>0</v>
      </c>
      <c r="Y308" s="998">
        <f t="shared" ref="Y308:AA309" si="439">D308+G308+J308+M308+P308+S308+V308</f>
        <v>2346</v>
      </c>
      <c r="Z308" s="998">
        <f t="shared" si="439"/>
        <v>2261</v>
      </c>
      <c r="AA308" s="998">
        <f t="shared" si="439"/>
        <v>4607</v>
      </c>
      <c r="AB308" s="1028">
        <v>46</v>
      </c>
      <c r="AC308" s="1028">
        <v>48</v>
      </c>
      <c r="AD308" s="992">
        <f t="shared" ref="AD308:AD309" si="440">AB308+AC308</f>
        <v>94</v>
      </c>
      <c r="AE308" s="992">
        <f>Y308+AB308</f>
        <v>2392</v>
      </c>
      <c r="AF308" s="992">
        <f>Z308+AC308</f>
        <v>2309</v>
      </c>
      <c r="AG308" s="992">
        <f t="shared" ref="AG308:AG309" si="441">AE308+AF308</f>
        <v>4701</v>
      </c>
      <c r="AH308" s="1028">
        <v>20</v>
      </c>
      <c r="AI308" s="1028">
        <v>22</v>
      </c>
      <c r="AJ308" s="992">
        <f t="shared" ref="AJ308:AJ309" si="442">AH308+AI308</f>
        <v>42</v>
      </c>
      <c r="AM308" s="155"/>
    </row>
    <row r="309" spans="1:39" s="146" customFormat="1" ht="28.5" customHeight="1">
      <c r="A309" s="675">
        <v>2</v>
      </c>
      <c r="B309" s="671">
        <v>103</v>
      </c>
      <c r="C309" s="899" t="s">
        <v>901</v>
      </c>
      <c r="D309" s="992">
        <v>235</v>
      </c>
      <c r="E309" s="992">
        <v>188</v>
      </c>
      <c r="F309" s="578">
        <f t="shared" si="432"/>
        <v>423</v>
      </c>
      <c r="G309" s="992">
        <v>261</v>
      </c>
      <c r="H309" s="992">
        <v>258</v>
      </c>
      <c r="I309" s="578">
        <f t="shared" si="433"/>
        <v>519</v>
      </c>
      <c r="J309" s="992">
        <v>79</v>
      </c>
      <c r="K309" s="992">
        <v>75</v>
      </c>
      <c r="L309" s="578">
        <f t="shared" si="434"/>
        <v>154</v>
      </c>
      <c r="M309" s="992"/>
      <c r="N309" s="992">
        <v>1</v>
      </c>
      <c r="O309" s="578">
        <f t="shared" si="435"/>
        <v>1</v>
      </c>
      <c r="P309" s="578"/>
      <c r="Q309" s="578"/>
      <c r="R309" s="153">
        <f t="shared" si="436"/>
        <v>0</v>
      </c>
      <c r="S309" s="992"/>
      <c r="T309" s="992"/>
      <c r="U309" s="578">
        <f t="shared" si="437"/>
        <v>0</v>
      </c>
      <c r="V309" s="578"/>
      <c r="W309" s="578"/>
      <c r="X309" s="578">
        <f t="shared" si="438"/>
        <v>0</v>
      </c>
      <c r="Y309" s="998">
        <f t="shared" si="439"/>
        <v>575</v>
      </c>
      <c r="Z309" s="998">
        <f t="shared" si="439"/>
        <v>522</v>
      </c>
      <c r="AA309" s="998">
        <f t="shared" si="439"/>
        <v>1097</v>
      </c>
      <c r="AB309" s="1028"/>
      <c r="AC309" s="1028"/>
      <c r="AD309" s="992">
        <f t="shared" si="440"/>
        <v>0</v>
      </c>
      <c r="AE309" s="992">
        <f>Y309+AB309</f>
        <v>575</v>
      </c>
      <c r="AF309" s="992">
        <f>Z309+AC309</f>
        <v>522</v>
      </c>
      <c r="AG309" s="992">
        <f t="shared" si="441"/>
        <v>1097</v>
      </c>
      <c r="AH309" s="1028"/>
      <c r="AI309" s="1028"/>
      <c r="AJ309" s="992">
        <f t="shared" si="442"/>
        <v>0</v>
      </c>
      <c r="AM309" s="155"/>
    </row>
    <row r="310" spans="1:39" s="146" customFormat="1" ht="28.5" customHeight="1">
      <c r="A310" s="675"/>
      <c r="B310" s="665"/>
      <c r="C310" s="378" t="s">
        <v>6</v>
      </c>
      <c r="D310" s="993">
        <f>SUM(D308:D309)</f>
        <v>880</v>
      </c>
      <c r="E310" s="993">
        <f t="shared" ref="E310:AJ310" si="443">SUM(E308:E309)</f>
        <v>803</v>
      </c>
      <c r="F310" s="993">
        <f t="shared" si="443"/>
        <v>1683</v>
      </c>
      <c r="G310" s="993">
        <f t="shared" si="443"/>
        <v>1026</v>
      </c>
      <c r="H310" s="993">
        <f t="shared" si="443"/>
        <v>983</v>
      </c>
      <c r="I310" s="993">
        <f t="shared" si="443"/>
        <v>2009</v>
      </c>
      <c r="J310" s="993">
        <f t="shared" si="443"/>
        <v>1015</v>
      </c>
      <c r="K310" s="993">
        <f t="shared" si="443"/>
        <v>996</v>
      </c>
      <c r="L310" s="993">
        <f t="shared" si="443"/>
        <v>2011</v>
      </c>
      <c r="M310" s="993">
        <f t="shared" si="443"/>
        <v>0</v>
      </c>
      <c r="N310" s="993">
        <f t="shared" si="443"/>
        <v>1</v>
      </c>
      <c r="O310" s="993">
        <f t="shared" si="443"/>
        <v>1</v>
      </c>
      <c r="P310" s="993">
        <f t="shared" si="443"/>
        <v>0</v>
      </c>
      <c r="Q310" s="993">
        <f t="shared" si="443"/>
        <v>0</v>
      </c>
      <c r="R310" s="993">
        <f t="shared" si="443"/>
        <v>0</v>
      </c>
      <c r="S310" s="993">
        <f t="shared" si="443"/>
        <v>0</v>
      </c>
      <c r="T310" s="993">
        <f t="shared" si="443"/>
        <v>0</v>
      </c>
      <c r="U310" s="993">
        <f t="shared" si="443"/>
        <v>0</v>
      </c>
      <c r="V310" s="993">
        <f t="shared" si="443"/>
        <v>0</v>
      </c>
      <c r="W310" s="993">
        <f t="shared" si="443"/>
        <v>0</v>
      </c>
      <c r="X310" s="993">
        <f t="shared" si="443"/>
        <v>0</v>
      </c>
      <c r="Y310" s="1015">
        <f t="shared" si="443"/>
        <v>2921</v>
      </c>
      <c r="Z310" s="1015">
        <f t="shared" si="443"/>
        <v>2783</v>
      </c>
      <c r="AA310" s="1015">
        <f t="shared" si="443"/>
        <v>5704</v>
      </c>
      <c r="AB310" s="993">
        <f t="shared" si="443"/>
        <v>46</v>
      </c>
      <c r="AC310" s="993">
        <f t="shared" si="443"/>
        <v>48</v>
      </c>
      <c r="AD310" s="993">
        <f t="shared" si="443"/>
        <v>94</v>
      </c>
      <c r="AE310" s="993">
        <f t="shared" si="443"/>
        <v>2967</v>
      </c>
      <c r="AF310" s="993">
        <f t="shared" si="443"/>
        <v>2831</v>
      </c>
      <c r="AG310" s="993">
        <f t="shared" si="443"/>
        <v>5798</v>
      </c>
      <c r="AH310" s="993">
        <f t="shared" si="443"/>
        <v>20</v>
      </c>
      <c r="AI310" s="993">
        <f t="shared" si="443"/>
        <v>22</v>
      </c>
      <c r="AJ310" s="993">
        <f t="shared" si="443"/>
        <v>42</v>
      </c>
      <c r="AM310" s="155"/>
    </row>
    <row r="311" spans="1:39" s="146" customFormat="1" ht="28.5" customHeight="1">
      <c r="A311" s="675"/>
      <c r="B311" s="693" t="s">
        <v>62</v>
      </c>
      <c r="C311" s="376"/>
      <c r="D311" s="988"/>
      <c r="E311" s="988"/>
      <c r="F311" s="988"/>
      <c r="G311" s="988"/>
      <c r="H311" s="988"/>
      <c r="I311" s="988"/>
      <c r="J311" s="988"/>
      <c r="K311" s="988"/>
      <c r="L311" s="988"/>
      <c r="M311" s="988"/>
      <c r="N311" s="988"/>
      <c r="O311" s="988"/>
      <c r="P311" s="988"/>
      <c r="Q311" s="988"/>
      <c r="R311" s="988"/>
      <c r="S311" s="988"/>
      <c r="T311" s="988"/>
      <c r="U311" s="988"/>
      <c r="V311" s="988"/>
      <c r="W311" s="988"/>
      <c r="X311" s="988"/>
      <c r="Y311" s="1016"/>
      <c r="Z311" s="1016"/>
      <c r="AA311" s="1014"/>
      <c r="AB311" s="988"/>
      <c r="AC311" s="988"/>
      <c r="AD311" s="988"/>
      <c r="AE311" s="988"/>
      <c r="AF311" s="988"/>
      <c r="AG311" s="988"/>
      <c r="AH311" s="988"/>
      <c r="AI311" s="988"/>
      <c r="AJ311" s="994"/>
      <c r="AM311" s="155"/>
    </row>
    <row r="312" spans="1:39" s="146" customFormat="1" ht="28.5" customHeight="1">
      <c r="A312" s="675">
        <v>1</v>
      </c>
      <c r="B312" s="666">
        <v>104</v>
      </c>
      <c r="C312" s="385" t="s">
        <v>678</v>
      </c>
      <c r="D312" s="991">
        <v>229</v>
      </c>
      <c r="E312" s="991">
        <v>143</v>
      </c>
      <c r="F312" s="578">
        <f t="shared" ref="F312:F318" si="444">D312+E312</f>
        <v>372</v>
      </c>
      <c r="G312" s="991">
        <v>747</v>
      </c>
      <c r="H312" s="991">
        <v>690</v>
      </c>
      <c r="I312" s="578">
        <f t="shared" ref="I312:I318" si="445">G312+H312</f>
        <v>1437</v>
      </c>
      <c r="J312" s="991">
        <v>11</v>
      </c>
      <c r="K312" s="991">
        <v>11</v>
      </c>
      <c r="L312" s="578">
        <f t="shared" ref="L312:L318" si="446">J312+K312</f>
        <v>22</v>
      </c>
      <c r="M312" s="991">
        <v>1</v>
      </c>
      <c r="N312" s="991">
        <v>1</v>
      </c>
      <c r="O312" s="578">
        <f t="shared" ref="O312:O318" si="447">M312+N312</f>
        <v>2</v>
      </c>
      <c r="P312" s="578"/>
      <c r="Q312" s="578"/>
      <c r="R312" s="153">
        <f t="shared" ref="R312:R318" si="448">P312+Q312</f>
        <v>0</v>
      </c>
      <c r="S312" s="991"/>
      <c r="T312" s="991"/>
      <c r="U312" s="578">
        <f t="shared" ref="U312:U318" si="449">S312+T312</f>
        <v>0</v>
      </c>
      <c r="V312" s="991"/>
      <c r="W312" s="991"/>
      <c r="X312" s="578">
        <f t="shared" ref="X312:X318" si="450">V312+W312</f>
        <v>0</v>
      </c>
      <c r="Y312" s="998">
        <f t="shared" ref="Y312:AA318" si="451">D312+G312+J312+M312+P312+S312+V312</f>
        <v>988</v>
      </c>
      <c r="Z312" s="998">
        <f t="shared" si="451"/>
        <v>845</v>
      </c>
      <c r="AA312" s="998">
        <f t="shared" si="451"/>
        <v>1833</v>
      </c>
      <c r="AB312" s="991">
        <v>12</v>
      </c>
      <c r="AC312" s="991">
        <v>13</v>
      </c>
      <c r="AD312" s="992">
        <f t="shared" ref="AD312:AD318" si="452">AB312+AC312</f>
        <v>25</v>
      </c>
      <c r="AE312" s="992">
        <f t="shared" ref="AE312:AF318" si="453">Y312+AB312</f>
        <v>1000</v>
      </c>
      <c r="AF312" s="992">
        <f t="shared" si="453"/>
        <v>858</v>
      </c>
      <c r="AG312" s="992">
        <f t="shared" ref="AG312:AG318" si="454">AE312+AF312</f>
        <v>1858</v>
      </c>
      <c r="AH312" s="991"/>
      <c r="AI312" s="991"/>
      <c r="AJ312" s="992">
        <f t="shared" ref="AJ312:AJ318" si="455">AH312+AI312</f>
        <v>0</v>
      </c>
      <c r="AM312" s="155"/>
    </row>
    <row r="313" spans="1:39" s="146" customFormat="1" ht="28.5" customHeight="1">
      <c r="A313" s="675">
        <v>2</v>
      </c>
      <c r="B313" s="666">
        <v>105</v>
      </c>
      <c r="C313" s="385" t="s">
        <v>681</v>
      </c>
      <c r="D313" s="991">
        <v>6</v>
      </c>
      <c r="E313" s="991">
        <v>3</v>
      </c>
      <c r="F313" s="578">
        <f t="shared" si="444"/>
        <v>9</v>
      </c>
      <c r="G313" s="991">
        <v>48</v>
      </c>
      <c r="H313" s="991">
        <v>35</v>
      </c>
      <c r="I313" s="578">
        <f t="shared" si="445"/>
        <v>83</v>
      </c>
      <c r="J313" s="991">
        <v>0</v>
      </c>
      <c r="K313" s="991">
        <v>0</v>
      </c>
      <c r="L313" s="578">
        <f t="shared" si="446"/>
        <v>0</v>
      </c>
      <c r="M313" s="991">
        <v>0</v>
      </c>
      <c r="N313" s="991">
        <v>0</v>
      </c>
      <c r="O313" s="578">
        <f t="shared" si="447"/>
        <v>0</v>
      </c>
      <c r="P313" s="578"/>
      <c r="Q313" s="578"/>
      <c r="R313" s="153">
        <f t="shared" si="448"/>
        <v>0</v>
      </c>
      <c r="S313" s="991"/>
      <c r="T313" s="991"/>
      <c r="U313" s="578">
        <f t="shared" si="449"/>
        <v>0</v>
      </c>
      <c r="V313" s="991"/>
      <c r="W313" s="991"/>
      <c r="X313" s="578">
        <f t="shared" si="450"/>
        <v>0</v>
      </c>
      <c r="Y313" s="998">
        <f t="shared" si="451"/>
        <v>54</v>
      </c>
      <c r="Z313" s="998">
        <f t="shared" si="451"/>
        <v>38</v>
      </c>
      <c r="AA313" s="998">
        <f t="shared" si="451"/>
        <v>92</v>
      </c>
      <c r="AB313" s="991">
        <v>0</v>
      </c>
      <c r="AC313" s="991">
        <v>0</v>
      </c>
      <c r="AD313" s="992">
        <f t="shared" si="452"/>
        <v>0</v>
      </c>
      <c r="AE313" s="992">
        <f t="shared" si="453"/>
        <v>54</v>
      </c>
      <c r="AF313" s="992">
        <f t="shared" si="453"/>
        <v>38</v>
      </c>
      <c r="AG313" s="992">
        <f t="shared" si="454"/>
        <v>92</v>
      </c>
      <c r="AH313" s="991"/>
      <c r="AI313" s="991"/>
      <c r="AJ313" s="992">
        <f t="shared" si="455"/>
        <v>0</v>
      </c>
      <c r="AM313" s="155"/>
    </row>
    <row r="314" spans="1:39" s="146" customFormat="1" ht="28.5" customHeight="1">
      <c r="A314" s="675">
        <v>3</v>
      </c>
      <c r="B314" s="666">
        <v>106</v>
      </c>
      <c r="C314" s="385" t="s">
        <v>680</v>
      </c>
      <c r="D314" s="991">
        <v>13</v>
      </c>
      <c r="E314" s="991">
        <v>11</v>
      </c>
      <c r="F314" s="578">
        <f t="shared" si="444"/>
        <v>24</v>
      </c>
      <c r="G314" s="991">
        <v>57</v>
      </c>
      <c r="H314" s="991">
        <v>56</v>
      </c>
      <c r="I314" s="578">
        <f t="shared" si="445"/>
        <v>113</v>
      </c>
      <c r="J314" s="991">
        <v>7</v>
      </c>
      <c r="K314" s="991">
        <v>3</v>
      </c>
      <c r="L314" s="578">
        <f t="shared" si="446"/>
        <v>10</v>
      </c>
      <c r="M314" s="991">
        <v>0</v>
      </c>
      <c r="N314" s="991">
        <v>0</v>
      </c>
      <c r="O314" s="578">
        <f t="shared" si="447"/>
        <v>0</v>
      </c>
      <c r="P314" s="578"/>
      <c r="Q314" s="578"/>
      <c r="R314" s="153">
        <f t="shared" si="448"/>
        <v>0</v>
      </c>
      <c r="S314" s="991"/>
      <c r="T314" s="991"/>
      <c r="U314" s="578">
        <f t="shared" si="449"/>
        <v>0</v>
      </c>
      <c r="V314" s="991"/>
      <c r="W314" s="991"/>
      <c r="X314" s="578">
        <f t="shared" si="450"/>
        <v>0</v>
      </c>
      <c r="Y314" s="998">
        <f t="shared" si="451"/>
        <v>77</v>
      </c>
      <c r="Z314" s="998">
        <f t="shared" si="451"/>
        <v>70</v>
      </c>
      <c r="AA314" s="998">
        <f t="shared" si="451"/>
        <v>147</v>
      </c>
      <c r="AB314" s="991">
        <v>0</v>
      </c>
      <c r="AC314" s="991">
        <v>0</v>
      </c>
      <c r="AD314" s="992">
        <f t="shared" si="452"/>
        <v>0</v>
      </c>
      <c r="AE314" s="992">
        <f t="shared" si="453"/>
        <v>77</v>
      </c>
      <c r="AF314" s="992">
        <f t="shared" si="453"/>
        <v>70</v>
      </c>
      <c r="AG314" s="992">
        <f t="shared" si="454"/>
        <v>147</v>
      </c>
      <c r="AH314" s="991"/>
      <c r="AI314" s="991"/>
      <c r="AJ314" s="992">
        <f t="shared" si="455"/>
        <v>0</v>
      </c>
      <c r="AM314" s="155"/>
    </row>
    <row r="315" spans="1:39" s="146" customFormat="1" ht="28.5" customHeight="1">
      <c r="A315" s="675">
        <v>4</v>
      </c>
      <c r="B315" s="666">
        <v>107</v>
      </c>
      <c r="C315" s="385" t="s">
        <v>679</v>
      </c>
      <c r="D315" s="991">
        <v>89</v>
      </c>
      <c r="E315" s="991">
        <v>88</v>
      </c>
      <c r="F315" s="578">
        <f t="shared" si="444"/>
        <v>177</v>
      </c>
      <c r="G315" s="991">
        <v>194</v>
      </c>
      <c r="H315" s="991">
        <v>160</v>
      </c>
      <c r="I315" s="578">
        <f t="shared" si="445"/>
        <v>354</v>
      </c>
      <c r="J315" s="991">
        <v>0</v>
      </c>
      <c r="K315" s="991">
        <v>2</v>
      </c>
      <c r="L315" s="578">
        <f t="shared" si="446"/>
        <v>2</v>
      </c>
      <c r="M315" s="991">
        <v>0</v>
      </c>
      <c r="N315" s="991">
        <v>0</v>
      </c>
      <c r="O315" s="578">
        <f t="shared" si="447"/>
        <v>0</v>
      </c>
      <c r="P315" s="578"/>
      <c r="Q315" s="578"/>
      <c r="R315" s="153">
        <f t="shared" si="448"/>
        <v>0</v>
      </c>
      <c r="S315" s="991"/>
      <c r="T315" s="991"/>
      <c r="U315" s="578">
        <f t="shared" si="449"/>
        <v>0</v>
      </c>
      <c r="V315" s="991"/>
      <c r="W315" s="991"/>
      <c r="X315" s="578">
        <f t="shared" si="450"/>
        <v>0</v>
      </c>
      <c r="Y315" s="998">
        <f t="shared" si="451"/>
        <v>283</v>
      </c>
      <c r="Z315" s="998">
        <f t="shared" si="451"/>
        <v>250</v>
      </c>
      <c r="AA315" s="998">
        <f t="shared" si="451"/>
        <v>533</v>
      </c>
      <c r="AB315" s="991">
        <v>0</v>
      </c>
      <c r="AC315" s="991">
        <v>0</v>
      </c>
      <c r="AD315" s="992">
        <f t="shared" si="452"/>
        <v>0</v>
      </c>
      <c r="AE315" s="992">
        <f t="shared" si="453"/>
        <v>283</v>
      </c>
      <c r="AF315" s="992">
        <f t="shared" si="453"/>
        <v>250</v>
      </c>
      <c r="AG315" s="992">
        <f t="shared" si="454"/>
        <v>533</v>
      </c>
      <c r="AH315" s="991"/>
      <c r="AI315" s="991">
        <v>1</v>
      </c>
      <c r="AJ315" s="992">
        <f t="shared" si="455"/>
        <v>1</v>
      </c>
      <c r="AM315" s="155"/>
    </row>
    <row r="316" spans="1:39" s="146" customFormat="1" ht="28.5" customHeight="1">
      <c r="A316" s="675">
        <v>5</v>
      </c>
      <c r="B316" s="666">
        <v>108</v>
      </c>
      <c r="C316" s="385" t="s">
        <v>62</v>
      </c>
      <c r="D316" s="991">
        <v>510</v>
      </c>
      <c r="E316" s="991">
        <v>557</v>
      </c>
      <c r="F316" s="578">
        <f t="shared" si="444"/>
        <v>1067</v>
      </c>
      <c r="G316" s="991">
        <v>2131</v>
      </c>
      <c r="H316" s="991">
        <v>1948</v>
      </c>
      <c r="I316" s="578">
        <f t="shared" si="445"/>
        <v>4079</v>
      </c>
      <c r="J316" s="991">
        <v>43</v>
      </c>
      <c r="K316" s="991">
        <v>24</v>
      </c>
      <c r="L316" s="578">
        <f t="shared" si="446"/>
        <v>67</v>
      </c>
      <c r="M316" s="991">
        <v>0</v>
      </c>
      <c r="N316" s="991">
        <v>1</v>
      </c>
      <c r="O316" s="578">
        <f t="shared" si="447"/>
        <v>1</v>
      </c>
      <c r="P316" s="578"/>
      <c r="Q316" s="578"/>
      <c r="R316" s="153">
        <f t="shared" si="448"/>
        <v>0</v>
      </c>
      <c r="S316" s="991"/>
      <c r="T316" s="991"/>
      <c r="U316" s="578">
        <f t="shared" si="449"/>
        <v>0</v>
      </c>
      <c r="V316" s="991"/>
      <c r="W316" s="991"/>
      <c r="X316" s="578">
        <f t="shared" si="450"/>
        <v>0</v>
      </c>
      <c r="Y316" s="998">
        <f t="shared" si="451"/>
        <v>2684</v>
      </c>
      <c r="Z316" s="998">
        <f t="shared" si="451"/>
        <v>2530</v>
      </c>
      <c r="AA316" s="998">
        <f t="shared" si="451"/>
        <v>5214</v>
      </c>
      <c r="AB316" s="991">
        <v>0</v>
      </c>
      <c r="AC316" s="991">
        <v>0</v>
      </c>
      <c r="AD316" s="992">
        <f t="shared" si="452"/>
        <v>0</v>
      </c>
      <c r="AE316" s="992">
        <f t="shared" si="453"/>
        <v>2684</v>
      </c>
      <c r="AF316" s="992">
        <f t="shared" si="453"/>
        <v>2530</v>
      </c>
      <c r="AG316" s="992">
        <f t="shared" si="454"/>
        <v>5214</v>
      </c>
      <c r="AH316" s="991">
        <v>29</v>
      </c>
      <c r="AI316" s="991">
        <v>26</v>
      </c>
      <c r="AJ316" s="992">
        <f t="shared" si="455"/>
        <v>55</v>
      </c>
      <c r="AM316" s="155"/>
    </row>
    <row r="317" spans="1:39" s="146" customFormat="1" ht="28.5" customHeight="1">
      <c r="A317" s="675">
        <v>6</v>
      </c>
      <c r="B317" s="666">
        <v>109</v>
      </c>
      <c r="C317" s="385" t="s">
        <v>64</v>
      </c>
      <c r="D317" s="991">
        <v>4</v>
      </c>
      <c r="E317" s="991">
        <v>7</v>
      </c>
      <c r="F317" s="578">
        <f t="shared" si="444"/>
        <v>11</v>
      </c>
      <c r="G317" s="991">
        <v>20</v>
      </c>
      <c r="H317" s="991">
        <v>15</v>
      </c>
      <c r="I317" s="578">
        <f t="shared" si="445"/>
        <v>35</v>
      </c>
      <c r="J317" s="991">
        <v>0</v>
      </c>
      <c r="K317" s="991">
        <v>2</v>
      </c>
      <c r="L317" s="578">
        <f t="shared" si="446"/>
        <v>2</v>
      </c>
      <c r="M317" s="991">
        <v>0</v>
      </c>
      <c r="N317" s="991">
        <v>0</v>
      </c>
      <c r="O317" s="578">
        <f t="shared" si="447"/>
        <v>0</v>
      </c>
      <c r="P317" s="578"/>
      <c r="Q317" s="578"/>
      <c r="R317" s="153">
        <f t="shared" si="448"/>
        <v>0</v>
      </c>
      <c r="S317" s="991"/>
      <c r="T317" s="991"/>
      <c r="U317" s="578">
        <f t="shared" si="449"/>
        <v>0</v>
      </c>
      <c r="V317" s="991"/>
      <c r="W317" s="991"/>
      <c r="X317" s="578">
        <f t="shared" si="450"/>
        <v>0</v>
      </c>
      <c r="Y317" s="998">
        <f t="shared" si="451"/>
        <v>24</v>
      </c>
      <c r="Z317" s="998">
        <f t="shared" si="451"/>
        <v>24</v>
      </c>
      <c r="AA317" s="998">
        <f t="shared" si="451"/>
        <v>48</v>
      </c>
      <c r="AB317" s="991">
        <v>11</v>
      </c>
      <c r="AC317" s="991">
        <v>3</v>
      </c>
      <c r="AD317" s="992">
        <f t="shared" si="452"/>
        <v>14</v>
      </c>
      <c r="AE317" s="992">
        <f t="shared" si="453"/>
        <v>35</v>
      </c>
      <c r="AF317" s="992">
        <f t="shared" si="453"/>
        <v>27</v>
      </c>
      <c r="AG317" s="992">
        <f t="shared" si="454"/>
        <v>62</v>
      </c>
      <c r="AH317" s="991"/>
      <c r="AI317" s="991"/>
      <c r="AJ317" s="992">
        <f t="shared" si="455"/>
        <v>0</v>
      </c>
      <c r="AM317" s="155"/>
    </row>
    <row r="318" spans="1:39" s="146" customFormat="1" ht="28.5" customHeight="1">
      <c r="A318" s="675">
        <v>7</v>
      </c>
      <c r="B318" s="666">
        <v>110</v>
      </c>
      <c r="C318" s="385" t="s">
        <v>63</v>
      </c>
      <c r="D318" s="991">
        <v>21</v>
      </c>
      <c r="E318" s="991">
        <v>25</v>
      </c>
      <c r="F318" s="578">
        <f t="shared" si="444"/>
        <v>46</v>
      </c>
      <c r="G318" s="991">
        <v>73</v>
      </c>
      <c r="H318" s="991">
        <v>58</v>
      </c>
      <c r="I318" s="578">
        <f t="shared" si="445"/>
        <v>131</v>
      </c>
      <c r="J318" s="991">
        <v>10</v>
      </c>
      <c r="K318" s="991">
        <v>5</v>
      </c>
      <c r="L318" s="578">
        <f t="shared" si="446"/>
        <v>15</v>
      </c>
      <c r="M318" s="991">
        <v>0</v>
      </c>
      <c r="N318" s="991">
        <v>0</v>
      </c>
      <c r="O318" s="578">
        <f t="shared" si="447"/>
        <v>0</v>
      </c>
      <c r="P318" s="578"/>
      <c r="Q318" s="578"/>
      <c r="R318" s="153">
        <f t="shared" si="448"/>
        <v>0</v>
      </c>
      <c r="S318" s="991"/>
      <c r="T318" s="991"/>
      <c r="U318" s="578">
        <f t="shared" si="449"/>
        <v>0</v>
      </c>
      <c r="V318" s="991"/>
      <c r="W318" s="991"/>
      <c r="X318" s="578">
        <f t="shared" si="450"/>
        <v>0</v>
      </c>
      <c r="Y318" s="998">
        <f t="shared" si="451"/>
        <v>104</v>
      </c>
      <c r="Z318" s="998">
        <f t="shared" si="451"/>
        <v>88</v>
      </c>
      <c r="AA318" s="998">
        <f t="shared" si="451"/>
        <v>192</v>
      </c>
      <c r="AB318" s="991">
        <v>5</v>
      </c>
      <c r="AC318" s="991">
        <v>11</v>
      </c>
      <c r="AD318" s="992">
        <f t="shared" si="452"/>
        <v>16</v>
      </c>
      <c r="AE318" s="992">
        <f t="shared" si="453"/>
        <v>109</v>
      </c>
      <c r="AF318" s="992">
        <f t="shared" si="453"/>
        <v>99</v>
      </c>
      <c r="AG318" s="992">
        <f t="shared" si="454"/>
        <v>208</v>
      </c>
      <c r="AH318" s="991"/>
      <c r="AI318" s="991"/>
      <c r="AJ318" s="992">
        <f t="shared" si="455"/>
        <v>0</v>
      </c>
      <c r="AM318" s="155"/>
    </row>
    <row r="319" spans="1:39" s="146" customFormat="1" ht="28.5" customHeight="1">
      <c r="A319" s="675"/>
      <c r="B319" s="665"/>
      <c r="C319" s="378" t="s">
        <v>6</v>
      </c>
      <c r="D319" s="993">
        <f>SUM(D312:D318)</f>
        <v>872</v>
      </c>
      <c r="E319" s="993">
        <f t="shared" ref="E319:AJ319" si="456">SUM(E312:E318)</f>
        <v>834</v>
      </c>
      <c r="F319" s="993">
        <f t="shared" si="456"/>
        <v>1706</v>
      </c>
      <c r="G319" s="993">
        <f t="shared" si="456"/>
        <v>3270</v>
      </c>
      <c r="H319" s="993">
        <f t="shared" si="456"/>
        <v>2962</v>
      </c>
      <c r="I319" s="993">
        <f t="shared" si="456"/>
        <v>6232</v>
      </c>
      <c r="J319" s="993">
        <f t="shared" si="456"/>
        <v>71</v>
      </c>
      <c r="K319" s="993">
        <f t="shared" si="456"/>
        <v>47</v>
      </c>
      <c r="L319" s="993">
        <f t="shared" si="456"/>
        <v>118</v>
      </c>
      <c r="M319" s="993">
        <f t="shared" si="456"/>
        <v>1</v>
      </c>
      <c r="N319" s="993">
        <f t="shared" si="456"/>
        <v>2</v>
      </c>
      <c r="O319" s="993">
        <f t="shared" si="456"/>
        <v>3</v>
      </c>
      <c r="P319" s="993">
        <f t="shared" si="456"/>
        <v>0</v>
      </c>
      <c r="Q319" s="993">
        <f t="shared" si="456"/>
        <v>0</v>
      </c>
      <c r="R319" s="993">
        <f t="shared" si="456"/>
        <v>0</v>
      </c>
      <c r="S319" s="993">
        <f t="shared" si="456"/>
        <v>0</v>
      </c>
      <c r="T319" s="993">
        <f t="shared" si="456"/>
        <v>0</v>
      </c>
      <c r="U319" s="993">
        <f t="shared" si="456"/>
        <v>0</v>
      </c>
      <c r="V319" s="993">
        <f t="shared" si="456"/>
        <v>0</v>
      </c>
      <c r="W319" s="993">
        <f t="shared" si="456"/>
        <v>0</v>
      </c>
      <c r="X319" s="993">
        <f t="shared" si="456"/>
        <v>0</v>
      </c>
      <c r="Y319" s="1015">
        <f t="shared" si="456"/>
        <v>4214</v>
      </c>
      <c r="Z319" s="1015">
        <f t="shared" si="456"/>
        <v>3845</v>
      </c>
      <c r="AA319" s="1015">
        <f t="shared" si="456"/>
        <v>8059</v>
      </c>
      <c r="AB319" s="993">
        <f t="shared" si="456"/>
        <v>28</v>
      </c>
      <c r="AC319" s="993">
        <f t="shared" si="456"/>
        <v>27</v>
      </c>
      <c r="AD319" s="993">
        <f t="shared" si="456"/>
        <v>55</v>
      </c>
      <c r="AE319" s="993">
        <f t="shared" si="456"/>
        <v>4242</v>
      </c>
      <c r="AF319" s="993">
        <f t="shared" si="456"/>
        <v>3872</v>
      </c>
      <c r="AG319" s="993">
        <f t="shared" si="456"/>
        <v>8114</v>
      </c>
      <c r="AH319" s="993">
        <f t="shared" si="456"/>
        <v>29</v>
      </c>
      <c r="AI319" s="993">
        <f t="shared" si="456"/>
        <v>27</v>
      </c>
      <c r="AJ319" s="993">
        <f t="shared" si="456"/>
        <v>56</v>
      </c>
      <c r="AM319" s="155"/>
    </row>
    <row r="320" spans="1:39" s="146" customFormat="1" ht="28.5" customHeight="1">
      <c r="A320" s="675"/>
      <c r="B320" s="688" t="s">
        <v>67</v>
      </c>
      <c r="C320" s="376"/>
      <c r="D320" s="988"/>
      <c r="E320" s="988"/>
      <c r="F320" s="988"/>
      <c r="G320" s="988"/>
      <c r="H320" s="988"/>
      <c r="I320" s="988"/>
      <c r="J320" s="988"/>
      <c r="K320" s="988"/>
      <c r="L320" s="988"/>
      <c r="M320" s="988"/>
      <c r="N320" s="988"/>
      <c r="O320" s="988"/>
      <c r="P320" s="988"/>
      <c r="Q320" s="988"/>
      <c r="R320" s="988"/>
      <c r="S320" s="988"/>
      <c r="T320" s="988"/>
      <c r="U320" s="988"/>
      <c r="V320" s="988"/>
      <c r="W320" s="988"/>
      <c r="X320" s="988"/>
      <c r="Y320" s="1016"/>
      <c r="Z320" s="1016"/>
      <c r="AA320" s="1014"/>
      <c r="AB320" s="988"/>
      <c r="AC320" s="988"/>
      <c r="AD320" s="988"/>
      <c r="AE320" s="988"/>
      <c r="AF320" s="988"/>
      <c r="AG320" s="988"/>
      <c r="AH320" s="988"/>
      <c r="AI320" s="988"/>
      <c r="AJ320" s="994"/>
      <c r="AM320" s="155"/>
    </row>
    <row r="321" spans="1:39" s="146" customFormat="1" ht="28.5" customHeight="1">
      <c r="A321" s="675">
        <v>1</v>
      </c>
      <c r="B321" s="666">
        <v>111</v>
      </c>
      <c r="C321" s="379" t="s">
        <v>69</v>
      </c>
      <c r="D321" s="992">
        <v>1360</v>
      </c>
      <c r="E321" s="992">
        <v>1289</v>
      </c>
      <c r="F321" s="578">
        <f t="shared" ref="F321:F327" si="457">D321+E321</f>
        <v>2649</v>
      </c>
      <c r="G321" s="992">
        <v>3491</v>
      </c>
      <c r="H321" s="992">
        <v>3236</v>
      </c>
      <c r="I321" s="578">
        <f t="shared" ref="I321:I327" si="458">G321+H321</f>
        <v>6727</v>
      </c>
      <c r="J321" s="992">
        <v>212</v>
      </c>
      <c r="K321" s="992">
        <v>197</v>
      </c>
      <c r="L321" s="578">
        <f t="shared" ref="L321:L327" si="459">J321+K321</f>
        <v>409</v>
      </c>
      <c r="M321" s="992">
        <v>74</v>
      </c>
      <c r="N321" s="992">
        <v>69</v>
      </c>
      <c r="O321" s="578">
        <f t="shared" ref="O321:O327" si="460">M321+N321</f>
        <v>143</v>
      </c>
      <c r="P321" s="578"/>
      <c r="Q321" s="578"/>
      <c r="R321" s="153">
        <f t="shared" ref="R321:R327" si="461">P321+Q321</f>
        <v>0</v>
      </c>
      <c r="S321" s="992"/>
      <c r="T321" s="992"/>
      <c r="U321" s="578">
        <f t="shared" ref="U321:U327" si="462">S321+T321</f>
        <v>0</v>
      </c>
      <c r="V321" s="992"/>
      <c r="W321" s="992"/>
      <c r="X321" s="578">
        <f t="shared" ref="X321:X327" si="463">V321+W321</f>
        <v>0</v>
      </c>
      <c r="Y321" s="998">
        <f t="shared" ref="Y321:AA327" si="464">D321+G321+J321+M321+P321+S321+V321</f>
        <v>5137</v>
      </c>
      <c r="Z321" s="998">
        <f t="shared" si="464"/>
        <v>4791</v>
      </c>
      <c r="AA321" s="998">
        <f t="shared" si="464"/>
        <v>9928</v>
      </c>
      <c r="AB321" s="992">
        <v>45</v>
      </c>
      <c r="AC321" s="992">
        <v>64</v>
      </c>
      <c r="AD321" s="992">
        <f t="shared" ref="AD321:AD327" si="465">AB321+AC321</f>
        <v>109</v>
      </c>
      <c r="AE321" s="992">
        <f t="shared" ref="AE321:AF327" si="466">Y321+AB321</f>
        <v>5182</v>
      </c>
      <c r="AF321" s="992">
        <f t="shared" si="466"/>
        <v>4855</v>
      </c>
      <c r="AG321" s="992">
        <f t="shared" ref="AG321:AG327" si="467">AE321+AF321</f>
        <v>10037</v>
      </c>
      <c r="AH321" s="992">
        <v>18</v>
      </c>
      <c r="AI321" s="992">
        <v>26</v>
      </c>
      <c r="AJ321" s="992">
        <f t="shared" ref="AJ321:AJ327" si="468">AH321+AI321</f>
        <v>44</v>
      </c>
      <c r="AM321" s="155"/>
    </row>
    <row r="322" spans="1:39" s="146" customFormat="1" ht="28.5" customHeight="1">
      <c r="A322" s="675">
        <v>2</v>
      </c>
      <c r="B322" s="666">
        <v>112</v>
      </c>
      <c r="C322" s="379" t="s">
        <v>682</v>
      </c>
      <c r="D322" s="991">
        <v>17</v>
      </c>
      <c r="E322" s="991">
        <v>27</v>
      </c>
      <c r="F322" s="578">
        <f t="shared" si="457"/>
        <v>44</v>
      </c>
      <c r="G322" s="991">
        <v>117</v>
      </c>
      <c r="H322" s="991">
        <v>112</v>
      </c>
      <c r="I322" s="578">
        <f t="shared" si="458"/>
        <v>229</v>
      </c>
      <c r="J322" s="991">
        <v>2</v>
      </c>
      <c r="K322" s="991">
        <v>3</v>
      </c>
      <c r="L322" s="578">
        <f t="shared" si="459"/>
        <v>5</v>
      </c>
      <c r="M322" s="991">
        <v>0</v>
      </c>
      <c r="N322" s="991">
        <v>1</v>
      </c>
      <c r="O322" s="578">
        <f t="shared" si="460"/>
        <v>1</v>
      </c>
      <c r="P322" s="578"/>
      <c r="Q322" s="578"/>
      <c r="R322" s="153">
        <f t="shared" si="461"/>
        <v>0</v>
      </c>
      <c r="S322" s="992"/>
      <c r="T322" s="992"/>
      <c r="U322" s="578">
        <f t="shared" si="462"/>
        <v>0</v>
      </c>
      <c r="V322" s="991"/>
      <c r="W322" s="991"/>
      <c r="X322" s="578">
        <f t="shared" si="463"/>
        <v>0</v>
      </c>
      <c r="Y322" s="998">
        <f t="shared" si="464"/>
        <v>136</v>
      </c>
      <c r="Z322" s="998">
        <f t="shared" si="464"/>
        <v>143</v>
      </c>
      <c r="AA322" s="998">
        <f t="shared" si="464"/>
        <v>279</v>
      </c>
      <c r="AB322" s="991">
        <v>4</v>
      </c>
      <c r="AC322" s="991">
        <v>15</v>
      </c>
      <c r="AD322" s="992">
        <f t="shared" si="465"/>
        <v>19</v>
      </c>
      <c r="AE322" s="992">
        <f t="shared" si="466"/>
        <v>140</v>
      </c>
      <c r="AF322" s="992">
        <f t="shared" si="466"/>
        <v>158</v>
      </c>
      <c r="AG322" s="992">
        <f t="shared" si="467"/>
        <v>298</v>
      </c>
      <c r="AH322" s="991">
        <v>1</v>
      </c>
      <c r="AI322" s="991">
        <v>2</v>
      </c>
      <c r="AJ322" s="992">
        <f t="shared" si="468"/>
        <v>3</v>
      </c>
      <c r="AM322" s="155"/>
    </row>
    <row r="323" spans="1:39" s="146" customFormat="1" ht="28.5" customHeight="1">
      <c r="A323" s="675">
        <v>3</v>
      </c>
      <c r="B323" s="666">
        <v>113</v>
      </c>
      <c r="C323" s="379" t="s">
        <v>683</v>
      </c>
      <c r="D323" s="992">
        <v>93</v>
      </c>
      <c r="E323" s="992">
        <v>77</v>
      </c>
      <c r="F323" s="578">
        <f t="shared" si="457"/>
        <v>170</v>
      </c>
      <c r="G323" s="992">
        <v>134</v>
      </c>
      <c r="H323" s="992">
        <v>146</v>
      </c>
      <c r="I323" s="578">
        <f t="shared" si="458"/>
        <v>280</v>
      </c>
      <c r="J323" s="992">
        <v>1</v>
      </c>
      <c r="K323" s="992">
        <v>3</v>
      </c>
      <c r="L323" s="578">
        <f t="shared" si="459"/>
        <v>4</v>
      </c>
      <c r="M323" s="992">
        <v>0</v>
      </c>
      <c r="N323" s="992">
        <v>0</v>
      </c>
      <c r="O323" s="578">
        <f t="shared" si="460"/>
        <v>0</v>
      </c>
      <c r="P323" s="578"/>
      <c r="Q323" s="578"/>
      <c r="R323" s="153">
        <f t="shared" si="461"/>
        <v>0</v>
      </c>
      <c r="S323" s="992"/>
      <c r="T323" s="992"/>
      <c r="U323" s="578">
        <f t="shared" si="462"/>
        <v>0</v>
      </c>
      <c r="V323" s="992"/>
      <c r="W323" s="992"/>
      <c r="X323" s="578">
        <f t="shared" si="463"/>
        <v>0</v>
      </c>
      <c r="Y323" s="998">
        <f t="shared" si="464"/>
        <v>228</v>
      </c>
      <c r="Z323" s="998">
        <f t="shared" si="464"/>
        <v>226</v>
      </c>
      <c r="AA323" s="998">
        <f t="shared" si="464"/>
        <v>454</v>
      </c>
      <c r="AB323" s="992">
        <v>5</v>
      </c>
      <c r="AC323" s="992">
        <v>4</v>
      </c>
      <c r="AD323" s="992">
        <f t="shared" si="465"/>
        <v>9</v>
      </c>
      <c r="AE323" s="992">
        <f t="shared" si="466"/>
        <v>233</v>
      </c>
      <c r="AF323" s="992">
        <f t="shared" si="466"/>
        <v>230</v>
      </c>
      <c r="AG323" s="992">
        <f t="shared" si="467"/>
        <v>463</v>
      </c>
      <c r="AH323" s="992">
        <v>0</v>
      </c>
      <c r="AI323" s="992">
        <v>0</v>
      </c>
      <c r="AJ323" s="992">
        <f t="shared" si="468"/>
        <v>0</v>
      </c>
      <c r="AM323" s="155"/>
    </row>
    <row r="324" spans="1:39" s="146" customFormat="1" ht="28.5" customHeight="1">
      <c r="A324" s="675">
        <v>4</v>
      </c>
      <c r="B324" s="666">
        <v>114</v>
      </c>
      <c r="C324" s="379" t="s">
        <v>68</v>
      </c>
      <c r="D324" s="992">
        <v>9</v>
      </c>
      <c r="E324" s="992">
        <v>12</v>
      </c>
      <c r="F324" s="578">
        <f t="shared" si="457"/>
        <v>21</v>
      </c>
      <c r="G324" s="992">
        <v>89</v>
      </c>
      <c r="H324" s="992">
        <v>110</v>
      </c>
      <c r="I324" s="578">
        <f t="shared" si="458"/>
        <v>199</v>
      </c>
      <c r="J324" s="992">
        <v>5</v>
      </c>
      <c r="K324" s="992">
        <v>4</v>
      </c>
      <c r="L324" s="578">
        <f t="shared" si="459"/>
        <v>9</v>
      </c>
      <c r="M324" s="992">
        <v>0</v>
      </c>
      <c r="N324" s="992">
        <v>0</v>
      </c>
      <c r="O324" s="578">
        <f t="shared" si="460"/>
        <v>0</v>
      </c>
      <c r="P324" s="578"/>
      <c r="Q324" s="578"/>
      <c r="R324" s="153">
        <f t="shared" si="461"/>
        <v>0</v>
      </c>
      <c r="S324" s="992"/>
      <c r="T324" s="992"/>
      <c r="U324" s="578">
        <f t="shared" si="462"/>
        <v>0</v>
      </c>
      <c r="V324" s="992"/>
      <c r="W324" s="992"/>
      <c r="X324" s="578">
        <f t="shared" si="463"/>
        <v>0</v>
      </c>
      <c r="Y324" s="998">
        <f t="shared" si="464"/>
        <v>103</v>
      </c>
      <c r="Z324" s="998">
        <f t="shared" si="464"/>
        <v>126</v>
      </c>
      <c r="AA324" s="998">
        <f t="shared" si="464"/>
        <v>229</v>
      </c>
      <c r="AB324" s="992">
        <v>3</v>
      </c>
      <c r="AC324" s="992">
        <v>8</v>
      </c>
      <c r="AD324" s="992">
        <f t="shared" si="465"/>
        <v>11</v>
      </c>
      <c r="AE324" s="992">
        <f t="shared" si="466"/>
        <v>106</v>
      </c>
      <c r="AF324" s="992">
        <f t="shared" si="466"/>
        <v>134</v>
      </c>
      <c r="AG324" s="992">
        <f t="shared" si="467"/>
        <v>240</v>
      </c>
      <c r="AH324" s="992">
        <v>2</v>
      </c>
      <c r="AI324" s="992">
        <v>0</v>
      </c>
      <c r="AJ324" s="992">
        <f t="shared" si="468"/>
        <v>2</v>
      </c>
      <c r="AM324" s="155"/>
    </row>
    <row r="325" spans="1:39" s="146" customFormat="1" ht="28.5" customHeight="1">
      <c r="A325" s="675">
        <v>5</v>
      </c>
      <c r="B325" s="666">
        <v>115</v>
      </c>
      <c r="C325" s="379" t="s">
        <v>684</v>
      </c>
      <c r="D325" s="992">
        <v>14</v>
      </c>
      <c r="E325" s="992">
        <v>19</v>
      </c>
      <c r="F325" s="578">
        <f t="shared" si="457"/>
        <v>33</v>
      </c>
      <c r="G325" s="992">
        <v>112</v>
      </c>
      <c r="H325" s="992">
        <v>102</v>
      </c>
      <c r="I325" s="578">
        <f t="shared" si="458"/>
        <v>214</v>
      </c>
      <c r="J325" s="992">
        <v>2</v>
      </c>
      <c r="K325" s="992">
        <v>2</v>
      </c>
      <c r="L325" s="578">
        <f t="shared" si="459"/>
        <v>4</v>
      </c>
      <c r="M325" s="992">
        <v>0</v>
      </c>
      <c r="N325" s="992">
        <v>0</v>
      </c>
      <c r="O325" s="578">
        <f t="shared" si="460"/>
        <v>0</v>
      </c>
      <c r="P325" s="578"/>
      <c r="Q325" s="578"/>
      <c r="R325" s="153">
        <f t="shared" si="461"/>
        <v>0</v>
      </c>
      <c r="S325" s="992"/>
      <c r="T325" s="992"/>
      <c r="U325" s="578">
        <f t="shared" si="462"/>
        <v>0</v>
      </c>
      <c r="V325" s="992"/>
      <c r="W325" s="992"/>
      <c r="X325" s="578">
        <f t="shared" si="463"/>
        <v>0</v>
      </c>
      <c r="Y325" s="998">
        <f t="shared" si="464"/>
        <v>128</v>
      </c>
      <c r="Z325" s="998">
        <f t="shared" si="464"/>
        <v>123</v>
      </c>
      <c r="AA325" s="998">
        <f t="shared" si="464"/>
        <v>251</v>
      </c>
      <c r="AB325" s="992">
        <v>2</v>
      </c>
      <c r="AC325" s="992">
        <v>10</v>
      </c>
      <c r="AD325" s="992">
        <f t="shared" si="465"/>
        <v>12</v>
      </c>
      <c r="AE325" s="992">
        <f t="shared" si="466"/>
        <v>130</v>
      </c>
      <c r="AF325" s="992">
        <f t="shared" si="466"/>
        <v>133</v>
      </c>
      <c r="AG325" s="992">
        <f t="shared" si="467"/>
        <v>263</v>
      </c>
      <c r="AH325" s="992">
        <v>0</v>
      </c>
      <c r="AI325" s="992">
        <v>0</v>
      </c>
      <c r="AJ325" s="992">
        <f t="shared" si="468"/>
        <v>0</v>
      </c>
      <c r="AM325" s="155"/>
    </row>
    <row r="326" spans="1:39" s="146" customFormat="1" ht="28.5" customHeight="1">
      <c r="A326" s="675">
        <v>6</v>
      </c>
      <c r="B326" s="666">
        <v>116</v>
      </c>
      <c r="C326" s="379" t="s">
        <v>698</v>
      </c>
      <c r="D326" s="992">
        <v>45</v>
      </c>
      <c r="E326" s="992">
        <v>30</v>
      </c>
      <c r="F326" s="578">
        <f t="shared" si="457"/>
        <v>75</v>
      </c>
      <c r="G326" s="992">
        <v>64</v>
      </c>
      <c r="H326" s="992">
        <v>45</v>
      </c>
      <c r="I326" s="578">
        <f t="shared" si="458"/>
        <v>109</v>
      </c>
      <c r="J326" s="992">
        <v>5</v>
      </c>
      <c r="K326" s="992">
        <v>2</v>
      </c>
      <c r="L326" s="578">
        <f t="shared" si="459"/>
        <v>7</v>
      </c>
      <c r="M326" s="992">
        <v>3</v>
      </c>
      <c r="N326" s="992">
        <v>5</v>
      </c>
      <c r="O326" s="578">
        <f t="shared" si="460"/>
        <v>8</v>
      </c>
      <c r="P326" s="578"/>
      <c r="Q326" s="578"/>
      <c r="R326" s="153">
        <f t="shared" si="461"/>
        <v>0</v>
      </c>
      <c r="S326" s="992"/>
      <c r="T326" s="992"/>
      <c r="U326" s="578">
        <f t="shared" si="462"/>
        <v>0</v>
      </c>
      <c r="V326" s="992"/>
      <c r="W326" s="992"/>
      <c r="X326" s="578">
        <f t="shared" si="463"/>
        <v>0</v>
      </c>
      <c r="Y326" s="998">
        <f t="shared" si="464"/>
        <v>117</v>
      </c>
      <c r="Z326" s="998">
        <f t="shared" si="464"/>
        <v>82</v>
      </c>
      <c r="AA326" s="998">
        <f t="shared" si="464"/>
        <v>199</v>
      </c>
      <c r="AB326" s="992">
        <v>7</v>
      </c>
      <c r="AC326" s="992">
        <v>10</v>
      </c>
      <c r="AD326" s="992">
        <f t="shared" si="465"/>
        <v>17</v>
      </c>
      <c r="AE326" s="992">
        <f t="shared" si="466"/>
        <v>124</v>
      </c>
      <c r="AF326" s="992">
        <f t="shared" si="466"/>
        <v>92</v>
      </c>
      <c r="AG326" s="992">
        <f t="shared" si="467"/>
        <v>216</v>
      </c>
      <c r="AH326" s="992">
        <v>0</v>
      </c>
      <c r="AI326" s="992">
        <v>0</v>
      </c>
      <c r="AJ326" s="992">
        <f t="shared" si="468"/>
        <v>0</v>
      </c>
      <c r="AM326" s="155"/>
    </row>
    <row r="327" spans="1:39" ht="28.5" customHeight="1">
      <c r="A327" s="675">
        <v>7</v>
      </c>
      <c r="B327" s="666">
        <v>117</v>
      </c>
      <c r="C327" s="10" t="s">
        <v>767</v>
      </c>
      <c r="D327" s="992">
        <v>3</v>
      </c>
      <c r="E327" s="992">
        <v>4</v>
      </c>
      <c r="F327" s="578">
        <f t="shared" si="457"/>
        <v>7</v>
      </c>
      <c r="G327" s="992">
        <v>83</v>
      </c>
      <c r="H327" s="992">
        <v>61</v>
      </c>
      <c r="I327" s="578">
        <f t="shared" si="458"/>
        <v>144</v>
      </c>
      <c r="J327" s="992">
        <v>0</v>
      </c>
      <c r="K327" s="992">
        <v>0</v>
      </c>
      <c r="L327" s="578">
        <f t="shared" si="459"/>
        <v>0</v>
      </c>
      <c r="M327" s="992">
        <v>0</v>
      </c>
      <c r="N327" s="992">
        <v>0</v>
      </c>
      <c r="O327" s="578">
        <f t="shared" si="460"/>
        <v>0</v>
      </c>
      <c r="P327" s="578"/>
      <c r="Q327" s="578"/>
      <c r="R327" s="153">
        <f t="shared" si="461"/>
        <v>0</v>
      </c>
      <c r="S327" s="992"/>
      <c r="T327" s="992"/>
      <c r="U327" s="578">
        <f t="shared" si="462"/>
        <v>0</v>
      </c>
      <c r="V327" s="992"/>
      <c r="W327" s="992"/>
      <c r="X327" s="578">
        <f t="shared" si="463"/>
        <v>0</v>
      </c>
      <c r="Y327" s="998">
        <f t="shared" si="464"/>
        <v>86</v>
      </c>
      <c r="Z327" s="998">
        <f t="shared" si="464"/>
        <v>65</v>
      </c>
      <c r="AA327" s="998">
        <f t="shared" si="464"/>
        <v>151</v>
      </c>
      <c r="AB327" s="992">
        <v>0</v>
      </c>
      <c r="AC327" s="992">
        <v>0</v>
      </c>
      <c r="AD327" s="992">
        <f t="shared" si="465"/>
        <v>0</v>
      </c>
      <c r="AE327" s="992">
        <f t="shared" si="466"/>
        <v>86</v>
      </c>
      <c r="AF327" s="992">
        <f t="shared" si="466"/>
        <v>65</v>
      </c>
      <c r="AG327" s="992">
        <f t="shared" si="467"/>
        <v>151</v>
      </c>
      <c r="AH327" s="992">
        <v>0</v>
      </c>
      <c r="AI327" s="992">
        <v>0</v>
      </c>
      <c r="AJ327" s="992">
        <f t="shared" si="468"/>
        <v>0</v>
      </c>
    </row>
    <row r="328" spans="1:39" s="146" customFormat="1" ht="28.5" customHeight="1">
      <c r="A328" s="675"/>
      <c r="B328" s="665"/>
      <c r="C328" s="378" t="s">
        <v>6</v>
      </c>
      <c r="D328" s="993">
        <f>SUM(D321:D327)</f>
        <v>1541</v>
      </c>
      <c r="E328" s="993">
        <f t="shared" ref="E328:AJ328" si="469">SUM(E321:E327)</f>
        <v>1458</v>
      </c>
      <c r="F328" s="993">
        <f t="shared" si="469"/>
        <v>2999</v>
      </c>
      <c r="G328" s="993">
        <f t="shared" si="469"/>
        <v>4090</v>
      </c>
      <c r="H328" s="993">
        <f t="shared" si="469"/>
        <v>3812</v>
      </c>
      <c r="I328" s="993">
        <f t="shared" si="469"/>
        <v>7902</v>
      </c>
      <c r="J328" s="993">
        <f t="shared" si="469"/>
        <v>227</v>
      </c>
      <c r="K328" s="993">
        <f t="shared" si="469"/>
        <v>211</v>
      </c>
      <c r="L328" s="993">
        <f t="shared" si="469"/>
        <v>438</v>
      </c>
      <c r="M328" s="993">
        <f t="shared" si="469"/>
        <v>77</v>
      </c>
      <c r="N328" s="993">
        <f t="shared" si="469"/>
        <v>75</v>
      </c>
      <c r="O328" s="993">
        <f t="shared" si="469"/>
        <v>152</v>
      </c>
      <c r="P328" s="993">
        <f t="shared" si="469"/>
        <v>0</v>
      </c>
      <c r="Q328" s="993">
        <f t="shared" si="469"/>
        <v>0</v>
      </c>
      <c r="R328" s="993">
        <f t="shared" si="469"/>
        <v>0</v>
      </c>
      <c r="S328" s="993">
        <f t="shared" si="469"/>
        <v>0</v>
      </c>
      <c r="T328" s="993">
        <f t="shared" si="469"/>
        <v>0</v>
      </c>
      <c r="U328" s="993">
        <f t="shared" si="469"/>
        <v>0</v>
      </c>
      <c r="V328" s="993">
        <f t="shared" si="469"/>
        <v>0</v>
      </c>
      <c r="W328" s="993">
        <f t="shared" si="469"/>
        <v>0</v>
      </c>
      <c r="X328" s="993">
        <f t="shared" si="469"/>
        <v>0</v>
      </c>
      <c r="Y328" s="1015">
        <f t="shared" si="469"/>
        <v>5935</v>
      </c>
      <c r="Z328" s="1015">
        <f t="shared" si="469"/>
        <v>5556</v>
      </c>
      <c r="AA328" s="1015">
        <f t="shared" si="469"/>
        <v>11491</v>
      </c>
      <c r="AB328" s="993">
        <f t="shared" si="469"/>
        <v>66</v>
      </c>
      <c r="AC328" s="993">
        <f t="shared" si="469"/>
        <v>111</v>
      </c>
      <c r="AD328" s="993">
        <f t="shared" si="469"/>
        <v>177</v>
      </c>
      <c r="AE328" s="993">
        <f t="shared" si="469"/>
        <v>6001</v>
      </c>
      <c r="AF328" s="993">
        <f t="shared" si="469"/>
        <v>5667</v>
      </c>
      <c r="AG328" s="993">
        <f t="shared" si="469"/>
        <v>11668</v>
      </c>
      <c r="AH328" s="993">
        <f t="shared" si="469"/>
        <v>21</v>
      </c>
      <c r="AI328" s="993">
        <f t="shared" si="469"/>
        <v>28</v>
      </c>
      <c r="AJ328" s="993">
        <f t="shared" si="469"/>
        <v>49</v>
      </c>
      <c r="AM328" s="155"/>
    </row>
    <row r="329" spans="1:39" s="146" customFormat="1" ht="28.5" customHeight="1">
      <c r="A329" s="675"/>
      <c r="B329" s="693" t="s">
        <v>781</v>
      </c>
      <c r="C329" s="376"/>
      <c r="D329" s="988"/>
      <c r="E329" s="988"/>
      <c r="F329" s="988"/>
      <c r="G329" s="988"/>
      <c r="H329" s="988"/>
      <c r="I329" s="988"/>
      <c r="J329" s="988"/>
      <c r="K329" s="988"/>
      <c r="L329" s="988"/>
      <c r="M329" s="988"/>
      <c r="N329" s="988"/>
      <c r="O329" s="988"/>
      <c r="P329" s="988"/>
      <c r="Q329" s="988"/>
      <c r="R329" s="988"/>
      <c r="S329" s="988"/>
      <c r="T329" s="988"/>
      <c r="U329" s="988"/>
      <c r="V329" s="988"/>
      <c r="W329" s="988"/>
      <c r="X329" s="988"/>
      <c r="Y329" s="1016"/>
      <c r="Z329" s="1016"/>
      <c r="AA329" s="1014"/>
      <c r="AB329" s="988"/>
      <c r="AC329" s="988"/>
      <c r="AD329" s="988"/>
      <c r="AE329" s="988"/>
      <c r="AF329" s="988"/>
      <c r="AG329" s="988"/>
      <c r="AH329" s="988"/>
      <c r="AI329" s="988"/>
      <c r="AJ329" s="994"/>
      <c r="AM329" s="155"/>
    </row>
    <row r="330" spans="1:39" s="146" customFormat="1" ht="28.5" customHeight="1">
      <c r="A330" s="675">
        <v>1</v>
      </c>
      <c r="B330" s="666">
        <v>118</v>
      </c>
      <c r="C330" s="379" t="s">
        <v>685</v>
      </c>
      <c r="D330" s="578">
        <v>207</v>
      </c>
      <c r="E330" s="578">
        <v>171</v>
      </c>
      <c r="F330" s="578">
        <f t="shared" ref="F330:F333" si="470">D330+E330</f>
        <v>378</v>
      </c>
      <c r="G330" s="578">
        <v>366</v>
      </c>
      <c r="H330" s="578">
        <v>293</v>
      </c>
      <c r="I330" s="578">
        <f t="shared" ref="I330:I333" si="471">G330+H330</f>
        <v>659</v>
      </c>
      <c r="J330" s="578">
        <v>2</v>
      </c>
      <c r="K330" s="578">
        <v>2</v>
      </c>
      <c r="L330" s="578">
        <f t="shared" ref="L330:L333" si="472">J330+K330</f>
        <v>4</v>
      </c>
      <c r="M330" s="578"/>
      <c r="N330" s="578">
        <v>2</v>
      </c>
      <c r="O330" s="578">
        <f t="shared" ref="O330:O333" si="473">M330+N330</f>
        <v>2</v>
      </c>
      <c r="P330" s="992"/>
      <c r="Q330" s="992"/>
      <c r="R330" s="153">
        <f t="shared" ref="R330:R333" si="474">P330+Q330</f>
        <v>0</v>
      </c>
      <c r="S330" s="578"/>
      <c r="T330" s="578"/>
      <c r="U330" s="992">
        <f>S330+T330</f>
        <v>0</v>
      </c>
      <c r="V330" s="578"/>
      <c r="W330" s="578"/>
      <c r="X330" s="992">
        <f>V330+W330</f>
        <v>0</v>
      </c>
      <c r="Y330" s="998">
        <f t="shared" ref="Y330:AA333" si="475">D330+G330+J330+M330+P330+S330+V330</f>
        <v>575</v>
      </c>
      <c r="Z330" s="998">
        <f t="shared" si="475"/>
        <v>468</v>
      </c>
      <c r="AA330" s="998">
        <f t="shared" si="475"/>
        <v>1043</v>
      </c>
      <c r="AB330" s="578"/>
      <c r="AC330" s="578"/>
      <c r="AD330" s="992">
        <f>AB330+AC330</f>
        <v>0</v>
      </c>
      <c r="AE330" s="992">
        <f t="shared" ref="AE330:AF333" si="476">Y330+AB330</f>
        <v>575</v>
      </c>
      <c r="AF330" s="992">
        <f t="shared" si="476"/>
        <v>468</v>
      </c>
      <c r="AG330" s="992">
        <f>AE330+AF330</f>
        <v>1043</v>
      </c>
      <c r="AH330" s="578">
        <v>9</v>
      </c>
      <c r="AI330" s="578">
        <v>8</v>
      </c>
      <c r="AJ330" s="992">
        <f>AH330+AI330</f>
        <v>17</v>
      </c>
      <c r="AM330" s="155"/>
    </row>
    <row r="331" spans="1:39" s="146" customFormat="1" ht="28.5" customHeight="1">
      <c r="A331" s="675">
        <v>2</v>
      </c>
      <c r="B331" s="666">
        <v>119</v>
      </c>
      <c r="C331" s="379" t="s">
        <v>70</v>
      </c>
      <c r="D331" s="578">
        <v>10</v>
      </c>
      <c r="E331" s="578">
        <v>10</v>
      </c>
      <c r="F331" s="578">
        <f t="shared" si="470"/>
        <v>20</v>
      </c>
      <c r="G331" s="578">
        <v>93</v>
      </c>
      <c r="H331" s="578">
        <v>96</v>
      </c>
      <c r="I331" s="578">
        <f t="shared" si="471"/>
        <v>189</v>
      </c>
      <c r="J331" s="578">
        <v>2</v>
      </c>
      <c r="K331" s="578"/>
      <c r="L331" s="578">
        <f t="shared" si="472"/>
        <v>2</v>
      </c>
      <c r="M331" s="578">
        <v>1</v>
      </c>
      <c r="N331" s="578">
        <v>2</v>
      </c>
      <c r="O331" s="578">
        <f t="shared" si="473"/>
        <v>3</v>
      </c>
      <c r="P331" s="992"/>
      <c r="Q331" s="992"/>
      <c r="R331" s="153">
        <f t="shared" si="474"/>
        <v>0</v>
      </c>
      <c r="S331" s="578"/>
      <c r="T331" s="578"/>
      <c r="U331" s="992">
        <f>S331+T331</f>
        <v>0</v>
      </c>
      <c r="V331" s="578"/>
      <c r="W331" s="578"/>
      <c r="X331" s="992">
        <f>V331+W331</f>
        <v>0</v>
      </c>
      <c r="Y331" s="998">
        <f t="shared" si="475"/>
        <v>106</v>
      </c>
      <c r="Z331" s="998">
        <f t="shared" si="475"/>
        <v>108</v>
      </c>
      <c r="AA331" s="998">
        <f t="shared" si="475"/>
        <v>214</v>
      </c>
      <c r="AB331" s="578"/>
      <c r="AC331" s="578"/>
      <c r="AD331" s="992">
        <f>AB331+AC331</f>
        <v>0</v>
      </c>
      <c r="AE331" s="992">
        <f t="shared" si="476"/>
        <v>106</v>
      </c>
      <c r="AF331" s="992">
        <f t="shared" si="476"/>
        <v>108</v>
      </c>
      <c r="AG331" s="992">
        <f>AE331+AF331</f>
        <v>214</v>
      </c>
      <c r="AH331" s="578"/>
      <c r="AI331" s="578"/>
      <c r="AJ331" s="992">
        <f>AH331+AI331</f>
        <v>0</v>
      </c>
      <c r="AM331" s="155"/>
    </row>
    <row r="332" spans="1:39" s="146" customFormat="1" ht="28.5" customHeight="1">
      <c r="A332" s="675">
        <v>3</v>
      </c>
      <c r="B332" s="666">
        <v>120</v>
      </c>
      <c r="C332" s="379" t="s">
        <v>781</v>
      </c>
      <c r="D332" s="578">
        <v>1055</v>
      </c>
      <c r="E332" s="578">
        <v>909</v>
      </c>
      <c r="F332" s="578">
        <f t="shared" si="470"/>
        <v>1964</v>
      </c>
      <c r="G332" s="578">
        <v>1890</v>
      </c>
      <c r="H332" s="578">
        <v>1872</v>
      </c>
      <c r="I332" s="578">
        <f t="shared" si="471"/>
        <v>3762</v>
      </c>
      <c r="J332" s="578">
        <v>12</v>
      </c>
      <c r="K332" s="578">
        <v>10</v>
      </c>
      <c r="L332" s="578">
        <f t="shared" si="472"/>
        <v>22</v>
      </c>
      <c r="M332" s="578">
        <v>9</v>
      </c>
      <c r="N332" s="578">
        <v>8</v>
      </c>
      <c r="O332" s="578">
        <f t="shared" si="473"/>
        <v>17</v>
      </c>
      <c r="P332" s="992"/>
      <c r="Q332" s="992"/>
      <c r="R332" s="153">
        <f t="shared" si="474"/>
        <v>0</v>
      </c>
      <c r="S332" s="578"/>
      <c r="T332" s="578"/>
      <c r="U332" s="992">
        <f>S332+T332</f>
        <v>0</v>
      </c>
      <c r="V332" s="578"/>
      <c r="W332" s="578"/>
      <c r="X332" s="992">
        <f>V332+W332</f>
        <v>0</v>
      </c>
      <c r="Y332" s="998">
        <f t="shared" si="475"/>
        <v>2966</v>
      </c>
      <c r="Z332" s="998">
        <f t="shared" si="475"/>
        <v>2799</v>
      </c>
      <c r="AA332" s="998">
        <f t="shared" si="475"/>
        <v>5765</v>
      </c>
      <c r="AB332" s="578"/>
      <c r="AC332" s="578"/>
      <c r="AD332" s="992">
        <f>AB332+AC332</f>
        <v>0</v>
      </c>
      <c r="AE332" s="992">
        <f t="shared" si="476"/>
        <v>2966</v>
      </c>
      <c r="AF332" s="992">
        <f t="shared" si="476"/>
        <v>2799</v>
      </c>
      <c r="AG332" s="992">
        <f>AE332+AF332</f>
        <v>5765</v>
      </c>
      <c r="AH332" s="578">
        <v>43</v>
      </c>
      <c r="AI332" s="578">
        <v>32</v>
      </c>
      <c r="AJ332" s="992">
        <f>AH332+AI332</f>
        <v>75</v>
      </c>
      <c r="AM332" s="155"/>
    </row>
    <row r="333" spans="1:39" s="146" customFormat="1" ht="28.5" customHeight="1">
      <c r="A333" s="675">
        <v>4</v>
      </c>
      <c r="B333" s="666">
        <v>121</v>
      </c>
      <c r="C333" s="379" t="s">
        <v>71</v>
      </c>
      <c r="D333" s="578">
        <v>756</v>
      </c>
      <c r="E333" s="578">
        <v>609</v>
      </c>
      <c r="F333" s="578">
        <f t="shared" si="470"/>
        <v>1365</v>
      </c>
      <c r="G333" s="578">
        <v>557</v>
      </c>
      <c r="H333" s="578">
        <v>550</v>
      </c>
      <c r="I333" s="578">
        <f t="shared" si="471"/>
        <v>1107</v>
      </c>
      <c r="J333" s="578">
        <v>4</v>
      </c>
      <c r="K333" s="578">
        <v>2</v>
      </c>
      <c r="L333" s="578">
        <f t="shared" si="472"/>
        <v>6</v>
      </c>
      <c r="M333" s="578"/>
      <c r="N333" s="578"/>
      <c r="O333" s="578">
        <f t="shared" si="473"/>
        <v>0</v>
      </c>
      <c r="P333" s="992"/>
      <c r="Q333" s="992"/>
      <c r="R333" s="153">
        <f t="shared" si="474"/>
        <v>0</v>
      </c>
      <c r="S333" s="578"/>
      <c r="T333" s="578"/>
      <c r="U333" s="992">
        <f>S333+T333</f>
        <v>0</v>
      </c>
      <c r="V333" s="578"/>
      <c r="W333" s="578"/>
      <c r="X333" s="992">
        <f>V333+W333</f>
        <v>0</v>
      </c>
      <c r="Y333" s="998">
        <f t="shared" si="475"/>
        <v>1317</v>
      </c>
      <c r="Z333" s="998">
        <f t="shared" si="475"/>
        <v>1161</v>
      </c>
      <c r="AA333" s="998">
        <f t="shared" si="475"/>
        <v>2478</v>
      </c>
      <c r="AB333" s="578"/>
      <c r="AC333" s="578"/>
      <c r="AD333" s="992">
        <f>AB333+AC333</f>
        <v>0</v>
      </c>
      <c r="AE333" s="992">
        <f t="shared" si="476"/>
        <v>1317</v>
      </c>
      <c r="AF333" s="992">
        <f t="shared" si="476"/>
        <v>1161</v>
      </c>
      <c r="AG333" s="992">
        <f>AE333+AF333</f>
        <v>2478</v>
      </c>
      <c r="AH333" s="578">
        <v>7</v>
      </c>
      <c r="AI333" s="578">
        <v>11</v>
      </c>
      <c r="AJ333" s="992">
        <f>AH333+AI333</f>
        <v>18</v>
      </c>
      <c r="AM333" s="155"/>
    </row>
    <row r="334" spans="1:39" s="146" customFormat="1" ht="28.5" customHeight="1">
      <c r="A334" s="675"/>
      <c r="B334" s="665"/>
      <c r="C334" s="378" t="s">
        <v>6</v>
      </c>
      <c r="D334" s="993">
        <f t="shared" ref="D334:AJ334" si="477">SUM(D330:D333)</f>
        <v>2028</v>
      </c>
      <c r="E334" s="993">
        <f t="shared" si="477"/>
        <v>1699</v>
      </c>
      <c r="F334" s="993">
        <f t="shared" si="477"/>
        <v>3727</v>
      </c>
      <c r="G334" s="993">
        <f t="shared" si="477"/>
        <v>2906</v>
      </c>
      <c r="H334" s="993">
        <f t="shared" si="477"/>
        <v>2811</v>
      </c>
      <c r="I334" s="993">
        <f t="shared" si="477"/>
        <v>5717</v>
      </c>
      <c r="J334" s="993">
        <f t="shared" si="477"/>
        <v>20</v>
      </c>
      <c r="K334" s="993">
        <f t="shared" si="477"/>
        <v>14</v>
      </c>
      <c r="L334" s="993">
        <f t="shared" si="477"/>
        <v>34</v>
      </c>
      <c r="M334" s="993">
        <f t="shared" si="477"/>
        <v>10</v>
      </c>
      <c r="N334" s="993">
        <f t="shared" si="477"/>
        <v>12</v>
      </c>
      <c r="O334" s="993">
        <f t="shared" si="477"/>
        <v>22</v>
      </c>
      <c r="P334" s="993">
        <f t="shared" si="477"/>
        <v>0</v>
      </c>
      <c r="Q334" s="993">
        <f t="shared" si="477"/>
        <v>0</v>
      </c>
      <c r="R334" s="993">
        <f t="shared" si="477"/>
        <v>0</v>
      </c>
      <c r="S334" s="993">
        <f t="shared" si="477"/>
        <v>0</v>
      </c>
      <c r="T334" s="993">
        <f t="shared" si="477"/>
        <v>0</v>
      </c>
      <c r="U334" s="993">
        <f t="shared" si="477"/>
        <v>0</v>
      </c>
      <c r="V334" s="993">
        <f t="shared" si="477"/>
        <v>0</v>
      </c>
      <c r="W334" s="993">
        <f t="shared" si="477"/>
        <v>0</v>
      </c>
      <c r="X334" s="993">
        <f t="shared" si="477"/>
        <v>0</v>
      </c>
      <c r="Y334" s="1015">
        <f t="shared" si="477"/>
        <v>4964</v>
      </c>
      <c r="Z334" s="1015">
        <f t="shared" si="477"/>
        <v>4536</v>
      </c>
      <c r="AA334" s="1015">
        <f t="shared" si="477"/>
        <v>9500</v>
      </c>
      <c r="AB334" s="993">
        <f t="shared" si="477"/>
        <v>0</v>
      </c>
      <c r="AC334" s="993">
        <f t="shared" si="477"/>
        <v>0</v>
      </c>
      <c r="AD334" s="993">
        <f t="shared" si="477"/>
        <v>0</v>
      </c>
      <c r="AE334" s="993">
        <f t="shared" si="477"/>
        <v>4964</v>
      </c>
      <c r="AF334" s="993">
        <f t="shared" si="477"/>
        <v>4536</v>
      </c>
      <c r="AG334" s="993">
        <f t="shared" si="477"/>
        <v>9500</v>
      </c>
      <c r="AH334" s="993">
        <f t="shared" si="477"/>
        <v>59</v>
      </c>
      <c r="AI334" s="993">
        <f t="shared" si="477"/>
        <v>51</v>
      </c>
      <c r="AJ334" s="993">
        <f t="shared" si="477"/>
        <v>110</v>
      </c>
      <c r="AM334" s="155"/>
    </row>
    <row r="335" spans="1:39" s="146" customFormat="1" ht="28.5" customHeight="1">
      <c r="A335" s="675"/>
      <c r="B335" s="693" t="s">
        <v>72</v>
      </c>
      <c r="C335" s="376"/>
      <c r="D335" s="988"/>
      <c r="E335" s="988"/>
      <c r="F335" s="988"/>
      <c r="G335" s="988"/>
      <c r="H335" s="988"/>
      <c r="I335" s="988"/>
      <c r="J335" s="988"/>
      <c r="K335" s="988"/>
      <c r="L335" s="988"/>
      <c r="M335" s="988"/>
      <c r="N335" s="988"/>
      <c r="O335" s="988"/>
      <c r="P335" s="988"/>
      <c r="Q335" s="988"/>
      <c r="R335" s="988"/>
      <c r="S335" s="988"/>
      <c r="T335" s="988"/>
      <c r="U335" s="988"/>
      <c r="V335" s="988"/>
      <c r="W335" s="988"/>
      <c r="X335" s="988"/>
      <c r="Y335" s="1016"/>
      <c r="Z335" s="1016"/>
      <c r="AA335" s="1014"/>
      <c r="AB335" s="988"/>
      <c r="AC335" s="988"/>
      <c r="AD335" s="988"/>
      <c r="AE335" s="988"/>
      <c r="AF335" s="988"/>
      <c r="AG335" s="988"/>
      <c r="AH335" s="988"/>
      <c r="AI335" s="988"/>
      <c r="AJ335" s="994"/>
      <c r="AM335" s="155"/>
    </row>
    <row r="336" spans="1:39" s="146" customFormat="1" ht="28.5" customHeight="1">
      <c r="A336" s="675">
        <v>1</v>
      </c>
      <c r="B336" s="666">
        <v>122</v>
      </c>
      <c r="C336" s="390" t="s">
        <v>72</v>
      </c>
      <c r="D336" s="991">
        <v>3210</v>
      </c>
      <c r="E336" s="991">
        <v>2922</v>
      </c>
      <c r="F336" s="153">
        <f t="shared" ref="F336:F338" si="478">D336+E336</f>
        <v>6132</v>
      </c>
      <c r="G336" s="991">
        <v>919</v>
      </c>
      <c r="H336" s="991">
        <v>861</v>
      </c>
      <c r="I336" s="153">
        <f t="shared" ref="I336:I338" si="479">G336+H336</f>
        <v>1780</v>
      </c>
      <c r="J336" s="991">
        <v>149</v>
      </c>
      <c r="K336" s="991">
        <v>109</v>
      </c>
      <c r="L336" s="153">
        <f t="shared" ref="L336:L338" si="480">J336+K336</f>
        <v>258</v>
      </c>
      <c r="M336" s="991">
        <v>138</v>
      </c>
      <c r="N336" s="991">
        <v>99</v>
      </c>
      <c r="O336" s="153">
        <f t="shared" ref="O336:O338" si="481">M336+N336</f>
        <v>237</v>
      </c>
      <c r="P336" s="992"/>
      <c r="Q336" s="992"/>
      <c r="R336" s="153">
        <f t="shared" ref="R336:R338" si="482">P336+Q336</f>
        <v>0</v>
      </c>
      <c r="S336" s="992"/>
      <c r="T336" s="992"/>
      <c r="U336" s="992">
        <f t="shared" ref="U336:U338" si="483">S336+T336</f>
        <v>0</v>
      </c>
      <c r="V336" s="991"/>
      <c r="W336" s="991"/>
      <c r="X336" s="153">
        <f t="shared" ref="X336:X338" si="484">V336+W336</f>
        <v>0</v>
      </c>
      <c r="Y336" s="998">
        <f t="shared" ref="Y336:AA338" si="485">D336+G336+J336+M336+P336+S336+V336</f>
        <v>4416</v>
      </c>
      <c r="Z336" s="998">
        <f t="shared" si="485"/>
        <v>3991</v>
      </c>
      <c r="AA336" s="998">
        <f t="shared" si="485"/>
        <v>8407</v>
      </c>
      <c r="AB336" s="991"/>
      <c r="AC336" s="991"/>
      <c r="AD336" s="992">
        <f>AB336+AC336</f>
        <v>0</v>
      </c>
      <c r="AE336" s="992">
        <f t="shared" ref="AE336:AF338" si="486">Y336+AB336</f>
        <v>4416</v>
      </c>
      <c r="AF336" s="992">
        <f t="shared" si="486"/>
        <v>3991</v>
      </c>
      <c r="AG336" s="992">
        <f>AE336+AF336</f>
        <v>8407</v>
      </c>
      <c r="AH336" s="991">
        <v>12</v>
      </c>
      <c r="AI336" s="991">
        <v>12</v>
      </c>
      <c r="AJ336" s="992">
        <f>AH336+AI336</f>
        <v>24</v>
      </c>
      <c r="AM336" s="155"/>
    </row>
    <row r="337" spans="1:39" s="146" customFormat="1" ht="28.5" customHeight="1">
      <c r="A337" s="675">
        <v>2</v>
      </c>
      <c r="B337" s="666">
        <v>123</v>
      </c>
      <c r="C337" s="390" t="s">
        <v>73</v>
      </c>
      <c r="D337" s="991">
        <v>168</v>
      </c>
      <c r="E337" s="991">
        <v>169</v>
      </c>
      <c r="F337" s="153">
        <f t="shared" si="478"/>
        <v>337</v>
      </c>
      <c r="G337" s="991">
        <v>20</v>
      </c>
      <c r="H337" s="991">
        <v>18</v>
      </c>
      <c r="I337" s="153">
        <f t="shared" si="479"/>
        <v>38</v>
      </c>
      <c r="J337" s="991">
        <v>17</v>
      </c>
      <c r="K337" s="991">
        <v>19</v>
      </c>
      <c r="L337" s="153">
        <f t="shared" si="480"/>
        <v>36</v>
      </c>
      <c r="M337" s="991">
        <v>9</v>
      </c>
      <c r="N337" s="991">
        <v>2</v>
      </c>
      <c r="O337" s="153">
        <f t="shared" si="481"/>
        <v>11</v>
      </c>
      <c r="P337" s="992"/>
      <c r="Q337" s="992"/>
      <c r="R337" s="153">
        <f t="shared" si="482"/>
        <v>0</v>
      </c>
      <c r="S337" s="992"/>
      <c r="T337" s="992"/>
      <c r="U337" s="992">
        <f t="shared" si="483"/>
        <v>0</v>
      </c>
      <c r="V337" s="991"/>
      <c r="W337" s="991"/>
      <c r="X337" s="153">
        <f t="shared" si="484"/>
        <v>0</v>
      </c>
      <c r="Y337" s="998">
        <f t="shared" si="485"/>
        <v>214</v>
      </c>
      <c r="Z337" s="998">
        <f t="shared" si="485"/>
        <v>208</v>
      </c>
      <c r="AA337" s="998">
        <f t="shared" si="485"/>
        <v>422</v>
      </c>
      <c r="AB337" s="991"/>
      <c r="AC337" s="991"/>
      <c r="AD337" s="992">
        <f>AB337+AC337</f>
        <v>0</v>
      </c>
      <c r="AE337" s="992">
        <f t="shared" si="486"/>
        <v>214</v>
      </c>
      <c r="AF337" s="992">
        <f t="shared" si="486"/>
        <v>208</v>
      </c>
      <c r="AG337" s="992">
        <f>AE337+AF337</f>
        <v>422</v>
      </c>
      <c r="AH337" s="991"/>
      <c r="AI337" s="991"/>
      <c r="AJ337" s="992">
        <f>AH337+AI337</f>
        <v>0</v>
      </c>
      <c r="AM337" s="155"/>
    </row>
    <row r="338" spans="1:39" s="146" customFormat="1" ht="28.5" customHeight="1">
      <c r="A338" s="675">
        <v>3</v>
      </c>
      <c r="B338" s="666">
        <v>124</v>
      </c>
      <c r="C338" s="390" t="s">
        <v>133</v>
      </c>
      <c r="D338" s="991">
        <v>18</v>
      </c>
      <c r="E338" s="991">
        <v>10</v>
      </c>
      <c r="F338" s="153">
        <f t="shared" si="478"/>
        <v>28</v>
      </c>
      <c r="G338" s="991">
        <v>0</v>
      </c>
      <c r="H338" s="991">
        <v>0</v>
      </c>
      <c r="I338" s="153">
        <f t="shared" si="479"/>
        <v>0</v>
      </c>
      <c r="J338" s="991">
        <v>0</v>
      </c>
      <c r="K338" s="991">
        <v>0</v>
      </c>
      <c r="L338" s="153">
        <f t="shared" si="480"/>
        <v>0</v>
      </c>
      <c r="M338" s="991">
        <v>0</v>
      </c>
      <c r="N338" s="991">
        <v>0</v>
      </c>
      <c r="O338" s="153">
        <f t="shared" si="481"/>
        <v>0</v>
      </c>
      <c r="P338" s="992"/>
      <c r="Q338" s="992"/>
      <c r="R338" s="153">
        <f t="shared" si="482"/>
        <v>0</v>
      </c>
      <c r="S338" s="992"/>
      <c r="T338" s="992"/>
      <c r="U338" s="992">
        <f t="shared" si="483"/>
        <v>0</v>
      </c>
      <c r="V338" s="991"/>
      <c r="W338" s="991"/>
      <c r="X338" s="153">
        <f t="shared" si="484"/>
        <v>0</v>
      </c>
      <c r="Y338" s="998">
        <f t="shared" si="485"/>
        <v>18</v>
      </c>
      <c r="Z338" s="998">
        <f t="shared" si="485"/>
        <v>10</v>
      </c>
      <c r="AA338" s="998">
        <f t="shared" si="485"/>
        <v>28</v>
      </c>
      <c r="AB338" s="991"/>
      <c r="AC338" s="991"/>
      <c r="AD338" s="992">
        <f>AB338+AC338</f>
        <v>0</v>
      </c>
      <c r="AE338" s="992">
        <f t="shared" si="486"/>
        <v>18</v>
      </c>
      <c r="AF338" s="992">
        <f t="shared" si="486"/>
        <v>10</v>
      </c>
      <c r="AG338" s="992">
        <f>AE338+AF338</f>
        <v>28</v>
      </c>
      <c r="AH338" s="991"/>
      <c r="AI338" s="991"/>
      <c r="AJ338" s="992">
        <f>AH338+AI338</f>
        <v>0</v>
      </c>
      <c r="AM338" s="155"/>
    </row>
    <row r="339" spans="1:39" s="146" customFormat="1" ht="28.5" customHeight="1">
      <c r="A339" s="675"/>
      <c r="B339" s="665"/>
      <c r="C339" s="378" t="s">
        <v>6</v>
      </c>
      <c r="D339" s="993">
        <f>SUM(D336:D338)</f>
        <v>3396</v>
      </c>
      <c r="E339" s="993">
        <f t="shared" ref="E339:P339" si="487">SUM(E336:E338)</f>
        <v>3101</v>
      </c>
      <c r="F339" s="993">
        <f t="shared" si="487"/>
        <v>6497</v>
      </c>
      <c r="G339" s="993">
        <f t="shared" si="487"/>
        <v>939</v>
      </c>
      <c r="H339" s="993">
        <f t="shared" si="487"/>
        <v>879</v>
      </c>
      <c r="I339" s="993">
        <f t="shared" si="487"/>
        <v>1818</v>
      </c>
      <c r="J339" s="993">
        <f t="shared" si="487"/>
        <v>166</v>
      </c>
      <c r="K339" s="993">
        <f t="shared" si="487"/>
        <v>128</v>
      </c>
      <c r="L339" s="993">
        <f t="shared" si="487"/>
        <v>294</v>
      </c>
      <c r="M339" s="993">
        <f t="shared" si="487"/>
        <v>147</v>
      </c>
      <c r="N339" s="993">
        <f t="shared" si="487"/>
        <v>101</v>
      </c>
      <c r="O339" s="993">
        <f t="shared" si="487"/>
        <v>248</v>
      </c>
      <c r="P339" s="993">
        <f t="shared" si="487"/>
        <v>0</v>
      </c>
      <c r="Q339" s="993">
        <f t="shared" ref="Q339:AJ339" si="488">SUM(Q336:Q338)</f>
        <v>0</v>
      </c>
      <c r="R339" s="993">
        <f t="shared" si="488"/>
        <v>0</v>
      </c>
      <c r="S339" s="993">
        <f t="shared" si="488"/>
        <v>0</v>
      </c>
      <c r="T339" s="993">
        <f t="shared" si="488"/>
        <v>0</v>
      </c>
      <c r="U339" s="993">
        <f t="shared" si="488"/>
        <v>0</v>
      </c>
      <c r="V339" s="993">
        <f t="shared" si="488"/>
        <v>0</v>
      </c>
      <c r="W339" s="993">
        <f t="shared" si="488"/>
        <v>0</v>
      </c>
      <c r="X339" s="993">
        <f t="shared" si="488"/>
        <v>0</v>
      </c>
      <c r="Y339" s="1015">
        <f t="shared" si="488"/>
        <v>4648</v>
      </c>
      <c r="Z339" s="1015">
        <f t="shared" si="488"/>
        <v>4209</v>
      </c>
      <c r="AA339" s="1015">
        <f t="shared" si="488"/>
        <v>8857</v>
      </c>
      <c r="AB339" s="993">
        <f t="shared" si="488"/>
        <v>0</v>
      </c>
      <c r="AC339" s="993">
        <f t="shared" si="488"/>
        <v>0</v>
      </c>
      <c r="AD339" s="993">
        <f t="shared" si="488"/>
        <v>0</v>
      </c>
      <c r="AE339" s="993">
        <f t="shared" si="488"/>
        <v>4648</v>
      </c>
      <c r="AF339" s="993">
        <f t="shared" si="488"/>
        <v>4209</v>
      </c>
      <c r="AG339" s="993">
        <f t="shared" si="488"/>
        <v>8857</v>
      </c>
      <c r="AH339" s="993">
        <f t="shared" si="488"/>
        <v>12</v>
      </c>
      <c r="AI339" s="993">
        <f t="shared" si="488"/>
        <v>12</v>
      </c>
      <c r="AJ339" s="993">
        <f t="shared" si="488"/>
        <v>24</v>
      </c>
      <c r="AM339" s="155"/>
    </row>
    <row r="340" spans="1:39" s="146" customFormat="1" ht="28.5" customHeight="1">
      <c r="A340" s="675"/>
      <c r="B340" s="693" t="s">
        <v>74</v>
      </c>
      <c r="C340" s="376"/>
      <c r="D340" s="988"/>
      <c r="E340" s="988"/>
      <c r="F340" s="988"/>
      <c r="G340" s="988"/>
      <c r="H340" s="988"/>
      <c r="I340" s="988"/>
      <c r="J340" s="988"/>
      <c r="K340" s="988"/>
      <c r="L340" s="988"/>
      <c r="M340" s="988"/>
      <c r="N340" s="988"/>
      <c r="O340" s="988"/>
      <c r="P340" s="988"/>
      <c r="Q340" s="988"/>
      <c r="R340" s="988"/>
      <c r="S340" s="988"/>
      <c r="T340" s="988"/>
      <c r="U340" s="988"/>
      <c r="V340" s="988"/>
      <c r="W340" s="988"/>
      <c r="X340" s="988"/>
      <c r="Y340" s="1016"/>
      <c r="Z340" s="1016"/>
      <c r="AA340" s="1014"/>
      <c r="AB340" s="988"/>
      <c r="AC340" s="988"/>
      <c r="AD340" s="988"/>
      <c r="AE340" s="988"/>
      <c r="AF340" s="988"/>
      <c r="AG340" s="988"/>
      <c r="AH340" s="988"/>
      <c r="AI340" s="988"/>
      <c r="AJ340" s="994"/>
      <c r="AM340" s="155"/>
    </row>
    <row r="341" spans="1:39" s="146" customFormat="1" ht="28.5" customHeight="1">
      <c r="A341" s="675">
        <v>1</v>
      </c>
      <c r="B341" s="666">
        <v>125</v>
      </c>
      <c r="C341" s="595" t="s">
        <v>74</v>
      </c>
      <c r="D341" s="991">
        <v>4136</v>
      </c>
      <c r="E341" s="991">
        <v>3921</v>
      </c>
      <c r="F341" s="153">
        <f t="shared" ref="F341:F349" si="489">D341+E341</f>
        <v>8057</v>
      </c>
      <c r="G341" s="991">
        <v>3713</v>
      </c>
      <c r="H341" s="991">
        <v>3320</v>
      </c>
      <c r="I341" s="153">
        <f t="shared" ref="I341:I349" si="490">G341+H341</f>
        <v>7033</v>
      </c>
      <c r="J341" s="991">
        <v>171</v>
      </c>
      <c r="K341" s="991">
        <v>151</v>
      </c>
      <c r="L341" s="153">
        <f t="shared" ref="L341:L349" si="491">J341+K341</f>
        <v>322</v>
      </c>
      <c r="M341" s="991">
        <v>45</v>
      </c>
      <c r="N341" s="991">
        <v>37</v>
      </c>
      <c r="O341" s="153">
        <f t="shared" ref="O341:O349" si="492">M341+N341</f>
        <v>82</v>
      </c>
      <c r="P341" s="992">
        <v>40</v>
      </c>
      <c r="Q341" s="992">
        <v>37</v>
      </c>
      <c r="R341" s="992">
        <f t="shared" ref="R341:R349" si="493">P341+Q341</f>
        <v>77</v>
      </c>
      <c r="S341" s="991">
        <v>58</v>
      </c>
      <c r="T341" s="991">
        <v>43</v>
      </c>
      <c r="U341" s="992">
        <f t="shared" ref="U341:U349" si="494">S341+T341</f>
        <v>101</v>
      </c>
      <c r="V341" s="991"/>
      <c r="W341" s="991"/>
      <c r="X341" s="992">
        <f t="shared" ref="X341:X349" si="495">V341+W341</f>
        <v>0</v>
      </c>
      <c r="Y341" s="998">
        <f t="shared" ref="Y341:Y349" si="496">D341+G341+J341+M341+P341+S341+V341</f>
        <v>8163</v>
      </c>
      <c r="Z341" s="998">
        <f t="shared" ref="Z341:Z349" si="497">E341+H341+K341+N341+Q341+T341+W341</f>
        <v>7509</v>
      </c>
      <c r="AA341" s="998">
        <f t="shared" ref="AA341:AA349" si="498">F341+I341+L341+O341+R341+U341+X341</f>
        <v>15672</v>
      </c>
      <c r="AB341" s="991">
        <v>178</v>
      </c>
      <c r="AC341" s="991">
        <v>179</v>
      </c>
      <c r="AD341" s="992">
        <f t="shared" ref="AD341:AD348" si="499">AB341+AC341</f>
        <v>357</v>
      </c>
      <c r="AE341" s="992">
        <f t="shared" ref="AE341:AE349" si="500">Y341+AB341</f>
        <v>8341</v>
      </c>
      <c r="AF341" s="992">
        <f t="shared" ref="AF341:AF349" si="501">Z341+AC341</f>
        <v>7688</v>
      </c>
      <c r="AG341" s="992">
        <f t="shared" ref="AG341:AG348" si="502">AE341+AF341</f>
        <v>16029</v>
      </c>
      <c r="AH341" s="991">
        <v>145</v>
      </c>
      <c r="AI341" s="991">
        <v>107</v>
      </c>
      <c r="AJ341" s="992">
        <f t="shared" ref="AJ341:AJ348" si="503">AH341+AI341</f>
        <v>252</v>
      </c>
      <c r="AM341" s="155"/>
    </row>
    <row r="342" spans="1:39" s="146" customFormat="1" ht="28.5" customHeight="1">
      <c r="A342" s="675">
        <v>2</v>
      </c>
      <c r="B342" s="666">
        <v>126</v>
      </c>
      <c r="C342" s="595" t="s">
        <v>77</v>
      </c>
      <c r="D342" s="991">
        <v>722</v>
      </c>
      <c r="E342" s="991">
        <v>630</v>
      </c>
      <c r="F342" s="153">
        <f t="shared" si="489"/>
        <v>1352</v>
      </c>
      <c r="G342" s="991">
        <v>641</v>
      </c>
      <c r="H342" s="991">
        <v>606</v>
      </c>
      <c r="I342" s="153">
        <f t="shared" si="490"/>
        <v>1247</v>
      </c>
      <c r="J342" s="991">
        <v>152</v>
      </c>
      <c r="K342" s="991">
        <v>155</v>
      </c>
      <c r="L342" s="153">
        <f t="shared" si="491"/>
        <v>307</v>
      </c>
      <c r="M342" s="991">
        <v>5</v>
      </c>
      <c r="N342" s="991">
        <v>5</v>
      </c>
      <c r="O342" s="153">
        <f t="shared" si="492"/>
        <v>10</v>
      </c>
      <c r="P342" s="992">
        <v>16</v>
      </c>
      <c r="Q342" s="992">
        <v>10</v>
      </c>
      <c r="R342" s="992">
        <f t="shared" si="493"/>
        <v>26</v>
      </c>
      <c r="S342" s="991">
        <v>12</v>
      </c>
      <c r="T342" s="991">
        <v>24</v>
      </c>
      <c r="U342" s="992">
        <f t="shared" si="494"/>
        <v>36</v>
      </c>
      <c r="V342" s="991"/>
      <c r="W342" s="991"/>
      <c r="X342" s="992">
        <f t="shared" si="495"/>
        <v>0</v>
      </c>
      <c r="Y342" s="998">
        <f t="shared" si="496"/>
        <v>1548</v>
      </c>
      <c r="Z342" s="998">
        <f t="shared" si="497"/>
        <v>1430</v>
      </c>
      <c r="AA342" s="998">
        <f t="shared" si="498"/>
        <v>2978</v>
      </c>
      <c r="AB342" s="991">
        <v>20</v>
      </c>
      <c r="AC342" s="991">
        <v>31</v>
      </c>
      <c r="AD342" s="992">
        <f t="shared" si="499"/>
        <v>51</v>
      </c>
      <c r="AE342" s="992">
        <f t="shared" si="500"/>
        <v>1568</v>
      </c>
      <c r="AF342" s="992">
        <f t="shared" si="501"/>
        <v>1461</v>
      </c>
      <c r="AG342" s="992">
        <f t="shared" si="502"/>
        <v>3029</v>
      </c>
      <c r="AH342" s="991">
        <v>15</v>
      </c>
      <c r="AI342" s="991">
        <v>2</v>
      </c>
      <c r="AJ342" s="992">
        <f t="shared" si="503"/>
        <v>17</v>
      </c>
      <c r="AM342" s="155"/>
    </row>
    <row r="343" spans="1:39" s="146" customFormat="1" ht="28.5" customHeight="1">
      <c r="A343" s="675">
        <v>3</v>
      </c>
      <c r="B343" s="666">
        <v>127</v>
      </c>
      <c r="C343" s="595" t="s">
        <v>75</v>
      </c>
      <c r="D343" s="991">
        <v>316</v>
      </c>
      <c r="E343" s="991">
        <v>318</v>
      </c>
      <c r="F343" s="153">
        <f t="shared" si="489"/>
        <v>634</v>
      </c>
      <c r="G343" s="991">
        <v>514</v>
      </c>
      <c r="H343" s="991">
        <v>512</v>
      </c>
      <c r="I343" s="153">
        <f t="shared" si="490"/>
        <v>1026</v>
      </c>
      <c r="J343" s="991">
        <v>41</v>
      </c>
      <c r="K343" s="991">
        <v>18</v>
      </c>
      <c r="L343" s="153">
        <f t="shared" si="491"/>
        <v>59</v>
      </c>
      <c r="M343" s="991">
        <v>3</v>
      </c>
      <c r="N343" s="991">
        <v>5</v>
      </c>
      <c r="O343" s="153">
        <f t="shared" si="492"/>
        <v>8</v>
      </c>
      <c r="P343" s="992">
        <v>0</v>
      </c>
      <c r="Q343" s="992">
        <v>0</v>
      </c>
      <c r="R343" s="992">
        <f t="shared" si="493"/>
        <v>0</v>
      </c>
      <c r="S343" s="991">
        <v>0</v>
      </c>
      <c r="T343" s="991">
        <v>0</v>
      </c>
      <c r="U343" s="992">
        <f t="shared" si="494"/>
        <v>0</v>
      </c>
      <c r="V343" s="991"/>
      <c r="W343" s="991"/>
      <c r="X343" s="992">
        <f t="shared" si="495"/>
        <v>0</v>
      </c>
      <c r="Y343" s="998">
        <f t="shared" si="496"/>
        <v>874</v>
      </c>
      <c r="Z343" s="998">
        <f t="shared" si="497"/>
        <v>853</v>
      </c>
      <c r="AA343" s="998">
        <f t="shared" si="498"/>
        <v>1727</v>
      </c>
      <c r="AB343" s="991">
        <v>6</v>
      </c>
      <c r="AC343" s="991">
        <v>13</v>
      </c>
      <c r="AD343" s="992">
        <f t="shared" si="499"/>
        <v>19</v>
      </c>
      <c r="AE343" s="992">
        <f t="shared" si="500"/>
        <v>880</v>
      </c>
      <c r="AF343" s="992">
        <f t="shared" si="501"/>
        <v>866</v>
      </c>
      <c r="AG343" s="992">
        <f t="shared" si="502"/>
        <v>1746</v>
      </c>
      <c r="AH343" s="991"/>
      <c r="AI343" s="991"/>
      <c r="AJ343" s="992">
        <f t="shared" si="503"/>
        <v>0</v>
      </c>
      <c r="AM343" s="155"/>
    </row>
    <row r="344" spans="1:39" s="146" customFormat="1" ht="28.5" customHeight="1">
      <c r="A344" s="675">
        <v>4</v>
      </c>
      <c r="B344" s="666">
        <v>128</v>
      </c>
      <c r="C344" s="595" t="s">
        <v>78</v>
      </c>
      <c r="D344" s="991">
        <v>385</v>
      </c>
      <c r="E344" s="991">
        <v>381</v>
      </c>
      <c r="F344" s="153">
        <f t="shared" si="489"/>
        <v>766</v>
      </c>
      <c r="G344" s="991">
        <v>580</v>
      </c>
      <c r="H344" s="991">
        <v>473</v>
      </c>
      <c r="I344" s="153">
        <f t="shared" si="490"/>
        <v>1053</v>
      </c>
      <c r="J344" s="991">
        <v>6</v>
      </c>
      <c r="K344" s="991">
        <v>8</v>
      </c>
      <c r="L344" s="153">
        <f t="shared" si="491"/>
        <v>14</v>
      </c>
      <c r="M344" s="991">
        <v>3</v>
      </c>
      <c r="N344" s="991">
        <v>6</v>
      </c>
      <c r="O344" s="153">
        <f t="shared" si="492"/>
        <v>9</v>
      </c>
      <c r="P344" s="992">
        <v>0</v>
      </c>
      <c r="Q344" s="992">
        <v>0</v>
      </c>
      <c r="R344" s="992">
        <f t="shared" si="493"/>
        <v>0</v>
      </c>
      <c r="S344" s="991">
        <v>0</v>
      </c>
      <c r="T344" s="991">
        <v>0</v>
      </c>
      <c r="U344" s="992">
        <f t="shared" si="494"/>
        <v>0</v>
      </c>
      <c r="V344" s="991"/>
      <c r="W344" s="991"/>
      <c r="X344" s="992">
        <f t="shared" si="495"/>
        <v>0</v>
      </c>
      <c r="Y344" s="998">
        <f t="shared" si="496"/>
        <v>974</v>
      </c>
      <c r="Z344" s="998">
        <f t="shared" si="497"/>
        <v>868</v>
      </c>
      <c r="AA344" s="998">
        <f t="shared" si="498"/>
        <v>1842</v>
      </c>
      <c r="AB344" s="991">
        <v>17</v>
      </c>
      <c r="AC344" s="991">
        <v>14</v>
      </c>
      <c r="AD344" s="992">
        <f t="shared" si="499"/>
        <v>31</v>
      </c>
      <c r="AE344" s="992">
        <f t="shared" si="500"/>
        <v>991</v>
      </c>
      <c r="AF344" s="992">
        <f t="shared" si="501"/>
        <v>882</v>
      </c>
      <c r="AG344" s="992">
        <f t="shared" si="502"/>
        <v>1873</v>
      </c>
      <c r="AH344" s="991"/>
      <c r="AI344" s="991"/>
      <c r="AJ344" s="992">
        <f t="shared" si="503"/>
        <v>0</v>
      </c>
      <c r="AM344" s="155"/>
    </row>
    <row r="345" spans="1:39" s="146" customFormat="1" ht="28.5" customHeight="1">
      <c r="A345" s="675">
        <v>5</v>
      </c>
      <c r="B345" s="666">
        <v>129</v>
      </c>
      <c r="C345" s="595" t="s">
        <v>76</v>
      </c>
      <c r="D345" s="991">
        <v>207</v>
      </c>
      <c r="E345" s="991">
        <v>185</v>
      </c>
      <c r="F345" s="153">
        <f t="shared" si="489"/>
        <v>392</v>
      </c>
      <c r="G345" s="991">
        <v>199</v>
      </c>
      <c r="H345" s="991">
        <v>216</v>
      </c>
      <c r="I345" s="153">
        <f t="shared" si="490"/>
        <v>415</v>
      </c>
      <c r="J345" s="991">
        <v>7</v>
      </c>
      <c r="K345" s="991">
        <v>7</v>
      </c>
      <c r="L345" s="153">
        <f t="shared" si="491"/>
        <v>14</v>
      </c>
      <c r="M345" s="991">
        <v>3</v>
      </c>
      <c r="N345" s="991">
        <v>2</v>
      </c>
      <c r="O345" s="153">
        <f t="shared" si="492"/>
        <v>5</v>
      </c>
      <c r="P345" s="992">
        <v>2</v>
      </c>
      <c r="Q345" s="992">
        <v>2</v>
      </c>
      <c r="R345" s="992">
        <f t="shared" si="493"/>
        <v>4</v>
      </c>
      <c r="S345" s="991">
        <v>3</v>
      </c>
      <c r="T345" s="991">
        <v>2</v>
      </c>
      <c r="U345" s="992">
        <f t="shared" si="494"/>
        <v>5</v>
      </c>
      <c r="V345" s="991"/>
      <c r="W345" s="991"/>
      <c r="X345" s="992">
        <f t="shared" si="495"/>
        <v>0</v>
      </c>
      <c r="Y345" s="998">
        <f t="shared" si="496"/>
        <v>421</v>
      </c>
      <c r="Z345" s="998">
        <f t="shared" si="497"/>
        <v>414</v>
      </c>
      <c r="AA345" s="998">
        <f t="shared" si="498"/>
        <v>835</v>
      </c>
      <c r="AB345" s="991">
        <v>25</v>
      </c>
      <c r="AC345" s="991">
        <v>25</v>
      </c>
      <c r="AD345" s="992">
        <f t="shared" si="499"/>
        <v>50</v>
      </c>
      <c r="AE345" s="992">
        <f t="shared" si="500"/>
        <v>446</v>
      </c>
      <c r="AF345" s="992">
        <f t="shared" si="501"/>
        <v>439</v>
      </c>
      <c r="AG345" s="992">
        <f t="shared" si="502"/>
        <v>885</v>
      </c>
      <c r="AH345" s="991"/>
      <c r="AI345" s="991"/>
      <c r="AJ345" s="992">
        <f t="shared" si="503"/>
        <v>0</v>
      </c>
      <c r="AM345" s="155"/>
    </row>
    <row r="346" spans="1:39" s="146" customFormat="1" ht="28.5" customHeight="1">
      <c r="A346" s="675">
        <v>6</v>
      </c>
      <c r="B346" s="666">
        <v>130</v>
      </c>
      <c r="C346" s="595" t="s">
        <v>788</v>
      </c>
      <c r="D346" s="991">
        <v>16</v>
      </c>
      <c r="E346" s="991">
        <v>13</v>
      </c>
      <c r="F346" s="153">
        <f t="shared" si="489"/>
        <v>29</v>
      </c>
      <c r="G346" s="991">
        <v>6</v>
      </c>
      <c r="H346" s="991">
        <v>8</v>
      </c>
      <c r="I346" s="153">
        <f t="shared" si="490"/>
        <v>14</v>
      </c>
      <c r="J346" s="991">
        <v>0</v>
      </c>
      <c r="K346" s="991">
        <v>0</v>
      </c>
      <c r="L346" s="153">
        <f t="shared" si="491"/>
        <v>0</v>
      </c>
      <c r="M346" s="991">
        <v>0</v>
      </c>
      <c r="N346" s="991">
        <v>0</v>
      </c>
      <c r="O346" s="153">
        <f t="shared" si="492"/>
        <v>0</v>
      </c>
      <c r="P346" s="992">
        <v>0</v>
      </c>
      <c r="Q346" s="992">
        <v>0</v>
      </c>
      <c r="R346" s="992">
        <f t="shared" si="493"/>
        <v>0</v>
      </c>
      <c r="S346" s="991">
        <v>0</v>
      </c>
      <c r="T346" s="991">
        <v>0</v>
      </c>
      <c r="U346" s="992">
        <f t="shared" si="494"/>
        <v>0</v>
      </c>
      <c r="V346" s="991"/>
      <c r="W346" s="991"/>
      <c r="X346" s="992">
        <f t="shared" si="495"/>
        <v>0</v>
      </c>
      <c r="Y346" s="998">
        <f t="shared" si="496"/>
        <v>22</v>
      </c>
      <c r="Z346" s="998">
        <f t="shared" si="497"/>
        <v>21</v>
      </c>
      <c r="AA346" s="998">
        <f t="shared" si="498"/>
        <v>43</v>
      </c>
      <c r="AB346" s="991">
        <v>4</v>
      </c>
      <c r="AC346" s="991">
        <v>2</v>
      </c>
      <c r="AD346" s="992">
        <f t="shared" si="499"/>
        <v>6</v>
      </c>
      <c r="AE346" s="992">
        <f t="shared" si="500"/>
        <v>26</v>
      </c>
      <c r="AF346" s="992">
        <f t="shared" si="501"/>
        <v>23</v>
      </c>
      <c r="AG346" s="992">
        <f t="shared" si="502"/>
        <v>49</v>
      </c>
      <c r="AH346" s="991"/>
      <c r="AI346" s="991"/>
      <c r="AJ346" s="992">
        <f t="shared" si="503"/>
        <v>0</v>
      </c>
      <c r="AM346" s="155"/>
    </row>
    <row r="347" spans="1:39" s="146" customFormat="1" ht="28.5" customHeight="1">
      <c r="A347" s="675">
        <v>7</v>
      </c>
      <c r="B347" s="666">
        <v>131</v>
      </c>
      <c r="C347" s="595" t="s">
        <v>699</v>
      </c>
      <c r="D347" s="991">
        <v>0</v>
      </c>
      <c r="E347" s="991">
        <v>0</v>
      </c>
      <c r="F347" s="153">
        <f t="shared" si="489"/>
        <v>0</v>
      </c>
      <c r="G347" s="991">
        <v>0</v>
      </c>
      <c r="H347" s="991">
        <v>0</v>
      </c>
      <c r="I347" s="153">
        <f t="shared" si="490"/>
        <v>0</v>
      </c>
      <c r="J347" s="991">
        <v>0</v>
      </c>
      <c r="K347" s="991">
        <v>0</v>
      </c>
      <c r="L347" s="153">
        <f t="shared" si="491"/>
        <v>0</v>
      </c>
      <c r="M347" s="991">
        <v>0</v>
      </c>
      <c r="N347" s="991">
        <v>0</v>
      </c>
      <c r="O347" s="153">
        <f t="shared" si="492"/>
        <v>0</v>
      </c>
      <c r="P347" s="992">
        <v>0</v>
      </c>
      <c r="Q347" s="992">
        <v>0</v>
      </c>
      <c r="R347" s="992">
        <f t="shared" si="493"/>
        <v>0</v>
      </c>
      <c r="S347" s="991">
        <v>0</v>
      </c>
      <c r="T347" s="991">
        <v>0</v>
      </c>
      <c r="U347" s="992">
        <f t="shared" si="494"/>
        <v>0</v>
      </c>
      <c r="V347" s="991"/>
      <c r="W347" s="991"/>
      <c r="X347" s="992">
        <f t="shared" si="495"/>
        <v>0</v>
      </c>
      <c r="Y347" s="998">
        <f t="shared" si="496"/>
        <v>0</v>
      </c>
      <c r="Z347" s="998">
        <f t="shared" si="497"/>
        <v>0</v>
      </c>
      <c r="AA347" s="998">
        <f t="shared" si="498"/>
        <v>0</v>
      </c>
      <c r="AB347" s="991">
        <v>0</v>
      </c>
      <c r="AC347" s="991">
        <v>0</v>
      </c>
      <c r="AD347" s="992">
        <f t="shared" si="499"/>
        <v>0</v>
      </c>
      <c r="AE347" s="992">
        <f t="shared" si="500"/>
        <v>0</v>
      </c>
      <c r="AF347" s="992">
        <f t="shared" si="501"/>
        <v>0</v>
      </c>
      <c r="AG347" s="992">
        <f t="shared" si="502"/>
        <v>0</v>
      </c>
      <c r="AH347" s="991"/>
      <c r="AI347" s="991"/>
      <c r="AJ347" s="992">
        <f t="shared" si="503"/>
        <v>0</v>
      </c>
      <c r="AM347" s="155"/>
    </row>
    <row r="348" spans="1:39" s="146" customFormat="1" ht="28.5" customHeight="1">
      <c r="A348" s="675">
        <v>8</v>
      </c>
      <c r="B348" s="666">
        <v>132</v>
      </c>
      <c r="C348" s="595" t="s">
        <v>700</v>
      </c>
      <c r="D348" s="991">
        <v>29</v>
      </c>
      <c r="E348" s="991">
        <v>28</v>
      </c>
      <c r="F348" s="153">
        <f t="shared" si="489"/>
        <v>57</v>
      </c>
      <c r="G348" s="991">
        <v>29</v>
      </c>
      <c r="H348" s="991">
        <v>30</v>
      </c>
      <c r="I348" s="153">
        <f t="shared" si="490"/>
        <v>59</v>
      </c>
      <c r="J348" s="991">
        <v>3</v>
      </c>
      <c r="K348" s="991">
        <v>3</v>
      </c>
      <c r="L348" s="153">
        <f t="shared" si="491"/>
        <v>6</v>
      </c>
      <c r="M348" s="991">
        <v>0</v>
      </c>
      <c r="N348" s="991">
        <v>0</v>
      </c>
      <c r="O348" s="153">
        <f t="shared" si="492"/>
        <v>0</v>
      </c>
      <c r="P348" s="992">
        <v>0</v>
      </c>
      <c r="Q348" s="992">
        <v>0</v>
      </c>
      <c r="R348" s="992">
        <f t="shared" si="493"/>
        <v>0</v>
      </c>
      <c r="S348" s="991">
        <v>0</v>
      </c>
      <c r="T348" s="991">
        <v>0</v>
      </c>
      <c r="U348" s="992">
        <f t="shared" si="494"/>
        <v>0</v>
      </c>
      <c r="V348" s="991"/>
      <c r="W348" s="991"/>
      <c r="X348" s="992">
        <f t="shared" si="495"/>
        <v>0</v>
      </c>
      <c r="Y348" s="998">
        <f t="shared" si="496"/>
        <v>61</v>
      </c>
      <c r="Z348" s="998">
        <f t="shared" si="497"/>
        <v>61</v>
      </c>
      <c r="AA348" s="998">
        <f t="shared" si="498"/>
        <v>122</v>
      </c>
      <c r="AB348" s="991">
        <v>2</v>
      </c>
      <c r="AC348" s="991">
        <v>2</v>
      </c>
      <c r="AD348" s="992">
        <f t="shared" si="499"/>
        <v>4</v>
      </c>
      <c r="AE348" s="992">
        <f t="shared" si="500"/>
        <v>63</v>
      </c>
      <c r="AF348" s="992">
        <f t="shared" si="501"/>
        <v>63</v>
      </c>
      <c r="AG348" s="992">
        <f t="shared" si="502"/>
        <v>126</v>
      </c>
      <c r="AH348" s="991"/>
      <c r="AI348" s="991"/>
      <c r="AJ348" s="992">
        <f t="shared" si="503"/>
        <v>0</v>
      </c>
      <c r="AM348" s="155"/>
    </row>
    <row r="349" spans="1:39" s="146" customFormat="1" ht="28.5" customHeight="1">
      <c r="A349" s="675">
        <v>9</v>
      </c>
      <c r="B349" s="666">
        <v>133</v>
      </c>
      <c r="C349" s="137" t="s">
        <v>789</v>
      </c>
      <c r="D349" s="991">
        <v>0</v>
      </c>
      <c r="E349" s="991">
        <v>1</v>
      </c>
      <c r="F349" s="153">
        <f t="shared" si="489"/>
        <v>1</v>
      </c>
      <c r="G349" s="991">
        <v>0</v>
      </c>
      <c r="H349" s="991">
        <v>0</v>
      </c>
      <c r="I349" s="153">
        <f t="shared" si="490"/>
        <v>0</v>
      </c>
      <c r="J349" s="991">
        <v>0</v>
      </c>
      <c r="K349" s="991">
        <v>0</v>
      </c>
      <c r="L349" s="153">
        <f t="shared" si="491"/>
        <v>0</v>
      </c>
      <c r="M349" s="991">
        <v>0</v>
      </c>
      <c r="N349" s="991">
        <v>0</v>
      </c>
      <c r="O349" s="153">
        <f t="shared" si="492"/>
        <v>0</v>
      </c>
      <c r="P349" s="992">
        <v>0</v>
      </c>
      <c r="Q349" s="992">
        <v>0</v>
      </c>
      <c r="R349" s="992">
        <f t="shared" si="493"/>
        <v>0</v>
      </c>
      <c r="S349" s="991">
        <v>0</v>
      </c>
      <c r="T349" s="991">
        <v>0</v>
      </c>
      <c r="U349" s="992">
        <f t="shared" si="494"/>
        <v>0</v>
      </c>
      <c r="V349" s="991"/>
      <c r="W349" s="991"/>
      <c r="X349" s="992">
        <f t="shared" si="495"/>
        <v>0</v>
      </c>
      <c r="Y349" s="998">
        <f t="shared" si="496"/>
        <v>0</v>
      </c>
      <c r="Z349" s="998">
        <f t="shared" si="497"/>
        <v>1</v>
      </c>
      <c r="AA349" s="998">
        <f t="shared" si="498"/>
        <v>1</v>
      </c>
      <c r="AB349" s="991">
        <v>2</v>
      </c>
      <c r="AC349" s="991">
        <v>3</v>
      </c>
      <c r="AD349" s="992">
        <f>AB349+AC349</f>
        <v>5</v>
      </c>
      <c r="AE349" s="992">
        <f t="shared" si="500"/>
        <v>2</v>
      </c>
      <c r="AF349" s="992">
        <f t="shared" si="501"/>
        <v>4</v>
      </c>
      <c r="AG349" s="992">
        <f>AE349+AF349</f>
        <v>6</v>
      </c>
      <c r="AH349" s="991"/>
      <c r="AI349" s="991"/>
      <c r="AJ349" s="992">
        <f>AH349+AI349</f>
        <v>0</v>
      </c>
      <c r="AM349" s="155"/>
    </row>
    <row r="350" spans="1:39" s="146" customFormat="1" ht="28.5" customHeight="1">
      <c r="A350" s="675"/>
      <c r="B350" s="665"/>
      <c r="C350" s="378" t="s">
        <v>6</v>
      </c>
      <c r="D350" s="993">
        <f>SUM(D341:D349)</f>
        <v>5811</v>
      </c>
      <c r="E350" s="993">
        <f t="shared" ref="E350:AJ350" si="504">SUM(E341:E349)</f>
        <v>5477</v>
      </c>
      <c r="F350" s="993">
        <f t="shared" si="504"/>
        <v>11288</v>
      </c>
      <c r="G350" s="993">
        <f t="shared" si="504"/>
        <v>5682</v>
      </c>
      <c r="H350" s="993">
        <f t="shared" si="504"/>
        <v>5165</v>
      </c>
      <c r="I350" s="993">
        <f t="shared" si="504"/>
        <v>10847</v>
      </c>
      <c r="J350" s="993">
        <f t="shared" si="504"/>
        <v>380</v>
      </c>
      <c r="K350" s="993">
        <f t="shared" si="504"/>
        <v>342</v>
      </c>
      <c r="L350" s="993">
        <f t="shared" si="504"/>
        <v>722</v>
      </c>
      <c r="M350" s="993">
        <f t="shared" si="504"/>
        <v>59</v>
      </c>
      <c r="N350" s="993">
        <f t="shared" si="504"/>
        <v>55</v>
      </c>
      <c r="O350" s="993">
        <f t="shared" si="504"/>
        <v>114</v>
      </c>
      <c r="P350" s="993">
        <f t="shared" si="504"/>
        <v>58</v>
      </c>
      <c r="Q350" s="993">
        <f t="shared" si="504"/>
        <v>49</v>
      </c>
      <c r="R350" s="993">
        <f t="shared" si="504"/>
        <v>107</v>
      </c>
      <c r="S350" s="993">
        <f t="shared" si="504"/>
        <v>73</v>
      </c>
      <c r="T350" s="993">
        <f t="shared" si="504"/>
        <v>69</v>
      </c>
      <c r="U350" s="993">
        <f t="shared" si="504"/>
        <v>142</v>
      </c>
      <c r="V350" s="993">
        <f t="shared" si="504"/>
        <v>0</v>
      </c>
      <c r="W350" s="993">
        <f t="shared" si="504"/>
        <v>0</v>
      </c>
      <c r="X350" s="993">
        <f t="shared" si="504"/>
        <v>0</v>
      </c>
      <c r="Y350" s="1015">
        <f t="shared" si="504"/>
        <v>12063</v>
      </c>
      <c r="Z350" s="1015">
        <f t="shared" si="504"/>
        <v>11157</v>
      </c>
      <c r="AA350" s="1015">
        <f t="shared" si="504"/>
        <v>23220</v>
      </c>
      <c r="AB350" s="993">
        <f t="shared" si="504"/>
        <v>254</v>
      </c>
      <c r="AC350" s="993">
        <f t="shared" si="504"/>
        <v>269</v>
      </c>
      <c r="AD350" s="993">
        <f t="shared" si="504"/>
        <v>523</v>
      </c>
      <c r="AE350" s="993">
        <f t="shared" si="504"/>
        <v>12317</v>
      </c>
      <c r="AF350" s="993">
        <f t="shared" si="504"/>
        <v>11426</v>
      </c>
      <c r="AG350" s="993">
        <f t="shared" si="504"/>
        <v>23743</v>
      </c>
      <c r="AH350" s="993">
        <f t="shared" si="504"/>
        <v>160</v>
      </c>
      <c r="AI350" s="993">
        <f t="shared" si="504"/>
        <v>109</v>
      </c>
      <c r="AJ350" s="993">
        <f t="shared" si="504"/>
        <v>269</v>
      </c>
      <c r="AM350" s="155"/>
    </row>
    <row r="351" spans="1:39" s="146" customFormat="1" ht="28.5" customHeight="1">
      <c r="A351" s="675"/>
      <c r="B351" s="693" t="s">
        <v>160</v>
      </c>
      <c r="C351" s="376"/>
      <c r="D351" s="988"/>
      <c r="E351" s="988"/>
      <c r="F351" s="988"/>
      <c r="G351" s="988"/>
      <c r="H351" s="988"/>
      <c r="I351" s="988"/>
      <c r="J351" s="988"/>
      <c r="K351" s="988"/>
      <c r="L351" s="988"/>
      <c r="M351" s="988"/>
      <c r="N351" s="988"/>
      <c r="O351" s="988"/>
      <c r="P351" s="988"/>
      <c r="Q351" s="988"/>
      <c r="R351" s="988"/>
      <c r="S351" s="988"/>
      <c r="T351" s="988"/>
      <c r="U351" s="988"/>
      <c r="V351" s="988"/>
      <c r="W351" s="988"/>
      <c r="X351" s="988"/>
      <c r="Y351" s="1016"/>
      <c r="Z351" s="1016"/>
      <c r="AA351" s="1014"/>
      <c r="AB351" s="988"/>
      <c r="AC351" s="988"/>
      <c r="AD351" s="988"/>
      <c r="AE351" s="988"/>
      <c r="AF351" s="988"/>
      <c r="AG351" s="988"/>
      <c r="AH351" s="988"/>
      <c r="AI351" s="988"/>
      <c r="AJ351" s="994"/>
      <c r="AM351" s="155"/>
    </row>
    <row r="352" spans="1:39" s="146" customFormat="1" ht="28.5" customHeight="1">
      <c r="A352" s="675">
        <v>1</v>
      </c>
      <c r="B352" s="666">
        <v>134</v>
      </c>
      <c r="C352" s="150" t="s">
        <v>306</v>
      </c>
      <c r="D352" s="991">
        <v>1067</v>
      </c>
      <c r="E352" s="991">
        <v>1013</v>
      </c>
      <c r="F352" s="992">
        <f t="shared" ref="F352:F357" si="505">D352+E352</f>
        <v>2080</v>
      </c>
      <c r="G352" s="991">
        <v>1158</v>
      </c>
      <c r="H352" s="991">
        <v>1124</v>
      </c>
      <c r="I352" s="992">
        <f t="shared" ref="I352:I357" si="506">G352+H352</f>
        <v>2282</v>
      </c>
      <c r="J352" s="991">
        <v>147</v>
      </c>
      <c r="K352" s="991">
        <v>115</v>
      </c>
      <c r="L352" s="992">
        <f t="shared" ref="L352:L357" si="507">J352+K352</f>
        <v>262</v>
      </c>
      <c r="M352" s="991">
        <v>81</v>
      </c>
      <c r="N352" s="991">
        <v>73</v>
      </c>
      <c r="O352" s="992">
        <f t="shared" ref="O352:O357" si="508">M352+N352</f>
        <v>154</v>
      </c>
      <c r="P352" s="992">
        <v>5</v>
      </c>
      <c r="Q352" s="992">
        <v>3</v>
      </c>
      <c r="R352" s="153">
        <f t="shared" ref="R352:R357" si="509">P352+Q352</f>
        <v>8</v>
      </c>
      <c r="S352" s="991">
        <v>12</v>
      </c>
      <c r="T352" s="991">
        <v>8</v>
      </c>
      <c r="U352" s="992">
        <f t="shared" ref="U352:U357" si="510">S352+T352</f>
        <v>20</v>
      </c>
      <c r="V352" s="992">
        <v>0</v>
      </c>
      <c r="W352" s="992">
        <v>0</v>
      </c>
      <c r="X352" s="992">
        <f>V352+W352</f>
        <v>0</v>
      </c>
      <c r="Y352" s="998">
        <f t="shared" ref="Y352:AA357" si="511">D352+G352+J352+M352+P352+S352+V352</f>
        <v>2470</v>
      </c>
      <c r="Z352" s="998">
        <f t="shared" si="511"/>
        <v>2336</v>
      </c>
      <c r="AA352" s="998">
        <f t="shared" si="511"/>
        <v>4806</v>
      </c>
      <c r="AB352" s="991">
        <v>0</v>
      </c>
      <c r="AC352" s="991">
        <v>0</v>
      </c>
      <c r="AD352" s="992">
        <f t="shared" ref="AD352:AD357" si="512">AB352+AC352</f>
        <v>0</v>
      </c>
      <c r="AE352" s="992">
        <f t="shared" ref="AE352:AF357" si="513">Y352+AB352</f>
        <v>2470</v>
      </c>
      <c r="AF352" s="992">
        <f t="shared" si="513"/>
        <v>2336</v>
      </c>
      <c r="AG352" s="992">
        <f t="shared" ref="AG352:AG357" si="514">AE352+AF352</f>
        <v>4806</v>
      </c>
      <c r="AH352" s="578">
        <v>24</v>
      </c>
      <c r="AI352" s="578">
        <v>16</v>
      </c>
      <c r="AJ352" s="992">
        <f t="shared" ref="AJ352:AJ357" si="515">AH352+AI352</f>
        <v>40</v>
      </c>
      <c r="AM352" s="155"/>
    </row>
    <row r="353" spans="1:39" s="146" customFormat="1" ht="28.5" customHeight="1">
      <c r="A353" s="675">
        <v>2</v>
      </c>
      <c r="B353" s="666">
        <v>135</v>
      </c>
      <c r="C353" s="150" t="s">
        <v>82</v>
      </c>
      <c r="D353" s="991">
        <v>44</v>
      </c>
      <c r="E353" s="991">
        <v>63</v>
      </c>
      <c r="F353" s="992">
        <f t="shared" si="505"/>
        <v>107</v>
      </c>
      <c r="G353" s="991">
        <v>48</v>
      </c>
      <c r="H353" s="991">
        <v>69</v>
      </c>
      <c r="I353" s="992">
        <f t="shared" si="506"/>
        <v>117</v>
      </c>
      <c r="J353" s="991">
        <v>12</v>
      </c>
      <c r="K353" s="991">
        <v>13</v>
      </c>
      <c r="L353" s="992">
        <f t="shared" si="507"/>
        <v>25</v>
      </c>
      <c r="M353" s="991">
        <v>3</v>
      </c>
      <c r="N353" s="991">
        <v>4</v>
      </c>
      <c r="O353" s="992">
        <f t="shared" si="508"/>
        <v>7</v>
      </c>
      <c r="P353" s="992">
        <v>0</v>
      </c>
      <c r="Q353" s="992">
        <v>0</v>
      </c>
      <c r="R353" s="153">
        <f t="shared" si="509"/>
        <v>0</v>
      </c>
      <c r="S353" s="992">
        <v>0</v>
      </c>
      <c r="T353" s="992">
        <v>0</v>
      </c>
      <c r="U353" s="992">
        <f t="shared" si="510"/>
        <v>0</v>
      </c>
      <c r="V353" s="992">
        <v>0</v>
      </c>
      <c r="W353" s="992">
        <v>0</v>
      </c>
      <c r="X353" s="992">
        <f t="shared" ref="X353:X357" si="516">V353+W353</f>
        <v>0</v>
      </c>
      <c r="Y353" s="998">
        <f t="shared" si="511"/>
        <v>107</v>
      </c>
      <c r="Z353" s="998">
        <f t="shared" si="511"/>
        <v>149</v>
      </c>
      <c r="AA353" s="998">
        <f t="shared" si="511"/>
        <v>256</v>
      </c>
      <c r="AB353" s="991">
        <v>0</v>
      </c>
      <c r="AC353" s="991">
        <v>0</v>
      </c>
      <c r="AD353" s="992">
        <f t="shared" si="512"/>
        <v>0</v>
      </c>
      <c r="AE353" s="992">
        <f t="shared" si="513"/>
        <v>107</v>
      </c>
      <c r="AF353" s="992">
        <f t="shared" si="513"/>
        <v>149</v>
      </c>
      <c r="AG353" s="992">
        <f t="shared" si="514"/>
        <v>256</v>
      </c>
      <c r="AH353" s="578">
        <v>1</v>
      </c>
      <c r="AI353" s="578">
        <v>0</v>
      </c>
      <c r="AJ353" s="992">
        <f t="shared" si="515"/>
        <v>1</v>
      </c>
      <c r="AM353" s="155"/>
    </row>
    <row r="354" spans="1:39" s="146" customFormat="1" ht="28.5" customHeight="1">
      <c r="A354" s="675">
        <v>3</v>
      </c>
      <c r="B354" s="666">
        <v>136</v>
      </c>
      <c r="C354" s="150" t="s">
        <v>79</v>
      </c>
      <c r="D354" s="991">
        <v>415</v>
      </c>
      <c r="E354" s="991">
        <v>377</v>
      </c>
      <c r="F354" s="992">
        <f t="shared" si="505"/>
        <v>792</v>
      </c>
      <c r="G354" s="991">
        <v>452</v>
      </c>
      <c r="H354" s="991">
        <v>439</v>
      </c>
      <c r="I354" s="992">
        <f t="shared" si="506"/>
        <v>891</v>
      </c>
      <c r="J354" s="991">
        <v>78</v>
      </c>
      <c r="K354" s="991">
        <v>72</v>
      </c>
      <c r="L354" s="992">
        <f t="shared" si="507"/>
        <v>150</v>
      </c>
      <c r="M354" s="991">
        <v>4</v>
      </c>
      <c r="N354" s="991">
        <v>3</v>
      </c>
      <c r="O354" s="992">
        <f t="shared" si="508"/>
        <v>7</v>
      </c>
      <c r="P354" s="992">
        <v>0</v>
      </c>
      <c r="Q354" s="992">
        <v>0</v>
      </c>
      <c r="R354" s="153">
        <f t="shared" si="509"/>
        <v>0</v>
      </c>
      <c r="S354" s="992">
        <v>0</v>
      </c>
      <c r="T354" s="992">
        <v>0</v>
      </c>
      <c r="U354" s="992">
        <f t="shared" si="510"/>
        <v>0</v>
      </c>
      <c r="V354" s="992">
        <v>0</v>
      </c>
      <c r="W354" s="992">
        <v>0</v>
      </c>
      <c r="X354" s="992">
        <f t="shared" si="516"/>
        <v>0</v>
      </c>
      <c r="Y354" s="998">
        <f t="shared" si="511"/>
        <v>949</v>
      </c>
      <c r="Z354" s="998">
        <f t="shared" si="511"/>
        <v>891</v>
      </c>
      <c r="AA354" s="998">
        <f t="shared" si="511"/>
        <v>1840</v>
      </c>
      <c r="AB354" s="991">
        <v>0</v>
      </c>
      <c r="AC354" s="991">
        <v>0</v>
      </c>
      <c r="AD354" s="992">
        <f t="shared" si="512"/>
        <v>0</v>
      </c>
      <c r="AE354" s="992">
        <f t="shared" si="513"/>
        <v>949</v>
      </c>
      <c r="AF354" s="992">
        <f t="shared" si="513"/>
        <v>891</v>
      </c>
      <c r="AG354" s="992">
        <f t="shared" si="514"/>
        <v>1840</v>
      </c>
      <c r="AH354" s="578">
        <v>6</v>
      </c>
      <c r="AI354" s="578">
        <v>3</v>
      </c>
      <c r="AJ354" s="992">
        <f t="shared" si="515"/>
        <v>9</v>
      </c>
      <c r="AM354" s="155"/>
    </row>
    <row r="355" spans="1:39" s="146" customFormat="1" ht="28.5" customHeight="1">
      <c r="A355" s="675">
        <v>4</v>
      </c>
      <c r="B355" s="666">
        <v>137</v>
      </c>
      <c r="C355" s="150" t="s">
        <v>83</v>
      </c>
      <c r="D355" s="991">
        <v>243</v>
      </c>
      <c r="E355" s="991">
        <v>208</v>
      </c>
      <c r="F355" s="992">
        <f t="shared" si="505"/>
        <v>451</v>
      </c>
      <c r="G355" s="991">
        <v>256</v>
      </c>
      <c r="H355" s="991">
        <v>211</v>
      </c>
      <c r="I355" s="992">
        <f t="shared" si="506"/>
        <v>467</v>
      </c>
      <c r="J355" s="991">
        <v>30</v>
      </c>
      <c r="K355" s="991">
        <v>14</v>
      </c>
      <c r="L355" s="992">
        <f t="shared" si="507"/>
        <v>44</v>
      </c>
      <c r="M355" s="991">
        <v>3</v>
      </c>
      <c r="N355" s="991">
        <v>2</v>
      </c>
      <c r="O355" s="992">
        <f t="shared" si="508"/>
        <v>5</v>
      </c>
      <c r="P355" s="992">
        <v>0</v>
      </c>
      <c r="Q355" s="992">
        <v>0</v>
      </c>
      <c r="R355" s="153">
        <f t="shared" si="509"/>
        <v>0</v>
      </c>
      <c r="S355" s="991">
        <v>4</v>
      </c>
      <c r="T355" s="991">
        <v>2</v>
      </c>
      <c r="U355" s="992">
        <f t="shared" si="510"/>
        <v>6</v>
      </c>
      <c r="V355" s="992">
        <v>0</v>
      </c>
      <c r="W355" s="992">
        <v>0</v>
      </c>
      <c r="X355" s="992">
        <f t="shared" si="516"/>
        <v>0</v>
      </c>
      <c r="Y355" s="998">
        <f t="shared" si="511"/>
        <v>536</v>
      </c>
      <c r="Z355" s="998">
        <f t="shared" si="511"/>
        <v>437</v>
      </c>
      <c r="AA355" s="998">
        <f t="shared" si="511"/>
        <v>973</v>
      </c>
      <c r="AB355" s="991">
        <v>0</v>
      </c>
      <c r="AC355" s="991">
        <v>0</v>
      </c>
      <c r="AD355" s="992">
        <f t="shared" si="512"/>
        <v>0</v>
      </c>
      <c r="AE355" s="992">
        <f t="shared" si="513"/>
        <v>536</v>
      </c>
      <c r="AF355" s="992">
        <f t="shared" si="513"/>
        <v>437</v>
      </c>
      <c r="AG355" s="992">
        <f t="shared" si="514"/>
        <v>973</v>
      </c>
      <c r="AH355" s="578">
        <v>3</v>
      </c>
      <c r="AI355" s="578">
        <v>2</v>
      </c>
      <c r="AJ355" s="992">
        <f t="shared" si="515"/>
        <v>5</v>
      </c>
      <c r="AM355" s="155"/>
    </row>
    <row r="356" spans="1:39" s="146" customFormat="1" ht="28.5" customHeight="1">
      <c r="A356" s="675">
        <v>5</v>
      </c>
      <c r="B356" s="666">
        <v>138</v>
      </c>
      <c r="C356" s="150" t="s">
        <v>80</v>
      </c>
      <c r="D356" s="991">
        <v>14</v>
      </c>
      <c r="E356" s="991">
        <v>16</v>
      </c>
      <c r="F356" s="992">
        <f t="shared" si="505"/>
        <v>30</v>
      </c>
      <c r="G356" s="991">
        <v>21</v>
      </c>
      <c r="H356" s="991">
        <v>19</v>
      </c>
      <c r="I356" s="992">
        <f t="shared" si="506"/>
        <v>40</v>
      </c>
      <c r="J356" s="991">
        <v>6</v>
      </c>
      <c r="K356" s="991">
        <v>5</v>
      </c>
      <c r="L356" s="992">
        <f t="shared" si="507"/>
        <v>11</v>
      </c>
      <c r="M356" s="991">
        <v>1</v>
      </c>
      <c r="N356" s="991">
        <v>0</v>
      </c>
      <c r="O356" s="992">
        <f t="shared" si="508"/>
        <v>1</v>
      </c>
      <c r="P356" s="992">
        <v>0</v>
      </c>
      <c r="Q356" s="992">
        <v>0</v>
      </c>
      <c r="R356" s="153">
        <f t="shared" si="509"/>
        <v>0</v>
      </c>
      <c r="S356" s="992">
        <v>0</v>
      </c>
      <c r="T356" s="992">
        <v>0</v>
      </c>
      <c r="U356" s="992">
        <f t="shared" si="510"/>
        <v>0</v>
      </c>
      <c r="V356" s="992">
        <v>0</v>
      </c>
      <c r="W356" s="992">
        <v>0</v>
      </c>
      <c r="X356" s="992">
        <f t="shared" si="516"/>
        <v>0</v>
      </c>
      <c r="Y356" s="998">
        <f t="shared" si="511"/>
        <v>42</v>
      </c>
      <c r="Z356" s="998">
        <f t="shared" si="511"/>
        <v>40</v>
      </c>
      <c r="AA356" s="998">
        <f t="shared" si="511"/>
        <v>82</v>
      </c>
      <c r="AB356" s="991">
        <v>0</v>
      </c>
      <c r="AC356" s="991">
        <v>0</v>
      </c>
      <c r="AD356" s="992">
        <f t="shared" si="512"/>
        <v>0</v>
      </c>
      <c r="AE356" s="992">
        <f t="shared" si="513"/>
        <v>42</v>
      </c>
      <c r="AF356" s="992">
        <f t="shared" si="513"/>
        <v>40</v>
      </c>
      <c r="AG356" s="992">
        <f t="shared" si="514"/>
        <v>82</v>
      </c>
      <c r="AH356" s="578">
        <v>1</v>
      </c>
      <c r="AI356" s="578">
        <v>0</v>
      </c>
      <c r="AJ356" s="992">
        <f t="shared" si="515"/>
        <v>1</v>
      </c>
      <c r="AM356" s="155"/>
    </row>
    <row r="357" spans="1:39" s="146" customFormat="1" ht="28.5" customHeight="1">
      <c r="A357" s="675">
        <v>6</v>
      </c>
      <c r="B357" s="666">
        <v>139</v>
      </c>
      <c r="C357" s="150" t="s">
        <v>81</v>
      </c>
      <c r="D357" s="991">
        <v>9</v>
      </c>
      <c r="E357" s="991">
        <v>9</v>
      </c>
      <c r="F357" s="992">
        <f t="shared" si="505"/>
        <v>18</v>
      </c>
      <c r="G357" s="991">
        <v>11</v>
      </c>
      <c r="H357" s="991">
        <v>15</v>
      </c>
      <c r="I357" s="992">
        <f t="shared" si="506"/>
        <v>26</v>
      </c>
      <c r="J357" s="991">
        <v>4</v>
      </c>
      <c r="K357" s="991">
        <v>2</v>
      </c>
      <c r="L357" s="992">
        <f t="shared" si="507"/>
        <v>6</v>
      </c>
      <c r="M357" s="991">
        <v>1</v>
      </c>
      <c r="N357" s="991">
        <v>0</v>
      </c>
      <c r="O357" s="992">
        <f t="shared" si="508"/>
        <v>1</v>
      </c>
      <c r="P357" s="992">
        <v>0</v>
      </c>
      <c r="Q357" s="992">
        <v>0</v>
      </c>
      <c r="R357" s="153">
        <f t="shared" si="509"/>
        <v>0</v>
      </c>
      <c r="S357" s="992">
        <v>0</v>
      </c>
      <c r="T357" s="992">
        <v>0</v>
      </c>
      <c r="U357" s="992">
        <f t="shared" si="510"/>
        <v>0</v>
      </c>
      <c r="V357" s="992">
        <v>0</v>
      </c>
      <c r="W357" s="992">
        <v>0</v>
      </c>
      <c r="X357" s="992">
        <f t="shared" si="516"/>
        <v>0</v>
      </c>
      <c r="Y357" s="998">
        <f t="shared" si="511"/>
        <v>25</v>
      </c>
      <c r="Z357" s="998">
        <f t="shared" si="511"/>
        <v>26</v>
      </c>
      <c r="AA357" s="998">
        <f t="shared" si="511"/>
        <v>51</v>
      </c>
      <c r="AB357" s="991">
        <v>0</v>
      </c>
      <c r="AC357" s="991">
        <v>0</v>
      </c>
      <c r="AD357" s="992">
        <f t="shared" si="512"/>
        <v>0</v>
      </c>
      <c r="AE357" s="992">
        <f t="shared" si="513"/>
        <v>25</v>
      </c>
      <c r="AF357" s="992">
        <f t="shared" si="513"/>
        <v>26</v>
      </c>
      <c r="AG357" s="992">
        <f t="shared" si="514"/>
        <v>51</v>
      </c>
      <c r="AH357" s="578">
        <v>0</v>
      </c>
      <c r="AI357" s="578">
        <v>0</v>
      </c>
      <c r="AJ357" s="992">
        <f t="shared" si="515"/>
        <v>0</v>
      </c>
      <c r="AM357" s="155"/>
    </row>
    <row r="358" spans="1:39" s="146" customFormat="1" ht="28.5" customHeight="1">
      <c r="A358" s="675"/>
      <c r="B358" s="665"/>
      <c r="C358" s="378" t="s">
        <v>6</v>
      </c>
      <c r="D358" s="993">
        <f t="shared" ref="D358:AJ358" si="517">SUM(D352:D357)</f>
        <v>1792</v>
      </c>
      <c r="E358" s="993">
        <f t="shared" si="517"/>
        <v>1686</v>
      </c>
      <c r="F358" s="993">
        <f t="shared" si="517"/>
        <v>3478</v>
      </c>
      <c r="G358" s="993">
        <f t="shared" si="517"/>
        <v>1946</v>
      </c>
      <c r="H358" s="993">
        <f t="shared" si="517"/>
        <v>1877</v>
      </c>
      <c r="I358" s="993">
        <f t="shared" si="517"/>
        <v>3823</v>
      </c>
      <c r="J358" s="993">
        <f t="shared" si="517"/>
        <v>277</v>
      </c>
      <c r="K358" s="993">
        <f t="shared" si="517"/>
        <v>221</v>
      </c>
      <c r="L358" s="993">
        <f t="shared" si="517"/>
        <v>498</v>
      </c>
      <c r="M358" s="993">
        <f t="shared" si="517"/>
        <v>93</v>
      </c>
      <c r="N358" s="993">
        <f t="shared" si="517"/>
        <v>82</v>
      </c>
      <c r="O358" s="993">
        <f t="shared" si="517"/>
        <v>175</v>
      </c>
      <c r="P358" s="993">
        <f t="shared" si="517"/>
        <v>5</v>
      </c>
      <c r="Q358" s="993">
        <f t="shared" si="517"/>
        <v>3</v>
      </c>
      <c r="R358" s="993">
        <f t="shared" si="517"/>
        <v>8</v>
      </c>
      <c r="S358" s="993">
        <f t="shared" si="517"/>
        <v>16</v>
      </c>
      <c r="T358" s="993">
        <f t="shared" si="517"/>
        <v>10</v>
      </c>
      <c r="U358" s="993">
        <f t="shared" si="517"/>
        <v>26</v>
      </c>
      <c r="V358" s="993">
        <f t="shared" si="517"/>
        <v>0</v>
      </c>
      <c r="W358" s="993">
        <f t="shared" si="517"/>
        <v>0</v>
      </c>
      <c r="X358" s="993">
        <f t="shared" si="517"/>
        <v>0</v>
      </c>
      <c r="Y358" s="1015">
        <f t="shared" si="517"/>
        <v>4129</v>
      </c>
      <c r="Z358" s="1015">
        <f t="shared" si="517"/>
        <v>3879</v>
      </c>
      <c r="AA358" s="1015">
        <f t="shared" si="517"/>
        <v>8008</v>
      </c>
      <c r="AB358" s="993">
        <f t="shared" si="517"/>
        <v>0</v>
      </c>
      <c r="AC358" s="993">
        <f t="shared" si="517"/>
        <v>0</v>
      </c>
      <c r="AD358" s="993">
        <f t="shared" si="517"/>
        <v>0</v>
      </c>
      <c r="AE358" s="993">
        <f t="shared" si="517"/>
        <v>4129</v>
      </c>
      <c r="AF358" s="993">
        <f t="shared" si="517"/>
        <v>3879</v>
      </c>
      <c r="AG358" s="993">
        <f t="shared" si="517"/>
        <v>8008</v>
      </c>
      <c r="AH358" s="993">
        <f t="shared" si="517"/>
        <v>35</v>
      </c>
      <c r="AI358" s="993">
        <f t="shared" si="517"/>
        <v>21</v>
      </c>
      <c r="AJ358" s="993">
        <f t="shared" si="517"/>
        <v>56</v>
      </c>
      <c r="AM358" s="155"/>
    </row>
    <row r="359" spans="1:39" s="146" customFormat="1" ht="28.5" customHeight="1">
      <c r="A359" s="675"/>
      <c r="B359" s="693" t="s">
        <v>85</v>
      </c>
      <c r="C359" s="376"/>
      <c r="D359" s="988"/>
      <c r="E359" s="988"/>
      <c r="F359" s="988"/>
      <c r="G359" s="988"/>
      <c r="H359" s="988"/>
      <c r="I359" s="988"/>
      <c r="J359" s="988"/>
      <c r="K359" s="988"/>
      <c r="L359" s="988"/>
      <c r="M359" s="988"/>
      <c r="N359" s="988"/>
      <c r="O359" s="988"/>
      <c r="P359" s="988"/>
      <c r="Q359" s="988"/>
      <c r="R359" s="988"/>
      <c r="S359" s="988"/>
      <c r="T359" s="988"/>
      <c r="U359" s="988"/>
      <c r="V359" s="988"/>
      <c r="W359" s="988"/>
      <c r="X359" s="988"/>
      <c r="Y359" s="1016"/>
      <c r="Z359" s="1016"/>
      <c r="AA359" s="1014"/>
      <c r="AB359" s="988"/>
      <c r="AC359" s="988"/>
      <c r="AD359" s="988"/>
      <c r="AE359" s="988"/>
      <c r="AF359" s="988"/>
      <c r="AG359" s="988"/>
      <c r="AH359" s="988"/>
      <c r="AI359" s="988"/>
      <c r="AJ359" s="994"/>
      <c r="AM359" s="155"/>
    </row>
    <row r="360" spans="1:39" s="146" customFormat="1" ht="28.5" customHeight="1">
      <c r="A360" s="675">
        <v>1</v>
      </c>
      <c r="B360" s="666">
        <v>140</v>
      </c>
      <c r="C360" s="41" t="s">
        <v>85</v>
      </c>
      <c r="D360" s="991">
        <v>463</v>
      </c>
      <c r="E360" s="991">
        <v>514</v>
      </c>
      <c r="F360" s="992">
        <f t="shared" ref="F360:F369" si="518">D360+E360</f>
        <v>977</v>
      </c>
      <c r="G360" s="991">
        <v>2758</v>
      </c>
      <c r="H360" s="991">
        <v>2539</v>
      </c>
      <c r="I360" s="992">
        <f t="shared" ref="I360:I369" si="519">G360+H360</f>
        <v>5297</v>
      </c>
      <c r="J360" s="991">
        <v>123</v>
      </c>
      <c r="K360" s="991">
        <v>121</v>
      </c>
      <c r="L360" s="992">
        <f t="shared" ref="L360:L369" si="520">J360+K360</f>
        <v>244</v>
      </c>
      <c r="M360" s="991">
        <v>4</v>
      </c>
      <c r="N360" s="991">
        <v>10</v>
      </c>
      <c r="O360" s="992">
        <f t="shared" ref="O360:O369" si="521">M360+N360</f>
        <v>14</v>
      </c>
      <c r="P360" s="992"/>
      <c r="Q360" s="992"/>
      <c r="R360" s="153">
        <f t="shared" ref="R360:R369" si="522">P360+Q360</f>
        <v>0</v>
      </c>
      <c r="S360" s="991"/>
      <c r="T360" s="991"/>
      <c r="U360" s="992">
        <f t="shared" ref="U360:U369" si="523">S360+T360</f>
        <v>0</v>
      </c>
      <c r="V360" s="992"/>
      <c r="W360" s="992"/>
      <c r="X360" s="992">
        <f t="shared" ref="X360:X369" si="524">V360+W360</f>
        <v>0</v>
      </c>
      <c r="Y360" s="998">
        <f t="shared" ref="Y360:Y369" si="525">D360+G360+J360+M360+P360+S360+V360</f>
        <v>3348</v>
      </c>
      <c r="Z360" s="998">
        <f t="shared" ref="Z360:Z369" si="526">E360+H360+K360+N360+Q360+T360+W360</f>
        <v>3184</v>
      </c>
      <c r="AA360" s="998">
        <f t="shared" ref="AA360:AA369" si="527">F360+I360+L360+O360+R360+U360+X360</f>
        <v>6532</v>
      </c>
      <c r="AB360" s="991">
        <v>38</v>
      </c>
      <c r="AC360" s="991">
        <v>25</v>
      </c>
      <c r="AD360" s="992">
        <f t="shared" ref="AD360:AD369" si="528">AB360+AC360</f>
        <v>63</v>
      </c>
      <c r="AE360" s="992">
        <f t="shared" ref="AE360:AE369" si="529">Y360+AB360</f>
        <v>3386</v>
      </c>
      <c r="AF360" s="992">
        <f t="shared" ref="AF360:AF369" si="530">Z360+AC360</f>
        <v>3209</v>
      </c>
      <c r="AG360" s="992">
        <f t="shared" ref="AG360:AG369" si="531">AE360+AF360</f>
        <v>6595</v>
      </c>
      <c r="AH360" s="991">
        <v>27</v>
      </c>
      <c r="AI360" s="991">
        <v>19</v>
      </c>
      <c r="AJ360" s="992">
        <f t="shared" ref="AJ360:AJ369" si="532">AH360+AI360</f>
        <v>46</v>
      </c>
      <c r="AM360" s="155"/>
    </row>
    <row r="361" spans="1:39" s="146" customFormat="1" ht="28.5" customHeight="1">
      <c r="A361" s="675">
        <v>2</v>
      </c>
      <c r="B361" s="666">
        <v>141</v>
      </c>
      <c r="C361" s="41" t="s">
        <v>90</v>
      </c>
      <c r="D361" s="991">
        <v>21</v>
      </c>
      <c r="E361" s="991">
        <v>17</v>
      </c>
      <c r="F361" s="992">
        <f t="shared" si="518"/>
        <v>38</v>
      </c>
      <c r="G361" s="991">
        <v>99</v>
      </c>
      <c r="H361" s="991">
        <v>70</v>
      </c>
      <c r="I361" s="992">
        <f t="shared" si="519"/>
        <v>169</v>
      </c>
      <c r="J361" s="991">
        <v>5</v>
      </c>
      <c r="K361" s="991">
        <v>4</v>
      </c>
      <c r="L361" s="992">
        <f t="shared" si="520"/>
        <v>9</v>
      </c>
      <c r="M361" s="991">
        <v>0</v>
      </c>
      <c r="N361" s="991">
        <v>0</v>
      </c>
      <c r="O361" s="992">
        <f t="shared" si="521"/>
        <v>0</v>
      </c>
      <c r="P361" s="992"/>
      <c r="Q361" s="992"/>
      <c r="R361" s="153">
        <f t="shared" si="522"/>
        <v>0</v>
      </c>
      <c r="S361" s="991"/>
      <c r="T361" s="991"/>
      <c r="U361" s="992">
        <f t="shared" si="523"/>
        <v>0</v>
      </c>
      <c r="V361" s="992"/>
      <c r="W361" s="992"/>
      <c r="X361" s="992">
        <f t="shared" si="524"/>
        <v>0</v>
      </c>
      <c r="Y361" s="998">
        <f t="shared" si="525"/>
        <v>125</v>
      </c>
      <c r="Z361" s="998">
        <f t="shared" si="526"/>
        <v>91</v>
      </c>
      <c r="AA361" s="998">
        <f t="shared" si="527"/>
        <v>216</v>
      </c>
      <c r="AB361" s="991">
        <v>22</v>
      </c>
      <c r="AC361" s="991">
        <v>14</v>
      </c>
      <c r="AD361" s="992">
        <f t="shared" si="528"/>
        <v>36</v>
      </c>
      <c r="AE361" s="992">
        <f t="shared" si="529"/>
        <v>147</v>
      </c>
      <c r="AF361" s="992">
        <f t="shared" si="530"/>
        <v>105</v>
      </c>
      <c r="AG361" s="992">
        <f t="shared" si="531"/>
        <v>252</v>
      </c>
      <c r="AH361" s="991"/>
      <c r="AI361" s="991"/>
      <c r="AJ361" s="992">
        <f t="shared" si="532"/>
        <v>0</v>
      </c>
      <c r="AM361" s="155"/>
    </row>
    <row r="362" spans="1:39" s="146" customFormat="1" ht="28.5" customHeight="1">
      <c r="A362" s="675">
        <v>3</v>
      </c>
      <c r="B362" s="666">
        <v>142</v>
      </c>
      <c r="C362" s="41" t="s">
        <v>701</v>
      </c>
      <c r="D362" s="991">
        <v>108</v>
      </c>
      <c r="E362" s="991">
        <v>125</v>
      </c>
      <c r="F362" s="992">
        <f t="shared" si="518"/>
        <v>233</v>
      </c>
      <c r="G362" s="991">
        <v>544</v>
      </c>
      <c r="H362" s="991">
        <v>484</v>
      </c>
      <c r="I362" s="992">
        <f t="shared" si="519"/>
        <v>1028</v>
      </c>
      <c r="J362" s="991">
        <v>32</v>
      </c>
      <c r="K362" s="991">
        <v>26</v>
      </c>
      <c r="L362" s="992">
        <f t="shared" si="520"/>
        <v>58</v>
      </c>
      <c r="M362" s="991">
        <v>1</v>
      </c>
      <c r="N362" s="991">
        <v>2</v>
      </c>
      <c r="O362" s="992">
        <f t="shared" si="521"/>
        <v>3</v>
      </c>
      <c r="P362" s="992"/>
      <c r="Q362" s="992"/>
      <c r="R362" s="153">
        <f t="shared" si="522"/>
        <v>0</v>
      </c>
      <c r="S362" s="991"/>
      <c r="T362" s="991"/>
      <c r="U362" s="992">
        <f t="shared" si="523"/>
        <v>0</v>
      </c>
      <c r="V362" s="992"/>
      <c r="W362" s="992"/>
      <c r="X362" s="992">
        <f t="shared" si="524"/>
        <v>0</v>
      </c>
      <c r="Y362" s="998">
        <f t="shared" si="525"/>
        <v>685</v>
      </c>
      <c r="Z362" s="998">
        <f t="shared" si="526"/>
        <v>637</v>
      </c>
      <c r="AA362" s="998">
        <f t="shared" si="527"/>
        <v>1322</v>
      </c>
      <c r="AB362" s="991">
        <v>15</v>
      </c>
      <c r="AC362" s="991">
        <v>16</v>
      </c>
      <c r="AD362" s="992">
        <f t="shared" si="528"/>
        <v>31</v>
      </c>
      <c r="AE362" s="992">
        <f t="shared" si="529"/>
        <v>700</v>
      </c>
      <c r="AF362" s="992">
        <f t="shared" si="530"/>
        <v>653</v>
      </c>
      <c r="AG362" s="992">
        <f t="shared" si="531"/>
        <v>1353</v>
      </c>
      <c r="AH362" s="991"/>
      <c r="AI362" s="991"/>
      <c r="AJ362" s="992">
        <f t="shared" si="532"/>
        <v>0</v>
      </c>
      <c r="AM362" s="155"/>
    </row>
    <row r="363" spans="1:39" s="146" customFormat="1" ht="28.5" customHeight="1">
      <c r="A363" s="675">
        <v>4</v>
      </c>
      <c r="B363" s="666">
        <v>143</v>
      </c>
      <c r="C363" s="41" t="s">
        <v>87</v>
      </c>
      <c r="D363" s="991">
        <v>172</v>
      </c>
      <c r="E363" s="991">
        <v>195</v>
      </c>
      <c r="F363" s="992">
        <f t="shared" si="518"/>
        <v>367</v>
      </c>
      <c r="G363" s="991">
        <v>241</v>
      </c>
      <c r="H363" s="991">
        <v>244</v>
      </c>
      <c r="I363" s="992">
        <f t="shared" si="519"/>
        <v>485</v>
      </c>
      <c r="J363" s="991">
        <v>57</v>
      </c>
      <c r="K363" s="991">
        <v>49</v>
      </c>
      <c r="L363" s="992">
        <f t="shared" si="520"/>
        <v>106</v>
      </c>
      <c r="M363" s="991">
        <v>0</v>
      </c>
      <c r="N363" s="991">
        <v>0</v>
      </c>
      <c r="O363" s="992">
        <f t="shared" si="521"/>
        <v>0</v>
      </c>
      <c r="P363" s="992"/>
      <c r="Q363" s="992"/>
      <c r="R363" s="153">
        <f t="shared" si="522"/>
        <v>0</v>
      </c>
      <c r="S363" s="991"/>
      <c r="T363" s="991"/>
      <c r="U363" s="992">
        <f t="shared" si="523"/>
        <v>0</v>
      </c>
      <c r="V363" s="992"/>
      <c r="W363" s="992"/>
      <c r="X363" s="992">
        <f t="shared" si="524"/>
        <v>0</v>
      </c>
      <c r="Y363" s="998">
        <f t="shared" si="525"/>
        <v>470</v>
      </c>
      <c r="Z363" s="998">
        <f t="shared" si="526"/>
        <v>488</v>
      </c>
      <c r="AA363" s="998">
        <f t="shared" si="527"/>
        <v>958</v>
      </c>
      <c r="AB363" s="991">
        <v>13</v>
      </c>
      <c r="AC363" s="991">
        <v>10</v>
      </c>
      <c r="AD363" s="992">
        <f t="shared" si="528"/>
        <v>23</v>
      </c>
      <c r="AE363" s="992">
        <f t="shared" si="529"/>
        <v>483</v>
      </c>
      <c r="AF363" s="992">
        <f t="shared" si="530"/>
        <v>498</v>
      </c>
      <c r="AG363" s="992">
        <f t="shared" si="531"/>
        <v>981</v>
      </c>
      <c r="AH363" s="991">
        <v>1</v>
      </c>
      <c r="AI363" s="991">
        <v>4</v>
      </c>
      <c r="AJ363" s="992">
        <f t="shared" si="532"/>
        <v>5</v>
      </c>
      <c r="AM363" s="155"/>
    </row>
    <row r="364" spans="1:39" s="146" customFormat="1" ht="28.5" customHeight="1">
      <c r="A364" s="675">
        <v>5</v>
      </c>
      <c r="B364" s="666">
        <v>144</v>
      </c>
      <c r="C364" s="41" t="s">
        <v>93</v>
      </c>
      <c r="D364" s="991">
        <v>340</v>
      </c>
      <c r="E364" s="991">
        <v>324</v>
      </c>
      <c r="F364" s="992">
        <f t="shared" si="518"/>
        <v>664</v>
      </c>
      <c r="G364" s="991">
        <v>947</v>
      </c>
      <c r="H364" s="991">
        <v>817</v>
      </c>
      <c r="I364" s="992">
        <f t="shared" si="519"/>
        <v>1764</v>
      </c>
      <c r="J364" s="991">
        <v>28</v>
      </c>
      <c r="K364" s="991">
        <v>30</v>
      </c>
      <c r="L364" s="992">
        <f t="shared" si="520"/>
        <v>58</v>
      </c>
      <c r="M364" s="991">
        <v>3</v>
      </c>
      <c r="N364" s="991">
        <v>0</v>
      </c>
      <c r="O364" s="992">
        <f t="shared" si="521"/>
        <v>3</v>
      </c>
      <c r="P364" s="992"/>
      <c r="Q364" s="992"/>
      <c r="R364" s="153">
        <f t="shared" si="522"/>
        <v>0</v>
      </c>
      <c r="S364" s="991"/>
      <c r="T364" s="991"/>
      <c r="U364" s="992">
        <f t="shared" si="523"/>
        <v>0</v>
      </c>
      <c r="V364" s="992"/>
      <c r="W364" s="992"/>
      <c r="X364" s="992">
        <f t="shared" si="524"/>
        <v>0</v>
      </c>
      <c r="Y364" s="998">
        <f t="shared" si="525"/>
        <v>1318</v>
      </c>
      <c r="Z364" s="998">
        <f t="shared" si="526"/>
        <v>1171</v>
      </c>
      <c r="AA364" s="998">
        <f t="shared" si="527"/>
        <v>2489</v>
      </c>
      <c r="AB364" s="991">
        <v>40</v>
      </c>
      <c r="AC364" s="991">
        <v>30</v>
      </c>
      <c r="AD364" s="992">
        <f t="shared" si="528"/>
        <v>70</v>
      </c>
      <c r="AE364" s="992">
        <f t="shared" si="529"/>
        <v>1358</v>
      </c>
      <c r="AF364" s="992">
        <f t="shared" si="530"/>
        <v>1201</v>
      </c>
      <c r="AG364" s="992">
        <f t="shared" si="531"/>
        <v>2559</v>
      </c>
      <c r="AH364" s="991"/>
      <c r="AI364" s="991"/>
      <c r="AJ364" s="992">
        <f t="shared" si="532"/>
        <v>0</v>
      </c>
      <c r="AM364" s="155"/>
    </row>
    <row r="365" spans="1:39" s="146" customFormat="1" ht="28.5" customHeight="1">
      <c r="A365" s="675">
        <v>6</v>
      </c>
      <c r="B365" s="666">
        <v>145</v>
      </c>
      <c r="C365" s="41" t="s">
        <v>703</v>
      </c>
      <c r="D365" s="991">
        <v>47</v>
      </c>
      <c r="E365" s="991">
        <v>44</v>
      </c>
      <c r="F365" s="992">
        <f t="shared" si="518"/>
        <v>91</v>
      </c>
      <c r="G365" s="991">
        <v>77</v>
      </c>
      <c r="H365" s="991">
        <v>81</v>
      </c>
      <c r="I365" s="992">
        <f t="shared" si="519"/>
        <v>158</v>
      </c>
      <c r="J365" s="991">
        <v>2</v>
      </c>
      <c r="K365" s="991">
        <v>2</v>
      </c>
      <c r="L365" s="992">
        <f t="shared" si="520"/>
        <v>4</v>
      </c>
      <c r="M365" s="991">
        <v>0</v>
      </c>
      <c r="N365" s="991">
        <v>0</v>
      </c>
      <c r="O365" s="992">
        <f t="shared" si="521"/>
        <v>0</v>
      </c>
      <c r="P365" s="992"/>
      <c r="Q365" s="992"/>
      <c r="R365" s="153">
        <f t="shared" si="522"/>
        <v>0</v>
      </c>
      <c r="S365" s="991"/>
      <c r="T365" s="991"/>
      <c r="U365" s="992">
        <f t="shared" si="523"/>
        <v>0</v>
      </c>
      <c r="V365" s="992"/>
      <c r="W365" s="992"/>
      <c r="X365" s="992">
        <f t="shared" si="524"/>
        <v>0</v>
      </c>
      <c r="Y365" s="998">
        <f t="shared" si="525"/>
        <v>126</v>
      </c>
      <c r="Z365" s="998">
        <f t="shared" si="526"/>
        <v>127</v>
      </c>
      <c r="AA365" s="998">
        <f t="shared" si="527"/>
        <v>253</v>
      </c>
      <c r="AB365" s="991">
        <v>17</v>
      </c>
      <c r="AC365" s="991">
        <v>14</v>
      </c>
      <c r="AD365" s="992">
        <f t="shared" si="528"/>
        <v>31</v>
      </c>
      <c r="AE365" s="992">
        <f t="shared" si="529"/>
        <v>143</v>
      </c>
      <c r="AF365" s="992">
        <f t="shared" si="530"/>
        <v>141</v>
      </c>
      <c r="AG365" s="992">
        <f t="shared" si="531"/>
        <v>284</v>
      </c>
      <c r="AH365" s="991"/>
      <c r="AI365" s="991"/>
      <c r="AJ365" s="992">
        <f t="shared" si="532"/>
        <v>0</v>
      </c>
      <c r="AM365" s="155"/>
    </row>
    <row r="366" spans="1:39" s="146" customFormat="1" ht="28.5" customHeight="1">
      <c r="A366" s="675">
        <v>7</v>
      </c>
      <c r="B366" s="666">
        <v>146</v>
      </c>
      <c r="C366" s="41" t="s">
        <v>92</v>
      </c>
      <c r="D366" s="991">
        <v>16</v>
      </c>
      <c r="E366" s="991">
        <v>19</v>
      </c>
      <c r="F366" s="992">
        <f t="shared" si="518"/>
        <v>35</v>
      </c>
      <c r="G366" s="991">
        <v>28</v>
      </c>
      <c r="H366" s="991">
        <v>25</v>
      </c>
      <c r="I366" s="992">
        <f t="shared" si="519"/>
        <v>53</v>
      </c>
      <c r="J366" s="991">
        <v>7</v>
      </c>
      <c r="K366" s="991">
        <v>5</v>
      </c>
      <c r="L366" s="992">
        <f t="shared" si="520"/>
        <v>12</v>
      </c>
      <c r="M366" s="991">
        <v>0</v>
      </c>
      <c r="N366" s="991">
        <v>0</v>
      </c>
      <c r="O366" s="992">
        <f t="shared" si="521"/>
        <v>0</v>
      </c>
      <c r="P366" s="992"/>
      <c r="Q366" s="992"/>
      <c r="R366" s="153">
        <f t="shared" si="522"/>
        <v>0</v>
      </c>
      <c r="S366" s="991"/>
      <c r="T366" s="991"/>
      <c r="U366" s="992">
        <f t="shared" si="523"/>
        <v>0</v>
      </c>
      <c r="V366" s="992"/>
      <c r="W366" s="992"/>
      <c r="X366" s="992">
        <f t="shared" si="524"/>
        <v>0</v>
      </c>
      <c r="Y366" s="998">
        <f t="shared" si="525"/>
        <v>51</v>
      </c>
      <c r="Z366" s="998">
        <f t="shared" si="526"/>
        <v>49</v>
      </c>
      <c r="AA366" s="998">
        <f t="shared" si="527"/>
        <v>100</v>
      </c>
      <c r="AB366" s="991">
        <v>8</v>
      </c>
      <c r="AC366" s="991">
        <v>6</v>
      </c>
      <c r="AD366" s="992">
        <f t="shared" si="528"/>
        <v>14</v>
      </c>
      <c r="AE366" s="992">
        <f t="shared" si="529"/>
        <v>59</v>
      </c>
      <c r="AF366" s="992">
        <f t="shared" si="530"/>
        <v>55</v>
      </c>
      <c r="AG366" s="992">
        <f t="shared" si="531"/>
        <v>114</v>
      </c>
      <c r="AH366" s="991"/>
      <c r="AI366" s="991"/>
      <c r="AJ366" s="992">
        <f t="shared" si="532"/>
        <v>0</v>
      </c>
      <c r="AM366" s="155"/>
    </row>
    <row r="367" spans="1:39" s="146" customFormat="1" ht="28.5" customHeight="1">
      <c r="A367" s="675">
        <v>8</v>
      </c>
      <c r="B367" s="666">
        <v>147</v>
      </c>
      <c r="C367" s="41" t="s">
        <v>88</v>
      </c>
      <c r="D367" s="991">
        <v>32</v>
      </c>
      <c r="E367" s="991">
        <v>39</v>
      </c>
      <c r="F367" s="992">
        <f t="shared" si="518"/>
        <v>71</v>
      </c>
      <c r="G367" s="991">
        <v>75</v>
      </c>
      <c r="H367" s="991">
        <v>79</v>
      </c>
      <c r="I367" s="992">
        <f t="shared" si="519"/>
        <v>154</v>
      </c>
      <c r="J367" s="991">
        <v>10</v>
      </c>
      <c r="K367" s="991">
        <v>9</v>
      </c>
      <c r="L367" s="992">
        <f t="shared" si="520"/>
        <v>19</v>
      </c>
      <c r="M367" s="991">
        <v>0</v>
      </c>
      <c r="N367" s="991">
        <v>0</v>
      </c>
      <c r="O367" s="992">
        <f t="shared" si="521"/>
        <v>0</v>
      </c>
      <c r="P367" s="992"/>
      <c r="Q367" s="992"/>
      <c r="R367" s="153">
        <f t="shared" si="522"/>
        <v>0</v>
      </c>
      <c r="S367" s="991"/>
      <c r="T367" s="991"/>
      <c r="U367" s="992">
        <f t="shared" si="523"/>
        <v>0</v>
      </c>
      <c r="V367" s="992"/>
      <c r="W367" s="992"/>
      <c r="X367" s="992">
        <f t="shared" si="524"/>
        <v>0</v>
      </c>
      <c r="Y367" s="998">
        <f t="shared" si="525"/>
        <v>117</v>
      </c>
      <c r="Z367" s="998">
        <f t="shared" si="526"/>
        <v>127</v>
      </c>
      <c r="AA367" s="998">
        <f t="shared" si="527"/>
        <v>244</v>
      </c>
      <c r="AB367" s="991">
        <v>36</v>
      </c>
      <c r="AC367" s="991">
        <v>42</v>
      </c>
      <c r="AD367" s="992">
        <f t="shared" si="528"/>
        <v>78</v>
      </c>
      <c r="AE367" s="992">
        <f t="shared" si="529"/>
        <v>153</v>
      </c>
      <c r="AF367" s="992">
        <f t="shared" si="530"/>
        <v>169</v>
      </c>
      <c r="AG367" s="992">
        <f t="shared" si="531"/>
        <v>322</v>
      </c>
      <c r="AH367" s="991">
        <v>1</v>
      </c>
      <c r="AI367" s="991"/>
      <c r="AJ367" s="992">
        <f t="shared" si="532"/>
        <v>1</v>
      </c>
      <c r="AM367" s="155"/>
    </row>
    <row r="368" spans="1:39" s="146" customFormat="1" ht="28.5" customHeight="1">
      <c r="A368" s="675">
        <v>9</v>
      </c>
      <c r="B368" s="666">
        <v>148</v>
      </c>
      <c r="C368" s="41" t="s">
        <v>89</v>
      </c>
      <c r="D368" s="991">
        <v>105</v>
      </c>
      <c r="E368" s="991">
        <v>106</v>
      </c>
      <c r="F368" s="992">
        <f t="shared" si="518"/>
        <v>211</v>
      </c>
      <c r="G368" s="991">
        <v>25</v>
      </c>
      <c r="H368" s="991">
        <v>17</v>
      </c>
      <c r="I368" s="992">
        <f t="shared" si="519"/>
        <v>42</v>
      </c>
      <c r="J368" s="991">
        <v>5</v>
      </c>
      <c r="K368" s="991">
        <v>2</v>
      </c>
      <c r="L368" s="992">
        <f t="shared" si="520"/>
        <v>7</v>
      </c>
      <c r="M368" s="991">
        <v>2</v>
      </c>
      <c r="N368" s="991">
        <v>0</v>
      </c>
      <c r="O368" s="992">
        <f t="shared" si="521"/>
        <v>2</v>
      </c>
      <c r="P368" s="992"/>
      <c r="Q368" s="992"/>
      <c r="R368" s="153">
        <f t="shared" si="522"/>
        <v>0</v>
      </c>
      <c r="S368" s="991"/>
      <c r="T368" s="991"/>
      <c r="U368" s="992">
        <f t="shared" si="523"/>
        <v>0</v>
      </c>
      <c r="V368" s="992"/>
      <c r="W368" s="992"/>
      <c r="X368" s="992">
        <f t="shared" si="524"/>
        <v>0</v>
      </c>
      <c r="Y368" s="998">
        <f t="shared" si="525"/>
        <v>137</v>
      </c>
      <c r="Z368" s="998">
        <f t="shared" si="526"/>
        <v>125</v>
      </c>
      <c r="AA368" s="998">
        <f t="shared" si="527"/>
        <v>262</v>
      </c>
      <c r="AB368" s="991">
        <v>4</v>
      </c>
      <c r="AC368" s="991">
        <v>7</v>
      </c>
      <c r="AD368" s="992">
        <f t="shared" si="528"/>
        <v>11</v>
      </c>
      <c r="AE368" s="992">
        <f t="shared" si="529"/>
        <v>141</v>
      </c>
      <c r="AF368" s="992">
        <f t="shared" si="530"/>
        <v>132</v>
      </c>
      <c r="AG368" s="992">
        <f t="shared" si="531"/>
        <v>273</v>
      </c>
      <c r="AH368" s="991"/>
      <c r="AI368" s="991"/>
      <c r="AJ368" s="992">
        <f t="shared" si="532"/>
        <v>0</v>
      </c>
      <c r="AM368" s="155"/>
    </row>
    <row r="369" spans="1:39" s="146" customFormat="1" ht="28.5" customHeight="1">
      <c r="A369" s="675">
        <v>10</v>
      </c>
      <c r="B369" s="666">
        <v>149</v>
      </c>
      <c r="C369" s="41" t="s">
        <v>86</v>
      </c>
      <c r="D369" s="991">
        <v>19</v>
      </c>
      <c r="E369" s="991">
        <v>22</v>
      </c>
      <c r="F369" s="992">
        <f t="shared" si="518"/>
        <v>41</v>
      </c>
      <c r="G369" s="991">
        <v>39</v>
      </c>
      <c r="H369" s="991">
        <v>55</v>
      </c>
      <c r="I369" s="992">
        <f t="shared" si="519"/>
        <v>94</v>
      </c>
      <c r="J369" s="991">
        <v>2</v>
      </c>
      <c r="K369" s="991">
        <v>1</v>
      </c>
      <c r="L369" s="992">
        <f t="shared" si="520"/>
        <v>3</v>
      </c>
      <c r="M369" s="991">
        <v>0</v>
      </c>
      <c r="N369" s="991">
        <v>0</v>
      </c>
      <c r="O369" s="992">
        <f t="shared" si="521"/>
        <v>0</v>
      </c>
      <c r="P369" s="992"/>
      <c r="Q369" s="992"/>
      <c r="R369" s="153">
        <f t="shared" si="522"/>
        <v>0</v>
      </c>
      <c r="S369" s="991"/>
      <c r="T369" s="991"/>
      <c r="U369" s="992">
        <f t="shared" si="523"/>
        <v>0</v>
      </c>
      <c r="V369" s="992"/>
      <c r="W369" s="992"/>
      <c r="X369" s="992">
        <f t="shared" si="524"/>
        <v>0</v>
      </c>
      <c r="Y369" s="998">
        <f t="shared" si="525"/>
        <v>60</v>
      </c>
      <c r="Z369" s="998">
        <f t="shared" si="526"/>
        <v>78</v>
      </c>
      <c r="AA369" s="998">
        <f t="shared" si="527"/>
        <v>138</v>
      </c>
      <c r="AB369" s="991">
        <v>3</v>
      </c>
      <c r="AC369" s="991">
        <v>3</v>
      </c>
      <c r="AD369" s="992">
        <f t="shared" si="528"/>
        <v>6</v>
      </c>
      <c r="AE369" s="992">
        <f t="shared" si="529"/>
        <v>63</v>
      </c>
      <c r="AF369" s="992">
        <f t="shared" si="530"/>
        <v>81</v>
      </c>
      <c r="AG369" s="992">
        <f t="shared" si="531"/>
        <v>144</v>
      </c>
      <c r="AH369" s="991"/>
      <c r="AI369" s="991"/>
      <c r="AJ369" s="992">
        <f t="shared" si="532"/>
        <v>0</v>
      </c>
      <c r="AM369" s="155"/>
    </row>
    <row r="370" spans="1:39" s="146" customFormat="1" ht="28.5" customHeight="1">
      <c r="A370" s="675"/>
      <c r="B370" s="665"/>
      <c r="C370" s="378" t="s">
        <v>6</v>
      </c>
      <c r="D370" s="993">
        <f t="shared" ref="D370:AJ370" si="533">SUM(D360:D369)</f>
        <v>1323</v>
      </c>
      <c r="E370" s="993">
        <f t="shared" si="533"/>
        <v>1405</v>
      </c>
      <c r="F370" s="993">
        <f t="shared" si="533"/>
        <v>2728</v>
      </c>
      <c r="G370" s="993">
        <f t="shared" si="533"/>
        <v>4833</v>
      </c>
      <c r="H370" s="993">
        <f t="shared" si="533"/>
        <v>4411</v>
      </c>
      <c r="I370" s="993">
        <f t="shared" si="533"/>
        <v>9244</v>
      </c>
      <c r="J370" s="993">
        <f t="shared" si="533"/>
        <v>271</v>
      </c>
      <c r="K370" s="993">
        <f t="shared" si="533"/>
        <v>249</v>
      </c>
      <c r="L370" s="993">
        <f t="shared" si="533"/>
        <v>520</v>
      </c>
      <c r="M370" s="993">
        <f t="shared" si="533"/>
        <v>10</v>
      </c>
      <c r="N370" s="993">
        <f t="shared" si="533"/>
        <v>12</v>
      </c>
      <c r="O370" s="993">
        <f t="shared" si="533"/>
        <v>22</v>
      </c>
      <c r="P370" s="993">
        <f t="shared" si="533"/>
        <v>0</v>
      </c>
      <c r="Q370" s="993">
        <f t="shared" si="533"/>
        <v>0</v>
      </c>
      <c r="R370" s="993">
        <f t="shared" si="533"/>
        <v>0</v>
      </c>
      <c r="S370" s="993">
        <f t="shared" si="533"/>
        <v>0</v>
      </c>
      <c r="T370" s="993">
        <f t="shared" si="533"/>
        <v>0</v>
      </c>
      <c r="U370" s="993">
        <f t="shared" si="533"/>
        <v>0</v>
      </c>
      <c r="V370" s="993">
        <f t="shared" si="533"/>
        <v>0</v>
      </c>
      <c r="W370" s="993">
        <f t="shared" si="533"/>
        <v>0</v>
      </c>
      <c r="X370" s="993">
        <f t="shared" si="533"/>
        <v>0</v>
      </c>
      <c r="Y370" s="1015">
        <f t="shared" si="533"/>
        <v>6437</v>
      </c>
      <c r="Z370" s="1015">
        <f t="shared" si="533"/>
        <v>6077</v>
      </c>
      <c r="AA370" s="1015">
        <f t="shared" si="533"/>
        <v>12514</v>
      </c>
      <c r="AB370" s="993">
        <f t="shared" si="533"/>
        <v>196</v>
      </c>
      <c r="AC370" s="993">
        <f t="shared" si="533"/>
        <v>167</v>
      </c>
      <c r="AD370" s="993">
        <f t="shared" si="533"/>
        <v>363</v>
      </c>
      <c r="AE370" s="993">
        <f t="shared" si="533"/>
        <v>6633</v>
      </c>
      <c r="AF370" s="993">
        <f t="shared" si="533"/>
        <v>6244</v>
      </c>
      <c r="AG370" s="993">
        <f t="shared" si="533"/>
        <v>12877</v>
      </c>
      <c r="AH370" s="993">
        <f t="shared" si="533"/>
        <v>29</v>
      </c>
      <c r="AI370" s="993">
        <f t="shared" si="533"/>
        <v>23</v>
      </c>
      <c r="AJ370" s="993">
        <f t="shared" si="533"/>
        <v>52</v>
      </c>
      <c r="AM370" s="155"/>
    </row>
    <row r="371" spans="1:39" s="146" customFormat="1" ht="28.5" customHeight="1">
      <c r="A371" s="675"/>
      <c r="B371" s="693" t="s">
        <v>142</v>
      </c>
      <c r="C371" s="376"/>
      <c r="D371" s="988"/>
      <c r="E371" s="988"/>
      <c r="F371" s="988"/>
      <c r="G371" s="988"/>
      <c r="H371" s="988"/>
      <c r="I371" s="988"/>
      <c r="J371" s="988"/>
      <c r="K371" s="988"/>
      <c r="L371" s="988"/>
      <c r="M371" s="988"/>
      <c r="N371" s="988"/>
      <c r="O371" s="988"/>
      <c r="P371" s="988"/>
      <c r="Q371" s="988"/>
      <c r="R371" s="988"/>
      <c r="S371" s="988"/>
      <c r="T371" s="988"/>
      <c r="U371" s="988"/>
      <c r="V371" s="988"/>
      <c r="W371" s="988"/>
      <c r="X371" s="988"/>
      <c r="Y371" s="1016"/>
      <c r="Z371" s="1016"/>
      <c r="AA371" s="1014"/>
      <c r="AB371" s="988"/>
      <c r="AC371" s="988"/>
      <c r="AD371" s="988"/>
      <c r="AE371" s="988"/>
      <c r="AF371" s="988"/>
      <c r="AG371" s="988"/>
      <c r="AH371" s="988"/>
      <c r="AI371" s="988"/>
      <c r="AJ371" s="994"/>
      <c r="AM371" s="155"/>
    </row>
    <row r="372" spans="1:39" s="146" customFormat="1" ht="28.5" customHeight="1">
      <c r="A372" s="675">
        <v>1</v>
      </c>
      <c r="B372" s="666">
        <v>150</v>
      </c>
      <c r="C372" s="597" t="s">
        <v>793</v>
      </c>
      <c r="D372" s="991">
        <v>1</v>
      </c>
      <c r="E372" s="991">
        <v>0</v>
      </c>
      <c r="F372" s="992">
        <f t="shared" ref="F372:F379" si="534">D372+E372</f>
        <v>1</v>
      </c>
      <c r="G372" s="991">
        <v>0</v>
      </c>
      <c r="H372" s="991">
        <v>0</v>
      </c>
      <c r="I372" s="992">
        <f t="shared" ref="I372:I379" si="535">G372+H372</f>
        <v>0</v>
      </c>
      <c r="J372" s="991">
        <v>0</v>
      </c>
      <c r="K372" s="991">
        <v>0</v>
      </c>
      <c r="L372" s="992">
        <f t="shared" ref="L372:L379" si="536">J372+K372</f>
        <v>0</v>
      </c>
      <c r="M372" s="991">
        <v>0</v>
      </c>
      <c r="N372" s="991">
        <v>0</v>
      </c>
      <c r="O372" s="992">
        <f t="shared" ref="O372:O379" si="537">M372+N372</f>
        <v>0</v>
      </c>
      <c r="P372" s="992">
        <v>0</v>
      </c>
      <c r="Q372" s="992">
        <v>0</v>
      </c>
      <c r="R372" s="992">
        <f t="shared" ref="R372:R379" si="538">P372+Q372</f>
        <v>0</v>
      </c>
      <c r="S372" s="991">
        <v>0</v>
      </c>
      <c r="T372" s="991">
        <v>0</v>
      </c>
      <c r="U372" s="992">
        <f t="shared" ref="U372:U379" si="539">S372+T372</f>
        <v>0</v>
      </c>
      <c r="V372" s="992">
        <v>0</v>
      </c>
      <c r="W372" s="992">
        <v>0</v>
      </c>
      <c r="X372" s="992">
        <f t="shared" ref="X372:X379" si="540">V372+W372</f>
        <v>0</v>
      </c>
      <c r="Y372" s="998">
        <f t="shared" ref="Y372:AA379" si="541">D372+G372+J372+M372+P372+S372+V372</f>
        <v>1</v>
      </c>
      <c r="Z372" s="998">
        <f t="shared" si="541"/>
        <v>0</v>
      </c>
      <c r="AA372" s="998">
        <f t="shared" si="541"/>
        <v>1</v>
      </c>
      <c r="AB372" s="153">
        <v>0</v>
      </c>
      <c r="AC372" s="153">
        <v>0</v>
      </c>
      <c r="AD372" s="992">
        <f t="shared" ref="AD372:AD379" si="542">AB372+AC372</f>
        <v>0</v>
      </c>
      <c r="AE372" s="992">
        <f t="shared" ref="AE372:AF379" si="543">Y372+AB372</f>
        <v>1</v>
      </c>
      <c r="AF372" s="992">
        <f t="shared" si="543"/>
        <v>0</v>
      </c>
      <c r="AG372" s="992">
        <f t="shared" ref="AG372:AG379" si="544">AE372+AF372</f>
        <v>1</v>
      </c>
      <c r="AH372" s="153">
        <v>0</v>
      </c>
      <c r="AI372" s="153"/>
      <c r="AJ372" s="992">
        <f t="shared" ref="AJ372:AJ379" si="545">AH372+AI372</f>
        <v>0</v>
      </c>
      <c r="AM372" s="155"/>
    </row>
    <row r="373" spans="1:39" s="146" customFormat="1" ht="28.5" customHeight="1">
      <c r="A373" s="675">
        <v>2</v>
      </c>
      <c r="B373" s="666">
        <v>151</v>
      </c>
      <c r="C373" s="597" t="s">
        <v>794</v>
      </c>
      <c r="D373" s="991">
        <v>184</v>
      </c>
      <c r="E373" s="991">
        <v>178</v>
      </c>
      <c r="F373" s="992">
        <f t="shared" si="534"/>
        <v>362</v>
      </c>
      <c r="G373" s="991">
        <v>201</v>
      </c>
      <c r="H373" s="991">
        <v>189</v>
      </c>
      <c r="I373" s="992">
        <f t="shared" si="535"/>
        <v>390</v>
      </c>
      <c r="J373" s="991">
        <v>12</v>
      </c>
      <c r="K373" s="991">
        <v>8</v>
      </c>
      <c r="L373" s="992">
        <f t="shared" si="536"/>
        <v>20</v>
      </c>
      <c r="M373" s="991">
        <v>4</v>
      </c>
      <c r="N373" s="991">
        <v>2</v>
      </c>
      <c r="O373" s="992">
        <f t="shared" si="537"/>
        <v>6</v>
      </c>
      <c r="P373" s="992">
        <v>0</v>
      </c>
      <c r="Q373" s="992">
        <v>0</v>
      </c>
      <c r="R373" s="992">
        <f t="shared" si="538"/>
        <v>0</v>
      </c>
      <c r="S373" s="991">
        <v>0</v>
      </c>
      <c r="T373" s="991">
        <v>0</v>
      </c>
      <c r="U373" s="992">
        <f t="shared" si="539"/>
        <v>0</v>
      </c>
      <c r="V373" s="992">
        <v>0</v>
      </c>
      <c r="W373" s="992">
        <v>0</v>
      </c>
      <c r="X373" s="992">
        <f t="shared" si="540"/>
        <v>0</v>
      </c>
      <c r="Y373" s="998">
        <f t="shared" si="541"/>
        <v>401</v>
      </c>
      <c r="Z373" s="998">
        <f t="shared" si="541"/>
        <v>377</v>
      </c>
      <c r="AA373" s="998">
        <f t="shared" si="541"/>
        <v>778</v>
      </c>
      <c r="AB373" s="153">
        <v>14</v>
      </c>
      <c r="AC373" s="153">
        <v>13</v>
      </c>
      <c r="AD373" s="992">
        <f t="shared" si="542"/>
        <v>27</v>
      </c>
      <c r="AE373" s="992">
        <f t="shared" si="543"/>
        <v>415</v>
      </c>
      <c r="AF373" s="992">
        <f t="shared" si="543"/>
        <v>390</v>
      </c>
      <c r="AG373" s="992">
        <f t="shared" si="544"/>
        <v>805</v>
      </c>
      <c r="AH373" s="153">
        <v>1</v>
      </c>
      <c r="AI373" s="153"/>
      <c r="AJ373" s="992">
        <f t="shared" si="545"/>
        <v>1</v>
      </c>
      <c r="AM373" s="155"/>
    </row>
    <row r="374" spans="1:39" s="146" customFormat="1" ht="28.5" customHeight="1">
      <c r="A374" s="675">
        <v>3</v>
      </c>
      <c r="B374" s="666">
        <v>152</v>
      </c>
      <c r="C374" s="597" t="s">
        <v>795</v>
      </c>
      <c r="D374" s="991">
        <v>779</v>
      </c>
      <c r="E374" s="991">
        <v>752</v>
      </c>
      <c r="F374" s="992">
        <f t="shared" si="534"/>
        <v>1531</v>
      </c>
      <c r="G374" s="991">
        <v>133</v>
      </c>
      <c r="H374" s="991">
        <v>122</v>
      </c>
      <c r="I374" s="992">
        <f t="shared" si="535"/>
        <v>255</v>
      </c>
      <c r="J374" s="991">
        <v>40</v>
      </c>
      <c r="K374" s="991">
        <v>34</v>
      </c>
      <c r="L374" s="992">
        <f t="shared" si="536"/>
        <v>74</v>
      </c>
      <c r="M374" s="991">
        <v>6</v>
      </c>
      <c r="N374" s="991">
        <v>5</v>
      </c>
      <c r="O374" s="992">
        <f t="shared" si="537"/>
        <v>11</v>
      </c>
      <c r="P374" s="992">
        <v>0</v>
      </c>
      <c r="Q374" s="992">
        <v>0</v>
      </c>
      <c r="R374" s="992">
        <f t="shared" si="538"/>
        <v>0</v>
      </c>
      <c r="S374" s="991">
        <v>0</v>
      </c>
      <c r="T374" s="991">
        <v>0</v>
      </c>
      <c r="U374" s="992">
        <f t="shared" si="539"/>
        <v>0</v>
      </c>
      <c r="V374" s="992">
        <v>0</v>
      </c>
      <c r="W374" s="992">
        <v>0</v>
      </c>
      <c r="X374" s="992">
        <f t="shared" si="540"/>
        <v>0</v>
      </c>
      <c r="Y374" s="998">
        <f t="shared" si="541"/>
        <v>958</v>
      </c>
      <c r="Z374" s="998">
        <f t="shared" si="541"/>
        <v>913</v>
      </c>
      <c r="AA374" s="998">
        <f t="shared" si="541"/>
        <v>1871</v>
      </c>
      <c r="AB374" s="153">
        <v>13</v>
      </c>
      <c r="AC374" s="153">
        <v>7</v>
      </c>
      <c r="AD374" s="992">
        <f t="shared" si="542"/>
        <v>20</v>
      </c>
      <c r="AE374" s="992">
        <f t="shared" si="543"/>
        <v>971</v>
      </c>
      <c r="AF374" s="992">
        <f t="shared" si="543"/>
        <v>920</v>
      </c>
      <c r="AG374" s="992">
        <f t="shared" si="544"/>
        <v>1891</v>
      </c>
      <c r="AH374" s="153">
        <v>3</v>
      </c>
      <c r="AI374" s="153">
        <v>8</v>
      </c>
      <c r="AJ374" s="992">
        <f t="shared" si="545"/>
        <v>11</v>
      </c>
      <c r="AM374" s="155"/>
    </row>
    <row r="375" spans="1:39" s="146" customFormat="1" ht="28.5" customHeight="1">
      <c r="A375" s="675">
        <v>4</v>
      </c>
      <c r="B375" s="666">
        <v>153</v>
      </c>
      <c r="C375" s="597" t="s">
        <v>796</v>
      </c>
      <c r="D375" s="991">
        <v>2473</v>
      </c>
      <c r="E375" s="991">
        <v>2300</v>
      </c>
      <c r="F375" s="992">
        <f t="shared" si="534"/>
        <v>4773</v>
      </c>
      <c r="G375" s="991">
        <v>1091</v>
      </c>
      <c r="H375" s="991">
        <v>963</v>
      </c>
      <c r="I375" s="992">
        <f t="shared" si="535"/>
        <v>2054</v>
      </c>
      <c r="J375" s="991">
        <v>178</v>
      </c>
      <c r="K375" s="991">
        <v>222</v>
      </c>
      <c r="L375" s="992">
        <f t="shared" si="536"/>
        <v>400</v>
      </c>
      <c r="M375" s="991">
        <v>23</v>
      </c>
      <c r="N375" s="991">
        <v>19</v>
      </c>
      <c r="O375" s="992">
        <f t="shared" si="537"/>
        <v>42</v>
      </c>
      <c r="P375" s="992">
        <v>0</v>
      </c>
      <c r="Q375" s="992">
        <v>0</v>
      </c>
      <c r="R375" s="992">
        <f t="shared" si="538"/>
        <v>0</v>
      </c>
      <c r="S375" s="991">
        <v>0</v>
      </c>
      <c r="T375" s="991">
        <v>0</v>
      </c>
      <c r="U375" s="992">
        <f t="shared" si="539"/>
        <v>0</v>
      </c>
      <c r="V375" s="992">
        <v>0</v>
      </c>
      <c r="W375" s="992">
        <v>0</v>
      </c>
      <c r="X375" s="992">
        <f t="shared" si="540"/>
        <v>0</v>
      </c>
      <c r="Y375" s="998">
        <f t="shared" si="541"/>
        <v>3765</v>
      </c>
      <c r="Z375" s="998">
        <f t="shared" si="541"/>
        <v>3504</v>
      </c>
      <c r="AA375" s="998">
        <f t="shared" si="541"/>
        <v>7269</v>
      </c>
      <c r="AB375" s="153">
        <v>12</v>
      </c>
      <c r="AC375" s="153">
        <v>16</v>
      </c>
      <c r="AD375" s="992">
        <f t="shared" si="542"/>
        <v>28</v>
      </c>
      <c r="AE375" s="992">
        <f t="shared" si="543"/>
        <v>3777</v>
      </c>
      <c r="AF375" s="992">
        <f t="shared" si="543"/>
        <v>3520</v>
      </c>
      <c r="AG375" s="992">
        <f t="shared" si="544"/>
        <v>7297</v>
      </c>
      <c r="AH375" s="153">
        <v>52</v>
      </c>
      <c r="AI375" s="153">
        <v>32</v>
      </c>
      <c r="AJ375" s="992">
        <f t="shared" si="545"/>
        <v>84</v>
      </c>
      <c r="AM375" s="155"/>
    </row>
    <row r="376" spans="1:39" s="146" customFormat="1" ht="28.5" customHeight="1">
      <c r="A376" s="675">
        <v>5</v>
      </c>
      <c r="B376" s="666">
        <v>154</v>
      </c>
      <c r="C376" s="597" t="s">
        <v>797</v>
      </c>
      <c r="D376" s="991">
        <v>480</v>
      </c>
      <c r="E376" s="991">
        <v>391</v>
      </c>
      <c r="F376" s="992">
        <f t="shared" si="534"/>
        <v>871</v>
      </c>
      <c r="G376" s="991">
        <v>695</v>
      </c>
      <c r="H376" s="991">
        <v>658</v>
      </c>
      <c r="I376" s="992">
        <f t="shared" si="535"/>
        <v>1353</v>
      </c>
      <c r="J376" s="991">
        <v>79</v>
      </c>
      <c r="K376" s="991">
        <v>72</v>
      </c>
      <c r="L376" s="992">
        <f t="shared" si="536"/>
        <v>151</v>
      </c>
      <c r="M376" s="991">
        <v>3</v>
      </c>
      <c r="N376" s="991">
        <v>3</v>
      </c>
      <c r="O376" s="992">
        <f t="shared" si="537"/>
        <v>6</v>
      </c>
      <c r="P376" s="992">
        <v>0</v>
      </c>
      <c r="Q376" s="992">
        <v>0</v>
      </c>
      <c r="R376" s="992">
        <f t="shared" si="538"/>
        <v>0</v>
      </c>
      <c r="S376" s="991">
        <v>0</v>
      </c>
      <c r="T376" s="991">
        <v>0</v>
      </c>
      <c r="U376" s="992">
        <f t="shared" si="539"/>
        <v>0</v>
      </c>
      <c r="V376" s="992">
        <v>0</v>
      </c>
      <c r="W376" s="992">
        <v>0</v>
      </c>
      <c r="X376" s="992">
        <f t="shared" si="540"/>
        <v>0</v>
      </c>
      <c r="Y376" s="998">
        <f t="shared" si="541"/>
        <v>1257</v>
      </c>
      <c r="Z376" s="998">
        <f t="shared" si="541"/>
        <v>1124</v>
      </c>
      <c r="AA376" s="998">
        <f t="shared" si="541"/>
        <v>2381</v>
      </c>
      <c r="AB376" s="153">
        <v>11</v>
      </c>
      <c r="AC376" s="153">
        <v>20</v>
      </c>
      <c r="AD376" s="992">
        <f t="shared" si="542"/>
        <v>31</v>
      </c>
      <c r="AE376" s="992">
        <f t="shared" si="543"/>
        <v>1268</v>
      </c>
      <c r="AF376" s="992">
        <f t="shared" si="543"/>
        <v>1144</v>
      </c>
      <c r="AG376" s="992">
        <f t="shared" si="544"/>
        <v>2412</v>
      </c>
      <c r="AH376" s="153"/>
      <c r="AI376" s="153"/>
      <c r="AJ376" s="992">
        <f t="shared" si="545"/>
        <v>0</v>
      </c>
      <c r="AM376" s="155"/>
    </row>
    <row r="377" spans="1:39" s="146" customFormat="1" ht="28.5" customHeight="1">
      <c r="A377" s="675">
        <v>6</v>
      </c>
      <c r="B377" s="666">
        <v>155</v>
      </c>
      <c r="C377" s="597" t="s">
        <v>798</v>
      </c>
      <c r="D377" s="991">
        <v>145</v>
      </c>
      <c r="E377" s="991">
        <v>139</v>
      </c>
      <c r="F377" s="992">
        <f t="shared" si="534"/>
        <v>284</v>
      </c>
      <c r="G377" s="991">
        <v>76</v>
      </c>
      <c r="H377" s="991">
        <v>62</v>
      </c>
      <c r="I377" s="992">
        <f t="shared" si="535"/>
        <v>138</v>
      </c>
      <c r="J377" s="991">
        <v>21</v>
      </c>
      <c r="K377" s="991">
        <v>18</v>
      </c>
      <c r="L377" s="992">
        <f t="shared" si="536"/>
        <v>39</v>
      </c>
      <c r="M377" s="991">
        <v>0</v>
      </c>
      <c r="N377" s="991">
        <v>0</v>
      </c>
      <c r="O377" s="992">
        <f t="shared" si="537"/>
        <v>0</v>
      </c>
      <c r="P377" s="992">
        <v>0</v>
      </c>
      <c r="Q377" s="992">
        <v>0</v>
      </c>
      <c r="R377" s="992">
        <f t="shared" si="538"/>
        <v>0</v>
      </c>
      <c r="S377" s="991">
        <v>0</v>
      </c>
      <c r="T377" s="991">
        <v>0</v>
      </c>
      <c r="U377" s="992">
        <f t="shared" si="539"/>
        <v>0</v>
      </c>
      <c r="V377" s="992">
        <v>0</v>
      </c>
      <c r="W377" s="992">
        <v>0</v>
      </c>
      <c r="X377" s="992">
        <f t="shared" si="540"/>
        <v>0</v>
      </c>
      <c r="Y377" s="998">
        <f t="shared" si="541"/>
        <v>242</v>
      </c>
      <c r="Z377" s="998">
        <f t="shared" si="541"/>
        <v>219</v>
      </c>
      <c r="AA377" s="998">
        <f t="shared" si="541"/>
        <v>461</v>
      </c>
      <c r="AB377" s="991">
        <v>0</v>
      </c>
      <c r="AC377" s="991">
        <v>0</v>
      </c>
      <c r="AD377" s="992">
        <f t="shared" si="542"/>
        <v>0</v>
      </c>
      <c r="AE377" s="992">
        <f t="shared" si="543"/>
        <v>242</v>
      </c>
      <c r="AF377" s="992">
        <f t="shared" si="543"/>
        <v>219</v>
      </c>
      <c r="AG377" s="992">
        <f t="shared" si="544"/>
        <v>461</v>
      </c>
      <c r="AH377" s="153"/>
      <c r="AI377" s="153"/>
      <c r="AJ377" s="992">
        <f t="shared" si="545"/>
        <v>0</v>
      </c>
      <c r="AM377" s="155"/>
    </row>
    <row r="378" spans="1:39" s="146" customFormat="1" ht="28.5" customHeight="1">
      <c r="A378" s="675">
        <v>7</v>
      </c>
      <c r="B378" s="666">
        <v>156</v>
      </c>
      <c r="C378" s="597" t="s">
        <v>799</v>
      </c>
      <c r="D378" s="991">
        <v>62</v>
      </c>
      <c r="E378" s="991">
        <v>83</v>
      </c>
      <c r="F378" s="992">
        <f t="shared" si="534"/>
        <v>145</v>
      </c>
      <c r="G378" s="991">
        <v>10</v>
      </c>
      <c r="H378" s="991">
        <v>8</v>
      </c>
      <c r="I378" s="992">
        <f t="shared" si="535"/>
        <v>18</v>
      </c>
      <c r="J378" s="991">
        <v>9</v>
      </c>
      <c r="K378" s="991">
        <v>6</v>
      </c>
      <c r="L378" s="992">
        <f t="shared" si="536"/>
        <v>15</v>
      </c>
      <c r="M378" s="991">
        <v>1</v>
      </c>
      <c r="N378" s="991">
        <v>3</v>
      </c>
      <c r="O378" s="992">
        <f t="shared" si="537"/>
        <v>4</v>
      </c>
      <c r="P378" s="992">
        <v>0</v>
      </c>
      <c r="Q378" s="992">
        <v>0</v>
      </c>
      <c r="R378" s="992">
        <f t="shared" si="538"/>
        <v>0</v>
      </c>
      <c r="S378" s="991">
        <v>0</v>
      </c>
      <c r="T378" s="991">
        <v>0</v>
      </c>
      <c r="U378" s="992">
        <f t="shared" si="539"/>
        <v>0</v>
      </c>
      <c r="V378" s="992">
        <v>0</v>
      </c>
      <c r="W378" s="992">
        <v>0</v>
      </c>
      <c r="X378" s="992">
        <f t="shared" si="540"/>
        <v>0</v>
      </c>
      <c r="Y378" s="998">
        <f t="shared" si="541"/>
        <v>82</v>
      </c>
      <c r="Z378" s="998">
        <f t="shared" si="541"/>
        <v>100</v>
      </c>
      <c r="AA378" s="998">
        <f t="shared" si="541"/>
        <v>182</v>
      </c>
      <c r="AB378" s="991">
        <v>0</v>
      </c>
      <c r="AC378" s="991">
        <v>0</v>
      </c>
      <c r="AD378" s="992">
        <f t="shared" si="542"/>
        <v>0</v>
      </c>
      <c r="AE378" s="992">
        <f t="shared" si="543"/>
        <v>82</v>
      </c>
      <c r="AF378" s="992">
        <f t="shared" si="543"/>
        <v>100</v>
      </c>
      <c r="AG378" s="992">
        <f t="shared" si="544"/>
        <v>182</v>
      </c>
      <c r="AH378" s="153"/>
      <c r="AI378" s="153"/>
      <c r="AJ378" s="992">
        <f t="shared" si="545"/>
        <v>0</v>
      </c>
      <c r="AM378" s="155"/>
    </row>
    <row r="379" spans="1:39" s="146" customFormat="1" ht="28.5" customHeight="1">
      <c r="A379" s="675">
        <v>8</v>
      </c>
      <c r="B379" s="666">
        <v>157</v>
      </c>
      <c r="C379" s="597" t="s">
        <v>800</v>
      </c>
      <c r="D379" s="991">
        <v>727</v>
      </c>
      <c r="E379" s="991">
        <v>646</v>
      </c>
      <c r="F379" s="992">
        <f t="shared" si="534"/>
        <v>1373</v>
      </c>
      <c r="G379" s="991">
        <v>229</v>
      </c>
      <c r="H379" s="991">
        <v>207</v>
      </c>
      <c r="I379" s="992">
        <f t="shared" si="535"/>
        <v>436</v>
      </c>
      <c r="J379" s="991">
        <v>72</v>
      </c>
      <c r="K379" s="991">
        <v>68</v>
      </c>
      <c r="L379" s="992">
        <f t="shared" si="536"/>
        <v>140</v>
      </c>
      <c r="M379" s="991">
        <v>6</v>
      </c>
      <c r="N379" s="991">
        <v>8</v>
      </c>
      <c r="O379" s="992">
        <f t="shared" si="537"/>
        <v>14</v>
      </c>
      <c r="P379" s="992">
        <v>0</v>
      </c>
      <c r="Q379" s="992">
        <v>0</v>
      </c>
      <c r="R379" s="992">
        <f t="shared" si="538"/>
        <v>0</v>
      </c>
      <c r="S379" s="991">
        <v>0</v>
      </c>
      <c r="T379" s="991">
        <v>0</v>
      </c>
      <c r="U379" s="992">
        <f t="shared" si="539"/>
        <v>0</v>
      </c>
      <c r="V379" s="992">
        <v>0</v>
      </c>
      <c r="W379" s="992">
        <v>0</v>
      </c>
      <c r="X379" s="992">
        <f t="shared" si="540"/>
        <v>0</v>
      </c>
      <c r="Y379" s="998">
        <f t="shared" si="541"/>
        <v>1034</v>
      </c>
      <c r="Z379" s="998">
        <f t="shared" si="541"/>
        <v>929</v>
      </c>
      <c r="AA379" s="998">
        <f t="shared" si="541"/>
        <v>1963</v>
      </c>
      <c r="AB379" s="991">
        <v>4</v>
      </c>
      <c r="AC379" s="991">
        <v>5</v>
      </c>
      <c r="AD379" s="992">
        <f t="shared" si="542"/>
        <v>9</v>
      </c>
      <c r="AE379" s="992">
        <f t="shared" si="543"/>
        <v>1038</v>
      </c>
      <c r="AF379" s="992">
        <f t="shared" si="543"/>
        <v>934</v>
      </c>
      <c r="AG379" s="992">
        <f t="shared" si="544"/>
        <v>1972</v>
      </c>
      <c r="AH379" s="153">
        <v>3</v>
      </c>
      <c r="AI379" s="153">
        <v>1</v>
      </c>
      <c r="AJ379" s="992">
        <f t="shared" si="545"/>
        <v>4</v>
      </c>
      <c r="AM379" s="155"/>
    </row>
    <row r="380" spans="1:39" s="146" customFormat="1" ht="28.5" customHeight="1">
      <c r="A380" s="653"/>
      <c r="B380" s="665"/>
      <c r="C380" s="378" t="s">
        <v>6</v>
      </c>
      <c r="D380" s="993">
        <f>SUM(D372:D379)</f>
        <v>4851</v>
      </c>
      <c r="E380" s="993">
        <f t="shared" ref="E380:AJ380" si="546">SUM(E372:E379)</f>
        <v>4489</v>
      </c>
      <c r="F380" s="993">
        <f t="shared" si="546"/>
        <v>9340</v>
      </c>
      <c r="G380" s="993">
        <f t="shared" si="546"/>
        <v>2435</v>
      </c>
      <c r="H380" s="993">
        <f t="shared" si="546"/>
        <v>2209</v>
      </c>
      <c r="I380" s="993">
        <f t="shared" si="546"/>
        <v>4644</v>
      </c>
      <c r="J380" s="993">
        <f t="shared" si="546"/>
        <v>411</v>
      </c>
      <c r="K380" s="993">
        <f t="shared" si="546"/>
        <v>428</v>
      </c>
      <c r="L380" s="993">
        <f t="shared" si="546"/>
        <v>839</v>
      </c>
      <c r="M380" s="993">
        <f t="shared" si="546"/>
        <v>43</v>
      </c>
      <c r="N380" s="993">
        <f t="shared" si="546"/>
        <v>40</v>
      </c>
      <c r="O380" s="993">
        <f t="shared" si="546"/>
        <v>83</v>
      </c>
      <c r="P380" s="993">
        <f t="shared" si="546"/>
        <v>0</v>
      </c>
      <c r="Q380" s="993">
        <f t="shared" si="546"/>
        <v>0</v>
      </c>
      <c r="R380" s="993">
        <f t="shared" si="546"/>
        <v>0</v>
      </c>
      <c r="S380" s="993">
        <f t="shared" si="546"/>
        <v>0</v>
      </c>
      <c r="T380" s="993">
        <f t="shared" si="546"/>
        <v>0</v>
      </c>
      <c r="U380" s="993">
        <f t="shared" si="546"/>
        <v>0</v>
      </c>
      <c r="V380" s="993">
        <f t="shared" si="546"/>
        <v>0</v>
      </c>
      <c r="W380" s="993">
        <f t="shared" si="546"/>
        <v>0</v>
      </c>
      <c r="X380" s="993">
        <f t="shared" si="546"/>
        <v>0</v>
      </c>
      <c r="Y380" s="1015">
        <f t="shared" si="546"/>
        <v>7740</v>
      </c>
      <c r="Z380" s="1015">
        <f t="shared" si="546"/>
        <v>7166</v>
      </c>
      <c r="AA380" s="1015">
        <f t="shared" si="546"/>
        <v>14906</v>
      </c>
      <c r="AB380" s="993">
        <f t="shared" si="546"/>
        <v>54</v>
      </c>
      <c r="AC380" s="993">
        <f t="shared" si="546"/>
        <v>61</v>
      </c>
      <c r="AD380" s="993">
        <f t="shared" si="546"/>
        <v>115</v>
      </c>
      <c r="AE380" s="993">
        <f t="shared" si="546"/>
        <v>7794</v>
      </c>
      <c r="AF380" s="993">
        <f t="shared" si="546"/>
        <v>7227</v>
      </c>
      <c r="AG380" s="993">
        <f t="shared" si="546"/>
        <v>15021</v>
      </c>
      <c r="AH380" s="993">
        <f t="shared" si="546"/>
        <v>59</v>
      </c>
      <c r="AI380" s="993">
        <f t="shared" si="546"/>
        <v>41</v>
      </c>
      <c r="AJ380" s="993">
        <f t="shared" si="546"/>
        <v>100</v>
      </c>
      <c r="AM380" s="155"/>
    </row>
    <row r="381" spans="1:39" s="146" customFormat="1" ht="28.5" customHeight="1">
      <c r="A381" s="653"/>
      <c r="B381" s="693" t="s">
        <v>143</v>
      </c>
      <c r="C381" s="376"/>
      <c r="D381" s="988"/>
      <c r="E381" s="988"/>
      <c r="F381" s="988"/>
      <c r="G381" s="988"/>
      <c r="H381" s="988"/>
      <c r="I381" s="988"/>
      <c r="J381" s="988"/>
      <c r="K381" s="988"/>
      <c r="L381" s="988"/>
      <c r="M381" s="988"/>
      <c r="N381" s="988"/>
      <c r="O381" s="988"/>
      <c r="P381" s="988"/>
      <c r="Q381" s="988"/>
      <c r="R381" s="988"/>
      <c r="S381" s="988"/>
      <c r="T381" s="988"/>
      <c r="U381" s="988"/>
      <c r="V381" s="988"/>
      <c r="W381" s="988"/>
      <c r="X381" s="988"/>
      <c r="Y381" s="1016"/>
      <c r="Z381" s="1016"/>
      <c r="AA381" s="1014"/>
      <c r="AB381" s="988"/>
      <c r="AC381" s="988"/>
      <c r="AD381" s="988"/>
      <c r="AE381" s="988"/>
      <c r="AF381" s="988"/>
      <c r="AG381" s="988"/>
      <c r="AH381" s="988"/>
      <c r="AI381" s="988"/>
      <c r="AJ381" s="994"/>
      <c r="AM381" s="155"/>
    </row>
    <row r="382" spans="1:39" s="146" customFormat="1" ht="28.5" customHeight="1">
      <c r="A382" s="653">
        <v>1</v>
      </c>
      <c r="B382" s="666">
        <v>158</v>
      </c>
      <c r="C382" s="592" t="s">
        <v>808</v>
      </c>
      <c r="D382" s="1009">
        <v>561</v>
      </c>
      <c r="E382" s="1009">
        <v>536</v>
      </c>
      <c r="F382" s="992">
        <f t="shared" ref="F382:F385" si="547">D382+E382</f>
        <v>1097</v>
      </c>
      <c r="G382" s="1009">
        <v>501</v>
      </c>
      <c r="H382" s="1009">
        <v>503</v>
      </c>
      <c r="I382" s="992">
        <f t="shared" ref="I382:I385" si="548">G382+H382</f>
        <v>1004</v>
      </c>
      <c r="J382" s="1009">
        <v>16</v>
      </c>
      <c r="K382" s="1009">
        <v>12</v>
      </c>
      <c r="L382" s="992">
        <f t="shared" ref="L382:L385" si="549">J382+K382</f>
        <v>28</v>
      </c>
      <c r="M382" s="1009">
        <v>10</v>
      </c>
      <c r="N382" s="1009">
        <v>8</v>
      </c>
      <c r="O382" s="992">
        <f t="shared" ref="O382:O385" si="550">M382+N382</f>
        <v>18</v>
      </c>
      <c r="P382" s="992"/>
      <c r="Q382" s="992"/>
      <c r="R382" s="153">
        <f t="shared" ref="R382:R385" si="551">P382+Q382</f>
        <v>0</v>
      </c>
      <c r="S382" s="1009"/>
      <c r="T382" s="1009"/>
      <c r="U382" s="992">
        <f t="shared" ref="U382:U385" si="552">S382+T382</f>
        <v>0</v>
      </c>
      <c r="V382" s="992"/>
      <c r="W382" s="992"/>
      <c r="X382" s="992">
        <f t="shared" ref="X382:X385" si="553">V382+W382</f>
        <v>0</v>
      </c>
      <c r="Y382" s="998">
        <f t="shared" ref="Y382:AA385" si="554">D382+G382+J382+M382+P382+S382+V382</f>
        <v>1088</v>
      </c>
      <c r="Z382" s="998">
        <f t="shared" si="554"/>
        <v>1059</v>
      </c>
      <c r="AA382" s="998">
        <f t="shared" si="554"/>
        <v>2147</v>
      </c>
      <c r="AB382" s="1009">
        <v>9</v>
      </c>
      <c r="AC382" s="1009">
        <v>14</v>
      </c>
      <c r="AD382" s="992">
        <f>AB382+AC382</f>
        <v>23</v>
      </c>
      <c r="AE382" s="992">
        <f t="shared" ref="AE382:AF385" si="555">Y382+AB382</f>
        <v>1097</v>
      </c>
      <c r="AF382" s="992">
        <f t="shared" si="555"/>
        <v>1073</v>
      </c>
      <c r="AG382" s="992">
        <f>AE382+AF382</f>
        <v>2170</v>
      </c>
      <c r="AH382" s="743">
        <v>20</v>
      </c>
      <c r="AI382" s="743">
        <v>10</v>
      </c>
      <c r="AJ382" s="992">
        <f>AH382+AI382</f>
        <v>30</v>
      </c>
      <c r="AM382" s="155"/>
    </row>
    <row r="383" spans="1:39" s="146" customFormat="1" ht="28.5" customHeight="1">
      <c r="A383" s="653">
        <v>2</v>
      </c>
      <c r="B383" s="666">
        <v>159</v>
      </c>
      <c r="C383" s="592" t="s">
        <v>811</v>
      </c>
      <c r="D383" s="1009">
        <v>899</v>
      </c>
      <c r="E383" s="1009">
        <v>895</v>
      </c>
      <c r="F383" s="992">
        <f t="shared" si="547"/>
        <v>1794</v>
      </c>
      <c r="G383" s="1009">
        <v>564</v>
      </c>
      <c r="H383" s="1009">
        <v>567</v>
      </c>
      <c r="I383" s="992">
        <f t="shared" si="548"/>
        <v>1131</v>
      </c>
      <c r="J383" s="1009">
        <v>12</v>
      </c>
      <c r="K383" s="1009">
        <v>9</v>
      </c>
      <c r="L383" s="992">
        <f t="shared" si="549"/>
        <v>21</v>
      </c>
      <c r="M383" s="1009">
        <v>5</v>
      </c>
      <c r="N383" s="1009">
        <v>4</v>
      </c>
      <c r="O383" s="992">
        <f t="shared" si="550"/>
        <v>9</v>
      </c>
      <c r="P383" s="992"/>
      <c r="Q383" s="992"/>
      <c r="R383" s="153">
        <f t="shared" si="551"/>
        <v>0</v>
      </c>
      <c r="S383" s="1009"/>
      <c r="T383" s="1009"/>
      <c r="U383" s="992">
        <f t="shared" si="552"/>
        <v>0</v>
      </c>
      <c r="V383" s="992"/>
      <c r="W383" s="992"/>
      <c r="X383" s="992">
        <f t="shared" si="553"/>
        <v>0</v>
      </c>
      <c r="Y383" s="998">
        <f t="shared" si="554"/>
        <v>1480</v>
      </c>
      <c r="Z383" s="998">
        <f t="shared" si="554"/>
        <v>1475</v>
      </c>
      <c r="AA383" s="998">
        <f t="shared" si="554"/>
        <v>2955</v>
      </c>
      <c r="AB383" s="1009">
        <v>35</v>
      </c>
      <c r="AC383" s="1009">
        <v>53</v>
      </c>
      <c r="AD383" s="992">
        <f>AB383+AC383</f>
        <v>88</v>
      </c>
      <c r="AE383" s="992">
        <f t="shared" si="555"/>
        <v>1515</v>
      </c>
      <c r="AF383" s="992">
        <f t="shared" si="555"/>
        <v>1528</v>
      </c>
      <c r="AG383" s="992">
        <f>AE383+AF383</f>
        <v>3043</v>
      </c>
      <c r="AH383" s="743">
        <v>23</v>
      </c>
      <c r="AI383" s="743">
        <v>8</v>
      </c>
      <c r="AJ383" s="992">
        <f>AH383+AI383</f>
        <v>31</v>
      </c>
      <c r="AM383" s="155"/>
    </row>
    <row r="384" spans="1:39" s="146" customFormat="1" ht="28.5" customHeight="1">
      <c r="A384" s="653">
        <v>3</v>
      </c>
      <c r="B384" s="666">
        <v>160</v>
      </c>
      <c r="C384" s="146" t="s">
        <v>873</v>
      </c>
      <c r="D384" s="1009">
        <v>138</v>
      </c>
      <c r="E384" s="1009">
        <v>124</v>
      </c>
      <c r="F384" s="992">
        <f t="shared" si="547"/>
        <v>262</v>
      </c>
      <c r="G384" s="1009">
        <v>45</v>
      </c>
      <c r="H384" s="1009">
        <v>39</v>
      </c>
      <c r="I384" s="992">
        <f t="shared" si="548"/>
        <v>84</v>
      </c>
      <c r="J384" s="1009">
        <v>12</v>
      </c>
      <c r="K384" s="1009">
        <v>13</v>
      </c>
      <c r="L384" s="992">
        <f t="shared" si="549"/>
        <v>25</v>
      </c>
      <c r="M384" s="1009"/>
      <c r="N384" s="1009"/>
      <c r="O384" s="992">
        <f t="shared" si="550"/>
        <v>0</v>
      </c>
      <c r="P384" s="992"/>
      <c r="Q384" s="992"/>
      <c r="R384" s="153">
        <f t="shared" si="551"/>
        <v>0</v>
      </c>
      <c r="S384" s="1009"/>
      <c r="T384" s="1009"/>
      <c r="U384" s="992">
        <f t="shared" si="552"/>
        <v>0</v>
      </c>
      <c r="V384" s="992"/>
      <c r="W384" s="992"/>
      <c r="X384" s="992">
        <f t="shared" si="553"/>
        <v>0</v>
      </c>
      <c r="Y384" s="998">
        <f t="shared" si="554"/>
        <v>195</v>
      </c>
      <c r="Z384" s="998">
        <f t="shared" si="554"/>
        <v>176</v>
      </c>
      <c r="AA384" s="998">
        <f t="shared" si="554"/>
        <v>371</v>
      </c>
      <c r="AB384" s="1009">
        <v>17</v>
      </c>
      <c r="AC384" s="1009">
        <v>17</v>
      </c>
      <c r="AD384" s="992">
        <f>AB384+AC384</f>
        <v>34</v>
      </c>
      <c r="AE384" s="992">
        <f t="shared" si="555"/>
        <v>212</v>
      </c>
      <c r="AF384" s="992">
        <f t="shared" si="555"/>
        <v>193</v>
      </c>
      <c r="AG384" s="992">
        <f>AE384+AF384</f>
        <v>405</v>
      </c>
      <c r="AH384" s="743">
        <v>2</v>
      </c>
      <c r="AI384" s="743"/>
      <c r="AJ384" s="992">
        <f>AH384+AI384</f>
        <v>2</v>
      </c>
      <c r="AM384" s="155"/>
    </row>
    <row r="385" spans="1:39" s="146" customFormat="1" ht="28.5" customHeight="1">
      <c r="A385" s="653">
        <v>4</v>
      </c>
      <c r="B385" s="666">
        <v>161</v>
      </c>
      <c r="C385" s="592" t="s">
        <v>810</v>
      </c>
      <c r="D385" s="1009">
        <v>748</v>
      </c>
      <c r="E385" s="1009">
        <v>682</v>
      </c>
      <c r="F385" s="992">
        <f t="shared" si="547"/>
        <v>1430</v>
      </c>
      <c r="G385" s="1009">
        <v>206</v>
      </c>
      <c r="H385" s="1026">
        <v>172</v>
      </c>
      <c r="I385" s="992">
        <f t="shared" si="548"/>
        <v>378</v>
      </c>
      <c r="J385" s="1009">
        <v>30</v>
      </c>
      <c r="K385" s="1009">
        <v>26</v>
      </c>
      <c r="L385" s="992">
        <f t="shared" si="549"/>
        <v>56</v>
      </c>
      <c r="M385" s="1009">
        <v>1</v>
      </c>
      <c r="N385" s="1009"/>
      <c r="O385" s="992">
        <f t="shared" si="550"/>
        <v>1</v>
      </c>
      <c r="P385" s="992"/>
      <c r="Q385" s="992"/>
      <c r="R385" s="153">
        <f t="shared" si="551"/>
        <v>0</v>
      </c>
      <c r="S385" s="1009"/>
      <c r="T385" s="1009"/>
      <c r="U385" s="992">
        <f t="shared" si="552"/>
        <v>0</v>
      </c>
      <c r="V385" s="992"/>
      <c r="W385" s="992"/>
      <c r="X385" s="992">
        <f t="shared" si="553"/>
        <v>0</v>
      </c>
      <c r="Y385" s="998">
        <f t="shared" si="554"/>
        <v>985</v>
      </c>
      <c r="Z385" s="998">
        <f t="shared" si="554"/>
        <v>880</v>
      </c>
      <c r="AA385" s="998">
        <f t="shared" si="554"/>
        <v>1865</v>
      </c>
      <c r="AB385" s="1009">
        <v>20</v>
      </c>
      <c r="AC385" s="1009">
        <v>16</v>
      </c>
      <c r="AD385" s="992">
        <f>AB385+AC385</f>
        <v>36</v>
      </c>
      <c r="AE385" s="992">
        <f t="shared" si="555"/>
        <v>1005</v>
      </c>
      <c r="AF385" s="992">
        <f t="shared" si="555"/>
        <v>896</v>
      </c>
      <c r="AG385" s="992">
        <f>AE385+AF385</f>
        <v>1901</v>
      </c>
      <c r="AH385" s="743">
        <v>2</v>
      </c>
      <c r="AI385" s="743">
        <v>9</v>
      </c>
      <c r="AJ385" s="992">
        <f>AH385+AI385</f>
        <v>11</v>
      </c>
      <c r="AM385" s="155"/>
    </row>
    <row r="386" spans="1:39" s="146" customFormat="1" ht="28.5" customHeight="1">
      <c r="A386" s="653"/>
      <c r="B386" s="665"/>
      <c r="C386" s="378" t="s">
        <v>6</v>
      </c>
      <c r="D386" s="993">
        <f>SUM(D382:D385)</f>
        <v>2346</v>
      </c>
      <c r="E386" s="993">
        <f t="shared" ref="E386:AJ386" si="556">SUM(E382:E385)</f>
        <v>2237</v>
      </c>
      <c r="F386" s="993">
        <f t="shared" si="556"/>
        <v>4583</v>
      </c>
      <c r="G386" s="993">
        <f t="shared" si="556"/>
        <v>1316</v>
      </c>
      <c r="H386" s="993">
        <f>SUM(H382:H385)</f>
        <v>1281</v>
      </c>
      <c r="I386" s="993">
        <f t="shared" si="556"/>
        <v>2597</v>
      </c>
      <c r="J386" s="993">
        <f t="shared" si="556"/>
        <v>70</v>
      </c>
      <c r="K386" s="993">
        <f t="shared" si="556"/>
        <v>60</v>
      </c>
      <c r="L386" s="993">
        <f t="shared" si="556"/>
        <v>130</v>
      </c>
      <c r="M386" s="993">
        <f t="shared" si="556"/>
        <v>16</v>
      </c>
      <c r="N386" s="993">
        <f t="shared" si="556"/>
        <v>12</v>
      </c>
      <c r="O386" s="993">
        <f t="shared" si="556"/>
        <v>28</v>
      </c>
      <c r="P386" s="993">
        <f t="shared" si="556"/>
        <v>0</v>
      </c>
      <c r="Q386" s="993">
        <f t="shared" si="556"/>
        <v>0</v>
      </c>
      <c r="R386" s="993">
        <f t="shared" si="556"/>
        <v>0</v>
      </c>
      <c r="S386" s="993">
        <f t="shared" si="556"/>
        <v>0</v>
      </c>
      <c r="T386" s="993">
        <f t="shared" si="556"/>
        <v>0</v>
      </c>
      <c r="U386" s="993">
        <f t="shared" si="556"/>
        <v>0</v>
      </c>
      <c r="V386" s="993">
        <f t="shared" si="556"/>
        <v>0</v>
      </c>
      <c r="W386" s="993">
        <f t="shared" si="556"/>
        <v>0</v>
      </c>
      <c r="X386" s="993">
        <f t="shared" si="556"/>
        <v>0</v>
      </c>
      <c r="Y386" s="1015">
        <f t="shared" si="556"/>
        <v>3748</v>
      </c>
      <c r="Z386" s="1015">
        <f t="shared" si="556"/>
        <v>3590</v>
      </c>
      <c r="AA386" s="1015">
        <f t="shared" si="556"/>
        <v>7338</v>
      </c>
      <c r="AB386" s="993">
        <f t="shared" si="556"/>
        <v>81</v>
      </c>
      <c r="AC386" s="993">
        <f t="shared" si="556"/>
        <v>100</v>
      </c>
      <c r="AD386" s="993">
        <f t="shared" si="556"/>
        <v>181</v>
      </c>
      <c r="AE386" s="993">
        <f t="shared" si="556"/>
        <v>3829</v>
      </c>
      <c r="AF386" s="993">
        <f t="shared" si="556"/>
        <v>3690</v>
      </c>
      <c r="AG386" s="993">
        <f t="shared" si="556"/>
        <v>7519</v>
      </c>
      <c r="AH386" s="993">
        <f t="shared" si="556"/>
        <v>47</v>
      </c>
      <c r="AI386" s="993">
        <f t="shared" si="556"/>
        <v>27</v>
      </c>
      <c r="AJ386" s="993">
        <f t="shared" si="556"/>
        <v>74</v>
      </c>
      <c r="AM386" s="155"/>
    </row>
    <row r="387" spans="1:39" s="146" customFormat="1" ht="28.5" customHeight="1">
      <c r="A387" s="653"/>
      <c r="B387" s="693" t="s">
        <v>144</v>
      </c>
      <c r="C387" s="376"/>
      <c r="D387" s="988"/>
      <c r="E387" s="988"/>
      <c r="F387" s="988"/>
      <c r="G387" s="988"/>
      <c r="H387" s="988"/>
      <c r="I387" s="988"/>
      <c r="J387" s="988"/>
      <c r="K387" s="988"/>
      <c r="L387" s="988"/>
      <c r="M387" s="988"/>
      <c r="N387" s="988"/>
      <c r="O387" s="988"/>
      <c r="P387" s="988"/>
      <c r="Q387" s="988"/>
      <c r="R387" s="988"/>
      <c r="S387" s="988"/>
      <c r="T387" s="988"/>
      <c r="U387" s="988"/>
      <c r="V387" s="988"/>
      <c r="W387" s="988"/>
      <c r="X387" s="988"/>
      <c r="Y387" s="1016"/>
      <c r="Z387" s="1016"/>
      <c r="AA387" s="1014"/>
      <c r="AB387" s="988"/>
      <c r="AC387" s="988"/>
      <c r="AD387" s="988"/>
      <c r="AE387" s="988"/>
      <c r="AF387" s="988"/>
      <c r="AG387" s="988"/>
      <c r="AH387" s="988"/>
      <c r="AI387" s="988"/>
      <c r="AJ387" s="994"/>
      <c r="AM387" s="155"/>
    </row>
    <row r="388" spans="1:39" s="146" customFormat="1" ht="28.5" customHeight="1">
      <c r="A388" s="653">
        <v>1</v>
      </c>
      <c r="B388" s="666">
        <v>162</v>
      </c>
      <c r="C388" s="598" t="s">
        <v>836</v>
      </c>
      <c r="D388" s="578">
        <v>112</v>
      </c>
      <c r="E388" s="578">
        <v>54</v>
      </c>
      <c r="F388" s="992">
        <f t="shared" ref="F388:F391" si="557">D388+E388</f>
        <v>166</v>
      </c>
      <c r="G388" s="578">
        <v>1273</v>
      </c>
      <c r="H388" s="578">
        <v>1165</v>
      </c>
      <c r="I388" s="992">
        <f t="shared" ref="I388:I391" si="558">G388+H388</f>
        <v>2438</v>
      </c>
      <c r="J388" s="578">
        <v>8</v>
      </c>
      <c r="K388" s="578">
        <v>3</v>
      </c>
      <c r="L388" s="992">
        <f t="shared" ref="L388:L391" si="559">J388+K388</f>
        <v>11</v>
      </c>
      <c r="M388" s="578">
        <v>15</v>
      </c>
      <c r="N388" s="578">
        <v>6</v>
      </c>
      <c r="O388" s="992">
        <f t="shared" ref="O388:O391" si="560">M388+N388</f>
        <v>21</v>
      </c>
      <c r="P388" s="992"/>
      <c r="Q388" s="992"/>
      <c r="R388" s="153">
        <f t="shared" ref="R388:R391" si="561">P388+Q388</f>
        <v>0</v>
      </c>
      <c r="S388" s="578"/>
      <c r="T388" s="578"/>
      <c r="U388" s="992">
        <f t="shared" ref="U388:U391" si="562">S388+T388</f>
        <v>0</v>
      </c>
      <c r="V388" s="992"/>
      <c r="W388" s="992"/>
      <c r="X388" s="992">
        <f t="shared" ref="X388:X391" si="563">V388+W388</f>
        <v>0</v>
      </c>
      <c r="Y388" s="998">
        <f t="shared" ref="Y388:AA391" si="564">D388+G388+J388+M388+P388+S388+V388</f>
        <v>1408</v>
      </c>
      <c r="Z388" s="998">
        <f t="shared" si="564"/>
        <v>1228</v>
      </c>
      <c r="AA388" s="998">
        <f t="shared" si="564"/>
        <v>2636</v>
      </c>
      <c r="AB388" s="578"/>
      <c r="AC388" s="578"/>
      <c r="AD388" s="992">
        <f>SUM(AB388:AC388)</f>
        <v>0</v>
      </c>
      <c r="AE388" s="992">
        <f t="shared" ref="AE388:AF391" si="565">Y388+AB388</f>
        <v>1408</v>
      </c>
      <c r="AF388" s="992">
        <f t="shared" si="565"/>
        <v>1228</v>
      </c>
      <c r="AG388" s="992">
        <f>SUM(AE388:AF388)</f>
        <v>2636</v>
      </c>
      <c r="AH388" s="578"/>
      <c r="AI388" s="578"/>
      <c r="AJ388" s="992">
        <f>SUM(AH388:AI388)</f>
        <v>0</v>
      </c>
      <c r="AM388" s="155"/>
    </row>
    <row r="389" spans="1:39" s="146" customFormat="1" ht="28.5" customHeight="1">
      <c r="A389" s="653">
        <v>2</v>
      </c>
      <c r="B389" s="666">
        <v>163</v>
      </c>
      <c r="C389" s="598" t="s">
        <v>837</v>
      </c>
      <c r="D389" s="578">
        <v>1</v>
      </c>
      <c r="E389" s="578">
        <v>3</v>
      </c>
      <c r="F389" s="992">
        <f t="shared" si="557"/>
        <v>4</v>
      </c>
      <c r="G389" s="578">
        <v>15</v>
      </c>
      <c r="H389" s="578">
        <v>18</v>
      </c>
      <c r="I389" s="992">
        <f t="shared" si="558"/>
        <v>33</v>
      </c>
      <c r="J389" s="578">
        <v>0</v>
      </c>
      <c r="K389" s="578">
        <v>0</v>
      </c>
      <c r="L389" s="992">
        <f t="shared" si="559"/>
        <v>0</v>
      </c>
      <c r="M389" s="578">
        <v>2</v>
      </c>
      <c r="N389" s="578">
        <v>2</v>
      </c>
      <c r="O389" s="992">
        <f t="shared" si="560"/>
        <v>4</v>
      </c>
      <c r="P389" s="992"/>
      <c r="Q389" s="992"/>
      <c r="R389" s="153">
        <f t="shared" si="561"/>
        <v>0</v>
      </c>
      <c r="S389" s="578"/>
      <c r="T389" s="578"/>
      <c r="U389" s="992">
        <f t="shared" si="562"/>
        <v>0</v>
      </c>
      <c r="V389" s="992"/>
      <c r="W389" s="992"/>
      <c r="X389" s="992">
        <f t="shared" si="563"/>
        <v>0</v>
      </c>
      <c r="Y389" s="998">
        <f t="shared" si="564"/>
        <v>18</v>
      </c>
      <c r="Z389" s="998">
        <f t="shared" si="564"/>
        <v>23</v>
      </c>
      <c r="AA389" s="998">
        <f t="shared" si="564"/>
        <v>41</v>
      </c>
      <c r="AB389" s="578"/>
      <c r="AC389" s="578"/>
      <c r="AD389" s="992">
        <f>SUM(AB389:AC389)</f>
        <v>0</v>
      </c>
      <c r="AE389" s="992">
        <f t="shared" si="565"/>
        <v>18</v>
      </c>
      <c r="AF389" s="992">
        <f t="shared" si="565"/>
        <v>23</v>
      </c>
      <c r="AG389" s="992">
        <f>SUM(AE389:AF389)</f>
        <v>41</v>
      </c>
      <c r="AH389" s="578"/>
      <c r="AI389" s="578"/>
      <c r="AJ389" s="992">
        <f>SUM(AH389:AI389)</f>
        <v>0</v>
      </c>
      <c r="AM389" s="155"/>
    </row>
    <row r="390" spans="1:39" s="146" customFormat="1" ht="28.5" customHeight="1">
      <c r="A390" s="653">
        <v>3</v>
      </c>
      <c r="B390" s="666">
        <v>164</v>
      </c>
      <c r="C390" s="598" t="s">
        <v>838</v>
      </c>
      <c r="D390" s="578">
        <v>31</v>
      </c>
      <c r="E390" s="578">
        <v>26</v>
      </c>
      <c r="F390" s="992">
        <f t="shared" si="557"/>
        <v>57</v>
      </c>
      <c r="G390" s="578">
        <v>351</v>
      </c>
      <c r="H390" s="578">
        <v>311</v>
      </c>
      <c r="I390" s="992">
        <f t="shared" si="558"/>
        <v>662</v>
      </c>
      <c r="J390" s="578">
        <v>5</v>
      </c>
      <c r="K390" s="578">
        <v>0</v>
      </c>
      <c r="L390" s="992">
        <f t="shared" si="559"/>
        <v>5</v>
      </c>
      <c r="M390" s="578">
        <v>15</v>
      </c>
      <c r="N390" s="578">
        <v>11</v>
      </c>
      <c r="O390" s="992">
        <f t="shared" si="560"/>
        <v>26</v>
      </c>
      <c r="P390" s="992"/>
      <c r="Q390" s="992"/>
      <c r="R390" s="153">
        <f t="shared" si="561"/>
        <v>0</v>
      </c>
      <c r="S390" s="578"/>
      <c r="T390" s="578"/>
      <c r="U390" s="992">
        <f t="shared" si="562"/>
        <v>0</v>
      </c>
      <c r="V390" s="992"/>
      <c r="W390" s="992"/>
      <c r="X390" s="992">
        <f t="shared" si="563"/>
        <v>0</v>
      </c>
      <c r="Y390" s="998">
        <f t="shared" si="564"/>
        <v>402</v>
      </c>
      <c r="Z390" s="998">
        <f t="shared" si="564"/>
        <v>348</v>
      </c>
      <c r="AA390" s="998">
        <f t="shared" si="564"/>
        <v>750</v>
      </c>
      <c r="AB390" s="578"/>
      <c r="AC390" s="578"/>
      <c r="AD390" s="992">
        <f>SUM(AB390:AC390)</f>
        <v>0</v>
      </c>
      <c r="AE390" s="992">
        <f t="shared" si="565"/>
        <v>402</v>
      </c>
      <c r="AF390" s="992">
        <f t="shared" si="565"/>
        <v>348</v>
      </c>
      <c r="AG390" s="992">
        <f>SUM(AE390:AF390)</f>
        <v>750</v>
      </c>
      <c r="AH390" s="578"/>
      <c r="AI390" s="578"/>
      <c r="AJ390" s="992">
        <f>SUM(AH390:AI390)</f>
        <v>0</v>
      </c>
      <c r="AM390" s="155"/>
    </row>
    <row r="391" spans="1:39" s="146" customFormat="1" ht="28.5" customHeight="1">
      <c r="A391" s="653">
        <v>4</v>
      </c>
      <c r="B391" s="666">
        <v>165</v>
      </c>
      <c r="C391" s="598" t="s">
        <v>839</v>
      </c>
      <c r="D391" s="578">
        <v>402</v>
      </c>
      <c r="E391" s="578">
        <v>381</v>
      </c>
      <c r="F391" s="992">
        <f t="shared" si="557"/>
        <v>783</v>
      </c>
      <c r="G391" s="578">
        <v>1896</v>
      </c>
      <c r="H391" s="578">
        <v>1842</v>
      </c>
      <c r="I391" s="992">
        <f t="shared" si="558"/>
        <v>3738</v>
      </c>
      <c r="J391" s="578">
        <v>7</v>
      </c>
      <c r="K391" s="578">
        <v>3</v>
      </c>
      <c r="L391" s="992">
        <f t="shared" si="559"/>
        <v>10</v>
      </c>
      <c r="M391" s="578">
        <v>236</v>
      </c>
      <c r="N391" s="578">
        <v>220</v>
      </c>
      <c r="O391" s="992">
        <f t="shared" si="560"/>
        <v>456</v>
      </c>
      <c r="P391" s="992"/>
      <c r="Q391" s="992"/>
      <c r="R391" s="153">
        <f t="shared" si="561"/>
        <v>0</v>
      </c>
      <c r="S391" s="578"/>
      <c r="T391" s="578"/>
      <c r="U391" s="992">
        <f t="shared" si="562"/>
        <v>0</v>
      </c>
      <c r="V391" s="992"/>
      <c r="W391" s="992"/>
      <c r="X391" s="992">
        <f t="shared" si="563"/>
        <v>0</v>
      </c>
      <c r="Y391" s="998">
        <f t="shared" si="564"/>
        <v>2541</v>
      </c>
      <c r="Z391" s="998">
        <f t="shared" si="564"/>
        <v>2446</v>
      </c>
      <c r="AA391" s="998">
        <f t="shared" si="564"/>
        <v>4987</v>
      </c>
      <c r="AB391" s="578"/>
      <c r="AC391" s="578"/>
      <c r="AD391" s="992">
        <f>SUM(AB391:AC391)</f>
        <v>0</v>
      </c>
      <c r="AE391" s="992">
        <f t="shared" si="565"/>
        <v>2541</v>
      </c>
      <c r="AF391" s="992">
        <f t="shared" si="565"/>
        <v>2446</v>
      </c>
      <c r="AG391" s="992">
        <f>SUM(AE391:AF391)</f>
        <v>4987</v>
      </c>
      <c r="AH391" s="578">
        <v>13</v>
      </c>
      <c r="AI391" s="578">
        <v>15</v>
      </c>
      <c r="AJ391" s="992">
        <f>SUM(AH391:AI391)</f>
        <v>28</v>
      </c>
      <c r="AM391" s="155"/>
    </row>
    <row r="392" spans="1:39" s="146" customFormat="1" ht="28.5" customHeight="1">
      <c r="B392" s="80"/>
      <c r="C392" s="378" t="s">
        <v>6</v>
      </c>
      <c r="D392" s="993">
        <f>SUM(D388:D391)</f>
        <v>546</v>
      </c>
      <c r="E392" s="993">
        <f t="shared" ref="E392:AJ392" si="566">SUM(E388:E391)</f>
        <v>464</v>
      </c>
      <c r="F392" s="993">
        <f t="shared" si="566"/>
        <v>1010</v>
      </c>
      <c r="G392" s="993">
        <f t="shared" si="566"/>
        <v>3535</v>
      </c>
      <c r="H392" s="993">
        <f t="shared" si="566"/>
        <v>3336</v>
      </c>
      <c r="I392" s="993">
        <f t="shared" si="566"/>
        <v>6871</v>
      </c>
      <c r="J392" s="993">
        <f t="shared" si="566"/>
        <v>20</v>
      </c>
      <c r="K392" s="993">
        <f t="shared" si="566"/>
        <v>6</v>
      </c>
      <c r="L392" s="993">
        <f t="shared" si="566"/>
        <v>26</v>
      </c>
      <c r="M392" s="993">
        <f t="shared" si="566"/>
        <v>268</v>
      </c>
      <c r="N392" s="993">
        <f t="shared" si="566"/>
        <v>239</v>
      </c>
      <c r="O392" s="993">
        <f t="shared" si="566"/>
        <v>507</v>
      </c>
      <c r="P392" s="993">
        <f t="shared" si="566"/>
        <v>0</v>
      </c>
      <c r="Q392" s="993">
        <f t="shared" si="566"/>
        <v>0</v>
      </c>
      <c r="R392" s="993">
        <f t="shared" si="566"/>
        <v>0</v>
      </c>
      <c r="S392" s="993">
        <f t="shared" si="566"/>
        <v>0</v>
      </c>
      <c r="T392" s="993">
        <f t="shared" si="566"/>
        <v>0</v>
      </c>
      <c r="U392" s="993">
        <f t="shared" si="566"/>
        <v>0</v>
      </c>
      <c r="V392" s="993">
        <f t="shared" si="566"/>
        <v>0</v>
      </c>
      <c r="W392" s="993">
        <f t="shared" si="566"/>
        <v>0</v>
      </c>
      <c r="X392" s="993">
        <f t="shared" si="566"/>
        <v>0</v>
      </c>
      <c r="Y392" s="1015">
        <f t="shared" si="566"/>
        <v>4369</v>
      </c>
      <c r="Z392" s="1015">
        <f t="shared" si="566"/>
        <v>4045</v>
      </c>
      <c r="AA392" s="1015">
        <f t="shared" si="566"/>
        <v>8414</v>
      </c>
      <c r="AB392" s="993">
        <f t="shared" si="566"/>
        <v>0</v>
      </c>
      <c r="AC392" s="993">
        <f t="shared" si="566"/>
        <v>0</v>
      </c>
      <c r="AD392" s="993">
        <f t="shared" si="566"/>
        <v>0</v>
      </c>
      <c r="AE392" s="993">
        <f t="shared" si="566"/>
        <v>4369</v>
      </c>
      <c r="AF392" s="993">
        <f t="shared" si="566"/>
        <v>4045</v>
      </c>
      <c r="AG392" s="993">
        <f t="shared" si="566"/>
        <v>8414</v>
      </c>
      <c r="AH392" s="993">
        <f t="shared" si="566"/>
        <v>13</v>
      </c>
      <c r="AI392" s="993">
        <f t="shared" si="566"/>
        <v>15</v>
      </c>
      <c r="AJ392" s="993">
        <f t="shared" si="566"/>
        <v>28</v>
      </c>
      <c r="AM392" s="155"/>
    </row>
    <row r="393" spans="1:39" s="146" customFormat="1" ht="28.5" customHeight="1" thickBot="1">
      <c r="B393" s="1338" t="s">
        <v>14</v>
      </c>
      <c r="C393" s="1339"/>
      <c r="D393" s="997">
        <f t="shared" ref="D393:AJ393" si="567">D192+D199+D218+D223+D228+D235+D246+D256+D268+D284+D293+D306+D319+D328+D334+D339+D350+D358+D370+D380+D386+D392+D310</f>
        <v>74182</v>
      </c>
      <c r="E393" s="997">
        <f t="shared" si="567"/>
        <v>69382</v>
      </c>
      <c r="F393" s="997">
        <f t="shared" si="567"/>
        <v>143564</v>
      </c>
      <c r="G393" s="997">
        <f t="shared" si="567"/>
        <v>88701</v>
      </c>
      <c r="H393" s="997">
        <f t="shared" si="567"/>
        <v>81261</v>
      </c>
      <c r="I393" s="997">
        <f t="shared" si="567"/>
        <v>169962</v>
      </c>
      <c r="J393" s="997">
        <f t="shared" si="567"/>
        <v>5609</v>
      </c>
      <c r="K393" s="997">
        <f t="shared" si="567"/>
        <v>5009</v>
      </c>
      <c r="L393" s="997">
        <f t="shared" si="567"/>
        <v>10618</v>
      </c>
      <c r="M393" s="997">
        <f t="shared" si="567"/>
        <v>3807</v>
      </c>
      <c r="N393" s="997">
        <f t="shared" si="567"/>
        <v>3214</v>
      </c>
      <c r="O393" s="997">
        <f t="shared" si="567"/>
        <v>7021</v>
      </c>
      <c r="P393" s="997">
        <f t="shared" si="567"/>
        <v>123</v>
      </c>
      <c r="Q393" s="997">
        <f t="shared" si="567"/>
        <v>111</v>
      </c>
      <c r="R393" s="997">
        <f t="shared" si="567"/>
        <v>234</v>
      </c>
      <c r="S393" s="997">
        <f t="shared" si="567"/>
        <v>285</v>
      </c>
      <c r="T393" s="997">
        <f t="shared" si="567"/>
        <v>261</v>
      </c>
      <c r="U393" s="997">
        <f t="shared" si="567"/>
        <v>546</v>
      </c>
      <c r="V393" s="997">
        <f t="shared" si="567"/>
        <v>0</v>
      </c>
      <c r="W393" s="997">
        <f t="shared" si="567"/>
        <v>0</v>
      </c>
      <c r="X393" s="997">
        <f t="shared" si="567"/>
        <v>0</v>
      </c>
      <c r="Y393" s="997">
        <f t="shared" si="567"/>
        <v>172707</v>
      </c>
      <c r="Z393" s="997">
        <f t="shared" si="567"/>
        <v>159238</v>
      </c>
      <c r="AA393" s="997">
        <f t="shared" si="567"/>
        <v>331945</v>
      </c>
      <c r="AB393" s="997">
        <f t="shared" si="567"/>
        <v>3483</v>
      </c>
      <c r="AC393" s="997">
        <f t="shared" si="567"/>
        <v>3284</v>
      </c>
      <c r="AD393" s="997">
        <f t="shared" si="567"/>
        <v>6767</v>
      </c>
      <c r="AE393" s="997">
        <f t="shared" si="567"/>
        <v>176190</v>
      </c>
      <c r="AF393" s="997">
        <f t="shared" si="567"/>
        <v>162522</v>
      </c>
      <c r="AG393" s="997">
        <f t="shared" si="567"/>
        <v>338712</v>
      </c>
      <c r="AH393" s="997">
        <f t="shared" si="567"/>
        <v>975</v>
      </c>
      <c r="AI393" s="997">
        <f t="shared" si="567"/>
        <v>805</v>
      </c>
      <c r="AJ393" s="997">
        <f t="shared" si="567"/>
        <v>1780</v>
      </c>
      <c r="AM393" s="155"/>
    </row>
    <row r="397" spans="1:39" ht="28.5" customHeight="1">
      <c r="B397" s="1320" t="s">
        <v>272</v>
      </c>
      <c r="C397" s="1320"/>
      <c r="D397" s="1320"/>
      <c r="E397" s="1320"/>
      <c r="F397" s="1320"/>
      <c r="G397" s="1320"/>
      <c r="H397" s="1320"/>
      <c r="I397" s="1320"/>
      <c r="J397" s="1320"/>
      <c r="K397" s="1320"/>
      <c r="L397" s="1320"/>
      <c r="M397" s="1320"/>
      <c r="N397" s="1320"/>
      <c r="O397" s="1320"/>
      <c r="P397" s="1320"/>
      <c r="Q397" s="1320"/>
      <c r="R397" s="1320"/>
      <c r="S397" s="1320"/>
      <c r="T397" s="1320"/>
      <c r="U397" s="1320"/>
      <c r="V397" s="1320"/>
      <c r="W397" s="1320"/>
      <c r="X397" s="1320"/>
      <c r="Y397" s="1320"/>
      <c r="Z397" s="1320"/>
      <c r="AA397" s="1320"/>
    </row>
    <row r="398" spans="1:39" ht="28.5" customHeight="1">
      <c r="B398" s="1331" t="s">
        <v>886</v>
      </c>
      <c r="C398" s="1331"/>
      <c r="D398" s="1331"/>
      <c r="E398" s="1331"/>
      <c r="F398" s="1331"/>
      <c r="G398" s="1331"/>
      <c r="H398" s="1331"/>
      <c r="I398" s="1331"/>
      <c r="J398" s="1331"/>
      <c r="K398" s="1331"/>
      <c r="L398" s="1331"/>
      <c r="M398" s="1331"/>
      <c r="N398" s="1331"/>
      <c r="O398" s="1331"/>
      <c r="P398" s="1331"/>
      <c r="Q398" s="1331"/>
      <c r="R398" s="1331"/>
      <c r="S398" s="1331"/>
      <c r="T398" s="1331"/>
      <c r="U398" s="1331"/>
      <c r="V398" s="1331"/>
      <c r="W398" s="1331"/>
      <c r="X398" s="1331"/>
      <c r="Y398" s="1331"/>
      <c r="Z398" s="1331"/>
      <c r="AA398" s="1331"/>
    </row>
    <row r="399" spans="1:39" ht="28.5" customHeight="1">
      <c r="B399" s="1326" t="s">
        <v>743</v>
      </c>
      <c r="C399" s="1326"/>
      <c r="D399" s="1326"/>
      <c r="E399" s="1326"/>
      <c r="F399" s="1326"/>
      <c r="G399" s="1326"/>
      <c r="H399" s="1326"/>
      <c r="I399" s="1326"/>
      <c r="J399" s="1326"/>
      <c r="K399" s="1326"/>
      <c r="L399" s="1326"/>
      <c r="M399" s="1326"/>
      <c r="N399" s="1326"/>
      <c r="O399" s="1326"/>
      <c r="P399" s="1326"/>
      <c r="Q399" s="1326"/>
      <c r="R399" s="1326"/>
      <c r="S399" s="1326"/>
      <c r="T399" s="1326"/>
      <c r="U399" s="1326"/>
      <c r="V399" s="1326"/>
      <c r="W399" s="1326"/>
      <c r="X399" s="1326"/>
      <c r="Y399" s="1326"/>
      <c r="Z399" s="1326"/>
      <c r="AA399" s="1326"/>
    </row>
    <row r="400" spans="1:39" ht="28.5" customHeight="1">
      <c r="B400" s="1318" t="s">
        <v>1</v>
      </c>
      <c r="C400" s="1319" t="s">
        <v>155</v>
      </c>
      <c r="D400" s="1314" t="s">
        <v>3</v>
      </c>
      <c r="E400" s="1314"/>
      <c r="F400" s="1314"/>
      <c r="G400" s="1314" t="s">
        <v>4</v>
      </c>
      <c r="H400" s="1314"/>
      <c r="I400" s="1314"/>
      <c r="J400" s="1314" t="s">
        <v>5</v>
      </c>
      <c r="K400" s="1314"/>
      <c r="L400" s="1314"/>
      <c r="M400" s="1314" t="s">
        <v>287</v>
      </c>
      <c r="N400" s="1314"/>
      <c r="O400" s="1314"/>
      <c r="P400" s="1314" t="s">
        <v>870</v>
      </c>
      <c r="Q400" s="1314"/>
      <c r="R400" s="1314"/>
      <c r="S400" s="1314" t="s">
        <v>871</v>
      </c>
      <c r="T400" s="1314"/>
      <c r="U400" s="1314"/>
      <c r="V400" s="1314" t="s">
        <v>351</v>
      </c>
      <c r="W400" s="1314"/>
      <c r="X400" s="1314"/>
      <c r="Y400" s="1314" t="s">
        <v>6</v>
      </c>
      <c r="Z400" s="1314"/>
      <c r="AA400" s="1314"/>
    </row>
    <row r="401" spans="2:27" ht="28.5" customHeight="1">
      <c r="B401" s="1318"/>
      <c r="C401" s="1319"/>
      <c r="D401" s="269" t="s">
        <v>240</v>
      </c>
      <c r="E401" s="269" t="s">
        <v>241</v>
      </c>
      <c r="F401" s="269" t="s">
        <v>234</v>
      </c>
      <c r="G401" s="269" t="s">
        <v>240</v>
      </c>
      <c r="H401" s="269" t="s">
        <v>241</v>
      </c>
      <c r="I401" s="269" t="s">
        <v>234</v>
      </c>
      <c r="J401" s="269" t="s">
        <v>240</v>
      </c>
      <c r="K401" s="269" t="s">
        <v>241</v>
      </c>
      <c r="L401" s="269" t="s">
        <v>234</v>
      </c>
      <c r="M401" s="269" t="s">
        <v>240</v>
      </c>
      <c r="N401" s="269" t="s">
        <v>241</v>
      </c>
      <c r="O401" s="269" t="s">
        <v>234</v>
      </c>
      <c r="P401" s="269" t="s">
        <v>240</v>
      </c>
      <c r="Q401" s="269" t="s">
        <v>241</v>
      </c>
      <c r="R401" s="269" t="s">
        <v>234</v>
      </c>
      <c r="S401" s="269" t="s">
        <v>240</v>
      </c>
      <c r="T401" s="269" t="s">
        <v>241</v>
      </c>
      <c r="U401" s="269" t="s">
        <v>234</v>
      </c>
      <c r="V401" s="269" t="s">
        <v>240</v>
      </c>
      <c r="W401" s="269" t="s">
        <v>241</v>
      </c>
      <c r="X401" s="269" t="s">
        <v>234</v>
      </c>
      <c r="Y401" s="269" t="s">
        <v>240</v>
      </c>
      <c r="Z401" s="269" t="s">
        <v>241</v>
      </c>
      <c r="AA401" s="269" t="s">
        <v>234</v>
      </c>
    </row>
    <row r="402" spans="2:27" ht="28.5" customHeight="1">
      <c r="B402" s="223">
        <v>1</v>
      </c>
      <c r="C402" s="166" t="s">
        <v>15</v>
      </c>
      <c r="D402" s="218">
        <f t="shared" ref="D402:AA402" si="568">D15</f>
        <v>239</v>
      </c>
      <c r="E402" s="218">
        <f t="shared" si="568"/>
        <v>231</v>
      </c>
      <c r="F402" s="218">
        <f t="shared" si="568"/>
        <v>470</v>
      </c>
      <c r="G402" s="218">
        <f t="shared" si="568"/>
        <v>3923</v>
      </c>
      <c r="H402" s="218">
        <f t="shared" si="568"/>
        <v>3678</v>
      </c>
      <c r="I402" s="218">
        <f t="shared" si="568"/>
        <v>7601</v>
      </c>
      <c r="J402" s="218">
        <f t="shared" si="568"/>
        <v>48</v>
      </c>
      <c r="K402" s="218">
        <f t="shared" si="568"/>
        <v>44</v>
      </c>
      <c r="L402" s="218">
        <f t="shared" si="568"/>
        <v>92</v>
      </c>
      <c r="M402" s="218">
        <f t="shared" si="568"/>
        <v>163</v>
      </c>
      <c r="N402" s="218">
        <f t="shared" si="568"/>
        <v>119</v>
      </c>
      <c r="O402" s="218">
        <f t="shared" si="568"/>
        <v>282</v>
      </c>
      <c r="P402" s="218">
        <f t="shared" si="568"/>
        <v>0</v>
      </c>
      <c r="Q402" s="218">
        <f t="shared" si="568"/>
        <v>0</v>
      </c>
      <c r="R402" s="218">
        <f t="shared" si="568"/>
        <v>0</v>
      </c>
      <c r="S402" s="218">
        <f t="shared" si="568"/>
        <v>0</v>
      </c>
      <c r="T402" s="218">
        <f t="shared" si="568"/>
        <v>0</v>
      </c>
      <c r="U402" s="218">
        <f t="shared" si="568"/>
        <v>0</v>
      </c>
      <c r="V402" s="218">
        <f t="shared" si="568"/>
        <v>0</v>
      </c>
      <c r="W402" s="218">
        <f t="shared" si="568"/>
        <v>0</v>
      </c>
      <c r="X402" s="218">
        <f t="shared" si="568"/>
        <v>0</v>
      </c>
      <c r="Y402" s="218">
        <f t="shared" si="568"/>
        <v>4373</v>
      </c>
      <c r="Z402" s="218">
        <f t="shared" si="568"/>
        <v>4072</v>
      </c>
      <c r="AA402" s="218">
        <f t="shared" si="568"/>
        <v>8445</v>
      </c>
    </row>
    <row r="403" spans="2:27" ht="28.5" customHeight="1">
      <c r="B403" s="223">
        <v>2</v>
      </c>
      <c r="C403" s="166" t="s">
        <v>20</v>
      </c>
      <c r="D403" s="218">
        <f t="shared" ref="D403:AA403" si="569">D20</f>
        <v>29</v>
      </c>
      <c r="E403" s="218">
        <f t="shared" si="569"/>
        <v>23</v>
      </c>
      <c r="F403" s="218">
        <f t="shared" si="569"/>
        <v>52</v>
      </c>
      <c r="G403" s="218">
        <f t="shared" si="569"/>
        <v>125</v>
      </c>
      <c r="H403" s="218">
        <f t="shared" si="569"/>
        <v>94</v>
      </c>
      <c r="I403" s="218">
        <f t="shared" si="569"/>
        <v>219</v>
      </c>
      <c r="J403" s="218">
        <f t="shared" si="569"/>
        <v>5</v>
      </c>
      <c r="K403" s="218">
        <f t="shared" si="569"/>
        <v>8</v>
      </c>
      <c r="L403" s="218">
        <f t="shared" si="569"/>
        <v>13</v>
      </c>
      <c r="M403" s="218">
        <f t="shared" si="569"/>
        <v>0</v>
      </c>
      <c r="N403" s="218">
        <f t="shared" si="569"/>
        <v>1</v>
      </c>
      <c r="O403" s="218">
        <f t="shared" si="569"/>
        <v>1</v>
      </c>
      <c r="P403" s="218">
        <f t="shared" si="569"/>
        <v>0</v>
      </c>
      <c r="Q403" s="218">
        <f t="shared" si="569"/>
        <v>0</v>
      </c>
      <c r="R403" s="218">
        <f t="shared" si="569"/>
        <v>0</v>
      </c>
      <c r="S403" s="218">
        <f t="shared" si="569"/>
        <v>0</v>
      </c>
      <c r="T403" s="218">
        <f t="shared" si="569"/>
        <v>0</v>
      </c>
      <c r="U403" s="218">
        <f t="shared" si="569"/>
        <v>0</v>
      </c>
      <c r="V403" s="218">
        <f t="shared" si="569"/>
        <v>0</v>
      </c>
      <c r="W403" s="218">
        <f t="shared" si="569"/>
        <v>0</v>
      </c>
      <c r="X403" s="218">
        <f t="shared" si="569"/>
        <v>0</v>
      </c>
      <c r="Y403" s="218">
        <f t="shared" si="569"/>
        <v>159</v>
      </c>
      <c r="Z403" s="218">
        <f t="shared" si="569"/>
        <v>126</v>
      </c>
      <c r="AA403" s="218">
        <f t="shared" si="569"/>
        <v>285</v>
      </c>
    </row>
    <row r="404" spans="2:27" ht="28.5" customHeight="1">
      <c r="B404" s="223">
        <v>3</v>
      </c>
      <c r="C404" s="166" t="s">
        <v>21</v>
      </c>
      <c r="D404" s="218">
        <f t="shared" ref="D404:AA404" si="570">D28</f>
        <v>138</v>
      </c>
      <c r="E404" s="218">
        <f t="shared" si="570"/>
        <v>144</v>
      </c>
      <c r="F404" s="218">
        <f t="shared" si="570"/>
        <v>282</v>
      </c>
      <c r="G404" s="218">
        <f t="shared" si="570"/>
        <v>588</v>
      </c>
      <c r="H404" s="218">
        <f t="shared" si="570"/>
        <v>500</v>
      </c>
      <c r="I404" s="218">
        <f t="shared" si="570"/>
        <v>1088</v>
      </c>
      <c r="J404" s="218">
        <f t="shared" si="570"/>
        <v>8</v>
      </c>
      <c r="K404" s="218">
        <f t="shared" si="570"/>
        <v>5</v>
      </c>
      <c r="L404" s="218">
        <f t="shared" si="570"/>
        <v>13</v>
      </c>
      <c r="M404" s="218">
        <f t="shared" si="570"/>
        <v>1</v>
      </c>
      <c r="N404" s="218">
        <f t="shared" si="570"/>
        <v>0</v>
      </c>
      <c r="O404" s="218">
        <f t="shared" si="570"/>
        <v>1</v>
      </c>
      <c r="P404" s="218">
        <f t="shared" si="570"/>
        <v>0</v>
      </c>
      <c r="Q404" s="218">
        <f t="shared" si="570"/>
        <v>0</v>
      </c>
      <c r="R404" s="218">
        <f t="shared" si="570"/>
        <v>0</v>
      </c>
      <c r="S404" s="218">
        <f t="shared" si="570"/>
        <v>0</v>
      </c>
      <c r="T404" s="218">
        <f t="shared" si="570"/>
        <v>0</v>
      </c>
      <c r="U404" s="218">
        <f t="shared" si="570"/>
        <v>0</v>
      </c>
      <c r="V404" s="218">
        <f t="shared" si="570"/>
        <v>0</v>
      </c>
      <c r="W404" s="218">
        <f t="shared" si="570"/>
        <v>0</v>
      </c>
      <c r="X404" s="218">
        <f t="shared" si="570"/>
        <v>0</v>
      </c>
      <c r="Y404" s="218">
        <f t="shared" si="570"/>
        <v>735</v>
      </c>
      <c r="Z404" s="218">
        <f t="shared" si="570"/>
        <v>649</v>
      </c>
      <c r="AA404" s="218">
        <f t="shared" si="570"/>
        <v>1384</v>
      </c>
    </row>
    <row r="405" spans="2:27" ht="28.5" customHeight="1">
      <c r="B405" s="223">
        <v>4</v>
      </c>
      <c r="C405" s="166" t="s">
        <v>25</v>
      </c>
      <c r="D405" s="218">
        <f t="shared" ref="D405:AA405" si="571">D32</f>
        <v>56</v>
      </c>
      <c r="E405" s="218">
        <f t="shared" si="571"/>
        <v>49</v>
      </c>
      <c r="F405" s="218">
        <f t="shared" si="571"/>
        <v>105</v>
      </c>
      <c r="G405" s="218">
        <f t="shared" si="571"/>
        <v>622</v>
      </c>
      <c r="H405" s="218">
        <f t="shared" si="571"/>
        <v>586</v>
      </c>
      <c r="I405" s="218">
        <f t="shared" si="571"/>
        <v>1208</v>
      </c>
      <c r="J405" s="218">
        <f t="shared" si="571"/>
        <v>5</v>
      </c>
      <c r="K405" s="218">
        <f t="shared" si="571"/>
        <v>11</v>
      </c>
      <c r="L405" s="218">
        <f t="shared" si="571"/>
        <v>16</v>
      </c>
      <c r="M405" s="218">
        <f t="shared" si="571"/>
        <v>4</v>
      </c>
      <c r="N405" s="218">
        <f t="shared" si="571"/>
        <v>6</v>
      </c>
      <c r="O405" s="218">
        <f t="shared" si="571"/>
        <v>10</v>
      </c>
      <c r="P405" s="218">
        <f t="shared" si="571"/>
        <v>0</v>
      </c>
      <c r="Q405" s="218">
        <f t="shared" si="571"/>
        <v>0</v>
      </c>
      <c r="R405" s="218">
        <f t="shared" si="571"/>
        <v>0</v>
      </c>
      <c r="S405" s="218">
        <f t="shared" si="571"/>
        <v>0</v>
      </c>
      <c r="T405" s="218">
        <f t="shared" si="571"/>
        <v>0</v>
      </c>
      <c r="U405" s="218">
        <f t="shared" si="571"/>
        <v>0</v>
      </c>
      <c r="V405" s="218">
        <f t="shared" si="571"/>
        <v>0</v>
      </c>
      <c r="W405" s="218">
        <f t="shared" si="571"/>
        <v>0</v>
      </c>
      <c r="X405" s="218">
        <f t="shared" si="571"/>
        <v>0</v>
      </c>
      <c r="Y405" s="218">
        <f t="shared" si="571"/>
        <v>687</v>
      </c>
      <c r="Z405" s="218">
        <f t="shared" si="571"/>
        <v>652</v>
      </c>
      <c r="AA405" s="218">
        <f t="shared" si="571"/>
        <v>1339</v>
      </c>
    </row>
    <row r="406" spans="2:27" ht="28.5" customHeight="1">
      <c r="B406" s="223">
        <v>5</v>
      </c>
      <c r="C406" s="166" t="s">
        <v>27</v>
      </c>
      <c r="D406" s="218">
        <f t="shared" ref="D406:AA406" si="572">D38</f>
        <v>447</v>
      </c>
      <c r="E406" s="218">
        <f t="shared" si="572"/>
        <v>440</v>
      </c>
      <c r="F406" s="218">
        <f t="shared" si="572"/>
        <v>887</v>
      </c>
      <c r="G406" s="218">
        <f t="shared" si="572"/>
        <v>419</v>
      </c>
      <c r="H406" s="218">
        <f t="shared" si="572"/>
        <v>415</v>
      </c>
      <c r="I406" s="218">
        <f t="shared" si="572"/>
        <v>834</v>
      </c>
      <c r="J406" s="218">
        <f t="shared" si="572"/>
        <v>8</v>
      </c>
      <c r="K406" s="218">
        <f t="shared" si="572"/>
        <v>11</v>
      </c>
      <c r="L406" s="218">
        <f t="shared" si="572"/>
        <v>19</v>
      </c>
      <c r="M406" s="218">
        <f t="shared" si="572"/>
        <v>9</v>
      </c>
      <c r="N406" s="218">
        <f t="shared" si="572"/>
        <v>9</v>
      </c>
      <c r="O406" s="218">
        <f t="shared" si="572"/>
        <v>18</v>
      </c>
      <c r="P406" s="218">
        <f t="shared" si="572"/>
        <v>0</v>
      </c>
      <c r="Q406" s="218">
        <f t="shared" si="572"/>
        <v>0</v>
      </c>
      <c r="R406" s="218">
        <f t="shared" si="572"/>
        <v>0</v>
      </c>
      <c r="S406" s="218">
        <f t="shared" si="572"/>
        <v>0</v>
      </c>
      <c r="T406" s="218">
        <f t="shared" si="572"/>
        <v>0</v>
      </c>
      <c r="U406" s="218">
        <f t="shared" si="572"/>
        <v>0</v>
      </c>
      <c r="V406" s="218">
        <f t="shared" si="572"/>
        <v>0</v>
      </c>
      <c r="W406" s="218">
        <f t="shared" si="572"/>
        <v>0</v>
      </c>
      <c r="X406" s="218">
        <f t="shared" si="572"/>
        <v>0</v>
      </c>
      <c r="Y406" s="218">
        <f t="shared" si="572"/>
        <v>883</v>
      </c>
      <c r="Z406" s="218">
        <f t="shared" si="572"/>
        <v>875</v>
      </c>
      <c r="AA406" s="218">
        <f t="shared" si="572"/>
        <v>1758</v>
      </c>
    </row>
    <row r="407" spans="2:27" ht="28.5" customHeight="1">
      <c r="B407" s="223">
        <v>6</v>
      </c>
      <c r="C407" s="166" t="s">
        <v>29</v>
      </c>
      <c r="D407" s="218">
        <f t="shared" ref="D407:AA407" si="573">D43</f>
        <v>57</v>
      </c>
      <c r="E407" s="218">
        <f t="shared" si="573"/>
        <v>40</v>
      </c>
      <c r="F407" s="218">
        <f t="shared" si="573"/>
        <v>97</v>
      </c>
      <c r="G407" s="218">
        <f t="shared" si="573"/>
        <v>131</v>
      </c>
      <c r="H407" s="218">
        <f t="shared" si="573"/>
        <v>122</v>
      </c>
      <c r="I407" s="218">
        <f t="shared" si="573"/>
        <v>253</v>
      </c>
      <c r="J407" s="218">
        <f t="shared" si="573"/>
        <v>4</v>
      </c>
      <c r="K407" s="218">
        <f t="shared" si="573"/>
        <v>8</v>
      </c>
      <c r="L407" s="218">
        <f t="shared" si="573"/>
        <v>12</v>
      </c>
      <c r="M407" s="218">
        <f t="shared" si="573"/>
        <v>1</v>
      </c>
      <c r="N407" s="218">
        <f t="shared" si="573"/>
        <v>1</v>
      </c>
      <c r="O407" s="218">
        <f t="shared" si="573"/>
        <v>2</v>
      </c>
      <c r="P407" s="218">
        <f t="shared" si="573"/>
        <v>0</v>
      </c>
      <c r="Q407" s="218">
        <f t="shared" si="573"/>
        <v>0</v>
      </c>
      <c r="R407" s="218">
        <f t="shared" si="573"/>
        <v>0</v>
      </c>
      <c r="S407" s="218">
        <f t="shared" si="573"/>
        <v>0</v>
      </c>
      <c r="T407" s="218">
        <f t="shared" si="573"/>
        <v>0</v>
      </c>
      <c r="U407" s="218">
        <f t="shared" si="573"/>
        <v>0</v>
      </c>
      <c r="V407" s="218">
        <f t="shared" si="573"/>
        <v>0</v>
      </c>
      <c r="W407" s="218">
        <f t="shared" si="573"/>
        <v>0</v>
      </c>
      <c r="X407" s="218">
        <f t="shared" si="573"/>
        <v>0</v>
      </c>
      <c r="Y407" s="218">
        <f t="shared" si="573"/>
        <v>193</v>
      </c>
      <c r="Z407" s="218">
        <f t="shared" si="573"/>
        <v>171</v>
      </c>
      <c r="AA407" s="218">
        <f t="shared" si="573"/>
        <v>364</v>
      </c>
    </row>
    <row r="408" spans="2:27" ht="28.5" customHeight="1">
      <c r="B408" s="223">
        <v>7</v>
      </c>
      <c r="C408" s="166" t="s">
        <v>141</v>
      </c>
      <c r="D408" s="218">
        <f t="shared" ref="D408:AA408" si="574">D49</f>
        <v>71</v>
      </c>
      <c r="E408" s="218">
        <f t="shared" si="574"/>
        <v>43</v>
      </c>
      <c r="F408" s="218">
        <f t="shared" si="574"/>
        <v>114</v>
      </c>
      <c r="G408" s="218">
        <f t="shared" si="574"/>
        <v>576</v>
      </c>
      <c r="H408" s="218">
        <f t="shared" si="574"/>
        <v>529</v>
      </c>
      <c r="I408" s="218">
        <f t="shared" si="574"/>
        <v>1105</v>
      </c>
      <c r="J408" s="218">
        <f t="shared" si="574"/>
        <v>7</v>
      </c>
      <c r="K408" s="218">
        <f t="shared" si="574"/>
        <v>3</v>
      </c>
      <c r="L408" s="218">
        <f t="shared" si="574"/>
        <v>10</v>
      </c>
      <c r="M408" s="218">
        <f t="shared" si="574"/>
        <v>11</v>
      </c>
      <c r="N408" s="218">
        <f t="shared" si="574"/>
        <v>2</v>
      </c>
      <c r="O408" s="218">
        <f t="shared" si="574"/>
        <v>13</v>
      </c>
      <c r="P408" s="218">
        <f t="shared" si="574"/>
        <v>0</v>
      </c>
      <c r="Q408" s="218">
        <f t="shared" si="574"/>
        <v>0</v>
      </c>
      <c r="R408" s="218">
        <f t="shared" si="574"/>
        <v>0</v>
      </c>
      <c r="S408" s="218">
        <f t="shared" si="574"/>
        <v>0</v>
      </c>
      <c r="T408" s="218">
        <f t="shared" si="574"/>
        <v>0</v>
      </c>
      <c r="U408" s="218">
        <f t="shared" si="574"/>
        <v>0</v>
      </c>
      <c r="V408" s="218">
        <f t="shared" si="574"/>
        <v>0</v>
      </c>
      <c r="W408" s="218">
        <f t="shared" si="574"/>
        <v>0</v>
      </c>
      <c r="X408" s="218">
        <f t="shared" si="574"/>
        <v>0</v>
      </c>
      <c r="Y408" s="218">
        <f t="shared" si="574"/>
        <v>665</v>
      </c>
      <c r="Z408" s="218">
        <f t="shared" si="574"/>
        <v>577</v>
      </c>
      <c r="AA408" s="218">
        <f t="shared" si="574"/>
        <v>1242</v>
      </c>
    </row>
    <row r="409" spans="2:27" ht="28.5" customHeight="1">
      <c r="B409" s="223">
        <v>8</v>
      </c>
      <c r="C409" s="166" t="s">
        <v>40</v>
      </c>
      <c r="D409" s="218">
        <f t="shared" ref="D409:AA409" si="575">D61</f>
        <v>571</v>
      </c>
      <c r="E409" s="218">
        <f t="shared" si="575"/>
        <v>531</v>
      </c>
      <c r="F409" s="218">
        <f t="shared" si="575"/>
        <v>1102</v>
      </c>
      <c r="G409" s="218">
        <f t="shared" si="575"/>
        <v>1088</v>
      </c>
      <c r="H409" s="218">
        <f t="shared" si="575"/>
        <v>1047</v>
      </c>
      <c r="I409" s="218">
        <f t="shared" si="575"/>
        <v>2135</v>
      </c>
      <c r="J409" s="218">
        <f t="shared" si="575"/>
        <v>194</v>
      </c>
      <c r="K409" s="218">
        <f t="shared" si="575"/>
        <v>190</v>
      </c>
      <c r="L409" s="218">
        <f t="shared" si="575"/>
        <v>384</v>
      </c>
      <c r="M409" s="218">
        <f t="shared" si="575"/>
        <v>364</v>
      </c>
      <c r="N409" s="218">
        <f t="shared" si="575"/>
        <v>367</v>
      </c>
      <c r="O409" s="218">
        <f t="shared" si="575"/>
        <v>731</v>
      </c>
      <c r="P409" s="218">
        <f t="shared" si="575"/>
        <v>0</v>
      </c>
      <c r="Q409" s="218">
        <f t="shared" si="575"/>
        <v>0</v>
      </c>
      <c r="R409" s="218">
        <f t="shared" si="575"/>
        <v>0</v>
      </c>
      <c r="S409" s="218">
        <f t="shared" si="575"/>
        <v>0</v>
      </c>
      <c r="T409" s="218">
        <f t="shared" si="575"/>
        <v>0</v>
      </c>
      <c r="U409" s="218">
        <f t="shared" si="575"/>
        <v>0</v>
      </c>
      <c r="V409" s="218">
        <f t="shared" si="575"/>
        <v>0</v>
      </c>
      <c r="W409" s="218">
        <f t="shared" si="575"/>
        <v>0</v>
      </c>
      <c r="X409" s="218">
        <f t="shared" si="575"/>
        <v>0</v>
      </c>
      <c r="Y409" s="218">
        <f t="shared" si="575"/>
        <v>2217</v>
      </c>
      <c r="Z409" s="218">
        <f t="shared" si="575"/>
        <v>2135</v>
      </c>
      <c r="AA409" s="218">
        <f t="shared" si="575"/>
        <v>4352</v>
      </c>
    </row>
    <row r="410" spans="2:27" ht="28.5" customHeight="1">
      <c r="B410" s="223">
        <v>9</v>
      </c>
      <c r="C410" s="166" t="s">
        <v>44</v>
      </c>
      <c r="D410" s="218">
        <f t="shared" ref="D410:AA410" si="576">D72</f>
        <v>1121</v>
      </c>
      <c r="E410" s="218">
        <f t="shared" si="576"/>
        <v>1015</v>
      </c>
      <c r="F410" s="218">
        <f t="shared" si="576"/>
        <v>2136</v>
      </c>
      <c r="G410" s="218">
        <f t="shared" si="576"/>
        <v>1013</v>
      </c>
      <c r="H410" s="218">
        <f t="shared" si="576"/>
        <v>934</v>
      </c>
      <c r="I410" s="218">
        <f t="shared" si="576"/>
        <v>1947</v>
      </c>
      <c r="J410" s="218">
        <f t="shared" si="576"/>
        <v>85</v>
      </c>
      <c r="K410" s="218">
        <f t="shared" si="576"/>
        <v>73</v>
      </c>
      <c r="L410" s="218">
        <f t="shared" si="576"/>
        <v>158</v>
      </c>
      <c r="M410" s="218">
        <f t="shared" si="576"/>
        <v>41</v>
      </c>
      <c r="N410" s="218">
        <f t="shared" si="576"/>
        <v>28</v>
      </c>
      <c r="O410" s="218">
        <f t="shared" si="576"/>
        <v>69</v>
      </c>
      <c r="P410" s="218">
        <f t="shared" si="576"/>
        <v>3</v>
      </c>
      <c r="Q410" s="218">
        <f t="shared" si="576"/>
        <v>2</v>
      </c>
      <c r="R410" s="218">
        <f t="shared" si="576"/>
        <v>5</v>
      </c>
      <c r="S410" s="218">
        <f t="shared" si="576"/>
        <v>5</v>
      </c>
      <c r="T410" s="218">
        <f t="shared" si="576"/>
        <v>4</v>
      </c>
      <c r="U410" s="218">
        <f t="shared" si="576"/>
        <v>9</v>
      </c>
      <c r="V410" s="218">
        <f t="shared" si="576"/>
        <v>0</v>
      </c>
      <c r="W410" s="218">
        <f t="shared" si="576"/>
        <v>0</v>
      </c>
      <c r="X410" s="218">
        <f t="shared" si="576"/>
        <v>0</v>
      </c>
      <c r="Y410" s="218">
        <f t="shared" si="576"/>
        <v>2268</v>
      </c>
      <c r="Z410" s="218">
        <f t="shared" si="576"/>
        <v>2056</v>
      </c>
      <c r="AA410" s="218">
        <f t="shared" si="576"/>
        <v>4324</v>
      </c>
    </row>
    <row r="411" spans="2:27" ht="28.5" customHeight="1">
      <c r="B411" s="223">
        <v>10</v>
      </c>
      <c r="C411" s="166" t="s">
        <v>51</v>
      </c>
      <c r="D411" s="218">
        <f t="shared" ref="D411:AA411" si="577">D83</f>
        <v>953</v>
      </c>
      <c r="E411" s="218">
        <f t="shared" si="577"/>
        <v>950</v>
      </c>
      <c r="F411" s="218">
        <f t="shared" si="577"/>
        <v>1903</v>
      </c>
      <c r="G411" s="218">
        <f t="shared" si="577"/>
        <v>301</v>
      </c>
      <c r="H411" s="218">
        <f t="shared" si="577"/>
        <v>290</v>
      </c>
      <c r="I411" s="218">
        <f t="shared" si="577"/>
        <v>591</v>
      </c>
      <c r="J411" s="218">
        <f t="shared" si="577"/>
        <v>104</v>
      </c>
      <c r="K411" s="218">
        <f t="shared" si="577"/>
        <v>84</v>
      </c>
      <c r="L411" s="218">
        <f t="shared" si="577"/>
        <v>188</v>
      </c>
      <c r="M411" s="218">
        <f t="shared" si="577"/>
        <v>12</v>
      </c>
      <c r="N411" s="218">
        <f t="shared" si="577"/>
        <v>17</v>
      </c>
      <c r="O411" s="218">
        <f t="shared" si="577"/>
        <v>29</v>
      </c>
      <c r="P411" s="218">
        <f t="shared" si="577"/>
        <v>12</v>
      </c>
      <c r="Q411" s="218">
        <f t="shared" si="577"/>
        <v>8</v>
      </c>
      <c r="R411" s="218">
        <f t="shared" si="577"/>
        <v>20</v>
      </c>
      <c r="S411" s="218">
        <f t="shared" si="577"/>
        <v>8</v>
      </c>
      <c r="T411" s="218">
        <f t="shared" si="577"/>
        <v>7</v>
      </c>
      <c r="U411" s="218">
        <f t="shared" si="577"/>
        <v>15</v>
      </c>
      <c r="V411" s="218">
        <f t="shared" si="577"/>
        <v>0</v>
      </c>
      <c r="W411" s="218">
        <f t="shared" si="577"/>
        <v>0</v>
      </c>
      <c r="X411" s="218">
        <f t="shared" si="577"/>
        <v>0</v>
      </c>
      <c r="Y411" s="218">
        <f t="shared" si="577"/>
        <v>1390</v>
      </c>
      <c r="Z411" s="218">
        <f t="shared" si="577"/>
        <v>1356</v>
      </c>
      <c r="AA411" s="218">
        <f t="shared" si="577"/>
        <v>2746</v>
      </c>
    </row>
    <row r="412" spans="2:27" ht="28.5" customHeight="1">
      <c r="B412" s="223">
        <v>11</v>
      </c>
      <c r="C412" s="166" t="s">
        <v>57</v>
      </c>
      <c r="D412" s="218">
        <f t="shared" ref="D412:AA412" si="578">D89</f>
        <v>95</v>
      </c>
      <c r="E412" s="218">
        <f t="shared" si="578"/>
        <v>95</v>
      </c>
      <c r="F412" s="218">
        <f t="shared" si="578"/>
        <v>190</v>
      </c>
      <c r="G412" s="218">
        <f t="shared" si="578"/>
        <v>106</v>
      </c>
      <c r="H412" s="218">
        <f t="shared" si="578"/>
        <v>104</v>
      </c>
      <c r="I412" s="218">
        <f t="shared" si="578"/>
        <v>210</v>
      </c>
      <c r="J412" s="218">
        <f t="shared" si="578"/>
        <v>21</v>
      </c>
      <c r="K412" s="218">
        <f t="shared" si="578"/>
        <v>24</v>
      </c>
      <c r="L412" s="218">
        <f t="shared" si="578"/>
        <v>45</v>
      </c>
      <c r="M412" s="218">
        <f t="shared" si="578"/>
        <v>0</v>
      </c>
      <c r="N412" s="218">
        <f t="shared" si="578"/>
        <v>2</v>
      </c>
      <c r="O412" s="218">
        <f t="shared" si="578"/>
        <v>2</v>
      </c>
      <c r="P412" s="218">
        <f t="shared" si="578"/>
        <v>0</v>
      </c>
      <c r="Q412" s="218">
        <f t="shared" si="578"/>
        <v>0</v>
      </c>
      <c r="R412" s="218">
        <f t="shared" si="578"/>
        <v>0</v>
      </c>
      <c r="S412" s="218">
        <f t="shared" si="578"/>
        <v>0</v>
      </c>
      <c r="T412" s="218">
        <f t="shared" si="578"/>
        <v>0</v>
      </c>
      <c r="U412" s="218">
        <f t="shared" si="578"/>
        <v>0</v>
      </c>
      <c r="V412" s="218">
        <f t="shared" si="578"/>
        <v>0</v>
      </c>
      <c r="W412" s="218">
        <f t="shared" si="578"/>
        <v>0</v>
      </c>
      <c r="X412" s="218">
        <f t="shared" si="578"/>
        <v>0</v>
      </c>
      <c r="Y412" s="218">
        <f t="shared" si="578"/>
        <v>222</v>
      </c>
      <c r="Z412" s="218">
        <f t="shared" si="578"/>
        <v>225</v>
      </c>
      <c r="AA412" s="218">
        <f t="shared" si="578"/>
        <v>447</v>
      </c>
    </row>
    <row r="413" spans="2:27" ht="28.5" customHeight="1">
      <c r="B413" s="223">
        <v>12</v>
      </c>
      <c r="C413" s="166" t="s">
        <v>61</v>
      </c>
      <c r="D413" s="218">
        <f t="shared" ref="D413:AA413" si="579">D101</f>
        <v>1015</v>
      </c>
      <c r="E413" s="218">
        <f t="shared" si="579"/>
        <v>962</v>
      </c>
      <c r="F413" s="218">
        <f t="shared" si="579"/>
        <v>1977</v>
      </c>
      <c r="G413" s="218">
        <f t="shared" si="579"/>
        <v>1393</v>
      </c>
      <c r="H413" s="218">
        <f t="shared" si="579"/>
        <v>1415</v>
      </c>
      <c r="I413" s="218">
        <f t="shared" si="579"/>
        <v>2808</v>
      </c>
      <c r="J413" s="218">
        <f t="shared" si="579"/>
        <v>91</v>
      </c>
      <c r="K413" s="218">
        <f t="shared" si="579"/>
        <v>78</v>
      </c>
      <c r="L413" s="218">
        <f t="shared" si="579"/>
        <v>169</v>
      </c>
      <c r="M413" s="218">
        <f t="shared" si="579"/>
        <v>19</v>
      </c>
      <c r="N413" s="218">
        <f t="shared" si="579"/>
        <v>13</v>
      </c>
      <c r="O413" s="218">
        <f t="shared" si="579"/>
        <v>32</v>
      </c>
      <c r="P413" s="218">
        <f t="shared" si="579"/>
        <v>0</v>
      </c>
      <c r="Q413" s="218">
        <f t="shared" si="579"/>
        <v>0</v>
      </c>
      <c r="R413" s="218">
        <f t="shared" si="579"/>
        <v>0</v>
      </c>
      <c r="S413" s="218">
        <f t="shared" si="579"/>
        <v>0</v>
      </c>
      <c r="T413" s="218">
        <f t="shared" si="579"/>
        <v>0</v>
      </c>
      <c r="U413" s="218">
        <f t="shared" si="579"/>
        <v>0</v>
      </c>
      <c r="V413" s="218">
        <f t="shared" si="579"/>
        <v>0</v>
      </c>
      <c r="W413" s="218">
        <f t="shared" si="579"/>
        <v>0</v>
      </c>
      <c r="X413" s="218">
        <f t="shared" si="579"/>
        <v>0</v>
      </c>
      <c r="Y413" s="218">
        <f t="shared" si="579"/>
        <v>2518</v>
      </c>
      <c r="Z413" s="218">
        <f t="shared" si="579"/>
        <v>2468</v>
      </c>
      <c r="AA413" s="218">
        <f t="shared" si="579"/>
        <v>4986</v>
      </c>
    </row>
    <row r="414" spans="2:27" ht="28.5" customHeight="1">
      <c r="B414" s="223">
        <v>13</v>
      </c>
      <c r="C414" s="166" t="s">
        <v>91</v>
      </c>
      <c r="D414" s="218">
        <f>D105</f>
        <v>38</v>
      </c>
      <c r="E414" s="218">
        <f t="shared" ref="E414:AA414" si="580">E105</f>
        <v>24</v>
      </c>
      <c r="F414" s="218">
        <f t="shared" si="580"/>
        <v>62</v>
      </c>
      <c r="G414" s="218">
        <f t="shared" si="580"/>
        <v>159</v>
      </c>
      <c r="H414" s="218">
        <f t="shared" si="580"/>
        <v>168</v>
      </c>
      <c r="I414" s="218">
        <f t="shared" si="580"/>
        <v>327</v>
      </c>
      <c r="J414" s="218">
        <f t="shared" si="580"/>
        <v>135</v>
      </c>
      <c r="K414" s="218">
        <f t="shared" si="580"/>
        <v>123</v>
      </c>
      <c r="L414" s="218">
        <f t="shared" si="580"/>
        <v>258</v>
      </c>
      <c r="M414" s="218">
        <f t="shared" si="580"/>
        <v>1</v>
      </c>
      <c r="N414" s="218">
        <f t="shared" si="580"/>
        <v>1</v>
      </c>
      <c r="O414" s="218">
        <f t="shared" si="580"/>
        <v>2</v>
      </c>
      <c r="P414" s="218">
        <f t="shared" si="580"/>
        <v>0</v>
      </c>
      <c r="Q414" s="218">
        <f t="shared" si="580"/>
        <v>0</v>
      </c>
      <c r="R414" s="218">
        <f t="shared" si="580"/>
        <v>0</v>
      </c>
      <c r="S414" s="218">
        <f t="shared" si="580"/>
        <v>0</v>
      </c>
      <c r="T414" s="218">
        <f t="shared" si="580"/>
        <v>0</v>
      </c>
      <c r="U414" s="218">
        <f t="shared" si="580"/>
        <v>0</v>
      </c>
      <c r="V414" s="218">
        <f t="shared" si="580"/>
        <v>0</v>
      </c>
      <c r="W414" s="218">
        <f t="shared" si="580"/>
        <v>0</v>
      </c>
      <c r="X414" s="218">
        <f t="shared" si="580"/>
        <v>0</v>
      </c>
      <c r="Y414" s="218">
        <f t="shared" si="580"/>
        <v>333</v>
      </c>
      <c r="Z414" s="218">
        <f t="shared" si="580"/>
        <v>316</v>
      </c>
      <c r="AA414" s="218">
        <f t="shared" si="580"/>
        <v>649</v>
      </c>
    </row>
    <row r="415" spans="2:27" ht="28.5" customHeight="1">
      <c r="B415" s="223">
        <v>14</v>
      </c>
      <c r="C415" s="166" t="s">
        <v>62</v>
      </c>
      <c r="D415" s="218">
        <f t="shared" ref="D415:AA415" si="581">D110</f>
        <v>56</v>
      </c>
      <c r="E415" s="218">
        <f t="shared" si="581"/>
        <v>37</v>
      </c>
      <c r="F415" s="218">
        <f t="shared" si="581"/>
        <v>93</v>
      </c>
      <c r="G415" s="218">
        <f t="shared" si="581"/>
        <v>257</v>
      </c>
      <c r="H415" s="218">
        <f t="shared" si="581"/>
        <v>249</v>
      </c>
      <c r="I415" s="218">
        <f t="shared" si="581"/>
        <v>506</v>
      </c>
      <c r="J415" s="218">
        <f t="shared" si="581"/>
        <v>11</v>
      </c>
      <c r="K415" s="218">
        <f t="shared" si="581"/>
        <v>11</v>
      </c>
      <c r="L415" s="218">
        <f t="shared" si="581"/>
        <v>22</v>
      </c>
      <c r="M415" s="218">
        <f t="shared" si="581"/>
        <v>0</v>
      </c>
      <c r="N415" s="218">
        <f t="shared" si="581"/>
        <v>0</v>
      </c>
      <c r="O415" s="218">
        <f t="shared" si="581"/>
        <v>0</v>
      </c>
      <c r="P415" s="218">
        <f t="shared" si="581"/>
        <v>0</v>
      </c>
      <c r="Q415" s="218">
        <f t="shared" si="581"/>
        <v>0</v>
      </c>
      <c r="R415" s="218">
        <f t="shared" si="581"/>
        <v>0</v>
      </c>
      <c r="S415" s="218">
        <f t="shared" si="581"/>
        <v>0</v>
      </c>
      <c r="T415" s="218">
        <f t="shared" si="581"/>
        <v>0</v>
      </c>
      <c r="U415" s="218">
        <f t="shared" si="581"/>
        <v>0</v>
      </c>
      <c r="V415" s="218">
        <f t="shared" si="581"/>
        <v>0</v>
      </c>
      <c r="W415" s="218">
        <f t="shared" si="581"/>
        <v>0</v>
      </c>
      <c r="X415" s="218">
        <f t="shared" si="581"/>
        <v>0</v>
      </c>
      <c r="Y415" s="218">
        <f t="shared" si="581"/>
        <v>324</v>
      </c>
      <c r="Z415" s="218">
        <f t="shared" si="581"/>
        <v>297</v>
      </c>
      <c r="AA415" s="218">
        <f t="shared" si="581"/>
        <v>621</v>
      </c>
    </row>
    <row r="416" spans="2:27" ht="28.5" customHeight="1">
      <c r="B416" s="223">
        <v>15</v>
      </c>
      <c r="C416" s="166" t="s">
        <v>69</v>
      </c>
      <c r="D416" s="218">
        <f t="shared" ref="D416:AA416" si="582">D117</f>
        <v>78</v>
      </c>
      <c r="E416" s="218">
        <f t="shared" si="582"/>
        <v>63</v>
      </c>
      <c r="F416" s="218">
        <f t="shared" si="582"/>
        <v>141</v>
      </c>
      <c r="G416" s="218">
        <f t="shared" si="582"/>
        <v>468</v>
      </c>
      <c r="H416" s="218">
        <f t="shared" si="582"/>
        <v>463</v>
      </c>
      <c r="I416" s="218">
        <f t="shared" si="582"/>
        <v>931</v>
      </c>
      <c r="J416" s="218">
        <f t="shared" si="582"/>
        <v>10</v>
      </c>
      <c r="K416" s="218">
        <f t="shared" si="582"/>
        <v>5</v>
      </c>
      <c r="L416" s="218">
        <f t="shared" si="582"/>
        <v>15</v>
      </c>
      <c r="M416" s="218">
        <f t="shared" si="582"/>
        <v>3</v>
      </c>
      <c r="N416" s="218">
        <f t="shared" si="582"/>
        <v>5</v>
      </c>
      <c r="O416" s="218">
        <f t="shared" si="582"/>
        <v>8</v>
      </c>
      <c r="P416" s="218">
        <f t="shared" si="582"/>
        <v>0</v>
      </c>
      <c r="Q416" s="218">
        <f t="shared" si="582"/>
        <v>0</v>
      </c>
      <c r="R416" s="218">
        <f t="shared" si="582"/>
        <v>0</v>
      </c>
      <c r="S416" s="218">
        <f t="shared" si="582"/>
        <v>0</v>
      </c>
      <c r="T416" s="218">
        <f t="shared" si="582"/>
        <v>0</v>
      </c>
      <c r="U416" s="218">
        <f t="shared" si="582"/>
        <v>0</v>
      </c>
      <c r="V416" s="218">
        <f t="shared" si="582"/>
        <v>0</v>
      </c>
      <c r="W416" s="218">
        <f t="shared" si="582"/>
        <v>0</v>
      </c>
      <c r="X416" s="218">
        <f t="shared" si="582"/>
        <v>0</v>
      </c>
      <c r="Y416" s="218">
        <f t="shared" si="582"/>
        <v>559</v>
      </c>
      <c r="Z416" s="218">
        <f t="shared" si="582"/>
        <v>536</v>
      </c>
      <c r="AA416" s="218">
        <f t="shared" si="582"/>
        <v>1095</v>
      </c>
    </row>
    <row r="417" spans="2:27" ht="28.5" customHeight="1">
      <c r="B417" s="223">
        <v>16</v>
      </c>
      <c r="C417" s="166" t="s">
        <v>781</v>
      </c>
      <c r="D417" s="218">
        <f t="shared" ref="D417:AA417" si="583">D123</f>
        <v>253</v>
      </c>
      <c r="E417" s="218">
        <f t="shared" si="583"/>
        <v>215</v>
      </c>
      <c r="F417" s="218">
        <f t="shared" si="583"/>
        <v>468</v>
      </c>
      <c r="G417" s="218">
        <f t="shared" si="583"/>
        <v>1150</v>
      </c>
      <c r="H417" s="218">
        <f t="shared" si="583"/>
        <v>1064</v>
      </c>
      <c r="I417" s="218">
        <f t="shared" si="583"/>
        <v>2214</v>
      </c>
      <c r="J417" s="218">
        <f t="shared" si="583"/>
        <v>5</v>
      </c>
      <c r="K417" s="218">
        <f t="shared" si="583"/>
        <v>6</v>
      </c>
      <c r="L417" s="218">
        <f t="shared" si="583"/>
        <v>11</v>
      </c>
      <c r="M417" s="218">
        <f t="shared" si="583"/>
        <v>1</v>
      </c>
      <c r="N417" s="218">
        <f t="shared" si="583"/>
        <v>1</v>
      </c>
      <c r="O417" s="218">
        <f t="shared" si="583"/>
        <v>2</v>
      </c>
      <c r="P417" s="218">
        <f t="shared" si="583"/>
        <v>0</v>
      </c>
      <c r="Q417" s="218">
        <f t="shared" si="583"/>
        <v>0</v>
      </c>
      <c r="R417" s="218">
        <f t="shared" si="583"/>
        <v>0</v>
      </c>
      <c r="S417" s="218">
        <f t="shared" si="583"/>
        <v>0</v>
      </c>
      <c r="T417" s="218">
        <f t="shared" si="583"/>
        <v>0</v>
      </c>
      <c r="U417" s="218">
        <f t="shared" si="583"/>
        <v>0</v>
      </c>
      <c r="V417" s="218">
        <f t="shared" si="583"/>
        <v>0</v>
      </c>
      <c r="W417" s="218">
        <f t="shared" si="583"/>
        <v>0</v>
      </c>
      <c r="X417" s="218">
        <f t="shared" si="583"/>
        <v>0</v>
      </c>
      <c r="Y417" s="218">
        <f t="shared" si="583"/>
        <v>1409</v>
      </c>
      <c r="Z417" s="218">
        <f t="shared" si="583"/>
        <v>1286</v>
      </c>
      <c r="AA417" s="218">
        <f t="shared" si="583"/>
        <v>2695</v>
      </c>
    </row>
    <row r="418" spans="2:27" ht="28.5" customHeight="1">
      <c r="B418" s="223">
        <v>17</v>
      </c>
      <c r="C418" s="166" t="s">
        <v>72</v>
      </c>
      <c r="D418" s="218">
        <f t="shared" ref="D418:AA418" si="584">D128</f>
        <v>1150</v>
      </c>
      <c r="E418" s="218">
        <f t="shared" si="584"/>
        <v>1025</v>
      </c>
      <c r="F418" s="218">
        <f t="shared" si="584"/>
        <v>2175</v>
      </c>
      <c r="G418" s="218">
        <f t="shared" si="584"/>
        <v>283</v>
      </c>
      <c r="H418" s="218">
        <f t="shared" si="584"/>
        <v>249</v>
      </c>
      <c r="I418" s="218">
        <f t="shared" si="584"/>
        <v>532</v>
      </c>
      <c r="J418" s="218">
        <f t="shared" si="584"/>
        <v>153</v>
      </c>
      <c r="K418" s="218">
        <f t="shared" si="584"/>
        <v>145</v>
      </c>
      <c r="L418" s="218">
        <f t="shared" si="584"/>
        <v>298</v>
      </c>
      <c r="M418" s="218">
        <f t="shared" si="584"/>
        <v>51</v>
      </c>
      <c r="N418" s="218">
        <f t="shared" si="584"/>
        <v>44</v>
      </c>
      <c r="O418" s="218">
        <f t="shared" si="584"/>
        <v>95</v>
      </c>
      <c r="P418" s="218">
        <f t="shared" si="584"/>
        <v>0</v>
      </c>
      <c r="Q418" s="218">
        <f t="shared" si="584"/>
        <v>0</v>
      </c>
      <c r="R418" s="218">
        <f t="shared" si="584"/>
        <v>0</v>
      </c>
      <c r="S418" s="218">
        <f t="shared" si="584"/>
        <v>0</v>
      </c>
      <c r="T418" s="218">
        <f t="shared" si="584"/>
        <v>0</v>
      </c>
      <c r="U418" s="218">
        <f t="shared" si="584"/>
        <v>0</v>
      </c>
      <c r="V418" s="218">
        <f t="shared" si="584"/>
        <v>0</v>
      </c>
      <c r="W418" s="218">
        <f t="shared" si="584"/>
        <v>0</v>
      </c>
      <c r="X418" s="218">
        <f t="shared" si="584"/>
        <v>0</v>
      </c>
      <c r="Y418" s="218">
        <f t="shared" si="584"/>
        <v>1637</v>
      </c>
      <c r="Z418" s="218">
        <f t="shared" si="584"/>
        <v>1463</v>
      </c>
      <c r="AA418" s="218">
        <f t="shared" si="584"/>
        <v>3100</v>
      </c>
    </row>
    <row r="419" spans="2:27" ht="28.5" customHeight="1">
      <c r="B419" s="223">
        <v>18</v>
      </c>
      <c r="C419" s="166" t="s">
        <v>74</v>
      </c>
      <c r="D419" s="218">
        <f t="shared" ref="D419:AA419" si="585">D136</f>
        <v>581</v>
      </c>
      <c r="E419" s="218">
        <f t="shared" si="585"/>
        <v>510</v>
      </c>
      <c r="F419" s="218">
        <f t="shared" si="585"/>
        <v>1091</v>
      </c>
      <c r="G419" s="218">
        <f t="shared" si="585"/>
        <v>453</v>
      </c>
      <c r="H419" s="218">
        <f t="shared" si="585"/>
        <v>391</v>
      </c>
      <c r="I419" s="218">
        <f t="shared" si="585"/>
        <v>844</v>
      </c>
      <c r="J419" s="218">
        <f t="shared" si="585"/>
        <v>53</v>
      </c>
      <c r="K419" s="218">
        <f t="shared" si="585"/>
        <v>30</v>
      </c>
      <c r="L419" s="218">
        <f t="shared" si="585"/>
        <v>83</v>
      </c>
      <c r="M419" s="218">
        <f t="shared" si="585"/>
        <v>12</v>
      </c>
      <c r="N419" s="218">
        <f t="shared" si="585"/>
        <v>7</v>
      </c>
      <c r="O419" s="218">
        <f t="shared" si="585"/>
        <v>19</v>
      </c>
      <c r="P419" s="218">
        <f t="shared" si="585"/>
        <v>0</v>
      </c>
      <c r="Q419" s="218">
        <f t="shared" si="585"/>
        <v>0</v>
      </c>
      <c r="R419" s="218">
        <f t="shared" si="585"/>
        <v>0</v>
      </c>
      <c r="S419" s="218">
        <f t="shared" si="585"/>
        <v>0</v>
      </c>
      <c r="T419" s="218">
        <f t="shared" si="585"/>
        <v>0</v>
      </c>
      <c r="U419" s="218">
        <f t="shared" si="585"/>
        <v>0</v>
      </c>
      <c r="V419" s="218">
        <f t="shared" si="585"/>
        <v>0</v>
      </c>
      <c r="W419" s="218">
        <f t="shared" si="585"/>
        <v>0</v>
      </c>
      <c r="X419" s="218">
        <f t="shared" si="585"/>
        <v>0</v>
      </c>
      <c r="Y419" s="218">
        <f t="shared" si="585"/>
        <v>1099</v>
      </c>
      <c r="Z419" s="218">
        <f t="shared" si="585"/>
        <v>938</v>
      </c>
      <c r="AA419" s="218">
        <f t="shared" si="585"/>
        <v>2037</v>
      </c>
    </row>
    <row r="420" spans="2:27" ht="28.5" customHeight="1">
      <c r="B420" s="223">
        <v>19</v>
      </c>
      <c r="C420" s="167" t="s">
        <v>160</v>
      </c>
      <c r="D420" s="218">
        <f t="shared" ref="D420:AA420" si="586">D142</f>
        <v>305</v>
      </c>
      <c r="E420" s="218">
        <f t="shared" si="586"/>
        <v>276</v>
      </c>
      <c r="F420" s="218">
        <f t="shared" si="586"/>
        <v>581</v>
      </c>
      <c r="G420" s="218">
        <f t="shared" si="586"/>
        <v>317</v>
      </c>
      <c r="H420" s="218">
        <f t="shared" si="586"/>
        <v>299</v>
      </c>
      <c r="I420" s="218">
        <f t="shared" si="586"/>
        <v>616</v>
      </c>
      <c r="J420" s="218">
        <f t="shared" si="586"/>
        <v>53</v>
      </c>
      <c r="K420" s="218">
        <f t="shared" si="586"/>
        <v>39</v>
      </c>
      <c r="L420" s="218">
        <f t="shared" si="586"/>
        <v>92</v>
      </c>
      <c r="M420" s="218">
        <f t="shared" si="586"/>
        <v>8</v>
      </c>
      <c r="N420" s="218">
        <f t="shared" si="586"/>
        <v>6</v>
      </c>
      <c r="O420" s="218">
        <f t="shared" si="586"/>
        <v>14</v>
      </c>
      <c r="P420" s="218">
        <f t="shared" si="586"/>
        <v>0</v>
      </c>
      <c r="Q420" s="218">
        <f t="shared" si="586"/>
        <v>0</v>
      </c>
      <c r="R420" s="218">
        <f t="shared" si="586"/>
        <v>0</v>
      </c>
      <c r="S420" s="218">
        <f t="shared" si="586"/>
        <v>0</v>
      </c>
      <c r="T420" s="218">
        <f t="shared" si="586"/>
        <v>0</v>
      </c>
      <c r="U420" s="218">
        <f t="shared" si="586"/>
        <v>0</v>
      </c>
      <c r="V420" s="218">
        <f t="shared" si="586"/>
        <v>0</v>
      </c>
      <c r="W420" s="218">
        <f t="shared" si="586"/>
        <v>0</v>
      </c>
      <c r="X420" s="218">
        <f t="shared" si="586"/>
        <v>0</v>
      </c>
      <c r="Y420" s="218">
        <f t="shared" si="586"/>
        <v>683</v>
      </c>
      <c r="Z420" s="218">
        <f t="shared" si="586"/>
        <v>620</v>
      </c>
      <c r="AA420" s="218">
        <f t="shared" si="586"/>
        <v>1303</v>
      </c>
    </row>
    <row r="421" spans="2:27" ht="28.5" customHeight="1">
      <c r="B421" s="223">
        <v>20</v>
      </c>
      <c r="C421" s="166" t="s">
        <v>85</v>
      </c>
      <c r="D421" s="218">
        <f t="shared" ref="D421:AA421" si="587">D151</f>
        <v>41</v>
      </c>
      <c r="E421" s="218">
        <f t="shared" si="587"/>
        <v>46</v>
      </c>
      <c r="F421" s="218">
        <f t="shared" si="587"/>
        <v>87</v>
      </c>
      <c r="G421" s="218">
        <f t="shared" si="587"/>
        <v>235</v>
      </c>
      <c r="H421" s="218">
        <f t="shared" si="587"/>
        <v>212</v>
      </c>
      <c r="I421" s="218">
        <f t="shared" si="587"/>
        <v>447</v>
      </c>
      <c r="J421" s="218">
        <f t="shared" si="587"/>
        <v>15</v>
      </c>
      <c r="K421" s="218">
        <f t="shared" si="587"/>
        <v>13</v>
      </c>
      <c r="L421" s="218">
        <f t="shared" si="587"/>
        <v>28</v>
      </c>
      <c r="M421" s="218">
        <f t="shared" si="587"/>
        <v>1</v>
      </c>
      <c r="N421" s="218">
        <f t="shared" si="587"/>
        <v>1</v>
      </c>
      <c r="O421" s="218">
        <f t="shared" si="587"/>
        <v>2</v>
      </c>
      <c r="P421" s="218">
        <f t="shared" si="587"/>
        <v>0</v>
      </c>
      <c r="Q421" s="218">
        <f t="shared" si="587"/>
        <v>0</v>
      </c>
      <c r="R421" s="218">
        <f t="shared" si="587"/>
        <v>0</v>
      </c>
      <c r="S421" s="218">
        <f t="shared" si="587"/>
        <v>0</v>
      </c>
      <c r="T421" s="218">
        <f t="shared" si="587"/>
        <v>0</v>
      </c>
      <c r="U421" s="218">
        <f t="shared" si="587"/>
        <v>0</v>
      </c>
      <c r="V421" s="218">
        <f t="shared" si="587"/>
        <v>0</v>
      </c>
      <c r="W421" s="218">
        <f t="shared" si="587"/>
        <v>0</v>
      </c>
      <c r="X421" s="218">
        <f t="shared" si="587"/>
        <v>0</v>
      </c>
      <c r="Y421" s="218">
        <f t="shared" si="587"/>
        <v>292</v>
      </c>
      <c r="Z421" s="218">
        <f t="shared" si="587"/>
        <v>272</v>
      </c>
      <c r="AA421" s="218">
        <f t="shared" si="587"/>
        <v>564</v>
      </c>
    </row>
    <row r="422" spans="2:27" ht="28.5" customHeight="1">
      <c r="B422" s="223">
        <v>21</v>
      </c>
      <c r="C422" s="166" t="s">
        <v>142</v>
      </c>
      <c r="D422" s="218">
        <f t="shared" ref="D422:AA422" si="588">D156</f>
        <v>147</v>
      </c>
      <c r="E422" s="218">
        <f t="shared" si="588"/>
        <v>138</v>
      </c>
      <c r="F422" s="218">
        <f t="shared" si="588"/>
        <v>285</v>
      </c>
      <c r="G422" s="218">
        <f t="shared" si="588"/>
        <v>85</v>
      </c>
      <c r="H422" s="218">
        <f t="shared" si="588"/>
        <v>97</v>
      </c>
      <c r="I422" s="218">
        <f t="shared" si="588"/>
        <v>182</v>
      </c>
      <c r="J422" s="218">
        <f t="shared" si="588"/>
        <v>17</v>
      </c>
      <c r="K422" s="218">
        <f t="shared" si="588"/>
        <v>7</v>
      </c>
      <c r="L422" s="218">
        <f t="shared" si="588"/>
        <v>24</v>
      </c>
      <c r="M422" s="218">
        <f t="shared" si="588"/>
        <v>3</v>
      </c>
      <c r="N422" s="218">
        <f t="shared" si="588"/>
        <v>0</v>
      </c>
      <c r="O422" s="218">
        <f t="shared" si="588"/>
        <v>3</v>
      </c>
      <c r="P422" s="218">
        <f t="shared" si="588"/>
        <v>0</v>
      </c>
      <c r="Q422" s="218">
        <f t="shared" si="588"/>
        <v>0</v>
      </c>
      <c r="R422" s="218">
        <f t="shared" si="588"/>
        <v>0</v>
      </c>
      <c r="S422" s="218">
        <f t="shared" si="588"/>
        <v>0</v>
      </c>
      <c r="T422" s="218">
        <f t="shared" si="588"/>
        <v>0</v>
      </c>
      <c r="U422" s="218">
        <f t="shared" si="588"/>
        <v>0</v>
      </c>
      <c r="V422" s="218">
        <f t="shared" si="588"/>
        <v>0</v>
      </c>
      <c r="W422" s="218">
        <f t="shared" si="588"/>
        <v>0</v>
      </c>
      <c r="X422" s="218">
        <f t="shared" si="588"/>
        <v>0</v>
      </c>
      <c r="Y422" s="218">
        <f t="shared" si="588"/>
        <v>252</v>
      </c>
      <c r="Z422" s="218">
        <f t="shared" si="588"/>
        <v>242</v>
      </c>
      <c r="AA422" s="218">
        <f t="shared" si="588"/>
        <v>494</v>
      </c>
    </row>
    <row r="423" spans="2:27" ht="28.5" customHeight="1">
      <c r="B423" s="223">
        <v>22</v>
      </c>
      <c r="C423" s="167" t="s">
        <v>143</v>
      </c>
      <c r="D423" s="218">
        <f t="shared" ref="D423:AA423" si="589">D163</f>
        <v>442</v>
      </c>
      <c r="E423" s="218">
        <f t="shared" si="589"/>
        <v>481</v>
      </c>
      <c r="F423" s="218">
        <f t="shared" si="589"/>
        <v>923</v>
      </c>
      <c r="G423" s="218">
        <f t="shared" si="589"/>
        <v>161</v>
      </c>
      <c r="H423" s="218">
        <f t="shared" si="589"/>
        <v>121</v>
      </c>
      <c r="I423" s="218">
        <f t="shared" si="589"/>
        <v>282</v>
      </c>
      <c r="J423" s="218">
        <f t="shared" si="589"/>
        <v>30</v>
      </c>
      <c r="K423" s="218">
        <f t="shared" si="589"/>
        <v>23</v>
      </c>
      <c r="L423" s="218">
        <f t="shared" si="589"/>
        <v>53</v>
      </c>
      <c r="M423" s="218">
        <f t="shared" si="589"/>
        <v>2</v>
      </c>
      <c r="N423" s="218">
        <f t="shared" si="589"/>
        <v>1</v>
      </c>
      <c r="O423" s="218">
        <f t="shared" si="589"/>
        <v>3</v>
      </c>
      <c r="P423" s="218">
        <f t="shared" si="589"/>
        <v>0</v>
      </c>
      <c r="Q423" s="218">
        <f t="shared" si="589"/>
        <v>0</v>
      </c>
      <c r="R423" s="218">
        <f t="shared" si="589"/>
        <v>0</v>
      </c>
      <c r="S423" s="218">
        <f t="shared" si="589"/>
        <v>0</v>
      </c>
      <c r="T423" s="218">
        <f t="shared" si="589"/>
        <v>0</v>
      </c>
      <c r="U423" s="218">
        <f t="shared" si="589"/>
        <v>0</v>
      </c>
      <c r="V423" s="218">
        <f t="shared" si="589"/>
        <v>0</v>
      </c>
      <c r="W423" s="218">
        <f t="shared" si="589"/>
        <v>0</v>
      </c>
      <c r="X423" s="218">
        <f t="shared" si="589"/>
        <v>0</v>
      </c>
      <c r="Y423" s="218">
        <f t="shared" si="589"/>
        <v>635</v>
      </c>
      <c r="Z423" s="218">
        <f t="shared" si="589"/>
        <v>626</v>
      </c>
      <c r="AA423" s="218">
        <f t="shared" si="589"/>
        <v>1261</v>
      </c>
    </row>
    <row r="424" spans="2:27" ht="28.5" customHeight="1">
      <c r="B424" s="223">
        <v>23</v>
      </c>
      <c r="C424" s="166" t="s">
        <v>144</v>
      </c>
      <c r="D424" s="218">
        <f t="shared" ref="D424:AA424" si="590">D173</f>
        <v>169</v>
      </c>
      <c r="E424" s="218">
        <f t="shared" si="590"/>
        <v>138</v>
      </c>
      <c r="F424" s="218">
        <f t="shared" si="590"/>
        <v>307</v>
      </c>
      <c r="G424" s="218">
        <f t="shared" si="590"/>
        <v>3012</v>
      </c>
      <c r="H424" s="218">
        <f t="shared" si="590"/>
        <v>2800</v>
      </c>
      <c r="I424" s="218">
        <f t="shared" si="590"/>
        <v>5812</v>
      </c>
      <c r="J424" s="218">
        <f t="shared" si="590"/>
        <v>31</v>
      </c>
      <c r="K424" s="218">
        <f t="shared" si="590"/>
        <v>29</v>
      </c>
      <c r="L424" s="218">
        <f t="shared" si="590"/>
        <v>60</v>
      </c>
      <c r="M424" s="218">
        <f t="shared" si="590"/>
        <v>94</v>
      </c>
      <c r="N424" s="218">
        <f t="shared" si="590"/>
        <v>64</v>
      </c>
      <c r="O424" s="218">
        <f t="shared" si="590"/>
        <v>158</v>
      </c>
      <c r="P424" s="218">
        <f t="shared" si="590"/>
        <v>0</v>
      </c>
      <c r="Q424" s="218">
        <f t="shared" si="590"/>
        <v>0</v>
      </c>
      <c r="R424" s="218">
        <f t="shared" si="590"/>
        <v>0</v>
      </c>
      <c r="S424" s="218">
        <f t="shared" si="590"/>
        <v>0</v>
      </c>
      <c r="T424" s="218">
        <f t="shared" si="590"/>
        <v>0</v>
      </c>
      <c r="U424" s="218">
        <f t="shared" si="590"/>
        <v>0</v>
      </c>
      <c r="V424" s="218">
        <f t="shared" si="590"/>
        <v>0</v>
      </c>
      <c r="W424" s="218">
        <f t="shared" si="590"/>
        <v>0</v>
      </c>
      <c r="X424" s="218">
        <f t="shared" si="590"/>
        <v>0</v>
      </c>
      <c r="Y424" s="218">
        <f t="shared" si="590"/>
        <v>3306</v>
      </c>
      <c r="Z424" s="218">
        <f t="shared" si="590"/>
        <v>3031</v>
      </c>
      <c r="AA424" s="218">
        <f t="shared" si="590"/>
        <v>6337</v>
      </c>
    </row>
    <row r="425" spans="2:27" ht="28.5" customHeight="1">
      <c r="B425" s="1317" t="s">
        <v>14</v>
      </c>
      <c r="C425" s="1317"/>
      <c r="D425" s="298">
        <f>SUM(D402:D424)</f>
        <v>8052</v>
      </c>
      <c r="E425" s="298">
        <f t="shared" ref="E425:AA425" si="591">SUM(E402:E424)</f>
        <v>7476</v>
      </c>
      <c r="F425" s="298">
        <f t="shared" si="591"/>
        <v>15528</v>
      </c>
      <c r="G425" s="298">
        <f t="shared" si="591"/>
        <v>16865</v>
      </c>
      <c r="H425" s="298">
        <f t="shared" si="591"/>
        <v>15827</v>
      </c>
      <c r="I425" s="298">
        <f t="shared" si="591"/>
        <v>32692</v>
      </c>
      <c r="J425" s="298">
        <f t="shared" si="591"/>
        <v>1093</v>
      </c>
      <c r="K425" s="298">
        <f t="shared" si="591"/>
        <v>970</v>
      </c>
      <c r="L425" s="298">
        <f t="shared" si="591"/>
        <v>2063</v>
      </c>
      <c r="M425" s="298">
        <f t="shared" si="591"/>
        <v>801</v>
      </c>
      <c r="N425" s="298">
        <f t="shared" si="591"/>
        <v>695</v>
      </c>
      <c r="O425" s="298">
        <f t="shared" si="591"/>
        <v>1496</v>
      </c>
      <c r="P425" s="298">
        <f t="shared" si="591"/>
        <v>15</v>
      </c>
      <c r="Q425" s="298">
        <f t="shared" si="591"/>
        <v>10</v>
      </c>
      <c r="R425" s="298">
        <f t="shared" si="591"/>
        <v>25</v>
      </c>
      <c r="S425" s="298">
        <f t="shared" si="591"/>
        <v>13</v>
      </c>
      <c r="T425" s="298">
        <f t="shared" si="591"/>
        <v>11</v>
      </c>
      <c r="U425" s="298">
        <f t="shared" si="591"/>
        <v>24</v>
      </c>
      <c r="V425" s="298">
        <f t="shared" si="591"/>
        <v>0</v>
      </c>
      <c r="W425" s="298">
        <f t="shared" si="591"/>
        <v>0</v>
      </c>
      <c r="X425" s="298">
        <f t="shared" si="591"/>
        <v>0</v>
      </c>
      <c r="Y425" s="298">
        <f t="shared" si="591"/>
        <v>26839</v>
      </c>
      <c r="Z425" s="298">
        <f t="shared" si="591"/>
        <v>24989</v>
      </c>
      <c r="AA425" s="298">
        <f t="shared" si="591"/>
        <v>51828</v>
      </c>
    </row>
    <row r="426" spans="2:27" ht="28.5" customHeight="1"/>
    <row r="427" spans="2:27" ht="28.5" customHeight="1"/>
    <row r="428" spans="2:27" ht="28.5" customHeight="1">
      <c r="B428" s="1320" t="s">
        <v>271</v>
      </c>
      <c r="C428" s="1320"/>
      <c r="D428" s="1320"/>
      <c r="E428" s="1320"/>
      <c r="F428" s="1320"/>
      <c r="G428" s="1320"/>
      <c r="H428" s="1320"/>
      <c r="I428" s="1320"/>
      <c r="J428" s="1320"/>
      <c r="K428" s="1320"/>
      <c r="L428" s="1320"/>
      <c r="M428" s="1320"/>
      <c r="N428" s="1320"/>
      <c r="O428" s="1320"/>
      <c r="P428" s="1320"/>
      <c r="Q428" s="1320"/>
      <c r="R428" s="1320"/>
      <c r="S428" s="1320"/>
      <c r="T428" s="1320"/>
      <c r="U428" s="1320"/>
      <c r="V428" s="1320"/>
      <c r="W428" s="1320"/>
      <c r="X428" s="1320"/>
      <c r="Y428" s="1320"/>
      <c r="Z428" s="1320"/>
      <c r="AA428" s="1320"/>
    </row>
    <row r="429" spans="2:27" ht="28.5" customHeight="1">
      <c r="B429" s="1315" t="s">
        <v>886</v>
      </c>
      <c r="C429" s="1315"/>
      <c r="D429" s="1315"/>
      <c r="E429" s="1315"/>
      <c r="F429" s="1315"/>
      <c r="G429" s="1315"/>
      <c r="H429" s="1315"/>
      <c r="I429" s="1315"/>
      <c r="J429" s="1315"/>
      <c r="K429" s="1315"/>
      <c r="L429" s="1315"/>
      <c r="M429" s="1315"/>
      <c r="N429" s="1315"/>
      <c r="O429" s="1315"/>
      <c r="P429" s="1315"/>
      <c r="Q429" s="1315"/>
      <c r="R429" s="1315"/>
      <c r="S429" s="1315"/>
      <c r="T429" s="1315"/>
      <c r="U429" s="1315"/>
      <c r="V429" s="1315"/>
      <c r="W429" s="1315"/>
      <c r="X429" s="1315"/>
      <c r="Y429" s="1315"/>
      <c r="Z429" s="1315"/>
      <c r="AA429" s="1315"/>
    </row>
    <row r="430" spans="2:27" ht="28.5" customHeight="1">
      <c r="B430" s="1318" t="s">
        <v>1</v>
      </c>
      <c r="C430" s="1321" t="s">
        <v>155</v>
      </c>
      <c r="D430" s="1314" t="s">
        <v>3</v>
      </c>
      <c r="E430" s="1314"/>
      <c r="F430" s="1314"/>
      <c r="G430" s="1314" t="s">
        <v>4</v>
      </c>
      <c r="H430" s="1314"/>
      <c r="I430" s="1314"/>
      <c r="J430" s="1314" t="s">
        <v>5</v>
      </c>
      <c r="K430" s="1314"/>
      <c r="L430" s="1314"/>
      <c r="M430" s="1314" t="s">
        <v>287</v>
      </c>
      <c r="N430" s="1314"/>
      <c r="O430" s="1314"/>
      <c r="P430" s="1314" t="s">
        <v>870</v>
      </c>
      <c r="Q430" s="1314"/>
      <c r="R430" s="1314"/>
      <c r="S430" s="1314" t="s">
        <v>871</v>
      </c>
      <c r="T430" s="1314"/>
      <c r="U430" s="1314"/>
      <c r="V430" s="1314" t="s">
        <v>351</v>
      </c>
      <c r="W430" s="1314"/>
      <c r="X430" s="1314"/>
      <c r="Y430" s="1314" t="s">
        <v>6</v>
      </c>
      <c r="Z430" s="1314"/>
      <c r="AA430" s="1314"/>
    </row>
    <row r="431" spans="2:27" ht="28.5" customHeight="1">
      <c r="B431" s="1318"/>
      <c r="C431" s="1322"/>
      <c r="D431" s="269" t="s">
        <v>240</v>
      </c>
      <c r="E431" s="269" t="s">
        <v>241</v>
      </c>
      <c r="F431" s="269" t="s">
        <v>234</v>
      </c>
      <c r="G431" s="269" t="s">
        <v>240</v>
      </c>
      <c r="H431" s="269" t="s">
        <v>241</v>
      </c>
      <c r="I431" s="269" t="s">
        <v>234</v>
      </c>
      <c r="J431" s="269" t="s">
        <v>240</v>
      </c>
      <c r="K431" s="269" t="s">
        <v>241</v>
      </c>
      <c r="L431" s="269" t="s">
        <v>234</v>
      </c>
      <c r="M431" s="269" t="s">
        <v>240</v>
      </c>
      <c r="N431" s="269" t="s">
        <v>241</v>
      </c>
      <c r="O431" s="269" t="s">
        <v>234</v>
      </c>
      <c r="P431" s="269" t="s">
        <v>240</v>
      </c>
      <c r="Q431" s="269" t="s">
        <v>241</v>
      </c>
      <c r="R431" s="269" t="s">
        <v>234</v>
      </c>
      <c r="S431" s="269" t="s">
        <v>240</v>
      </c>
      <c r="T431" s="269" t="s">
        <v>241</v>
      </c>
      <c r="U431" s="269" t="s">
        <v>234</v>
      </c>
      <c r="V431" s="269" t="s">
        <v>240</v>
      </c>
      <c r="W431" s="269" t="s">
        <v>241</v>
      </c>
      <c r="X431" s="269" t="s">
        <v>234</v>
      </c>
      <c r="Y431" s="269" t="s">
        <v>240</v>
      </c>
      <c r="Z431" s="269" t="s">
        <v>241</v>
      </c>
      <c r="AA431" s="269" t="s">
        <v>234</v>
      </c>
    </row>
    <row r="432" spans="2:27" ht="28.5" customHeight="1">
      <c r="B432" s="223">
        <v>1</v>
      </c>
      <c r="C432" s="166" t="s">
        <v>15</v>
      </c>
      <c r="D432" s="218">
        <f t="shared" ref="D432:AA432" si="592">D192</f>
        <v>5718</v>
      </c>
      <c r="E432" s="218">
        <f t="shared" si="592"/>
        <v>5151</v>
      </c>
      <c r="F432" s="218">
        <f t="shared" si="592"/>
        <v>10869</v>
      </c>
      <c r="G432" s="218">
        <f t="shared" si="592"/>
        <v>8803</v>
      </c>
      <c r="H432" s="218">
        <f t="shared" si="592"/>
        <v>8067</v>
      </c>
      <c r="I432" s="218">
        <f t="shared" si="592"/>
        <v>16870</v>
      </c>
      <c r="J432" s="218">
        <f t="shared" si="592"/>
        <v>430</v>
      </c>
      <c r="K432" s="218">
        <f t="shared" si="592"/>
        <v>348</v>
      </c>
      <c r="L432" s="218">
        <f t="shared" si="592"/>
        <v>778</v>
      </c>
      <c r="M432" s="218">
        <f t="shared" si="592"/>
        <v>841</v>
      </c>
      <c r="N432" s="218">
        <f t="shared" si="592"/>
        <v>914</v>
      </c>
      <c r="O432" s="218">
        <f t="shared" si="592"/>
        <v>1755</v>
      </c>
      <c r="P432" s="218">
        <f t="shared" si="592"/>
        <v>0</v>
      </c>
      <c r="Q432" s="218">
        <f t="shared" si="592"/>
        <v>2</v>
      </c>
      <c r="R432" s="218">
        <f t="shared" si="592"/>
        <v>2</v>
      </c>
      <c r="S432" s="218">
        <f t="shared" si="592"/>
        <v>0</v>
      </c>
      <c r="T432" s="218">
        <f t="shared" si="592"/>
        <v>2</v>
      </c>
      <c r="U432" s="218">
        <f t="shared" si="592"/>
        <v>2</v>
      </c>
      <c r="V432" s="218">
        <f t="shared" si="592"/>
        <v>0</v>
      </c>
      <c r="W432" s="218">
        <f t="shared" si="592"/>
        <v>0</v>
      </c>
      <c r="X432" s="218">
        <f t="shared" si="592"/>
        <v>0</v>
      </c>
      <c r="Y432" s="218">
        <f t="shared" si="592"/>
        <v>15792</v>
      </c>
      <c r="Z432" s="218">
        <f t="shared" si="592"/>
        <v>14484</v>
      </c>
      <c r="AA432" s="218">
        <f t="shared" si="592"/>
        <v>30276</v>
      </c>
    </row>
    <row r="433" spans="2:27" ht="28.5" customHeight="1">
      <c r="B433" s="223">
        <v>2</v>
      </c>
      <c r="C433" s="166" t="s">
        <v>20</v>
      </c>
      <c r="D433" s="218">
        <f t="shared" ref="D433:AA433" si="593">D199</f>
        <v>813</v>
      </c>
      <c r="E433" s="218">
        <f t="shared" si="593"/>
        <v>717</v>
      </c>
      <c r="F433" s="218">
        <f t="shared" si="593"/>
        <v>1530</v>
      </c>
      <c r="G433" s="218">
        <f t="shared" si="593"/>
        <v>3307</v>
      </c>
      <c r="H433" s="218">
        <f t="shared" si="593"/>
        <v>3000</v>
      </c>
      <c r="I433" s="218">
        <f t="shared" si="593"/>
        <v>6307</v>
      </c>
      <c r="J433" s="218">
        <f t="shared" si="593"/>
        <v>132</v>
      </c>
      <c r="K433" s="218">
        <f t="shared" si="593"/>
        <v>131</v>
      </c>
      <c r="L433" s="218">
        <f t="shared" si="593"/>
        <v>263</v>
      </c>
      <c r="M433" s="218">
        <f t="shared" si="593"/>
        <v>2</v>
      </c>
      <c r="N433" s="218">
        <f t="shared" si="593"/>
        <v>3</v>
      </c>
      <c r="O433" s="218">
        <f t="shared" si="593"/>
        <v>5</v>
      </c>
      <c r="P433" s="218">
        <f t="shared" si="593"/>
        <v>0</v>
      </c>
      <c r="Q433" s="218">
        <f t="shared" si="593"/>
        <v>0</v>
      </c>
      <c r="R433" s="218">
        <f t="shared" si="593"/>
        <v>0</v>
      </c>
      <c r="S433" s="218">
        <f t="shared" si="593"/>
        <v>0</v>
      </c>
      <c r="T433" s="218">
        <f t="shared" si="593"/>
        <v>0</v>
      </c>
      <c r="U433" s="218">
        <f t="shared" si="593"/>
        <v>0</v>
      </c>
      <c r="V433" s="218">
        <f t="shared" si="593"/>
        <v>0</v>
      </c>
      <c r="W433" s="218">
        <f t="shared" si="593"/>
        <v>0</v>
      </c>
      <c r="X433" s="218">
        <f t="shared" si="593"/>
        <v>0</v>
      </c>
      <c r="Y433" s="218">
        <f t="shared" si="593"/>
        <v>4254</v>
      </c>
      <c r="Z433" s="218">
        <f t="shared" si="593"/>
        <v>3851</v>
      </c>
      <c r="AA433" s="218">
        <f t="shared" si="593"/>
        <v>8105</v>
      </c>
    </row>
    <row r="434" spans="2:27" ht="28.5" customHeight="1">
      <c r="B434" s="223">
        <v>3</v>
      </c>
      <c r="C434" s="166" t="s">
        <v>21</v>
      </c>
      <c r="D434" s="218">
        <f t="shared" ref="D434:AA434" si="594">D218</f>
        <v>3180</v>
      </c>
      <c r="E434" s="218">
        <f t="shared" si="594"/>
        <v>2997</v>
      </c>
      <c r="F434" s="218">
        <f t="shared" si="594"/>
        <v>6177</v>
      </c>
      <c r="G434" s="218">
        <f t="shared" si="594"/>
        <v>6665</v>
      </c>
      <c r="H434" s="218">
        <f t="shared" si="594"/>
        <v>6108</v>
      </c>
      <c r="I434" s="218">
        <f t="shared" si="594"/>
        <v>12773</v>
      </c>
      <c r="J434" s="218">
        <f t="shared" si="594"/>
        <v>141</v>
      </c>
      <c r="K434" s="218">
        <f t="shared" si="594"/>
        <v>153</v>
      </c>
      <c r="L434" s="218">
        <f t="shared" si="594"/>
        <v>294</v>
      </c>
      <c r="M434" s="218">
        <f t="shared" si="594"/>
        <v>18</v>
      </c>
      <c r="N434" s="218">
        <f t="shared" si="594"/>
        <v>7</v>
      </c>
      <c r="O434" s="218">
        <f t="shared" si="594"/>
        <v>25</v>
      </c>
      <c r="P434" s="218">
        <f t="shared" si="594"/>
        <v>0</v>
      </c>
      <c r="Q434" s="218">
        <f t="shared" si="594"/>
        <v>0</v>
      </c>
      <c r="R434" s="218">
        <f t="shared" si="594"/>
        <v>0</v>
      </c>
      <c r="S434" s="218">
        <f t="shared" si="594"/>
        <v>0</v>
      </c>
      <c r="T434" s="218">
        <f t="shared" si="594"/>
        <v>0</v>
      </c>
      <c r="U434" s="218">
        <f t="shared" si="594"/>
        <v>0</v>
      </c>
      <c r="V434" s="218">
        <f t="shared" si="594"/>
        <v>0</v>
      </c>
      <c r="W434" s="218">
        <f t="shared" si="594"/>
        <v>0</v>
      </c>
      <c r="X434" s="218">
        <f t="shared" si="594"/>
        <v>0</v>
      </c>
      <c r="Y434" s="218">
        <f t="shared" si="594"/>
        <v>10004</v>
      </c>
      <c r="Z434" s="218">
        <f t="shared" si="594"/>
        <v>9265</v>
      </c>
      <c r="AA434" s="218">
        <f t="shared" si="594"/>
        <v>19269</v>
      </c>
    </row>
    <row r="435" spans="2:27" ht="28.5" customHeight="1">
      <c r="B435" s="223">
        <v>4</v>
      </c>
      <c r="C435" s="166" t="s">
        <v>25</v>
      </c>
      <c r="D435" s="218">
        <f t="shared" ref="D435:AA435" si="595">D223</f>
        <v>1042</v>
      </c>
      <c r="E435" s="218">
        <f t="shared" si="595"/>
        <v>986</v>
      </c>
      <c r="F435" s="218">
        <f t="shared" si="595"/>
        <v>2028</v>
      </c>
      <c r="G435" s="218">
        <f t="shared" si="595"/>
        <v>3906</v>
      </c>
      <c r="H435" s="218">
        <f t="shared" si="595"/>
        <v>3596</v>
      </c>
      <c r="I435" s="218">
        <f t="shared" si="595"/>
        <v>7502</v>
      </c>
      <c r="J435" s="218">
        <f t="shared" si="595"/>
        <v>35</v>
      </c>
      <c r="K435" s="218">
        <f t="shared" si="595"/>
        <v>31</v>
      </c>
      <c r="L435" s="218">
        <f t="shared" si="595"/>
        <v>66</v>
      </c>
      <c r="M435" s="218">
        <f t="shared" si="595"/>
        <v>19</v>
      </c>
      <c r="N435" s="218">
        <f t="shared" si="595"/>
        <v>14</v>
      </c>
      <c r="O435" s="218">
        <f t="shared" si="595"/>
        <v>33</v>
      </c>
      <c r="P435" s="218">
        <f t="shared" si="595"/>
        <v>0</v>
      </c>
      <c r="Q435" s="218">
        <f t="shared" si="595"/>
        <v>0</v>
      </c>
      <c r="R435" s="218">
        <f t="shared" si="595"/>
        <v>0</v>
      </c>
      <c r="S435" s="218">
        <f t="shared" si="595"/>
        <v>7</v>
      </c>
      <c r="T435" s="218">
        <f t="shared" si="595"/>
        <v>4</v>
      </c>
      <c r="U435" s="218">
        <f t="shared" si="595"/>
        <v>11</v>
      </c>
      <c r="V435" s="218">
        <f t="shared" si="595"/>
        <v>0</v>
      </c>
      <c r="W435" s="218">
        <f t="shared" si="595"/>
        <v>0</v>
      </c>
      <c r="X435" s="218">
        <f t="shared" si="595"/>
        <v>0</v>
      </c>
      <c r="Y435" s="218">
        <f t="shared" si="595"/>
        <v>5009</v>
      </c>
      <c r="Z435" s="218">
        <f t="shared" si="595"/>
        <v>4631</v>
      </c>
      <c r="AA435" s="218">
        <f t="shared" si="595"/>
        <v>9640</v>
      </c>
    </row>
    <row r="436" spans="2:27" ht="28.5" customHeight="1">
      <c r="B436" s="223">
        <v>5</v>
      </c>
      <c r="C436" s="166" t="s">
        <v>27</v>
      </c>
      <c r="D436" s="218">
        <f t="shared" ref="D436:AA436" si="596">D228</f>
        <v>3832</v>
      </c>
      <c r="E436" s="218">
        <f t="shared" si="596"/>
        <v>3455</v>
      </c>
      <c r="F436" s="218">
        <f t="shared" si="596"/>
        <v>7287</v>
      </c>
      <c r="G436" s="218">
        <f t="shared" si="596"/>
        <v>3069</v>
      </c>
      <c r="H436" s="218">
        <f t="shared" si="596"/>
        <v>2879</v>
      </c>
      <c r="I436" s="218">
        <f t="shared" si="596"/>
        <v>5948</v>
      </c>
      <c r="J436" s="218">
        <f t="shared" si="596"/>
        <v>139</v>
      </c>
      <c r="K436" s="218">
        <f t="shared" si="596"/>
        <v>124</v>
      </c>
      <c r="L436" s="218">
        <f t="shared" si="596"/>
        <v>263</v>
      </c>
      <c r="M436" s="218">
        <f t="shared" si="596"/>
        <v>91</v>
      </c>
      <c r="N436" s="218">
        <f t="shared" si="596"/>
        <v>76</v>
      </c>
      <c r="O436" s="218">
        <f t="shared" si="596"/>
        <v>167</v>
      </c>
      <c r="P436" s="218">
        <f t="shared" si="596"/>
        <v>0</v>
      </c>
      <c r="Q436" s="218">
        <f t="shared" si="596"/>
        <v>0</v>
      </c>
      <c r="R436" s="218">
        <f t="shared" si="596"/>
        <v>0</v>
      </c>
      <c r="S436" s="218">
        <f t="shared" si="596"/>
        <v>0</v>
      </c>
      <c r="T436" s="218">
        <f t="shared" si="596"/>
        <v>0</v>
      </c>
      <c r="U436" s="218">
        <f t="shared" si="596"/>
        <v>0</v>
      </c>
      <c r="V436" s="218">
        <f t="shared" si="596"/>
        <v>0</v>
      </c>
      <c r="W436" s="218">
        <f t="shared" si="596"/>
        <v>0</v>
      </c>
      <c r="X436" s="218">
        <f t="shared" si="596"/>
        <v>0</v>
      </c>
      <c r="Y436" s="218">
        <f t="shared" si="596"/>
        <v>7131</v>
      </c>
      <c r="Z436" s="218">
        <f t="shared" si="596"/>
        <v>6534</v>
      </c>
      <c r="AA436" s="218">
        <f t="shared" si="596"/>
        <v>13665</v>
      </c>
    </row>
    <row r="437" spans="2:27" ht="28.5" customHeight="1">
      <c r="B437" s="223">
        <v>6</v>
      </c>
      <c r="C437" s="166" t="s">
        <v>29</v>
      </c>
      <c r="D437" s="218">
        <f t="shared" ref="D437:AA437" si="597">D235</f>
        <v>768</v>
      </c>
      <c r="E437" s="218">
        <f t="shared" si="597"/>
        <v>772</v>
      </c>
      <c r="F437" s="218">
        <f t="shared" si="597"/>
        <v>1540</v>
      </c>
      <c r="G437" s="218">
        <f t="shared" si="597"/>
        <v>1374</v>
      </c>
      <c r="H437" s="218">
        <f t="shared" si="597"/>
        <v>1270</v>
      </c>
      <c r="I437" s="218">
        <f t="shared" si="597"/>
        <v>2644</v>
      </c>
      <c r="J437" s="218">
        <f t="shared" si="597"/>
        <v>127</v>
      </c>
      <c r="K437" s="218">
        <f t="shared" si="597"/>
        <v>90</v>
      </c>
      <c r="L437" s="218">
        <f t="shared" si="597"/>
        <v>217</v>
      </c>
      <c r="M437" s="218">
        <f t="shared" si="597"/>
        <v>6</v>
      </c>
      <c r="N437" s="218">
        <f t="shared" si="597"/>
        <v>4</v>
      </c>
      <c r="O437" s="218">
        <f t="shared" si="597"/>
        <v>10</v>
      </c>
      <c r="P437" s="218">
        <f t="shared" si="597"/>
        <v>0</v>
      </c>
      <c r="Q437" s="218">
        <f t="shared" si="597"/>
        <v>0</v>
      </c>
      <c r="R437" s="218">
        <f t="shared" si="597"/>
        <v>0</v>
      </c>
      <c r="S437" s="218">
        <f t="shared" si="597"/>
        <v>0</v>
      </c>
      <c r="T437" s="218">
        <f t="shared" si="597"/>
        <v>0</v>
      </c>
      <c r="U437" s="218">
        <f t="shared" si="597"/>
        <v>0</v>
      </c>
      <c r="V437" s="218">
        <f t="shared" si="597"/>
        <v>0</v>
      </c>
      <c r="W437" s="218">
        <f t="shared" si="597"/>
        <v>0</v>
      </c>
      <c r="X437" s="218">
        <f t="shared" si="597"/>
        <v>0</v>
      </c>
      <c r="Y437" s="218">
        <f t="shared" si="597"/>
        <v>2275</v>
      </c>
      <c r="Z437" s="218">
        <f t="shared" si="597"/>
        <v>2136</v>
      </c>
      <c r="AA437" s="218">
        <f t="shared" si="597"/>
        <v>4411</v>
      </c>
    </row>
    <row r="438" spans="2:27" ht="28.5" customHeight="1">
      <c r="B438" s="223">
        <v>7</v>
      </c>
      <c r="C438" s="166" t="s">
        <v>141</v>
      </c>
      <c r="D438" s="218">
        <f t="shared" ref="D438:AA438" si="598">D246</f>
        <v>1784</v>
      </c>
      <c r="E438" s="218">
        <f t="shared" si="598"/>
        <v>1547</v>
      </c>
      <c r="F438" s="218">
        <f t="shared" si="598"/>
        <v>3331</v>
      </c>
      <c r="G438" s="218">
        <f t="shared" si="598"/>
        <v>2403</v>
      </c>
      <c r="H438" s="218">
        <f t="shared" si="598"/>
        <v>2282</v>
      </c>
      <c r="I438" s="218">
        <f t="shared" si="598"/>
        <v>4685</v>
      </c>
      <c r="J438" s="218">
        <f t="shared" si="598"/>
        <v>32</v>
      </c>
      <c r="K438" s="218">
        <f t="shared" si="598"/>
        <v>30</v>
      </c>
      <c r="L438" s="218">
        <f t="shared" si="598"/>
        <v>62</v>
      </c>
      <c r="M438" s="218">
        <f t="shared" si="598"/>
        <v>205</v>
      </c>
      <c r="N438" s="218">
        <f t="shared" si="598"/>
        <v>188</v>
      </c>
      <c r="O438" s="218">
        <f t="shared" si="598"/>
        <v>393</v>
      </c>
      <c r="P438" s="218">
        <f t="shared" si="598"/>
        <v>0</v>
      </c>
      <c r="Q438" s="218">
        <f t="shared" si="598"/>
        <v>0</v>
      </c>
      <c r="R438" s="218">
        <f t="shared" si="598"/>
        <v>0</v>
      </c>
      <c r="S438" s="218">
        <f t="shared" si="598"/>
        <v>0</v>
      </c>
      <c r="T438" s="218">
        <f t="shared" si="598"/>
        <v>0</v>
      </c>
      <c r="U438" s="218">
        <f t="shared" si="598"/>
        <v>0</v>
      </c>
      <c r="V438" s="218">
        <f t="shared" si="598"/>
        <v>0</v>
      </c>
      <c r="W438" s="218">
        <f t="shared" si="598"/>
        <v>0</v>
      </c>
      <c r="X438" s="218">
        <f t="shared" si="598"/>
        <v>0</v>
      </c>
      <c r="Y438" s="218">
        <f t="shared" si="598"/>
        <v>4424</v>
      </c>
      <c r="Z438" s="218">
        <f t="shared" si="598"/>
        <v>4047</v>
      </c>
      <c r="AA438" s="218">
        <f t="shared" si="598"/>
        <v>8471</v>
      </c>
    </row>
    <row r="439" spans="2:27" ht="28.5" customHeight="1">
      <c r="B439" s="223">
        <v>8</v>
      </c>
      <c r="C439" s="166" t="s">
        <v>40</v>
      </c>
      <c r="D439" s="218">
        <f t="shared" ref="D439:AA439" si="599">D256</f>
        <v>3904</v>
      </c>
      <c r="E439" s="218">
        <f t="shared" si="599"/>
        <v>3381</v>
      </c>
      <c r="F439" s="218">
        <f t="shared" si="599"/>
        <v>7285</v>
      </c>
      <c r="G439" s="218">
        <f t="shared" si="599"/>
        <v>3711</v>
      </c>
      <c r="H439" s="218">
        <f t="shared" si="599"/>
        <v>3458</v>
      </c>
      <c r="I439" s="218">
        <f t="shared" si="599"/>
        <v>7169</v>
      </c>
      <c r="J439" s="218">
        <f t="shared" si="599"/>
        <v>259</v>
      </c>
      <c r="K439" s="218">
        <f t="shared" si="599"/>
        <v>158</v>
      </c>
      <c r="L439" s="218">
        <f t="shared" si="599"/>
        <v>417</v>
      </c>
      <c r="M439" s="218">
        <f t="shared" si="599"/>
        <v>1262</v>
      </c>
      <c r="N439" s="218">
        <f t="shared" si="599"/>
        <v>789</v>
      </c>
      <c r="O439" s="218">
        <f t="shared" si="599"/>
        <v>2051</v>
      </c>
      <c r="P439" s="218">
        <f t="shared" si="599"/>
        <v>0</v>
      </c>
      <c r="Q439" s="218">
        <f t="shared" si="599"/>
        <v>0</v>
      </c>
      <c r="R439" s="218">
        <f t="shared" si="599"/>
        <v>0</v>
      </c>
      <c r="S439" s="218">
        <f t="shared" si="599"/>
        <v>0</v>
      </c>
      <c r="T439" s="218">
        <f t="shared" si="599"/>
        <v>0</v>
      </c>
      <c r="U439" s="218">
        <f t="shared" si="599"/>
        <v>0</v>
      </c>
      <c r="V439" s="218">
        <f t="shared" si="599"/>
        <v>0</v>
      </c>
      <c r="W439" s="218">
        <f t="shared" si="599"/>
        <v>0</v>
      </c>
      <c r="X439" s="218">
        <f t="shared" si="599"/>
        <v>0</v>
      </c>
      <c r="Y439" s="218">
        <f t="shared" si="599"/>
        <v>9136</v>
      </c>
      <c r="Z439" s="218">
        <f t="shared" si="599"/>
        <v>7786</v>
      </c>
      <c r="AA439" s="218">
        <f t="shared" si="599"/>
        <v>16922</v>
      </c>
    </row>
    <row r="440" spans="2:27" ht="28.5" customHeight="1">
      <c r="B440" s="223">
        <v>9</v>
      </c>
      <c r="C440" s="166" t="s">
        <v>44</v>
      </c>
      <c r="D440" s="218">
        <f t="shared" ref="D440:AA440" si="600">D268</f>
        <v>3652</v>
      </c>
      <c r="E440" s="218">
        <f t="shared" si="600"/>
        <v>3308</v>
      </c>
      <c r="F440" s="218">
        <f t="shared" si="600"/>
        <v>6960</v>
      </c>
      <c r="G440" s="218">
        <f t="shared" si="600"/>
        <v>3627</v>
      </c>
      <c r="H440" s="218">
        <f t="shared" si="600"/>
        <v>3429</v>
      </c>
      <c r="I440" s="218">
        <f t="shared" si="600"/>
        <v>7056</v>
      </c>
      <c r="J440" s="218">
        <f t="shared" si="600"/>
        <v>576</v>
      </c>
      <c r="K440" s="218">
        <f t="shared" si="600"/>
        <v>520</v>
      </c>
      <c r="L440" s="218">
        <f t="shared" si="600"/>
        <v>1096</v>
      </c>
      <c r="M440" s="218">
        <f t="shared" si="600"/>
        <v>281</v>
      </c>
      <c r="N440" s="218">
        <f t="shared" si="600"/>
        <v>266</v>
      </c>
      <c r="O440" s="218">
        <f t="shared" si="600"/>
        <v>547</v>
      </c>
      <c r="P440" s="218">
        <f t="shared" si="600"/>
        <v>11</v>
      </c>
      <c r="Q440" s="218">
        <f t="shared" si="600"/>
        <v>17</v>
      </c>
      <c r="R440" s="218">
        <f t="shared" si="600"/>
        <v>28</v>
      </c>
      <c r="S440" s="218">
        <f t="shared" si="600"/>
        <v>81</v>
      </c>
      <c r="T440" s="218">
        <f t="shared" si="600"/>
        <v>84</v>
      </c>
      <c r="U440" s="218">
        <f t="shared" si="600"/>
        <v>165</v>
      </c>
      <c r="V440" s="218">
        <f t="shared" si="600"/>
        <v>0</v>
      </c>
      <c r="W440" s="218">
        <f t="shared" si="600"/>
        <v>0</v>
      </c>
      <c r="X440" s="218">
        <f t="shared" si="600"/>
        <v>0</v>
      </c>
      <c r="Y440" s="218">
        <f t="shared" si="600"/>
        <v>8228</v>
      </c>
      <c r="Z440" s="218">
        <f t="shared" si="600"/>
        <v>7624</v>
      </c>
      <c r="AA440" s="218">
        <f t="shared" si="600"/>
        <v>15852</v>
      </c>
    </row>
    <row r="441" spans="2:27" ht="28.5" customHeight="1">
      <c r="B441" s="223">
        <v>10</v>
      </c>
      <c r="C441" s="166" t="s">
        <v>51</v>
      </c>
      <c r="D441" s="218">
        <f t="shared" ref="D441:AA441" si="601">D284</f>
        <v>8246</v>
      </c>
      <c r="E441" s="218">
        <f t="shared" si="601"/>
        <v>9099</v>
      </c>
      <c r="F441" s="218">
        <f t="shared" si="601"/>
        <v>17345</v>
      </c>
      <c r="G441" s="218">
        <f t="shared" si="601"/>
        <v>5748</v>
      </c>
      <c r="H441" s="218">
        <f t="shared" si="601"/>
        <v>4126</v>
      </c>
      <c r="I441" s="218">
        <f t="shared" si="601"/>
        <v>9874</v>
      </c>
      <c r="J441" s="218">
        <f t="shared" si="601"/>
        <v>255</v>
      </c>
      <c r="K441" s="218">
        <f t="shared" si="601"/>
        <v>179</v>
      </c>
      <c r="L441" s="218">
        <f t="shared" si="601"/>
        <v>434</v>
      </c>
      <c r="M441" s="218">
        <f t="shared" si="601"/>
        <v>75</v>
      </c>
      <c r="N441" s="218">
        <f t="shared" si="601"/>
        <v>106</v>
      </c>
      <c r="O441" s="218">
        <f t="shared" si="601"/>
        <v>181</v>
      </c>
      <c r="P441" s="218">
        <f t="shared" si="601"/>
        <v>49</v>
      </c>
      <c r="Q441" s="218">
        <f t="shared" si="601"/>
        <v>40</v>
      </c>
      <c r="R441" s="218">
        <f t="shared" si="601"/>
        <v>89</v>
      </c>
      <c r="S441" s="218">
        <f t="shared" si="601"/>
        <v>38</v>
      </c>
      <c r="T441" s="218">
        <f t="shared" si="601"/>
        <v>38</v>
      </c>
      <c r="U441" s="218">
        <f t="shared" si="601"/>
        <v>76</v>
      </c>
      <c r="V441" s="218">
        <f t="shared" si="601"/>
        <v>0</v>
      </c>
      <c r="W441" s="218">
        <f t="shared" si="601"/>
        <v>0</v>
      </c>
      <c r="X441" s="218">
        <f t="shared" si="601"/>
        <v>0</v>
      </c>
      <c r="Y441" s="218">
        <f t="shared" si="601"/>
        <v>14411</v>
      </c>
      <c r="Z441" s="218">
        <f t="shared" si="601"/>
        <v>13588</v>
      </c>
      <c r="AA441" s="218">
        <f t="shared" si="601"/>
        <v>27999</v>
      </c>
    </row>
    <row r="442" spans="2:27" ht="28.5" customHeight="1">
      <c r="B442" s="223">
        <v>11</v>
      </c>
      <c r="C442" s="166" t="s">
        <v>57</v>
      </c>
      <c r="D442" s="218">
        <f t="shared" ref="D442:AA442" si="602">D293</f>
        <v>2463</v>
      </c>
      <c r="E442" s="218">
        <f t="shared" si="602"/>
        <v>2349</v>
      </c>
      <c r="F442" s="218">
        <f t="shared" si="602"/>
        <v>4812</v>
      </c>
      <c r="G442" s="218">
        <f t="shared" si="602"/>
        <v>2387</v>
      </c>
      <c r="H442" s="218">
        <f t="shared" si="602"/>
        <v>2133</v>
      </c>
      <c r="I442" s="218">
        <f t="shared" si="602"/>
        <v>4520</v>
      </c>
      <c r="J442" s="218">
        <f t="shared" si="602"/>
        <v>120</v>
      </c>
      <c r="K442" s="218">
        <f t="shared" si="602"/>
        <v>121</v>
      </c>
      <c r="L442" s="218">
        <f t="shared" si="602"/>
        <v>241</v>
      </c>
      <c r="M442" s="218">
        <f t="shared" si="602"/>
        <v>41</v>
      </c>
      <c r="N442" s="218">
        <f t="shared" si="602"/>
        <v>36</v>
      </c>
      <c r="O442" s="218">
        <f t="shared" si="602"/>
        <v>77</v>
      </c>
      <c r="P442" s="218">
        <f t="shared" si="602"/>
        <v>0</v>
      </c>
      <c r="Q442" s="218">
        <f t="shared" si="602"/>
        <v>0</v>
      </c>
      <c r="R442" s="218">
        <f t="shared" si="602"/>
        <v>0</v>
      </c>
      <c r="S442" s="218">
        <f t="shared" si="602"/>
        <v>0</v>
      </c>
      <c r="T442" s="218">
        <f t="shared" si="602"/>
        <v>0</v>
      </c>
      <c r="U442" s="218">
        <f t="shared" si="602"/>
        <v>0</v>
      </c>
      <c r="V442" s="218">
        <f t="shared" si="602"/>
        <v>0</v>
      </c>
      <c r="W442" s="218">
        <f t="shared" si="602"/>
        <v>0</v>
      </c>
      <c r="X442" s="218">
        <f t="shared" si="602"/>
        <v>0</v>
      </c>
      <c r="Y442" s="218">
        <f t="shared" si="602"/>
        <v>5011</v>
      </c>
      <c r="Z442" s="218">
        <f t="shared" si="602"/>
        <v>4639</v>
      </c>
      <c r="AA442" s="218">
        <f t="shared" si="602"/>
        <v>9650</v>
      </c>
    </row>
    <row r="443" spans="2:27" ht="28.5" customHeight="1">
      <c r="B443" s="223">
        <v>12</v>
      </c>
      <c r="C443" s="166" t="s">
        <v>61</v>
      </c>
      <c r="D443" s="218">
        <f t="shared" ref="D443:AA443" si="603">D306</f>
        <v>13394</v>
      </c>
      <c r="E443" s="218">
        <f t="shared" si="603"/>
        <v>11967</v>
      </c>
      <c r="F443" s="218">
        <f t="shared" si="603"/>
        <v>25361</v>
      </c>
      <c r="G443" s="218">
        <f t="shared" si="603"/>
        <v>11723</v>
      </c>
      <c r="H443" s="218">
        <f t="shared" si="603"/>
        <v>11187</v>
      </c>
      <c r="I443" s="218">
        <f t="shared" si="603"/>
        <v>22910</v>
      </c>
      <c r="J443" s="218">
        <f t="shared" si="603"/>
        <v>435</v>
      </c>
      <c r="K443" s="218">
        <f t="shared" si="603"/>
        <v>422</v>
      </c>
      <c r="L443" s="218">
        <f t="shared" si="603"/>
        <v>857</v>
      </c>
      <c r="M443" s="218">
        <f t="shared" si="603"/>
        <v>242</v>
      </c>
      <c r="N443" s="218">
        <f t="shared" si="603"/>
        <v>180</v>
      </c>
      <c r="O443" s="218">
        <f t="shared" si="603"/>
        <v>422</v>
      </c>
      <c r="P443" s="218">
        <f t="shared" si="603"/>
        <v>0</v>
      </c>
      <c r="Q443" s="218">
        <f t="shared" si="603"/>
        <v>0</v>
      </c>
      <c r="R443" s="218">
        <f t="shared" si="603"/>
        <v>0</v>
      </c>
      <c r="S443" s="218">
        <f t="shared" si="603"/>
        <v>70</v>
      </c>
      <c r="T443" s="218">
        <f t="shared" si="603"/>
        <v>54</v>
      </c>
      <c r="U443" s="218">
        <f t="shared" si="603"/>
        <v>124</v>
      </c>
      <c r="V443" s="218">
        <f t="shared" si="603"/>
        <v>0</v>
      </c>
      <c r="W443" s="218">
        <f t="shared" si="603"/>
        <v>0</v>
      </c>
      <c r="X443" s="218">
        <f t="shared" si="603"/>
        <v>0</v>
      </c>
      <c r="Y443" s="218">
        <f t="shared" si="603"/>
        <v>25864</v>
      </c>
      <c r="Z443" s="218">
        <f t="shared" si="603"/>
        <v>23810</v>
      </c>
      <c r="AA443" s="218">
        <f t="shared" si="603"/>
        <v>49674</v>
      </c>
    </row>
    <row r="444" spans="2:27" ht="28.5" customHeight="1">
      <c r="B444" s="223">
        <v>13</v>
      </c>
      <c r="C444" s="166" t="s">
        <v>91</v>
      </c>
      <c r="D444" s="218">
        <f>D310</f>
        <v>880</v>
      </c>
      <c r="E444" s="218">
        <f t="shared" ref="E444:AA444" si="604">E310</f>
        <v>803</v>
      </c>
      <c r="F444" s="218">
        <f t="shared" si="604"/>
        <v>1683</v>
      </c>
      <c r="G444" s="218">
        <f t="shared" si="604"/>
        <v>1026</v>
      </c>
      <c r="H444" s="218">
        <f t="shared" si="604"/>
        <v>983</v>
      </c>
      <c r="I444" s="218">
        <f t="shared" si="604"/>
        <v>2009</v>
      </c>
      <c r="J444" s="218">
        <f t="shared" si="604"/>
        <v>1015</v>
      </c>
      <c r="K444" s="218">
        <f t="shared" si="604"/>
        <v>996</v>
      </c>
      <c r="L444" s="218">
        <f t="shared" si="604"/>
        <v>2011</v>
      </c>
      <c r="M444" s="218">
        <f t="shared" si="604"/>
        <v>0</v>
      </c>
      <c r="N444" s="218">
        <f t="shared" si="604"/>
        <v>1</v>
      </c>
      <c r="O444" s="218">
        <f t="shared" si="604"/>
        <v>1</v>
      </c>
      <c r="P444" s="218">
        <f t="shared" si="604"/>
        <v>0</v>
      </c>
      <c r="Q444" s="218">
        <f t="shared" si="604"/>
        <v>0</v>
      </c>
      <c r="R444" s="218">
        <f t="shared" si="604"/>
        <v>0</v>
      </c>
      <c r="S444" s="218">
        <f t="shared" si="604"/>
        <v>0</v>
      </c>
      <c r="T444" s="218">
        <f t="shared" si="604"/>
        <v>0</v>
      </c>
      <c r="U444" s="218">
        <f t="shared" si="604"/>
        <v>0</v>
      </c>
      <c r="V444" s="218">
        <f t="shared" si="604"/>
        <v>0</v>
      </c>
      <c r="W444" s="218">
        <f t="shared" si="604"/>
        <v>0</v>
      </c>
      <c r="X444" s="218">
        <f t="shared" si="604"/>
        <v>0</v>
      </c>
      <c r="Y444" s="218">
        <f t="shared" si="604"/>
        <v>2921</v>
      </c>
      <c r="Z444" s="218">
        <f t="shared" si="604"/>
        <v>2783</v>
      </c>
      <c r="AA444" s="218">
        <f t="shared" si="604"/>
        <v>5704</v>
      </c>
    </row>
    <row r="445" spans="2:27" ht="28.5" customHeight="1">
      <c r="B445" s="223">
        <v>14</v>
      </c>
      <c r="C445" s="166" t="s">
        <v>62</v>
      </c>
      <c r="D445" s="218">
        <f t="shared" ref="D445:AA445" si="605">D319</f>
        <v>872</v>
      </c>
      <c r="E445" s="218">
        <f t="shared" si="605"/>
        <v>834</v>
      </c>
      <c r="F445" s="218">
        <f t="shared" si="605"/>
        <v>1706</v>
      </c>
      <c r="G445" s="218">
        <f t="shared" si="605"/>
        <v>3270</v>
      </c>
      <c r="H445" s="218">
        <f t="shared" si="605"/>
        <v>2962</v>
      </c>
      <c r="I445" s="218">
        <f t="shared" si="605"/>
        <v>6232</v>
      </c>
      <c r="J445" s="218">
        <f t="shared" si="605"/>
        <v>71</v>
      </c>
      <c r="K445" s="218">
        <f t="shared" si="605"/>
        <v>47</v>
      </c>
      <c r="L445" s="218">
        <f t="shared" si="605"/>
        <v>118</v>
      </c>
      <c r="M445" s="218">
        <f t="shared" si="605"/>
        <v>1</v>
      </c>
      <c r="N445" s="218">
        <f t="shared" si="605"/>
        <v>2</v>
      </c>
      <c r="O445" s="218">
        <f t="shared" si="605"/>
        <v>3</v>
      </c>
      <c r="P445" s="218">
        <f t="shared" si="605"/>
        <v>0</v>
      </c>
      <c r="Q445" s="218">
        <f t="shared" si="605"/>
        <v>0</v>
      </c>
      <c r="R445" s="218">
        <f t="shared" si="605"/>
        <v>0</v>
      </c>
      <c r="S445" s="218">
        <f t="shared" si="605"/>
        <v>0</v>
      </c>
      <c r="T445" s="218">
        <f t="shared" si="605"/>
        <v>0</v>
      </c>
      <c r="U445" s="218">
        <f t="shared" si="605"/>
        <v>0</v>
      </c>
      <c r="V445" s="218">
        <f t="shared" si="605"/>
        <v>0</v>
      </c>
      <c r="W445" s="218">
        <f t="shared" si="605"/>
        <v>0</v>
      </c>
      <c r="X445" s="218">
        <f t="shared" si="605"/>
        <v>0</v>
      </c>
      <c r="Y445" s="218">
        <f t="shared" si="605"/>
        <v>4214</v>
      </c>
      <c r="Z445" s="218">
        <f t="shared" si="605"/>
        <v>3845</v>
      </c>
      <c r="AA445" s="218">
        <f t="shared" si="605"/>
        <v>8059</v>
      </c>
    </row>
    <row r="446" spans="2:27" ht="28.5" customHeight="1">
      <c r="B446" s="223">
        <v>15</v>
      </c>
      <c r="C446" s="166" t="s">
        <v>69</v>
      </c>
      <c r="D446" s="218">
        <f t="shared" ref="D446:AA446" si="606">D328</f>
        <v>1541</v>
      </c>
      <c r="E446" s="218">
        <f t="shared" si="606"/>
        <v>1458</v>
      </c>
      <c r="F446" s="218">
        <f t="shared" si="606"/>
        <v>2999</v>
      </c>
      <c r="G446" s="218">
        <f t="shared" si="606"/>
        <v>4090</v>
      </c>
      <c r="H446" s="218">
        <f t="shared" si="606"/>
        <v>3812</v>
      </c>
      <c r="I446" s="218">
        <f t="shared" si="606"/>
        <v>7902</v>
      </c>
      <c r="J446" s="218">
        <f t="shared" si="606"/>
        <v>227</v>
      </c>
      <c r="K446" s="218">
        <f t="shared" si="606"/>
        <v>211</v>
      </c>
      <c r="L446" s="218">
        <f t="shared" si="606"/>
        <v>438</v>
      </c>
      <c r="M446" s="218">
        <f t="shared" si="606"/>
        <v>77</v>
      </c>
      <c r="N446" s="218">
        <f t="shared" si="606"/>
        <v>75</v>
      </c>
      <c r="O446" s="218">
        <f t="shared" si="606"/>
        <v>152</v>
      </c>
      <c r="P446" s="218">
        <f t="shared" si="606"/>
        <v>0</v>
      </c>
      <c r="Q446" s="218">
        <f t="shared" si="606"/>
        <v>0</v>
      </c>
      <c r="R446" s="218">
        <f t="shared" si="606"/>
        <v>0</v>
      </c>
      <c r="S446" s="218">
        <f t="shared" si="606"/>
        <v>0</v>
      </c>
      <c r="T446" s="218">
        <f t="shared" si="606"/>
        <v>0</v>
      </c>
      <c r="U446" s="218">
        <f t="shared" si="606"/>
        <v>0</v>
      </c>
      <c r="V446" s="218">
        <f t="shared" si="606"/>
        <v>0</v>
      </c>
      <c r="W446" s="218">
        <f t="shared" si="606"/>
        <v>0</v>
      </c>
      <c r="X446" s="218">
        <f t="shared" si="606"/>
        <v>0</v>
      </c>
      <c r="Y446" s="218">
        <f t="shared" si="606"/>
        <v>5935</v>
      </c>
      <c r="Z446" s="218">
        <f t="shared" si="606"/>
        <v>5556</v>
      </c>
      <c r="AA446" s="218">
        <f t="shared" si="606"/>
        <v>11491</v>
      </c>
    </row>
    <row r="447" spans="2:27" ht="28.5" customHeight="1">
      <c r="B447" s="223">
        <v>16</v>
      </c>
      <c r="C447" s="166" t="s">
        <v>781</v>
      </c>
      <c r="D447" s="218">
        <f t="shared" ref="D447:AA447" si="607">D334</f>
        <v>2028</v>
      </c>
      <c r="E447" s="218">
        <f t="shared" si="607"/>
        <v>1699</v>
      </c>
      <c r="F447" s="218">
        <f t="shared" si="607"/>
        <v>3727</v>
      </c>
      <c r="G447" s="218">
        <f t="shared" si="607"/>
        <v>2906</v>
      </c>
      <c r="H447" s="218">
        <f t="shared" si="607"/>
        <v>2811</v>
      </c>
      <c r="I447" s="218">
        <f t="shared" si="607"/>
        <v>5717</v>
      </c>
      <c r="J447" s="218">
        <f t="shared" si="607"/>
        <v>20</v>
      </c>
      <c r="K447" s="218">
        <f t="shared" si="607"/>
        <v>14</v>
      </c>
      <c r="L447" s="218">
        <f t="shared" si="607"/>
        <v>34</v>
      </c>
      <c r="M447" s="218">
        <f t="shared" si="607"/>
        <v>10</v>
      </c>
      <c r="N447" s="218">
        <f t="shared" si="607"/>
        <v>12</v>
      </c>
      <c r="O447" s="218">
        <f t="shared" si="607"/>
        <v>22</v>
      </c>
      <c r="P447" s="218">
        <f t="shared" si="607"/>
        <v>0</v>
      </c>
      <c r="Q447" s="218">
        <f t="shared" si="607"/>
        <v>0</v>
      </c>
      <c r="R447" s="218">
        <f t="shared" si="607"/>
        <v>0</v>
      </c>
      <c r="S447" s="218">
        <f t="shared" si="607"/>
        <v>0</v>
      </c>
      <c r="T447" s="218">
        <f t="shared" si="607"/>
        <v>0</v>
      </c>
      <c r="U447" s="218">
        <f t="shared" si="607"/>
        <v>0</v>
      </c>
      <c r="V447" s="218">
        <f t="shared" si="607"/>
        <v>0</v>
      </c>
      <c r="W447" s="218">
        <f t="shared" si="607"/>
        <v>0</v>
      </c>
      <c r="X447" s="218">
        <f t="shared" si="607"/>
        <v>0</v>
      </c>
      <c r="Y447" s="218">
        <f t="shared" si="607"/>
        <v>4964</v>
      </c>
      <c r="Z447" s="218">
        <f t="shared" si="607"/>
        <v>4536</v>
      </c>
      <c r="AA447" s="218">
        <f t="shared" si="607"/>
        <v>9500</v>
      </c>
    </row>
    <row r="448" spans="2:27" ht="28.5" customHeight="1">
      <c r="B448" s="223">
        <v>17</v>
      </c>
      <c r="C448" s="166" t="s">
        <v>72</v>
      </c>
      <c r="D448" s="218">
        <f t="shared" ref="D448:AA448" si="608">D339</f>
        <v>3396</v>
      </c>
      <c r="E448" s="218">
        <f t="shared" si="608"/>
        <v>3101</v>
      </c>
      <c r="F448" s="218">
        <f t="shared" si="608"/>
        <v>6497</v>
      </c>
      <c r="G448" s="218">
        <f t="shared" si="608"/>
        <v>939</v>
      </c>
      <c r="H448" s="218">
        <f t="shared" si="608"/>
        <v>879</v>
      </c>
      <c r="I448" s="218">
        <f t="shared" si="608"/>
        <v>1818</v>
      </c>
      <c r="J448" s="218">
        <f t="shared" si="608"/>
        <v>166</v>
      </c>
      <c r="K448" s="218">
        <f t="shared" si="608"/>
        <v>128</v>
      </c>
      <c r="L448" s="218">
        <f t="shared" si="608"/>
        <v>294</v>
      </c>
      <c r="M448" s="218">
        <f t="shared" si="608"/>
        <v>147</v>
      </c>
      <c r="N448" s="218">
        <f t="shared" si="608"/>
        <v>101</v>
      </c>
      <c r="O448" s="218">
        <f t="shared" si="608"/>
        <v>248</v>
      </c>
      <c r="P448" s="218">
        <f t="shared" si="608"/>
        <v>0</v>
      </c>
      <c r="Q448" s="218">
        <f t="shared" si="608"/>
        <v>0</v>
      </c>
      <c r="R448" s="218">
        <f t="shared" si="608"/>
        <v>0</v>
      </c>
      <c r="S448" s="218">
        <f t="shared" si="608"/>
        <v>0</v>
      </c>
      <c r="T448" s="218">
        <f t="shared" si="608"/>
        <v>0</v>
      </c>
      <c r="U448" s="218">
        <f t="shared" si="608"/>
        <v>0</v>
      </c>
      <c r="V448" s="218">
        <f t="shared" si="608"/>
        <v>0</v>
      </c>
      <c r="W448" s="218">
        <f t="shared" si="608"/>
        <v>0</v>
      </c>
      <c r="X448" s="218">
        <f t="shared" si="608"/>
        <v>0</v>
      </c>
      <c r="Y448" s="218">
        <f t="shared" si="608"/>
        <v>4648</v>
      </c>
      <c r="Z448" s="218">
        <f t="shared" si="608"/>
        <v>4209</v>
      </c>
      <c r="AA448" s="218">
        <f t="shared" si="608"/>
        <v>8857</v>
      </c>
    </row>
    <row r="449" spans="2:29" ht="28.5" customHeight="1">
      <c r="B449" s="223">
        <v>18</v>
      </c>
      <c r="C449" s="166" t="s">
        <v>74</v>
      </c>
      <c r="D449" s="218">
        <f t="shared" ref="D449:AA449" si="609">D350</f>
        <v>5811</v>
      </c>
      <c r="E449" s="218">
        <f t="shared" si="609"/>
        <v>5477</v>
      </c>
      <c r="F449" s="218">
        <f t="shared" si="609"/>
        <v>11288</v>
      </c>
      <c r="G449" s="218">
        <f t="shared" si="609"/>
        <v>5682</v>
      </c>
      <c r="H449" s="218">
        <f t="shared" si="609"/>
        <v>5165</v>
      </c>
      <c r="I449" s="218">
        <f t="shared" si="609"/>
        <v>10847</v>
      </c>
      <c r="J449" s="218">
        <f t="shared" si="609"/>
        <v>380</v>
      </c>
      <c r="K449" s="218">
        <f t="shared" si="609"/>
        <v>342</v>
      </c>
      <c r="L449" s="218">
        <f t="shared" si="609"/>
        <v>722</v>
      </c>
      <c r="M449" s="218">
        <f t="shared" si="609"/>
        <v>59</v>
      </c>
      <c r="N449" s="218">
        <f t="shared" si="609"/>
        <v>55</v>
      </c>
      <c r="O449" s="218">
        <f t="shared" si="609"/>
        <v>114</v>
      </c>
      <c r="P449" s="218">
        <f t="shared" si="609"/>
        <v>58</v>
      </c>
      <c r="Q449" s="218">
        <f t="shared" si="609"/>
        <v>49</v>
      </c>
      <c r="R449" s="218">
        <f t="shared" si="609"/>
        <v>107</v>
      </c>
      <c r="S449" s="218">
        <f t="shared" si="609"/>
        <v>73</v>
      </c>
      <c r="T449" s="218">
        <f t="shared" si="609"/>
        <v>69</v>
      </c>
      <c r="U449" s="218">
        <f t="shared" si="609"/>
        <v>142</v>
      </c>
      <c r="V449" s="218">
        <f t="shared" si="609"/>
        <v>0</v>
      </c>
      <c r="W449" s="218">
        <f t="shared" si="609"/>
        <v>0</v>
      </c>
      <c r="X449" s="218">
        <f t="shared" si="609"/>
        <v>0</v>
      </c>
      <c r="Y449" s="218">
        <f t="shared" si="609"/>
        <v>12063</v>
      </c>
      <c r="Z449" s="218">
        <f t="shared" si="609"/>
        <v>11157</v>
      </c>
      <c r="AA449" s="218">
        <f t="shared" si="609"/>
        <v>23220</v>
      </c>
    </row>
    <row r="450" spans="2:29" ht="28.5" customHeight="1">
      <c r="B450" s="223">
        <v>19</v>
      </c>
      <c r="C450" s="167" t="s">
        <v>160</v>
      </c>
      <c r="D450" s="218">
        <f t="shared" ref="D450:AA450" si="610">D358</f>
        <v>1792</v>
      </c>
      <c r="E450" s="218">
        <f t="shared" si="610"/>
        <v>1686</v>
      </c>
      <c r="F450" s="218">
        <f t="shared" si="610"/>
        <v>3478</v>
      </c>
      <c r="G450" s="218">
        <f t="shared" si="610"/>
        <v>1946</v>
      </c>
      <c r="H450" s="218">
        <f t="shared" si="610"/>
        <v>1877</v>
      </c>
      <c r="I450" s="218">
        <f t="shared" si="610"/>
        <v>3823</v>
      </c>
      <c r="J450" s="218">
        <f t="shared" si="610"/>
        <v>277</v>
      </c>
      <c r="K450" s="218">
        <f t="shared" si="610"/>
        <v>221</v>
      </c>
      <c r="L450" s="218">
        <f t="shared" si="610"/>
        <v>498</v>
      </c>
      <c r="M450" s="218">
        <f t="shared" si="610"/>
        <v>93</v>
      </c>
      <c r="N450" s="218">
        <f t="shared" si="610"/>
        <v>82</v>
      </c>
      <c r="O450" s="218">
        <f t="shared" si="610"/>
        <v>175</v>
      </c>
      <c r="P450" s="218">
        <f t="shared" si="610"/>
        <v>5</v>
      </c>
      <c r="Q450" s="218">
        <f t="shared" si="610"/>
        <v>3</v>
      </c>
      <c r="R450" s="218">
        <f t="shared" si="610"/>
        <v>8</v>
      </c>
      <c r="S450" s="218">
        <f t="shared" si="610"/>
        <v>16</v>
      </c>
      <c r="T450" s="218">
        <f t="shared" si="610"/>
        <v>10</v>
      </c>
      <c r="U450" s="218">
        <f t="shared" si="610"/>
        <v>26</v>
      </c>
      <c r="V450" s="218">
        <f t="shared" si="610"/>
        <v>0</v>
      </c>
      <c r="W450" s="218">
        <f t="shared" si="610"/>
        <v>0</v>
      </c>
      <c r="X450" s="218">
        <f t="shared" si="610"/>
        <v>0</v>
      </c>
      <c r="Y450" s="218">
        <f t="shared" si="610"/>
        <v>4129</v>
      </c>
      <c r="Z450" s="218">
        <f t="shared" si="610"/>
        <v>3879</v>
      </c>
      <c r="AA450" s="218">
        <f t="shared" si="610"/>
        <v>8008</v>
      </c>
    </row>
    <row r="451" spans="2:29" ht="28.5" customHeight="1">
      <c r="B451" s="223">
        <v>20</v>
      </c>
      <c r="C451" s="166" t="s">
        <v>85</v>
      </c>
      <c r="D451" s="218">
        <f t="shared" ref="D451:AA451" si="611">D370</f>
        <v>1323</v>
      </c>
      <c r="E451" s="218">
        <f t="shared" si="611"/>
        <v>1405</v>
      </c>
      <c r="F451" s="218">
        <f t="shared" si="611"/>
        <v>2728</v>
      </c>
      <c r="G451" s="218">
        <f t="shared" si="611"/>
        <v>4833</v>
      </c>
      <c r="H451" s="218">
        <f t="shared" si="611"/>
        <v>4411</v>
      </c>
      <c r="I451" s="218">
        <f t="shared" si="611"/>
        <v>9244</v>
      </c>
      <c r="J451" s="218">
        <f t="shared" si="611"/>
        <v>271</v>
      </c>
      <c r="K451" s="218">
        <f t="shared" si="611"/>
        <v>249</v>
      </c>
      <c r="L451" s="218">
        <f t="shared" si="611"/>
        <v>520</v>
      </c>
      <c r="M451" s="218">
        <f t="shared" si="611"/>
        <v>10</v>
      </c>
      <c r="N451" s="218">
        <f t="shared" si="611"/>
        <v>12</v>
      </c>
      <c r="O451" s="218">
        <f t="shared" si="611"/>
        <v>22</v>
      </c>
      <c r="P451" s="218">
        <f t="shared" si="611"/>
        <v>0</v>
      </c>
      <c r="Q451" s="218">
        <f t="shared" si="611"/>
        <v>0</v>
      </c>
      <c r="R451" s="218">
        <f t="shared" si="611"/>
        <v>0</v>
      </c>
      <c r="S451" s="218">
        <f t="shared" si="611"/>
        <v>0</v>
      </c>
      <c r="T451" s="218">
        <f t="shared" si="611"/>
        <v>0</v>
      </c>
      <c r="U451" s="218">
        <f t="shared" si="611"/>
        <v>0</v>
      </c>
      <c r="V451" s="218">
        <f t="shared" si="611"/>
        <v>0</v>
      </c>
      <c r="W451" s="218">
        <f t="shared" si="611"/>
        <v>0</v>
      </c>
      <c r="X451" s="218">
        <f t="shared" si="611"/>
        <v>0</v>
      </c>
      <c r="Y451" s="218">
        <f t="shared" si="611"/>
        <v>6437</v>
      </c>
      <c r="Z451" s="218">
        <f t="shared" si="611"/>
        <v>6077</v>
      </c>
      <c r="AA451" s="218">
        <f t="shared" si="611"/>
        <v>12514</v>
      </c>
    </row>
    <row r="452" spans="2:29" ht="28.5" customHeight="1">
      <c r="B452" s="223">
        <v>21</v>
      </c>
      <c r="C452" s="166" t="s">
        <v>142</v>
      </c>
      <c r="D452" s="218">
        <f t="shared" ref="D452:AA452" si="612">D380</f>
        <v>4851</v>
      </c>
      <c r="E452" s="218">
        <f t="shared" si="612"/>
        <v>4489</v>
      </c>
      <c r="F452" s="218">
        <f t="shared" si="612"/>
        <v>9340</v>
      </c>
      <c r="G452" s="218">
        <f t="shared" si="612"/>
        <v>2435</v>
      </c>
      <c r="H452" s="218">
        <f t="shared" si="612"/>
        <v>2209</v>
      </c>
      <c r="I452" s="218">
        <f t="shared" si="612"/>
        <v>4644</v>
      </c>
      <c r="J452" s="218">
        <f t="shared" si="612"/>
        <v>411</v>
      </c>
      <c r="K452" s="218">
        <f t="shared" si="612"/>
        <v>428</v>
      </c>
      <c r="L452" s="218">
        <f t="shared" si="612"/>
        <v>839</v>
      </c>
      <c r="M452" s="218">
        <f t="shared" si="612"/>
        <v>43</v>
      </c>
      <c r="N452" s="218">
        <f t="shared" si="612"/>
        <v>40</v>
      </c>
      <c r="O452" s="218">
        <f t="shared" si="612"/>
        <v>83</v>
      </c>
      <c r="P452" s="218">
        <f t="shared" si="612"/>
        <v>0</v>
      </c>
      <c r="Q452" s="218">
        <f t="shared" si="612"/>
        <v>0</v>
      </c>
      <c r="R452" s="218">
        <f t="shared" si="612"/>
        <v>0</v>
      </c>
      <c r="S452" s="218">
        <f t="shared" si="612"/>
        <v>0</v>
      </c>
      <c r="T452" s="218">
        <f t="shared" si="612"/>
        <v>0</v>
      </c>
      <c r="U452" s="218">
        <f t="shared" si="612"/>
        <v>0</v>
      </c>
      <c r="V452" s="218">
        <f t="shared" si="612"/>
        <v>0</v>
      </c>
      <c r="W452" s="218">
        <f t="shared" si="612"/>
        <v>0</v>
      </c>
      <c r="X452" s="218">
        <f t="shared" si="612"/>
        <v>0</v>
      </c>
      <c r="Y452" s="218">
        <f t="shared" si="612"/>
        <v>7740</v>
      </c>
      <c r="Z452" s="218">
        <f t="shared" si="612"/>
        <v>7166</v>
      </c>
      <c r="AA452" s="218">
        <f t="shared" si="612"/>
        <v>14906</v>
      </c>
    </row>
    <row r="453" spans="2:29" ht="28.5" customHeight="1">
      <c r="B453" s="223">
        <v>22</v>
      </c>
      <c r="C453" s="167" t="s">
        <v>143</v>
      </c>
      <c r="D453" s="218">
        <f t="shared" ref="D453:AA453" si="613">D386</f>
        <v>2346</v>
      </c>
      <c r="E453" s="218">
        <f t="shared" si="613"/>
        <v>2237</v>
      </c>
      <c r="F453" s="218">
        <f t="shared" si="613"/>
        <v>4583</v>
      </c>
      <c r="G453" s="218">
        <f t="shared" si="613"/>
        <v>1316</v>
      </c>
      <c r="H453" s="218">
        <f t="shared" si="613"/>
        <v>1281</v>
      </c>
      <c r="I453" s="218">
        <f t="shared" si="613"/>
        <v>2597</v>
      </c>
      <c r="J453" s="218">
        <f t="shared" si="613"/>
        <v>70</v>
      </c>
      <c r="K453" s="218">
        <f t="shared" si="613"/>
        <v>60</v>
      </c>
      <c r="L453" s="218">
        <f t="shared" si="613"/>
        <v>130</v>
      </c>
      <c r="M453" s="218">
        <f t="shared" si="613"/>
        <v>16</v>
      </c>
      <c r="N453" s="218">
        <f t="shared" si="613"/>
        <v>12</v>
      </c>
      <c r="O453" s="218">
        <f t="shared" si="613"/>
        <v>28</v>
      </c>
      <c r="P453" s="218">
        <f t="shared" si="613"/>
        <v>0</v>
      </c>
      <c r="Q453" s="218">
        <f t="shared" si="613"/>
        <v>0</v>
      </c>
      <c r="R453" s="218">
        <f t="shared" si="613"/>
        <v>0</v>
      </c>
      <c r="S453" s="218">
        <f t="shared" si="613"/>
        <v>0</v>
      </c>
      <c r="T453" s="218">
        <f t="shared" si="613"/>
        <v>0</v>
      </c>
      <c r="U453" s="218">
        <f t="shared" si="613"/>
        <v>0</v>
      </c>
      <c r="V453" s="218">
        <f t="shared" si="613"/>
        <v>0</v>
      </c>
      <c r="W453" s="218">
        <f t="shared" si="613"/>
        <v>0</v>
      </c>
      <c r="X453" s="218">
        <f t="shared" si="613"/>
        <v>0</v>
      </c>
      <c r="Y453" s="218">
        <f t="shared" si="613"/>
        <v>3748</v>
      </c>
      <c r="Z453" s="218">
        <f t="shared" si="613"/>
        <v>3590</v>
      </c>
      <c r="AA453" s="218">
        <f t="shared" si="613"/>
        <v>7338</v>
      </c>
    </row>
    <row r="454" spans="2:29" ht="28.5" customHeight="1">
      <c r="B454" s="223">
        <v>23</v>
      </c>
      <c r="C454" s="166" t="s">
        <v>144</v>
      </c>
      <c r="D454" s="218">
        <f t="shared" ref="D454:AA454" si="614">D392</f>
        <v>546</v>
      </c>
      <c r="E454" s="218">
        <f t="shared" si="614"/>
        <v>464</v>
      </c>
      <c r="F454" s="218">
        <f t="shared" si="614"/>
        <v>1010</v>
      </c>
      <c r="G454" s="218">
        <f t="shared" si="614"/>
        <v>3535</v>
      </c>
      <c r="H454" s="218">
        <f t="shared" si="614"/>
        <v>3336</v>
      </c>
      <c r="I454" s="218">
        <f t="shared" si="614"/>
        <v>6871</v>
      </c>
      <c r="J454" s="218">
        <f t="shared" si="614"/>
        <v>20</v>
      </c>
      <c r="K454" s="218">
        <f t="shared" si="614"/>
        <v>6</v>
      </c>
      <c r="L454" s="218">
        <f t="shared" si="614"/>
        <v>26</v>
      </c>
      <c r="M454" s="218">
        <f t="shared" si="614"/>
        <v>268</v>
      </c>
      <c r="N454" s="218">
        <f t="shared" si="614"/>
        <v>239</v>
      </c>
      <c r="O454" s="218">
        <f t="shared" si="614"/>
        <v>507</v>
      </c>
      <c r="P454" s="218">
        <f t="shared" si="614"/>
        <v>0</v>
      </c>
      <c r="Q454" s="218">
        <f t="shared" si="614"/>
        <v>0</v>
      </c>
      <c r="R454" s="218">
        <f t="shared" si="614"/>
        <v>0</v>
      </c>
      <c r="S454" s="218">
        <f t="shared" si="614"/>
        <v>0</v>
      </c>
      <c r="T454" s="218">
        <f t="shared" si="614"/>
        <v>0</v>
      </c>
      <c r="U454" s="218">
        <f t="shared" si="614"/>
        <v>0</v>
      </c>
      <c r="V454" s="218">
        <f t="shared" si="614"/>
        <v>0</v>
      </c>
      <c r="W454" s="218">
        <f t="shared" si="614"/>
        <v>0</v>
      </c>
      <c r="X454" s="218">
        <f t="shared" si="614"/>
        <v>0</v>
      </c>
      <c r="Y454" s="218">
        <f t="shared" si="614"/>
        <v>4369</v>
      </c>
      <c r="Z454" s="218">
        <f t="shared" si="614"/>
        <v>4045</v>
      </c>
      <c r="AA454" s="218">
        <f t="shared" si="614"/>
        <v>8414</v>
      </c>
    </row>
    <row r="455" spans="2:29" ht="28.5" customHeight="1">
      <c r="B455" s="1317" t="s">
        <v>14</v>
      </c>
      <c r="C455" s="1317"/>
      <c r="D455" s="298">
        <f>SUM(D432:D454)</f>
        <v>74182</v>
      </c>
      <c r="E455" s="298">
        <f t="shared" ref="E455:AA455" si="615">SUM(E432:E454)</f>
        <v>69382</v>
      </c>
      <c r="F455" s="298">
        <f t="shared" si="615"/>
        <v>143564</v>
      </c>
      <c r="G455" s="298">
        <f t="shared" si="615"/>
        <v>88701</v>
      </c>
      <c r="H455" s="298">
        <f t="shared" si="615"/>
        <v>81261</v>
      </c>
      <c r="I455" s="298">
        <f t="shared" si="615"/>
        <v>169962</v>
      </c>
      <c r="J455" s="298">
        <f t="shared" si="615"/>
        <v>5609</v>
      </c>
      <c r="K455" s="298">
        <f t="shared" si="615"/>
        <v>5009</v>
      </c>
      <c r="L455" s="298">
        <f t="shared" si="615"/>
        <v>10618</v>
      </c>
      <c r="M455" s="298">
        <f t="shared" si="615"/>
        <v>3807</v>
      </c>
      <c r="N455" s="298">
        <f t="shared" si="615"/>
        <v>3214</v>
      </c>
      <c r="O455" s="298">
        <f t="shared" si="615"/>
        <v>7021</v>
      </c>
      <c r="P455" s="298">
        <f t="shared" si="615"/>
        <v>123</v>
      </c>
      <c r="Q455" s="298">
        <f t="shared" si="615"/>
        <v>111</v>
      </c>
      <c r="R455" s="298">
        <f t="shared" si="615"/>
        <v>234</v>
      </c>
      <c r="S455" s="298">
        <f t="shared" si="615"/>
        <v>285</v>
      </c>
      <c r="T455" s="298">
        <f t="shared" si="615"/>
        <v>261</v>
      </c>
      <c r="U455" s="298">
        <f t="shared" si="615"/>
        <v>546</v>
      </c>
      <c r="V455" s="298">
        <f t="shared" si="615"/>
        <v>0</v>
      </c>
      <c r="W455" s="298">
        <f t="shared" si="615"/>
        <v>0</v>
      </c>
      <c r="X455" s="298">
        <f t="shared" si="615"/>
        <v>0</v>
      </c>
      <c r="Y455" s="298">
        <f t="shared" si="615"/>
        <v>172707</v>
      </c>
      <c r="Z455" s="298">
        <f t="shared" si="615"/>
        <v>159238</v>
      </c>
      <c r="AA455" s="298">
        <f t="shared" si="615"/>
        <v>331945</v>
      </c>
    </row>
    <row r="456" spans="2:29" ht="28.5" customHeight="1">
      <c r="B456" s="1317"/>
      <c r="C456" s="1317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  <c r="AA456" s="298"/>
    </row>
    <row r="457" spans="2:29" ht="28.5" customHeight="1">
      <c r="B457" s="1317"/>
      <c r="C457" s="1317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  <c r="AA457" s="298"/>
    </row>
    <row r="458" spans="2:29" ht="28.5" customHeight="1">
      <c r="B458" s="1316" t="s">
        <v>539</v>
      </c>
      <c r="C458" s="1316"/>
      <c r="D458" s="1316"/>
      <c r="E458" s="1316"/>
      <c r="F458" s="1316"/>
      <c r="G458" s="1316"/>
      <c r="H458" s="1316"/>
      <c r="I458" s="1316"/>
      <c r="J458" s="1316"/>
      <c r="K458" s="1316"/>
      <c r="L458" s="1316"/>
      <c r="M458" s="1316"/>
      <c r="N458" s="1316"/>
      <c r="O458" s="1316"/>
      <c r="P458" s="1316"/>
      <c r="Q458" s="1316"/>
      <c r="R458" s="1316"/>
      <c r="S458" s="1316"/>
      <c r="T458" s="1316"/>
      <c r="U458" s="1316"/>
      <c r="V458" s="1316"/>
      <c r="W458" s="1316"/>
      <c r="X458" s="1316"/>
      <c r="Y458" s="1316"/>
      <c r="Z458" s="1316"/>
      <c r="AA458" s="1316"/>
    </row>
    <row r="459" spans="2:29" ht="28.5" customHeight="1">
      <c r="B459" s="1315" t="s">
        <v>886</v>
      </c>
      <c r="C459" s="1315"/>
      <c r="D459" s="1315"/>
      <c r="E459" s="1315"/>
      <c r="F459" s="1315"/>
      <c r="G459" s="1315"/>
      <c r="H459" s="1315"/>
      <c r="I459" s="1315"/>
      <c r="J459" s="1315"/>
      <c r="K459" s="1315"/>
      <c r="L459" s="1315"/>
      <c r="M459" s="1315"/>
      <c r="N459" s="1315"/>
      <c r="O459" s="1315"/>
      <c r="P459" s="1315"/>
      <c r="Q459" s="1315"/>
      <c r="R459" s="1315"/>
      <c r="S459" s="1315"/>
      <c r="T459" s="1315"/>
      <c r="U459" s="1315"/>
      <c r="V459" s="1315"/>
      <c r="W459" s="1315"/>
      <c r="X459" s="1315"/>
      <c r="Y459" s="1315"/>
      <c r="Z459" s="1315"/>
      <c r="AA459" s="1315"/>
    </row>
    <row r="460" spans="2:29" ht="28.5" customHeight="1">
      <c r="B460" s="1318" t="s">
        <v>1</v>
      </c>
      <c r="C460" s="1321" t="s">
        <v>155</v>
      </c>
      <c r="D460" s="1314" t="s">
        <v>3</v>
      </c>
      <c r="E460" s="1314"/>
      <c r="F460" s="1314"/>
      <c r="G460" s="1314" t="s">
        <v>4</v>
      </c>
      <c r="H460" s="1314"/>
      <c r="I460" s="1314"/>
      <c r="J460" s="1314" t="s">
        <v>5</v>
      </c>
      <c r="K460" s="1314"/>
      <c r="L460" s="1314"/>
      <c r="M460" s="1314" t="s">
        <v>287</v>
      </c>
      <c r="N460" s="1314"/>
      <c r="O460" s="1314"/>
      <c r="P460" s="1314" t="s">
        <v>870</v>
      </c>
      <c r="Q460" s="1314"/>
      <c r="R460" s="1314"/>
      <c r="S460" s="1314" t="s">
        <v>871</v>
      </c>
      <c r="T460" s="1314"/>
      <c r="U460" s="1314"/>
      <c r="V460" s="1314" t="s">
        <v>351</v>
      </c>
      <c r="W460" s="1314"/>
      <c r="X460" s="1314"/>
      <c r="Y460" s="1314" t="s">
        <v>6</v>
      </c>
      <c r="Z460" s="1314"/>
      <c r="AA460" s="1314"/>
    </row>
    <row r="461" spans="2:29" ht="28.5" customHeight="1">
      <c r="B461" s="1318"/>
      <c r="C461" s="1322"/>
      <c r="D461" s="269" t="s">
        <v>240</v>
      </c>
      <c r="E461" s="269" t="s">
        <v>241</v>
      </c>
      <c r="F461" s="269" t="s">
        <v>234</v>
      </c>
      <c r="G461" s="269" t="s">
        <v>240</v>
      </c>
      <c r="H461" s="269" t="s">
        <v>241</v>
      </c>
      <c r="I461" s="269" t="s">
        <v>234</v>
      </c>
      <c r="J461" s="269" t="s">
        <v>240</v>
      </c>
      <c r="K461" s="269" t="s">
        <v>241</v>
      </c>
      <c r="L461" s="269" t="s">
        <v>234</v>
      </c>
      <c r="M461" s="269" t="s">
        <v>240</v>
      </c>
      <c r="N461" s="269" t="s">
        <v>241</v>
      </c>
      <c r="O461" s="269" t="s">
        <v>234</v>
      </c>
      <c r="P461" s="269" t="s">
        <v>240</v>
      </c>
      <c r="Q461" s="269" t="s">
        <v>241</v>
      </c>
      <c r="R461" s="269" t="s">
        <v>234</v>
      </c>
      <c r="S461" s="269" t="s">
        <v>240</v>
      </c>
      <c r="T461" s="269" t="s">
        <v>241</v>
      </c>
      <c r="U461" s="269" t="s">
        <v>234</v>
      </c>
      <c r="V461" s="269" t="s">
        <v>240</v>
      </c>
      <c r="W461" s="269" t="s">
        <v>241</v>
      </c>
      <c r="X461" s="269" t="s">
        <v>234</v>
      </c>
      <c r="Y461" s="269" t="s">
        <v>240</v>
      </c>
      <c r="Z461" s="269" t="s">
        <v>241</v>
      </c>
      <c r="AA461" s="269" t="s">
        <v>234</v>
      </c>
    </row>
    <row r="462" spans="2:29" ht="28.5" customHeight="1">
      <c r="B462" s="223">
        <v>1</v>
      </c>
      <c r="C462" s="166" t="s">
        <v>15</v>
      </c>
      <c r="D462" s="218">
        <f t="shared" ref="D462:N462" si="616">D402+D432</f>
        <v>5957</v>
      </c>
      <c r="E462" s="218">
        <f t="shared" si="616"/>
        <v>5382</v>
      </c>
      <c r="F462" s="218">
        <f t="shared" si="616"/>
        <v>11339</v>
      </c>
      <c r="G462" s="218">
        <f t="shared" si="616"/>
        <v>12726</v>
      </c>
      <c r="H462" s="218">
        <f t="shared" si="616"/>
        <v>11745</v>
      </c>
      <c r="I462" s="218">
        <f t="shared" si="616"/>
        <v>24471</v>
      </c>
      <c r="J462" s="218">
        <f t="shared" si="616"/>
        <v>478</v>
      </c>
      <c r="K462" s="218">
        <f t="shared" si="616"/>
        <v>392</v>
      </c>
      <c r="L462" s="218">
        <f t="shared" si="616"/>
        <v>870</v>
      </c>
      <c r="M462" s="218">
        <f t="shared" si="616"/>
        <v>1004</v>
      </c>
      <c r="N462" s="218">
        <f t="shared" si="616"/>
        <v>1033</v>
      </c>
      <c r="O462" s="218">
        <f t="shared" ref="O462:AA462" si="617">O402+O432</f>
        <v>2037</v>
      </c>
      <c r="P462" s="218">
        <f t="shared" si="617"/>
        <v>0</v>
      </c>
      <c r="Q462" s="218">
        <f t="shared" si="617"/>
        <v>2</v>
      </c>
      <c r="R462" s="218">
        <f t="shared" si="617"/>
        <v>2</v>
      </c>
      <c r="S462" s="218">
        <f t="shared" si="617"/>
        <v>0</v>
      </c>
      <c r="T462" s="218">
        <f t="shared" si="617"/>
        <v>2</v>
      </c>
      <c r="U462" s="218">
        <f t="shared" si="617"/>
        <v>2</v>
      </c>
      <c r="V462" s="218">
        <f t="shared" si="617"/>
        <v>0</v>
      </c>
      <c r="W462" s="218">
        <f t="shared" si="617"/>
        <v>0</v>
      </c>
      <c r="X462" s="218">
        <f t="shared" si="617"/>
        <v>0</v>
      </c>
      <c r="Y462" s="218">
        <f t="shared" si="617"/>
        <v>20165</v>
      </c>
      <c r="Z462" s="218">
        <f t="shared" si="617"/>
        <v>18556</v>
      </c>
      <c r="AA462" s="218">
        <f t="shared" si="617"/>
        <v>38721</v>
      </c>
      <c r="AC462" s="965">
        <f>Z462/Y462*1000</f>
        <v>920.20828167617162</v>
      </c>
    </row>
    <row r="463" spans="2:29" ht="28.5" customHeight="1">
      <c r="B463" s="223">
        <v>2</v>
      </c>
      <c r="C463" s="166" t="s">
        <v>20</v>
      </c>
      <c r="D463" s="218">
        <f t="shared" ref="D463:N463" si="618">D403+D433</f>
        <v>842</v>
      </c>
      <c r="E463" s="218">
        <f t="shared" si="618"/>
        <v>740</v>
      </c>
      <c r="F463" s="218">
        <f t="shared" si="618"/>
        <v>1582</v>
      </c>
      <c r="G463" s="218">
        <f t="shared" si="618"/>
        <v>3432</v>
      </c>
      <c r="H463" s="218">
        <f t="shared" si="618"/>
        <v>3094</v>
      </c>
      <c r="I463" s="218">
        <f t="shared" si="618"/>
        <v>6526</v>
      </c>
      <c r="J463" s="218">
        <f t="shared" si="618"/>
        <v>137</v>
      </c>
      <c r="K463" s="218">
        <f t="shared" si="618"/>
        <v>139</v>
      </c>
      <c r="L463" s="218">
        <f t="shared" si="618"/>
        <v>276</v>
      </c>
      <c r="M463" s="218">
        <f t="shared" si="618"/>
        <v>2</v>
      </c>
      <c r="N463" s="218">
        <f t="shared" si="618"/>
        <v>4</v>
      </c>
      <c r="O463" s="218">
        <f t="shared" ref="O463:AA463" si="619">O403+O433</f>
        <v>6</v>
      </c>
      <c r="P463" s="218">
        <f t="shared" si="619"/>
        <v>0</v>
      </c>
      <c r="Q463" s="218">
        <f t="shared" si="619"/>
        <v>0</v>
      </c>
      <c r="R463" s="218">
        <f t="shared" si="619"/>
        <v>0</v>
      </c>
      <c r="S463" s="218">
        <f t="shared" si="619"/>
        <v>0</v>
      </c>
      <c r="T463" s="218">
        <f t="shared" si="619"/>
        <v>0</v>
      </c>
      <c r="U463" s="218">
        <f t="shared" si="619"/>
        <v>0</v>
      </c>
      <c r="V463" s="218">
        <f t="shared" si="619"/>
        <v>0</v>
      </c>
      <c r="W463" s="218">
        <f t="shared" si="619"/>
        <v>0</v>
      </c>
      <c r="X463" s="218">
        <f t="shared" si="619"/>
        <v>0</v>
      </c>
      <c r="Y463" s="218">
        <f t="shared" si="619"/>
        <v>4413</v>
      </c>
      <c r="Z463" s="218">
        <f t="shared" si="619"/>
        <v>3977</v>
      </c>
      <c r="AA463" s="218">
        <f t="shared" si="619"/>
        <v>8390</v>
      </c>
    </row>
    <row r="464" spans="2:29" ht="28.5" customHeight="1">
      <c r="B464" s="223">
        <v>3</v>
      </c>
      <c r="C464" s="166" t="s">
        <v>21</v>
      </c>
      <c r="D464" s="218">
        <f t="shared" ref="D464:N464" si="620">D404+D434</f>
        <v>3318</v>
      </c>
      <c r="E464" s="218">
        <f t="shared" si="620"/>
        <v>3141</v>
      </c>
      <c r="F464" s="218">
        <f t="shared" si="620"/>
        <v>6459</v>
      </c>
      <c r="G464" s="218">
        <f t="shared" si="620"/>
        <v>7253</v>
      </c>
      <c r="H464" s="218">
        <f t="shared" si="620"/>
        <v>6608</v>
      </c>
      <c r="I464" s="218">
        <f t="shared" si="620"/>
        <v>13861</v>
      </c>
      <c r="J464" s="218">
        <f t="shared" si="620"/>
        <v>149</v>
      </c>
      <c r="K464" s="218">
        <f t="shared" si="620"/>
        <v>158</v>
      </c>
      <c r="L464" s="218">
        <f t="shared" si="620"/>
        <v>307</v>
      </c>
      <c r="M464" s="218">
        <f t="shared" si="620"/>
        <v>19</v>
      </c>
      <c r="N464" s="218">
        <f t="shared" si="620"/>
        <v>7</v>
      </c>
      <c r="O464" s="218">
        <f t="shared" ref="O464:AA464" si="621">O404+O434</f>
        <v>26</v>
      </c>
      <c r="P464" s="218">
        <f t="shared" si="621"/>
        <v>0</v>
      </c>
      <c r="Q464" s="218">
        <f t="shared" si="621"/>
        <v>0</v>
      </c>
      <c r="R464" s="218">
        <f t="shared" si="621"/>
        <v>0</v>
      </c>
      <c r="S464" s="218">
        <f t="shared" si="621"/>
        <v>0</v>
      </c>
      <c r="T464" s="218">
        <f t="shared" si="621"/>
        <v>0</v>
      </c>
      <c r="U464" s="218">
        <f t="shared" si="621"/>
        <v>0</v>
      </c>
      <c r="V464" s="218">
        <f t="shared" si="621"/>
        <v>0</v>
      </c>
      <c r="W464" s="218">
        <f t="shared" si="621"/>
        <v>0</v>
      </c>
      <c r="X464" s="218">
        <f t="shared" si="621"/>
        <v>0</v>
      </c>
      <c r="Y464" s="218">
        <f t="shared" si="621"/>
        <v>10739</v>
      </c>
      <c r="Z464" s="218">
        <f t="shared" si="621"/>
        <v>9914</v>
      </c>
      <c r="AA464" s="218">
        <f t="shared" si="621"/>
        <v>20653</v>
      </c>
    </row>
    <row r="465" spans="2:27" ht="28.5" customHeight="1">
      <c r="B465" s="223">
        <v>4</v>
      </c>
      <c r="C465" s="166" t="s">
        <v>25</v>
      </c>
      <c r="D465" s="218">
        <f t="shared" ref="D465:N465" si="622">D405+D435</f>
        <v>1098</v>
      </c>
      <c r="E465" s="218">
        <f t="shared" si="622"/>
        <v>1035</v>
      </c>
      <c r="F465" s="218">
        <f t="shared" si="622"/>
        <v>2133</v>
      </c>
      <c r="G465" s="218">
        <f t="shared" si="622"/>
        <v>4528</v>
      </c>
      <c r="H465" s="218">
        <f t="shared" si="622"/>
        <v>4182</v>
      </c>
      <c r="I465" s="218">
        <f t="shared" si="622"/>
        <v>8710</v>
      </c>
      <c r="J465" s="218">
        <f t="shared" si="622"/>
        <v>40</v>
      </c>
      <c r="K465" s="218">
        <f t="shared" si="622"/>
        <v>42</v>
      </c>
      <c r="L465" s="218">
        <f t="shared" si="622"/>
        <v>82</v>
      </c>
      <c r="M465" s="218">
        <f t="shared" si="622"/>
        <v>23</v>
      </c>
      <c r="N465" s="218">
        <f t="shared" si="622"/>
        <v>20</v>
      </c>
      <c r="O465" s="218">
        <f t="shared" ref="O465:AA465" si="623">O405+O435</f>
        <v>43</v>
      </c>
      <c r="P465" s="218">
        <f t="shared" si="623"/>
        <v>0</v>
      </c>
      <c r="Q465" s="218">
        <f t="shared" si="623"/>
        <v>0</v>
      </c>
      <c r="R465" s="218">
        <f t="shared" si="623"/>
        <v>0</v>
      </c>
      <c r="S465" s="218">
        <f t="shared" si="623"/>
        <v>7</v>
      </c>
      <c r="T465" s="218">
        <f t="shared" si="623"/>
        <v>4</v>
      </c>
      <c r="U465" s="218">
        <f t="shared" si="623"/>
        <v>11</v>
      </c>
      <c r="V465" s="218">
        <f t="shared" si="623"/>
        <v>0</v>
      </c>
      <c r="W465" s="218">
        <f t="shared" si="623"/>
        <v>0</v>
      </c>
      <c r="X465" s="218">
        <f t="shared" si="623"/>
        <v>0</v>
      </c>
      <c r="Y465" s="218">
        <f t="shared" si="623"/>
        <v>5696</v>
      </c>
      <c r="Z465" s="218">
        <f t="shared" si="623"/>
        <v>5283</v>
      </c>
      <c r="AA465" s="218">
        <f t="shared" si="623"/>
        <v>10979</v>
      </c>
    </row>
    <row r="466" spans="2:27" ht="28.5" customHeight="1">
      <c r="B466" s="223">
        <v>5</v>
      </c>
      <c r="C466" s="166" t="s">
        <v>27</v>
      </c>
      <c r="D466" s="218">
        <f t="shared" ref="D466:N466" si="624">D406+D436</f>
        <v>4279</v>
      </c>
      <c r="E466" s="218">
        <f t="shared" si="624"/>
        <v>3895</v>
      </c>
      <c r="F466" s="218">
        <f t="shared" si="624"/>
        <v>8174</v>
      </c>
      <c r="G466" s="218">
        <f t="shared" si="624"/>
        <v>3488</v>
      </c>
      <c r="H466" s="218">
        <f t="shared" si="624"/>
        <v>3294</v>
      </c>
      <c r="I466" s="218">
        <f t="shared" si="624"/>
        <v>6782</v>
      </c>
      <c r="J466" s="218">
        <f t="shared" si="624"/>
        <v>147</v>
      </c>
      <c r="K466" s="218">
        <f t="shared" si="624"/>
        <v>135</v>
      </c>
      <c r="L466" s="218">
        <f t="shared" si="624"/>
        <v>282</v>
      </c>
      <c r="M466" s="218">
        <f t="shared" si="624"/>
        <v>100</v>
      </c>
      <c r="N466" s="218">
        <f t="shared" si="624"/>
        <v>85</v>
      </c>
      <c r="O466" s="218">
        <f t="shared" ref="O466:AA466" si="625">O406+O436</f>
        <v>185</v>
      </c>
      <c r="P466" s="218">
        <f t="shared" si="625"/>
        <v>0</v>
      </c>
      <c r="Q466" s="218">
        <f t="shared" si="625"/>
        <v>0</v>
      </c>
      <c r="R466" s="218">
        <f t="shared" si="625"/>
        <v>0</v>
      </c>
      <c r="S466" s="218">
        <f t="shared" si="625"/>
        <v>0</v>
      </c>
      <c r="T466" s="218">
        <f t="shared" si="625"/>
        <v>0</v>
      </c>
      <c r="U466" s="218">
        <f t="shared" si="625"/>
        <v>0</v>
      </c>
      <c r="V466" s="218">
        <f t="shared" si="625"/>
        <v>0</v>
      </c>
      <c r="W466" s="218">
        <f t="shared" si="625"/>
        <v>0</v>
      </c>
      <c r="X466" s="218">
        <f t="shared" si="625"/>
        <v>0</v>
      </c>
      <c r="Y466" s="218">
        <f t="shared" si="625"/>
        <v>8014</v>
      </c>
      <c r="Z466" s="218">
        <f t="shared" si="625"/>
        <v>7409</v>
      </c>
      <c r="AA466" s="218">
        <f t="shared" si="625"/>
        <v>15423</v>
      </c>
    </row>
    <row r="467" spans="2:27" ht="28.5" customHeight="1">
      <c r="B467" s="223">
        <v>6</v>
      </c>
      <c r="C467" s="166" t="s">
        <v>29</v>
      </c>
      <c r="D467" s="218">
        <f t="shared" ref="D467:N467" si="626">D407+D437</f>
        <v>825</v>
      </c>
      <c r="E467" s="218">
        <f t="shared" si="626"/>
        <v>812</v>
      </c>
      <c r="F467" s="218">
        <f t="shared" si="626"/>
        <v>1637</v>
      </c>
      <c r="G467" s="218">
        <f t="shared" si="626"/>
        <v>1505</v>
      </c>
      <c r="H467" s="218">
        <f t="shared" si="626"/>
        <v>1392</v>
      </c>
      <c r="I467" s="218">
        <f t="shared" si="626"/>
        <v>2897</v>
      </c>
      <c r="J467" s="218">
        <f t="shared" si="626"/>
        <v>131</v>
      </c>
      <c r="K467" s="218">
        <f t="shared" si="626"/>
        <v>98</v>
      </c>
      <c r="L467" s="218">
        <f t="shared" si="626"/>
        <v>229</v>
      </c>
      <c r="M467" s="218">
        <f t="shared" si="626"/>
        <v>7</v>
      </c>
      <c r="N467" s="218">
        <f t="shared" si="626"/>
        <v>5</v>
      </c>
      <c r="O467" s="218">
        <f t="shared" ref="O467:AA467" si="627">O407+O437</f>
        <v>12</v>
      </c>
      <c r="P467" s="218">
        <f t="shared" si="627"/>
        <v>0</v>
      </c>
      <c r="Q467" s="218">
        <f t="shared" si="627"/>
        <v>0</v>
      </c>
      <c r="R467" s="218">
        <f t="shared" si="627"/>
        <v>0</v>
      </c>
      <c r="S467" s="218">
        <f t="shared" si="627"/>
        <v>0</v>
      </c>
      <c r="T467" s="218">
        <f t="shared" si="627"/>
        <v>0</v>
      </c>
      <c r="U467" s="218">
        <f t="shared" si="627"/>
        <v>0</v>
      </c>
      <c r="V467" s="218">
        <f t="shared" si="627"/>
        <v>0</v>
      </c>
      <c r="W467" s="218">
        <f t="shared" si="627"/>
        <v>0</v>
      </c>
      <c r="X467" s="218">
        <f t="shared" si="627"/>
        <v>0</v>
      </c>
      <c r="Y467" s="218">
        <f t="shared" si="627"/>
        <v>2468</v>
      </c>
      <c r="Z467" s="218">
        <f t="shared" si="627"/>
        <v>2307</v>
      </c>
      <c r="AA467" s="218">
        <f t="shared" si="627"/>
        <v>4775</v>
      </c>
    </row>
    <row r="468" spans="2:27" ht="28.5" customHeight="1">
      <c r="B468" s="223">
        <v>7</v>
      </c>
      <c r="C468" s="166" t="s">
        <v>141</v>
      </c>
      <c r="D468" s="218">
        <f t="shared" ref="D468:N468" si="628">D408+D438</f>
        <v>1855</v>
      </c>
      <c r="E468" s="218">
        <f t="shared" si="628"/>
        <v>1590</v>
      </c>
      <c r="F468" s="218">
        <f t="shared" si="628"/>
        <v>3445</v>
      </c>
      <c r="G468" s="218">
        <f t="shared" si="628"/>
        <v>2979</v>
      </c>
      <c r="H468" s="218">
        <f t="shared" si="628"/>
        <v>2811</v>
      </c>
      <c r="I468" s="218">
        <f t="shared" si="628"/>
        <v>5790</v>
      </c>
      <c r="J468" s="218">
        <f t="shared" si="628"/>
        <v>39</v>
      </c>
      <c r="K468" s="218">
        <f t="shared" si="628"/>
        <v>33</v>
      </c>
      <c r="L468" s="218">
        <f t="shared" si="628"/>
        <v>72</v>
      </c>
      <c r="M468" s="218">
        <f t="shared" si="628"/>
        <v>216</v>
      </c>
      <c r="N468" s="218">
        <f t="shared" si="628"/>
        <v>190</v>
      </c>
      <c r="O468" s="218">
        <f t="shared" ref="O468:AA468" si="629">O408+O438</f>
        <v>406</v>
      </c>
      <c r="P468" s="218">
        <f t="shared" si="629"/>
        <v>0</v>
      </c>
      <c r="Q468" s="218">
        <f t="shared" si="629"/>
        <v>0</v>
      </c>
      <c r="R468" s="218">
        <f t="shared" si="629"/>
        <v>0</v>
      </c>
      <c r="S468" s="218">
        <f t="shared" si="629"/>
        <v>0</v>
      </c>
      <c r="T468" s="218">
        <f t="shared" si="629"/>
        <v>0</v>
      </c>
      <c r="U468" s="218">
        <f t="shared" si="629"/>
        <v>0</v>
      </c>
      <c r="V468" s="218">
        <f t="shared" si="629"/>
        <v>0</v>
      </c>
      <c r="W468" s="218">
        <f t="shared" si="629"/>
        <v>0</v>
      </c>
      <c r="X468" s="218">
        <f t="shared" si="629"/>
        <v>0</v>
      </c>
      <c r="Y468" s="218">
        <f t="shared" si="629"/>
        <v>5089</v>
      </c>
      <c r="Z468" s="218">
        <f t="shared" si="629"/>
        <v>4624</v>
      </c>
      <c r="AA468" s="218">
        <f t="shared" si="629"/>
        <v>9713</v>
      </c>
    </row>
    <row r="469" spans="2:27" ht="28.5" customHeight="1">
      <c r="B469" s="223">
        <v>8</v>
      </c>
      <c r="C469" s="166" t="s">
        <v>40</v>
      </c>
      <c r="D469" s="218">
        <f t="shared" ref="D469:N469" si="630">D409+D439</f>
        <v>4475</v>
      </c>
      <c r="E469" s="218">
        <f t="shared" si="630"/>
        <v>3912</v>
      </c>
      <c r="F469" s="218">
        <f t="shared" si="630"/>
        <v>8387</v>
      </c>
      <c r="G469" s="218">
        <f t="shared" si="630"/>
        <v>4799</v>
      </c>
      <c r="H469" s="218">
        <f t="shared" si="630"/>
        <v>4505</v>
      </c>
      <c r="I469" s="218">
        <f t="shared" si="630"/>
        <v>9304</v>
      </c>
      <c r="J469" s="218">
        <f t="shared" si="630"/>
        <v>453</v>
      </c>
      <c r="K469" s="218">
        <f t="shared" si="630"/>
        <v>348</v>
      </c>
      <c r="L469" s="218">
        <f t="shared" si="630"/>
        <v>801</v>
      </c>
      <c r="M469" s="218">
        <f t="shared" si="630"/>
        <v>1626</v>
      </c>
      <c r="N469" s="218">
        <f t="shared" si="630"/>
        <v>1156</v>
      </c>
      <c r="O469" s="218">
        <f t="shared" ref="O469:AA469" si="631">O409+O439</f>
        <v>2782</v>
      </c>
      <c r="P469" s="218">
        <f t="shared" si="631"/>
        <v>0</v>
      </c>
      <c r="Q469" s="218">
        <f t="shared" si="631"/>
        <v>0</v>
      </c>
      <c r="R469" s="218">
        <f t="shared" si="631"/>
        <v>0</v>
      </c>
      <c r="S469" s="218">
        <f t="shared" si="631"/>
        <v>0</v>
      </c>
      <c r="T469" s="218">
        <f t="shared" si="631"/>
        <v>0</v>
      </c>
      <c r="U469" s="218">
        <f t="shared" si="631"/>
        <v>0</v>
      </c>
      <c r="V469" s="218">
        <f t="shared" si="631"/>
        <v>0</v>
      </c>
      <c r="W469" s="218">
        <f t="shared" si="631"/>
        <v>0</v>
      </c>
      <c r="X469" s="218">
        <f t="shared" si="631"/>
        <v>0</v>
      </c>
      <c r="Y469" s="218">
        <f t="shared" si="631"/>
        <v>11353</v>
      </c>
      <c r="Z469" s="218">
        <f t="shared" si="631"/>
        <v>9921</v>
      </c>
      <c r="AA469" s="218">
        <f t="shared" si="631"/>
        <v>21274</v>
      </c>
    </row>
    <row r="470" spans="2:27" ht="28.5" customHeight="1">
      <c r="B470" s="223">
        <v>9</v>
      </c>
      <c r="C470" s="166" t="s">
        <v>44</v>
      </c>
      <c r="D470" s="218">
        <f t="shared" ref="D470:N470" si="632">D410+D440</f>
        <v>4773</v>
      </c>
      <c r="E470" s="218">
        <f t="shared" si="632"/>
        <v>4323</v>
      </c>
      <c r="F470" s="218">
        <f t="shared" si="632"/>
        <v>9096</v>
      </c>
      <c r="G470" s="218">
        <f t="shared" si="632"/>
        <v>4640</v>
      </c>
      <c r="H470" s="218">
        <f t="shared" si="632"/>
        <v>4363</v>
      </c>
      <c r="I470" s="218">
        <f t="shared" si="632"/>
        <v>9003</v>
      </c>
      <c r="J470" s="218">
        <f t="shared" si="632"/>
        <v>661</v>
      </c>
      <c r="K470" s="218">
        <f t="shared" si="632"/>
        <v>593</v>
      </c>
      <c r="L470" s="218">
        <f t="shared" si="632"/>
        <v>1254</v>
      </c>
      <c r="M470" s="218">
        <f t="shared" si="632"/>
        <v>322</v>
      </c>
      <c r="N470" s="218">
        <f t="shared" si="632"/>
        <v>294</v>
      </c>
      <c r="O470" s="218">
        <f t="shared" ref="O470:AA470" si="633">O410+O440</f>
        <v>616</v>
      </c>
      <c r="P470" s="218">
        <f t="shared" si="633"/>
        <v>14</v>
      </c>
      <c r="Q470" s="218">
        <f t="shared" si="633"/>
        <v>19</v>
      </c>
      <c r="R470" s="218">
        <f t="shared" si="633"/>
        <v>33</v>
      </c>
      <c r="S470" s="218">
        <f t="shared" si="633"/>
        <v>86</v>
      </c>
      <c r="T470" s="218">
        <f t="shared" si="633"/>
        <v>88</v>
      </c>
      <c r="U470" s="218">
        <f t="shared" si="633"/>
        <v>174</v>
      </c>
      <c r="V470" s="218">
        <f t="shared" si="633"/>
        <v>0</v>
      </c>
      <c r="W470" s="218">
        <f t="shared" si="633"/>
        <v>0</v>
      </c>
      <c r="X470" s="218">
        <f t="shared" si="633"/>
        <v>0</v>
      </c>
      <c r="Y470" s="218">
        <f t="shared" si="633"/>
        <v>10496</v>
      </c>
      <c r="Z470" s="218">
        <f t="shared" si="633"/>
        <v>9680</v>
      </c>
      <c r="AA470" s="218">
        <f t="shared" si="633"/>
        <v>20176</v>
      </c>
    </row>
    <row r="471" spans="2:27" ht="28.5" customHeight="1">
      <c r="B471" s="223">
        <v>10</v>
      </c>
      <c r="C471" s="166" t="s">
        <v>51</v>
      </c>
      <c r="D471" s="218">
        <f>D411+D441</f>
        <v>9199</v>
      </c>
      <c r="E471" s="218">
        <f t="shared" ref="E471:N471" si="634">E411+E441</f>
        <v>10049</v>
      </c>
      <c r="F471" s="218">
        <f t="shared" si="634"/>
        <v>19248</v>
      </c>
      <c r="G471" s="218">
        <f t="shared" si="634"/>
        <v>6049</v>
      </c>
      <c r="H471" s="218">
        <f t="shared" si="634"/>
        <v>4416</v>
      </c>
      <c r="I471" s="218">
        <f t="shared" si="634"/>
        <v>10465</v>
      </c>
      <c r="J471" s="218">
        <f t="shared" si="634"/>
        <v>359</v>
      </c>
      <c r="K471" s="218">
        <f t="shared" si="634"/>
        <v>263</v>
      </c>
      <c r="L471" s="218">
        <f t="shared" si="634"/>
        <v>622</v>
      </c>
      <c r="M471" s="218">
        <f t="shared" si="634"/>
        <v>87</v>
      </c>
      <c r="N471" s="218">
        <f t="shared" si="634"/>
        <v>123</v>
      </c>
      <c r="O471" s="218">
        <f t="shared" ref="O471:AA471" si="635">O411+O441</f>
        <v>210</v>
      </c>
      <c r="P471" s="218">
        <f t="shared" si="635"/>
        <v>61</v>
      </c>
      <c r="Q471" s="218">
        <f t="shared" si="635"/>
        <v>48</v>
      </c>
      <c r="R471" s="218">
        <f t="shared" si="635"/>
        <v>109</v>
      </c>
      <c r="S471" s="218">
        <f t="shared" si="635"/>
        <v>46</v>
      </c>
      <c r="T471" s="218">
        <f t="shared" si="635"/>
        <v>45</v>
      </c>
      <c r="U471" s="218">
        <f t="shared" si="635"/>
        <v>91</v>
      </c>
      <c r="V471" s="218">
        <f t="shared" si="635"/>
        <v>0</v>
      </c>
      <c r="W471" s="218">
        <f t="shared" si="635"/>
        <v>0</v>
      </c>
      <c r="X471" s="218">
        <f t="shared" si="635"/>
        <v>0</v>
      </c>
      <c r="Y471" s="218">
        <f t="shared" si="635"/>
        <v>15801</v>
      </c>
      <c r="Z471" s="218">
        <f t="shared" si="635"/>
        <v>14944</v>
      </c>
      <c r="AA471" s="218">
        <f t="shared" si="635"/>
        <v>30745</v>
      </c>
    </row>
    <row r="472" spans="2:27" ht="28.5" customHeight="1">
      <c r="B472" s="223">
        <v>11</v>
      </c>
      <c r="C472" s="166" t="s">
        <v>57</v>
      </c>
      <c r="D472" s="218">
        <f t="shared" ref="D472:N472" si="636">D412+D442</f>
        <v>2558</v>
      </c>
      <c r="E472" s="218">
        <f t="shared" si="636"/>
        <v>2444</v>
      </c>
      <c r="F472" s="218">
        <f t="shared" si="636"/>
        <v>5002</v>
      </c>
      <c r="G472" s="218">
        <f t="shared" si="636"/>
        <v>2493</v>
      </c>
      <c r="H472" s="218">
        <f t="shared" si="636"/>
        <v>2237</v>
      </c>
      <c r="I472" s="218">
        <f t="shared" si="636"/>
        <v>4730</v>
      </c>
      <c r="J472" s="218">
        <f t="shared" si="636"/>
        <v>141</v>
      </c>
      <c r="K472" s="218">
        <f t="shared" si="636"/>
        <v>145</v>
      </c>
      <c r="L472" s="218">
        <f t="shared" si="636"/>
        <v>286</v>
      </c>
      <c r="M472" s="218">
        <f t="shared" si="636"/>
        <v>41</v>
      </c>
      <c r="N472" s="218">
        <f t="shared" si="636"/>
        <v>38</v>
      </c>
      <c r="O472" s="218">
        <f t="shared" ref="O472:AA472" si="637">O412+O442</f>
        <v>79</v>
      </c>
      <c r="P472" s="218">
        <f t="shared" si="637"/>
        <v>0</v>
      </c>
      <c r="Q472" s="218">
        <f t="shared" si="637"/>
        <v>0</v>
      </c>
      <c r="R472" s="218">
        <f t="shared" si="637"/>
        <v>0</v>
      </c>
      <c r="S472" s="218">
        <f t="shared" si="637"/>
        <v>0</v>
      </c>
      <c r="T472" s="218">
        <f t="shared" si="637"/>
        <v>0</v>
      </c>
      <c r="U472" s="218">
        <f t="shared" si="637"/>
        <v>0</v>
      </c>
      <c r="V472" s="218">
        <f t="shared" si="637"/>
        <v>0</v>
      </c>
      <c r="W472" s="218">
        <f t="shared" si="637"/>
        <v>0</v>
      </c>
      <c r="X472" s="218">
        <f t="shared" si="637"/>
        <v>0</v>
      </c>
      <c r="Y472" s="218">
        <f t="shared" si="637"/>
        <v>5233</v>
      </c>
      <c r="Z472" s="218">
        <f t="shared" si="637"/>
        <v>4864</v>
      </c>
      <c r="AA472" s="218">
        <f t="shared" si="637"/>
        <v>10097</v>
      </c>
    </row>
    <row r="473" spans="2:27" ht="28.5" customHeight="1">
      <c r="B473" s="223">
        <v>12</v>
      </c>
      <c r="C473" s="166" t="s">
        <v>61</v>
      </c>
      <c r="D473" s="218">
        <f t="shared" ref="D473:D474" si="638">D413+D443</f>
        <v>14409</v>
      </c>
      <c r="E473" s="218">
        <f t="shared" ref="E473:AA473" si="639">E413+E443</f>
        <v>12929</v>
      </c>
      <c r="F473" s="218">
        <f t="shared" si="639"/>
        <v>27338</v>
      </c>
      <c r="G473" s="218">
        <f t="shared" si="639"/>
        <v>13116</v>
      </c>
      <c r="H473" s="218">
        <f t="shared" si="639"/>
        <v>12602</v>
      </c>
      <c r="I473" s="218">
        <f t="shared" si="639"/>
        <v>25718</v>
      </c>
      <c r="J473" s="218">
        <f t="shared" si="639"/>
        <v>526</v>
      </c>
      <c r="K473" s="218">
        <f t="shared" si="639"/>
        <v>500</v>
      </c>
      <c r="L473" s="218">
        <f t="shared" si="639"/>
        <v>1026</v>
      </c>
      <c r="M473" s="218">
        <f t="shared" si="639"/>
        <v>261</v>
      </c>
      <c r="N473" s="218">
        <f t="shared" si="639"/>
        <v>193</v>
      </c>
      <c r="O473" s="218">
        <f t="shared" si="639"/>
        <v>454</v>
      </c>
      <c r="P473" s="218">
        <f t="shared" si="639"/>
        <v>0</v>
      </c>
      <c r="Q473" s="218">
        <f t="shared" si="639"/>
        <v>0</v>
      </c>
      <c r="R473" s="218">
        <f t="shared" si="639"/>
        <v>0</v>
      </c>
      <c r="S473" s="218">
        <f t="shared" si="639"/>
        <v>70</v>
      </c>
      <c r="T473" s="218">
        <f t="shared" si="639"/>
        <v>54</v>
      </c>
      <c r="U473" s="218">
        <f t="shared" si="639"/>
        <v>124</v>
      </c>
      <c r="V473" s="218">
        <f t="shared" si="639"/>
        <v>0</v>
      </c>
      <c r="W473" s="218">
        <f t="shared" si="639"/>
        <v>0</v>
      </c>
      <c r="X473" s="218">
        <f t="shared" si="639"/>
        <v>0</v>
      </c>
      <c r="Y473" s="218">
        <f t="shared" si="639"/>
        <v>28382</v>
      </c>
      <c r="Z473" s="218">
        <f t="shared" si="639"/>
        <v>26278</v>
      </c>
      <c r="AA473" s="218">
        <f t="shared" si="639"/>
        <v>54660</v>
      </c>
    </row>
    <row r="474" spans="2:27" ht="28.5" customHeight="1">
      <c r="B474" s="223">
        <v>13</v>
      </c>
      <c r="C474" s="166" t="s">
        <v>91</v>
      </c>
      <c r="D474" s="218">
        <f t="shared" si="638"/>
        <v>918</v>
      </c>
      <c r="E474" s="218">
        <f t="shared" ref="E474:AA474" si="640">E414+E444</f>
        <v>827</v>
      </c>
      <c r="F474" s="218">
        <f t="shared" si="640"/>
        <v>1745</v>
      </c>
      <c r="G474" s="218">
        <f t="shared" si="640"/>
        <v>1185</v>
      </c>
      <c r="H474" s="218">
        <f t="shared" si="640"/>
        <v>1151</v>
      </c>
      <c r="I474" s="218">
        <f t="shared" si="640"/>
        <v>2336</v>
      </c>
      <c r="J474" s="218">
        <f t="shared" si="640"/>
        <v>1150</v>
      </c>
      <c r="K474" s="218">
        <f t="shared" si="640"/>
        <v>1119</v>
      </c>
      <c r="L474" s="218">
        <f t="shared" si="640"/>
        <v>2269</v>
      </c>
      <c r="M474" s="218">
        <f t="shared" si="640"/>
        <v>1</v>
      </c>
      <c r="N474" s="218">
        <f t="shared" si="640"/>
        <v>2</v>
      </c>
      <c r="O474" s="218">
        <f t="shared" si="640"/>
        <v>3</v>
      </c>
      <c r="P474" s="218">
        <f t="shared" si="640"/>
        <v>0</v>
      </c>
      <c r="Q474" s="218">
        <f t="shared" si="640"/>
        <v>0</v>
      </c>
      <c r="R474" s="218">
        <f t="shared" si="640"/>
        <v>0</v>
      </c>
      <c r="S474" s="218">
        <f t="shared" si="640"/>
        <v>0</v>
      </c>
      <c r="T474" s="218">
        <f t="shared" si="640"/>
        <v>0</v>
      </c>
      <c r="U474" s="218">
        <f t="shared" si="640"/>
        <v>0</v>
      </c>
      <c r="V474" s="218">
        <f t="shared" si="640"/>
        <v>0</v>
      </c>
      <c r="W474" s="218">
        <f t="shared" si="640"/>
        <v>0</v>
      </c>
      <c r="X474" s="218">
        <f t="shared" si="640"/>
        <v>0</v>
      </c>
      <c r="Y474" s="218">
        <f t="shared" si="640"/>
        <v>3254</v>
      </c>
      <c r="Z474" s="218">
        <f t="shared" si="640"/>
        <v>3099</v>
      </c>
      <c r="AA474" s="218">
        <f t="shared" si="640"/>
        <v>6353</v>
      </c>
    </row>
    <row r="475" spans="2:27" ht="28.5" customHeight="1">
      <c r="B475" s="223">
        <v>14</v>
      </c>
      <c r="C475" s="166" t="s">
        <v>62</v>
      </c>
      <c r="D475" s="218">
        <f t="shared" ref="D475:N475" si="641">D415+D445</f>
        <v>928</v>
      </c>
      <c r="E475" s="218">
        <f t="shared" si="641"/>
        <v>871</v>
      </c>
      <c r="F475" s="218">
        <f t="shared" si="641"/>
        <v>1799</v>
      </c>
      <c r="G475" s="218">
        <f t="shared" si="641"/>
        <v>3527</v>
      </c>
      <c r="H475" s="218">
        <f t="shared" si="641"/>
        <v>3211</v>
      </c>
      <c r="I475" s="218">
        <f t="shared" si="641"/>
        <v>6738</v>
      </c>
      <c r="J475" s="218">
        <f t="shared" si="641"/>
        <v>82</v>
      </c>
      <c r="K475" s="218">
        <f t="shared" si="641"/>
        <v>58</v>
      </c>
      <c r="L475" s="218">
        <f t="shared" si="641"/>
        <v>140</v>
      </c>
      <c r="M475" s="218">
        <f t="shared" si="641"/>
        <v>1</v>
      </c>
      <c r="N475" s="218">
        <f t="shared" si="641"/>
        <v>2</v>
      </c>
      <c r="O475" s="218">
        <f t="shared" ref="O475:AA475" si="642">O415+O445</f>
        <v>3</v>
      </c>
      <c r="P475" s="218">
        <f t="shared" si="642"/>
        <v>0</v>
      </c>
      <c r="Q475" s="218">
        <f t="shared" si="642"/>
        <v>0</v>
      </c>
      <c r="R475" s="218">
        <f t="shared" si="642"/>
        <v>0</v>
      </c>
      <c r="S475" s="218">
        <f t="shared" si="642"/>
        <v>0</v>
      </c>
      <c r="T475" s="218">
        <f t="shared" si="642"/>
        <v>0</v>
      </c>
      <c r="U475" s="218">
        <f t="shared" si="642"/>
        <v>0</v>
      </c>
      <c r="V475" s="218">
        <f t="shared" si="642"/>
        <v>0</v>
      </c>
      <c r="W475" s="218">
        <f t="shared" si="642"/>
        <v>0</v>
      </c>
      <c r="X475" s="218">
        <f t="shared" si="642"/>
        <v>0</v>
      </c>
      <c r="Y475" s="218">
        <f t="shared" si="642"/>
        <v>4538</v>
      </c>
      <c r="Z475" s="218">
        <f t="shared" si="642"/>
        <v>4142</v>
      </c>
      <c r="AA475" s="218">
        <f t="shared" si="642"/>
        <v>8680</v>
      </c>
    </row>
    <row r="476" spans="2:27" ht="28.5" customHeight="1">
      <c r="B476" s="223">
        <v>15</v>
      </c>
      <c r="C476" s="166" t="s">
        <v>69</v>
      </c>
      <c r="D476" s="218">
        <f t="shared" ref="D476:N476" si="643">D416+D446</f>
        <v>1619</v>
      </c>
      <c r="E476" s="218">
        <f t="shared" si="643"/>
        <v>1521</v>
      </c>
      <c r="F476" s="218">
        <f t="shared" si="643"/>
        <v>3140</v>
      </c>
      <c r="G476" s="218">
        <f t="shared" si="643"/>
        <v>4558</v>
      </c>
      <c r="H476" s="218">
        <f t="shared" si="643"/>
        <v>4275</v>
      </c>
      <c r="I476" s="218">
        <f t="shared" si="643"/>
        <v>8833</v>
      </c>
      <c r="J476" s="218">
        <f t="shared" si="643"/>
        <v>237</v>
      </c>
      <c r="K476" s="218">
        <f t="shared" si="643"/>
        <v>216</v>
      </c>
      <c r="L476" s="218">
        <f t="shared" si="643"/>
        <v>453</v>
      </c>
      <c r="M476" s="218">
        <f t="shared" si="643"/>
        <v>80</v>
      </c>
      <c r="N476" s="218">
        <f t="shared" si="643"/>
        <v>80</v>
      </c>
      <c r="O476" s="218">
        <f t="shared" ref="O476:AA476" si="644">O416+O446</f>
        <v>160</v>
      </c>
      <c r="P476" s="218">
        <f t="shared" si="644"/>
        <v>0</v>
      </c>
      <c r="Q476" s="218">
        <f t="shared" si="644"/>
        <v>0</v>
      </c>
      <c r="R476" s="218">
        <f t="shared" si="644"/>
        <v>0</v>
      </c>
      <c r="S476" s="218">
        <f t="shared" si="644"/>
        <v>0</v>
      </c>
      <c r="T476" s="218">
        <f t="shared" si="644"/>
        <v>0</v>
      </c>
      <c r="U476" s="218">
        <f t="shared" si="644"/>
        <v>0</v>
      </c>
      <c r="V476" s="218">
        <f t="shared" si="644"/>
        <v>0</v>
      </c>
      <c r="W476" s="218">
        <f t="shared" si="644"/>
        <v>0</v>
      </c>
      <c r="X476" s="218">
        <f t="shared" si="644"/>
        <v>0</v>
      </c>
      <c r="Y476" s="218">
        <f t="shared" si="644"/>
        <v>6494</v>
      </c>
      <c r="Z476" s="218">
        <f t="shared" si="644"/>
        <v>6092</v>
      </c>
      <c r="AA476" s="218">
        <f t="shared" si="644"/>
        <v>12586</v>
      </c>
    </row>
    <row r="477" spans="2:27" ht="28.5" customHeight="1">
      <c r="B477" s="223">
        <v>16</v>
      </c>
      <c r="C477" s="166" t="s">
        <v>781</v>
      </c>
      <c r="D477" s="218">
        <f t="shared" ref="D477:N477" si="645">D417+D447</f>
        <v>2281</v>
      </c>
      <c r="E477" s="218">
        <f t="shared" si="645"/>
        <v>1914</v>
      </c>
      <c r="F477" s="218">
        <f t="shared" si="645"/>
        <v>4195</v>
      </c>
      <c r="G477" s="218">
        <f t="shared" si="645"/>
        <v>4056</v>
      </c>
      <c r="H477" s="218">
        <f t="shared" si="645"/>
        <v>3875</v>
      </c>
      <c r="I477" s="218">
        <f t="shared" si="645"/>
        <v>7931</v>
      </c>
      <c r="J477" s="218">
        <f t="shared" si="645"/>
        <v>25</v>
      </c>
      <c r="K477" s="218">
        <f t="shared" si="645"/>
        <v>20</v>
      </c>
      <c r="L477" s="218">
        <f t="shared" si="645"/>
        <v>45</v>
      </c>
      <c r="M477" s="218">
        <f t="shared" si="645"/>
        <v>11</v>
      </c>
      <c r="N477" s="218">
        <f t="shared" si="645"/>
        <v>13</v>
      </c>
      <c r="O477" s="218">
        <f t="shared" ref="O477:AA477" si="646">O417+O447</f>
        <v>24</v>
      </c>
      <c r="P477" s="218">
        <f t="shared" si="646"/>
        <v>0</v>
      </c>
      <c r="Q477" s="218">
        <f t="shared" si="646"/>
        <v>0</v>
      </c>
      <c r="R477" s="218">
        <f t="shared" si="646"/>
        <v>0</v>
      </c>
      <c r="S477" s="218">
        <f t="shared" si="646"/>
        <v>0</v>
      </c>
      <c r="T477" s="218">
        <f t="shared" si="646"/>
        <v>0</v>
      </c>
      <c r="U477" s="218">
        <f t="shared" si="646"/>
        <v>0</v>
      </c>
      <c r="V477" s="218">
        <f t="shared" si="646"/>
        <v>0</v>
      </c>
      <c r="W477" s="218">
        <f t="shared" si="646"/>
        <v>0</v>
      </c>
      <c r="X477" s="218">
        <f t="shared" si="646"/>
        <v>0</v>
      </c>
      <c r="Y477" s="218">
        <f t="shared" si="646"/>
        <v>6373</v>
      </c>
      <c r="Z477" s="218">
        <f t="shared" si="646"/>
        <v>5822</v>
      </c>
      <c r="AA477" s="218">
        <f t="shared" si="646"/>
        <v>12195</v>
      </c>
    </row>
    <row r="478" spans="2:27" ht="28.5" customHeight="1">
      <c r="B478" s="223">
        <v>17</v>
      </c>
      <c r="C478" s="166" t="s">
        <v>72</v>
      </c>
      <c r="D478" s="218">
        <f t="shared" ref="D478:N478" si="647">D418+D448</f>
        <v>4546</v>
      </c>
      <c r="E478" s="218">
        <f t="shared" si="647"/>
        <v>4126</v>
      </c>
      <c r="F478" s="218">
        <f t="shared" si="647"/>
        <v>8672</v>
      </c>
      <c r="G478" s="218">
        <f t="shared" si="647"/>
        <v>1222</v>
      </c>
      <c r="H478" s="218">
        <f t="shared" si="647"/>
        <v>1128</v>
      </c>
      <c r="I478" s="218">
        <f t="shared" si="647"/>
        <v>2350</v>
      </c>
      <c r="J478" s="218">
        <f t="shared" si="647"/>
        <v>319</v>
      </c>
      <c r="K478" s="218">
        <f t="shared" si="647"/>
        <v>273</v>
      </c>
      <c r="L478" s="218">
        <f t="shared" si="647"/>
        <v>592</v>
      </c>
      <c r="M478" s="218">
        <f t="shared" si="647"/>
        <v>198</v>
      </c>
      <c r="N478" s="218">
        <f t="shared" si="647"/>
        <v>145</v>
      </c>
      <c r="O478" s="218">
        <f t="shared" ref="O478:AA478" si="648">O418+O448</f>
        <v>343</v>
      </c>
      <c r="P478" s="218">
        <f t="shared" si="648"/>
        <v>0</v>
      </c>
      <c r="Q478" s="218">
        <f t="shared" si="648"/>
        <v>0</v>
      </c>
      <c r="R478" s="218">
        <f t="shared" si="648"/>
        <v>0</v>
      </c>
      <c r="S478" s="218">
        <f t="shared" si="648"/>
        <v>0</v>
      </c>
      <c r="T478" s="218">
        <f t="shared" si="648"/>
        <v>0</v>
      </c>
      <c r="U478" s="218">
        <f t="shared" si="648"/>
        <v>0</v>
      </c>
      <c r="V478" s="218">
        <f t="shared" si="648"/>
        <v>0</v>
      </c>
      <c r="W478" s="218">
        <f t="shared" si="648"/>
        <v>0</v>
      </c>
      <c r="X478" s="218">
        <f t="shared" si="648"/>
        <v>0</v>
      </c>
      <c r="Y478" s="218">
        <f t="shared" si="648"/>
        <v>6285</v>
      </c>
      <c r="Z478" s="218">
        <f t="shared" si="648"/>
        <v>5672</v>
      </c>
      <c r="AA478" s="218">
        <f t="shared" si="648"/>
        <v>11957</v>
      </c>
    </row>
    <row r="479" spans="2:27" ht="28.5" customHeight="1">
      <c r="B479" s="223">
        <v>18</v>
      </c>
      <c r="C479" s="166" t="s">
        <v>74</v>
      </c>
      <c r="D479" s="218">
        <f t="shared" ref="D479:N479" si="649">D419+D449</f>
        <v>6392</v>
      </c>
      <c r="E479" s="218">
        <f t="shared" si="649"/>
        <v>5987</v>
      </c>
      <c r="F479" s="218">
        <f t="shared" si="649"/>
        <v>12379</v>
      </c>
      <c r="G479" s="218">
        <f t="shared" si="649"/>
        <v>6135</v>
      </c>
      <c r="H479" s="218">
        <f t="shared" si="649"/>
        <v>5556</v>
      </c>
      <c r="I479" s="218">
        <f t="shared" si="649"/>
        <v>11691</v>
      </c>
      <c r="J479" s="218">
        <f t="shared" si="649"/>
        <v>433</v>
      </c>
      <c r="K479" s="218">
        <f t="shared" si="649"/>
        <v>372</v>
      </c>
      <c r="L479" s="218">
        <f t="shared" si="649"/>
        <v>805</v>
      </c>
      <c r="M479" s="218">
        <f t="shared" si="649"/>
        <v>71</v>
      </c>
      <c r="N479" s="218">
        <f t="shared" si="649"/>
        <v>62</v>
      </c>
      <c r="O479" s="218">
        <f t="shared" ref="O479:AA479" si="650">O419+O449</f>
        <v>133</v>
      </c>
      <c r="P479" s="218">
        <f t="shared" si="650"/>
        <v>58</v>
      </c>
      <c r="Q479" s="218">
        <f t="shared" si="650"/>
        <v>49</v>
      </c>
      <c r="R479" s="218">
        <f t="shared" si="650"/>
        <v>107</v>
      </c>
      <c r="S479" s="218">
        <f t="shared" si="650"/>
        <v>73</v>
      </c>
      <c r="T479" s="218">
        <f t="shared" si="650"/>
        <v>69</v>
      </c>
      <c r="U479" s="218">
        <f t="shared" si="650"/>
        <v>142</v>
      </c>
      <c r="V479" s="218">
        <f t="shared" si="650"/>
        <v>0</v>
      </c>
      <c r="W479" s="218">
        <f t="shared" si="650"/>
        <v>0</v>
      </c>
      <c r="X479" s="218">
        <f t="shared" si="650"/>
        <v>0</v>
      </c>
      <c r="Y479" s="218">
        <f t="shared" si="650"/>
        <v>13162</v>
      </c>
      <c r="Z479" s="218">
        <f t="shared" si="650"/>
        <v>12095</v>
      </c>
      <c r="AA479" s="218">
        <f t="shared" si="650"/>
        <v>25257</v>
      </c>
    </row>
    <row r="480" spans="2:27" ht="28.5" customHeight="1">
      <c r="B480" s="223">
        <v>19</v>
      </c>
      <c r="C480" s="167" t="s">
        <v>160</v>
      </c>
      <c r="D480" s="218">
        <f t="shared" ref="D480:N480" si="651">D420+D450</f>
        <v>2097</v>
      </c>
      <c r="E480" s="218">
        <f t="shared" si="651"/>
        <v>1962</v>
      </c>
      <c r="F480" s="218">
        <f t="shared" si="651"/>
        <v>4059</v>
      </c>
      <c r="G480" s="218">
        <f t="shared" si="651"/>
        <v>2263</v>
      </c>
      <c r="H480" s="218">
        <f t="shared" si="651"/>
        <v>2176</v>
      </c>
      <c r="I480" s="218">
        <f t="shared" si="651"/>
        <v>4439</v>
      </c>
      <c r="J480" s="218">
        <f t="shared" si="651"/>
        <v>330</v>
      </c>
      <c r="K480" s="218">
        <f t="shared" si="651"/>
        <v>260</v>
      </c>
      <c r="L480" s="218">
        <f t="shared" si="651"/>
        <v>590</v>
      </c>
      <c r="M480" s="218">
        <f t="shared" si="651"/>
        <v>101</v>
      </c>
      <c r="N480" s="218">
        <f t="shared" si="651"/>
        <v>88</v>
      </c>
      <c r="O480" s="218">
        <f t="shared" ref="O480:AA480" si="652">O420+O450</f>
        <v>189</v>
      </c>
      <c r="P480" s="218">
        <f t="shared" si="652"/>
        <v>5</v>
      </c>
      <c r="Q480" s="218">
        <f t="shared" si="652"/>
        <v>3</v>
      </c>
      <c r="R480" s="218">
        <f t="shared" si="652"/>
        <v>8</v>
      </c>
      <c r="S480" s="218">
        <f t="shared" si="652"/>
        <v>16</v>
      </c>
      <c r="T480" s="218">
        <f t="shared" si="652"/>
        <v>10</v>
      </c>
      <c r="U480" s="218">
        <f t="shared" si="652"/>
        <v>26</v>
      </c>
      <c r="V480" s="218">
        <f t="shared" si="652"/>
        <v>0</v>
      </c>
      <c r="W480" s="218">
        <f t="shared" si="652"/>
        <v>0</v>
      </c>
      <c r="X480" s="218">
        <f t="shared" si="652"/>
        <v>0</v>
      </c>
      <c r="Y480" s="218">
        <f t="shared" si="652"/>
        <v>4812</v>
      </c>
      <c r="Z480" s="218">
        <f t="shared" si="652"/>
        <v>4499</v>
      </c>
      <c r="AA480" s="218">
        <f t="shared" si="652"/>
        <v>9311</v>
      </c>
    </row>
    <row r="481" spans="2:27" ht="28.5" customHeight="1">
      <c r="B481" s="223">
        <v>20</v>
      </c>
      <c r="C481" s="166" t="s">
        <v>85</v>
      </c>
      <c r="D481" s="218">
        <f t="shared" ref="D481:N481" si="653">D421+D451</f>
        <v>1364</v>
      </c>
      <c r="E481" s="218">
        <f t="shared" si="653"/>
        <v>1451</v>
      </c>
      <c r="F481" s="218">
        <f t="shared" si="653"/>
        <v>2815</v>
      </c>
      <c r="G481" s="218">
        <f t="shared" si="653"/>
        <v>5068</v>
      </c>
      <c r="H481" s="218">
        <f t="shared" si="653"/>
        <v>4623</v>
      </c>
      <c r="I481" s="218">
        <f t="shared" si="653"/>
        <v>9691</v>
      </c>
      <c r="J481" s="218">
        <f t="shared" si="653"/>
        <v>286</v>
      </c>
      <c r="K481" s="218">
        <f t="shared" si="653"/>
        <v>262</v>
      </c>
      <c r="L481" s="218">
        <f t="shared" si="653"/>
        <v>548</v>
      </c>
      <c r="M481" s="218">
        <f t="shared" si="653"/>
        <v>11</v>
      </c>
      <c r="N481" s="218">
        <f t="shared" si="653"/>
        <v>13</v>
      </c>
      <c r="O481" s="218">
        <f t="shared" ref="O481:AA481" si="654">O421+O451</f>
        <v>24</v>
      </c>
      <c r="P481" s="218">
        <f t="shared" si="654"/>
        <v>0</v>
      </c>
      <c r="Q481" s="218">
        <f t="shared" si="654"/>
        <v>0</v>
      </c>
      <c r="R481" s="218">
        <f t="shared" si="654"/>
        <v>0</v>
      </c>
      <c r="S481" s="218">
        <f t="shared" si="654"/>
        <v>0</v>
      </c>
      <c r="T481" s="218">
        <f t="shared" si="654"/>
        <v>0</v>
      </c>
      <c r="U481" s="218">
        <f t="shared" si="654"/>
        <v>0</v>
      </c>
      <c r="V481" s="218">
        <f t="shared" si="654"/>
        <v>0</v>
      </c>
      <c r="W481" s="218">
        <f t="shared" si="654"/>
        <v>0</v>
      </c>
      <c r="X481" s="218">
        <f t="shared" si="654"/>
        <v>0</v>
      </c>
      <c r="Y481" s="218">
        <f t="shared" si="654"/>
        <v>6729</v>
      </c>
      <c r="Z481" s="218">
        <f t="shared" si="654"/>
        <v>6349</v>
      </c>
      <c r="AA481" s="218">
        <f t="shared" si="654"/>
        <v>13078</v>
      </c>
    </row>
    <row r="482" spans="2:27" ht="28.5" customHeight="1">
      <c r="B482" s="223">
        <v>21</v>
      </c>
      <c r="C482" s="166" t="s">
        <v>142</v>
      </c>
      <c r="D482" s="218">
        <f t="shared" ref="D482:N482" si="655">D422+D452</f>
        <v>4998</v>
      </c>
      <c r="E482" s="218">
        <f t="shared" si="655"/>
        <v>4627</v>
      </c>
      <c r="F482" s="218">
        <f t="shared" si="655"/>
        <v>9625</v>
      </c>
      <c r="G482" s="218">
        <f t="shared" si="655"/>
        <v>2520</v>
      </c>
      <c r="H482" s="218">
        <f t="shared" si="655"/>
        <v>2306</v>
      </c>
      <c r="I482" s="218">
        <f t="shared" si="655"/>
        <v>4826</v>
      </c>
      <c r="J482" s="218">
        <f t="shared" si="655"/>
        <v>428</v>
      </c>
      <c r="K482" s="218">
        <f t="shared" si="655"/>
        <v>435</v>
      </c>
      <c r="L482" s="218">
        <f t="shared" si="655"/>
        <v>863</v>
      </c>
      <c r="M482" s="218">
        <f t="shared" si="655"/>
        <v>46</v>
      </c>
      <c r="N482" s="218">
        <f t="shared" si="655"/>
        <v>40</v>
      </c>
      <c r="O482" s="218">
        <f t="shared" ref="O482:AA482" si="656">O422+O452</f>
        <v>86</v>
      </c>
      <c r="P482" s="218">
        <f t="shared" si="656"/>
        <v>0</v>
      </c>
      <c r="Q482" s="218">
        <f t="shared" si="656"/>
        <v>0</v>
      </c>
      <c r="R482" s="218">
        <f t="shared" si="656"/>
        <v>0</v>
      </c>
      <c r="S482" s="218">
        <f t="shared" si="656"/>
        <v>0</v>
      </c>
      <c r="T482" s="218">
        <f t="shared" si="656"/>
        <v>0</v>
      </c>
      <c r="U482" s="218">
        <f t="shared" si="656"/>
        <v>0</v>
      </c>
      <c r="V482" s="218">
        <f t="shared" si="656"/>
        <v>0</v>
      </c>
      <c r="W482" s="218">
        <f t="shared" si="656"/>
        <v>0</v>
      </c>
      <c r="X482" s="218">
        <f t="shared" si="656"/>
        <v>0</v>
      </c>
      <c r="Y482" s="218">
        <f t="shared" si="656"/>
        <v>7992</v>
      </c>
      <c r="Z482" s="218">
        <f t="shared" si="656"/>
        <v>7408</v>
      </c>
      <c r="AA482" s="218">
        <f t="shared" si="656"/>
        <v>15400</v>
      </c>
    </row>
    <row r="483" spans="2:27" ht="28.5" customHeight="1">
      <c r="B483" s="223">
        <v>22</v>
      </c>
      <c r="C483" s="167" t="s">
        <v>143</v>
      </c>
      <c r="D483" s="218">
        <f t="shared" ref="D483:N483" si="657">D423+D453</f>
        <v>2788</v>
      </c>
      <c r="E483" s="218">
        <f t="shared" si="657"/>
        <v>2718</v>
      </c>
      <c r="F483" s="218">
        <f t="shared" si="657"/>
        <v>5506</v>
      </c>
      <c r="G483" s="218">
        <f t="shared" si="657"/>
        <v>1477</v>
      </c>
      <c r="H483" s="218">
        <f t="shared" si="657"/>
        <v>1402</v>
      </c>
      <c r="I483" s="218">
        <f t="shared" si="657"/>
        <v>2879</v>
      </c>
      <c r="J483" s="218">
        <f t="shared" si="657"/>
        <v>100</v>
      </c>
      <c r="K483" s="218">
        <f t="shared" si="657"/>
        <v>83</v>
      </c>
      <c r="L483" s="218">
        <f t="shared" si="657"/>
        <v>183</v>
      </c>
      <c r="M483" s="218">
        <f t="shared" si="657"/>
        <v>18</v>
      </c>
      <c r="N483" s="218">
        <f t="shared" si="657"/>
        <v>13</v>
      </c>
      <c r="O483" s="218">
        <f t="shared" ref="O483:AA483" si="658">O423+O453</f>
        <v>31</v>
      </c>
      <c r="P483" s="218">
        <f t="shared" si="658"/>
        <v>0</v>
      </c>
      <c r="Q483" s="218">
        <f t="shared" si="658"/>
        <v>0</v>
      </c>
      <c r="R483" s="218">
        <f t="shared" si="658"/>
        <v>0</v>
      </c>
      <c r="S483" s="218">
        <f t="shared" si="658"/>
        <v>0</v>
      </c>
      <c r="T483" s="218">
        <f t="shared" si="658"/>
        <v>0</v>
      </c>
      <c r="U483" s="218">
        <f t="shared" si="658"/>
        <v>0</v>
      </c>
      <c r="V483" s="218">
        <f t="shared" si="658"/>
        <v>0</v>
      </c>
      <c r="W483" s="218">
        <f t="shared" si="658"/>
        <v>0</v>
      </c>
      <c r="X483" s="218">
        <f t="shared" si="658"/>
        <v>0</v>
      </c>
      <c r="Y483" s="218">
        <f t="shared" si="658"/>
        <v>4383</v>
      </c>
      <c r="Z483" s="218">
        <f t="shared" si="658"/>
        <v>4216</v>
      </c>
      <c r="AA483" s="218">
        <f t="shared" si="658"/>
        <v>8599</v>
      </c>
    </row>
    <row r="484" spans="2:27" ht="28.5" customHeight="1">
      <c r="B484" s="223">
        <v>23</v>
      </c>
      <c r="C484" s="166" t="s">
        <v>144</v>
      </c>
      <c r="D484" s="218">
        <f t="shared" ref="D484:N484" si="659">D424+D454</f>
        <v>715</v>
      </c>
      <c r="E484" s="218">
        <f t="shared" si="659"/>
        <v>602</v>
      </c>
      <c r="F484" s="218">
        <f t="shared" si="659"/>
        <v>1317</v>
      </c>
      <c r="G484" s="218">
        <f t="shared" si="659"/>
        <v>6547</v>
      </c>
      <c r="H484" s="218">
        <f t="shared" si="659"/>
        <v>6136</v>
      </c>
      <c r="I484" s="218">
        <f t="shared" si="659"/>
        <v>12683</v>
      </c>
      <c r="J484" s="218">
        <f t="shared" si="659"/>
        <v>51</v>
      </c>
      <c r="K484" s="218">
        <f t="shared" si="659"/>
        <v>35</v>
      </c>
      <c r="L484" s="218">
        <f t="shared" si="659"/>
        <v>86</v>
      </c>
      <c r="M484" s="218">
        <f t="shared" si="659"/>
        <v>362</v>
      </c>
      <c r="N484" s="218">
        <f t="shared" si="659"/>
        <v>303</v>
      </c>
      <c r="O484" s="218">
        <f t="shared" ref="O484:AA484" si="660">O424+O454</f>
        <v>665</v>
      </c>
      <c r="P484" s="218">
        <f t="shared" si="660"/>
        <v>0</v>
      </c>
      <c r="Q484" s="218">
        <f t="shared" si="660"/>
        <v>0</v>
      </c>
      <c r="R484" s="218">
        <f t="shared" si="660"/>
        <v>0</v>
      </c>
      <c r="S484" s="218">
        <f t="shared" si="660"/>
        <v>0</v>
      </c>
      <c r="T484" s="218">
        <f t="shared" si="660"/>
        <v>0</v>
      </c>
      <c r="U484" s="218">
        <f t="shared" si="660"/>
        <v>0</v>
      </c>
      <c r="V484" s="218">
        <f t="shared" si="660"/>
        <v>0</v>
      </c>
      <c r="W484" s="218">
        <f t="shared" si="660"/>
        <v>0</v>
      </c>
      <c r="X484" s="218">
        <f t="shared" si="660"/>
        <v>0</v>
      </c>
      <c r="Y484" s="218">
        <f t="shared" si="660"/>
        <v>7675</v>
      </c>
      <c r="Z484" s="218">
        <f t="shared" si="660"/>
        <v>7076</v>
      </c>
      <c r="AA484" s="218">
        <f t="shared" si="660"/>
        <v>14751</v>
      </c>
    </row>
    <row r="485" spans="2:27" ht="28.5" customHeight="1">
      <c r="B485" s="1317" t="s">
        <v>14</v>
      </c>
      <c r="C485" s="1317"/>
      <c r="D485" s="298">
        <f>SUM(D462:D484)</f>
        <v>82234</v>
      </c>
      <c r="E485" s="298">
        <f t="shared" ref="E485:AA485" si="661">SUM(E462:E484)</f>
        <v>76858</v>
      </c>
      <c r="F485" s="298">
        <f t="shared" si="661"/>
        <v>159092</v>
      </c>
      <c r="G485" s="298">
        <f t="shared" si="661"/>
        <v>105566</v>
      </c>
      <c r="H485" s="298">
        <f t="shared" si="661"/>
        <v>97088</v>
      </c>
      <c r="I485" s="298">
        <f t="shared" si="661"/>
        <v>202654</v>
      </c>
      <c r="J485" s="298">
        <f t="shared" si="661"/>
        <v>6702</v>
      </c>
      <c r="K485" s="298">
        <f t="shared" si="661"/>
        <v>5979</v>
      </c>
      <c r="L485" s="298">
        <f t="shared" si="661"/>
        <v>12681</v>
      </c>
      <c r="M485" s="298">
        <f t="shared" si="661"/>
        <v>4608</v>
      </c>
      <c r="N485" s="298">
        <f t="shared" si="661"/>
        <v>3909</v>
      </c>
      <c r="O485" s="298">
        <f t="shared" si="661"/>
        <v>8517</v>
      </c>
      <c r="P485" s="298">
        <f t="shared" si="661"/>
        <v>138</v>
      </c>
      <c r="Q485" s="298">
        <f t="shared" si="661"/>
        <v>121</v>
      </c>
      <c r="R485" s="298">
        <f t="shared" si="661"/>
        <v>259</v>
      </c>
      <c r="S485" s="298">
        <f t="shared" si="661"/>
        <v>298</v>
      </c>
      <c r="T485" s="298">
        <f t="shared" si="661"/>
        <v>272</v>
      </c>
      <c r="U485" s="298">
        <f t="shared" si="661"/>
        <v>570</v>
      </c>
      <c r="V485" s="298">
        <f t="shared" si="661"/>
        <v>0</v>
      </c>
      <c r="W485" s="298">
        <f t="shared" si="661"/>
        <v>0</v>
      </c>
      <c r="X485" s="298">
        <f t="shared" si="661"/>
        <v>0</v>
      </c>
      <c r="Y485" s="298">
        <f t="shared" si="661"/>
        <v>199546</v>
      </c>
      <c r="Z485" s="298">
        <f t="shared" si="661"/>
        <v>184227</v>
      </c>
      <c r="AA485" s="298">
        <f t="shared" si="661"/>
        <v>383773</v>
      </c>
    </row>
  </sheetData>
  <mergeCells count="86">
    <mergeCell ref="S180:U180"/>
    <mergeCell ref="V180:X180"/>
    <mergeCell ref="AM98:AN98"/>
    <mergeCell ref="AM99:AN99"/>
    <mergeCell ref="AM100:AN100"/>
    <mergeCell ref="AB180:AD180"/>
    <mergeCell ref="AE180:AG180"/>
    <mergeCell ref="AM93:AN93"/>
    <mergeCell ref="AM94:AN94"/>
    <mergeCell ref="AM95:AN95"/>
    <mergeCell ref="AM96:AN96"/>
    <mergeCell ref="AM97:AN97"/>
    <mergeCell ref="B456:C456"/>
    <mergeCell ref="B457:C457"/>
    <mergeCell ref="AM88:AN88"/>
    <mergeCell ref="AM91:AN91"/>
    <mergeCell ref="AM92:AN92"/>
    <mergeCell ref="B393:C393"/>
    <mergeCell ref="AH180:AJ180"/>
    <mergeCell ref="M180:O180"/>
    <mergeCell ref="Y180:AA180"/>
    <mergeCell ref="B180:B181"/>
    <mergeCell ref="C180:C181"/>
    <mergeCell ref="D180:F180"/>
    <mergeCell ref="G180:I180"/>
    <mergeCell ref="B90:C90"/>
    <mergeCell ref="D430:F430"/>
    <mergeCell ref="G430:I430"/>
    <mergeCell ref="J460:L460"/>
    <mergeCell ref="M460:O460"/>
    <mergeCell ref="V460:X460"/>
    <mergeCell ref="P460:R460"/>
    <mergeCell ref="S460:U460"/>
    <mergeCell ref="B485:C485"/>
    <mergeCell ref="B460:B461"/>
    <mergeCell ref="C460:C461"/>
    <mergeCell ref="D460:F460"/>
    <mergeCell ref="G460:I460"/>
    <mergeCell ref="Y460:AA460"/>
    <mergeCell ref="B398:AA398"/>
    <mergeCell ref="J180:L180"/>
    <mergeCell ref="D1:AG1"/>
    <mergeCell ref="D2:AG2"/>
    <mergeCell ref="Y5:AA5"/>
    <mergeCell ref="B174:C174"/>
    <mergeCell ref="S5:U5"/>
    <mergeCell ref="B5:B6"/>
    <mergeCell ref="C5:C6"/>
    <mergeCell ref="D5:F5"/>
    <mergeCell ref="G5:I5"/>
    <mergeCell ref="P5:R5"/>
    <mergeCell ref="V5:X5"/>
    <mergeCell ref="J5:L5"/>
    <mergeCell ref="M5:O5"/>
    <mergeCell ref="V430:X430"/>
    <mergeCell ref="Y430:AA430"/>
    <mergeCell ref="AB5:AD5"/>
    <mergeCell ref="AE5:AG5"/>
    <mergeCell ref="AH5:AJ5"/>
    <mergeCell ref="B399:AA399"/>
    <mergeCell ref="B429:AA429"/>
    <mergeCell ref="B397:AA397"/>
    <mergeCell ref="M400:O400"/>
    <mergeCell ref="V400:X400"/>
    <mergeCell ref="Y400:AA400"/>
    <mergeCell ref="P400:R400"/>
    <mergeCell ref="S400:U400"/>
    <mergeCell ref="D178:O178"/>
    <mergeCell ref="D179:O179"/>
    <mergeCell ref="P180:R180"/>
    <mergeCell ref="P430:R430"/>
    <mergeCell ref="S430:U430"/>
    <mergeCell ref="B459:AA459"/>
    <mergeCell ref="D400:F400"/>
    <mergeCell ref="G400:I400"/>
    <mergeCell ref="J400:L400"/>
    <mergeCell ref="B458:AA458"/>
    <mergeCell ref="B455:C455"/>
    <mergeCell ref="B425:C425"/>
    <mergeCell ref="B400:B401"/>
    <mergeCell ref="C400:C401"/>
    <mergeCell ref="B428:AA428"/>
    <mergeCell ref="B430:B431"/>
    <mergeCell ref="C430:C431"/>
    <mergeCell ref="J430:L430"/>
    <mergeCell ref="M430:O430"/>
  </mergeCells>
  <printOptions verticalCentered="1"/>
  <pageMargins left="0.35433070866141736" right="0.23622047244094491" top="0.35433070866141736" bottom="0.31496062992125984" header="0.31496062992125984" footer="0.15748031496062992"/>
  <pageSetup paperSize="5" scale="64" orientation="landscape" r:id="rId1"/>
  <headerFooter alignWithMargins="0"/>
  <rowBreaks count="1" manualBreakCount="1">
    <brk id="128" max="16383" man="1"/>
  </rowBreaks>
  <colBreaks count="1" manualBreakCount="1">
    <brk id="3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336600"/>
  </sheetPr>
  <dimension ref="A2:AT395"/>
  <sheetViews>
    <sheetView zoomScaleSheetLayoutView="80" workbookViewId="0">
      <pane ySplit="6" topLeftCell="A159" activePane="bottomLeft" state="frozen"/>
      <selection pane="bottomLeft" activeCell="I395" sqref="I395"/>
    </sheetView>
  </sheetViews>
  <sheetFormatPr defaultColWidth="9.140625" defaultRowHeight="15" customHeight="1"/>
  <cols>
    <col min="1" max="1" width="9.140625" style="653"/>
    <col min="2" max="2" width="9.140625" style="657" bestFit="1" customWidth="1"/>
    <col min="3" max="3" width="25" style="653" customWidth="1"/>
    <col min="4" max="4" width="10.140625" style="653" customWidth="1"/>
    <col min="5" max="19" width="10" style="653" customWidth="1"/>
    <col min="20" max="22" width="6" style="657" bestFit="1" customWidth="1"/>
    <col min="23" max="23" width="9.140625" style="653"/>
    <col min="24" max="24" width="6.7109375" style="653" customWidth="1"/>
    <col min="25" max="25" width="8.28515625" style="653" customWidth="1"/>
    <col min="26" max="26" width="8.7109375" style="653" bestFit="1" customWidth="1"/>
    <col min="27" max="27" width="10.42578125" style="653" customWidth="1"/>
    <col min="28" max="28" width="17.42578125" style="653" customWidth="1"/>
    <col min="29" max="30" width="7.42578125" style="653" bestFit="1" customWidth="1"/>
    <col min="31" max="31" width="8.7109375" style="653" bestFit="1" customWidth="1"/>
    <col min="32" max="32" width="8.85546875" style="653" customWidth="1"/>
    <col min="33" max="33" width="7.85546875" style="653" bestFit="1" customWidth="1"/>
    <col min="34" max="34" width="8.7109375" style="653" bestFit="1" customWidth="1"/>
    <col min="35" max="40" width="7.42578125" style="653" bestFit="1" customWidth="1"/>
    <col min="41" max="41" width="9.140625" style="653" bestFit="1" customWidth="1"/>
    <col min="42" max="43" width="8.7109375" style="653" bestFit="1" customWidth="1"/>
    <col min="44" max="16384" width="9.140625" style="653"/>
  </cols>
  <sheetData>
    <row r="2" spans="1:37" ht="15" customHeight="1">
      <c r="B2" s="653"/>
      <c r="C2" s="657"/>
      <c r="D2" s="1379" t="s">
        <v>294</v>
      </c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</row>
    <row r="3" spans="1:37" ht="15" customHeight="1">
      <c r="B3" s="658" t="s">
        <v>276</v>
      </c>
      <c r="C3" s="657"/>
      <c r="D3" s="1379" t="s">
        <v>886</v>
      </c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</row>
    <row r="4" spans="1:37" ht="15.75" customHeight="1">
      <c r="A4" s="1344" t="s">
        <v>898</v>
      </c>
      <c r="B4" s="1361" t="s">
        <v>1</v>
      </c>
      <c r="C4" s="1359" t="s">
        <v>284</v>
      </c>
      <c r="D4" s="1380" t="s">
        <v>147</v>
      </c>
      <c r="E4" s="1380"/>
      <c r="F4" s="1380"/>
      <c r="G4" s="1380"/>
      <c r="H4" s="1380"/>
      <c r="I4" s="1380"/>
      <c r="J4" s="1380" t="s">
        <v>148</v>
      </c>
      <c r="K4" s="1380"/>
      <c r="L4" s="1380"/>
      <c r="M4" s="1380"/>
      <c r="N4" s="1380"/>
      <c r="O4" s="1380"/>
      <c r="P4" s="1359" t="s">
        <v>6</v>
      </c>
      <c r="Q4" s="1359"/>
      <c r="R4" s="1359"/>
      <c r="S4" s="1373"/>
      <c r="T4" s="1349" t="s">
        <v>6</v>
      </c>
      <c r="U4" s="1349"/>
      <c r="V4" s="1349"/>
    </row>
    <row r="5" spans="1:37" s="659" customFormat="1" ht="14.25">
      <c r="A5" s="1344"/>
      <c r="B5" s="1362"/>
      <c r="C5" s="1359"/>
      <c r="D5" s="1359" t="s">
        <v>149</v>
      </c>
      <c r="E5" s="1359"/>
      <c r="F5" s="1359"/>
      <c r="G5" s="1359" t="s">
        <v>150</v>
      </c>
      <c r="H5" s="1359"/>
      <c r="I5" s="1359"/>
      <c r="J5" s="1359" t="s">
        <v>151</v>
      </c>
      <c r="K5" s="1359"/>
      <c r="L5" s="1359"/>
      <c r="M5" s="1359" t="s">
        <v>152</v>
      </c>
      <c r="N5" s="1359"/>
      <c r="O5" s="1359"/>
      <c r="P5" s="1359"/>
      <c r="Q5" s="1359"/>
      <c r="R5" s="1359"/>
      <c r="S5" s="1374"/>
      <c r="T5" s="1349"/>
      <c r="U5" s="1349"/>
      <c r="V5" s="1349"/>
      <c r="X5" s="1349" t="s">
        <v>6</v>
      </c>
      <c r="Y5" s="1349"/>
      <c r="Z5" s="1349"/>
      <c r="AK5" s="659">
        <f>AK186+AN186</f>
        <v>1667</v>
      </c>
    </row>
    <row r="6" spans="1:37" s="659" customFormat="1" ht="14.25">
      <c r="A6" s="1344"/>
      <c r="B6" s="1363"/>
      <c r="C6" s="1359"/>
      <c r="D6" s="103" t="s">
        <v>240</v>
      </c>
      <c r="E6" s="103" t="s">
        <v>241</v>
      </c>
      <c r="F6" s="103" t="s">
        <v>234</v>
      </c>
      <c r="G6" s="103" t="s">
        <v>240</v>
      </c>
      <c r="H6" s="103" t="s">
        <v>241</v>
      </c>
      <c r="I6" s="103" t="s">
        <v>234</v>
      </c>
      <c r="J6" s="103" t="s">
        <v>240</v>
      </c>
      <c r="K6" s="103" t="s">
        <v>241</v>
      </c>
      <c r="L6" s="103" t="s">
        <v>234</v>
      </c>
      <c r="M6" s="103" t="s">
        <v>240</v>
      </c>
      <c r="N6" s="103" t="s">
        <v>241</v>
      </c>
      <c r="O6" s="103" t="s">
        <v>234</v>
      </c>
      <c r="P6" s="103" t="s">
        <v>240</v>
      </c>
      <c r="Q6" s="103" t="s">
        <v>241</v>
      </c>
      <c r="R6" s="103" t="s">
        <v>234</v>
      </c>
      <c r="S6" s="1375"/>
      <c r="T6" s="701" t="s">
        <v>240</v>
      </c>
      <c r="U6" s="701" t="s">
        <v>241</v>
      </c>
      <c r="V6" s="701" t="s">
        <v>234</v>
      </c>
      <c r="X6" s="1349"/>
      <c r="Y6" s="1349"/>
      <c r="Z6" s="1349"/>
    </row>
    <row r="7" spans="1:37" ht="15" customHeight="1">
      <c r="B7" s="1058" t="s">
        <v>15</v>
      </c>
      <c r="C7" s="1059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X7" s="701" t="s">
        <v>240</v>
      </c>
      <c r="Y7" s="701" t="s">
        <v>241</v>
      </c>
      <c r="Z7" s="701" t="s">
        <v>234</v>
      </c>
    </row>
    <row r="8" spans="1:37" ht="15" customHeight="1">
      <c r="A8" s="653">
        <v>1</v>
      </c>
      <c r="B8" s="662">
        <v>1</v>
      </c>
      <c r="C8" s="663" t="s">
        <v>96</v>
      </c>
      <c r="D8" s="984">
        <v>132</v>
      </c>
      <c r="E8" s="984">
        <v>128</v>
      </c>
      <c r="F8" s="984">
        <f t="shared" ref="F8:F14" si="0">D8+E8</f>
        <v>260</v>
      </c>
      <c r="G8" s="984">
        <v>674</v>
      </c>
      <c r="H8" s="984">
        <v>647</v>
      </c>
      <c r="I8" s="984">
        <f t="shared" ref="I8:I14" si="1">G8+H8</f>
        <v>1321</v>
      </c>
      <c r="J8" s="984">
        <v>6</v>
      </c>
      <c r="K8" s="984">
        <v>6</v>
      </c>
      <c r="L8" s="984">
        <f t="shared" ref="L8:L14" si="2">J8+K8</f>
        <v>12</v>
      </c>
      <c r="M8" s="984"/>
      <c r="N8" s="984"/>
      <c r="O8" s="984">
        <f t="shared" ref="O8:O14" si="3">M8+N8</f>
        <v>0</v>
      </c>
      <c r="P8" s="984">
        <f t="shared" ref="P8:R14" si="4">D8+G8+J8+M8</f>
        <v>812</v>
      </c>
      <c r="Q8" s="984">
        <f t="shared" si="4"/>
        <v>781</v>
      </c>
      <c r="R8" s="984">
        <f t="shared" si="4"/>
        <v>1593</v>
      </c>
      <c r="S8" s="907"/>
      <c r="T8" s="657" t="str">
        <f>IF(P8=X8,"TRUE","FALSE")</f>
        <v>TRUE</v>
      </c>
      <c r="U8" s="657" t="str">
        <f>IF(Q8=Y8,"TRUE","FALSE")</f>
        <v>TRUE</v>
      </c>
      <c r="V8" s="657" t="str">
        <f>IF(R8=Z8,"TRUE","FALSE")</f>
        <v>TRUE</v>
      </c>
      <c r="X8" s="653">
        <f>Birth!Y8</f>
        <v>812</v>
      </c>
      <c r="Y8" s="653">
        <f>Birth!Z8</f>
        <v>781</v>
      </c>
      <c r="Z8" s="653">
        <f>Birth!AA8</f>
        <v>1593</v>
      </c>
    </row>
    <row r="9" spans="1:37" ht="15" customHeight="1">
      <c r="A9" s="653">
        <v>2</v>
      </c>
      <c r="B9" s="662">
        <v>2</v>
      </c>
      <c r="C9" s="663" t="s">
        <v>97</v>
      </c>
      <c r="D9" s="984">
        <v>374</v>
      </c>
      <c r="E9" s="984">
        <v>344</v>
      </c>
      <c r="F9" s="984">
        <f t="shared" si="0"/>
        <v>718</v>
      </c>
      <c r="G9" s="984">
        <v>894</v>
      </c>
      <c r="H9" s="984">
        <v>805</v>
      </c>
      <c r="I9" s="984">
        <f t="shared" si="1"/>
        <v>1699</v>
      </c>
      <c r="J9" s="984">
        <v>1</v>
      </c>
      <c r="K9" s="984">
        <v>0</v>
      </c>
      <c r="L9" s="984">
        <f t="shared" si="2"/>
        <v>1</v>
      </c>
      <c r="M9" s="984"/>
      <c r="N9" s="984"/>
      <c r="O9" s="984">
        <f t="shared" si="3"/>
        <v>0</v>
      </c>
      <c r="P9" s="984">
        <f t="shared" si="4"/>
        <v>1269</v>
      </c>
      <c r="Q9" s="984">
        <f t="shared" si="4"/>
        <v>1149</v>
      </c>
      <c r="R9" s="984">
        <f t="shared" si="4"/>
        <v>2418</v>
      </c>
      <c r="S9" s="907"/>
      <c r="T9" s="657" t="str">
        <f t="shared" ref="T9:T40" si="5">IF(P9=X9,"TRUE","FALSE")</f>
        <v>TRUE</v>
      </c>
      <c r="U9" s="657" t="str">
        <f t="shared" ref="U9:U40" si="6">IF(Q9=Y9,"TRUE","FALSE")</f>
        <v>TRUE</v>
      </c>
      <c r="V9" s="657" t="str">
        <f t="shared" ref="V9:V72" si="7">IF(R9=Z9,"TRUE","FALSE")</f>
        <v>TRUE</v>
      </c>
      <c r="X9" s="653">
        <f>Birth!Y9</f>
        <v>1269</v>
      </c>
      <c r="Y9" s="653">
        <f>Birth!Z9</f>
        <v>1149</v>
      </c>
      <c r="Z9" s="653">
        <f>Birth!AA9</f>
        <v>2418</v>
      </c>
    </row>
    <row r="10" spans="1:37" ht="15" customHeight="1">
      <c r="A10" s="653">
        <v>3</v>
      </c>
      <c r="B10" s="662">
        <v>3</v>
      </c>
      <c r="C10" s="663" t="s">
        <v>98</v>
      </c>
      <c r="D10" s="984">
        <v>512</v>
      </c>
      <c r="E10" s="984">
        <v>445</v>
      </c>
      <c r="F10" s="984">
        <f t="shared" si="0"/>
        <v>957</v>
      </c>
      <c r="G10" s="984">
        <v>161</v>
      </c>
      <c r="H10" s="984">
        <v>136</v>
      </c>
      <c r="I10" s="984">
        <f t="shared" si="1"/>
        <v>297</v>
      </c>
      <c r="J10" s="984">
        <v>6</v>
      </c>
      <c r="K10" s="984">
        <v>6</v>
      </c>
      <c r="L10" s="984">
        <f t="shared" si="2"/>
        <v>12</v>
      </c>
      <c r="M10" s="984"/>
      <c r="N10" s="984"/>
      <c r="O10" s="984">
        <f t="shared" si="3"/>
        <v>0</v>
      </c>
      <c r="P10" s="984">
        <f t="shared" si="4"/>
        <v>679</v>
      </c>
      <c r="Q10" s="984">
        <f t="shared" si="4"/>
        <v>587</v>
      </c>
      <c r="R10" s="984">
        <f t="shared" si="4"/>
        <v>1266</v>
      </c>
      <c r="S10" s="907"/>
      <c r="T10" s="657" t="str">
        <f t="shared" si="5"/>
        <v>TRUE</v>
      </c>
      <c r="U10" s="657" t="str">
        <f t="shared" si="6"/>
        <v>TRUE</v>
      </c>
      <c r="V10" s="657" t="str">
        <f t="shared" si="7"/>
        <v>TRUE</v>
      </c>
      <c r="X10" s="653">
        <f>Birth!Y10</f>
        <v>679</v>
      </c>
      <c r="Y10" s="653">
        <f>Birth!Z10</f>
        <v>587</v>
      </c>
      <c r="Z10" s="653">
        <f>Birth!AA10</f>
        <v>1266</v>
      </c>
    </row>
    <row r="11" spans="1:37" ht="15" customHeight="1">
      <c r="A11" s="653">
        <v>4</v>
      </c>
      <c r="B11" s="662">
        <v>4</v>
      </c>
      <c r="C11" s="663" t="s">
        <v>99</v>
      </c>
      <c r="D11" s="984">
        <v>32</v>
      </c>
      <c r="E11" s="984">
        <v>41</v>
      </c>
      <c r="F11" s="984">
        <f t="shared" si="0"/>
        <v>73</v>
      </c>
      <c r="G11" s="984">
        <v>370</v>
      </c>
      <c r="H11" s="984">
        <v>323</v>
      </c>
      <c r="I11" s="984">
        <f t="shared" si="1"/>
        <v>693</v>
      </c>
      <c r="J11" s="984">
        <v>6</v>
      </c>
      <c r="K11" s="984">
        <v>1</v>
      </c>
      <c r="L11" s="984">
        <f t="shared" si="2"/>
        <v>7</v>
      </c>
      <c r="M11" s="984"/>
      <c r="N11" s="984"/>
      <c r="O11" s="984">
        <f t="shared" si="3"/>
        <v>0</v>
      </c>
      <c r="P11" s="984">
        <f t="shared" si="4"/>
        <v>408</v>
      </c>
      <c r="Q11" s="984">
        <f t="shared" si="4"/>
        <v>365</v>
      </c>
      <c r="R11" s="984">
        <f t="shared" si="4"/>
        <v>773</v>
      </c>
      <c r="S11" s="907"/>
      <c r="T11" s="657" t="str">
        <f t="shared" si="5"/>
        <v>TRUE</v>
      </c>
      <c r="U11" s="657" t="str">
        <f t="shared" si="6"/>
        <v>TRUE</v>
      </c>
      <c r="V11" s="657" t="str">
        <f t="shared" si="7"/>
        <v>TRUE</v>
      </c>
      <c r="X11" s="653">
        <f>Birth!Y11</f>
        <v>408</v>
      </c>
      <c r="Y11" s="653">
        <f>Birth!Z11</f>
        <v>365</v>
      </c>
      <c r="Z11" s="653">
        <f>Birth!AA11</f>
        <v>773</v>
      </c>
    </row>
    <row r="12" spans="1:37" ht="15" customHeight="1">
      <c r="A12" s="653">
        <v>5</v>
      </c>
      <c r="B12" s="662">
        <v>5</v>
      </c>
      <c r="C12" s="663" t="s">
        <v>100</v>
      </c>
      <c r="D12" s="984">
        <v>186</v>
      </c>
      <c r="E12" s="984">
        <v>176</v>
      </c>
      <c r="F12" s="984">
        <f t="shared" si="0"/>
        <v>362</v>
      </c>
      <c r="G12" s="984">
        <v>127</v>
      </c>
      <c r="H12" s="984">
        <v>135</v>
      </c>
      <c r="I12" s="984">
        <f t="shared" si="1"/>
        <v>262</v>
      </c>
      <c r="J12" s="984">
        <v>1</v>
      </c>
      <c r="K12" s="984">
        <v>4</v>
      </c>
      <c r="L12" s="984">
        <f t="shared" si="2"/>
        <v>5</v>
      </c>
      <c r="M12" s="984"/>
      <c r="N12" s="984"/>
      <c r="O12" s="984">
        <f t="shared" si="3"/>
        <v>0</v>
      </c>
      <c r="P12" s="984">
        <f t="shared" si="4"/>
        <v>314</v>
      </c>
      <c r="Q12" s="984">
        <f t="shared" si="4"/>
        <v>315</v>
      </c>
      <c r="R12" s="984">
        <f t="shared" si="4"/>
        <v>629</v>
      </c>
      <c r="S12" s="907"/>
      <c r="T12" s="657" t="str">
        <f t="shared" si="5"/>
        <v>TRUE</v>
      </c>
      <c r="U12" s="657" t="str">
        <f t="shared" si="6"/>
        <v>TRUE</v>
      </c>
      <c r="V12" s="657" t="str">
        <f t="shared" si="7"/>
        <v>TRUE</v>
      </c>
      <c r="X12" s="653">
        <f>Birth!Y12</f>
        <v>314</v>
      </c>
      <c r="Y12" s="653">
        <f>Birth!Z12</f>
        <v>315</v>
      </c>
      <c r="Z12" s="653">
        <f>Birth!AA12</f>
        <v>629</v>
      </c>
    </row>
    <row r="13" spans="1:37" ht="15" customHeight="1">
      <c r="A13" s="653">
        <v>6</v>
      </c>
      <c r="B13" s="662">
        <v>6</v>
      </c>
      <c r="C13" s="663" t="s">
        <v>101</v>
      </c>
      <c r="D13" s="984">
        <v>123</v>
      </c>
      <c r="E13" s="984">
        <v>120</v>
      </c>
      <c r="F13" s="984">
        <f t="shared" si="0"/>
        <v>243</v>
      </c>
      <c r="G13" s="984">
        <v>557</v>
      </c>
      <c r="H13" s="984">
        <v>570</v>
      </c>
      <c r="I13" s="984">
        <f t="shared" si="1"/>
        <v>1127</v>
      </c>
      <c r="J13" s="984">
        <v>0</v>
      </c>
      <c r="K13" s="984">
        <v>0</v>
      </c>
      <c r="L13" s="984">
        <f t="shared" si="2"/>
        <v>0</v>
      </c>
      <c r="M13" s="984"/>
      <c r="N13" s="984"/>
      <c r="O13" s="984">
        <f t="shared" si="3"/>
        <v>0</v>
      </c>
      <c r="P13" s="984">
        <f t="shared" si="4"/>
        <v>680</v>
      </c>
      <c r="Q13" s="984">
        <f t="shared" si="4"/>
        <v>690</v>
      </c>
      <c r="R13" s="984">
        <f t="shared" si="4"/>
        <v>1370</v>
      </c>
      <c r="S13" s="907"/>
      <c r="T13" s="657" t="str">
        <f t="shared" si="5"/>
        <v>TRUE</v>
      </c>
      <c r="U13" s="657" t="str">
        <f t="shared" si="6"/>
        <v>TRUE</v>
      </c>
      <c r="V13" s="657" t="str">
        <f t="shared" si="7"/>
        <v>TRUE</v>
      </c>
      <c r="X13" s="653">
        <f>Birth!Y13</f>
        <v>680</v>
      </c>
      <c r="Y13" s="653">
        <f>Birth!Z13</f>
        <v>690</v>
      </c>
      <c r="Z13" s="653">
        <f>Birth!AA13</f>
        <v>1370</v>
      </c>
    </row>
    <row r="14" spans="1:37" ht="15" customHeight="1">
      <c r="A14" s="653">
        <v>7</v>
      </c>
      <c r="B14" s="662">
        <v>7</v>
      </c>
      <c r="C14" s="664" t="s">
        <v>102</v>
      </c>
      <c r="D14" s="984">
        <v>0</v>
      </c>
      <c r="E14" s="984">
        <v>0</v>
      </c>
      <c r="F14" s="984">
        <f t="shared" si="0"/>
        <v>0</v>
      </c>
      <c r="G14" s="984">
        <v>205</v>
      </c>
      <c r="H14" s="984">
        <v>174</v>
      </c>
      <c r="I14" s="984">
        <f t="shared" si="1"/>
        <v>379</v>
      </c>
      <c r="J14" s="984">
        <v>6</v>
      </c>
      <c r="K14" s="984">
        <v>11</v>
      </c>
      <c r="L14" s="984">
        <f t="shared" si="2"/>
        <v>17</v>
      </c>
      <c r="M14" s="984"/>
      <c r="N14" s="984"/>
      <c r="O14" s="984">
        <f t="shared" si="3"/>
        <v>0</v>
      </c>
      <c r="P14" s="984">
        <f t="shared" si="4"/>
        <v>211</v>
      </c>
      <c r="Q14" s="984">
        <f t="shared" si="4"/>
        <v>185</v>
      </c>
      <c r="R14" s="984">
        <f t="shared" si="4"/>
        <v>396</v>
      </c>
      <c r="S14" s="907"/>
      <c r="T14" s="657" t="str">
        <f t="shared" si="5"/>
        <v>TRUE</v>
      </c>
      <c r="U14" s="657" t="str">
        <f t="shared" si="6"/>
        <v>TRUE</v>
      </c>
      <c r="V14" s="657" t="str">
        <f t="shared" si="7"/>
        <v>TRUE</v>
      </c>
      <c r="X14" s="653">
        <f>Birth!Y14</f>
        <v>211</v>
      </c>
      <c r="Y14" s="653">
        <f>Birth!Z14</f>
        <v>185</v>
      </c>
      <c r="Z14" s="653">
        <f>Birth!AA14</f>
        <v>396</v>
      </c>
    </row>
    <row r="15" spans="1:37" ht="15" customHeight="1">
      <c r="B15" s="665"/>
      <c r="C15" s="1061" t="s">
        <v>6</v>
      </c>
      <c r="D15" s="1033">
        <f>SUM(D8:D14)</f>
        <v>1359</v>
      </c>
      <c r="E15" s="1033">
        <f t="shared" ref="E15:Q15" si="8">SUM(E8:E14)</f>
        <v>1254</v>
      </c>
      <c r="F15" s="1033">
        <f t="shared" si="8"/>
        <v>2613</v>
      </c>
      <c r="G15" s="1033">
        <f t="shared" si="8"/>
        <v>2988</v>
      </c>
      <c r="H15" s="1033">
        <f t="shared" si="8"/>
        <v>2790</v>
      </c>
      <c r="I15" s="1033">
        <f t="shared" si="8"/>
        <v>5778</v>
      </c>
      <c r="J15" s="1033">
        <f t="shared" si="8"/>
        <v>26</v>
      </c>
      <c r="K15" s="1033">
        <f t="shared" si="8"/>
        <v>28</v>
      </c>
      <c r="L15" s="1033">
        <f t="shared" si="8"/>
        <v>54</v>
      </c>
      <c r="M15" s="1033">
        <f t="shared" si="8"/>
        <v>0</v>
      </c>
      <c r="N15" s="1033">
        <f t="shared" si="8"/>
        <v>0</v>
      </c>
      <c r="O15" s="1033">
        <f t="shared" si="8"/>
        <v>0</v>
      </c>
      <c r="P15" s="1033">
        <f t="shared" si="8"/>
        <v>4373</v>
      </c>
      <c r="Q15" s="1033">
        <f t="shared" si="8"/>
        <v>4072</v>
      </c>
      <c r="R15" s="1033">
        <f>SUM(R8:R14)</f>
        <v>8445</v>
      </c>
      <c r="S15" s="908"/>
      <c r="T15" s="657" t="str">
        <f t="shared" si="5"/>
        <v>TRUE</v>
      </c>
      <c r="U15" s="657" t="str">
        <f t="shared" si="6"/>
        <v>TRUE</v>
      </c>
      <c r="V15" s="657" t="str">
        <f t="shared" si="7"/>
        <v>TRUE</v>
      </c>
      <c r="X15" s="653">
        <f>Birth!Y15</f>
        <v>4373</v>
      </c>
      <c r="Y15" s="653">
        <f>Birth!Z15</f>
        <v>4072</v>
      </c>
      <c r="Z15" s="653">
        <f>Birth!AA15</f>
        <v>8445</v>
      </c>
    </row>
    <row r="16" spans="1:37" ht="15" customHeight="1">
      <c r="B16" s="1067" t="s">
        <v>20</v>
      </c>
      <c r="C16" s="658"/>
      <c r="D16" s="1034"/>
      <c r="E16" s="1034"/>
      <c r="F16" s="1034"/>
      <c r="G16" s="1034"/>
      <c r="H16" s="1034"/>
      <c r="I16" s="1034"/>
      <c r="J16" s="1034"/>
      <c r="K16" s="1034"/>
      <c r="L16" s="1034"/>
      <c r="M16" s="1034"/>
      <c r="N16" s="1034"/>
      <c r="O16" s="1034"/>
      <c r="P16" s="1034"/>
      <c r="Q16" s="1034"/>
      <c r="R16" s="1035"/>
      <c r="S16" s="657"/>
      <c r="T16" s="657" t="str">
        <f t="shared" si="5"/>
        <v>TRUE</v>
      </c>
      <c r="U16" s="657" t="str">
        <f t="shared" si="6"/>
        <v>TRUE</v>
      </c>
      <c r="V16" s="657" t="str">
        <f t="shared" si="7"/>
        <v>TRUE</v>
      </c>
      <c r="X16" s="653">
        <f>Birth!Y16</f>
        <v>0</v>
      </c>
      <c r="Y16" s="653">
        <f>Birth!Z16</f>
        <v>0</v>
      </c>
      <c r="Z16" s="653">
        <f>Birth!AA16</f>
        <v>0</v>
      </c>
    </row>
    <row r="17" spans="1:26" ht="15" customHeight="1">
      <c r="A17" s="653">
        <v>1</v>
      </c>
      <c r="B17" s="666">
        <v>8</v>
      </c>
      <c r="C17" s="673" t="s">
        <v>637</v>
      </c>
      <c r="D17" s="984">
        <v>89</v>
      </c>
      <c r="E17" s="984">
        <v>70</v>
      </c>
      <c r="F17" s="984">
        <f t="shared" ref="F17:F19" si="9">D17+E17</f>
        <v>159</v>
      </c>
      <c r="G17" s="984">
        <v>5</v>
      </c>
      <c r="H17" s="984">
        <v>2</v>
      </c>
      <c r="I17" s="984">
        <f t="shared" ref="I17:I19" si="10">G17+H17</f>
        <v>7</v>
      </c>
      <c r="J17" s="984"/>
      <c r="K17" s="984"/>
      <c r="L17" s="984">
        <f t="shared" ref="L17:L19" si="11">J17+K17</f>
        <v>0</v>
      </c>
      <c r="M17" s="984"/>
      <c r="N17" s="984"/>
      <c r="O17" s="984">
        <f t="shared" ref="O17:O19" si="12">M17+N17</f>
        <v>0</v>
      </c>
      <c r="P17" s="984">
        <f t="shared" ref="P17:R19" si="13">D17+G17+J17+M17</f>
        <v>94</v>
      </c>
      <c r="Q17" s="984">
        <f t="shared" si="13"/>
        <v>72</v>
      </c>
      <c r="R17" s="984">
        <f t="shared" si="13"/>
        <v>166</v>
      </c>
      <c r="S17" s="907"/>
      <c r="T17" s="657" t="str">
        <f t="shared" si="5"/>
        <v>TRUE</v>
      </c>
      <c r="U17" s="657" t="str">
        <f t="shared" si="6"/>
        <v>TRUE</v>
      </c>
      <c r="V17" s="657" t="str">
        <f t="shared" si="7"/>
        <v>TRUE</v>
      </c>
      <c r="X17" s="653">
        <f>Birth!Y17</f>
        <v>94</v>
      </c>
      <c r="Y17" s="653">
        <f>Birth!Z17</f>
        <v>72</v>
      </c>
      <c r="Z17" s="653">
        <f>Birth!AA17</f>
        <v>166</v>
      </c>
    </row>
    <row r="18" spans="1:26" ht="15" customHeight="1">
      <c r="A18" s="653">
        <v>2</v>
      </c>
      <c r="B18" s="666">
        <v>9</v>
      </c>
      <c r="C18" s="673" t="s">
        <v>638</v>
      </c>
      <c r="D18" s="984">
        <v>44</v>
      </c>
      <c r="E18" s="984">
        <v>36</v>
      </c>
      <c r="F18" s="984">
        <f t="shared" si="9"/>
        <v>80</v>
      </c>
      <c r="G18" s="984"/>
      <c r="H18" s="984"/>
      <c r="I18" s="984">
        <f t="shared" si="10"/>
        <v>0</v>
      </c>
      <c r="J18" s="984">
        <v>1</v>
      </c>
      <c r="K18" s="984"/>
      <c r="L18" s="984">
        <f t="shared" si="11"/>
        <v>1</v>
      </c>
      <c r="M18" s="984"/>
      <c r="N18" s="984">
        <v>2</v>
      </c>
      <c r="O18" s="984">
        <f t="shared" si="12"/>
        <v>2</v>
      </c>
      <c r="P18" s="984">
        <f t="shared" si="13"/>
        <v>45</v>
      </c>
      <c r="Q18" s="984">
        <f t="shared" si="13"/>
        <v>38</v>
      </c>
      <c r="R18" s="984">
        <f t="shared" si="13"/>
        <v>83</v>
      </c>
      <c r="S18" s="907"/>
      <c r="T18" s="657" t="str">
        <f t="shared" si="5"/>
        <v>TRUE</v>
      </c>
      <c r="U18" s="657" t="str">
        <f t="shared" si="6"/>
        <v>TRUE</v>
      </c>
      <c r="V18" s="657" t="str">
        <f t="shared" si="7"/>
        <v>TRUE</v>
      </c>
      <c r="X18" s="653">
        <f>Birth!Y18</f>
        <v>45</v>
      </c>
      <c r="Y18" s="653">
        <f>Birth!Z18</f>
        <v>38</v>
      </c>
      <c r="Z18" s="653">
        <f>Birth!AA18</f>
        <v>83</v>
      </c>
    </row>
    <row r="19" spans="1:26" ht="15" customHeight="1">
      <c r="A19" s="653">
        <v>3</v>
      </c>
      <c r="B19" s="666">
        <v>10</v>
      </c>
      <c r="C19" s="673" t="s">
        <v>782</v>
      </c>
      <c r="D19" s="984">
        <v>19</v>
      </c>
      <c r="E19" s="984">
        <v>16</v>
      </c>
      <c r="F19" s="984">
        <f t="shared" si="9"/>
        <v>35</v>
      </c>
      <c r="G19" s="984"/>
      <c r="H19" s="984"/>
      <c r="I19" s="984">
        <f t="shared" si="10"/>
        <v>0</v>
      </c>
      <c r="J19" s="984">
        <v>1</v>
      </c>
      <c r="K19" s="984"/>
      <c r="L19" s="984">
        <f t="shared" si="11"/>
        <v>1</v>
      </c>
      <c r="M19" s="984"/>
      <c r="N19" s="984"/>
      <c r="O19" s="984">
        <f t="shared" si="12"/>
        <v>0</v>
      </c>
      <c r="P19" s="984">
        <f t="shared" si="13"/>
        <v>20</v>
      </c>
      <c r="Q19" s="984">
        <f t="shared" si="13"/>
        <v>16</v>
      </c>
      <c r="R19" s="984">
        <f t="shared" si="13"/>
        <v>36</v>
      </c>
      <c r="S19" s="907"/>
      <c r="T19" s="657" t="str">
        <f t="shared" si="5"/>
        <v>TRUE</v>
      </c>
      <c r="U19" s="657" t="str">
        <f t="shared" si="6"/>
        <v>TRUE</v>
      </c>
      <c r="V19" s="657" t="str">
        <f t="shared" si="7"/>
        <v>TRUE</v>
      </c>
      <c r="X19" s="653">
        <f>Birth!Y19</f>
        <v>20</v>
      </c>
      <c r="Y19" s="653">
        <f>Birth!Z19</f>
        <v>16</v>
      </c>
      <c r="Z19" s="653">
        <f>Birth!AA19</f>
        <v>36</v>
      </c>
    </row>
    <row r="20" spans="1:26" ht="15" customHeight="1">
      <c r="B20" s="665"/>
      <c r="C20" s="1063" t="s">
        <v>6</v>
      </c>
      <c r="D20" s="1033">
        <f t="shared" ref="D20:R20" si="14">SUM(D17:D19)</f>
        <v>152</v>
      </c>
      <c r="E20" s="1033">
        <f t="shared" si="14"/>
        <v>122</v>
      </c>
      <c r="F20" s="1033">
        <f t="shared" si="14"/>
        <v>274</v>
      </c>
      <c r="G20" s="1033">
        <f t="shared" si="14"/>
        <v>5</v>
      </c>
      <c r="H20" s="1033">
        <f t="shared" si="14"/>
        <v>2</v>
      </c>
      <c r="I20" s="1033">
        <f t="shared" si="14"/>
        <v>7</v>
      </c>
      <c r="J20" s="1033">
        <f t="shared" si="14"/>
        <v>2</v>
      </c>
      <c r="K20" s="1033">
        <f t="shared" si="14"/>
        <v>0</v>
      </c>
      <c r="L20" s="1033">
        <f t="shared" si="14"/>
        <v>2</v>
      </c>
      <c r="M20" s="1033">
        <f t="shared" si="14"/>
        <v>0</v>
      </c>
      <c r="N20" s="1033">
        <f t="shared" si="14"/>
        <v>2</v>
      </c>
      <c r="O20" s="1033">
        <f t="shared" si="14"/>
        <v>2</v>
      </c>
      <c r="P20" s="1033">
        <f t="shared" si="14"/>
        <v>159</v>
      </c>
      <c r="Q20" s="1033">
        <f t="shared" si="14"/>
        <v>126</v>
      </c>
      <c r="R20" s="1033">
        <f t="shared" si="14"/>
        <v>285</v>
      </c>
      <c r="S20" s="908"/>
      <c r="T20" s="657" t="str">
        <f t="shared" si="5"/>
        <v>TRUE</v>
      </c>
      <c r="U20" s="657" t="str">
        <f t="shared" si="6"/>
        <v>TRUE</v>
      </c>
      <c r="V20" s="657" t="str">
        <f t="shared" si="7"/>
        <v>TRUE</v>
      </c>
      <c r="X20" s="653">
        <f>Birth!Y20</f>
        <v>159</v>
      </c>
      <c r="Y20" s="653">
        <f>Birth!Z20</f>
        <v>126</v>
      </c>
      <c r="Z20" s="653">
        <f>Birth!AA20</f>
        <v>285</v>
      </c>
    </row>
    <row r="21" spans="1:26" ht="15" customHeight="1">
      <c r="B21" s="662" t="s">
        <v>21</v>
      </c>
      <c r="C21" s="1059"/>
      <c r="D21" s="1034"/>
      <c r="E21" s="1034"/>
      <c r="F21" s="1034"/>
      <c r="G21" s="1034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5"/>
      <c r="S21" s="657"/>
      <c r="T21" s="657" t="str">
        <f t="shared" si="5"/>
        <v>TRUE</v>
      </c>
      <c r="U21" s="657" t="str">
        <f t="shared" si="6"/>
        <v>TRUE</v>
      </c>
      <c r="V21" s="657" t="str">
        <f t="shared" si="7"/>
        <v>TRUE</v>
      </c>
      <c r="X21" s="653">
        <f>Birth!Y21</f>
        <v>0</v>
      </c>
      <c r="Y21" s="653">
        <f>Birth!Z21</f>
        <v>0</v>
      </c>
      <c r="Z21" s="653">
        <f>Birth!AA21</f>
        <v>0</v>
      </c>
    </row>
    <row r="22" spans="1:26" ht="15" customHeight="1">
      <c r="A22" s="653">
        <v>1</v>
      </c>
      <c r="B22" s="666">
        <v>11</v>
      </c>
      <c r="C22" s="1069" t="s">
        <v>22</v>
      </c>
      <c r="D22" s="1036">
        <v>107</v>
      </c>
      <c r="E22" s="1036">
        <v>74</v>
      </c>
      <c r="F22" s="984">
        <f>SUM(D22:E22)</f>
        <v>181</v>
      </c>
      <c r="G22" s="1036">
        <v>0</v>
      </c>
      <c r="H22" s="1036">
        <v>0</v>
      </c>
      <c r="I22" s="984">
        <f>SUM(G22:H22)</f>
        <v>0</v>
      </c>
      <c r="J22" s="1036">
        <v>1</v>
      </c>
      <c r="K22" s="1036">
        <v>1</v>
      </c>
      <c r="L22" s="984">
        <f>SUM(J22:K22)</f>
        <v>2</v>
      </c>
      <c r="M22" s="1036">
        <v>0</v>
      </c>
      <c r="N22" s="1036">
        <v>0</v>
      </c>
      <c r="O22" s="984">
        <f>SUM(M22:N22)</f>
        <v>0</v>
      </c>
      <c r="P22" s="984">
        <f t="shared" ref="P22:Q27" si="15">D22+G22+J22+M22</f>
        <v>108</v>
      </c>
      <c r="Q22" s="984">
        <f t="shared" si="15"/>
        <v>75</v>
      </c>
      <c r="R22" s="984">
        <f t="shared" ref="R22:R27" si="16">P22+Q22</f>
        <v>183</v>
      </c>
      <c r="S22" s="907"/>
      <c r="T22" s="657" t="str">
        <f t="shared" si="5"/>
        <v>TRUE</v>
      </c>
      <c r="U22" s="657" t="str">
        <f t="shared" si="6"/>
        <v>TRUE</v>
      </c>
      <c r="V22" s="657" t="str">
        <f t="shared" si="7"/>
        <v>TRUE</v>
      </c>
      <c r="X22" s="653">
        <f>Birth!Y22</f>
        <v>108</v>
      </c>
      <c r="Y22" s="653">
        <f>Birth!Z22</f>
        <v>75</v>
      </c>
      <c r="Z22" s="653">
        <f>Birth!AA22</f>
        <v>183</v>
      </c>
    </row>
    <row r="23" spans="1:26" ht="15" customHeight="1">
      <c r="A23" s="653">
        <v>2</v>
      </c>
      <c r="B23" s="666">
        <v>12</v>
      </c>
      <c r="C23" s="1069" t="s">
        <v>23</v>
      </c>
      <c r="D23" s="1036">
        <v>126</v>
      </c>
      <c r="E23" s="1036">
        <v>113</v>
      </c>
      <c r="F23" s="984">
        <f t="shared" ref="F23:F27" si="17">SUM(D23:E23)</f>
        <v>239</v>
      </c>
      <c r="G23" s="1036">
        <v>0</v>
      </c>
      <c r="H23" s="1036">
        <v>0</v>
      </c>
      <c r="I23" s="984">
        <f t="shared" ref="I23:I27" si="18">SUM(G23:H23)</f>
        <v>0</v>
      </c>
      <c r="J23" s="1036">
        <v>2</v>
      </c>
      <c r="K23" s="1036">
        <v>2</v>
      </c>
      <c r="L23" s="984">
        <f t="shared" ref="L23:L27" si="19">SUM(J23:K23)</f>
        <v>4</v>
      </c>
      <c r="M23" s="1036">
        <v>0</v>
      </c>
      <c r="N23" s="1036">
        <v>0</v>
      </c>
      <c r="O23" s="984">
        <f t="shared" ref="O23:O27" si="20">SUM(M23:N23)</f>
        <v>0</v>
      </c>
      <c r="P23" s="984">
        <f t="shared" si="15"/>
        <v>128</v>
      </c>
      <c r="Q23" s="984">
        <f t="shared" si="15"/>
        <v>115</v>
      </c>
      <c r="R23" s="984">
        <f t="shared" si="16"/>
        <v>243</v>
      </c>
      <c r="S23" s="907"/>
      <c r="T23" s="657" t="str">
        <f t="shared" si="5"/>
        <v>TRUE</v>
      </c>
      <c r="U23" s="657" t="str">
        <f t="shared" si="6"/>
        <v>TRUE</v>
      </c>
      <c r="V23" s="657" t="str">
        <f t="shared" si="7"/>
        <v>TRUE</v>
      </c>
      <c r="X23" s="653">
        <f>Birth!Y23</f>
        <v>128</v>
      </c>
      <c r="Y23" s="653">
        <f>Birth!Z23</f>
        <v>115</v>
      </c>
      <c r="Z23" s="653">
        <f>Birth!AA23</f>
        <v>243</v>
      </c>
    </row>
    <row r="24" spans="1:26" ht="15" customHeight="1">
      <c r="A24" s="653">
        <v>3</v>
      </c>
      <c r="B24" s="666">
        <v>13</v>
      </c>
      <c r="C24" s="1069" t="s">
        <v>105</v>
      </c>
      <c r="D24" s="1036">
        <v>6</v>
      </c>
      <c r="E24" s="1036">
        <v>6</v>
      </c>
      <c r="F24" s="984">
        <f t="shared" si="17"/>
        <v>12</v>
      </c>
      <c r="G24" s="1036">
        <v>280</v>
      </c>
      <c r="H24" s="1036">
        <v>234</v>
      </c>
      <c r="I24" s="984">
        <f t="shared" si="18"/>
        <v>514</v>
      </c>
      <c r="J24" s="1036">
        <v>10</v>
      </c>
      <c r="K24" s="1036">
        <v>7</v>
      </c>
      <c r="L24" s="984">
        <f t="shared" si="19"/>
        <v>17</v>
      </c>
      <c r="M24" s="1036">
        <v>5</v>
      </c>
      <c r="N24" s="1036">
        <v>14</v>
      </c>
      <c r="O24" s="984">
        <f t="shared" si="20"/>
        <v>19</v>
      </c>
      <c r="P24" s="984">
        <f t="shared" si="15"/>
        <v>301</v>
      </c>
      <c r="Q24" s="984">
        <f t="shared" si="15"/>
        <v>261</v>
      </c>
      <c r="R24" s="984">
        <f t="shared" si="16"/>
        <v>562</v>
      </c>
      <c r="S24" s="907"/>
      <c r="T24" s="657" t="str">
        <f t="shared" si="5"/>
        <v>TRUE</v>
      </c>
      <c r="U24" s="657" t="str">
        <f t="shared" si="6"/>
        <v>TRUE</v>
      </c>
      <c r="V24" s="657" t="str">
        <f t="shared" si="7"/>
        <v>TRUE</v>
      </c>
      <c r="X24" s="653">
        <f>Birth!Y24</f>
        <v>301</v>
      </c>
      <c r="Y24" s="653">
        <f>Birth!Z24</f>
        <v>261</v>
      </c>
      <c r="Z24" s="653">
        <f>Birth!AA24</f>
        <v>562</v>
      </c>
    </row>
    <row r="25" spans="1:26" ht="15" customHeight="1">
      <c r="A25" s="653">
        <v>4</v>
      </c>
      <c r="B25" s="666">
        <v>14</v>
      </c>
      <c r="C25" s="1069" t="s">
        <v>454</v>
      </c>
      <c r="D25" s="1036">
        <v>162</v>
      </c>
      <c r="E25" s="1036">
        <v>169</v>
      </c>
      <c r="F25" s="984">
        <f t="shared" si="17"/>
        <v>331</v>
      </c>
      <c r="G25" s="1036">
        <v>0</v>
      </c>
      <c r="H25" s="1036">
        <v>0</v>
      </c>
      <c r="I25" s="984">
        <f t="shared" si="18"/>
        <v>0</v>
      </c>
      <c r="J25" s="1036">
        <v>13</v>
      </c>
      <c r="K25" s="1036">
        <v>10</v>
      </c>
      <c r="L25" s="984">
        <f t="shared" si="19"/>
        <v>23</v>
      </c>
      <c r="M25" s="1036">
        <v>0</v>
      </c>
      <c r="N25" s="1036">
        <v>0</v>
      </c>
      <c r="O25" s="984">
        <f t="shared" si="20"/>
        <v>0</v>
      </c>
      <c r="P25" s="984">
        <f t="shared" si="15"/>
        <v>175</v>
      </c>
      <c r="Q25" s="984">
        <f t="shared" si="15"/>
        <v>179</v>
      </c>
      <c r="R25" s="984">
        <f t="shared" si="16"/>
        <v>354</v>
      </c>
      <c r="S25" s="907"/>
      <c r="T25" s="657" t="str">
        <f t="shared" si="5"/>
        <v>TRUE</v>
      </c>
      <c r="U25" s="657" t="str">
        <f t="shared" si="6"/>
        <v>TRUE</v>
      </c>
      <c r="V25" s="657" t="str">
        <f t="shared" si="7"/>
        <v>TRUE</v>
      </c>
      <c r="X25" s="653">
        <f>Birth!Y25</f>
        <v>175</v>
      </c>
      <c r="Y25" s="653">
        <f>Birth!Z25</f>
        <v>179</v>
      </c>
      <c r="Z25" s="653">
        <f>Birth!AA25</f>
        <v>354</v>
      </c>
    </row>
    <row r="26" spans="1:26" ht="15" customHeight="1">
      <c r="A26" s="653">
        <v>5</v>
      </c>
      <c r="B26" s="666">
        <v>15</v>
      </c>
      <c r="C26" s="1069" t="s">
        <v>24</v>
      </c>
      <c r="D26" s="1036">
        <v>5</v>
      </c>
      <c r="E26" s="1036">
        <v>3</v>
      </c>
      <c r="F26" s="984">
        <f t="shared" si="17"/>
        <v>8</v>
      </c>
      <c r="G26" s="1036">
        <v>1</v>
      </c>
      <c r="H26" s="1036">
        <v>1</v>
      </c>
      <c r="I26" s="984">
        <f t="shared" si="18"/>
        <v>2</v>
      </c>
      <c r="J26" s="1036">
        <v>4</v>
      </c>
      <c r="K26" s="1036">
        <v>1</v>
      </c>
      <c r="L26" s="984">
        <f t="shared" si="19"/>
        <v>5</v>
      </c>
      <c r="M26" s="1036">
        <v>0</v>
      </c>
      <c r="N26" s="1036">
        <v>0</v>
      </c>
      <c r="O26" s="984">
        <f t="shared" si="20"/>
        <v>0</v>
      </c>
      <c r="P26" s="984">
        <f t="shared" si="15"/>
        <v>10</v>
      </c>
      <c r="Q26" s="984">
        <f t="shared" si="15"/>
        <v>5</v>
      </c>
      <c r="R26" s="984">
        <f t="shared" si="16"/>
        <v>15</v>
      </c>
      <c r="S26" s="907"/>
      <c r="T26" s="657" t="str">
        <f t="shared" si="5"/>
        <v>TRUE</v>
      </c>
      <c r="U26" s="657" t="str">
        <f t="shared" si="6"/>
        <v>TRUE</v>
      </c>
      <c r="V26" s="657" t="str">
        <f t="shared" si="7"/>
        <v>TRUE</v>
      </c>
      <c r="X26" s="653">
        <f>Birth!Y26</f>
        <v>10</v>
      </c>
      <c r="Y26" s="653">
        <f>Birth!Z26</f>
        <v>5</v>
      </c>
      <c r="Z26" s="653">
        <f>Birth!AA26</f>
        <v>15</v>
      </c>
    </row>
    <row r="27" spans="1:26" ht="15" customHeight="1">
      <c r="A27" s="653">
        <v>6</v>
      </c>
      <c r="B27" s="666">
        <v>16</v>
      </c>
      <c r="C27" s="1069" t="s">
        <v>104</v>
      </c>
      <c r="D27" s="1036">
        <v>1</v>
      </c>
      <c r="E27" s="1036">
        <v>1</v>
      </c>
      <c r="F27" s="984">
        <f t="shared" si="17"/>
        <v>2</v>
      </c>
      <c r="G27" s="1036">
        <v>7</v>
      </c>
      <c r="H27" s="1036">
        <v>9</v>
      </c>
      <c r="I27" s="984">
        <f t="shared" si="18"/>
        <v>16</v>
      </c>
      <c r="J27" s="1036">
        <v>5</v>
      </c>
      <c r="K27" s="1036">
        <v>4</v>
      </c>
      <c r="L27" s="984">
        <f t="shared" si="19"/>
        <v>9</v>
      </c>
      <c r="M27" s="1036">
        <v>0</v>
      </c>
      <c r="N27" s="1036">
        <v>0</v>
      </c>
      <c r="O27" s="984">
        <f t="shared" si="20"/>
        <v>0</v>
      </c>
      <c r="P27" s="984">
        <f t="shared" si="15"/>
        <v>13</v>
      </c>
      <c r="Q27" s="984">
        <f t="shared" si="15"/>
        <v>14</v>
      </c>
      <c r="R27" s="984">
        <f t="shared" si="16"/>
        <v>27</v>
      </c>
      <c r="S27" s="907"/>
      <c r="T27" s="657" t="str">
        <f t="shared" si="5"/>
        <v>TRUE</v>
      </c>
      <c r="U27" s="657" t="str">
        <f t="shared" si="6"/>
        <v>TRUE</v>
      </c>
      <c r="V27" s="657" t="str">
        <f t="shared" si="7"/>
        <v>TRUE</v>
      </c>
      <c r="X27" s="653">
        <f>Birth!Y27</f>
        <v>13</v>
      </c>
      <c r="Y27" s="653">
        <f>Birth!Z27</f>
        <v>14</v>
      </c>
      <c r="Z27" s="653">
        <f>Birth!AA27</f>
        <v>27</v>
      </c>
    </row>
    <row r="28" spans="1:26" ht="15" customHeight="1">
      <c r="B28" s="665"/>
      <c r="C28" s="1063" t="s">
        <v>6</v>
      </c>
      <c r="D28" s="1033">
        <f>SUM(D22:D27)</f>
        <v>407</v>
      </c>
      <c r="E28" s="1033">
        <f t="shared" ref="E28:R28" si="21">SUM(E22:E27)</f>
        <v>366</v>
      </c>
      <c r="F28" s="1033">
        <f t="shared" si="21"/>
        <v>773</v>
      </c>
      <c r="G28" s="1033">
        <f t="shared" si="21"/>
        <v>288</v>
      </c>
      <c r="H28" s="1033">
        <f t="shared" si="21"/>
        <v>244</v>
      </c>
      <c r="I28" s="1033">
        <f t="shared" si="21"/>
        <v>532</v>
      </c>
      <c r="J28" s="1033">
        <f t="shared" si="21"/>
        <v>35</v>
      </c>
      <c r="K28" s="1033">
        <f t="shared" si="21"/>
        <v>25</v>
      </c>
      <c r="L28" s="1033">
        <f t="shared" si="21"/>
        <v>60</v>
      </c>
      <c r="M28" s="1033">
        <f t="shared" si="21"/>
        <v>5</v>
      </c>
      <c r="N28" s="1033">
        <f t="shared" si="21"/>
        <v>14</v>
      </c>
      <c r="O28" s="1033">
        <f t="shared" si="21"/>
        <v>19</v>
      </c>
      <c r="P28" s="1033">
        <f t="shared" si="21"/>
        <v>735</v>
      </c>
      <c r="Q28" s="1033">
        <f t="shared" si="21"/>
        <v>649</v>
      </c>
      <c r="R28" s="1033">
        <f t="shared" si="21"/>
        <v>1384</v>
      </c>
      <c r="S28" s="908"/>
      <c r="T28" s="657" t="str">
        <f t="shared" si="5"/>
        <v>TRUE</v>
      </c>
      <c r="U28" s="657" t="str">
        <f t="shared" si="6"/>
        <v>TRUE</v>
      </c>
      <c r="V28" s="657" t="str">
        <f t="shared" si="7"/>
        <v>TRUE</v>
      </c>
      <c r="X28" s="653">
        <f>Birth!Y28</f>
        <v>735</v>
      </c>
      <c r="Y28" s="653">
        <f>Birth!Z28</f>
        <v>649</v>
      </c>
      <c r="Z28" s="653">
        <f>Birth!AA28</f>
        <v>1384</v>
      </c>
    </row>
    <row r="29" spans="1:26" ht="15" customHeight="1">
      <c r="B29" s="1067" t="s">
        <v>25</v>
      </c>
      <c r="C29" s="658"/>
      <c r="D29" s="1034"/>
      <c r="E29" s="1034"/>
      <c r="F29" s="1034"/>
      <c r="G29" s="1034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5"/>
      <c r="S29" s="657"/>
      <c r="T29" s="657" t="str">
        <f t="shared" si="5"/>
        <v>TRUE</v>
      </c>
      <c r="U29" s="657" t="str">
        <f t="shared" si="6"/>
        <v>TRUE</v>
      </c>
      <c r="V29" s="657" t="str">
        <f t="shared" si="7"/>
        <v>TRUE</v>
      </c>
      <c r="X29" s="653">
        <f>Birth!Y29</f>
        <v>0</v>
      </c>
      <c r="Y29" s="653">
        <f>Birth!Z29</f>
        <v>0</v>
      </c>
      <c r="Z29" s="653">
        <f>Birth!AA29</f>
        <v>0</v>
      </c>
    </row>
    <row r="30" spans="1:26" ht="15" customHeight="1">
      <c r="A30" s="653">
        <v>1</v>
      </c>
      <c r="B30" s="666">
        <v>17</v>
      </c>
      <c r="C30" s="669" t="s">
        <v>106</v>
      </c>
      <c r="D30" s="984">
        <v>536</v>
      </c>
      <c r="E30" s="984">
        <v>508</v>
      </c>
      <c r="F30" s="1037">
        <f>+D30+E30</f>
        <v>1044</v>
      </c>
      <c r="G30" s="1036">
        <v>14</v>
      </c>
      <c r="H30" s="1036">
        <v>12</v>
      </c>
      <c r="I30" s="1037">
        <f>+G30+H30</f>
        <v>26</v>
      </c>
      <c r="J30" s="984">
        <v>6</v>
      </c>
      <c r="K30" s="984">
        <v>9</v>
      </c>
      <c r="L30" s="1037">
        <f>+J30+K30</f>
        <v>15</v>
      </c>
      <c r="M30" s="1036"/>
      <c r="N30" s="1036"/>
      <c r="O30" s="1037">
        <f>+M30+N30</f>
        <v>0</v>
      </c>
      <c r="P30" s="984">
        <f t="shared" ref="P30:R31" si="22">D30+G30+J30+M30</f>
        <v>556</v>
      </c>
      <c r="Q30" s="984">
        <f t="shared" si="22"/>
        <v>529</v>
      </c>
      <c r="R30" s="984">
        <f t="shared" si="22"/>
        <v>1085</v>
      </c>
      <c r="S30" s="907"/>
      <c r="T30" s="657" t="str">
        <f t="shared" si="5"/>
        <v>TRUE</v>
      </c>
      <c r="U30" s="657" t="str">
        <f t="shared" si="6"/>
        <v>TRUE</v>
      </c>
      <c r="V30" s="657" t="str">
        <f t="shared" si="7"/>
        <v>TRUE</v>
      </c>
      <c r="X30" s="653">
        <f>Birth!Y30</f>
        <v>556</v>
      </c>
      <c r="Y30" s="653">
        <f>Birth!Z30</f>
        <v>529</v>
      </c>
      <c r="Z30" s="653">
        <f>Birth!AA30</f>
        <v>1085</v>
      </c>
    </row>
    <row r="31" spans="1:26" ht="15" customHeight="1">
      <c r="A31" s="653">
        <v>2</v>
      </c>
      <c r="B31" s="666">
        <v>18</v>
      </c>
      <c r="C31" s="669" t="s">
        <v>107</v>
      </c>
      <c r="D31" s="984">
        <v>118</v>
      </c>
      <c r="E31" s="984">
        <v>113</v>
      </c>
      <c r="F31" s="1037">
        <f>+D31+E31</f>
        <v>231</v>
      </c>
      <c r="G31" s="1036"/>
      <c r="H31" s="1036"/>
      <c r="I31" s="1037">
        <f>+G31+H31</f>
        <v>0</v>
      </c>
      <c r="J31" s="984">
        <v>13</v>
      </c>
      <c r="K31" s="984">
        <v>10</v>
      </c>
      <c r="L31" s="1037">
        <f>+J31+K31</f>
        <v>23</v>
      </c>
      <c r="M31" s="1036"/>
      <c r="N31" s="1036"/>
      <c r="O31" s="1037">
        <f>+M31+N31</f>
        <v>0</v>
      </c>
      <c r="P31" s="984">
        <f t="shared" si="22"/>
        <v>131</v>
      </c>
      <c r="Q31" s="984">
        <f t="shared" si="22"/>
        <v>123</v>
      </c>
      <c r="R31" s="984">
        <f t="shared" si="22"/>
        <v>254</v>
      </c>
      <c r="S31" s="907"/>
      <c r="T31" s="657" t="str">
        <f t="shared" si="5"/>
        <v>TRUE</v>
      </c>
      <c r="U31" s="657" t="str">
        <f t="shared" si="6"/>
        <v>TRUE</v>
      </c>
      <c r="V31" s="657" t="str">
        <f t="shared" si="7"/>
        <v>TRUE</v>
      </c>
      <c r="X31" s="653">
        <f>Birth!Y31</f>
        <v>131</v>
      </c>
      <c r="Y31" s="653">
        <f>Birth!Z31</f>
        <v>123</v>
      </c>
      <c r="Z31" s="653">
        <f>Birth!AA31</f>
        <v>254</v>
      </c>
    </row>
    <row r="32" spans="1:26" s="680" customFormat="1" ht="15" customHeight="1">
      <c r="B32" s="665"/>
      <c r="C32" s="1063" t="s">
        <v>6</v>
      </c>
      <c r="D32" s="1031">
        <f t="shared" ref="D32:R32" si="23">SUM(D30:D31)</f>
        <v>654</v>
      </c>
      <c r="E32" s="1031">
        <f t="shared" si="23"/>
        <v>621</v>
      </c>
      <c r="F32" s="1031">
        <f t="shared" si="23"/>
        <v>1275</v>
      </c>
      <c r="G32" s="1031">
        <f t="shared" si="23"/>
        <v>14</v>
      </c>
      <c r="H32" s="1031">
        <f t="shared" si="23"/>
        <v>12</v>
      </c>
      <c r="I32" s="1031">
        <f t="shared" si="23"/>
        <v>26</v>
      </c>
      <c r="J32" s="1031">
        <f t="shared" si="23"/>
        <v>19</v>
      </c>
      <c r="K32" s="1031">
        <f t="shared" si="23"/>
        <v>19</v>
      </c>
      <c r="L32" s="1031">
        <f t="shared" si="23"/>
        <v>38</v>
      </c>
      <c r="M32" s="1031">
        <f t="shared" si="23"/>
        <v>0</v>
      </c>
      <c r="N32" s="1031">
        <f t="shared" si="23"/>
        <v>0</v>
      </c>
      <c r="O32" s="1031">
        <f t="shared" si="23"/>
        <v>0</v>
      </c>
      <c r="P32" s="1031">
        <f t="shared" si="23"/>
        <v>687</v>
      </c>
      <c r="Q32" s="1031">
        <f t="shared" si="23"/>
        <v>652</v>
      </c>
      <c r="R32" s="1031">
        <f t="shared" si="23"/>
        <v>1339</v>
      </c>
      <c r="S32" s="909"/>
      <c r="T32" s="688" t="str">
        <f t="shared" si="5"/>
        <v>TRUE</v>
      </c>
      <c r="U32" s="688" t="str">
        <f t="shared" si="6"/>
        <v>TRUE</v>
      </c>
      <c r="V32" s="688" t="str">
        <f t="shared" si="7"/>
        <v>TRUE</v>
      </c>
      <c r="X32" s="680">
        <f>Birth!Y32</f>
        <v>687</v>
      </c>
      <c r="Y32" s="680">
        <f>Birth!Z32</f>
        <v>652</v>
      </c>
      <c r="Z32" s="680">
        <f>Birth!AA32</f>
        <v>1339</v>
      </c>
    </row>
    <row r="33" spans="1:26" ht="15" customHeight="1">
      <c r="B33" s="1067" t="s">
        <v>27</v>
      </c>
      <c r="C33" s="658"/>
      <c r="D33" s="1034"/>
      <c r="E33" s="1034"/>
      <c r="F33" s="1034"/>
      <c r="G33" s="1034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5"/>
      <c r="S33" s="657"/>
      <c r="T33" s="657" t="str">
        <f t="shared" si="5"/>
        <v>TRUE</v>
      </c>
      <c r="U33" s="657" t="str">
        <f t="shared" si="6"/>
        <v>TRUE</v>
      </c>
      <c r="V33" s="657" t="str">
        <f t="shared" si="7"/>
        <v>TRUE</v>
      </c>
      <c r="X33" s="653">
        <f>Birth!Y33</f>
        <v>0</v>
      </c>
      <c r="Y33" s="653">
        <f>Birth!Z33</f>
        <v>0</v>
      </c>
      <c r="Z33" s="653">
        <f>Birth!AA33</f>
        <v>0</v>
      </c>
    </row>
    <row r="34" spans="1:26" ht="15" customHeight="1">
      <c r="A34" s="653">
        <v>1</v>
      </c>
      <c r="B34" s="666">
        <v>19</v>
      </c>
      <c r="C34" s="707" t="s">
        <v>444</v>
      </c>
      <c r="D34" s="1037">
        <v>187</v>
      </c>
      <c r="E34" s="1037">
        <v>181</v>
      </c>
      <c r="F34" s="1037">
        <f t="shared" ref="F34:F37" si="24">+D34+E34</f>
        <v>368</v>
      </c>
      <c r="G34" s="1037">
        <v>0</v>
      </c>
      <c r="H34" s="1037">
        <v>0</v>
      </c>
      <c r="I34" s="1037">
        <f t="shared" ref="I34:I37" si="25">+G34+H34</f>
        <v>0</v>
      </c>
      <c r="J34" s="1037"/>
      <c r="K34" s="1037"/>
      <c r="L34" s="1037">
        <f t="shared" ref="L34:L37" si="26">+J34+K34</f>
        <v>0</v>
      </c>
      <c r="M34" s="1037">
        <v>9</v>
      </c>
      <c r="N34" s="1037">
        <v>13</v>
      </c>
      <c r="O34" s="1037">
        <f t="shared" ref="O34:O37" si="27">+M34+N34</f>
        <v>22</v>
      </c>
      <c r="P34" s="984">
        <f t="shared" ref="P34:Q37" si="28">D34+G34+J34+M34</f>
        <v>196</v>
      </c>
      <c r="Q34" s="984">
        <f t="shared" si="28"/>
        <v>194</v>
      </c>
      <c r="R34" s="1037">
        <f>P34+Q34</f>
        <v>390</v>
      </c>
      <c r="S34" s="910"/>
      <c r="T34" s="657" t="str">
        <f t="shared" si="5"/>
        <v>TRUE</v>
      </c>
      <c r="U34" s="657" t="str">
        <f t="shared" si="6"/>
        <v>TRUE</v>
      </c>
      <c r="V34" s="657" t="str">
        <f t="shared" si="7"/>
        <v>TRUE</v>
      </c>
      <c r="X34" s="653">
        <f>Birth!Y34</f>
        <v>196</v>
      </c>
      <c r="Y34" s="653">
        <f>Birth!Z34</f>
        <v>194</v>
      </c>
      <c r="Z34" s="653">
        <f>Birth!AA34</f>
        <v>390</v>
      </c>
    </row>
    <row r="35" spans="1:26" ht="15" customHeight="1">
      <c r="A35" s="653">
        <v>2</v>
      </c>
      <c r="B35" s="666">
        <v>20</v>
      </c>
      <c r="C35" s="707" t="s">
        <v>445</v>
      </c>
      <c r="D35" s="1037">
        <v>220</v>
      </c>
      <c r="E35" s="1037">
        <v>204</v>
      </c>
      <c r="F35" s="1037">
        <f t="shared" si="24"/>
        <v>424</v>
      </c>
      <c r="G35" s="1037">
        <v>0</v>
      </c>
      <c r="H35" s="1037">
        <v>0</v>
      </c>
      <c r="I35" s="1037">
        <f t="shared" si="25"/>
        <v>0</v>
      </c>
      <c r="J35" s="1037"/>
      <c r="K35" s="1037"/>
      <c r="L35" s="1037">
        <f t="shared" si="26"/>
        <v>0</v>
      </c>
      <c r="M35" s="1037">
        <v>49</v>
      </c>
      <c r="N35" s="1037">
        <v>36</v>
      </c>
      <c r="O35" s="1037">
        <f t="shared" si="27"/>
        <v>85</v>
      </c>
      <c r="P35" s="984">
        <f t="shared" si="28"/>
        <v>269</v>
      </c>
      <c r="Q35" s="984">
        <f t="shared" si="28"/>
        <v>240</v>
      </c>
      <c r="R35" s="1037">
        <f t="shared" ref="R35:R37" si="29">P35+Q35</f>
        <v>509</v>
      </c>
      <c r="S35" s="910"/>
      <c r="T35" s="657" t="str">
        <f t="shared" si="5"/>
        <v>TRUE</v>
      </c>
      <c r="U35" s="657" t="str">
        <f t="shared" si="6"/>
        <v>TRUE</v>
      </c>
      <c r="V35" s="657" t="str">
        <f t="shared" si="7"/>
        <v>TRUE</v>
      </c>
      <c r="X35" s="653">
        <f>Birth!Y35</f>
        <v>269</v>
      </c>
      <c r="Y35" s="653">
        <f>Birth!Z35</f>
        <v>240</v>
      </c>
      <c r="Z35" s="653">
        <f>Birth!AA35</f>
        <v>509</v>
      </c>
    </row>
    <row r="36" spans="1:26" ht="15" customHeight="1">
      <c r="A36" s="653">
        <v>3</v>
      </c>
      <c r="B36" s="666">
        <v>21</v>
      </c>
      <c r="C36" s="707" t="s">
        <v>108</v>
      </c>
      <c r="D36" s="1037">
        <v>176</v>
      </c>
      <c r="E36" s="1037">
        <v>169</v>
      </c>
      <c r="F36" s="1037">
        <f t="shared" si="24"/>
        <v>345</v>
      </c>
      <c r="G36" s="1037">
        <v>83</v>
      </c>
      <c r="H36" s="1037">
        <v>88</v>
      </c>
      <c r="I36" s="1037">
        <f t="shared" si="25"/>
        <v>171</v>
      </c>
      <c r="J36" s="1037"/>
      <c r="K36" s="1037"/>
      <c r="L36" s="1037">
        <f t="shared" si="26"/>
        <v>0</v>
      </c>
      <c r="M36" s="1037">
        <v>11</v>
      </c>
      <c r="N36" s="1037">
        <v>7</v>
      </c>
      <c r="O36" s="1037">
        <f t="shared" si="27"/>
        <v>18</v>
      </c>
      <c r="P36" s="984">
        <f t="shared" si="28"/>
        <v>270</v>
      </c>
      <c r="Q36" s="984">
        <f t="shared" si="28"/>
        <v>264</v>
      </c>
      <c r="R36" s="1037">
        <f t="shared" si="29"/>
        <v>534</v>
      </c>
      <c r="S36" s="910"/>
      <c r="T36" s="657" t="str">
        <f t="shared" si="5"/>
        <v>TRUE</v>
      </c>
      <c r="U36" s="657" t="str">
        <f t="shared" si="6"/>
        <v>TRUE</v>
      </c>
      <c r="V36" s="657" t="str">
        <f t="shared" si="7"/>
        <v>TRUE</v>
      </c>
      <c r="X36" s="653">
        <f>Birth!Y36</f>
        <v>270</v>
      </c>
      <c r="Y36" s="653">
        <f>Birth!Z36</f>
        <v>264</v>
      </c>
      <c r="Z36" s="653">
        <f>Birth!AA36</f>
        <v>534</v>
      </c>
    </row>
    <row r="37" spans="1:26" ht="15" customHeight="1">
      <c r="A37" s="653">
        <v>4</v>
      </c>
      <c r="B37" s="666">
        <v>22</v>
      </c>
      <c r="C37" s="707" t="s">
        <v>447</v>
      </c>
      <c r="D37" s="1037">
        <v>123</v>
      </c>
      <c r="E37" s="1037">
        <v>152</v>
      </c>
      <c r="F37" s="1037">
        <f t="shared" si="24"/>
        <v>275</v>
      </c>
      <c r="G37" s="1037">
        <v>0</v>
      </c>
      <c r="H37" s="1037">
        <v>0</v>
      </c>
      <c r="I37" s="1037">
        <f t="shared" si="25"/>
        <v>0</v>
      </c>
      <c r="J37" s="1037"/>
      <c r="K37" s="1037"/>
      <c r="L37" s="1037">
        <f t="shared" si="26"/>
        <v>0</v>
      </c>
      <c r="M37" s="1037">
        <v>25</v>
      </c>
      <c r="N37" s="1037">
        <v>25</v>
      </c>
      <c r="O37" s="1037">
        <f t="shared" si="27"/>
        <v>50</v>
      </c>
      <c r="P37" s="984">
        <f t="shared" si="28"/>
        <v>148</v>
      </c>
      <c r="Q37" s="984">
        <f t="shared" si="28"/>
        <v>177</v>
      </c>
      <c r="R37" s="1037">
        <f t="shared" si="29"/>
        <v>325</v>
      </c>
      <c r="S37" s="910"/>
      <c r="T37" s="657" t="str">
        <f t="shared" si="5"/>
        <v>TRUE</v>
      </c>
      <c r="U37" s="657" t="str">
        <f t="shared" si="6"/>
        <v>TRUE</v>
      </c>
      <c r="V37" s="657" t="str">
        <f t="shared" si="7"/>
        <v>TRUE</v>
      </c>
      <c r="X37" s="653">
        <f>Birth!Y37</f>
        <v>148</v>
      </c>
      <c r="Y37" s="653">
        <f>Birth!Z37</f>
        <v>177</v>
      </c>
      <c r="Z37" s="653">
        <f>Birth!AA37</f>
        <v>325</v>
      </c>
    </row>
    <row r="38" spans="1:26" ht="15" customHeight="1">
      <c r="B38" s="665"/>
      <c r="C38" s="1063" t="s">
        <v>6</v>
      </c>
      <c r="D38" s="1033">
        <f t="shared" ref="D38:R38" si="30">SUM(D34:D37)</f>
        <v>706</v>
      </c>
      <c r="E38" s="1033">
        <f t="shared" si="30"/>
        <v>706</v>
      </c>
      <c r="F38" s="1033">
        <f t="shared" si="30"/>
        <v>1412</v>
      </c>
      <c r="G38" s="1033">
        <f t="shared" si="30"/>
        <v>83</v>
      </c>
      <c r="H38" s="1033">
        <f t="shared" si="30"/>
        <v>88</v>
      </c>
      <c r="I38" s="1033">
        <f t="shared" si="30"/>
        <v>171</v>
      </c>
      <c r="J38" s="1033">
        <f t="shared" si="30"/>
        <v>0</v>
      </c>
      <c r="K38" s="1033">
        <f t="shared" si="30"/>
        <v>0</v>
      </c>
      <c r="L38" s="1033">
        <f t="shared" si="30"/>
        <v>0</v>
      </c>
      <c r="M38" s="1033">
        <f t="shared" si="30"/>
        <v>94</v>
      </c>
      <c r="N38" s="1033">
        <f t="shared" si="30"/>
        <v>81</v>
      </c>
      <c r="O38" s="1033">
        <f t="shared" si="30"/>
        <v>175</v>
      </c>
      <c r="P38" s="1033">
        <f t="shared" si="30"/>
        <v>883</v>
      </c>
      <c r="Q38" s="1033">
        <f t="shared" si="30"/>
        <v>875</v>
      </c>
      <c r="R38" s="1033">
        <f t="shared" si="30"/>
        <v>1758</v>
      </c>
      <c r="S38" s="908"/>
      <c r="T38" s="657" t="str">
        <f t="shared" si="5"/>
        <v>TRUE</v>
      </c>
      <c r="U38" s="657" t="str">
        <f t="shared" si="6"/>
        <v>TRUE</v>
      </c>
      <c r="V38" s="657" t="str">
        <f t="shared" si="7"/>
        <v>TRUE</v>
      </c>
      <c r="X38" s="653">
        <f>Birth!Y38</f>
        <v>883</v>
      </c>
      <c r="Y38" s="653">
        <f>Birth!Z38</f>
        <v>875</v>
      </c>
      <c r="Z38" s="653">
        <f>Birth!AA38</f>
        <v>1758</v>
      </c>
    </row>
    <row r="39" spans="1:26" ht="18" customHeight="1">
      <c r="B39" s="662" t="s">
        <v>29</v>
      </c>
      <c r="C39" s="1059"/>
      <c r="D39" s="1034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5"/>
      <c r="S39" s="657"/>
      <c r="T39" s="657" t="str">
        <f t="shared" si="5"/>
        <v>TRUE</v>
      </c>
      <c r="U39" s="657" t="str">
        <f t="shared" si="6"/>
        <v>TRUE</v>
      </c>
      <c r="V39" s="657" t="str">
        <f t="shared" si="7"/>
        <v>TRUE</v>
      </c>
      <c r="X39" s="653">
        <f>Birth!Y39</f>
        <v>0</v>
      </c>
      <c r="Y39" s="653">
        <f>Birth!Z39</f>
        <v>0</v>
      </c>
      <c r="Z39" s="653">
        <f>Birth!AA39</f>
        <v>0</v>
      </c>
    </row>
    <row r="40" spans="1:26" ht="15" customHeight="1">
      <c r="A40" s="653">
        <v>1</v>
      </c>
      <c r="B40" s="666">
        <v>23</v>
      </c>
      <c r="C40" s="669" t="s">
        <v>481</v>
      </c>
      <c r="D40" s="984">
        <v>37</v>
      </c>
      <c r="E40" s="984">
        <v>43</v>
      </c>
      <c r="F40" s="1037">
        <f t="shared" ref="F40:F42" si="31">+D40+E40</f>
        <v>80</v>
      </c>
      <c r="G40" s="984">
        <v>84</v>
      </c>
      <c r="H40" s="984">
        <v>75</v>
      </c>
      <c r="I40" s="1037">
        <f t="shared" ref="I40:I42" si="32">+G40+H40</f>
        <v>159</v>
      </c>
      <c r="J40" s="984">
        <v>1</v>
      </c>
      <c r="K40" s="984">
        <v>0</v>
      </c>
      <c r="L40" s="1037">
        <f t="shared" ref="L40:L42" si="33">+J40+K40</f>
        <v>1</v>
      </c>
      <c r="M40" s="1036"/>
      <c r="N40" s="1036"/>
      <c r="O40" s="1037">
        <f>+M40+N40</f>
        <v>0</v>
      </c>
      <c r="P40" s="984">
        <f t="shared" ref="P40:Q42" si="34">D40+G40+J40+M40</f>
        <v>122</v>
      </c>
      <c r="Q40" s="984">
        <f t="shared" si="34"/>
        <v>118</v>
      </c>
      <c r="R40" s="984">
        <f>P40+Q40</f>
        <v>240</v>
      </c>
      <c r="S40" s="907"/>
      <c r="T40" s="657" t="str">
        <f t="shared" si="5"/>
        <v>TRUE</v>
      </c>
      <c r="U40" s="657" t="str">
        <f t="shared" si="6"/>
        <v>TRUE</v>
      </c>
      <c r="V40" s="657" t="str">
        <f t="shared" si="7"/>
        <v>TRUE</v>
      </c>
      <c r="X40" s="653">
        <f>Birth!Y40</f>
        <v>122</v>
      </c>
      <c r="Y40" s="653">
        <f>Birth!Z40</f>
        <v>118</v>
      </c>
      <c r="Z40" s="653">
        <f>Birth!AA40</f>
        <v>240</v>
      </c>
    </row>
    <row r="41" spans="1:26" ht="15" customHeight="1">
      <c r="A41" s="653">
        <v>2</v>
      </c>
      <c r="B41" s="666">
        <v>24</v>
      </c>
      <c r="C41" s="669" t="s">
        <v>482</v>
      </c>
      <c r="D41" s="984">
        <v>39</v>
      </c>
      <c r="E41" s="984">
        <v>27</v>
      </c>
      <c r="F41" s="1037">
        <f t="shared" si="31"/>
        <v>66</v>
      </c>
      <c r="G41" s="984">
        <v>2</v>
      </c>
      <c r="H41" s="984">
        <v>2</v>
      </c>
      <c r="I41" s="1037">
        <f t="shared" si="32"/>
        <v>4</v>
      </c>
      <c r="J41" s="984">
        <v>0</v>
      </c>
      <c r="K41" s="984">
        <v>2</v>
      </c>
      <c r="L41" s="1037">
        <f t="shared" si="33"/>
        <v>2</v>
      </c>
      <c r="M41" s="1036"/>
      <c r="N41" s="1036"/>
      <c r="O41" s="1037">
        <f>+M41+N41</f>
        <v>0</v>
      </c>
      <c r="P41" s="984">
        <f t="shared" si="34"/>
        <v>41</v>
      </c>
      <c r="Q41" s="984">
        <f t="shared" si="34"/>
        <v>31</v>
      </c>
      <c r="R41" s="984">
        <f>P41+Q41</f>
        <v>72</v>
      </c>
      <c r="S41" s="907"/>
      <c r="T41" s="657" t="str">
        <f t="shared" ref="T41:T72" si="35">IF(P41=X41,"TRUE","FALSE")</f>
        <v>TRUE</v>
      </c>
      <c r="U41" s="657" t="str">
        <f t="shared" ref="U41:U72" si="36">IF(Q41=Y41,"TRUE","FALSE")</f>
        <v>TRUE</v>
      </c>
      <c r="V41" s="657" t="str">
        <f t="shared" si="7"/>
        <v>TRUE</v>
      </c>
      <c r="X41" s="653">
        <f>Birth!Y41</f>
        <v>41</v>
      </c>
      <c r="Y41" s="653">
        <f>Birth!Z41</f>
        <v>31</v>
      </c>
      <c r="Z41" s="653">
        <f>Birth!AA41</f>
        <v>72</v>
      </c>
    </row>
    <row r="42" spans="1:26" ht="15" customHeight="1">
      <c r="A42" s="653">
        <v>3</v>
      </c>
      <c r="B42" s="666">
        <v>25</v>
      </c>
      <c r="C42" s="670" t="s">
        <v>483</v>
      </c>
      <c r="D42" s="984">
        <v>4</v>
      </c>
      <c r="E42" s="984">
        <v>2</v>
      </c>
      <c r="F42" s="1037">
        <f t="shared" si="31"/>
        <v>6</v>
      </c>
      <c r="G42" s="984">
        <v>21</v>
      </c>
      <c r="H42" s="984">
        <v>17</v>
      </c>
      <c r="I42" s="1037">
        <f t="shared" si="32"/>
        <v>38</v>
      </c>
      <c r="J42" s="984">
        <v>5</v>
      </c>
      <c r="K42" s="984">
        <v>3</v>
      </c>
      <c r="L42" s="1037">
        <f t="shared" si="33"/>
        <v>8</v>
      </c>
      <c r="M42" s="1036"/>
      <c r="N42" s="1036"/>
      <c r="O42" s="1037">
        <f>+M42+N42</f>
        <v>0</v>
      </c>
      <c r="P42" s="984">
        <f t="shared" si="34"/>
        <v>30</v>
      </c>
      <c r="Q42" s="984">
        <f t="shared" si="34"/>
        <v>22</v>
      </c>
      <c r="R42" s="984">
        <f>P42+Q42</f>
        <v>52</v>
      </c>
      <c r="S42" s="907"/>
      <c r="T42" s="657" t="str">
        <f t="shared" si="35"/>
        <v>TRUE</v>
      </c>
      <c r="U42" s="657" t="str">
        <f t="shared" si="36"/>
        <v>TRUE</v>
      </c>
      <c r="V42" s="657" t="str">
        <f t="shared" si="7"/>
        <v>TRUE</v>
      </c>
      <c r="X42" s="653">
        <f>Birth!Y42</f>
        <v>30</v>
      </c>
      <c r="Y42" s="653">
        <f>Birth!Z42</f>
        <v>22</v>
      </c>
      <c r="Z42" s="653">
        <f>Birth!AA42</f>
        <v>52</v>
      </c>
    </row>
    <row r="43" spans="1:26" ht="15" customHeight="1">
      <c r="B43" s="665"/>
      <c r="C43" s="1064" t="s">
        <v>6</v>
      </c>
      <c r="D43" s="1033">
        <f>SUM(D40:D42)</f>
        <v>80</v>
      </c>
      <c r="E43" s="1033">
        <f t="shared" ref="E43:R43" si="37">SUM(E40:E42)</f>
        <v>72</v>
      </c>
      <c r="F43" s="1033">
        <f t="shared" si="37"/>
        <v>152</v>
      </c>
      <c r="G43" s="1033">
        <f t="shared" si="37"/>
        <v>107</v>
      </c>
      <c r="H43" s="1033">
        <f t="shared" si="37"/>
        <v>94</v>
      </c>
      <c r="I43" s="1033">
        <f t="shared" si="37"/>
        <v>201</v>
      </c>
      <c r="J43" s="1033">
        <f t="shared" si="37"/>
        <v>6</v>
      </c>
      <c r="K43" s="1033">
        <f t="shared" si="37"/>
        <v>5</v>
      </c>
      <c r="L43" s="1033">
        <f t="shared" si="37"/>
        <v>11</v>
      </c>
      <c r="M43" s="1033">
        <f t="shared" si="37"/>
        <v>0</v>
      </c>
      <c r="N43" s="1033">
        <f t="shared" si="37"/>
        <v>0</v>
      </c>
      <c r="O43" s="1033">
        <f t="shared" si="37"/>
        <v>0</v>
      </c>
      <c r="P43" s="1033">
        <f t="shared" si="37"/>
        <v>193</v>
      </c>
      <c r="Q43" s="1033">
        <f t="shared" si="37"/>
        <v>171</v>
      </c>
      <c r="R43" s="1033">
        <f t="shared" si="37"/>
        <v>364</v>
      </c>
      <c r="S43" s="908"/>
      <c r="T43" s="657" t="str">
        <f t="shared" si="35"/>
        <v>TRUE</v>
      </c>
      <c r="U43" s="657" t="str">
        <f t="shared" si="36"/>
        <v>TRUE</v>
      </c>
      <c r="V43" s="657" t="str">
        <f t="shared" si="7"/>
        <v>TRUE</v>
      </c>
      <c r="X43" s="653">
        <f>Birth!Y43</f>
        <v>193</v>
      </c>
      <c r="Y43" s="653">
        <f>Birth!Z43</f>
        <v>171</v>
      </c>
      <c r="Z43" s="653">
        <f>Birth!AA43</f>
        <v>364</v>
      </c>
    </row>
    <row r="44" spans="1:26" ht="15" customHeight="1">
      <c r="B44" s="662" t="s">
        <v>33</v>
      </c>
      <c r="C44" s="1059"/>
      <c r="D44" s="1034"/>
      <c r="E44" s="1034"/>
      <c r="F44" s="1034"/>
      <c r="G44" s="103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5"/>
      <c r="S44" s="657"/>
      <c r="T44" s="657" t="str">
        <f t="shared" si="35"/>
        <v>TRUE</v>
      </c>
      <c r="U44" s="657" t="str">
        <f t="shared" si="36"/>
        <v>TRUE</v>
      </c>
      <c r="V44" s="657" t="str">
        <f t="shared" si="7"/>
        <v>TRUE</v>
      </c>
      <c r="X44" s="653">
        <f>Birth!Y44</f>
        <v>0</v>
      </c>
      <c r="Y44" s="653">
        <f>Birth!Z44</f>
        <v>0</v>
      </c>
      <c r="Z44" s="653">
        <f>Birth!AA44</f>
        <v>0</v>
      </c>
    </row>
    <row r="45" spans="1:26" ht="15" customHeight="1">
      <c r="A45" s="653">
        <v>1</v>
      </c>
      <c r="B45" s="666">
        <v>26</v>
      </c>
      <c r="C45" s="667" t="s">
        <v>109</v>
      </c>
      <c r="D45" s="984">
        <v>29</v>
      </c>
      <c r="E45" s="984">
        <v>25</v>
      </c>
      <c r="F45" s="1037">
        <f>+D45+E45</f>
        <v>54</v>
      </c>
      <c r="G45" s="1036">
        <v>13</v>
      </c>
      <c r="H45" s="1036">
        <v>8</v>
      </c>
      <c r="I45" s="1037">
        <f>+G45+H45</f>
        <v>21</v>
      </c>
      <c r="J45" s="984">
        <v>9</v>
      </c>
      <c r="K45" s="984">
        <v>8</v>
      </c>
      <c r="L45" s="1037">
        <f>+J45+K45</f>
        <v>17</v>
      </c>
      <c r="M45" s="1036">
        <v>5</v>
      </c>
      <c r="N45" s="1036">
        <v>5</v>
      </c>
      <c r="O45" s="1037">
        <f>+M45+N45</f>
        <v>10</v>
      </c>
      <c r="P45" s="984">
        <f t="shared" ref="P45:Q48" si="38">D45+G45+J45+M45</f>
        <v>56</v>
      </c>
      <c r="Q45" s="984">
        <f t="shared" si="38"/>
        <v>46</v>
      </c>
      <c r="R45" s="1037">
        <f>+P45+Q45</f>
        <v>102</v>
      </c>
      <c r="S45" s="910"/>
      <c r="T45" s="657" t="str">
        <f t="shared" si="35"/>
        <v>TRUE</v>
      </c>
      <c r="U45" s="657" t="str">
        <f t="shared" si="36"/>
        <v>TRUE</v>
      </c>
      <c r="V45" s="657" t="str">
        <f t="shared" si="7"/>
        <v>TRUE</v>
      </c>
      <c r="X45" s="653">
        <f>Birth!Y45</f>
        <v>56</v>
      </c>
      <c r="Y45" s="653">
        <f>Birth!Z45</f>
        <v>46</v>
      </c>
      <c r="Z45" s="653">
        <f>Birth!AA45</f>
        <v>102</v>
      </c>
    </row>
    <row r="46" spans="1:26" ht="15" customHeight="1">
      <c r="A46" s="653">
        <v>2</v>
      </c>
      <c r="B46" s="666">
        <v>27</v>
      </c>
      <c r="C46" s="667" t="s">
        <v>466</v>
      </c>
      <c r="D46" s="984">
        <v>148</v>
      </c>
      <c r="E46" s="984">
        <v>89</v>
      </c>
      <c r="F46" s="1037">
        <f>+D46+E46</f>
        <v>237</v>
      </c>
      <c r="G46" s="1036">
        <v>0</v>
      </c>
      <c r="H46" s="1036">
        <v>0</v>
      </c>
      <c r="I46" s="1037">
        <f>+G46+H46</f>
        <v>0</v>
      </c>
      <c r="J46" s="984">
        <v>0</v>
      </c>
      <c r="K46" s="984">
        <v>0</v>
      </c>
      <c r="L46" s="1037">
        <f>+J46+K46</f>
        <v>0</v>
      </c>
      <c r="M46" s="1036">
        <v>52</v>
      </c>
      <c r="N46" s="1036">
        <v>54</v>
      </c>
      <c r="O46" s="1037">
        <f>+M46+N46</f>
        <v>106</v>
      </c>
      <c r="P46" s="984">
        <f t="shared" si="38"/>
        <v>200</v>
      </c>
      <c r="Q46" s="984">
        <f t="shared" si="38"/>
        <v>143</v>
      </c>
      <c r="R46" s="1037">
        <f>+P46+Q46</f>
        <v>343</v>
      </c>
      <c r="S46" s="910"/>
      <c r="T46" s="657" t="str">
        <f t="shared" si="35"/>
        <v>TRUE</v>
      </c>
      <c r="U46" s="657" t="str">
        <f t="shared" si="36"/>
        <v>TRUE</v>
      </c>
      <c r="V46" s="657" t="str">
        <f t="shared" si="7"/>
        <v>TRUE</v>
      </c>
      <c r="X46" s="653">
        <f>Birth!Y46</f>
        <v>200</v>
      </c>
      <c r="Y46" s="653">
        <f>Birth!Z46</f>
        <v>143</v>
      </c>
      <c r="Z46" s="653">
        <f>Birth!AA46</f>
        <v>343</v>
      </c>
    </row>
    <row r="47" spans="1:26" ht="15" customHeight="1">
      <c r="A47" s="653">
        <v>3</v>
      </c>
      <c r="B47" s="666">
        <v>28</v>
      </c>
      <c r="C47" s="667" t="s">
        <v>34</v>
      </c>
      <c r="D47" s="984">
        <v>27</v>
      </c>
      <c r="E47" s="984">
        <v>24</v>
      </c>
      <c r="F47" s="1037">
        <f>+D47+E47</f>
        <v>51</v>
      </c>
      <c r="G47" s="1036">
        <v>126</v>
      </c>
      <c r="H47" s="1036">
        <v>126</v>
      </c>
      <c r="I47" s="1037">
        <f>+G47+H47</f>
        <v>252</v>
      </c>
      <c r="J47" s="984">
        <v>19</v>
      </c>
      <c r="K47" s="984">
        <v>7</v>
      </c>
      <c r="L47" s="1037">
        <f>+J47+K47</f>
        <v>26</v>
      </c>
      <c r="M47" s="1036">
        <v>59</v>
      </c>
      <c r="N47" s="1036">
        <v>77</v>
      </c>
      <c r="O47" s="1037">
        <f>+M47+N47</f>
        <v>136</v>
      </c>
      <c r="P47" s="984">
        <f t="shared" si="38"/>
        <v>231</v>
      </c>
      <c r="Q47" s="984">
        <f t="shared" si="38"/>
        <v>234</v>
      </c>
      <c r="R47" s="1037">
        <f>+P47+Q47</f>
        <v>465</v>
      </c>
      <c r="S47" s="910"/>
      <c r="T47" s="657" t="str">
        <f t="shared" si="35"/>
        <v>TRUE</v>
      </c>
      <c r="U47" s="657" t="str">
        <f t="shared" si="36"/>
        <v>TRUE</v>
      </c>
      <c r="V47" s="657" t="str">
        <f t="shared" si="7"/>
        <v>TRUE</v>
      </c>
      <c r="X47" s="653">
        <f>Birth!Y47</f>
        <v>231</v>
      </c>
      <c r="Y47" s="653">
        <f>Birth!Z47</f>
        <v>234</v>
      </c>
      <c r="Z47" s="653">
        <f>Birth!AA47</f>
        <v>465</v>
      </c>
    </row>
    <row r="48" spans="1:26" ht="15" customHeight="1">
      <c r="A48" s="653">
        <v>4</v>
      </c>
      <c r="B48" s="666">
        <v>29</v>
      </c>
      <c r="C48" s="667" t="s">
        <v>110</v>
      </c>
      <c r="D48" s="984">
        <v>65</v>
      </c>
      <c r="E48" s="984">
        <v>54</v>
      </c>
      <c r="F48" s="1037">
        <f>+D48+E48</f>
        <v>119</v>
      </c>
      <c r="G48" s="1036">
        <v>42</v>
      </c>
      <c r="H48" s="1036">
        <v>33</v>
      </c>
      <c r="I48" s="1037">
        <f>+G48+H48</f>
        <v>75</v>
      </c>
      <c r="J48" s="984">
        <v>70</v>
      </c>
      <c r="K48" s="984">
        <v>65</v>
      </c>
      <c r="L48" s="1037">
        <f>+J48+K48</f>
        <v>135</v>
      </c>
      <c r="M48" s="1036">
        <v>1</v>
      </c>
      <c r="N48" s="1036">
        <v>2</v>
      </c>
      <c r="O48" s="1037">
        <f>+M48+N48</f>
        <v>3</v>
      </c>
      <c r="P48" s="984">
        <f t="shared" si="38"/>
        <v>178</v>
      </c>
      <c r="Q48" s="984">
        <f t="shared" si="38"/>
        <v>154</v>
      </c>
      <c r="R48" s="1037">
        <f>+P48+Q48</f>
        <v>332</v>
      </c>
      <c r="S48" s="910"/>
      <c r="T48" s="657" t="str">
        <f t="shared" si="35"/>
        <v>TRUE</v>
      </c>
      <c r="U48" s="657" t="str">
        <f t="shared" si="36"/>
        <v>TRUE</v>
      </c>
      <c r="V48" s="657" t="str">
        <f t="shared" si="7"/>
        <v>TRUE</v>
      </c>
      <c r="X48" s="653">
        <f>Birth!Y48</f>
        <v>178</v>
      </c>
      <c r="Y48" s="653">
        <f>Birth!Z48</f>
        <v>154</v>
      </c>
      <c r="Z48" s="653">
        <f>Birth!AA48</f>
        <v>332</v>
      </c>
    </row>
    <row r="49" spans="1:26" ht="15" customHeight="1">
      <c r="B49" s="665"/>
      <c r="C49" s="1061" t="s">
        <v>6</v>
      </c>
      <c r="D49" s="1033">
        <f t="shared" ref="D49:R49" si="39">SUM(D45:D48)</f>
        <v>269</v>
      </c>
      <c r="E49" s="1033">
        <f t="shared" si="39"/>
        <v>192</v>
      </c>
      <c r="F49" s="1033">
        <f t="shared" si="39"/>
        <v>461</v>
      </c>
      <c r="G49" s="1033">
        <f t="shared" si="39"/>
        <v>181</v>
      </c>
      <c r="H49" s="1033">
        <f t="shared" si="39"/>
        <v>167</v>
      </c>
      <c r="I49" s="1033">
        <f t="shared" si="39"/>
        <v>348</v>
      </c>
      <c r="J49" s="1033">
        <f t="shared" si="39"/>
        <v>98</v>
      </c>
      <c r="K49" s="1033">
        <f t="shared" si="39"/>
        <v>80</v>
      </c>
      <c r="L49" s="1033">
        <f t="shared" si="39"/>
        <v>178</v>
      </c>
      <c r="M49" s="1033">
        <f t="shared" si="39"/>
        <v>117</v>
      </c>
      <c r="N49" s="1033">
        <f t="shared" si="39"/>
        <v>138</v>
      </c>
      <c r="O49" s="1033">
        <f t="shared" si="39"/>
        <v>255</v>
      </c>
      <c r="P49" s="1033">
        <f t="shared" si="39"/>
        <v>665</v>
      </c>
      <c r="Q49" s="1033">
        <f t="shared" si="39"/>
        <v>577</v>
      </c>
      <c r="R49" s="1033">
        <f t="shared" si="39"/>
        <v>1242</v>
      </c>
      <c r="S49" s="908"/>
      <c r="T49" s="657" t="str">
        <f t="shared" si="35"/>
        <v>TRUE</v>
      </c>
      <c r="U49" s="657" t="str">
        <f t="shared" si="36"/>
        <v>TRUE</v>
      </c>
      <c r="V49" s="657" t="str">
        <f t="shared" si="7"/>
        <v>TRUE</v>
      </c>
      <c r="X49" s="653">
        <f>Birth!Y49</f>
        <v>665</v>
      </c>
      <c r="Y49" s="653">
        <f>Birth!Z49</f>
        <v>577</v>
      </c>
      <c r="Z49" s="653">
        <f>Birth!AA49</f>
        <v>1242</v>
      </c>
    </row>
    <row r="50" spans="1:26" ht="15" customHeight="1">
      <c r="B50" s="662" t="s">
        <v>40</v>
      </c>
      <c r="C50" s="1059"/>
      <c r="D50" s="1034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5"/>
      <c r="S50" s="657"/>
      <c r="T50" s="657" t="str">
        <f t="shared" si="35"/>
        <v>TRUE</v>
      </c>
      <c r="U50" s="657" t="str">
        <f t="shared" si="36"/>
        <v>TRUE</v>
      </c>
      <c r="V50" s="657" t="str">
        <f t="shared" si="7"/>
        <v>TRUE</v>
      </c>
      <c r="X50" s="653">
        <f>Birth!Y50</f>
        <v>0</v>
      </c>
      <c r="Y50" s="653">
        <f>Birth!Z50</f>
        <v>0</v>
      </c>
      <c r="Z50" s="653">
        <f>Birth!AA50</f>
        <v>0</v>
      </c>
    </row>
    <row r="51" spans="1:26" ht="15" customHeight="1">
      <c r="A51" s="653">
        <v>1</v>
      </c>
      <c r="B51" s="666">
        <v>30</v>
      </c>
      <c r="C51" s="667" t="s">
        <v>113</v>
      </c>
      <c r="D51" s="984">
        <v>67</v>
      </c>
      <c r="E51" s="984">
        <v>60</v>
      </c>
      <c r="F51" s="1037">
        <f t="shared" ref="F51:F60" si="40">+D51+E51</f>
        <v>127</v>
      </c>
      <c r="G51" s="984">
        <v>40</v>
      </c>
      <c r="H51" s="984">
        <v>23</v>
      </c>
      <c r="I51" s="1037">
        <f t="shared" ref="I51:I60" si="41">+G51+H51</f>
        <v>63</v>
      </c>
      <c r="J51" s="984"/>
      <c r="K51" s="984"/>
      <c r="L51" s="1037">
        <f t="shared" ref="L51:L60" si="42">+J51+K51</f>
        <v>0</v>
      </c>
      <c r="M51" s="984">
        <v>33</v>
      </c>
      <c r="N51" s="984">
        <v>33</v>
      </c>
      <c r="O51" s="1037">
        <f t="shared" ref="O51:O60" si="43">+M51+N51</f>
        <v>66</v>
      </c>
      <c r="P51" s="984">
        <f t="shared" ref="P51:P60" si="44">D51+G51+J51+M51</f>
        <v>140</v>
      </c>
      <c r="Q51" s="984">
        <f t="shared" ref="Q51:Q60" si="45">E51+H51+K51+N51</f>
        <v>116</v>
      </c>
      <c r="R51" s="984">
        <f t="shared" ref="R51:R60" si="46">P51+Q51</f>
        <v>256</v>
      </c>
      <c r="S51" s="907"/>
      <c r="T51" s="657" t="str">
        <f t="shared" si="35"/>
        <v>TRUE</v>
      </c>
      <c r="U51" s="657" t="str">
        <f t="shared" si="36"/>
        <v>TRUE</v>
      </c>
      <c r="V51" s="657" t="str">
        <f t="shared" si="7"/>
        <v>TRUE</v>
      </c>
      <c r="X51" s="653">
        <f>Birth!Y51</f>
        <v>140</v>
      </c>
      <c r="Y51" s="653">
        <f>Birth!Z51</f>
        <v>116</v>
      </c>
      <c r="Z51" s="653">
        <f>Birth!AA51</f>
        <v>256</v>
      </c>
    </row>
    <row r="52" spans="1:26" ht="15" customHeight="1">
      <c r="A52" s="653">
        <v>2</v>
      </c>
      <c r="B52" s="666">
        <v>31</v>
      </c>
      <c r="C52" s="667" t="s">
        <v>449</v>
      </c>
      <c r="D52" s="984">
        <v>76</v>
      </c>
      <c r="E52" s="984">
        <v>77</v>
      </c>
      <c r="F52" s="1037">
        <f t="shared" si="40"/>
        <v>153</v>
      </c>
      <c r="G52" s="984">
        <v>52</v>
      </c>
      <c r="H52" s="984">
        <v>42</v>
      </c>
      <c r="I52" s="1037">
        <f t="shared" si="41"/>
        <v>94</v>
      </c>
      <c r="J52" s="984"/>
      <c r="K52" s="984"/>
      <c r="L52" s="1037">
        <f t="shared" si="42"/>
        <v>0</v>
      </c>
      <c r="M52" s="984">
        <v>0</v>
      </c>
      <c r="N52" s="984">
        <v>0</v>
      </c>
      <c r="O52" s="1037">
        <f t="shared" si="43"/>
        <v>0</v>
      </c>
      <c r="P52" s="984">
        <f t="shared" si="44"/>
        <v>128</v>
      </c>
      <c r="Q52" s="984">
        <f t="shared" si="45"/>
        <v>119</v>
      </c>
      <c r="R52" s="984">
        <f t="shared" si="46"/>
        <v>247</v>
      </c>
      <c r="S52" s="907"/>
      <c r="T52" s="657" t="str">
        <f t="shared" si="35"/>
        <v>TRUE</v>
      </c>
      <c r="U52" s="657" t="str">
        <f t="shared" si="36"/>
        <v>TRUE</v>
      </c>
      <c r="V52" s="657" t="str">
        <f t="shared" si="7"/>
        <v>TRUE</v>
      </c>
      <c r="X52" s="653">
        <f>Birth!Y52</f>
        <v>128</v>
      </c>
      <c r="Y52" s="653">
        <f>Birth!Z52</f>
        <v>119</v>
      </c>
      <c r="Z52" s="653">
        <f>Birth!AA52</f>
        <v>247</v>
      </c>
    </row>
    <row r="53" spans="1:26" ht="15" customHeight="1">
      <c r="A53" s="653">
        <v>3</v>
      </c>
      <c r="B53" s="666">
        <v>32</v>
      </c>
      <c r="C53" s="667" t="s">
        <v>112</v>
      </c>
      <c r="D53" s="984">
        <v>282</v>
      </c>
      <c r="E53" s="984">
        <v>222</v>
      </c>
      <c r="F53" s="1037">
        <f t="shared" si="40"/>
        <v>504</v>
      </c>
      <c r="G53" s="984">
        <v>74</v>
      </c>
      <c r="H53" s="984">
        <v>70</v>
      </c>
      <c r="I53" s="1037">
        <f t="shared" si="41"/>
        <v>144</v>
      </c>
      <c r="J53" s="984"/>
      <c r="K53" s="984"/>
      <c r="L53" s="1037">
        <f t="shared" si="42"/>
        <v>0</v>
      </c>
      <c r="M53" s="984">
        <v>0</v>
      </c>
      <c r="N53" s="984">
        <v>0</v>
      </c>
      <c r="O53" s="1037">
        <f t="shared" si="43"/>
        <v>0</v>
      </c>
      <c r="P53" s="984">
        <f t="shared" si="44"/>
        <v>356</v>
      </c>
      <c r="Q53" s="984">
        <f t="shared" si="45"/>
        <v>292</v>
      </c>
      <c r="R53" s="984">
        <f t="shared" si="46"/>
        <v>648</v>
      </c>
      <c r="S53" s="907"/>
      <c r="T53" s="657" t="str">
        <f t="shared" si="35"/>
        <v>TRUE</v>
      </c>
      <c r="U53" s="657" t="str">
        <f t="shared" si="36"/>
        <v>TRUE</v>
      </c>
      <c r="V53" s="657" t="str">
        <f t="shared" si="7"/>
        <v>TRUE</v>
      </c>
      <c r="X53" s="653">
        <f>Birth!Y53</f>
        <v>356</v>
      </c>
      <c r="Y53" s="653">
        <f>Birth!Z53</f>
        <v>292</v>
      </c>
      <c r="Z53" s="653">
        <f>Birth!AA53</f>
        <v>648</v>
      </c>
    </row>
    <row r="54" spans="1:26" ht="15" customHeight="1">
      <c r="A54" s="653">
        <v>4</v>
      </c>
      <c r="B54" s="666">
        <v>33</v>
      </c>
      <c r="C54" s="667" t="s">
        <v>450</v>
      </c>
      <c r="D54" s="984">
        <v>407</v>
      </c>
      <c r="E54" s="984">
        <v>475</v>
      </c>
      <c r="F54" s="1037">
        <f t="shared" si="40"/>
        <v>882</v>
      </c>
      <c r="G54" s="984">
        <v>84</v>
      </c>
      <c r="H54" s="984">
        <v>77</v>
      </c>
      <c r="I54" s="1037">
        <f t="shared" si="41"/>
        <v>161</v>
      </c>
      <c r="J54" s="984"/>
      <c r="K54" s="984"/>
      <c r="L54" s="1037">
        <f t="shared" si="42"/>
        <v>0</v>
      </c>
      <c r="M54" s="984">
        <v>0</v>
      </c>
      <c r="N54" s="984">
        <v>0</v>
      </c>
      <c r="O54" s="1037">
        <f t="shared" si="43"/>
        <v>0</v>
      </c>
      <c r="P54" s="984">
        <f t="shared" si="44"/>
        <v>491</v>
      </c>
      <c r="Q54" s="984">
        <f t="shared" si="45"/>
        <v>552</v>
      </c>
      <c r="R54" s="984">
        <f t="shared" si="46"/>
        <v>1043</v>
      </c>
      <c r="S54" s="907"/>
      <c r="T54" s="657" t="str">
        <f t="shared" si="35"/>
        <v>TRUE</v>
      </c>
      <c r="U54" s="657" t="str">
        <f t="shared" si="36"/>
        <v>TRUE</v>
      </c>
      <c r="V54" s="657" t="str">
        <f t="shared" si="7"/>
        <v>TRUE</v>
      </c>
      <c r="X54" s="653">
        <f>Birth!Y54</f>
        <v>491</v>
      </c>
      <c r="Y54" s="653">
        <f>Birth!Z54</f>
        <v>552</v>
      </c>
      <c r="Z54" s="653">
        <f>Birth!AA54</f>
        <v>1043</v>
      </c>
    </row>
    <row r="55" spans="1:26" ht="15" customHeight="1">
      <c r="A55" s="653">
        <v>5</v>
      </c>
      <c r="B55" s="666">
        <v>34</v>
      </c>
      <c r="C55" s="667" t="s">
        <v>116</v>
      </c>
      <c r="D55" s="984">
        <v>40</v>
      </c>
      <c r="E55" s="984">
        <v>32</v>
      </c>
      <c r="F55" s="1037">
        <f t="shared" si="40"/>
        <v>72</v>
      </c>
      <c r="G55" s="984">
        <v>129</v>
      </c>
      <c r="H55" s="984">
        <v>105</v>
      </c>
      <c r="I55" s="1037">
        <f t="shared" si="41"/>
        <v>234</v>
      </c>
      <c r="J55" s="984"/>
      <c r="K55" s="984"/>
      <c r="L55" s="1037">
        <f t="shared" si="42"/>
        <v>0</v>
      </c>
      <c r="M55" s="984">
        <v>1</v>
      </c>
      <c r="N55" s="984">
        <v>0</v>
      </c>
      <c r="O55" s="1037">
        <f t="shared" si="43"/>
        <v>1</v>
      </c>
      <c r="P55" s="984">
        <f t="shared" si="44"/>
        <v>170</v>
      </c>
      <c r="Q55" s="984">
        <f t="shared" si="45"/>
        <v>137</v>
      </c>
      <c r="R55" s="984">
        <f t="shared" si="46"/>
        <v>307</v>
      </c>
      <c r="S55" s="907"/>
      <c r="T55" s="657" t="str">
        <f t="shared" si="35"/>
        <v>TRUE</v>
      </c>
      <c r="U55" s="657" t="str">
        <f t="shared" si="36"/>
        <v>TRUE</v>
      </c>
      <c r="V55" s="657" t="str">
        <f t="shared" si="7"/>
        <v>TRUE</v>
      </c>
      <c r="X55" s="653">
        <f>Birth!Y55</f>
        <v>170</v>
      </c>
      <c r="Y55" s="653">
        <f>Birth!Z55</f>
        <v>137</v>
      </c>
      <c r="Z55" s="653">
        <f>Birth!AA55</f>
        <v>307</v>
      </c>
    </row>
    <row r="56" spans="1:26" ht="15" customHeight="1">
      <c r="A56" s="653">
        <v>6</v>
      </c>
      <c r="B56" s="666">
        <v>35</v>
      </c>
      <c r="C56" s="667" t="s">
        <v>451</v>
      </c>
      <c r="D56" s="984">
        <v>86</v>
      </c>
      <c r="E56" s="984">
        <v>107</v>
      </c>
      <c r="F56" s="1037">
        <f t="shared" si="40"/>
        <v>193</v>
      </c>
      <c r="G56" s="984">
        <v>110</v>
      </c>
      <c r="H56" s="984">
        <v>118</v>
      </c>
      <c r="I56" s="1037">
        <f t="shared" si="41"/>
        <v>228</v>
      </c>
      <c r="J56" s="984"/>
      <c r="K56" s="984"/>
      <c r="L56" s="1037">
        <f t="shared" si="42"/>
        <v>0</v>
      </c>
      <c r="M56" s="984">
        <v>26</v>
      </c>
      <c r="N56" s="984">
        <v>32</v>
      </c>
      <c r="O56" s="1037">
        <f t="shared" si="43"/>
        <v>58</v>
      </c>
      <c r="P56" s="984">
        <f t="shared" si="44"/>
        <v>222</v>
      </c>
      <c r="Q56" s="984">
        <f t="shared" si="45"/>
        <v>257</v>
      </c>
      <c r="R56" s="984">
        <f t="shared" si="46"/>
        <v>479</v>
      </c>
      <c r="S56" s="907"/>
      <c r="T56" s="657" t="str">
        <f t="shared" si="35"/>
        <v>TRUE</v>
      </c>
      <c r="U56" s="657" t="str">
        <f t="shared" si="36"/>
        <v>TRUE</v>
      </c>
      <c r="V56" s="657" t="str">
        <f t="shared" si="7"/>
        <v>TRUE</v>
      </c>
      <c r="X56" s="653">
        <f>Birth!Y56</f>
        <v>222</v>
      </c>
      <c r="Y56" s="653">
        <f>Birth!Z56</f>
        <v>257</v>
      </c>
      <c r="Z56" s="653">
        <f>Birth!AA56</f>
        <v>479</v>
      </c>
    </row>
    <row r="57" spans="1:26" ht="15" customHeight="1">
      <c r="A57" s="653">
        <v>7</v>
      </c>
      <c r="B57" s="666">
        <v>36</v>
      </c>
      <c r="C57" s="667" t="s">
        <v>452</v>
      </c>
      <c r="D57" s="984">
        <v>32</v>
      </c>
      <c r="E57" s="984">
        <v>40</v>
      </c>
      <c r="F57" s="1037">
        <f t="shared" si="40"/>
        <v>72</v>
      </c>
      <c r="G57" s="984">
        <v>47</v>
      </c>
      <c r="H57" s="984">
        <v>51</v>
      </c>
      <c r="I57" s="1037">
        <f t="shared" si="41"/>
        <v>98</v>
      </c>
      <c r="J57" s="984"/>
      <c r="K57" s="984"/>
      <c r="L57" s="1037">
        <f t="shared" si="42"/>
        <v>0</v>
      </c>
      <c r="M57" s="984">
        <v>0</v>
      </c>
      <c r="N57" s="984">
        <v>0</v>
      </c>
      <c r="O57" s="1037">
        <f t="shared" si="43"/>
        <v>0</v>
      </c>
      <c r="P57" s="984">
        <f t="shared" si="44"/>
        <v>79</v>
      </c>
      <c r="Q57" s="984">
        <f t="shared" si="45"/>
        <v>91</v>
      </c>
      <c r="R57" s="984">
        <f t="shared" si="46"/>
        <v>170</v>
      </c>
      <c r="S57" s="907"/>
      <c r="T57" s="657" t="str">
        <f t="shared" si="35"/>
        <v>TRUE</v>
      </c>
      <c r="U57" s="657" t="str">
        <f t="shared" si="36"/>
        <v>TRUE</v>
      </c>
      <c r="V57" s="657" t="str">
        <f t="shared" si="7"/>
        <v>TRUE</v>
      </c>
      <c r="X57" s="653">
        <f>Birth!Y57</f>
        <v>79</v>
      </c>
      <c r="Y57" s="653">
        <f>Birth!Z57</f>
        <v>91</v>
      </c>
      <c r="Z57" s="653">
        <f>Birth!AA57</f>
        <v>170</v>
      </c>
    </row>
    <row r="58" spans="1:26" ht="15" customHeight="1">
      <c r="A58" s="653">
        <v>8</v>
      </c>
      <c r="B58" s="666">
        <v>37</v>
      </c>
      <c r="C58" s="667" t="s">
        <v>114</v>
      </c>
      <c r="D58" s="984">
        <v>23</v>
      </c>
      <c r="E58" s="984">
        <v>21</v>
      </c>
      <c r="F58" s="1037">
        <f t="shared" si="40"/>
        <v>44</v>
      </c>
      <c r="G58" s="984">
        <v>1</v>
      </c>
      <c r="H58" s="984">
        <v>1</v>
      </c>
      <c r="I58" s="1037">
        <f t="shared" si="41"/>
        <v>2</v>
      </c>
      <c r="J58" s="984"/>
      <c r="K58" s="984"/>
      <c r="L58" s="1037">
        <f t="shared" si="42"/>
        <v>0</v>
      </c>
      <c r="M58" s="984">
        <v>3</v>
      </c>
      <c r="N58" s="984">
        <v>3</v>
      </c>
      <c r="O58" s="1037">
        <f t="shared" si="43"/>
        <v>6</v>
      </c>
      <c r="P58" s="984">
        <f t="shared" si="44"/>
        <v>27</v>
      </c>
      <c r="Q58" s="984">
        <f t="shared" si="45"/>
        <v>25</v>
      </c>
      <c r="R58" s="984">
        <f t="shared" si="46"/>
        <v>52</v>
      </c>
      <c r="S58" s="907"/>
      <c r="T58" s="657" t="str">
        <f t="shared" si="35"/>
        <v>TRUE</v>
      </c>
      <c r="U58" s="657" t="str">
        <f t="shared" si="36"/>
        <v>TRUE</v>
      </c>
      <c r="V58" s="657" t="str">
        <f t="shared" si="7"/>
        <v>TRUE</v>
      </c>
      <c r="X58" s="653">
        <f>Birth!Y58</f>
        <v>27</v>
      </c>
      <c r="Y58" s="653">
        <f>Birth!Z58</f>
        <v>25</v>
      </c>
      <c r="Z58" s="653">
        <f>Birth!AA58</f>
        <v>52</v>
      </c>
    </row>
    <row r="59" spans="1:26" ht="15" customHeight="1">
      <c r="A59" s="653">
        <v>9</v>
      </c>
      <c r="B59" s="666">
        <v>38</v>
      </c>
      <c r="C59" s="667" t="s">
        <v>115</v>
      </c>
      <c r="D59" s="984">
        <v>257</v>
      </c>
      <c r="E59" s="984">
        <v>241</v>
      </c>
      <c r="F59" s="1037">
        <f t="shared" si="40"/>
        <v>498</v>
      </c>
      <c r="G59" s="984">
        <v>224</v>
      </c>
      <c r="H59" s="984">
        <v>211</v>
      </c>
      <c r="I59" s="1037">
        <f t="shared" si="41"/>
        <v>435</v>
      </c>
      <c r="J59" s="984"/>
      <c r="K59" s="984"/>
      <c r="L59" s="1037">
        <f t="shared" si="42"/>
        <v>0</v>
      </c>
      <c r="M59" s="984">
        <v>0</v>
      </c>
      <c r="N59" s="984">
        <v>0</v>
      </c>
      <c r="O59" s="1037">
        <f t="shared" si="43"/>
        <v>0</v>
      </c>
      <c r="P59" s="984">
        <f t="shared" si="44"/>
        <v>481</v>
      </c>
      <c r="Q59" s="984">
        <f t="shared" si="45"/>
        <v>452</v>
      </c>
      <c r="R59" s="984">
        <f t="shared" si="46"/>
        <v>933</v>
      </c>
      <c r="S59" s="907"/>
      <c r="T59" s="657" t="str">
        <f t="shared" si="35"/>
        <v>TRUE</v>
      </c>
      <c r="U59" s="657" t="str">
        <f t="shared" si="36"/>
        <v>TRUE</v>
      </c>
      <c r="V59" s="657" t="str">
        <f t="shared" si="7"/>
        <v>TRUE</v>
      </c>
      <c r="X59" s="653">
        <f>Birth!Y59</f>
        <v>481</v>
      </c>
      <c r="Y59" s="653">
        <f>Birth!Z59</f>
        <v>452</v>
      </c>
      <c r="Z59" s="653">
        <f>Birth!AA59</f>
        <v>933</v>
      </c>
    </row>
    <row r="60" spans="1:26" ht="15" customHeight="1">
      <c r="A60" s="653">
        <v>10</v>
      </c>
      <c r="B60" s="666">
        <v>39</v>
      </c>
      <c r="C60" s="667" t="s">
        <v>111</v>
      </c>
      <c r="D60" s="984">
        <v>98</v>
      </c>
      <c r="E60" s="984">
        <v>82</v>
      </c>
      <c r="F60" s="1037">
        <f t="shared" si="40"/>
        <v>180</v>
      </c>
      <c r="G60" s="984">
        <v>0</v>
      </c>
      <c r="H60" s="984">
        <v>0</v>
      </c>
      <c r="I60" s="1037">
        <f t="shared" si="41"/>
        <v>0</v>
      </c>
      <c r="J60" s="984"/>
      <c r="K60" s="984"/>
      <c r="L60" s="1037">
        <f t="shared" si="42"/>
        <v>0</v>
      </c>
      <c r="M60" s="984">
        <v>25</v>
      </c>
      <c r="N60" s="984">
        <v>12</v>
      </c>
      <c r="O60" s="1037">
        <f t="shared" si="43"/>
        <v>37</v>
      </c>
      <c r="P60" s="984">
        <f t="shared" si="44"/>
        <v>123</v>
      </c>
      <c r="Q60" s="984">
        <f t="shared" si="45"/>
        <v>94</v>
      </c>
      <c r="R60" s="984">
        <f t="shared" si="46"/>
        <v>217</v>
      </c>
      <c r="S60" s="907"/>
      <c r="T60" s="657" t="str">
        <f t="shared" si="35"/>
        <v>TRUE</v>
      </c>
      <c r="U60" s="657" t="str">
        <f t="shared" si="36"/>
        <v>TRUE</v>
      </c>
      <c r="V60" s="657" t="str">
        <f t="shared" si="7"/>
        <v>TRUE</v>
      </c>
      <c r="X60" s="653">
        <f>Birth!Y60</f>
        <v>123</v>
      </c>
      <c r="Y60" s="653">
        <f>Birth!Z60</f>
        <v>94</v>
      </c>
      <c r="Z60" s="653">
        <f>Birth!AA60</f>
        <v>217</v>
      </c>
    </row>
    <row r="61" spans="1:26" ht="15" customHeight="1">
      <c r="B61" s="665"/>
      <c r="C61" s="1061" t="s">
        <v>6</v>
      </c>
      <c r="D61" s="1033">
        <f>SUM(D51:D60)</f>
        <v>1368</v>
      </c>
      <c r="E61" s="1033">
        <f t="shared" ref="E61:O61" si="47">SUM(E51:E60)</f>
        <v>1357</v>
      </c>
      <c r="F61" s="1033">
        <f t="shared" si="47"/>
        <v>2725</v>
      </c>
      <c r="G61" s="1033">
        <f t="shared" si="47"/>
        <v>761</v>
      </c>
      <c r="H61" s="1033">
        <f t="shared" si="47"/>
        <v>698</v>
      </c>
      <c r="I61" s="1033">
        <f t="shared" si="47"/>
        <v>1459</v>
      </c>
      <c r="J61" s="1033">
        <f t="shared" si="47"/>
        <v>0</v>
      </c>
      <c r="K61" s="1033">
        <f t="shared" si="47"/>
        <v>0</v>
      </c>
      <c r="L61" s="1033">
        <f t="shared" si="47"/>
        <v>0</v>
      </c>
      <c r="M61" s="1033">
        <f t="shared" si="47"/>
        <v>88</v>
      </c>
      <c r="N61" s="1033">
        <f t="shared" si="47"/>
        <v>80</v>
      </c>
      <c r="O61" s="1033">
        <f t="shared" si="47"/>
        <v>168</v>
      </c>
      <c r="P61" s="1033">
        <f>SUM(P51:P60)</f>
        <v>2217</v>
      </c>
      <c r="Q61" s="1033">
        <f>SUM(Q51:Q60)</f>
        <v>2135</v>
      </c>
      <c r="R61" s="1033">
        <f>SUM(R51:R60)</f>
        <v>4352</v>
      </c>
      <c r="S61" s="908"/>
      <c r="T61" s="657" t="str">
        <f t="shared" si="35"/>
        <v>TRUE</v>
      </c>
      <c r="U61" s="657" t="str">
        <f t="shared" si="36"/>
        <v>TRUE</v>
      </c>
      <c r="V61" s="657" t="str">
        <f t="shared" si="7"/>
        <v>TRUE</v>
      </c>
      <c r="X61" s="653">
        <f>Birth!Y61</f>
        <v>2217</v>
      </c>
      <c r="Y61" s="653">
        <f>Birth!Z61</f>
        <v>2135</v>
      </c>
      <c r="Z61" s="653">
        <f>Birth!AA61</f>
        <v>4352</v>
      </c>
    </row>
    <row r="62" spans="1:26" ht="15" customHeight="1">
      <c r="B62" s="662" t="s">
        <v>44</v>
      </c>
      <c r="C62" s="1059"/>
      <c r="D62" s="1034"/>
      <c r="E62" s="1034"/>
      <c r="F62" s="1034"/>
      <c r="G62" s="103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5"/>
      <c r="S62" s="657"/>
      <c r="T62" s="657" t="str">
        <f t="shared" si="35"/>
        <v>TRUE</v>
      </c>
      <c r="U62" s="657" t="str">
        <f t="shared" si="36"/>
        <v>TRUE</v>
      </c>
      <c r="V62" s="657" t="str">
        <f t="shared" si="7"/>
        <v>TRUE</v>
      </c>
      <c r="X62" s="653">
        <f>Birth!Y62</f>
        <v>0</v>
      </c>
      <c r="Y62" s="653">
        <f>Birth!Z62</f>
        <v>0</v>
      </c>
      <c r="Z62" s="653">
        <f>Birth!AA62</f>
        <v>0</v>
      </c>
    </row>
    <row r="63" spans="1:26" ht="15" customHeight="1">
      <c r="A63" s="653">
        <v>1</v>
      </c>
      <c r="B63" s="666">
        <v>40</v>
      </c>
      <c r="C63" s="667" t="s">
        <v>456</v>
      </c>
      <c r="D63" s="1036">
        <v>26</v>
      </c>
      <c r="E63" s="1036">
        <v>38</v>
      </c>
      <c r="F63" s="1037">
        <f t="shared" ref="F63:F71" si="48">+D63+E63</f>
        <v>64</v>
      </c>
      <c r="G63" s="1036">
        <v>413</v>
      </c>
      <c r="H63" s="1036">
        <v>358</v>
      </c>
      <c r="I63" s="1037">
        <f t="shared" ref="I63:I71" si="49">+G63+H63</f>
        <v>771</v>
      </c>
      <c r="J63" s="1036"/>
      <c r="K63" s="1036"/>
      <c r="L63" s="1037">
        <f t="shared" ref="L63:L71" si="50">+J63+K63</f>
        <v>0</v>
      </c>
      <c r="M63" s="1036">
        <v>0</v>
      </c>
      <c r="N63" s="1036">
        <v>0</v>
      </c>
      <c r="O63" s="1037">
        <f t="shared" ref="O63:O71" si="51">+M63+N63</f>
        <v>0</v>
      </c>
      <c r="P63" s="984">
        <f t="shared" ref="P63:P71" si="52">D63+G63+J63+M63</f>
        <v>439</v>
      </c>
      <c r="Q63" s="984">
        <f t="shared" ref="Q63:Q71" si="53">E63+H63+K63+N63</f>
        <v>396</v>
      </c>
      <c r="R63" s="984">
        <f t="shared" ref="R63:R71" si="54">P63+Q63</f>
        <v>835</v>
      </c>
      <c r="S63" s="907"/>
      <c r="T63" s="657" t="str">
        <f t="shared" si="35"/>
        <v>TRUE</v>
      </c>
      <c r="U63" s="657" t="str">
        <f t="shared" si="36"/>
        <v>TRUE</v>
      </c>
      <c r="V63" s="657" t="str">
        <f t="shared" si="7"/>
        <v>TRUE</v>
      </c>
      <c r="X63" s="653">
        <f>Birth!Y63</f>
        <v>439</v>
      </c>
      <c r="Y63" s="653">
        <f>Birth!Z63</f>
        <v>396</v>
      </c>
      <c r="Z63" s="653">
        <f>Birth!AA63</f>
        <v>835</v>
      </c>
    </row>
    <row r="64" spans="1:26" ht="15" customHeight="1">
      <c r="A64" s="653">
        <v>2</v>
      </c>
      <c r="B64" s="666">
        <v>41</v>
      </c>
      <c r="C64" s="667" t="s">
        <v>50</v>
      </c>
      <c r="D64" s="1036">
        <v>3</v>
      </c>
      <c r="E64" s="1036">
        <v>1</v>
      </c>
      <c r="F64" s="1037">
        <f t="shared" si="48"/>
        <v>4</v>
      </c>
      <c r="G64" s="1036">
        <v>8</v>
      </c>
      <c r="H64" s="1036">
        <v>12</v>
      </c>
      <c r="I64" s="1037">
        <f t="shared" si="49"/>
        <v>20</v>
      </c>
      <c r="J64" s="1036"/>
      <c r="K64" s="1036"/>
      <c r="L64" s="1037">
        <f t="shared" si="50"/>
        <v>0</v>
      </c>
      <c r="M64" s="1038">
        <v>2</v>
      </c>
      <c r="N64" s="1038">
        <v>3</v>
      </c>
      <c r="O64" s="1037">
        <f t="shared" si="51"/>
        <v>5</v>
      </c>
      <c r="P64" s="984">
        <f t="shared" si="52"/>
        <v>13</v>
      </c>
      <c r="Q64" s="984">
        <f t="shared" si="53"/>
        <v>16</v>
      </c>
      <c r="R64" s="984">
        <f t="shared" si="54"/>
        <v>29</v>
      </c>
      <c r="S64" s="907"/>
      <c r="T64" s="657" t="str">
        <f t="shared" si="35"/>
        <v>TRUE</v>
      </c>
      <c r="U64" s="657" t="str">
        <f t="shared" si="36"/>
        <v>TRUE</v>
      </c>
      <c r="V64" s="657" t="str">
        <f t="shared" si="7"/>
        <v>TRUE</v>
      </c>
      <c r="X64" s="653">
        <f>Birth!Y64</f>
        <v>13</v>
      </c>
      <c r="Y64" s="653">
        <f>Birth!Z64</f>
        <v>16</v>
      </c>
      <c r="Z64" s="653">
        <f>Birth!AA64</f>
        <v>29</v>
      </c>
    </row>
    <row r="65" spans="1:26" ht="15" customHeight="1">
      <c r="A65" s="653">
        <v>3</v>
      </c>
      <c r="B65" s="666">
        <v>42</v>
      </c>
      <c r="C65" s="667" t="s">
        <v>118</v>
      </c>
      <c r="D65" s="1036">
        <v>132</v>
      </c>
      <c r="E65" s="1036">
        <v>128</v>
      </c>
      <c r="F65" s="1037">
        <f t="shared" si="48"/>
        <v>260</v>
      </c>
      <c r="G65" s="1036">
        <v>346</v>
      </c>
      <c r="H65" s="1036">
        <v>306</v>
      </c>
      <c r="I65" s="1037">
        <f t="shared" si="49"/>
        <v>652</v>
      </c>
      <c r="J65" s="1036"/>
      <c r="K65" s="1036"/>
      <c r="L65" s="1037">
        <f t="shared" si="50"/>
        <v>0</v>
      </c>
      <c r="M65" s="1036">
        <v>0</v>
      </c>
      <c r="N65" s="1036">
        <v>3</v>
      </c>
      <c r="O65" s="1037">
        <f t="shared" si="51"/>
        <v>3</v>
      </c>
      <c r="P65" s="984">
        <f t="shared" si="52"/>
        <v>478</v>
      </c>
      <c r="Q65" s="984">
        <f t="shared" si="53"/>
        <v>437</v>
      </c>
      <c r="R65" s="984">
        <f t="shared" si="54"/>
        <v>915</v>
      </c>
      <c r="S65" s="907"/>
      <c r="T65" s="657" t="str">
        <f t="shared" si="35"/>
        <v>TRUE</v>
      </c>
      <c r="U65" s="657" t="str">
        <f t="shared" si="36"/>
        <v>TRUE</v>
      </c>
      <c r="V65" s="657" t="str">
        <f t="shared" si="7"/>
        <v>TRUE</v>
      </c>
      <c r="X65" s="653">
        <f>Birth!Y65</f>
        <v>478</v>
      </c>
      <c r="Y65" s="653">
        <f>Birth!Z65</f>
        <v>437</v>
      </c>
      <c r="Z65" s="653">
        <f>Birth!AA65</f>
        <v>915</v>
      </c>
    </row>
    <row r="66" spans="1:26" ht="15" customHeight="1">
      <c r="A66" s="653">
        <v>4</v>
      </c>
      <c r="B66" s="666">
        <v>43</v>
      </c>
      <c r="C66" s="667" t="s">
        <v>625</v>
      </c>
      <c r="D66" s="1036">
        <v>440</v>
      </c>
      <c r="E66" s="1036">
        <v>384</v>
      </c>
      <c r="F66" s="1037">
        <f t="shared" si="48"/>
        <v>824</v>
      </c>
      <c r="G66" s="1036">
        <v>0</v>
      </c>
      <c r="H66" s="1036">
        <v>0</v>
      </c>
      <c r="I66" s="1037">
        <f t="shared" si="49"/>
        <v>0</v>
      </c>
      <c r="J66" s="1036"/>
      <c r="K66" s="1036"/>
      <c r="L66" s="1037">
        <f t="shared" si="50"/>
        <v>0</v>
      </c>
      <c r="M66" s="1036">
        <v>0</v>
      </c>
      <c r="N66" s="1036">
        <v>0</v>
      </c>
      <c r="O66" s="1037">
        <f t="shared" si="51"/>
        <v>0</v>
      </c>
      <c r="P66" s="984">
        <f t="shared" si="52"/>
        <v>440</v>
      </c>
      <c r="Q66" s="984">
        <f t="shared" si="53"/>
        <v>384</v>
      </c>
      <c r="R66" s="984">
        <f t="shared" si="54"/>
        <v>824</v>
      </c>
      <c r="S66" s="907"/>
      <c r="T66" s="657" t="str">
        <f t="shared" si="35"/>
        <v>TRUE</v>
      </c>
      <c r="U66" s="657" t="str">
        <f t="shared" si="36"/>
        <v>TRUE</v>
      </c>
      <c r="V66" s="657" t="str">
        <f t="shared" si="7"/>
        <v>TRUE</v>
      </c>
      <c r="X66" s="653">
        <f>Birth!Y66</f>
        <v>440</v>
      </c>
      <c r="Y66" s="653">
        <f>Birth!Z66</f>
        <v>384</v>
      </c>
      <c r="Z66" s="653">
        <f>Birth!AA66</f>
        <v>824</v>
      </c>
    </row>
    <row r="67" spans="1:26" ht="15" customHeight="1">
      <c r="A67" s="653">
        <v>5</v>
      </c>
      <c r="B67" s="666">
        <v>44</v>
      </c>
      <c r="C67" s="667" t="s">
        <v>120</v>
      </c>
      <c r="D67" s="1036">
        <v>109</v>
      </c>
      <c r="E67" s="1036">
        <v>130</v>
      </c>
      <c r="F67" s="1037">
        <f t="shared" si="48"/>
        <v>239</v>
      </c>
      <c r="G67" s="1036">
        <v>95</v>
      </c>
      <c r="H67" s="1036">
        <v>66</v>
      </c>
      <c r="I67" s="1037">
        <f t="shared" si="49"/>
        <v>161</v>
      </c>
      <c r="J67" s="1036"/>
      <c r="K67" s="1036"/>
      <c r="L67" s="1037">
        <f t="shared" si="50"/>
        <v>0</v>
      </c>
      <c r="M67" s="1036">
        <v>0</v>
      </c>
      <c r="N67" s="1036">
        <v>0</v>
      </c>
      <c r="O67" s="1037">
        <f t="shared" si="51"/>
        <v>0</v>
      </c>
      <c r="P67" s="984">
        <f t="shared" si="52"/>
        <v>204</v>
      </c>
      <c r="Q67" s="984">
        <f t="shared" si="53"/>
        <v>196</v>
      </c>
      <c r="R67" s="984">
        <f t="shared" si="54"/>
        <v>400</v>
      </c>
      <c r="S67" s="907"/>
      <c r="T67" s="657" t="str">
        <f t="shared" si="35"/>
        <v>TRUE</v>
      </c>
      <c r="U67" s="657" t="str">
        <f t="shared" si="36"/>
        <v>TRUE</v>
      </c>
      <c r="V67" s="657" t="str">
        <f t="shared" si="7"/>
        <v>TRUE</v>
      </c>
      <c r="X67" s="653">
        <f>Birth!Y67</f>
        <v>204</v>
      </c>
      <c r="Y67" s="653">
        <f>Birth!Z67</f>
        <v>196</v>
      </c>
      <c r="Z67" s="653">
        <f>Birth!AA67</f>
        <v>400</v>
      </c>
    </row>
    <row r="68" spans="1:26" ht="15" customHeight="1">
      <c r="A68" s="653">
        <v>6</v>
      </c>
      <c r="B68" s="666">
        <v>45</v>
      </c>
      <c r="C68" s="667" t="s">
        <v>626</v>
      </c>
      <c r="D68" s="1036">
        <v>14</v>
      </c>
      <c r="E68" s="1036">
        <v>17</v>
      </c>
      <c r="F68" s="1037">
        <f t="shared" si="48"/>
        <v>31</v>
      </c>
      <c r="G68" s="1036">
        <v>0</v>
      </c>
      <c r="H68" s="1036">
        <v>0</v>
      </c>
      <c r="I68" s="1037">
        <f t="shared" si="49"/>
        <v>0</v>
      </c>
      <c r="J68" s="1036"/>
      <c r="K68" s="1036"/>
      <c r="L68" s="1037">
        <f t="shared" si="50"/>
        <v>0</v>
      </c>
      <c r="M68" s="1036">
        <v>0</v>
      </c>
      <c r="N68" s="1036">
        <v>0</v>
      </c>
      <c r="O68" s="1037">
        <f t="shared" si="51"/>
        <v>0</v>
      </c>
      <c r="P68" s="984">
        <f t="shared" si="52"/>
        <v>14</v>
      </c>
      <c r="Q68" s="984">
        <f t="shared" si="53"/>
        <v>17</v>
      </c>
      <c r="R68" s="984">
        <f t="shared" si="54"/>
        <v>31</v>
      </c>
      <c r="S68" s="907"/>
      <c r="T68" s="657" t="str">
        <f t="shared" si="35"/>
        <v>TRUE</v>
      </c>
      <c r="U68" s="657" t="str">
        <f t="shared" si="36"/>
        <v>TRUE</v>
      </c>
      <c r="V68" s="657" t="str">
        <f t="shared" si="7"/>
        <v>TRUE</v>
      </c>
      <c r="X68" s="653">
        <f>Birth!Y68</f>
        <v>14</v>
      </c>
      <c r="Y68" s="653">
        <f>Birth!Z68</f>
        <v>17</v>
      </c>
      <c r="Z68" s="653">
        <f>Birth!AA68</f>
        <v>31</v>
      </c>
    </row>
    <row r="69" spans="1:26" ht="15" customHeight="1">
      <c r="A69" s="653">
        <v>7</v>
      </c>
      <c r="B69" s="666">
        <v>46</v>
      </c>
      <c r="C69" s="667" t="s">
        <v>119</v>
      </c>
      <c r="D69" s="1036">
        <v>155</v>
      </c>
      <c r="E69" s="1036">
        <v>148</v>
      </c>
      <c r="F69" s="1037">
        <f t="shared" si="48"/>
        <v>303</v>
      </c>
      <c r="G69" s="1036">
        <v>44</v>
      </c>
      <c r="H69" s="1036">
        <v>29</v>
      </c>
      <c r="I69" s="1037">
        <f t="shared" si="49"/>
        <v>73</v>
      </c>
      <c r="J69" s="1036"/>
      <c r="K69" s="1036"/>
      <c r="L69" s="1037">
        <f t="shared" si="50"/>
        <v>0</v>
      </c>
      <c r="M69" s="1036">
        <v>0</v>
      </c>
      <c r="N69" s="1036">
        <v>1</v>
      </c>
      <c r="O69" s="1037">
        <f t="shared" si="51"/>
        <v>1</v>
      </c>
      <c r="P69" s="984">
        <f t="shared" si="52"/>
        <v>199</v>
      </c>
      <c r="Q69" s="984">
        <f t="shared" si="53"/>
        <v>178</v>
      </c>
      <c r="R69" s="984">
        <f t="shared" si="54"/>
        <v>377</v>
      </c>
      <c r="S69" s="907"/>
      <c r="T69" s="657" t="str">
        <f t="shared" si="35"/>
        <v>TRUE</v>
      </c>
      <c r="U69" s="657" t="str">
        <f t="shared" si="36"/>
        <v>TRUE</v>
      </c>
      <c r="V69" s="657" t="str">
        <f t="shared" si="7"/>
        <v>TRUE</v>
      </c>
      <c r="X69" s="653">
        <f>Birth!Y69</f>
        <v>199</v>
      </c>
      <c r="Y69" s="653">
        <f>Birth!Z69</f>
        <v>178</v>
      </c>
      <c r="Z69" s="653">
        <f>Birth!AA69</f>
        <v>377</v>
      </c>
    </row>
    <row r="70" spans="1:26" ht="15" customHeight="1">
      <c r="A70" s="653">
        <v>8</v>
      </c>
      <c r="B70" s="666">
        <v>47</v>
      </c>
      <c r="C70" s="667" t="s">
        <v>627</v>
      </c>
      <c r="D70" s="1036">
        <v>147</v>
      </c>
      <c r="E70" s="1036">
        <v>111</v>
      </c>
      <c r="F70" s="1037">
        <f t="shared" si="48"/>
        <v>258</v>
      </c>
      <c r="G70" s="1036">
        <v>179</v>
      </c>
      <c r="H70" s="1036">
        <v>175</v>
      </c>
      <c r="I70" s="1037">
        <f t="shared" si="49"/>
        <v>354</v>
      </c>
      <c r="J70" s="1036"/>
      <c r="K70" s="1036"/>
      <c r="L70" s="1037">
        <f t="shared" si="50"/>
        <v>0</v>
      </c>
      <c r="M70" s="1036">
        <v>1</v>
      </c>
      <c r="N70" s="1036">
        <v>4</v>
      </c>
      <c r="O70" s="1037">
        <f t="shared" si="51"/>
        <v>5</v>
      </c>
      <c r="P70" s="984">
        <f t="shared" si="52"/>
        <v>327</v>
      </c>
      <c r="Q70" s="984">
        <f t="shared" si="53"/>
        <v>290</v>
      </c>
      <c r="R70" s="984">
        <f t="shared" si="54"/>
        <v>617</v>
      </c>
      <c r="S70" s="907"/>
      <c r="T70" s="657" t="str">
        <f t="shared" si="35"/>
        <v>TRUE</v>
      </c>
      <c r="U70" s="657" t="str">
        <f t="shared" si="36"/>
        <v>TRUE</v>
      </c>
      <c r="V70" s="657" t="str">
        <f t="shared" si="7"/>
        <v>TRUE</v>
      </c>
      <c r="X70" s="653">
        <f>Birth!Y70</f>
        <v>327</v>
      </c>
      <c r="Y70" s="653">
        <f>Birth!Z70</f>
        <v>290</v>
      </c>
      <c r="Z70" s="653">
        <f>Birth!AA70</f>
        <v>617</v>
      </c>
    </row>
    <row r="71" spans="1:26" ht="15" customHeight="1">
      <c r="A71" s="653">
        <v>9</v>
      </c>
      <c r="B71" s="666">
        <v>48</v>
      </c>
      <c r="C71" s="667" t="s">
        <v>117</v>
      </c>
      <c r="D71" s="1036">
        <v>151</v>
      </c>
      <c r="E71" s="1036">
        <v>128</v>
      </c>
      <c r="F71" s="1037">
        <f t="shared" si="48"/>
        <v>279</v>
      </c>
      <c r="G71" s="1036">
        <v>2</v>
      </c>
      <c r="H71" s="1036">
        <v>7</v>
      </c>
      <c r="I71" s="1037">
        <f t="shared" si="49"/>
        <v>9</v>
      </c>
      <c r="J71" s="1036"/>
      <c r="K71" s="1036"/>
      <c r="L71" s="1037">
        <f t="shared" si="50"/>
        <v>0</v>
      </c>
      <c r="M71" s="1036">
        <v>1</v>
      </c>
      <c r="N71" s="1036">
        <v>7</v>
      </c>
      <c r="O71" s="1037">
        <f t="shared" si="51"/>
        <v>8</v>
      </c>
      <c r="P71" s="984">
        <f t="shared" si="52"/>
        <v>154</v>
      </c>
      <c r="Q71" s="984">
        <f t="shared" si="53"/>
        <v>142</v>
      </c>
      <c r="R71" s="984">
        <f t="shared" si="54"/>
        <v>296</v>
      </c>
      <c r="S71" s="907"/>
      <c r="T71" s="657" t="str">
        <f t="shared" si="35"/>
        <v>TRUE</v>
      </c>
      <c r="U71" s="657" t="str">
        <f t="shared" si="36"/>
        <v>TRUE</v>
      </c>
      <c r="V71" s="657" t="str">
        <f t="shared" si="7"/>
        <v>TRUE</v>
      </c>
      <c r="X71" s="653">
        <f>Birth!Y71</f>
        <v>154</v>
      </c>
      <c r="Y71" s="653">
        <f>Birth!Z71</f>
        <v>142</v>
      </c>
      <c r="Z71" s="653">
        <f>Birth!AA71</f>
        <v>296</v>
      </c>
    </row>
    <row r="72" spans="1:26" ht="15" customHeight="1">
      <c r="B72" s="665"/>
      <c r="C72" s="1061" t="s">
        <v>6</v>
      </c>
      <c r="D72" s="1033">
        <f>SUM(D63:D71)</f>
        <v>1177</v>
      </c>
      <c r="E72" s="1033">
        <f t="shared" ref="E72:Q72" si="55">SUM(E63:E71)</f>
        <v>1085</v>
      </c>
      <c r="F72" s="1033">
        <f t="shared" si="55"/>
        <v>2262</v>
      </c>
      <c r="G72" s="1033">
        <f t="shared" si="55"/>
        <v>1087</v>
      </c>
      <c r="H72" s="1033">
        <f t="shared" si="55"/>
        <v>953</v>
      </c>
      <c r="I72" s="1033">
        <f t="shared" si="55"/>
        <v>2040</v>
      </c>
      <c r="J72" s="1033">
        <f t="shared" si="55"/>
        <v>0</v>
      </c>
      <c r="K72" s="1033">
        <f t="shared" si="55"/>
        <v>0</v>
      </c>
      <c r="L72" s="1033">
        <f t="shared" si="55"/>
        <v>0</v>
      </c>
      <c r="M72" s="1033">
        <f t="shared" si="55"/>
        <v>4</v>
      </c>
      <c r="N72" s="1033">
        <f t="shared" si="55"/>
        <v>18</v>
      </c>
      <c r="O72" s="1033">
        <f t="shared" si="55"/>
        <v>22</v>
      </c>
      <c r="P72" s="1031">
        <f t="shared" si="55"/>
        <v>2268</v>
      </c>
      <c r="Q72" s="1031">
        <f t="shared" si="55"/>
        <v>2056</v>
      </c>
      <c r="R72" s="1031">
        <f>SUM(R63:R71)</f>
        <v>4324</v>
      </c>
      <c r="S72" s="909"/>
      <c r="T72" s="657" t="str">
        <f t="shared" si="35"/>
        <v>TRUE</v>
      </c>
      <c r="U72" s="657" t="str">
        <f t="shared" si="36"/>
        <v>TRUE</v>
      </c>
      <c r="V72" s="657" t="str">
        <f t="shared" si="7"/>
        <v>TRUE</v>
      </c>
      <c r="X72" s="653">
        <f>Birth!Y72</f>
        <v>2268</v>
      </c>
      <c r="Y72" s="653">
        <f>Birth!Z72</f>
        <v>2056</v>
      </c>
      <c r="Z72" s="653">
        <f>Birth!AA72</f>
        <v>4324</v>
      </c>
    </row>
    <row r="73" spans="1:26" ht="15" customHeight="1">
      <c r="B73" s="662" t="s">
        <v>51</v>
      </c>
      <c r="C73" s="1059"/>
      <c r="D73" s="1034"/>
      <c r="E73" s="1034"/>
      <c r="F73" s="1034"/>
      <c r="G73" s="1034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5"/>
      <c r="S73" s="657"/>
      <c r="T73" s="657" t="str">
        <f t="shared" ref="T73:T104" si="56">IF(P73=X73,"TRUE","FALSE")</f>
        <v>TRUE</v>
      </c>
      <c r="U73" s="657" t="str">
        <f t="shared" ref="U73:U104" si="57">IF(Q73=Y73,"TRUE","FALSE")</f>
        <v>TRUE</v>
      </c>
      <c r="V73" s="657" t="str">
        <f t="shared" ref="V73:V140" si="58">IF(R73=Z73,"TRUE","FALSE")</f>
        <v>TRUE</v>
      </c>
      <c r="X73" s="653">
        <f>Birth!Y73</f>
        <v>0</v>
      </c>
      <c r="Y73" s="653">
        <f>Birth!Z73</f>
        <v>0</v>
      </c>
      <c r="Z73" s="653">
        <f>Birth!AA73</f>
        <v>0</v>
      </c>
    </row>
    <row r="74" spans="1:26" ht="15" customHeight="1">
      <c r="A74" s="653">
        <v>1</v>
      </c>
      <c r="B74" s="666">
        <v>49</v>
      </c>
      <c r="C74" s="1062" t="s">
        <v>628</v>
      </c>
      <c r="D74" s="1038">
        <v>106</v>
      </c>
      <c r="E74" s="1038">
        <v>110</v>
      </c>
      <c r="F74" s="1037">
        <f t="shared" ref="F74:F82" si="59">+D74+E74</f>
        <v>216</v>
      </c>
      <c r="G74" s="1038">
        <v>129</v>
      </c>
      <c r="H74" s="1038">
        <v>97</v>
      </c>
      <c r="I74" s="1037">
        <f t="shared" ref="I74:I82" si="60">+G74+H74</f>
        <v>226</v>
      </c>
      <c r="J74" s="1038"/>
      <c r="K74" s="1038"/>
      <c r="L74" s="1037">
        <f t="shared" ref="L74:L82" si="61">+J74+K74</f>
        <v>0</v>
      </c>
      <c r="M74" s="1038">
        <v>22</v>
      </c>
      <c r="N74" s="1038">
        <v>6</v>
      </c>
      <c r="O74" s="1037">
        <f t="shared" ref="O74:O82" si="62">+M74+N74</f>
        <v>28</v>
      </c>
      <c r="P74" s="984">
        <f t="shared" ref="P74:P82" si="63">D74+G74+J74+M74</f>
        <v>257</v>
      </c>
      <c r="Q74" s="984">
        <f t="shared" ref="Q74:Q82" si="64">E74+H74+K74+N74</f>
        <v>213</v>
      </c>
      <c r="R74" s="984">
        <f t="shared" ref="R74:R82" si="65">P74+Q74</f>
        <v>470</v>
      </c>
      <c r="S74" s="907"/>
      <c r="T74" s="657" t="str">
        <f t="shared" si="56"/>
        <v>TRUE</v>
      </c>
      <c r="U74" s="657" t="str">
        <f t="shared" si="57"/>
        <v>TRUE</v>
      </c>
      <c r="V74" s="657" t="str">
        <f t="shared" si="58"/>
        <v>TRUE</v>
      </c>
      <c r="X74" s="653">
        <f>Birth!Y74</f>
        <v>257</v>
      </c>
      <c r="Y74" s="653">
        <f>Birth!Z74</f>
        <v>213</v>
      </c>
      <c r="Z74" s="653">
        <f>Birth!AA74</f>
        <v>470</v>
      </c>
    </row>
    <row r="75" spans="1:26" ht="15" customHeight="1">
      <c r="A75" s="653">
        <v>2</v>
      </c>
      <c r="B75" s="666">
        <v>50</v>
      </c>
      <c r="C75" s="1062" t="s">
        <v>629</v>
      </c>
      <c r="D75" s="1038">
        <v>162</v>
      </c>
      <c r="E75" s="1038">
        <v>167</v>
      </c>
      <c r="F75" s="1037">
        <f t="shared" si="59"/>
        <v>329</v>
      </c>
      <c r="G75" s="1038">
        <v>10</v>
      </c>
      <c r="H75" s="1038">
        <v>16</v>
      </c>
      <c r="I75" s="1037">
        <f t="shared" si="60"/>
        <v>26</v>
      </c>
      <c r="J75" s="1038"/>
      <c r="K75" s="1038"/>
      <c r="L75" s="1037">
        <f t="shared" si="61"/>
        <v>0</v>
      </c>
      <c r="M75" s="1038">
        <v>4</v>
      </c>
      <c r="N75" s="1038">
        <v>7</v>
      </c>
      <c r="O75" s="1037">
        <f t="shared" si="62"/>
        <v>11</v>
      </c>
      <c r="P75" s="984">
        <f t="shared" si="63"/>
        <v>176</v>
      </c>
      <c r="Q75" s="984">
        <f t="shared" si="64"/>
        <v>190</v>
      </c>
      <c r="R75" s="984">
        <f t="shared" si="65"/>
        <v>366</v>
      </c>
      <c r="S75" s="907"/>
      <c r="T75" s="657" t="str">
        <f t="shared" si="56"/>
        <v>TRUE</v>
      </c>
      <c r="U75" s="657" t="str">
        <f t="shared" si="57"/>
        <v>TRUE</v>
      </c>
      <c r="V75" s="657" t="str">
        <f t="shared" si="58"/>
        <v>TRUE</v>
      </c>
      <c r="X75" s="653">
        <f>Birth!Y75</f>
        <v>176</v>
      </c>
      <c r="Y75" s="653">
        <f>Birth!Z75</f>
        <v>190</v>
      </c>
      <c r="Z75" s="653">
        <f>Birth!AA75</f>
        <v>366</v>
      </c>
    </row>
    <row r="76" spans="1:26" ht="15" customHeight="1">
      <c r="A76" s="653">
        <v>3</v>
      </c>
      <c r="B76" s="666">
        <v>51</v>
      </c>
      <c r="C76" s="1062" t="s">
        <v>630</v>
      </c>
      <c r="D76" s="1038">
        <v>98</v>
      </c>
      <c r="E76" s="1038">
        <v>85</v>
      </c>
      <c r="F76" s="1037">
        <f t="shared" si="59"/>
        <v>183</v>
      </c>
      <c r="G76" s="1038">
        <v>16</v>
      </c>
      <c r="H76" s="1038">
        <v>28</v>
      </c>
      <c r="I76" s="1037">
        <f t="shared" si="60"/>
        <v>44</v>
      </c>
      <c r="J76" s="1038"/>
      <c r="K76" s="1038"/>
      <c r="L76" s="1037">
        <f t="shared" si="61"/>
        <v>0</v>
      </c>
      <c r="M76" s="1038">
        <v>5</v>
      </c>
      <c r="N76" s="1038">
        <v>1</v>
      </c>
      <c r="O76" s="1037">
        <f t="shared" si="62"/>
        <v>6</v>
      </c>
      <c r="P76" s="984">
        <f t="shared" si="63"/>
        <v>119</v>
      </c>
      <c r="Q76" s="984">
        <f t="shared" si="64"/>
        <v>114</v>
      </c>
      <c r="R76" s="984">
        <f t="shared" si="65"/>
        <v>233</v>
      </c>
      <c r="S76" s="907"/>
      <c r="T76" s="657" t="str">
        <f t="shared" si="56"/>
        <v>TRUE</v>
      </c>
      <c r="U76" s="657" t="str">
        <f t="shared" si="57"/>
        <v>TRUE</v>
      </c>
      <c r="V76" s="657" t="str">
        <f t="shared" si="58"/>
        <v>TRUE</v>
      </c>
      <c r="X76" s="653">
        <f>Birth!Y76</f>
        <v>119</v>
      </c>
      <c r="Y76" s="653">
        <f>Birth!Z76</f>
        <v>114</v>
      </c>
      <c r="Z76" s="653">
        <f>Birth!AA76</f>
        <v>233</v>
      </c>
    </row>
    <row r="77" spans="1:26" ht="15" customHeight="1">
      <c r="A77" s="653">
        <v>4</v>
      </c>
      <c r="B77" s="666">
        <v>52</v>
      </c>
      <c r="C77" s="1062" t="s">
        <v>631</v>
      </c>
      <c r="D77" s="1038">
        <v>65</v>
      </c>
      <c r="E77" s="1038">
        <v>66</v>
      </c>
      <c r="F77" s="1037">
        <f t="shared" si="59"/>
        <v>131</v>
      </c>
      <c r="G77" s="1038">
        <v>0</v>
      </c>
      <c r="H77" s="1038">
        <v>3</v>
      </c>
      <c r="I77" s="1037">
        <f t="shared" si="60"/>
        <v>3</v>
      </c>
      <c r="J77" s="1038"/>
      <c r="K77" s="1038"/>
      <c r="L77" s="1037">
        <f t="shared" si="61"/>
        <v>0</v>
      </c>
      <c r="M77" s="1038">
        <v>31</v>
      </c>
      <c r="N77" s="1038">
        <v>28</v>
      </c>
      <c r="O77" s="1037">
        <f t="shared" si="62"/>
        <v>59</v>
      </c>
      <c r="P77" s="984">
        <f t="shared" si="63"/>
        <v>96</v>
      </c>
      <c r="Q77" s="984">
        <f t="shared" si="64"/>
        <v>97</v>
      </c>
      <c r="R77" s="984">
        <f t="shared" si="65"/>
        <v>193</v>
      </c>
      <c r="S77" s="907"/>
      <c r="T77" s="657" t="str">
        <f t="shared" si="56"/>
        <v>TRUE</v>
      </c>
      <c r="U77" s="657" t="str">
        <f t="shared" si="57"/>
        <v>TRUE</v>
      </c>
      <c r="V77" s="657" t="str">
        <f t="shared" si="58"/>
        <v>TRUE</v>
      </c>
      <c r="X77" s="653">
        <f>Birth!Y77</f>
        <v>96</v>
      </c>
      <c r="Y77" s="653">
        <f>Birth!Z77</f>
        <v>97</v>
      </c>
      <c r="Z77" s="653">
        <f>Birth!AA77</f>
        <v>193</v>
      </c>
    </row>
    <row r="78" spans="1:26" ht="15" customHeight="1">
      <c r="A78" s="653">
        <v>5</v>
      </c>
      <c r="B78" s="666">
        <v>53</v>
      </c>
      <c r="C78" s="1062" t="s">
        <v>632</v>
      </c>
      <c r="D78" s="1038">
        <v>58</v>
      </c>
      <c r="E78" s="1038">
        <v>64</v>
      </c>
      <c r="F78" s="1037">
        <f t="shared" si="59"/>
        <v>122</v>
      </c>
      <c r="G78" s="1038">
        <v>0</v>
      </c>
      <c r="H78" s="1038">
        <v>0</v>
      </c>
      <c r="I78" s="1037">
        <f t="shared" si="60"/>
        <v>0</v>
      </c>
      <c r="J78" s="1038"/>
      <c r="K78" s="1038"/>
      <c r="L78" s="1037">
        <f t="shared" si="61"/>
        <v>0</v>
      </c>
      <c r="M78" s="1038">
        <v>0</v>
      </c>
      <c r="N78" s="1038">
        <v>0</v>
      </c>
      <c r="O78" s="1037">
        <f t="shared" si="62"/>
        <v>0</v>
      </c>
      <c r="P78" s="984">
        <f t="shared" si="63"/>
        <v>58</v>
      </c>
      <c r="Q78" s="984">
        <f t="shared" si="64"/>
        <v>64</v>
      </c>
      <c r="R78" s="984">
        <f t="shared" si="65"/>
        <v>122</v>
      </c>
      <c r="S78" s="907"/>
      <c r="T78" s="657" t="str">
        <f t="shared" si="56"/>
        <v>TRUE</v>
      </c>
      <c r="U78" s="657" t="str">
        <f t="shared" si="57"/>
        <v>TRUE</v>
      </c>
      <c r="V78" s="657" t="str">
        <f t="shared" si="58"/>
        <v>TRUE</v>
      </c>
      <c r="X78" s="653">
        <f>Birth!Y78</f>
        <v>58</v>
      </c>
      <c r="Y78" s="653">
        <f>Birth!Z78</f>
        <v>64</v>
      </c>
      <c r="Z78" s="653">
        <f>Birth!AA78</f>
        <v>122</v>
      </c>
    </row>
    <row r="79" spans="1:26" ht="15" customHeight="1">
      <c r="A79" s="653">
        <v>6</v>
      </c>
      <c r="B79" s="666">
        <v>54</v>
      </c>
      <c r="C79" s="1062" t="s">
        <v>633</v>
      </c>
      <c r="D79" s="1038">
        <v>50</v>
      </c>
      <c r="E79" s="1038">
        <v>36</v>
      </c>
      <c r="F79" s="1037">
        <f t="shared" si="59"/>
        <v>86</v>
      </c>
      <c r="G79" s="1038">
        <v>2</v>
      </c>
      <c r="H79" s="1038">
        <v>5</v>
      </c>
      <c r="I79" s="1037">
        <f t="shared" si="60"/>
        <v>7</v>
      </c>
      <c r="J79" s="1038"/>
      <c r="K79" s="1038"/>
      <c r="L79" s="1037">
        <f t="shared" si="61"/>
        <v>0</v>
      </c>
      <c r="M79" s="1038">
        <v>5</v>
      </c>
      <c r="N79" s="1038">
        <v>3</v>
      </c>
      <c r="O79" s="1037">
        <f t="shared" si="62"/>
        <v>8</v>
      </c>
      <c r="P79" s="984">
        <f t="shared" si="63"/>
        <v>57</v>
      </c>
      <c r="Q79" s="984">
        <f t="shared" si="64"/>
        <v>44</v>
      </c>
      <c r="R79" s="984">
        <f t="shared" si="65"/>
        <v>101</v>
      </c>
      <c r="S79" s="907"/>
      <c r="T79" s="657" t="str">
        <f t="shared" si="56"/>
        <v>TRUE</v>
      </c>
      <c r="U79" s="657" t="str">
        <f t="shared" si="57"/>
        <v>TRUE</v>
      </c>
      <c r="V79" s="657" t="str">
        <f t="shared" si="58"/>
        <v>TRUE</v>
      </c>
      <c r="X79" s="653">
        <f>Birth!Y79</f>
        <v>57</v>
      </c>
      <c r="Y79" s="653">
        <f>Birth!Z79</f>
        <v>44</v>
      </c>
      <c r="Z79" s="653">
        <f>Birth!AA79</f>
        <v>101</v>
      </c>
    </row>
    <row r="80" spans="1:26" ht="15" customHeight="1">
      <c r="A80" s="653">
        <v>7</v>
      </c>
      <c r="B80" s="666">
        <v>55</v>
      </c>
      <c r="C80" s="1062" t="s">
        <v>634</v>
      </c>
      <c r="D80" s="1038">
        <v>88</v>
      </c>
      <c r="E80" s="1038">
        <v>90</v>
      </c>
      <c r="F80" s="1037">
        <f t="shared" si="59"/>
        <v>178</v>
      </c>
      <c r="G80" s="1038">
        <v>0</v>
      </c>
      <c r="H80" s="1038">
        <v>0</v>
      </c>
      <c r="I80" s="1037">
        <f t="shared" si="60"/>
        <v>0</v>
      </c>
      <c r="J80" s="1038"/>
      <c r="K80" s="1038"/>
      <c r="L80" s="1037">
        <f t="shared" si="61"/>
        <v>0</v>
      </c>
      <c r="M80" s="1038">
        <v>3</v>
      </c>
      <c r="N80" s="1038">
        <v>3</v>
      </c>
      <c r="O80" s="1037">
        <f t="shared" si="62"/>
        <v>6</v>
      </c>
      <c r="P80" s="984">
        <f t="shared" si="63"/>
        <v>91</v>
      </c>
      <c r="Q80" s="984">
        <f t="shared" si="64"/>
        <v>93</v>
      </c>
      <c r="R80" s="984">
        <f t="shared" si="65"/>
        <v>184</v>
      </c>
      <c r="S80" s="907"/>
      <c r="T80" s="657" t="str">
        <f t="shared" si="56"/>
        <v>TRUE</v>
      </c>
      <c r="U80" s="657" t="str">
        <f t="shared" si="57"/>
        <v>TRUE</v>
      </c>
      <c r="V80" s="657" t="str">
        <f t="shared" si="58"/>
        <v>TRUE</v>
      </c>
      <c r="X80" s="653">
        <f>Birth!Y80</f>
        <v>91</v>
      </c>
      <c r="Y80" s="653">
        <f>Birth!Z80</f>
        <v>93</v>
      </c>
      <c r="Z80" s="653">
        <f>Birth!AA80</f>
        <v>184</v>
      </c>
    </row>
    <row r="81" spans="1:26" ht="15" customHeight="1">
      <c r="A81" s="653">
        <v>8</v>
      </c>
      <c r="B81" s="666">
        <v>56</v>
      </c>
      <c r="C81" s="1062" t="s">
        <v>635</v>
      </c>
      <c r="D81" s="1038">
        <v>102</v>
      </c>
      <c r="E81" s="1038">
        <v>89</v>
      </c>
      <c r="F81" s="1037">
        <f t="shared" si="59"/>
        <v>191</v>
      </c>
      <c r="G81" s="1038">
        <v>170</v>
      </c>
      <c r="H81" s="1038">
        <v>166</v>
      </c>
      <c r="I81" s="1037">
        <f t="shared" si="60"/>
        <v>336</v>
      </c>
      <c r="J81" s="1038"/>
      <c r="K81" s="1038"/>
      <c r="L81" s="1037">
        <f t="shared" si="61"/>
        <v>0</v>
      </c>
      <c r="M81" s="1038">
        <v>0</v>
      </c>
      <c r="N81" s="1038">
        <v>0</v>
      </c>
      <c r="O81" s="1037">
        <f t="shared" si="62"/>
        <v>0</v>
      </c>
      <c r="P81" s="984">
        <f t="shared" si="63"/>
        <v>272</v>
      </c>
      <c r="Q81" s="984">
        <f t="shared" si="64"/>
        <v>255</v>
      </c>
      <c r="R81" s="984">
        <f t="shared" si="65"/>
        <v>527</v>
      </c>
      <c r="S81" s="907"/>
      <c r="T81" s="657" t="str">
        <f t="shared" si="56"/>
        <v>TRUE</v>
      </c>
      <c r="U81" s="657" t="str">
        <f t="shared" si="57"/>
        <v>TRUE</v>
      </c>
      <c r="V81" s="657" t="str">
        <f t="shared" si="58"/>
        <v>TRUE</v>
      </c>
      <c r="X81" s="653">
        <f>Birth!Y81</f>
        <v>272</v>
      </c>
      <c r="Y81" s="653">
        <f>Birth!Z81</f>
        <v>255</v>
      </c>
      <c r="Z81" s="653">
        <f>Birth!AA81</f>
        <v>527</v>
      </c>
    </row>
    <row r="82" spans="1:26" ht="15" customHeight="1">
      <c r="A82" s="653">
        <v>9</v>
      </c>
      <c r="B82" s="666">
        <v>57</v>
      </c>
      <c r="C82" s="1062" t="s">
        <v>636</v>
      </c>
      <c r="D82" s="1038">
        <v>135</v>
      </c>
      <c r="E82" s="1038">
        <v>111</v>
      </c>
      <c r="F82" s="1037">
        <f t="shared" si="59"/>
        <v>246</v>
      </c>
      <c r="G82" s="1038">
        <v>123</v>
      </c>
      <c r="H82" s="1038">
        <v>128</v>
      </c>
      <c r="I82" s="1037">
        <f t="shared" si="60"/>
        <v>251</v>
      </c>
      <c r="J82" s="1038"/>
      <c r="K82" s="1038"/>
      <c r="L82" s="1037">
        <f t="shared" si="61"/>
        <v>0</v>
      </c>
      <c r="M82" s="1038">
        <v>6</v>
      </c>
      <c r="N82" s="1038">
        <v>47</v>
      </c>
      <c r="O82" s="1037">
        <f t="shared" si="62"/>
        <v>53</v>
      </c>
      <c r="P82" s="984">
        <f t="shared" si="63"/>
        <v>264</v>
      </c>
      <c r="Q82" s="984">
        <f t="shared" si="64"/>
        <v>286</v>
      </c>
      <c r="R82" s="984">
        <f t="shared" si="65"/>
        <v>550</v>
      </c>
      <c r="S82" s="907"/>
      <c r="T82" s="657" t="str">
        <f t="shared" si="56"/>
        <v>TRUE</v>
      </c>
      <c r="U82" s="657" t="str">
        <f t="shared" si="57"/>
        <v>TRUE</v>
      </c>
      <c r="V82" s="657" t="str">
        <f t="shared" si="58"/>
        <v>TRUE</v>
      </c>
      <c r="X82" s="653">
        <f>Birth!Y82</f>
        <v>264</v>
      </c>
      <c r="Y82" s="653">
        <f>Birth!Z82</f>
        <v>286</v>
      </c>
      <c r="Z82" s="653">
        <f>Birth!AA82</f>
        <v>550</v>
      </c>
    </row>
    <row r="83" spans="1:26" ht="15" customHeight="1">
      <c r="B83" s="665"/>
      <c r="C83" s="1061" t="s">
        <v>6</v>
      </c>
      <c r="D83" s="1033">
        <f>SUM(D74:D82)</f>
        <v>864</v>
      </c>
      <c r="E83" s="1033">
        <f t="shared" ref="E83:Q83" si="66">SUM(E74:E82)</f>
        <v>818</v>
      </c>
      <c r="F83" s="1033">
        <f t="shared" si="66"/>
        <v>1682</v>
      </c>
      <c r="G83" s="1033">
        <f t="shared" si="66"/>
        <v>450</v>
      </c>
      <c r="H83" s="1033">
        <f t="shared" si="66"/>
        <v>443</v>
      </c>
      <c r="I83" s="1033">
        <f t="shared" si="66"/>
        <v>893</v>
      </c>
      <c r="J83" s="1033">
        <f t="shared" si="66"/>
        <v>0</v>
      </c>
      <c r="K83" s="1033">
        <f t="shared" si="66"/>
        <v>0</v>
      </c>
      <c r="L83" s="1033">
        <f t="shared" si="66"/>
        <v>0</v>
      </c>
      <c r="M83" s="1033">
        <f t="shared" si="66"/>
        <v>76</v>
      </c>
      <c r="N83" s="1033">
        <f t="shared" si="66"/>
        <v>95</v>
      </c>
      <c r="O83" s="1033">
        <f t="shared" si="66"/>
        <v>171</v>
      </c>
      <c r="P83" s="1031">
        <f t="shared" si="66"/>
        <v>1390</v>
      </c>
      <c r="Q83" s="1031">
        <f t="shared" si="66"/>
        <v>1356</v>
      </c>
      <c r="R83" s="1031">
        <f>SUM(R74:R82)</f>
        <v>2746</v>
      </c>
      <c r="S83" s="909"/>
      <c r="T83" s="688" t="str">
        <f t="shared" si="56"/>
        <v>TRUE</v>
      </c>
      <c r="U83" s="688" t="str">
        <f t="shared" si="57"/>
        <v>TRUE</v>
      </c>
      <c r="V83" s="688" t="str">
        <f t="shared" si="58"/>
        <v>TRUE</v>
      </c>
      <c r="W83" s="680"/>
      <c r="X83" s="680">
        <f>Birth!Y83</f>
        <v>1390</v>
      </c>
      <c r="Y83" s="680">
        <f>Birth!Z83</f>
        <v>1356</v>
      </c>
      <c r="Z83" s="680">
        <f>Birth!AA83</f>
        <v>2746</v>
      </c>
    </row>
    <row r="84" spans="1:26" ht="15" customHeight="1">
      <c r="B84" s="662" t="s">
        <v>57</v>
      </c>
      <c r="C84" s="1059"/>
      <c r="D84" s="1034"/>
      <c r="E84" s="1034"/>
      <c r="F84" s="1034"/>
      <c r="G84" s="1034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5"/>
      <c r="S84" s="657"/>
      <c r="T84" s="657" t="str">
        <f t="shared" si="56"/>
        <v>TRUE</v>
      </c>
      <c r="U84" s="657" t="str">
        <f t="shared" si="57"/>
        <v>TRUE</v>
      </c>
      <c r="V84" s="657" t="str">
        <f t="shared" si="58"/>
        <v>TRUE</v>
      </c>
      <c r="X84" s="653">
        <f>Birth!Y84</f>
        <v>0</v>
      </c>
      <c r="Y84" s="653">
        <f>Birth!Z84</f>
        <v>0</v>
      </c>
      <c r="Z84" s="653">
        <f>Birth!AA84</f>
        <v>0</v>
      </c>
    </row>
    <row r="85" spans="1:26" ht="15" customHeight="1">
      <c r="A85" s="653">
        <v>1</v>
      </c>
      <c r="B85" s="666">
        <v>58</v>
      </c>
      <c r="C85" s="667" t="s">
        <v>122</v>
      </c>
      <c r="D85" s="1036">
        <v>75</v>
      </c>
      <c r="E85" s="1036">
        <v>69</v>
      </c>
      <c r="F85" s="1037">
        <f t="shared" ref="F85:F88" si="67">+D85+E85</f>
        <v>144</v>
      </c>
      <c r="G85" s="1036">
        <v>50</v>
      </c>
      <c r="H85" s="1036">
        <v>43</v>
      </c>
      <c r="I85" s="1037">
        <f t="shared" ref="I85:I88" si="68">+G85+H85</f>
        <v>93</v>
      </c>
      <c r="J85" s="1036">
        <v>3</v>
      </c>
      <c r="K85" s="1036">
        <v>7</v>
      </c>
      <c r="L85" s="1037">
        <f t="shared" ref="L85:L88" si="69">+J85+K85</f>
        <v>10</v>
      </c>
      <c r="M85" s="1036">
        <v>3</v>
      </c>
      <c r="N85" s="1036">
        <v>13</v>
      </c>
      <c r="O85" s="1037">
        <f t="shared" ref="O85:O88" si="70">+M85+N85</f>
        <v>16</v>
      </c>
      <c r="P85" s="984">
        <f t="shared" ref="P85:Q88" si="71">D85+G85+J85+M85</f>
        <v>131</v>
      </c>
      <c r="Q85" s="984">
        <f t="shared" si="71"/>
        <v>132</v>
      </c>
      <c r="R85" s="984">
        <f>P85+Q85</f>
        <v>263</v>
      </c>
      <c r="S85" s="907"/>
      <c r="T85" s="657" t="str">
        <f t="shared" si="56"/>
        <v>TRUE</v>
      </c>
      <c r="U85" s="657" t="str">
        <f t="shared" si="57"/>
        <v>TRUE</v>
      </c>
      <c r="V85" s="657" t="str">
        <f t="shared" si="58"/>
        <v>TRUE</v>
      </c>
      <c r="X85" s="653">
        <f>Birth!Y85</f>
        <v>131</v>
      </c>
      <c r="Y85" s="653">
        <f>Birth!Z85</f>
        <v>132</v>
      </c>
      <c r="Z85" s="653">
        <f>Birth!AA85</f>
        <v>263</v>
      </c>
    </row>
    <row r="86" spans="1:26" ht="15" customHeight="1">
      <c r="A86" s="653">
        <v>2</v>
      </c>
      <c r="B86" s="666">
        <v>59</v>
      </c>
      <c r="C86" s="667" t="s">
        <v>123</v>
      </c>
      <c r="D86" s="1036">
        <v>24</v>
      </c>
      <c r="E86" s="1036">
        <v>24</v>
      </c>
      <c r="F86" s="1037">
        <f t="shared" si="67"/>
        <v>48</v>
      </c>
      <c r="G86" s="1036">
        <v>0</v>
      </c>
      <c r="H86" s="1036">
        <v>0</v>
      </c>
      <c r="I86" s="1037">
        <f t="shared" si="68"/>
        <v>0</v>
      </c>
      <c r="J86" s="1036">
        <v>10</v>
      </c>
      <c r="K86" s="1036">
        <v>6</v>
      </c>
      <c r="L86" s="1037">
        <f t="shared" si="69"/>
        <v>16</v>
      </c>
      <c r="M86" s="1036">
        <v>1</v>
      </c>
      <c r="N86" s="1036">
        <v>0</v>
      </c>
      <c r="O86" s="1037">
        <f t="shared" si="70"/>
        <v>1</v>
      </c>
      <c r="P86" s="984">
        <f t="shared" si="71"/>
        <v>35</v>
      </c>
      <c r="Q86" s="984">
        <f t="shared" si="71"/>
        <v>30</v>
      </c>
      <c r="R86" s="984">
        <f>P86+Q86</f>
        <v>65</v>
      </c>
      <c r="S86" s="907"/>
      <c r="T86" s="657" t="str">
        <f t="shared" si="56"/>
        <v>TRUE</v>
      </c>
      <c r="U86" s="657" t="str">
        <f t="shared" si="57"/>
        <v>TRUE</v>
      </c>
      <c r="V86" s="657" t="str">
        <f t="shared" si="58"/>
        <v>TRUE</v>
      </c>
      <c r="X86" s="653">
        <f>Birth!Y86</f>
        <v>35</v>
      </c>
      <c r="Y86" s="653">
        <f>Birth!Z86</f>
        <v>30</v>
      </c>
      <c r="Z86" s="653">
        <f>Birth!AA86</f>
        <v>65</v>
      </c>
    </row>
    <row r="87" spans="1:26" ht="15" customHeight="1">
      <c r="A87" s="653">
        <v>3</v>
      </c>
      <c r="B87" s="666">
        <v>60</v>
      </c>
      <c r="C87" s="667" t="s">
        <v>124</v>
      </c>
      <c r="D87" s="1036">
        <v>34</v>
      </c>
      <c r="E87" s="1036">
        <v>27</v>
      </c>
      <c r="F87" s="1037">
        <f t="shared" si="67"/>
        <v>61</v>
      </c>
      <c r="G87" s="1036">
        <v>2</v>
      </c>
      <c r="H87" s="1036">
        <v>6</v>
      </c>
      <c r="I87" s="1037">
        <f t="shared" si="68"/>
        <v>8</v>
      </c>
      <c r="J87" s="1036">
        <v>0</v>
      </c>
      <c r="K87" s="1036">
        <v>1</v>
      </c>
      <c r="L87" s="1037">
        <f t="shared" si="69"/>
        <v>1</v>
      </c>
      <c r="M87" s="1036">
        <v>0</v>
      </c>
      <c r="N87" s="1036">
        <v>1</v>
      </c>
      <c r="O87" s="1037">
        <f t="shared" si="70"/>
        <v>1</v>
      </c>
      <c r="P87" s="984">
        <f t="shared" si="71"/>
        <v>36</v>
      </c>
      <c r="Q87" s="984">
        <f t="shared" si="71"/>
        <v>35</v>
      </c>
      <c r="R87" s="984">
        <f>P87+Q87</f>
        <v>71</v>
      </c>
      <c r="S87" s="907"/>
      <c r="T87" s="657" t="str">
        <f t="shared" si="56"/>
        <v>TRUE</v>
      </c>
      <c r="U87" s="657" t="str">
        <f t="shared" si="57"/>
        <v>TRUE</v>
      </c>
      <c r="V87" s="657" t="str">
        <f t="shared" si="58"/>
        <v>TRUE</v>
      </c>
      <c r="X87" s="653">
        <f>Birth!Y87</f>
        <v>36</v>
      </c>
      <c r="Y87" s="653">
        <f>Birth!Z87</f>
        <v>35</v>
      </c>
      <c r="Z87" s="653">
        <f>Birth!AA87</f>
        <v>71</v>
      </c>
    </row>
    <row r="88" spans="1:26" ht="15" customHeight="1">
      <c r="A88" s="653">
        <v>4</v>
      </c>
      <c r="B88" s="666">
        <v>61</v>
      </c>
      <c r="C88" s="667" t="s">
        <v>59</v>
      </c>
      <c r="D88" s="1036">
        <v>8</v>
      </c>
      <c r="E88" s="1036">
        <v>14</v>
      </c>
      <c r="F88" s="1037">
        <f t="shared" si="67"/>
        <v>22</v>
      </c>
      <c r="G88" s="1036">
        <v>11</v>
      </c>
      <c r="H88" s="1036">
        <v>12</v>
      </c>
      <c r="I88" s="1037">
        <f t="shared" si="68"/>
        <v>23</v>
      </c>
      <c r="J88" s="1036">
        <v>0</v>
      </c>
      <c r="K88" s="1036">
        <v>1</v>
      </c>
      <c r="L88" s="1037">
        <f t="shared" si="69"/>
        <v>1</v>
      </c>
      <c r="M88" s="1036">
        <v>1</v>
      </c>
      <c r="N88" s="1036">
        <v>1</v>
      </c>
      <c r="O88" s="1037">
        <f t="shared" si="70"/>
        <v>2</v>
      </c>
      <c r="P88" s="984">
        <f t="shared" si="71"/>
        <v>20</v>
      </c>
      <c r="Q88" s="984">
        <f t="shared" si="71"/>
        <v>28</v>
      </c>
      <c r="R88" s="984">
        <f>P88+Q88</f>
        <v>48</v>
      </c>
      <c r="S88" s="907"/>
      <c r="T88" s="657" t="str">
        <f t="shared" si="56"/>
        <v>TRUE</v>
      </c>
      <c r="U88" s="657" t="str">
        <f t="shared" si="57"/>
        <v>TRUE</v>
      </c>
      <c r="V88" s="657" t="str">
        <f t="shared" si="58"/>
        <v>TRUE</v>
      </c>
      <c r="X88" s="653">
        <f>Birth!Y88</f>
        <v>20</v>
      </c>
      <c r="Y88" s="653">
        <f>Birth!Z88</f>
        <v>28</v>
      </c>
      <c r="Z88" s="653">
        <f>Birth!AA88</f>
        <v>48</v>
      </c>
    </row>
    <row r="89" spans="1:26" ht="15" customHeight="1">
      <c r="B89" s="665"/>
      <c r="C89" s="1061" t="s">
        <v>6</v>
      </c>
      <c r="D89" s="1033">
        <f>SUM(D85:D88)</f>
        <v>141</v>
      </c>
      <c r="E89" s="1033">
        <f t="shared" ref="E89:Q89" si="72">SUM(E85:E88)</f>
        <v>134</v>
      </c>
      <c r="F89" s="1033">
        <f t="shared" si="72"/>
        <v>275</v>
      </c>
      <c r="G89" s="1033">
        <f t="shared" si="72"/>
        <v>63</v>
      </c>
      <c r="H89" s="1033">
        <f t="shared" si="72"/>
        <v>61</v>
      </c>
      <c r="I89" s="1033">
        <f t="shared" si="72"/>
        <v>124</v>
      </c>
      <c r="J89" s="1033">
        <f t="shared" si="72"/>
        <v>13</v>
      </c>
      <c r="K89" s="1033">
        <f t="shared" si="72"/>
        <v>15</v>
      </c>
      <c r="L89" s="1033">
        <f t="shared" si="72"/>
        <v>28</v>
      </c>
      <c r="M89" s="1033">
        <f>SUM(M85:M88)</f>
        <v>5</v>
      </c>
      <c r="N89" s="1033">
        <f>SUM(N85:N88)</f>
        <v>15</v>
      </c>
      <c r="O89" s="1033">
        <f t="shared" si="72"/>
        <v>20</v>
      </c>
      <c r="P89" s="1033">
        <f t="shared" si="72"/>
        <v>222</v>
      </c>
      <c r="Q89" s="1033">
        <f t="shared" si="72"/>
        <v>225</v>
      </c>
      <c r="R89" s="1033">
        <f>SUM(R85:R88)</f>
        <v>447</v>
      </c>
      <c r="S89" s="908"/>
      <c r="T89" s="657" t="str">
        <f t="shared" si="56"/>
        <v>TRUE</v>
      </c>
      <c r="U89" s="657" t="str">
        <f t="shared" si="57"/>
        <v>TRUE</v>
      </c>
      <c r="V89" s="657" t="str">
        <f t="shared" si="58"/>
        <v>TRUE</v>
      </c>
      <c r="X89" s="653">
        <f>Birth!Y89</f>
        <v>222</v>
      </c>
      <c r="Y89" s="653">
        <f>Birth!Z89</f>
        <v>225</v>
      </c>
      <c r="Z89" s="653">
        <f>Birth!AA89</f>
        <v>447</v>
      </c>
    </row>
    <row r="90" spans="1:26" ht="15" customHeight="1">
      <c r="B90" s="662" t="s">
        <v>61</v>
      </c>
      <c r="C90" s="1059"/>
      <c r="D90" s="1034"/>
      <c r="E90" s="1034"/>
      <c r="F90" s="1034"/>
      <c r="G90" s="1034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5"/>
      <c r="S90" s="657"/>
      <c r="T90" s="657" t="str">
        <f t="shared" si="56"/>
        <v>TRUE</v>
      </c>
      <c r="U90" s="657" t="str">
        <f t="shared" si="57"/>
        <v>TRUE</v>
      </c>
      <c r="V90" s="657" t="str">
        <f t="shared" si="58"/>
        <v>TRUE</v>
      </c>
      <c r="X90" s="653">
        <f>Birth!Y90</f>
        <v>0</v>
      </c>
      <c r="Y90" s="653">
        <f>Birth!Z90</f>
        <v>0</v>
      </c>
      <c r="Z90" s="653">
        <f>Birth!AA90</f>
        <v>0</v>
      </c>
    </row>
    <row r="91" spans="1:26" ht="15" customHeight="1">
      <c r="A91" s="653">
        <v>1</v>
      </c>
      <c r="B91" s="666">
        <v>62</v>
      </c>
      <c r="C91" s="667" t="s">
        <v>650</v>
      </c>
      <c r="D91" s="986">
        <v>187</v>
      </c>
      <c r="E91" s="986">
        <v>206</v>
      </c>
      <c r="F91" s="1037">
        <f t="shared" ref="F91:F100" si="73">+D91+E91</f>
        <v>393</v>
      </c>
      <c r="G91" s="986">
        <v>144</v>
      </c>
      <c r="H91" s="986">
        <v>108</v>
      </c>
      <c r="I91" s="1037">
        <f t="shared" ref="I91:I100" si="74">+G91+H91</f>
        <v>252</v>
      </c>
      <c r="J91" s="986">
        <v>5</v>
      </c>
      <c r="K91" s="986">
        <v>1</v>
      </c>
      <c r="L91" s="1037">
        <f t="shared" ref="L91:L100" si="75">+J91+K91</f>
        <v>6</v>
      </c>
      <c r="M91" s="986">
        <v>2</v>
      </c>
      <c r="N91" s="986">
        <v>2</v>
      </c>
      <c r="O91" s="1037">
        <f t="shared" ref="O91:O100" si="76">+M91+N91</f>
        <v>4</v>
      </c>
      <c r="P91" s="984">
        <f t="shared" ref="P91:P100" si="77">D91+G91+J91+M91</f>
        <v>338</v>
      </c>
      <c r="Q91" s="984">
        <f t="shared" ref="Q91:Q100" si="78">E91+H91+K91+N91</f>
        <v>317</v>
      </c>
      <c r="R91" s="984">
        <f t="shared" ref="R91:R100" si="79">P91+Q91</f>
        <v>655</v>
      </c>
      <c r="S91" s="907"/>
      <c r="T91" s="657" t="str">
        <f t="shared" si="56"/>
        <v>TRUE</v>
      </c>
      <c r="U91" s="657" t="str">
        <f t="shared" si="57"/>
        <v>TRUE</v>
      </c>
      <c r="V91" s="657" t="str">
        <f t="shared" si="58"/>
        <v>TRUE</v>
      </c>
      <c r="X91" s="653">
        <f>Birth!Y91</f>
        <v>338</v>
      </c>
      <c r="Y91" s="653">
        <f>Birth!Z91</f>
        <v>317</v>
      </c>
      <c r="Z91" s="653">
        <f>Birth!AA91</f>
        <v>655</v>
      </c>
    </row>
    <row r="92" spans="1:26" ht="15" customHeight="1">
      <c r="A92" s="653">
        <v>2</v>
      </c>
      <c r="B92" s="666">
        <v>63</v>
      </c>
      <c r="C92" s="667" t="s">
        <v>840</v>
      </c>
      <c r="D92" s="984">
        <v>0</v>
      </c>
      <c r="E92" s="984">
        <v>0</v>
      </c>
      <c r="F92" s="1037">
        <f t="shared" si="73"/>
        <v>0</v>
      </c>
      <c r="G92" s="984">
        <v>53</v>
      </c>
      <c r="H92" s="984">
        <v>71</v>
      </c>
      <c r="I92" s="1037">
        <f t="shared" si="74"/>
        <v>124</v>
      </c>
      <c r="J92" s="984">
        <v>7</v>
      </c>
      <c r="K92" s="984">
        <v>7</v>
      </c>
      <c r="L92" s="1037">
        <f t="shared" si="75"/>
        <v>14</v>
      </c>
      <c r="M92" s="984">
        <v>4</v>
      </c>
      <c r="N92" s="984"/>
      <c r="O92" s="1037">
        <f t="shared" si="76"/>
        <v>4</v>
      </c>
      <c r="P92" s="984">
        <f t="shared" si="77"/>
        <v>64</v>
      </c>
      <c r="Q92" s="984">
        <f t="shared" si="78"/>
        <v>78</v>
      </c>
      <c r="R92" s="984">
        <f t="shared" si="79"/>
        <v>142</v>
      </c>
      <c r="S92" s="907"/>
      <c r="T92" s="657" t="str">
        <f t="shared" si="56"/>
        <v>TRUE</v>
      </c>
      <c r="U92" s="657" t="str">
        <f t="shared" si="57"/>
        <v>TRUE</v>
      </c>
      <c r="V92" s="657" t="str">
        <f t="shared" si="58"/>
        <v>TRUE</v>
      </c>
      <c r="X92" s="653">
        <f>Birth!Y92</f>
        <v>64</v>
      </c>
      <c r="Y92" s="653">
        <f>Birth!Z92</f>
        <v>78</v>
      </c>
      <c r="Z92" s="653">
        <f>Birth!AA92</f>
        <v>142</v>
      </c>
    </row>
    <row r="93" spans="1:26" ht="15" customHeight="1">
      <c r="A93" s="653">
        <v>3</v>
      </c>
      <c r="B93" s="666">
        <v>64</v>
      </c>
      <c r="C93" s="667" t="s">
        <v>649</v>
      </c>
      <c r="D93" s="984">
        <v>23</v>
      </c>
      <c r="E93" s="984">
        <v>26</v>
      </c>
      <c r="F93" s="1037">
        <f t="shared" si="73"/>
        <v>49</v>
      </c>
      <c r="G93" s="984">
        <v>137</v>
      </c>
      <c r="H93" s="984">
        <v>129</v>
      </c>
      <c r="I93" s="1037">
        <f t="shared" si="74"/>
        <v>266</v>
      </c>
      <c r="J93" s="984"/>
      <c r="K93" s="984"/>
      <c r="L93" s="1037">
        <f t="shared" si="75"/>
        <v>0</v>
      </c>
      <c r="M93" s="984"/>
      <c r="N93" s="984"/>
      <c r="O93" s="1037">
        <f t="shared" si="76"/>
        <v>0</v>
      </c>
      <c r="P93" s="984">
        <f t="shared" si="77"/>
        <v>160</v>
      </c>
      <c r="Q93" s="984">
        <f t="shared" si="78"/>
        <v>155</v>
      </c>
      <c r="R93" s="984">
        <f t="shared" si="79"/>
        <v>315</v>
      </c>
      <c r="S93" s="907"/>
      <c r="T93" s="657" t="str">
        <f t="shared" si="56"/>
        <v>TRUE</v>
      </c>
      <c r="U93" s="657" t="str">
        <f t="shared" si="57"/>
        <v>TRUE</v>
      </c>
      <c r="V93" s="657" t="str">
        <f t="shared" si="58"/>
        <v>TRUE</v>
      </c>
      <c r="X93" s="653">
        <f>Birth!Y93</f>
        <v>160</v>
      </c>
      <c r="Y93" s="653">
        <f>Birth!Z93</f>
        <v>155</v>
      </c>
      <c r="Z93" s="653">
        <f>Birth!AA93</f>
        <v>315</v>
      </c>
    </row>
    <row r="94" spans="1:26" ht="15" customHeight="1">
      <c r="A94" s="653">
        <v>4</v>
      </c>
      <c r="B94" s="666">
        <v>65</v>
      </c>
      <c r="C94" s="667" t="s">
        <v>647</v>
      </c>
      <c r="D94" s="984">
        <v>264</v>
      </c>
      <c r="E94" s="984">
        <v>229</v>
      </c>
      <c r="F94" s="1037">
        <f t="shared" si="73"/>
        <v>493</v>
      </c>
      <c r="G94" s="984">
        <v>73</v>
      </c>
      <c r="H94" s="984">
        <v>41</v>
      </c>
      <c r="I94" s="1037">
        <f t="shared" si="74"/>
        <v>114</v>
      </c>
      <c r="J94" s="984"/>
      <c r="K94" s="984"/>
      <c r="L94" s="1037">
        <f t="shared" si="75"/>
        <v>0</v>
      </c>
      <c r="M94" s="984"/>
      <c r="N94" s="984">
        <v>30</v>
      </c>
      <c r="O94" s="1037">
        <f t="shared" si="76"/>
        <v>30</v>
      </c>
      <c r="P94" s="984">
        <f t="shared" si="77"/>
        <v>337</v>
      </c>
      <c r="Q94" s="984">
        <f t="shared" si="78"/>
        <v>300</v>
      </c>
      <c r="R94" s="984">
        <f t="shared" si="79"/>
        <v>637</v>
      </c>
      <c r="S94" s="907"/>
      <c r="T94" s="657" t="str">
        <f t="shared" si="56"/>
        <v>TRUE</v>
      </c>
      <c r="U94" s="657" t="str">
        <f t="shared" si="57"/>
        <v>TRUE</v>
      </c>
      <c r="V94" s="657" t="str">
        <f t="shared" si="58"/>
        <v>TRUE</v>
      </c>
      <c r="X94" s="653">
        <f>Birth!Y94</f>
        <v>337</v>
      </c>
      <c r="Y94" s="653">
        <f>Birth!Z94</f>
        <v>300</v>
      </c>
      <c r="Z94" s="653">
        <f>Birth!AA94</f>
        <v>637</v>
      </c>
    </row>
    <row r="95" spans="1:26" ht="15" customHeight="1">
      <c r="A95" s="653">
        <v>5</v>
      </c>
      <c r="B95" s="666">
        <v>66</v>
      </c>
      <c r="C95" s="667" t="s">
        <v>841</v>
      </c>
      <c r="D95" s="984">
        <v>339</v>
      </c>
      <c r="E95" s="984">
        <v>338</v>
      </c>
      <c r="F95" s="1037">
        <f t="shared" si="73"/>
        <v>677</v>
      </c>
      <c r="G95" s="984">
        <v>100</v>
      </c>
      <c r="H95" s="984">
        <v>98</v>
      </c>
      <c r="I95" s="1037">
        <f t="shared" si="74"/>
        <v>198</v>
      </c>
      <c r="J95" s="984"/>
      <c r="K95" s="984"/>
      <c r="L95" s="1037">
        <f t="shared" si="75"/>
        <v>0</v>
      </c>
      <c r="M95" s="984">
        <v>12</v>
      </c>
      <c r="N95" s="984">
        <v>12</v>
      </c>
      <c r="O95" s="1037">
        <f t="shared" si="76"/>
        <v>24</v>
      </c>
      <c r="P95" s="984">
        <f t="shared" si="77"/>
        <v>451</v>
      </c>
      <c r="Q95" s="984">
        <f t="shared" si="78"/>
        <v>448</v>
      </c>
      <c r="R95" s="984">
        <f t="shared" si="79"/>
        <v>899</v>
      </c>
      <c r="S95" s="907"/>
      <c r="T95" s="657" t="str">
        <f t="shared" si="56"/>
        <v>TRUE</v>
      </c>
      <c r="U95" s="657" t="str">
        <f t="shared" si="57"/>
        <v>TRUE</v>
      </c>
      <c r="V95" s="657" t="str">
        <f t="shared" si="58"/>
        <v>TRUE</v>
      </c>
      <c r="X95" s="653">
        <f>Birth!Y95</f>
        <v>451</v>
      </c>
      <c r="Y95" s="653">
        <f>Birth!Z95</f>
        <v>448</v>
      </c>
      <c r="Z95" s="653">
        <f>Birth!AA95</f>
        <v>899</v>
      </c>
    </row>
    <row r="96" spans="1:26" ht="15" customHeight="1">
      <c r="A96" s="653">
        <v>6</v>
      </c>
      <c r="B96" s="666">
        <v>67</v>
      </c>
      <c r="C96" s="667" t="s">
        <v>842</v>
      </c>
      <c r="D96" s="984">
        <v>221</v>
      </c>
      <c r="E96" s="984">
        <v>190</v>
      </c>
      <c r="F96" s="1037">
        <f t="shared" si="73"/>
        <v>411</v>
      </c>
      <c r="G96" s="984">
        <v>37</v>
      </c>
      <c r="H96" s="984">
        <v>49</v>
      </c>
      <c r="I96" s="1037">
        <f t="shared" si="74"/>
        <v>86</v>
      </c>
      <c r="J96" s="984"/>
      <c r="K96" s="984"/>
      <c r="L96" s="1037">
        <f t="shared" si="75"/>
        <v>0</v>
      </c>
      <c r="M96" s="984"/>
      <c r="N96" s="984"/>
      <c r="O96" s="1037">
        <f t="shared" si="76"/>
        <v>0</v>
      </c>
      <c r="P96" s="984">
        <f t="shared" si="77"/>
        <v>258</v>
      </c>
      <c r="Q96" s="984">
        <f t="shared" si="78"/>
        <v>239</v>
      </c>
      <c r="R96" s="984">
        <f t="shared" si="79"/>
        <v>497</v>
      </c>
      <c r="S96" s="907"/>
      <c r="T96" s="657" t="str">
        <f t="shared" si="56"/>
        <v>TRUE</v>
      </c>
      <c r="U96" s="657" t="str">
        <f t="shared" si="57"/>
        <v>TRUE</v>
      </c>
      <c r="V96" s="657" t="str">
        <f t="shared" si="58"/>
        <v>TRUE</v>
      </c>
      <c r="X96" s="653">
        <f>Birth!Y96</f>
        <v>258</v>
      </c>
      <c r="Y96" s="653">
        <f>Birth!Z96</f>
        <v>239</v>
      </c>
      <c r="Z96" s="653">
        <f>Birth!AA96</f>
        <v>497</v>
      </c>
    </row>
    <row r="97" spans="1:26" ht="15" customHeight="1">
      <c r="A97" s="653">
        <v>7</v>
      </c>
      <c r="B97" s="666">
        <v>68</v>
      </c>
      <c r="C97" s="667" t="s">
        <v>648</v>
      </c>
      <c r="D97" s="984">
        <v>133</v>
      </c>
      <c r="E97" s="984">
        <v>142</v>
      </c>
      <c r="F97" s="1037">
        <f t="shared" si="73"/>
        <v>275</v>
      </c>
      <c r="G97" s="984">
        <v>21</v>
      </c>
      <c r="H97" s="984">
        <v>22</v>
      </c>
      <c r="I97" s="1037">
        <f t="shared" si="74"/>
        <v>43</v>
      </c>
      <c r="J97" s="984"/>
      <c r="K97" s="984"/>
      <c r="L97" s="1037">
        <f t="shared" si="75"/>
        <v>0</v>
      </c>
      <c r="M97" s="984"/>
      <c r="N97" s="984"/>
      <c r="O97" s="1037">
        <f t="shared" si="76"/>
        <v>0</v>
      </c>
      <c r="P97" s="984">
        <f t="shared" si="77"/>
        <v>154</v>
      </c>
      <c r="Q97" s="984">
        <f t="shared" si="78"/>
        <v>164</v>
      </c>
      <c r="R97" s="984">
        <f t="shared" si="79"/>
        <v>318</v>
      </c>
      <c r="S97" s="907"/>
      <c r="T97" s="657" t="str">
        <f t="shared" si="56"/>
        <v>TRUE</v>
      </c>
      <c r="U97" s="657" t="str">
        <f t="shared" si="57"/>
        <v>TRUE</v>
      </c>
      <c r="V97" s="657" t="str">
        <f t="shared" si="58"/>
        <v>TRUE</v>
      </c>
      <c r="X97" s="653">
        <f>Birth!Y97</f>
        <v>154</v>
      </c>
      <c r="Y97" s="653">
        <f>Birth!Z97</f>
        <v>164</v>
      </c>
      <c r="Z97" s="653">
        <f>Birth!AA97</f>
        <v>318</v>
      </c>
    </row>
    <row r="98" spans="1:26" ht="15" customHeight="1">
      <c r="A98" s="653">
        <v>8</v>
      </c>
      <c r="B98" s="666">
        <v>69</v>
      </c>
      <c r="C98" s="667" t="s">
        <v>843</v>
      </c>
      <c r="D98" s="984">
        <v>48</v>
      </c>
      <c r="E98" s="984">
        <v>52</v>
      </c>
      <c r="F98" s="1037">
        <f t="shared" si="73"/>
        <v>100</v>
      </c>
      <c r="G98" s="984">
        <v>14</v>
      </c>
      <c r="H98" s="984">
        <v>8</v>
      </c>
      <c r="I98" s="1037">
        <f t="shared" si="74"/>
        <v>22</v>
      </c>
      <c r="J98" s="984"/>
      <c r="K98" s="984"/>
      <c r="L98" s="1037">
        <f t="shared" si="75"/>
        <v>0</v>
      </c>
      <c r="M98" s="984">
        <v>2</v>
      </c>
      <c r="N98" s="984">
        <v>1</v>
      </c>
      <c r="O98" s="1037">
        <f t="shared" si="76"/>
        <v>3</v>
      </c>
      <c r="P98" s="984">
        <f t="shared" si="77"/>
        <v>64</v>
      </c>
      <c r="Q98" s="984">
        <f t="shared" si="78"/>
        <v>61</v>
      </c>
      <c r="R98" s="984">
        <f t="shared" si="79"/>
        <v>125</v>
      </c>
      <c r="S98" s="907"/>
      <c r="T98" s="657" t="str">
        <f t="shared" si="56"/>
        <v>TRUE</v>
      </c>
      <c r="U98" s="657" t="str">
        <f t="shared" si="57"/>
        <v>TRUE</v>
      </c>
      <c r="V98" s="657" t="str">
        <f t="shared" si="58"/>
        <v>TRUE</v>
      </c>
      <c r="X98" s="653">
        <f>Birth!Y98</f>
        <v>64</v>
      </c>
      <c r="Y98" s="653">
        <f>Birth!Z98</f>
        <v>61</v>
      </c>
      <c r="Z98" s="653">
        <f>Birth!AA98</f>
        <v>125</v>
      </c>
    </row>
    <row r="99" spans="1:26" ht="15" customHeight="1">
      <c r="A99" s="653">
        <v>9</v>
      </c>
      <c r="B99" s="666">
        <v>70</v>
      </c>
      <c r="C99" s="667" t="s">
        <v>651</v>
      </c>
      <c r="D99" s="984">
        <v>0</v>
      </c>
      <c r="E99" s="984">
        <v>0</v>
      </c>
      <c r="F99" s="1037">
        <f t="shared" si="73"/>
        <v>0</v>
      </c>
      <c r="G99" s="984">
        <v>0</v>
      </c>
      <c r="H99" s="984">
        <v>0</v>
      </c>
      <c r="I99" s="1037">
        <f t="shared" si="74"/>
        <v>0</v>
      </c>
      <c r="J99" s="984"/>
      <c r="K99" s="984"/>
      <c r="L99" s="1037">
        <f t="shared" si="75"/>
        <v>0</v>
      </c>
      <c r="M99" s="984"/>
      <c r="N99" s="984"/>
      <c r="O99" s="1037">
        <f t="shared" si="76"/>
        <v>0</v>
      </c>
      <c r="P99" s="984">
        <f t="shared" si="77"/>
        <v>0</v>
      </c>
      <c r="Q99" s="984">
        <f t="shared" si="78"/>
        <v>0</v>
      </c>
      <c r="R99" s="984">
        <f t="shared" si="79"/>
        <v>0</v>
      </c>
      <c r="S99" s="907"/>
      <c r="T99" s="657" t="str">
        <f t="shared" si="56"/>
        <v>TRUE</v>
      </c>
      <c r="U99" s="657" t="str">
        <f t="shared" si="57"/>
        <v>TRUE</v>
      </c>
      <c r="V99" s="657" t="str">
        <f t="shared" si="58"/>
        <v>TRUE</v>
      </c>
      <c r="X99" s="653">
        <f>Birth!Y99</f>
        <v>0</v>
      </c>
      <c r="Y99" s="653">
        <f>Birth!Z99</f>
        <v>0</v>
      </c>
      <c r="Z99" s="653">
        <f>Birth!AA99</f>
        <v>0</v>
      </c>
    </row>
    <row r="100" spans="1:26" ht="15" customHeight="1">
      <c r="A100" s="653">
        <v>10</v>
      </c>
      <c r="B100" s="666">
        <v>71</v>
      </c>
      <c r="C100" s="667" t="s">
        <v>538</v>
      </c>
      <c r="D100" s="1039">
        <v>441</v>
      </c>
      <c r="E100" s="1039">
        <v>401</v>
      </c>
      <c r="F100" s="1037">
        <f t="shared" si="73"/>
        <v>842</v>
      </c>
      <c r="G100" s="1039">
        <v>251</v>
      </c>
      <c r="H100" s="1039">
        <v>305</v>
      </c>
      <c r="I100" s="1037">
        <f t="shared" si="74"/>
        <v>556</v>
      </c>
      <c r="J100" s="1039"/>
      <c r="K100" s="1039"/>
      <c r="L100" s="1037">
        <f t="shared" si="75"/>
        <v>0</v>
      </c>
      <c r="M100" s="1039"/>
      <c r="N100" s="1039"/>
      <c r="O100" s="1037">
        <f t="shared" si="76"/>
        <v>0</v>
      </c>
      <c r="P100" s="984">
        <f t="shared" si="77"/>
        <v>692</v>
      </c>
      <c r="Q100" s="984">
        <f t="shared" si="78"/>
        <v>706</v>
      </c>
      <c r="R100" s="984">
        <f t="shared" si="79"/>
        <v>1398</v>
      </c>
      <c r="S100" s="907"/>
      <c r="T100" s="657" t="str">
        <f t="shared" si="56"/>
        <v>TRUE</v>
      </c>
      <c r="U100" s="657" t="str">
        <f t="shared" si="57"/>
        <v>TRUE</v>
      </c>
      <c r="V100" s="657" t="str">
        <f t="shared" si="58"/>
        <v>TRUE</v>
      </c>
      <c r="X100" s="653">
        <f>Birth!Y100</f>
        <v>692</v>
      </c>
      <c r="Y100" s="653">
        <f>Birth!Z100</f>
        <v>706</v>
      </c>
      <c r="Z100" s="653">
        <f>Birth!AA100</f>
        <v>1398</v>
      </c>
    </row>
    <row r="101" spans="1:26" ht="15" customHeight="1">
      <c r="B101" s="665"/>
      <c r="C101" s="1061" t="s">
        <v>6</v>
      </c>
      <c r="D101" s="1033">
        <f>SUM(D91:D100)</f>
        <v>1656</v>
      </c>
      <c r="E101" s="1033">
        <f t="shared" ref="E101:Q101" si="80">SUM(E91:E100)</f>
        <v>1584</v>
      </c>
      <c r="F101" s="1033">
        <f t="shared" si="80"/>
        <v>3240</v>
      </c>
      <c r="G101" s="1033">
        <f t="shared" si="80"/>
        <v>830</v>
      </c>
      <c r="H101" s="1033">
        <f t="shared" si="80"/>
        <v>831</v>
      </c>
      <c r="I101" s="1033">
        <f t="shared" si="80"/>
        <v>1661</v>
      </c>
      <c r="J101" s="1033">
        <f t="shared" si="80"/>
        <v>12</v>
      </c>
      <c r="K101" s="1033">
        <f t="shared" si="80"/>
        <v>8</v>
      </c>
      <c r="L101" s="1033">
        <f t="shared" si="80"/>
        <v>20</v>
      </c>
      <c r="M101" s="1033">
        <f t="shared" si="80"/>
        <v>20</v>
      </c>
      <c r="N101" s="1033">
        <f t="shared" si="80"/>
        <v>45</v>
      </c>
      <c r="O101" s="1033">
        <f t="shared" si="80"/>
        <v>65</v>
      </c>
      <c r="P101" s="1033">
        <f t="shared" si="80"/>
        <v>2518</v>
      </c>
      <c r="Q101" s="1033">
        <f t="shared" si="80"/>
        <v>2468</v>
      </c>
      <c r="R101" s="1033">
        <f>SUM(R91:R100)</f>
        <v>4986</v>
      </c>
      <c r="S101" s="908"/>
      <c r="T101" s="657" t="str">
        <f t="shared" si="56"/>
        <v>TRUE</v>
      </c>
      <c r="U101" s="657" t="str">
        <f t="shared" si="57"/>
        <v>TRUE</v>
      </c>
      <c r="V101" s="657" t="str">
        <f t="shared" si="58"/>
        <v>TRUE</v>
      </c>
      <c r="X101" s="653">
        <f>Birth!Y101</f>
        <v>2518</v>
      </c>
      <c r="Y101" s="653">
        <f>Birth!Z101</f>
        <v>2468</v>
      </c>
      <c r="Z101" s="653">
        <f>Birth!AA101</f>
        <v>4986</v>
      </c>
    </row>
    <row r="102" spans="1:26" ht="15" customHeight="1">
      <c r="B102" s="974" t="s">
        <v>91</v>
      </c>
      <c r="C102" s="658"/>
      <c r="D102" s="1040"/>
      <c r="E102" s="1040"/>
      <c r="F102" s="1040"/>
      <c r="G102" s="1040"/>
      <c r="H102" s="1040"/>
      <c r="I102" s="1040"/>
      <c r="J102" s="1040"/>
      <c r="K102" s="1040"/>
      <c r="L102" s="1040"/>
      <c r="M102" s="1040"/>
      <c r="N102" s="1040"/>
      <c r="O102" s="1040"/>
      <c r="P102" s="1040"/>
      <c r="Q102" s="1040"/>
      <c r="R102" s="1041"/>
      <c r="S102" s="657"/>
      <c r="T102" s="657" t="str">
        <f t="shared" si="56"/>
        <v>TRUE</v>
      </c>
      <c r="U102" s="657" t="str">
        <f t="shared" si="57"/>
        <v>TRUE</v>
      </c>
      <c r="V102" s="657" t="str">
        <f t="shared" si="58"/>
        <v>TRUE</v>
      </c>
      <c r="X102" s="653">
        <f>Birth!Y102</f>
        <v>0</v>
      </c>
      <c r="Y102" s="653">
        <f>Birth!Z102</f>
        <v>0</v>
      </c>
      <c r="Z102" s="653">
        <f>Birth!AA102</f>
        <v>0</v>
      </c>
    </row>
    <row r="103" spans="1:26" ht="15" customHeight="1">
      <c r="A103" s="653">
        <v>1</v>
      </c>
      <c r="B103" s="662">
        <v>72</v>
      </c>
      <c r="C103" s="668" t="s">
        <v>899</v>
      </c>
      <c r="D103" s="984">
        <v>173</v>
      </c>
      <c r="E103" s="984">
        <v>169</v>
      </c>
      <c r="F103" s="1037">
        <f t="shared" ref="F103:F104" si="81">+D103+E103</f>
        <v>342</v>
      </c>
      <c r="G103" s="984">
        <v>1</v>
      </c>
      <c r="H103" s="984">
        <v>1</v>
      </c>
      <c r="I103" s="1037">
        <f t="shared" ref="I103:I104" si="82">+G103+H103</f>
        <v>2</v>
      </c>
      <c r="J103" s="984"/>
      <c r="K103" s="984"/>
      <c r="L103" s="1037">
        <f t="shared" ref="L103:L104" si="83">+J103+K103</f>
        <v>0</v>
      </c>
      <c r="M103" s="984"/>
      <c r="N103" s="984"/>
      <c r="O103" s="1037">
        <f t="shared" ref="O103:O104" si="84">+M103+N103</f>
        <v>0</v>
      </c>
      <c r="P103" s="984">
        <f>D103+G103+J103+M103</f>
        <v>174</v>
      </c>
      <c r="Q103" s="984">
        <f>E103+H103+K103+N103</f>
        <v>170</v>
      </c>
      <c r="R103" s="984">
        <f t="shared" ref="R103:R104" si="85">P103+Q103</f>
        <v>344</v>
      </c>
      <c r="S103" s="907"/>
      <c r="T103" s="657" t="str">
        <f t="shared" si="56"/>
        <v>TRUE</v>
      </c>
      <c r="U103" s="657" t="str">
        <f t="shared" si="57"/>
        <v>TRUE</v>
      </c>
      <c r="V103" s="657" t="str">
        <f t="shared" ref="V103:V106" si="86">IF(R103=Z103,"TRUE","FALSE")</f>
        <v>TRUE</v>
      </c>
      <c r="X103" s="653">
        <f>Birth!Y103</f>
        <v>174</v>
      </c>
      <c r="Y103" s="653">
        <f>Birth!Z103</f>
        <v>170</v>
      </c>
      <c r="Z103" s="653">
        <f>Birth!AA103</f>
        <v>344</v>
      </c>
    </row>
    <row r="104" spans="1:26" ht="15" customHeight="1">
      <c r="A104" s="653">
        <v>2</v>
      </c>
      <c r="B104" s="662">
        <v>73</v>
      </c>
      <c r="C104" s="668" t="s">
        <v>902</v>
      </c>
      <c r="D104" s="984">
        <v>61</v>
      </c>
      <c r="E104" s="984">
        <v>65</v>
      </c>
      <c r="F104" s="1037">
        <f t="shared" si="81"/>
        <v>126</v>
      </c>
      <c r="G104" s="984">
        <v>97</v>
      </c>
      <c r="H104" s="984">
        <v>80</v>
      </c>
      <c r="I104" s="1037">
        <f t="shared" si="82"/>
        <v>177</v>
      </c>
      <c r="J104" s="984"/>
      <c r="K104" s="984"/>
      <c r="L104" s="1037">
        <f t="shared" si="83"/>
        <v>0</v>
      </c>
      <c r="M104" s="984">
        <v>1</v>
      </c>
      <c r="N104" s="984">
        <v>1</v>
      </c>
      <c r="O104" s="1037">
        <f t="shared" si="84"/>
        <v>2</v>
      </c>
      <c r="P104" s="984">
        <f>D104+G104+J104+M104</f>
        <v>159</v>
      </c>
      <c r="Q104" s="984">
        <f>E104+H104+K104+N104</f>
        <v>146</v>
      </c>
      <c r="R104" s="984">
        <f t="shared" si="85"/>
        <v>305</v>
      </c>
      <c r="S104" s="907"/>
      <c r="T104" s="657" t="str">
        <f t="shared" si="56"/>
        <v>TRUE</v>
      </c>
      <c r="U104" s="657" t="str">
        <f t="shared" si="57"/>
        <v>TRUE</v>
      </c>
      <c r="V104" s="657" t="str">
        <f t="shared" si="86"/>
        <v>TRUE</v>
      </c>
      <c r="X104" s="653">
        <f>Birth!Y104</f>
        <v>159</v>
      </c>
      <c r="Y104" s="653">
        <f>Birth!Z104</f>
        <v>146</v>
      </c>
      <c r="Z104" s="653">
        <f>Birth!AA104</f>
        <v>305</v>
      </c>
    </row>
    <row r="105" spans="1:26" ht="15" customHeight="1">
      <c r="B105" s="665"/>
      <c r="C105" s="1065" t="s">
        <v>6</v>
      </c>
      <c r="D105" s="1033">
        <f>SUM(D103:D104)</f>
        <v>234</v>
      </c>
      <c r="E105" s="1033">
        <f t="shared" ref="E105:R105" si="87">SUM(E103:E104)</f>
        <v>234</v>
      </c>
      <c r="F105" s="1033">
        <f t="shared" si="87"/>
        <v>468</v>
      </c>
      <c r="G105" s="1033">
        <f t="shared" si="87"/>
        <v>98</v>
      </c>
      <c r="H105" s="1033">
        <f t="shared" si="87"/>
        <v>81</v>
      </c>
      <c r="I105" s="1033">
        <f t="shared" si="87"/>
        <v>179</v>
      </c>
      <c r="J105" s="1033">
        <f t="shared" si="87"/>
        <v>0</v>
      </c>
      <c r="K105" s="1033">
        <f t="shared" si="87"/>
        <v>0</v>
      </c>
      <c r="L105" s="1033">
        <f t="shared" si="87"/>
        <v>0</v>
      </c>
      <c r="M105" s="1033">
        <f t="shared" si="87"/>
        <v>1</v>
      </c>
      <c r="N105" s="1033">
        <f t="shared" si="87"/>
        <v>1</v>
      </c>
      <c r="O105" s="1033">
        <f t="shared" si="87"/>
        <v>2</v>
      </c>
      <c r="P105" s="1033">
        <f t="shared" si="87"/>
        <v>333</v>
      </c>
      <c r="Q105" s="1033">
        <f t="shared" si="87"/>
        <v>316</v>
      </c>
      <c r="R105" s="1033">
        <f t="shared" si="87"/>
        <v>649</v>
      </c>
      <c r="S105" s="911"/>
      <c r="T105" s="657" t="str">
        <f t="shared" ref="T105:T136" si="88">IF(P105=X105,"TRUE","FALSE")</f>
        <v>TRUE</v>
      </c>
      <c r="U105" s="657" t="str">
        <f t="shared" ref="U105:U136" si="89">IF(Q105=Y105,"TRUE","FALSE")</f>
        <v>TRUE</v>
      </c>
      <c r="V105" s="657" t="str">
        <f t="shared" si="86"/>
        <v>TRUE</v>
      </c>
      <c r="X105" s="653">
        <f>Birth!Y105</f>
        <v>333</v>
      </c>
      <c r="Y105" s="653">
        <f>Birth!Z105</f>
        <v>316</v>
      </c>
      <c r="Z105" s="653">
        <f>Birth!AA105</f>
        <v>649</v>
      </c>
    </row>
    <row r="106" spans="1:26" ht="15" customHeight="1">
      <c r="B106" s="1067" t="s">
        <v>62</v>
      </c>
      <c r="C106" s="658"/>
      <c r="D106" s="1034"/>
      <c r="E106" s="1034"/>
      <c r="F106" s="1034"/>
      <c r="G106" s="1034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5"/>
      <c r="S106" s="657"/>
      <c r="T106" s="657" t="str">
        <f t="shared" si="88"/>
        <v>TRUE</v>
      </c>
      <c r="U106" s="657" t="str">
        <f t="shared" si="89"/>
        <v>TRUE</v>
      </c>
      <c r="V106" s="657" t="str">
        <f t="shared" si="86"/>
        <v>TRUE</v>
      </c>
      <c r="X106" s="653">
        <f>Birth!Y106</f>
        <v>0</v>
      </c>
      <c r="Y106" s="653">
        <f>Birth!Z106</f>
        <v>0</v>
      </c>
      <c r="Z106" s="653">
        <f>Birth!AA106</f>
        <v>0</v>
      </c>
    </row>
    <row r="107" spans="1:26" ht="15" customHeight="1">
      <c r="A107" s="653">
        <v>1</v>
      </c>
      <c r="B107" s="666">
        <v>74</v>
      </c>
      <c r="C107" s="667" t="s">
        <v>65</v>
      </c>
      <c r="D107" s="1037">
        <v>0</v>
      </c>
      <c r="E107" s="1037">
        <v>0</v>
      </c>
      <c r="F107" s="1037">
        <f t="shared" ref="F107:F109" si="90">+D107+E107</f>
        <v>0</v>
      </c>
      <c r="G107" s="1037">
        <v>0</v>
      </c>
      <c r="H107" s="1037">
        <v>0</v>
      </c>
      <c r="I107" s="1037">
        <f t="shared" ref="I107:I109" si="91">+G107+H107</f>
        <v>0</v>
      </c>
      <c r="J107" s="1037">
        <v>0</v>
      </c>
      <c r="K107" s="1037">
        <v>0</v>
      </c>
      <c r="L107" s="1037">
        <f t="shared" ref="L107:L109" si="92">+J107+K107</f>
        <v>0</v>
      </c>
      <c r="M107" s="1037">
        <v>3</v>
      </c>
      <c r="N107" s="1037">
        <v>1</v>
      </c>
      <c r="O107" s="1037">
        <f t="shared" ref="O107:O109" si="93">+M107+N107</f>
        <v>4</v>
      </c>
      <c r="P107" s="984">
        <f t="shared" ref="P107:Q109" si="94">D107+G107+J107+M107</f>
        <v>3</v>
      </c>
      <c r="Q107" s="984">
        <f t="shared" si="94"/>
        <v>1</v>
      </c>
      <c r="R107" s="984">
        <f>P107+Q107</f>
        <v>4</v>
      </c>
      <c r="S107" s="907"/>
      <c r="T107" s="657" t="str">
        <f t="shared" si="88"/>
        <v>TRUE</v>
      </c>
      <c r="U107" s="657" t="str">
        <f t="shared" si="89"/>
        <v>TRUE</v>
      </c>
      <c r="V107" s="657" t="str">
        <f t="shared" si="58"/>
        <v>TRUE</v>
      </c>
      <c r="X107" s="653">
        <f>Birth!Y107</f>
        <v>3</v>
      </c>
      <c r="Y107" s="653">
        <f>Birth!Z107</f>
        <v>1</v>
      </c>
      <c r="Z107" s="653">
        <f>Birth!AA107</f>
        <v>4</v>
      </c>
    </row>
    <row r="108" spans="1:26" ht="15" customHeight="1">
      <c r="A108" s="653">
        <v>2</v>
      </c>
      <c r="B108" s="666">
        <v>75</v>
      </c>
      <c r="C108" s="667" t="s">
        <v>125</v>
      </c>
      <c r="D108" s="1037">
        <v>179</v>
      </c>
      <c r="E108" s="1037">
        <v>156</v>
      </c>
      <c r="F108" s="1037">
        <f t="shared" si="90"/>
        <v>335</v>
      </c>
      <c r="G108" s="1037">
        <v>0</v>
      </c>
      <c r="H108" s="1037">
        <v>2</v>
      </c>
      <c r="I108" s="1037">
        <f t="shared" si="91"/>
        <v>2</v>
      </c>
      <c r="J108" s="1037">
        <v>0</v>
      </c>
      <c r="K108" s="1037">
        <v>0</v>
      </c>
      <c r="L108" s="1037">
        <f t="shared" si="92"/>
        <v>0</v>
      </c>
      <c r="M108" s="1037">
        <v>0</v>
      </c>
      <c r="N108" s="1037">
        <v>1</v>
      </c>
      <c r="O108" s="1037">
        <f t="shared" si="93"/>
        <v>1</v>
      </c>
      <c r="P108" s="984">
        <f t="shared" si="94"/>
        <v>179</v>
      </c>
      <c r="Q108" s="984">
        <f t="shared" si="94"/>
        <v>159</v>
      </c>
      <c r="R108" s="984">
        <f>P108+Q108</f>
        <v>338</v>
      </c>
      <c r="S108" s="907"/>
      <c r="T108" s="657" t="str">
        <f t="shared" si="88"/>
        <v>TRUE</v>
      </c>
      <c r="U108" s="657" t="str">
        <f t="shared" si="89"/>
        <v>TRUE</v>
      </c>
      <c r="V108" s="657" t="str">
        <f t="shared" si="58"/>
        <v>TRUE</v>
      </c>
      <c r="X108" s="653">
        <f>Birth!Y108</f>
        <v>179</v>
      </c>
      <c r="Y108" s="653">
        <f>Birth!Z108</f>
        <v>159</v>
      </c>
      <c r="Z108" s="653">
        <f>Birth!AA108</f>
        <v>338</v>
      </c>
    </row>
    <row r="109" spans="1:26" ht="15" customHeight="1">
      <c r="A109" s="653">
        <v>3</v>
      </c>
      <c r="B109" s="666">
        <v>76</v>
      </c>
      <c r="C109" s="667" t="s">
        <v>66</v>
      </c>
      <c r="D109" s="1037">
        <v>112</v>
      </c>
      <c r="E109" s="1037">
        <v>109</v>
      </c>
      <c r="F109" s="1037">
        <f t="shared" si="90"/>
        <v>221</v>
      </c>
      <c r="G109" s="1037">
        <v>30</v>
      </c>
      <c r="H109" s="1037">
        <v>28</v>
      </c>
      <c r="I109" s="1037">
        <f t="shared" si="91"/>
        <v>58</v>
      </c>
      <c r="J109" s="1037">
        <v>0</v>
      </c>
      <c r="K109" s="1037">
        <v>0</v>
      </c>
      <c r="L109" s="1037">
        <f t="shared" si="92"/>
        <v>0</v>
      </c>
      <c r="M109" s="1037">
        <v>0</v>
      </c>
      <c r="N109" s="1037">
        <v>0</v>
      </c>
      <c r="O109" s="1037">
        <f t="shared" si="93"/>
        <v>0</v>
      </c>
      <c r="P109" s="984">
        <f t="shared" si="94"/>
        <v>142</v>
      </c>
      <c r="Q109" s="984">
        <f t="shared" si="94"/>
        <v>137</v>
      </c>
      <c r="R109" s="984">
        <f>P109+Q109</f>
        <v>279</v>
      </c>
      <c r="S109" s="907"/>
      <c r="T109" s="657" t="str">
        <f t="shared" si="88"/>
        <v>TRUE</v>
      </c>
      <c r="U109" s="657" t="str">
        <f t="shared" si="89"/>
        <v>TRUE</v>
      </c>
      <c r="V109" s="657" t="str">
        <f t="shared" si="58"/>
        <v>TRUE</v>
      </c>
      <c r="X109" s="653">
        <f>Birth!Y109</f>
        <v>142</v>
      </c>
      <c r="Y109" s="653">
        <f>Birth!Z109</f>
        <v>137</v>
      </c>
      <c r="Z109" s="653">
        <f>Birth!AA109</f>
        <v>279</v>
      </c>
    </row>
    <row r="110" spans="1:26" ht="15" customHeight="1">
      <c r="B110" s="665"/>
      <c r="C110" s="1061" t="s">
        <v>6</v>
      </c>
      <c r="D110" s="1033">
        <f>SUM(D107:D109)</f>
        <v>291</v>
      </c>
      <c r="E110" s="1033">
        <f t="shared" ref="E110:Q110" si="95">SUM(E107:E109)</f>
        <v>265</v>
      </c>
      <c r="F110" s="1033">
        <f t="shared" si="95"/>
        <v>556</v>
      </c>
      <c r="G110" s="1033">
        <f t="shared" si="95"/>
        <v>30</v>
      </c>
      <c r="H110" s="1033">
        <f t="shared" si="95"/>
        <v>30</v>
      </c>
      <c r="I110" s="1033">
        <f t="shared" si="95"/>
        <v>60</v>
      </c>
      <c r="J110" s="1033">
        <f t="shared" si="95"/>
        <v>0</v>
      </c>
      <c r="K110" s="1033">
        <f t="shared" si="95"/>
        <v>0</v>
      </c>
      <c r="L110" s="1033">
        <f t="shared" si="95"/>
        <v>0</v>
      </c>
      <c r="M110" s="1033">
        <f t="shared" si="95"/>
        <v>3</v>
      </c>
      <c r="N110" s="1033">
        <f t="shared" si="95"/>
        <v>2</v>
      </c>
      <c r="O110" s="1033">
        <f t="shared" si="95"/>
        <v>5</v>
      </c>
      <c r="P110" s="1033">
        <f t="shared" si="95"/>
        <v>324</v>
      </c>
      <c r="Q110" s="1033">
        <f t="shared" si="95"/>
        <v>297</v>
      </c>
      <c r="R110" s="1033">
        <f>SUM(R107:R109)</f>
        <v>621</v>
      </c>
      <c r="S110" s="908"/>
      <c r="T110" s="657" t="str">
        <f t="shared" si="88"/>
        <v>TRUE</v>
      </c>
      <c r="U110" s="657" t="str">
        <f t="shared" si="89"/>
        <v>TRUE</v>
      </c>
      <c r="V110" s="657" t="str">
        <f t="shared" si="58"/>
        <v>TRUE</v>
      </c>
      <c r="X110" s="653">
        <f>Birth!Y110</f>
        <v>324</v>
      </c>
      <c r="Y110" s="653">
        <f>Birth!Z110</f>
        <v>297</v>
      </c>
      <c r="Z110" s="653">
        <f>Birth!AA110</f>
        <v>621</v>
      </c>
    </row>
    <row r="111" spans="1:26" ht="15" customHeight="1">
      <c r="B111" s="1067" t="s">
        <v>67</v>
      </c>
      <c r="C111" s="658"/>
      <c r="D111" s="1042"/>
      <c r="E111" s="1034"/>
      <c r="F111" s="1034"/>
      <c r="G111" s="1034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5"/>
      <c r="S111" s="657"/>
      <c r="T111" s="657" t="str">
        <f t="shared" si="88"/>
        <v>TRUE</v>
      </c>
      <c r="U111" s="657" t="str">
        <f t="shared" si="89"/>
        <v>TRUE</v>
      </c>
      <c r="V111" s="657" t="str">
        <f t="shared" si="58"/>
        <v>TRUE</v>
      </c>
      <c r="X111" s="653">
        <f>Birth!Y111</f>
        <v>0</v>
      </c>
      <c r="Y111" s="653">
        <f>Birth!Z111</f>
        <v>0</v>
      </c>
      <c r="Z111" s="653">
        <f>Birth!AA111</f>
        <v>0</v>
      </c>
    </row>
    <row r="112" spans="1:26" ht="15" customHeight="1">
      <c r="A112" s="653">
        <v>1</v>
      </c>
      <c r="B112" s="666">
        <v>77</v>
      </c>
      <c r="C112" s="667" t="s">
        <v>801</v>
      </c>
      <c r="D112" s="1037">
        <v>162</v>
      </c>
      <c r="E112" s="1037">
        <v>165</v>
      </c>
      <c r="F112" s="1037">
        <f t="shared" ref="F112:F116" si="96">+D112+E112</f>
        <v>327</v>
      </c>
      <c r="G112" s="1037">
        <v>7</v>
      </c>
      <c r="H112" s="1037">
        <v>6</v>
      </c>
      <c r="I112" s="1037">
        <f t="shared" ref="I112:I116" si="97">+G112+H112</f>
        <v>13</v>
      </c>
      <c r="J112" s="1037"/>
      <c r="K112" s="1037"/>
      <c r="L112" s="1037">
        <f t="shared" ref="L112:L116" si="98">+J112+K112</f>
        <v>0</v>
      </c>
      <c r="M112" s="1037">
        <v>6</v>
      </c>
      <c r="N112" s="1037">
        <v>6</v>
      </c>
      <c r="O112" s="1037">
        <f t="shared" ref="O112:O116" si="99">+M112+N112</f>
        <v>12</v>
      </c>
      <c r="P112" s="984">
        <f t="shared" ref="P112:Q116" si="100">D112+G112+J112+M112</f>
        <v>175</v>
      </c>
      <c r="Q112" s="984">
        <f t="shared" si="100"/>
        <v>177</v>
      </c>
      <c r="R112" s="984">
        <f>P112+Q112</f>
        <v>352</v>
      </c>
      <c r="S112" s="907"/>
      <c r="T112" s="657" t="str">
        <f t="shared" si="88"/>
        <v>TRUE</v>
      </c>
      <c r="U112" s="657" t="str">
        <f t="shared" si="89"/>
        <v>TRUE</v>
      </c>
      <c r="V112" s="657" t="str">
        <f t="shared" si="58"/>
        <v>TRUE</v>
      </c>
      <c r="X112" s="653">
        <f>Birth!Y112</f>
        <v>175</v>
      </c>
      <c r="Y112" s="653">
        <f>Birth!Z112</f>
        <v>177</v>
      </c>
      <c r="Z112" s="653">
        <f>Birth!AA112</f>
        <v>352</v>
      </c>
    </row>
    <row r="113" spans="1:26" ht="15" customHeight="1">
      <c r="A113" s="653">
        <v>2</v>
      </c>
      <c r="B113" s="666">
        <v>78</v>
      </c>
      <c r="C113" s="667" t="s">
        <v>467</v>
      </c>
      <c r="D113" s="1037">
        <v>143</v>
      </c>
      <c r="E113" s="1037">
        <v>133</v>
      </c>
      <c r="F113" s="1037">
        <f t="shared" si="96"/>
        <v>276</v>
      </c>
      <c r="G113" s="1037">
        <v>1</v>
      </c>
      <c r="H113" s="1037">
        <v>3</v>
      </c>
      <c r="I113" s="1037">
        <f t="shared" si="97"/>
        <v>4</v>
      </c>
      <c r="J113" s="1037"/>
      <c r="K113" s="1037"/>
      <c r="L113" s="1037">
        <f t="shared" si="98"/>
        <v>0</v>
      </c>
      <c r="M113" s="1037">
        <v>1</v>
      </c>
      <c r="N113" s="1037">
        <v>2</v>
      </c>
      <c r="O113" s="1037">
        <f t="shared" si="99"/>
        <v>3</v>
      </c>
      <c r="P113" s="984">
        <f t="shared" si="100"/>
        <v>145</v>
      </c>
      <c r="Q113" s="984">
        <f t="shared" si="100"/>
        <v>138</v>
      </c>
      <c r="R113" s="984">
        <f>P113+Q113</f>
        <v>283</v>
      </c>
      <c r="S113" s="907"/>
      <c r="T113" s="657" t="str">
        <f t="shared" si="88"/>
        <v>TRUE</v>
      </c>
      <c r="U113" s="657" t="str">
        <f t="shared" si="89"/>
        <v>TRUE</v>
      </c>
      <c r="V113" s="657" t="str">
        <f t="shared" si="58"/>
        <v>TRUE</v>
      </c>
      <c r="X113" s="653">
        <f>Birth!Y113</f>
        <v>145</v>
      </c>
      <c r="Y113" s="653">
        <f>Birth!Z113</f>
        <v>138</v>
      </c>
      <c r="Z113" s="653">
        <f>Birth!AA113</f>
        <v>283</v>
      </c>
    </row>
    <row r="114" spans="1:26" ht="15" customHeight="1">
      <c r="A114" s="653">
        <v>3</v>
      </c>
      <c r="B114" s="666">
        <v>79</v>
      </c>
      <c r="C114" s="667" t="s">
        <v>802</v>
      </c>
      <c r="D114" s="1037">
        <v>98</v>
      </c>
      <c r="E114" s="1037">
        <v>90</v>
      </c>
      <c r="F114" s="1037">
        <f t="shared" si="96"/>
        <v>188</v>
      </c>
      <c r="G114" s="1037">
        <v>11</v>
      </c>
      <c r="H114" s="1037">
        <v>4</v>
      </c>
      <c r="I114" s="1037">
        <f t="shared" si="97"/>
        <v>15</v>
      </c>
      <c r="J114" s="1037"/>
      <c r="K114" s="1037"/>
      <c r="L114" s="1037">
        <f t="shared" si="98"/>
        <v>0</v>
      </c>
      <c r="M114" s="1037">
        <v>4</v>
      </c>
      <c r="N114" s="1037">
        <v>5</v>
      </c>
      <c r="O114" s="1037">
        <f t="shared" si="99"/>
        <v>9</v>
      </c>
      <c r="P114" s="984">
        <f t="shared" si="100"/>
        <v>113</v>
      </c>
      <c r="Q114" s="984">
        <f t="shared" si="100"/>
        <v>99</v>
      </c>
      <c r="R114" s="984">
        <f>P114+Q114</f>
        <v>212</v>
      </c>
      <c r="S114" s="907"/>
      <c r="T114" s="657" t="str">
        <f t="shared" si="88"/>
        <v>TRUE</v>
      </c>
      <c r="U114" s="657" t="str">
        <f t="shared" si="89"/>
        <v>TRUE</v>
      </c>
      <c r="V114" s="657" t="str">
        <f t="shared" si="58"/>
        <v>TRUE</v>
      </c>
      <c r="X114" s="653">
        <f>Birth!Y114</f>
        <v>113</v>
      </c>
      <c r="Y114" s="653">
        <f>Birth!Z114</f>
        <v>99</v>
      </c>
      <c r="Z114" s="653">
        <f>Birth!AA114</f>
        <v>212</v>
      </c>
    </row>
    <row r="115" spans="1:26" ht="15" customHeight="1">
      <c r="A115" s="653">
        <v>4</v>
      </c>
      <c r="B115" s="666">
        <v>80</v>
      </c>
      <c r="C115" s="667" t="s">
        <v>913</v>
      </c>
      <c r="D115" s="1037">
        <v>63</v>
      </c>
      <c r="E115" s="1037">
        <v>65</v>
      </c>
      <c r="F115" s="1037">
        <f t="shared" si="96"/>
        <v>128</v>
      </c>
      <c r="G115" s="1037">
        <v>24</v>
      </c>
      <c r="H115" s="1037">
        <v>6</v>
      </c>
      <c r="I115" s="1037">
        <f t="shared" si="97"/>
        <v>30</v>
      </c>
      <c r="J115" s="1037"/>
      <c r="K115" s="1037"/>
      <c r="L115" s="1037">
        <f t="shared" si="98"/>
        <v>0</v>
      </c>
      <c r="M115" s="1037">
        <v>4</v>
      </c>
      <c r="N115" s="1037">
        <v>2</v>
      </c>
      <c r="O115" s="1037">
        <f t="shared" si="99"/>
        <v>6</v>
      </c>
      <c r="P115" s="984">
        <f t="shared" si="100"/>
        <v>91</v>
      </c>
      <c r="Q115" s="984">
        <f t="shared" si="100"/>
        <v>73</v>
      </c>
      <c r="R115" s="984">
        <f>P115+Q115</f>
        <v>164</v>
      </c>
      <c r="S115" s="907"/>
      <c r="T115" s="657" t="str">
        <f t="shared" si="88"/>
        <v>TRUE</v>
      </c>
      <c r="U115" s="657" t="str">
        <f t="shared" si="89"/>
        <v>TRUE</v>
      </c>
      <c r="V115" s="657" t="str">
        <f t="shared" si="58"/>
        <v>TRUE</v>
      </c>
      <c r="X115" s="653">
        <f>Birth!Y115</f>
        <v>91</v>
      </c>
      <c r="Y115" s="653">
        <f>Birth!Z115</f>
        <v>73</v>
      </c>
      <c r="Z115" s="653">
        <f>Birth!AA115</f>
        <v>164</v>
      </c>
    </row>
    <row r="116" spans="1:26" ht="15" customHeight="1">
      <c r="A116" s="653">
        <v>5</v>
      </c>
      <c r="B116" s="666">
        <v>81</v>
      </c>
      <c r="C116" s="667" t="s">
        <v>469</v>
      </c>
      <c r="D116" s="1037">
        <v>19</v>
      </c>
      <c r="E116" s="1037">
        <v>37</v>
      </c>
      <c r="F116" s="1037">
        <f t="shared" si="96"/>
        <v>56</v>
      </c>
      <c r="G116" s="1037">
        <v>12</v>
      </c>
      <c r="H116" s="1037">
        <v>6</v>
      </c>
      <c r="I116" s="1037">
        <f t="shared" si="97"/>
        <v>18</v>
      </c>
      <c r="J116" s="1037"/>
      <c r="K116" s="1037"/>
      <c r="L116" s="1037">
        <f t="shared" si="98"/>
        <v>0</v>
      </c>
      <c r="M116" s="1037">
        <v>4</v>
      </c>
      <c r="N116" s="1037">
        <v>6</v>
      </c>
      <c r="O116" s="1037">
        <f t="shared" si="99"/>
        <v>10</v>
      </c>
      <c r="P116" s="984">
        <f t="shared" si="100"/>
        <v>35</v>
      </c>
      <c r="Q116" s="984">
        <f t="shared" si="100"/>
        <v>49</v>
      </c>
      <c r="R116" s="984">
        <f>P116+Q116</f>
        <v>84</v>
      </c>
      <c r="S116" s="907"/>
      <c r="T116" s="657" t="str">
        <f t="shared" si="88"/>
        <v>TRUE</v>
      </c>
      <c r="U116" s="657" t="str">
        <f t="shared" si="89"/>
        <v>TRUE</v>
      </c>
      <c r="V116" s="657" t="str">
        <f t="shared" si="58"/>
        <v>TRUE</v>
      </c>
      <c r="X116" s="653">
        <f>Birth!Y116</f>
        <v>35</v>
      </c>
      <c r="Y116" s="653">
        <f>Birth!Z116</f>
        <v>49</v>
      </c>
      <c r="Z116" s="653">
        <f>Birth!AA116</f>
        <v>84</v>
      </c>
    </row>
    <row r="117" spans="1:26" ht="15" customHeight="1">
      <c r="B117" s="665"/>
      <c r="C117" s="1061" t="s">
        <v>6</v>
      </c>
      <c r="D117" s="1033">
        <f>SUM(D112:D116)</f>
        <v>485</v>
      </c>
      <c r="E117" s="1033">
        <f t="shared" ref="E117:Q117" si="101">SUM(E112:E116)</f>
        <v>490</v>
      </c>
      <c r="F117" s="1033">
        <f t="shared" si="101"/>
        <v>975</v>
      </c>
      <c r="G117" s="1033">
        <f t="shared" si="101"/>
        <v>55</v>
      </c>
      <c r="H117" s="1033">
        <f t="shared" si="101"/>
        <v>25</v>
      </c>
      <c r="I117" s="1033">
        <f t="shared" si="101"/>
        <v>80</v>
      </c>
      <c r="J117" s="1033">
        <f t="shared" si="101"/>
        <v>0</v>
      </c>
      <c r="K117" s="1033">
        <f t="shared" si="101"/>
        <v>0</v>
      </c>
      <c r="L117" s="1033">
        <f t="shared" si="101"/>
        <v>0</v>
      </c>
      <c r="M117" s="1033">
        <f t="shared" si="101"/>
        <v>19</v>
      </c>
      <c r="N117" s="1033">
        <f t="shared" si="101"/>
        <v>21</v>
      </c>
      <c r="O117" s="1033">
        <f t="shared" si="101"/>
        <v>40</v>
      </c>
      <c r="P117" s="1033">
        <f t="shared" si="101"/>
        <v>559</v>
      </c>
      <c r="Q117" s="1033">
        <f t="shared" si="101"/>
        <v>536</v>
      </c>
      <c r="R117" s="1033">
        <f>SUM(R112:R116)</f>
        <v>1095</v>
      </c>
      <c r="S117" s="908"/>
      <c r="T117" s="657" t="str">
        <f t="shared" si="88"/>
        <v>TRUE</v>
      </c>
      <c r="U117" s="657" t="str">
        <f t="shared" si="89"/>
        <v>TRUE</v>
      </c>
      <c r="V117" s="657" t="str">
        <f t="shared" si="58"/>
        <v>TRUE</v>
      </c>
      <c r="X117" s="653">
        <f>Birth!Y117</f>
        <v>559</v>
      </c>
      <c r="Y117" s="653">
        <f>Birth!Z117</f>
        <v>536</v>
      </c>
      <c r="Z117" s="653">
        <f>Birth!AA117</f>
        <v>1095</v>
      </c>
    </row>
    <row r="118" spans="1:26" ht="15" customHeight="1">
      <c r="B118" s="1067" t="s">
        <v>781</v>
      </c>
      <c r="C118" s="658"/>
      <c r="D118" s="1042"/>
      <c r="E118" s="1034"/>
      <c r="F118" s="1034"/>
      <c r="G118" s="1034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5"/>
      <c r="S118" s="657"/>
      <c r="T118" s="657" t="str">
        <f t="shared" si="88"/>
        <v>TRUE</v>
      </c>
      <c r="U118" s="657" t="str">
        <f t="shared" si="89"/>
        <v>TRUE</v>
      </c>
      <c r="V118" s="657" t="str">
        <f t="shared" si="58"/>
        <v>TRUE</v>
      </c>
      <c r="X118" s="653">
        <f>Birth!Y118</f>
        <v>0</v>
      </c>
      <c r="Y118" s="653">
        <f>Birth!Z118</f>
        <v>0</v>
      </c>
      <c r="Z118" s="653">
        <f>Birth!AA118</f>
        <v>0</v>
      </c>
    </row>
    <row r="119" spans="1:26" ht="15" customHeight="1">
      <c r="A119" s="653">
        <v>1</v>
      </c>
      <c r="B119" s="666">
        <v>82</v>
      </c>
      <c r="C119" s="667" t="s">
        <v>440</v>
      </c>
      <c r="D119" s="984">
        <v>5</v>
      </c>
      <c r="E119" s="986">
        <v>12</v>
      </c>
      <c r="F119" s="1037">
        <f t="shared" ref="F119:F122" si="102">+D119+E119</f>
        <v>17</v>
      </c>
      <c r="G119" s="1036">
        <v>211</v>
      </c>
      <c r="H119" s="1036">
        <v>225</v>
      </c>
      <c r="I119" s="1037">
        <f t="shared" ref="I119:I122" si="103">+G119+H119</f>
        <v>436</v>
      </c>
      <c r="J119" s="1036">
        <v>25</v>
      </c>
      <c r="K119" s="1036">
        <v>34</v>
      </c>
      <c r="L119" s="1037">
        <f t="shared" ref="L119:L122" si="104">+J119+K119</f>
        <v>59</v>
      </c>
      <c r="M119" s="1036"/>
      <c r="N119" s="1036"/>
      <c r="O119" s="1037">
        <f t="shared" ref="O119:O122" si="105">+M119+N119</f>
        <v>0</v>
      </c>
      <c r="P119" s="984">
        <f t="shared" ref="P119:Q122" si="106">D119+G119+J119+M119</f>
        <v>241</v>
      </c>
      <c r="Q119" s="984">
        <f t="shared" si="106"/>
        <v>271</v>
      </c>
      <c r="R119" s="984">
        <f>P119+Q119</f>
        <v>512</v>
      </c>
      <c r="S119" s="907"/>
      <c r="T119" s="657" t="str">
        <f t="shared" si="88"/>
        <v>TRUE</v>
      </c>
      <c r="U119" s="657" t="str">
        <f t="shared" si="89"/>
        <v>TRUE</v>
      </c>
      <c r="V119" s="657" t="str">
        <f t="shared" si="58"/>
        <v>TRUE</v>
      </c>
      <c r="X119" s="653">
        <f>Birth!Y119</f>
        <v>241</v>
      </c>
      <c r="Y119" s="653">
        <f>Birth!Z119</f>
        <v>271</v>
      </c>
      <c r="Z119" s="653">
        <f>Birth!AA119</f>
        <v>512</v>
      </c>
    </row>
    <row r="120" spans="1:26" ht="15" customHeight="1">
      <c r="A120" s="653">
        <v>2</v>
      </c>
      <c r="B120" s="666">
        <v>83</v>
      </c>
      <c r="C120" s="667" t="s">
        <v>443</v>
      </c>
      <c r="D120" s="984">
        <v>148</v>
      </c>
      <c r="E120" s="984">
        <v>153</v>
      </c>
      <c r="F120" s="1037">
        <f t="shared" si="102"/>
        <v>301</v>
      </c>
      <c r="G120" s="1036"/>
      <c r="H120" s="1036"/>
      <c r="I120" s="1037">
        <f t="shared" si="103"/>
        <v>0</v>
      </c>
      <c r="J120" s="1036"/>
      <c r="K120" s="1036"/>
      <c r="L120" s="1037">
        <f t="shared" si="104"/>
        <v>0</v>
      </c>
      <c r="M120" s="1036">
        <v>3</v>
      </c>
      <c r="N120" s="1036">
        <v>1</v>
      </c>
      <c r="O120" s="1037">
        <f t="shared" si="105"/>
        <v>4</v>
      </c>
      <c r="P120" s="984">
        <f t="shared" si="106"/>
        <v>151</v>
      </c>
      <c r="Q120" s="984">
        <f t="shared" si="106"/>
        <v>154</v>
      </c>
      <c r="R120" s="984">
        <f>P120+Q120</f>
        <v>305</v>
      </c>
      <c r="S120" s="907"/>
      <c r="T120" s="657" t="str">
        <f t="shared" si="88"/>
        <v>TRUE</v>
      </c>
      <c r="U120" s="657" t="str">
        <f t="shared" si="89"/>
        <v>TRUE</v>
      </c>
      <c r="V120" s="657" t="str">
        <f t="shared" si="58"/>
        <v>TRUE</v>
      </c>
      <c r="X120" s="653">
        <f>Birth!Y120</f>
        <v>151</v>
      </c>
      <c r="Y120" s="653">
        <f>Birth!Z120</f>
        <v>154</v>
      </c>
      <c r="Z120" s="653">
        <f>Birth!AA120</f>
        <v>305</v>
      </c>
    </row>
    <row r="121" spans="1:26" ht="15" customHeight="1">
      <c r="A121" s="653">
        <v>3</v>
      </c>
      <c r="B121" s="666">
        <v>84</v>
      </c>
      <c r="C121" s="667" t="s">
        <v>442</v>
      </c>
      <c r="D121" s="984">
        <v>323</v>
      </c>
      <c r="E121" s="984">
        <v>269</v>
      </c>
      <c r="F121" s="1037">
        <f t="shared" si="102"/>
        <v>592</v>
      </c>
      <c r="G121" s="1036">
        <v>8</v>
      </c>
      <c r="H121" s="1036">
        <v>8</v>
      </c>
      <c r="I121" s="1037">
        <f t="shared" si="103"/>
        <v>16</v>
      </c>
      <c r="J121" s="1036"/>
      <c r="K121" s="1036"/>
      <c r="L121" s="1037">
        <f t="shared" si="104"/>
        <v>0</v>
      </c>
      <c r="M121" s="1036">
        <v>1</v>
      </c>
      <c r="N121" s="1036">
        <v>2</v>
      </c>
      <c r="O121" s="1037">
        <f t="shared" si="105"/>
        <v>3</v>
      </c>
      <c r="P121" s="984">
        <f t="shared" si="106"/>
        <v>332</v>
      </c>
      <c r="Q121" s="984">
        <f t="shared" si="106"/>
        <v>279</v>
      </c>
      <c r="R121" s="984">
        <f>P121+Q121</f>
        <v>611</v>
      </c>
      <c r="S121" s="907"/>
      <c r="T121" s="657" t="str">
        <f t="shared" si="88"/>
        <v>TRUE</v>
      </c>
      <c r="U121" s="657" t="str">
        <f t="shared" si="89"/>
        <v>TRUE</v>
      </c>
      <c r="V121" s="657" t="str">
        <f t="shared" si="58"/>
        <v>TRUE</v>
      </c>
      <c r="X121" s="653">
        <f>Birth!Y121</f>
        <v>332</v>
      </c>
      <c r="Y121" s="653">
        <f>Birth!Z121</f>
        <v>279</v>
      </c>
      <c r="Z121" s="653">
        <f>Birth!AA121</f>
        <v>611</v>
      </c>
    </row>
    <row r="122" spans="1:26" ht="15" customHeight="1">
      <c r="A122" s="653">
        <v>4</v>
      </c>
      <c r="B122" s="666">
        <v>85</v>
      </c>
      <c r="C122" s="667" t="s">
        <v>441</v>
      </c>
      <c r="D122" s="984">
        <v>379</v>
      </c>
      <c r="E122" s="984">
        <v>311</v>
      </c>
      <c r="F122" s="1037">
        <f t="shared" si="102"/>
        <v>690</v>
      </c>
      <c r="G122" s="1036">
        <v>299</v>
      </c>
      <c r="H122" s="1036">
        <v>265</v>
      </c>
      <c r="I122" s="1037">
        <f t="shared" si="103"/>
        <v>564</v>
      </c>
      <c r="J122" s="1036"/>
      <c r="K122" s="1036"/>
      <c r="L122" s="1037">
        <f t="shared" si="104"/>
        <v>0</v>
      </c>
      <c r="M122" s="1036">
        <v>7</v>
      </c>
      <c r="N122" s="1036">
        <v>6</v>
      </c>
      <c r="O122" s="1037">
        <f t="shared" si="105"/>
        <v>13</v>
      </c>
      <c r="P122" s="984">
        <f t="shared" si="106"/>
        <v>685</v>
      </c>
      <c r="Q122" s="984">
        <f t="shared" si="106"/>
        <v>582</v>
      </c>
      <c r="R122" s="984">
        <f>P122+Q122</f>
        <v>1267</v>
      </c>
      <c r="S122" s="907"/>
      <c r="T122" s="657" t="str">
        <f t="shared" si="88"/>
        <v>TRUE</v>
      </c>
      <c r="U122" s="657" t="str">
        <f t="shared" si="89"/>
        <v>TRUE</v>
      </c>
      <c r="V122" s="657" t="str">
        <f t="shared" si="58"/>
        <v>TRUE</v>
      </c>
      <c r="X122" s="653">
        <f>Birth!Y122</f>
        <v>685</v>
      </c>
      <c r="Y122" s="653">
        <f>Birth!Z122</f>
        <v>582</v>
      </c>
      <c r="Z122" s="653">
        <f>Birth!AA122</f>
        <v>1267</v>
      </c>
    </row>
    <row r="123" spans="1:26" ht="15" customHeight="1">
      <c r="B123" s="665"/>
      <c r="C123" s="1061" t="s">
        <v>6</v>
      </c>
      <c r="D123" s="1033">
        <f t="shared" ref="D123:R123" si="107">SUM(D119:D122)</f>
        <v>855</v>
      </c>
      <c r="E123" s="1033">
        <f t="shared" si="107"/>
        <v>745</v>
      </c>
      <c r="F123" s="1033">
        <f t="shared" si="107"/>
        <v>1600</v>
      </c>
      <c r="G123" s="1033">
        <f t="shared" si="107"/>
        <v>518</v>
      </c>
      <c r="H123" s="1033">
        <f t="shared" si="107"/>
        <v>498</v>
      </c>
      <c r="I123" s="1033">
        <f t="shared" si="107"/>
        <v>1016</v>
      </c>
      <c r="J123" s="1033">
        <f t="shared" si="107"/>
        <v>25</v>
      </c>
      <c r="K123" s="1033">
        <f t="shared" si="107"/>
        <v>34</v>
      </c>
      <c r="L123" s="1033">
        <f t="shared" si="107"/>
        <v>59</v>
      </c>
      <c r="M123" s="1033">
        <f t="shared" si="107"/>
        <v>11</v>
      </c>
      <c r="N123" s="1033">
        <f t="shared" si="107"/>
        <v>9</v>
      </c>
      <c r="O123" s="1033">
        <f t="shared" si="107"/>
        <v>20</v>
      </c>
      <c r="P123" s="1033">
        <f t="shared" si="107"/>
        <v>1409</v>
      </c>
      <c r="Q123" s="1033">
        <f t="shared" si="107"/>
        <v>1286</v>
      </c>
      <c r="R123" s="1033">
        <f t="shared" si="107"/>
        <v>2695</v>
      </c>
      <c r="S123" s="908"/>
      <c r="T123" s="657" t="str">
        <f t="shared" si="88"/>
        <v>TRUE</v>
      </c>
      <c r="U123" s="657" t="str">
        <f t="shared" si="89"/>
        <v>TRUE</v>
      </c>
      <c r="V123" s="657" t="str">
        <f t="shared" si="58"/>
        <v>TRUE</v>
      </c>
      <c r="X123" s="653">
        <f>Birth!Y123</f>
        <v>1409</v>
      </c>
      <c r="Y123" s="653">
        <f>Birth!Z123</f>
        <v>1286</v>
      </c>
      <c r="Z123" s="653">
        <f>Birth!AA123</f>
        <v>2695</v>
      </c>
    </row>
    <row r="124" spans="1:26" ht="15" customHeight="1">
      <c r="B124" s="662" t="s">
        <v>72</v>
      </c>
      <c r="C124" s="1059"/>
      <c r="D124" s="1034"/>
      <c r="E124" s="1034"/>
      <c r="F124" s="1034"/>
      <c r="G124" s="1034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5"/>
      <c r="S124" s="657"/>
      <c r="T124" s="657" t="str">
        <f t="shared" si="88"/>
        <v>TRUE</v>
      </c>
      <c r="U124" s="657" t="str">
        <f t="shared" si="89"/>
        <v>TRUE</v>
      </c>
      <c r="V124" s="657" t="str">
        <f t="shared" si="58"/>
        <v>TRUE</v>
      </c>
      <c r="X124" s="653">
        <f>Birth!Y124</f>
        <v>0</v>
      </c>
      <c r="Y124" s="653">
        <f>Birth!Z124</f>
        <v>0</v>
      </c>
      <c r="Z124" s="653">
        <f>Birth!AA124</f>
        <v>0</v>
      </c>
    </row>
    <row r="125" spans="1:26" ht="15" customHeight="1">
      <c r="A125" s="653">
        <v>1</v>
      </c>
      <c r="B125" s="666">
        <v>86</v>
      </c>
      <c r="C125" s="667" t="s">
        <v>131</v>
      </c>
      <c r="D125" s="1036">
        <v>301</v>
      </c>
      <c r="E125" s="1036">
        <v>281</v>
      </c>
      <c r="F125" s="1037">
        <f>+D125+E125</f>
        <v>582</v>
      </c>
      <c r="G125" s="1036">
        <v>180</v>
      </c>
      <c r="H125" s="1036">
        <v>128</v>
      </c>
      <c r="I125" s="1037">
        <f>+G125+H125</f>
        <v>308</v>
      </c>
      <c r="J125" s="1036">
        <v>8</v>
      </c>
      <c r="K125" s="1036">
        <v>6</v>
      </c>
      <c r="L125" s="1037">
        <f>+J125+K125</f>
        <v>14</v>
      </c>
      <c r="M125" s="1036">
        <v>11</v>
      </c>
      <c r="N125" s="1036">
        <v>9</v>
      </c>
      <c r="O125" s="1037">
        <f>+M125+N125</f>
        <v>20</v>
      </c>
      <c r="P125" s="984">
        <f t="shared" ref="P125:Q127" si="108">D125+G125+J125+M125</f>
        <v>500</v>
      </c>
      <c r="Q125" s="984">
        <f t="shared" si="108"/>
        <v>424</v>
      </c>
      <c r="R125" s="984">
        <f>P125+Q125</f>
        <v>924</v>
      </c>
      <c r="S125" s="907"/>
      <c r="T125" s="657" t="str">
        <f t="shared" si="88"/>
        <v>TRUE</v>
      </c>
      <c r="U125" s="657" t="str">
        <f t="shared" si="89"/>
        <v>TRUE</v>
      </c>
      <c r="V125" s="657" t="str">
        <f t="shared" si="58"/>
        <v>TRUE</v>
      </c>
      <c r="X125" s="653">
        <f>Birth!Y125</f>
        <v>500</v>
      </c>
      <c r="Y125" s="653">
        <f>Birth!Z125</f>
        <v>424</v>
      </c>
      <c r="Z125" s="653">
        <f>Birth!AA125</f>
        <v>924</v>
      </c>
    </row>
    <row r="126" spans="1:26" ht="15" customHeight="1">
      <c r="A126" s="653">
        <v>2</v>
      </c>
      <c r="B126" s="666">
        <v>87</v>
      </c>
      <c r="C126" s="667" t="s">
        <v>132</v>
      </c>
      <c r="D126" s="1036">
        <v>86</v>
      </c>
      <c r="E126" s="1036">
        <v>76</v>
      </c>
      <c r="F126" s="1037">
        <f>+D126+E126</f>
        <v>162</v>
      </c>
      <c r="G126" s="1036">
        <v>886</v>
      </c>
      <c r="H126" s="1036">
        <v>822</v>
      </c>
      <c r="I126" s="1037">
        <f>+G126+H126</f>
        <v>1708</v>
      </c>
      <c r="J126" s="1036">
        <v>0</v>
      </c>
      <c r="K126" s="1036">
        <v>0</v>
      </c>
      <c r="L126" s="1037">
        <f>+J126+K126</f>
        <v>0</v>
      </c>
      <c r="M126" s="1036">
        <v>11</v>
      </c>
      <c r="N126" s="1036">
        <v>20</v>
      </c>
      <c r="O126" s="1037">
        <f>+M126+N126</f>
        <v>31</v>
      </c>
      <c r="P126" s="984">
        <f t="shared" si="108"/>
        <v>983</v>
      </c>
      <c r="Q126" s="984">
        <f t="shared" si="108"/>
        <v>918</v>
      </c>
      <c r="R126" s="984">
        <f>P126+Q126</f>
        <v>1901</v>
      </c>
      <c r="S126" s="907"/>
      <c r="T126" s="657" t="str">
        <f t="shared" si="88"/>
        <v>TRUE</v>
      </c>
      <c r="U126" s="657" t="str">
        <f t="shared" si="89"/>
        <v>TRUE</v>
      </c>
      <c r="V126" s="657" t="str">
        <f t="shared" si="58"/>
        <v>TRUE</v>
      </c>
      <c r="X126" s="653">
        <f>Birth!Y126</f>
        <v>983</v>
      </c>
      <c r="Y126" s="653">
        <f>Birth!Z126</f>
        <v>918</v>
      </c>
      <c r="Z126" s="653">
        <f>Birth!AA126</f>
        <v>1901</v>
      </c>
    </row>
    <row r="127" spans="1:26" ht="15" customHeight="1">
      <c r="A127" s="653">
        <v>3</v>
      </c>
      <c r="B127" s="666">
        <v>88</v>
      </c>
      <c r="C127" s="667" t="s">
        <v>133</v>
      </c>
      <c r="D127" s="1036">
        <v>22</v>
      </c>
      <c r="E127" s="1036">
        <v>39</v>
      </c>
      <c r="F127" s="1037">
        <f>+D127+E127</f>
        <v>61</v>
      </c>
      <c r="G127" s="1036">
        <v>122</v>
      </c>
      <c r="H127" s="1036">
        <v>77</v>
      </c>
      <c r="I127" s="1037">
        <f>+G127+H127</f>
        <v>199</v>
      </c>
      <c r="J127" s="1036">
        <v>2</v>
      </c>
      <c r="K127" s="1036">
        <v>3</v>
      </c>
      <c r="L127" s="1037">
        <f>+J127+K127</f>
        <v>5</v>
      </c>
      <c r="M127" s="1036">
        <v>8</v>
      </c>
      <c r="N127" s="1036">
        <v>2</v>
      </c>
      <c r="O127" s="1037">
        <f>+M127+N127</f>
        <v>10</v>
      </c>
      <c r="P127" s="984">
        <f t="shared" si="108"/>
        <v>154</v>
      </c>
      <c r="Q127" s="984">
        <f t="shared" si="108"/>
        <v>121</v>
      </c>
      <c r="R127" s="984">
        <f>P127+Q127</f>
        <v>275</v>
      </c>
      <c r="S127" s="907"/>
      <c r="T127" s="657" t="str">
        <f t="shared" si="88"/>
        <v>TRUE</v>
      </c>
      <c r="U127" s="657" t="str">
        <f t="shared" si="89"/>
        <v>TRUE</v>
      </c>
      <c r="V127" s="657" t="str">
        <f t="shared" si="58"/>
        <v>TRUE</v>
      </c>
      <c r="X127" s="653">
        <f>Birth!Y127</f>
        <v>154</v>
      </c>
      <c r="Y127" s="653">
        <f>Birth!Z127</f>
        <v>121</v>
      </c>
      <c r="Z127" s="653">
        <f>Birth!AA127</f>
        <v>275</v>
      </c>
    </row>
    <row r="128" spans="1:26" ht="15" customHeight="1">
      <c r="B128" s="665"/>
      <c r="C128" s="1061" t="s">
        <v>6</v>
      </c>
      <c r="D128" s="1033">
        <f>SUM(D125:D127)</f>
        <v>409</v>
      </c>
      <c r="E128" s="1033">
        <f t="shared" ref="E128:Q128" si="109">SUM(E125:E127)</f>
        <v>396</v>
      </c>
      <c r="F128" s="1033">
        <f t="shared" si="109"/>
        <v>805</v>
      </c>
      <c r="G128" s="1033">
        <f t="shared" si="109"/>
        <v>1188</v>
      </c>
      <c r="H128" s="1033">
        <f t="shared" si="109"/>
        <v>1027</v>
      </c>
      <c r="I128" s="1033">
        <f t="shared" si="109"/>
        <v>2215</v>
      </c>
      <c r="J128" s="1033">
        <f t="shared" si="109"/>
        <v>10</v>
      </c>
      <c r="K128" s="1033">
        <f t="shared" si="109"/>
        <v>9</v>
      </c>
      <c r="L128" s="1033">
        <f t="shared" si="109"/>
        <v>19</v>
      </c>
      <c r="M128" s="1033">
        <f t="shared" si="109"/>
        <v>30</v>
      </c>
      <c r="N128" s="1033">
        <f t="shared" si="109"/>
        <v>31</v>
      </c>
      <c r="O128" s="1033">
        <f t="shared" si="109"/>
        <v>61</v>
      </c>
      <c r="P128" s="1033">
        <f t="shared" si="109"/>
        <v>1637</v>
      </c>
      <c r="Q128" s="1033">
        <f t="shared" si="109"/>
        <v>1463</v>
      </c>
      <c r="R128" s="1033">
        <f>SUM(R124:R127)</f>
        <v>3100</v>
      </c>
      <c r="S128" s="912"/>
      <c r="T128" s="657" t="str">
        <f t="shared" si="88"/>
        <v>TRUE</v>
      </c>
      <c r="U128" s="657" t="str">
        <f t="shared" si="89"/>
        <v>TRUE</v>
      </c>
      <c r="V128" s="657" t="str">
        <f t="shared" si="58"/>
        <v>TRUE</v>
      </c>
      <c r="X128" s="653">
        <f>Birth!Y128</f>
        <v>1637</v>
      </c>
      <c r="Y128" s="653">
        <f>Birth!Z128</f>
        <v>1463</v>
      </c>
      <c r="Z128" s="653">
        <f>Birth!AA128</f>
        <v>3100</v>
      </c>
    </row>
    <row r="129" spans="1:26" ht="15" customHeight="1">
      <c r="B129" s="1067" t="s">
        <v>74</v>
      </c>
      <c r="C129" s="658"/>
      <c r="D129" s="1034"/>
      <c r="E129" s="1034"/>
      <c r="F129" s="1034"/>
      <c r="G129" s="1034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5"/>
      <c r="S129" s="913"/>
      <c r="T129" s="657" t="str">
        <f t="shared" si="88"/>
        <v>TRUE</v>
      </c>
      <c r="U129" s="657" t="str">
        <f t="shared" si="89"/>
        <v>TRUE</v>
      </c>
      <c r="V129" s="657" t="str">
        <f t="shared" si="58"/>
        <v>TRUE</v>
      </c>
      <c r="X129" s="653">
        <f>Birth!Y129</f>
        <v>0</v>
      </c>
      <c r="Y129" s="653">
        <f>Birth!Z129</f>
        <v>0</v>
      </c>
      <c r="Z129" s="653">
        <f>Birth!AA129</f>
        <v>0</v>
      </c>
    </row>
    <row r="130" spans="1:26" ht="15" customHeight="1">
      <c r="A130" s="653">
        <v>1</v>
      </c>
      <c r="B130" s="666">
        <v>89</v>
      </c>
      <c r="C130" s="673" t="s">
        <v>457</v>
      </c>
      <c r="D130" s="1036">
        <v>111</v>
      </c>
      <c r="E130" s="1036">
        <v>95</v>
      </c>
      <c r="F130" s="1037">
        <f t="shared" ref="F130:F135" si="110">+D130+E130</f>
        <v>206</v>
      </c>
      <c r="G130" s="1036">
        <v>387</v>
      </c>
      <c r="H130" s="1036">
        <v>319</v>
      </c>
      <c r="I130" s="1037">
        <f t="shared" ref="I130:I135" si="111">+G130+H130</f>
        <v>706</v>
      </c>
      <c r="J130" s="1036">
        <v>0</v>
      </c>
      <c r="K130" s="1036">
        <v>0</v>
      </c>
      <c r="L130" s="1037">
        <f t="shared" ref="L130:L135" si="112">+J130+K130</f>
        <v>0</v>
      </c>
      <c r="M130" s="1036">
        <v>0</v>
      </c>
      <c r="N130" s="1036">
        <v>0</v>
      </c>
      <c r="O130" s="1037">
        <f t="shared" ref="O130:O135" si="113">+M130+N130</f>
        <v>0</v>
      </c>
      <c r="P130" s="984">
        <f t="shared" ref="P130:R135" si="114">D130+G130+J130+M130</f>
        <v>498</v>
      </c>
      <c r="Q130" s="984">
        <f t="shared" si="114"/>
        <v>414</v>
      </c>
      <c r="R130" s="984">
        <f t="shared" si="114"/>
        <v>912</v>
      </c>
      <c r="S130" s="907"/>
      <c r="T130" s="657" t="str">
        <f t="shared" si="88"/>
        <v>TRUE</v>
      </c>
      <c r="U130" s="657" t="str">
        <f t="shared" si="89"/>
        <v>TRUE</v>
      </c>
      <c r="V130" s="657" t="str">
        <f t="shared" si="58"/>
        <v>TRUE</v>
      </c>
      <c r="X130" s="653">
        <f>Birth!Y130</f>
        <v>498</v>
      </c>
      <c r="Y130" s="653">
        <f>Birth!Z130</f>
        <v>414</v>
      </c>
      <c r="Z130" s="653">
        <f>Birth!AA130</f>
        <v>912</v>
      </c>
    </row>
    <row r="131" spans="1:26" ht="15" customHeight="1">
      <c r="A131" s="653">
        <v>2</v>
      </c>
      <c r="B131" s="666">
        <v>90</v>
      </c>
      <c r="C131" s="673" t="s">
        <v>458</v>
      </c>
      <c r="D131" s="1036">
        <v>15</v>
      </c>
      <c r="E131" s="1036">
        <v>11</v>
      </c>
      <c r="F131" s="1037">
        <f t="shared" si="110"/>
        <v>26</v>
      </c>
      <c r="G131" s="1036">
        <v>132</v>
      </c>
      <c r="H131" s="1036">
        <v>109</v>
      </c>
      <c r="I131" s="1037">
        <f t="shared" si="111"/>
        <v>241</v>
      </c>
      <c r="J131" s="1036">
        <v>0</v>
      </c>
      <c r="K131" s="1036">
        <v>0</v>
      </c>
      <c r="L131" s="1037">
        <f t="shared" si="112"/>
        <v>0</v>
      </c>
      <c r="M131" s="1036">
        <v>0</v>
      </c>
      <c r="N131" s="1036">
        <v>1</v>
      </c>
      <c r="O131" s="1037">
        <f t="shared" si="113"/>
        <v>1</v>
      </c>
      <c r="P131" s="984">
        <f t="shared" si="114"/>
        <v>147</v>
      </c>
      <c r="Q131" s="984">
        <f t="shared" si="114"/>
        <v>121</v>
      </c>
      <c r="R131" s="984">
        <f t="shared" si="114"/>
        <v>268</v>
      </c>
      <c r="S131" s="907"/>
      <c r="T131" s="657" t="str">
        <f t="shared" si="88"/>
        <v>TRUE</v>
      </c>
      <c r="U131" s="657" t="str">
        <f t="shared" si="89"/>
        <v>TRUE</v>
      </c>
      <c r="V131" s="657" t="str">
        <f t="shared" si="58"/>
        <v>TRUE</v>
      </c>
      <c r="X131" s="653">
        <f>Birth!Y131</f>
        <v>147</v>
      </c>
      <c r="Y131" s="653">
        <f>Birth!Z131</f>
        <v>121</v>
      </c>
      <c r="Z131" s="653">
        <f>Birth!AA131</f>
        <v>268</v>
      </c>
    </row>
    <row r="132" spans="1:26" ht="15" customHeight="1">
      <c r="A132" s="653">
        <v>3</v>
      </c>
      <c r="B132" s="666">
        <v>91</v>
      </c>
      <c r="C132" s="673" t="s">
        <v>459</v>
      </c>
      <c r="D132" s="1036">
        <v>53</v>
      </c>
      <c r="E132" s="1036">
        <v>49</v>
      </c>
      <c r="F132" s="1037">
        <f t="shared" si="110"/>
        <v>102</v>
      </c>
      <c r="G132" s="1036">
        <v>122</v>
      </c>
      <c r="H132" s="1036">
        <v>119</v>
      </c>
      <c r="I132" s="1037">
        <f t="shared" si="111"/>
        <v>241</v>
      </c>
      <c r="J132" s="1036">
        <v>0</v>
      </c>
      <c r="K132" s="1036">
        <v>0</v>
      </c>
      <c r="L132" s="1037">
        <f t="shared" si="112"/>
        <v>0</v>
      </c>
      <c r="M132" s="1036">
        <v>14</v>
      </c>
      <c r="N132" s="1036">
        <v>13</v>
      </c>
      <c r="O132" s="1037">
        <f t="shared" si="113"/>
        <v>27</v>
      </c>
      <c r="P132" s="984">
        <f t="shared" si="114"/>
        <v>189</v>
      </c>
      <c r="Q132" s="984">
        <f t="shared" si="114"/>
        <v>181</v>
      </c>
      <c r="R132" s="984">
        <f t="shared" si="114"/>
        <v>370</v>
      </c>
      <c r="S132" s="907"/>
      <c r="T132" s="657" t="str">
        <f t="shared" si="88"/>
        <v>TRUE</v>
      </c>
      <c r="U132" s="657" t="str">
        <f t="shared" si="89"/>
        <v>TRUE</v>
      </c>
      <c r="V132" s="657" t="str">
        <f t="shared" si="58"/>
        <v>TRUE</v>
      </c>
      <c r="X132" s="653">
        <f>Birth!Y132</f>
        <v>189</v>
      </c>
      <c r="Y132" s="653">
        <f>Birth!Z132</f>
        <v>181</v>
      </c>
      <c r="Z132" s="653">
        <f>Birth!AA132</f>
        <v>370</v>
      </c>
    </row>
    <row r="133" spans="1:26" ht="15" customHeight="1">
      <c r="A133" s="653">
        <v>4</v>
      </c>
      <c r="B133" s="666">
        <v>92</v>
      </c>
      <c r="C133" s="673" t="s">
        <v>460</v>
      </c>
      <c r="D133" s="1036">
        <v>57</v>
      </c>
      <c r="E133" s="1036">
        <v>50</v>
      </c>
      <c r="F133" s="1037">
        <f t="shared" si="110"/>
        <v>107</v>
      </c>
      <c r="G133" s="1036">
        <v>0</v>
      </c>
      <c r="H133" s="1036">
        <v>0</v>
      </c>
      <c r="I133" s="1037">
        <f t="shared" si="111"/>
        <v>0</v>
      </c>
      <c r="J133" s="1036">
        <v>0</v>
      </c>
      <c r="K133" s="1036">
        <v>0</v>
      </c>
      <c r="L133" s="1037">
        <f t="shared" si="112"/>
        <v>0</v>
      </c>
      <c r="M133" s="1036">
        <v>0</v>
      </c>
      <c r="N133" s="1036">
        <v>0</v>
      </c>
      <c r="O133" s="1037">
        <f t="shared" si="113"/>
        <v>0</v>
      </c>
      <c r="P133" s="984">
        <f t="shared" si="114"/>
        <v>57</v>
      </c>
      <c r="Q133" s="984">
        <f t="shared" si="114"/>
        <v>50</v>
      </c>
      <c r="R133" s="984">
        <f t="shared" si="114"/>
        <v>107</v>
      </c>
      <c r="S133" s="907"/>
      <c r="T133" s="657" t="str">
        <f t="shared" si="88"/>
        <v>TRUE</v>
      </c>
      <c r="U133" s="657" t="str">
        <f t="shared" si="89"/>
        <v>TRUE</v>
      </c>
      <c r="V133" s="657" t="str">
        <f t="shared" si="58"/>
        <v>TRUE</v>
      </c>
      <c r="X133" s="653">
        <f>Birth!Y133</f>
        <v>57</v>
      </c>
      <c r="Y133" s="653">
        <f>Birth!Z133</f>
        <v>50</v>
      </c>
      <c r="Z133" s="653">
        <f>Birth!AA133</f>
        <v>107</v>
      </c>
    </row>
    <row r="134" spans="1:26" ht="15" customHeight="1">
      <c r="A134" s="653">
        <v>5</v>
      </c>
      <c r="B134" s="666">
        <v>93</v>
      </c>
      <c r="C134" s="673" t="s">
        <v>461</v>
      </c>
      <c r="D134" s="1036">
        <v>142</v>
      </c>
      <c r="E134" s="1036">
        <v>123</v>
      </c>
      <c r="F134" s="1037">
        <f t="shared" si="110"/>
        <v>265</v>
      </c>
      <c r="G134" s="1036">
        <v>0</v>
      </c>
      <c r="H134" s="1036">
        <v>0</v>
      </c>
      <c r="I134" s="1037">
        <f t="shared" si="111"/>
        <v>0</v>
      </c>
      <c r="J134" s="1036">
        <v>0</v>
      </c>
      <c r="K134" s="1036">
        <v>0</v>
      </c>
      <c r="L134" s="1037">
        <f t="shared" si="112"/>
        <v>0</v>
      </c>
      <c r="M134" s="1036">
        <v>1</v>
      </c>
      <c r="N134" s="1036">
        <v>0</v>
      </c>
      <c r="O134" s="1037">
        <f t="shared" si="113"/>
        <v>1</v>
      </c>
      <c r="P134" s="984">
        <f t="shared" si="114"/>
        <v>143</v>
      </c>
      <c r="Q134" s="984">
        <f t="shared" si="114"/>
        <v>123</v>
      </c>
      <c r="R134" s="984">
        <f t="shared" si="114"/>
        <v>266</v>
      </c>
      <c r="S134" s="907"/>
      <c r="T134" s="657" t="str">
        <f t="shared" si="88"/>
        <v>TRUE</v>
      </c>
      <c r="U134" s="657" t="str">
        <f t="shared" si="89"/>
        <v>TRUE</v>
      </c>
      <c r="V134" s="657" t="str">
        <f t="shared" si="58"/>
        <v>TRUE</v>
      </c>
      <c r="X134" s="653">
        <f>Birth!Y134</f>
        <v>143</v>
      </c>
      <c r="Y134" s="653">
        <f>Birth!Z134</f>
        <v>123</v>
      </c>
      <c r="Z134" s="653">
        <f>Birth!AA134</f>
        <v>266</v>
      </c>
    </row>
    <row r="135" spans="1:26" ht="15" customHeight="1">
      <c r="A135" s="653">
        <v>6</v>
      </c>
      <c r="B135" s="666">
        <v>94</v>
      </c>
      <c r="C135" s="673" t="s">
        <v>462</v>
      </c>
      <c r="D135" s="1036">
        <v>50</v>
      </c>
      <c r="E135" s="1036">
        <v>40</v>
      </c>
      <c r="F135" s="1037">
        <f t="shared" si="110"/>
        <v>90</v>
      </c>
      <c r="G135" s="1036">
        <v>15</v>
      </c>
      <c r="H135" s="1036">
        <v>9</v>
      </c>
      <c r="I135" s="1037">
        <f t="shared" si="111"/>
        <v>24</v>
      </c>
      <c r="J135" s="1036">
        <v>0</v>
      </c>
      <c r="K135" s="1036">
        <v>0</v>
      </c>
      <c r="L135" s="1037">
        <f t="shared" si="112"/>
        <v>0</v>
      </c>
      <c r="M135" s="1036">
        <v>0</v>
      </c>
      <c r="N135" s="1036">
        <v>0</v>
      </c>
      <c r="O135" s="1037">
        <f t="shared" si="113"/>
        <v>0</v>
      </c>
      <c r="P135" s="984">
        <f t="shared" si="114"/>
        <v>65</v>
      </c>
      <c r="Q135" s="984">
        <f t="shared" si="114"/>
        <v>49</v>
      </c>
      <c r="R135" s="984">
        <f t="shared" si="114"/>
        <v>114</v>
      </c>
      <c r="S135" s="907"/>
      <c r="T135" s="657" t="str">
        <f t="shared" si="88"/>
        <v>TRUE</v>
      </c>
      <c r="U135" s="657" t="str">
        <f t="shared" si="89"/>
        <v>TRUE</v>
      </c>
      <c r="V135" s="657" t="str">
        <f t="shared" si="58"/>
        <v>TRUE</v>
      </c>
      <c r="X135" s="653">
        <f>Birth!Y135</f>
        <v>65</v>
      </c>
      <c r="Y135" s="653">
        <f>Birth!Z135</f>
        <v>49</v>
      </c>
      <c r="Z135" s="653">
        <f>Birth!AA135</f>
        <v>114</v>
      </c>
    </row>
    <row r="136" spans="1:26" ht="15" customHeight="1">
      <c r="B136" s="665"/>
      <c r="C136" s="1061" t="s">
        <v>6</v>
      </c>
      <c r="D136" s="1033">
        <f>SUM(D130:D135)</f>
        <v>428</v>
      </c>
      <c r="E136" s="1033">
        <f t="shared" ref="E136:O136" si="115">SUM(E130:E135)</f>
        <v>368</v>
      </c>
      <c r="F136" s="1033">
        <f t="shared" si="115"/>
        <v>796</v>
      </c>
      <c r="G136" s="1033">
        <f t="shared" si="115"/>
        <v>656</v>
      </c>
      <c r="H136" s="1033">
        <f t="shared" si="115"/>
        <v>556</v>
      </c>
      <c r="I136" s="1033">
        <f t="shared" si="115"/>
        <v>1212</v>
      </c>
      <c r="J136" s="1033">
        <f t="shared" si="115"/>
        <v>0</v>
      </c>
      <c r="K136" s="1033">
        <f t="shared" si="115"/>
        <v>0</v>
      </c>
      <c r="L136" s="1033">
        <f t="shared" si="115"/>
        <v>0</v>
      </c>
      <c r="M136" s="1033">
        <f t="shared" si="115"/>
        <v>15</v>
      </c>
      <c r="N136" s="1033">
        <f t="shared" si="115"/>
        <v>14</v>
      </c>
      <c r="O136" s="1033">
        <f t="shared" si="115"/>
        <v>29</v>
      </c>
      <c r="P136" s="1033">
        <f>SUM(P130:P135)</f>
        <v>1099</v>
      </c>
      <c r="Q136" s="1033">
        <f>SUM(Q130:Q135)</f>
        <v>938</v>
      </c>
      <c r="R136" s="1033">
        <f>SUM(R130:R135)</f>
        <v>2037</v>
      </c>
      <c r="S136" s="912"/>
      <c r="T136" s="657" t="str">
        <f t="shared" si="88"/>
        <v>TRUE</v>
      </c>
      <c r="U136" s="657" t="str">
        <f t="shared" si="89"/>
        <v>TRUE</v>
      </c>
      <c r="V136" s="657" t="str">
        <f t="shared" si="58"/>
        <v>TRUE</v>
      </c>
      <c r="X136" s="653">
        <f>Birth!Y136</f>
        <v>1099</v>
      </c>
      <c r="Y136" s="653">
        <f>Birth!Z136</f>
        <v>938</v>
      </c>
      <c r="Z136" s="653">
        <f>Birth!AA136</f>
        <v>2037</v>
      </c>
    </row>
    <row r="137" spans="1:26" ht="15" customHeight="1">
      <c r="B137" s="662" t="s">
        <v>283</v>
      </c>
      <c r="C137" s="1059"/>
      <c r="D137" s="1034"/>
      <c r="E137" s="1034"/>
      <c r="F137" s="1034"/>
      <c r="G137" s="1034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5"/>
      <c r="S137" s="913"/>
      <c r="T137" s="657" t="str">
        <f t="shared" ref="T137:T168" si="116">IF(P137=X137,"TRUE","FALSE")</f>
        <v>TRUE</v>
      </c>
      <c r="U137" s="657" t="str">
        <f t="shared" ref="U137:U168" si="117">IF(Q137=Y137,"TRUE","FALSE")</f>
        <v>TRUE</v>
      </c>
      <c r="V137" s="657" t="str">
        <f t="shared" si="58"/>
        <v>TRUE</v>
      </c>
      <c r="X137" s="653">
        <f>Birth!Y137</f>
        <v>0</v>
      </c>
      <c r="Y137" s="653">
        <f>Birth!Z137</f>
        <v>0</v>
      </c>
      <c r="Z137" s="653">
        <f>Birth!AA137</f>
        <v>0</v>
      </c>
    </row>
    <row r="138" spans="1:26" ht="15" customHeight="1">
      <c r="A138" s="653">
        <v>1</v>
      </c>
      <c r="B138" s="666">
        <v>95</v>
      </c>
      <c r="C138" s="673" t="s">
        <v>81</v>
      </c>
      <c r="D138" s="1037">
        <v>16</v>
      </c>
      <c r="E138" s="1037">
        <v>17</v>
      </c>
      <c r="F138" s="1037">
        <f t="shared" ref="F138:F141" si="118">SUM(D138:E138)</f>
        <v>33</v>
      </c>
      <c r="G138" s="1037">
        <v>312</v>
      </c>
      <c r="H138" s="1037">
        <v>284</v>
      </c>
      <c r="I138" s="1037">
        <f t="shared" ref="I138:I141" si="119">SUM(G138:H138)</f>
        <v>596</v>
      </c>
      <c r="J138" s="1036"/>
      <c r="K138" s="1036"/>
      <c r="L138" s="1037">
        <f t="shared" ref="L138:L141" si="120">SUM(J138:K138)</f>
        <v>0</v>
      </c>
      <c r="M138" s="1037">
        <v>1</v>
      </c>
      <c r="N138" s="1037">
        <v>1</v>
      </c>
      <c r="O138" s="1037">
        <f t="shared" ref="O138:O141" si="121">SUM(M138:N138)</f>
        <v>2</v>
      </c>
      <c r="P138" s="984">
        <f t="shared" ref="P138:Q141" si="122">D138+G138+J138+M138</f>
        <v>329</v>
      </c>
      <c r="Q138" s="984">
        <f t="shared" si="122"/>
        <v>302</v>
      </c>
      <c r="R138" s="984">
        <f>P138+Q138</f>
        <v>631</v>
      </c>
      <c r="S138" s="907"/>
      <c r="T138" s="657" t="str">
        <f t="shared" si="116"/>
        <v>TRUE</v>
      </c>
      <c r="U138" s="657" t="str">
        <f t="shared" si="117"/>
        <v>TRUE</v>
      </c>
      <c r="V138" s="657" t="str">
        <f t="shared" si="58"/>
        <v>TRUE</v>
      </c>
      <c r="X138" s="653">
        <f>Birth!Y138</f>
        <v>329</v>
      </c>
      <c r="Y138" s="653">
        <f>Birth!Z138</f>
        <v>302</v>
      </c>
      <c r="Z138" s="653">
        <f>Birth!AA138</f>
        <v>631</v>
      </c>
    </row>
    <row r="139" spans="1:26" ht="15" customHeight="1">
      <c r="A139" s="653">
        <v>2</v>
      </c>
      <c r="B139" s="666">
        <v>96</v>
      </c>
      <c r="C139" s="673" t="s">
        <v>439</v>
      </c>
      <c r="D139" s="1037">
        <v>27</v>
      </c>
      <c r="E139" s="1037">
        <v>32</v>
      </c>
      <c r="F139" s="1037">
        <f t="shared" si="118"/>
        <v>59</v>
      </c>
      <c r="G139" s="1037">
        <v>2</v>
      </c>
      <c r="H139" s="1037">
        <v>1</v>
      </c>
      <c r="I139" s="1037">
        <f t="shared" si="119"/>
        <v>3</v>
      </c>
      <c r="J139" s="1036"/>
      <c r="K139" s="1036"/>
      <c r="L139" s="1037">
        <f t="shared" si="120"/>
        <v>0</v>
      </c>
      <c r="M139" s="1037">
        <v>1</v>
      </c>
      <c r="N139" s="1037">
        <v>0</v>
      </c>
      <c r="O139" s="1037">
        <f t="shared" si="121"/>
        <v>1</v>
      </c>
      <c r="P139" s="984">
        <f t="shared" si="122"/>
        <v>30</v>
      </c>
      <c r="Q139" s="984">
        <f t="shared" si="122"/>
        <v>33</v>
      </c>
      <c r="R139" s="984">
        <f>P139+Q139</f>
        <v>63</v>
      </c>
      <c r="S139" s="907"/>
      <c r="T139" s="657" t="str">
        <f t="shared" si="116"/>
        <v>TRUE</v>
      </c>
      <c r="U139" s="657" t="str">
        <f t="shared" si="117"/>
        <v>TRUE</v>
      </c>
      <c r="V139" s="657" t="str">
        <f t="shared" si="58"/>
        <v>TRUE</v>
      </c>
      <c r="X139" s="653">
        <f>Birth!Y139</f>
        <v>30</v>
      </c>
      <c r="Y139" s="653">
        <f>Birth!Z139</f>
        <v>33</v>
      </c>
      <c r="Z139" s="653">
        <f>Birth!AA139</f>
        <v>63</v>
      </c>
    </row>
    <row r="140" spans="1:26" ht="15" customHeight="1">
      <c r="A140" s="653">
        <v>3</v>
      </c>
      <c r="B140" s="666">
        <v>97</v>
      </c>
      <c r="C140" s="673" t="s">
        <v>134</v>
      </c>
      <c r="D140" s="1037">
        <v>124</v>
      </c>
      <c r="E140" s="1037">
        <v>102</v>
      </c>
      <c r="F140" s="1037">
        <f t="shared" si="118"/>
        <v>226</v>
      </c>
      <c r="G140" s="1037">
        <v>199</v>
      </c>
      <c r="H140" s="1037">
        <v>182</v>
      </c>
      <c r="I140" s="1037">
        <f t="shared" si="119"/>
        <v>381</v>
      </c>
      <c r="J140" s="1036"/>
      <c r="K140" s="1036"/>
      <c r="L140" s="1037">
        <f t="shared" si="120"/>
        <v>0</v>
      </c>
      <c r="M140" s="1037">
        <v>0</v>
      </c>
      <c r="N140" s="1037">
        <v>0</v>
      </c>
      <c r="O140" s="1037">
        <f t="shared" si="121"/>
        <v>0</v>
      </c>
      <c r="P140" s="984">
        <f t="shared" si="122"/>
        <v>323</v>
      </c>
      <c r="Q140" s="984">
        <f t="shared" si="122"/>
        <v>284</v>
      </c>
      <c r="R140" s="984">
        <f>P140+Q140</f>
        <v>607</v>
      </c>
      <c r="S140" s="907"/>
      <c r="T140" s="657" t="str">
        <f t="shared" si="116"/>
        <v>TRUE</v>
      </c>
      <c r="U140" s="657" t="str">
        <f t="shared" si="117"/>
        <v>TRUE</v>
      </c>
      <c r="V140" s="657" t="str">
        <f t="shared" si="58"/>
        <v>TRUE</v>
      </c>
      <c r="X140" s="653">
        <f>Birth!Y140</f>
        <v>323</v>
      </c>
      <c r="Y140" s="653">
        <f>Birth!Z140</f>
        <v>284</v>
      </c>
      <c r="Z140" s="653">
        <f>Birth!AA140</f>
        <v>607</v>
      </c>
    </row>
    <row r="141" spans="1:26" ht="15" customHeight="1">
      <c r="A141" s="653">
        <v>4</v>
      </c>
      <c r="B141" s="666">
        <v>98</v>
      </c>
      <c r="C141" s="673" t="s">
        <v>80</v>
      </c>
      <c r="D141" s="1037">
        <v>0</v>
      </c>
      <c r="E141" s="1037">
        <v>0</v>
      </c>
      <c r="F141" s="1037">
        <f t="shared" si="118"/>
        <v>0</v>
      </c>
      <c r="G141" s="1037">
        <v>1</v>
      </c>
      <c r="H141" s="1037">
        <v>1</v>
      </c>
      <c r="I141" s="1037">
        <f t="shared" si="119"/>
        <v>2</v>
      </c>
      <c r="J141" s="1036"/>
      <c r="K141" s="1036"/>
      <c r="L141" s="1037">
        <f t="shared" si="120"/>
        <v>0</v>
      </c>
      <c r="M141" s="1037">
        <v>0</v>
      </c>
      <c r="N141" s="1037">
        <v>0</v>
      </c>
      <c r="O141" s="1037">
        <f t="shared" si="121"/>
        <v>0</v>
      </c>
      <c r="P141" s="984">
        <f t="shared" si="122"/>
        <v>1</v>
      </c>
      <c r="Q141" s="984">
        <f t="shared" si="122"/>
        <v>1</v>
      </c>
      <c r="R141" s="984">
        <f>P141+Q141</f>
        <v>2</v>
      </c>
      <c r="S141" s="907"/>
      <c r="T141" s="657" t="str">
        <f t="shared" si="116"/>
        <v>TRUE</v>
      </c>
      <c r="U141" s="657" t="str">
        <f t="shared" si="117"/>
        <v>TRUE</v>
      </c>
      <c r="V141" s="657" t="str">
        <f t="shared" ref="V141:V174" si="123">IF(R141=Z141,"TRUE","FALSE")</f>
        <v>TRUE</v>
      </c>
      <c r="X141" s="653">
        <f>Birth!Y141</f>
        <v>1</v>
      </c>
      <c r="Y141" s="653">
        <f>Birth!Z141</f>
        <v>1</v>
      </c>
      <c r="Z141" s="653">
        <f>Birth!AA141</f>
        <v>2</v>
      </c>
    </row>
    <row r="142" spans="1:26" ht="15" customHeight="1">
      <c r="B142" s="665"/>
      <c r="C142" s="1066" t="s">
        <v>6</v>
      </c>
      <c r="D142" s="1033">
        <f t="shared" ref="D142:Q142" si="124">SUM(D138:D141)</f>
        <v>167</v>
      </c>
      <c r="E142" s="1033">
        <f t="shared" si="124"/>
        <v>151</v>
      </c>
      <c r="F142" s="1033">
        <f t="shared" si="124"/>
        <v>318</v>
      </c>
      <c r="G142" s="1033">
        <f t="shared" si="124"/>
        <v>514</v>
      </c>
      <c r="H142" s="1033">
        <f t="shared" si="124"/>
        <v>468</v>
      </c>
      <c r="I142" s="1033">
        <f t="shared" si="124"/>
        <v>982</v>
      </c>
      <c r="J142" s="1033">
        <f t="shared" si="124"/>
        <v>0</v>
      </c>
      <c r="K142" s="1033">
        <f t="shared" si="124"/>
        <v>0</v>
      </c>
      <c r="L142" s="1033">
        <f t="shared" si="124"/>
        <v>0</v>
      </c>
      <c r="M142" s="1033">
        <f t="shared" si="124"/>
        <v>2</v>
      </c>
      <c r="N142" s="1033">
        <f t="shared" si="124"/>
        <v>1</v>
      </c>
      <c r="O142" s="1033">
        <f t="shared" si="124"/>
        <v>3</v>
      </c>
      <c r="P142" s="1033">
        <f t="shared" si="124"/>
        <v>683</v>
      </c>
      <c r="Q142" s="1033">
        <f t="shared" si="124"/>
        <v>620</v>
      </c>
      <c r="R142" s="1033">
        <f>SUM(R138:R141)</f>
        <v>1303</v>
      </c>
      <c r="S142" s="912"/>
      <c r="T142" s="657" t="str">
        <f t="shared" si="116"/>
        <v>TRUE</v>
      </c>
      <c r="U142" s="657" t="str">
        <f t="shared" si="117"/>
        <v>TRUE</v>
      </c>
      <c r="V142" s="657" t="str">
        <f t="shared" si="123"/>
        <v>TRUE</v>
      </c>
      <c r="X142" s="653">
        <f>Birth!Y142</f>
        <v>683</v>
      </c>
      <c r="Y142" s="653">
        <f>Birth!Z142</f>
        <v>620</v>
      </c>
      <c r="Z142" s="653">
        <f>Birth!AA142</f>
        <v>1303</v>
      </c>
    </row>
    <row r="143" spans="1:26" ht="15" customHeight="1">
      <c r="B143" s="1068" t="s">
        <v>85</v>
      </c>
      <c r="C143" s="658"/>
      <c r="D143" s="1034"/>
      <c r="E143" s="1034"/>
      <c r="F143" s="1034"/>
      <c r="G143" s="1034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5"/>
      <c r="S143" s="913"/>
      <c r="T143" s="657" t="str">
        <f t="shared" si="116"/>
        <v>TRUE</v>
      </c>
      <c r="U143" s="657" t="str">
        <f t="shared" si="117"/>
        <v>TRUE</v>
      </c>
      <c r="V143" s="657" t="str">
        <f t="shared" si="123"/>
        <v>TRUE</v>
      </c>
      <c r="X143" s="653">
        <f>Birth!Y143</f>
        <v>0</v>
      </c>
      <c r="Y143" s="653">
        <f>Birth!Z143</f>
        <v>0</v>
      </c>
      <c r="Z143" s="653">
        <f>Birth!AA143</f>
        <v>0</v>
      </c>
    </row>
    <row r="144" spans="1:26" ht="15" customHeight="1">
      <c r="A144" s="653">
        <v>1</v>
      </c>
      <c r="B144" s="666">
        <v>99</v>
      </c>
      <c r="C144" s="667" t="s">
        <v>639</v>
      </c>
      <c r="D144" s="1036">
        <v>0</v>
      </c>
      <c r="E144" s="1036">
        <v>0</v>
      </c>
      <c r="F144" s="1037">
        <f t="shared" ref="F144:F150" si="125">+D144+E144</f>
        <v>0</v>
      </c>
      <c r="G144" s="1036">
        <v>0</v>
      </c>
      <c r="H144" s="1036">
        <v>0</v>
      </c>
      <c r="I144" s="1037">
        <f t="shared" ref="I144:I150" si="126">+G144+H144</f>
        <v>0</v>
      </c>
      <c r="J144" s="1036"/>
      <c r="K144" s="1036"/>
      <c r="L144" s="1037">
        <f t="shared" ref="L144:L150" si="127">+J144+K144</f>
        <v>0</v>
      </c>
      <c r="M144" s="1036"/>
      <c r="N144" s="1036"/>
      <c r="O144" s="1037">
        <f t="shared" ref="O144:O150" si="128">+M144+N144</f>
        <v>0</v>
      </c>
      <c r="P144" s="984">
        <f t="shared" ref="P144:Q150" si="129">D144+G144+J144+M144</f>
        <v>0</v>
      </c>
      <c r="Q144" s="984">
        <f t="shared" si="129"/>
        <v>0</v>
      </c>
      <c r="R144" s="984">
        <f>P144+Q144</f>
        <v>0</v>
      </c>
      <c r="S144" s="907"/>
      <c r="T144" s="657" t="str">
        <f t="shared" si="116"/>
        <v>TRUE</v>
      </c>
      <c r="U144" s="657" t="str">
        <f t="shared" si="117"/>
        <v>TRUE</v>
      </c>
      <c r="V144" s="657" t="str">
        <f t="shared" si="123"/>
        <v>TRUE</v>
      </c>
      <c r="X144" s="653">
        <f>Birth!Y144</f>
        <v>0</v>
      </c>
      <c r="Y144" s="653">
        <f>Birth!Z144</f>
        <v>0</v>
      </c>
      <c r="Z144" s="653">
        <f>Birth!AA144</f>
        <v>0</v>
      </c>
    </row>
    <row r="145" spans="1:26" ht="15" customHeight="1">
      <c r="A145" s="653">
        <v>2</v>
      </c>
      <c r="B145" s="666">
        <v>100</v>
      </c>
      <c r="C145" s="667" t="s">
        <v>640</v>
      </c>
      <c r="D145" s="1036">
        <v>0</v>
      </c>
      <c r="E145" s="1036">
        <v>0</v>
      </c>
      <c r="F145" s="1037">
        <f t="shared" si="125"/>
        <v>0</v>
      </c>
      <c r="G145" s="1036">
        <v>0</v>
      </c>
      <c r="H145" s="1036">
        <v>0</v>
      </c>
      <c r="I145" s="1037">
        <f t="shared" si="126"/>
        <v>0</v>
      </c>
      <c r="J145" s="1036"/>
      <c r="K145" s="1036"/>
      <c r="L145" s="1037">
        <f t="shared" si="127"/>
        <v>0</v>
      </c>
      <c r="M145" s="1036"/>
      <c r="N145" s="1036"/>
      <c r="O145" s="1037">
        <f t="shared" si="128"/>
        <v>0</v>
      </c>
      <c r="P145" s="984">
        <f t="shared" si="129"/>
        <v>0</v>
      </c>
      <c r="Q145" s="984">
        <f t="shared" si="129"/>
        <v>0</v>
      </c>
      <c r="R145" s="984">
        <f t="shared" ref="R145:R150" si="130">P145+Q145</f>
        <v>0</v>
      </c>
      <c r="S145" s="907"/>
      <c r="T145" s="657" t="str">
        <f t="shared" si="116"/>
        <v>TRUE</v>
      </c>
      <c r="U145" s="657" t="str">
        <f t="shared" si="117"/>
        <v>TRUE</v>
      </c>
      <c r="V145" s="657" t="str">
        <f t="shared" si="123"/>
        <v>TRUE</v>
      </c>
      <c r="X145" s="653">
        <f>Birth!Y145</f>
        <v>0</v>
      </c>
      <c r="Y145" s="653">
        <f>Birth!Z145</f>
        <v>0</v>
      </c>
      <c r="Z145" s="653">
        <f>Birth!AA145</f>
        <v>0</v>
      </c>
    </row>
    <row r="146" spans="1:26" ht="15" customHeight="1">
      <c r="A146" s="653">
        <v>3</v>
      </c>
      <c r="B146" s="666">
        <v>101</v>
      </c>
      <c r="C146" s="667" t="s">
        <v>641</v>
      </c>
      <c r="D146" s="1036">
        <v>60</v>
      </c>
      <c r="E146" s="1036">
        <v>50</v>
      </c>
      <c r="F146" s="1037">
        <f t="shared" si="125"/>
        <v>110</v>
      </c>
      <c r="G146" s="1036">
        <v>28</v>
      </c>
      <c r="H146" s="1036">
        <v>30</v>
      </c>
      <c r="I146" s="1037">
        <f t="shared" si="126"/>
        <v>58</v>
      </c>
      <c r="J146" s="1036"/>
      <c r="K146" s="1036"/>
      <c r="L146" s="1037">
        <f t="shared" si="127"/>
        <v>0</v>
      </c>
      <c r="M146" s="1036">
        <v>2</v>
      </c>
      <c r="N146" s="1036"/>
      <c r="O146" s="1037">
        <f t="shared" si="128"/>
        <v>2</v>
      </c>
      <c r="P146" s="984">
        <f t="shared" si="129"/>
        <v>90</v>
      </c>
      <c r="Q146" s="984">
        <f t="shared" si="129"/>
        <v>80</v>
      </c>
      <c r="R146" s="984">
        <f t="shared" si="130"/>
        <v>170</v>
      </c>
      <c r="S146" s="907"/>
      <c r="T146" s="657" t="str">
        <f t="shared" si="116"/>
        <v>TRUE</v>
      </c>
      <c r="U146" s="657" t="str">
        <f t="shared" si="117"/>
        <v>TRUE</v>
      </c>
      <c r="V146" s="657" t="str">
        <f t="shared" si="123"/>
        <v>TRUE</v>
      </c>
      <c r="X146" s="653">
        <f>Birth!Y146</f>
        <v>90</v>
      </c>
      <c r="Y146" s="653">
        <f>Birth!Z146</f>
        <v>80</v>
      </c>
      <c r="Z146" s="653">
        <f>Birth!AA146</f>
        <v>170</v>
      </c>
    </row>
    <row r="147" spans="1:26" ht="15" customHeight="1">
      <c r="A147" s="653">
        <v>4</v>
      </c>
      <c r="B147" s="666">
        <v>102</v>
      </c>
      <c r="C147" s="667" t="s">
        <v>642</v>
      </c>
      <c r="D147" s="1036">
        <v>0</v>
      </c>
      <c r="E147" s="1036">
        <v>0</v>
      </c>
      <c r="F147" s="1037">
        <f t="shared" si="125"/>
        <v>0</v>
      </c>
      <c r="G147" s="1036">
        <v>0</v>
      </c>
      <c r="H147" s="1036">
        <v>0</v>
      </c>
      <c r="I147" s="1037">
        <f t="shared" si="126"/>
        <v>0</v>
      </c>
      <c r="J147" s="1036"/>
      <c r="K147" s="1036"/>
      <c r="L147" s="1037">
        <f t="shared" si="127"/>
        <v>0</v>
      </c>
      <c r="M147" s="1036"/>
      <c r="N147" s="1036"/>
      <c r="O147" s="1037">
        <f t="shared" si="128"/>
        <v>0</v>
      </c>
      <c r="P147" s="984">
        <f t="shared" si="129"/>
        <v>0</v>
      </c>
      <c r="Q147" s="984">
        <f t="shared" si="129"/>
        <v>0</v>
      </c>
      <c r="R147" s="984">
        <f t="shared" si="130"/>
        <v>0</v>
      </c>
      <c r="S147" s="907"/>
      <c r="T147" s="657" t="str">
        <f t="shared" si="116"/>
        <v>TRUE</v>
      </c>
      <c r="U147" s="657" t="str">
        <f t="shared" si="117"/>
        <v>TRUE</v>
      </c>
      <c r="V147" s="657" t="str">
        <f t="shared" si="123"/>
        <v>TRUE</v>
      </c>
      <c r="X147" s="653">
        <f>Birth!Y147</f>
        <v>0</v>
      </c>
      <c r="Y147" s="653">
        <f>Birth!Z147</f>
        <v>0</v>
      </c>
      <c r="Z147" s="653">
        <f>Birth!AA147</f>
        <v>0</v>
      </c>
    </row>
    <row r="148" spans="1:26" ht="15" customHeight="1">
      <c r="A148" s="653">
        <v>5</v>
      </c>
      <c r="B148" s="666">
        <v>103</v>
      </c>
      <c r="C148" s="667" t="s">
        <v>643</v>
      </c>
      <c r="D148" s="1036">
        <v>0</v>
      </c>
      <c r="E148" s="1036">
        <v>2</v>
      </c>
      <c r="F148" s="1037">
        <f t="shared" si="125"/>
        <v>2</v>
      </c>
      <c r="G148" s="1036">
        <v>19</v>
      </c>
      <c r="H148" s="1036">
        <v>15</v>
      </c>
      <c r="I148" s="1037">
        <f t="shared" si="126"/>
        <v>34</v>
      </c>
      <c r="J148" s="1036"/>
      <c r="K148" s="1036">
        <v>2</v>
      </c>
      <c r="L148" s="1037">
        <f t="shared" si="127"/>
        <v>2</v>
      </c>
      <c r="M148" s="1036"/>
      <c r="N148" s="1036"/>
      <c r="O148" s="1037">
        <f t="shared" si="128"/>
        <v>0</v>
      </c>
      <c r="P148" s="984">
        <f t="shared" si="129"/>
        <v>19</v>
      </c>
      <c r="Q148" s="984">
        <f t="shared" si="129"/>
        <v>19</v>
      </c>
      <c r="R148" s="984">
        <f t="shared" si="130"/>
        <v>38</v>
      </c>
      <c r="S148" s="907"/>
      <c r="T148" s="657" t="str">
        <f t="shared" si="116"/>
        <v>TRUE</v>
      </c>
      <c r="U148" s="657" t="str">
        <f t="shared" si="117"/>
        <v>TRUE</v>
      </c>
      <c r="V148" s="657" t="str">
        <f t="shared" si="123"/>
        <v>TRUE</v>
      </c>
      <c r="X148" s="653">
        <f>Birth!Y148</f>
        <v>19</v>
      </c>
      <c r="Y148" s="653">
        <f>Birth!Z148</f>
        <v>19</v>
      </c>
      <c r="Z148" s="653">
        <f>Birth!AA148</f>
        <v>38</v>
      </c>
    </row>
    <row r="149" spans="1:26" ht="15" customHeight="1">
      <c r="A149" s="653">
        <v>6</v>
      </c>
      <c r="B149" s="666">
        <v>104</v>
      </c>
      <c r="C149" s="667" t="s">
        <v>644</v>
      </c>
      <c r="D149" s="1036">
        <v>114</v>
      </c>
      <c r="E149" s="1036">
        <v>101</v>
      </c>
      <c r="F149" s="1037">
        <f t="shared" si="125"/>
        <v>215</v>
      </c>
      <c r="G149" s="1036">
        <v>23</v>
      </c>
      <c r="H149" s="1036">
        <v>32</v>
      </c>
      <c r="I149" s="1037">
        <f t="shared" si="126"/>
        <v>55</v>
      </c>
      <c r="J149" s="1036">
        <v>1</v>
      </c>
      <c r="K149" s="1036">
        <v>3</v>
      </c>
      <c r="L149" s="1037">
        <f t="shared" si="127"/>
        <v>4</v>
      </c>
      <c r="M149" s="1036"/>
      <c r="N149" s="1036"/>
      <c r="O149" s="1037">
        <f t="shared" si="128"/>
        <v>0</v>
      </c>
      <c r="P149" s="984">
        <f t="shared" si="129"/>
        <v>138</v>
      </c>
      <c r="Q149" s="984">
        <f t="shared" si="129"/>
        <v>136</v>
      </c>
      <c r="R149" s="984">
        <f t="shared" si="130"/>
        <v>274</v>
      </c>
      <c r="S149" s="907"/>
      <c r="T149" s="657" t="str">
        <f t="shared" si="116"/>
        <v>TRUE</v>
      </c>
      <c r="U149" s="657" t="str">
        <f t="shared" si="117"/>
        <v>TRUE</v>
      </c>
      <c r="V149" s="657" t="str">
        <f t="shared" si="123"/>
        <v>TRUE</v>
      </c>
      <c r="X149" s="653">
        <f>Birth!Y149</f>
        <v>138</v>
      </c>
      <c r="Y149" s="653">
        <f>Birth!Z149</f>
        <v>136</v>
      </c>
      <c r="Z149" s="653">
        <f>Birth!AA149</f>
        <v>274</v>
      </c>
    </row>
    <row r="150" spans="1:26" ht="15" customHeight="1">
      <c r="A150" s="653">
        <v>7</v>
      </c>
      <c r="B150" s="666">
        <v>105</v>
      </c>
      <c r="C150" s="667" t="s">
        <v>645</v>
      </c>
      <c r="D150" s="1036">
        <v>0</v>
      </c>
      <c r="E150" s="1036">
        <v>0</v>
      </c>
      <c r="F150" s="1037">
        <f t="shared" si="125"/>
        <v>0</v>
      </c>
      <c r="G150" s="1036">
        <v>36</v>
      </c>
      <c r="H150" s="1036">
        <v>32</v>
      </c>
      <c r="I150" s="1037">
        <f t="shared" si="126"/>
        <v>68</v>
      </c>
      <c r="J150" s="1036"/>
      <c r="K150" s="1036"/>
      <c r="L150" s="1037">
        <f t="shared" si="127"/>
        <v>0</v>
      </c>
      <c r="M150" s="1036">
        <v>9</v>
      </c>
      <c r="N150" s="1036">
        <v>5</v>
      </c>
      <c r="O150" s="1037">
        <f t="shared" si="128"/>
        <v>14</v>
      </c>
      <c r="P150" s="984">
        <f t="shared" si="129"/>
        <v>45</v>
      </c>
      <c r="Q150" s="984">
        <f t="shared" si="129"/>
        <v>37</v>
      </c>
      <c r="R150" s="984">
        <f t="shared" si="130"/>
        <v>82</v>
      </c>
      <c r="S150" s="907"/>
      <c r="T150" s="657" t="str">
        <f t="shared" si="116"/>
        <v>TRUE</v>
      </c>
      <c r="U150" s="657" t="str">
        <f t="shared" si="117"/>
        <v>TRUE</v>
      </c>
      <c r="V150" s="657" t="str">
        <f t="shared" si="123"/>
        <v>TRUE</v>
      </c>
      <c r="X150" s="653">
        <f>Birth!Y150</f>
        <v>45</v>
      </c>
      <c r="Y150" s="653">
        <f>Birth!Z150</f>
        <v>37</v>
      </c>
      <c r="Z150" s="653">
        <f>Birth!AA150</f>
        <v>82</v>
      </c>
    </row>
    <row r="151" spans="1:26" ht="15" customHeight="1">
      <c r="B151" s="665"/>
      <c r="C151" s="1061" t="s">
        <v>6</v>
      </c>
      <c r="D151" s="1033">
        <f>SUM(D144:D150)</f>
        <v>174</v>
      </c>
      <c r="E151" s="1033">
        <f t="shared" ref="E151:Q151" si="131">SUM(E144:E150)</f>
        <v>153</v>
      </c>
      <c r="F151" s="1033">
        <f t="shared" si="131"/>
        <v>327</v>
      </c>
      <c r="G151" s="1033">
        <f t="shared" si="131"/>
        <v>106</v>
      </c>
      <c r="H151" s="1033">
        <f t="shared" si="131"/>
        <v>109</v>
      </c>
      <c r="I151" s="1033">
        <f t="shared" si="131"/>
        <v>215</v>
      </c>
      <c r="J151" s="1033">
        <f t="shared" si="131"/>
        <v>1</v>
      </c>
      <c r="K151" s="1033">
        <f t="shared" si="131"/>
        <v>5</v>
      </c>
      <c r="L151" s="1033">
        <f t="shared" si="131"/>
        <v>6</v>
      </c>
      <c r="M151" s="1033">
        <f t="shared" si="131"/>
        <v>11</v>
      </c>
      <c r="N151" s="1033">
        <f t="shared" si="131"/>
        <v>5</v>
      </c>
      <c r="O151" s="1033">
        <f t="shared" si="131"/>
        <v>16</v>
      </c>
      <c r="P151" s="1033">
        <f t="shared" si="131"/>
        <v>292</v>
      </c>
      <c r="Q151" s="1033">
        <f t="shared" si="131"/>
        <v>272</v>
      </c>
      <c r="R151" s="1033">
        <f>SUM(R144:R150)</f>
        <v>564</v>
      </c>
      <c r="S151" s="912"/>
      <c r="T151" s="657" t="str">
        <f t="shared" si="116"/>
        <v>TRUE</v>
      </c>
      <c r="U151" s="657" t="str">
        <f t="shared" si="117"/>
        <v>TRUE</v>
      </c>
      <c r="V151" s="657" t="str">
        <f t="shared" si="123"/>
        <v>TRUE</v>
      </c>
      <c r="X151" s="653">
        <f>Birth!Y151</f>
        <v>292</v>
      </c>
      <c r="Y151" s="653">
        <f>Birth!Z151</f>
        <v>272</v>
      </c>
      <c r="Z151" s="653">
        <f>Birth!AA151</f>
        <v>564</v>
      </c>
    </row>
    <row r="152" spans="1:26" ht="15" customHeight="1">
      <c r="B152" s="662" t="s">
        <v>142</v>
      </c>
      <c r="C152" s="1059"/>
      <c r="D152" s="1034"/>
      <c r="E152" s="1034"/>
      <c r="F152" s="1034"/>
      <c r="G152" s="103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5"/>
      <c r="S152" s="913"/>
      <c r="T152" s="657" t="str">
        <f t="shared" si="116"/>
        <v>TRUE</v>
      </c>
      <c r="U152" s="657" t="str">
        <f t="shared" si="117"/>
        <v>TRUE</v>
      </c>
      <c r="V152" s="657" t="str">
        <f t="shared" si="123"/>
        <v>TRUE</v>
      </c>
      <c r="X152" s="653">
        <f>Birth!Y152</f>
        <v>0</v>
      </c>
      <c r="Y152" s="653">
        <f>Birth!Z152</f>
        <v>0</v>
      </c>
      <c r="Z152" s="653">
        <f>Birth!AA152</f>
        <v>0</v>
      </c>
    </row>
    <row r="153" spans="1:26" ht="15" customHeight="1">
      <c r="A153" s="653">
        <v>1</v>
      </c>
      <c r="B153" s="666">
        <v>106</v>
      </c>
      <c r="C153" s="672" t="s">
        <v>790</v>
      </c>
      <c r="D153" s="984">
        <v>92</v>
      </c>
      <c r="E153" s="984">
        <v>76</v>
      </c>
      <c r="F153" s="1037">
        <f t="shared" ref="F153:F155" si="132">+D153+E153</f>
        <v>168</v>
      </c>
      <c r="G153" s="1036">
        <v>0</v>
      </c>
      <c r="H153" s="1036">
        <v>0</v>
      </c>
      <c r="I153" s="1037">
        <f t="shared" ref="I153:I155" si="133">+G153+H153</f>
        <v>0</v>
      </c>
      <c r="J153" s="1036"/>
      <c r="K153" s="1036"/>
      <c r="L153" s="1037">
        <f t="shared" ref="L153:L155" si="134">+J153+K153</f>
        <v>0</v>
      </c>
      <c r="M153" s="984">
        <v>1</v>
      </c>
      <c r="N153" s="984">
        <v>5</v>
      </c>
      <c r="O153" s="1037">
        <f t="shared" ref="O153:O155" si="135">+M153+N153</f>
        <v>6</v>
      </c>
      <c r="P153" s="984">
        <f t="shared" ref="P153:Q155" si="136">D153+G153+J153+M153</f>
        <v>93</v>
      </c>
      <c r="Q153" s="984">
        <f t="shared" si="136"/>
        <v>81</v>
      </c>
      <c r="R153" s="984">
        <f>P153+Q153</f>
        <v>174</v>
      </c>
      <c r="S153" s="907"/>
      <c r="T153" s="657" t="str">
        <f t="shared" si="116"/>
        <v>TRUE</v>
      </c>
      <c r="U153" s="657" t="str">
        <f t="shared" si="117"/>
        <v>TRUE</v>
      </c>
      <c r="V153" s="657" t="str">
        <f t="shared" si="123"/>
        <v>TRUE</v>
      </c>
      <c r="X153" s="653">
        <f>Birth!Y153</f>
        <v>93</v>
      </c>
      <c r="Y153" s="653">
        <f>Birth!Z153</f>
        <v>81</v>
      </c>
      <c r="Z153" s="653">
        <f>Birth!AA153</f>
        <v>174</v>
      </c>
    </row>
    <row r="154" spans="1:26" ht="15" customHeight="1">
      <c r="A154" s="653">
        <v>2</v>
      </c>
      <c r="B154" s="666">
        <v>107</v>
      </c>
      <c r="C154" s="672" t="s">
        <v>791</v>
      </c>
      <c r="D154" s="984">
        <v>0</v>
      </c>
      <c r="E154" s="984">
        <v>0</v>
      </c>
      <c r="F154" s="1037">
        <f t="shared" si="132"/>
        <v>0</v>
      </c>
      <c r="G154" s="1036">
        <v>0</v>
      </c>
      <c r="H154" s="1036">
        <v>0</v>
      </c>
      <c r="I154" s="1037">
        <f t="shared" si="133"/>
        <v>0</v>
      </c>
      <c r="J154" s="1036"/>
      <c r="K154" s="1036"/>
      <c r="L154" s="1037">
        <f t="shared" si="134"/>
        <v>0</v>
      </c>
      <c r="M154" s="984">
        <v>2</v>
      </c>
      <c r="N154" s="984">
        <v>8</v>
      </c>
      <c r="O154" s="1037">
        <f t="shared" si="135"/>
        <v>10</v>
      </c>
      <c r="P154" s="984">
        <f t="shared" si="136"/>
        <v>2</v>
      </c>
      <c r="Q154" s="984">
        <f t="shared" si="136"/>
        <v>8</v>
      </c>
      <c r="R154" s="984">
        <f>P154+Q154</f>
        <v>10</v>
      </c>
      <c r="S154" s="907"/>
      <c r="T154" s="657" t="str">
        <f t="shared" si="116"/>
        <v>TRUE</v>
      </c>
      <c r="U154" s="657" t="str">
        <f t="shared" si="117"/>
        <v>TRUE</v>
      </c>
      <c r="V154" s="657" t="str">
        <f t="shared" si="123"/>
        <v>TRUE</v>
      </c>
      <c r="X154" s="653">
        <f>Birth!Y154</f>
        <v>2</v>
      </c>
      <c r="Y154" s="653">
        <f>Birth!Z154</f>
        <v>8</v>
      </c>
      <c r="Z154" s="653">
        <f>Birth!AA154</f>
        <v>10</v>
      </c>
    </row>
    <row r="155" spans="1:26" ht="15" customHeight="1">
      <c r="A155" s="653">
        <v>3</v>
      </c>
      <c r="B155" s="666">
        <v>108</v>
      </c>
      <c r="C155" s="672" t="s">
        <v>792</v>
      </c>
      <c r="D155" s="984">
        <v>34</v>
      </c>
      <c r="E155" s="984">
        <v>42</v>
      </c>
      <c r="F155" s="1037">
        <f t="shared" si="132"/>
        <v>76</v>
      </c>
      <c r="G155" s="1036">
        <v>98</v>
      </c>
      <c r="H155" s="1036">
        <v>81</v>
      </c>
      <c r="I155" s="1037">
        <f t="shared" si="133"/>
        <v>179</v>
      </c>
      <c r="J155" s="1036"/>
      <c r="K155" s="1036"/>
      <c r="L155" s="1037">
        <f t="shared" si="134"/>
        <v>0</v>
      </c>
      <c r="M155" s="984">
        <v>25</v>
      </c>
      <c r="N155" s="984">
        <v>30</v>
      </c>
      <c r="O155" s="1037">
        <f t="shared" si="135"/>
        <v>55</v>
      </c>
      <c r="P155" s="984">
        <f t="shared" si="136"/>
        <v>157</v>
      </c>
      <c r="Q155" s="984">
        <f t="shared" si="136"/>
        <v>153</v>
      </c>
      <c r="R155" s="984">
        <f>P155+Q155</f>
        <v>310</v>
      </c>
      <c r="S155" s="907"/>
      <c r="T155" s="657" t="str">
        <f t="shared" si="116"/>
        <v>TRUE</v>
      </c>
      <c r="U155" s="657" t="str">
        <f t="shared" si="117"/>
        <v>TRUE</v>
      </c>
      <c r="V155" s="657" t="str">
        <f t="shared" si="123"/>
        <v>TRUE</v>
      </c>
      <c r="X155" s="653">
        <f>Birth!Y155</f>
        <v>157</v>
      </c>
      <c r="Y155" s="653">
        <f>Birth!Z155</f>
        <v>153</v>
      </c>
      <c r="Z155" s="653">
        <f>Birth!AA155</f>
        <v>310</v>
      </c>
    </row>
    <row r="156" spans="1:26" ht="15" customHeight="1">
      <c r="B156" s="665"/>
      <c r="C156" s="1061" t="s">
        <v>6</v>
      </c>
      <c r="D156" s="1033">
        <f>SUM(D153:D155)</f>
        <v>126</v>
      </c>
      <c r="E156" s="1033">
        <f t="shared" ref="E156:Q156" si="137">SUM(E153:E155)</f>
        <v>118</v>
      </c>
      <c r="F156" s="1033">
        <f t="shared" si="137"/>
        <v>244</v>
      </c>
      <c r="G156" s="1033">
        <f t="shared" si="137"/>
        <v>98</v>
      </c>
      <c r="H156" s="1033">
        <f t="shared" si="137"/>
        <v>81</v>
      </c>
      <c r="I156" s="1033">
        <f t="shared" si="137"/>
        <v>179</v>
      </c>
      <c r="J156" s="1033">
        <f t="shared" si="137"/>
        <v>0</v>
      </c>
      <c r="K156" s="1033">
        <f t="shared" si="137"/>
        <v>0</v>
      </c>
      <c r="L156" s="1033">
        <f t="shared" si="137"/>
        <v>0</v>
      </c>
      <c r="M156" s="1033">
        <f t="shared" si="137"/>
        <v>28</v>
      </c>
      <c r="N156" s="1033">
        <f t="shared" si="137"/>
        <v>43</v>
      </c>
      <c r="O156" s="1033">
        <f t="shared" si="137"/>
        <v>71</v>
      </c>
      <c r="P156" s="1033">
        <f t="shared" si="137"/>
        <v>252</v>
      </c>
      <c r="Q156" s="1033">
        <f t="shared" si="137"/>
        <v>242</v>
      </c>
      <c r="R156" s="1033">
        <f>SUM(R152:R155)</f>
        <v>494</v>
      </c>
      <c r="S156" s="912"/>
      <c r="T156" s="657" t="str">
        <f t="shared" si="116"/>
        <v>TRUE</v>
      </c>
      <c r="U156" s="657" t="str">
        <f t="shared" si="117"/>
        <v>TRUE</v>
      </c>
      <c r="V156" s="657" t="str">
        <f t="shared" si="123"/>
        <v>TRUE</v>
      </c>
      <c r="X156" s="653">
        <f>Birth!Y156</f>
        <v>252</v>
      </c>
      <c r="Y156" s="653">
        <f>Birth!Z156</f>
        <v>242</v>
      </c>
      <c r="Z156" s="653">
        <f>Birth!AA156</f>
        <v>494</v>
      </c>
    </row>
    <row r="157" spans="1:26" ht="15" customHeight="1">
      <c r="B157" s="662" t="s">
        <v>189</v>
      </c>
      <c r="C157" s="1059"/>
      <c r="D157" s="1034"/>
      <c r="E157" s="1034"/>
      <c r="F157" s="1034"/>
      <c r="G157" s="1034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5"/>
      <c r="S157" s="657"/>
      <c r="T157" s="657" t="str">
        <f t="shared" si="116"/>
        <v>TRUE</v>
      </c>
      <c r="U157" s="657" t="str">
        <f t="shared" si="117"/>
        <v>TRUE</v>
      </c>
      <c r="V157" s="657" t="str">
        <f t="shared" si="123"/>
        <v>TRUE</v>
      </c>
      <c r="X157" s="653">
        <f>Birth!Y157</f>
        <v>0</v>
      </c>
      <c r="Y157" s="653">
        <f>Birth!Z157</f>
        <v>0</v>
      </c>
      <c r="Z157" s="653">
        <f>Birth!AA157</f>
        <v>0</v>
      </c>
    </row>
    <row r="158" spans="1:26" ht="15" customHeight="1">
      <c r="A158" s="653">
        <v>1</v>
      </c>
      <c r="B158" s="666">
        <v>109</v>
      </c>
      <c r="C158" s="673" t="s">
        <v>804</v>
      </c>
      <c r="D158" s="1043"/>
      <c r="E158" s="1043"/>
      <c r="F158" s="1037">
        <f t="shared" ref="F158:F162" si="138">+D158+E158</f>
        <v>0</v>
      </c>
      <c r="G158" s="1043">
        <v>76</v>
      </c>
      <c r="H158" s="1043">
        <v>71</v>
      </c>
      <c r="I158" s="1037">
        <f t="shared" ref="I158:I162" si="139">+G158+H158</f>
        <v>147</v>
      </c>
      <c r="J158" s="1043"/>
      <c r="K158" s="1043"/>
      <c r="L158" s="1037">
        <f t="shared" ref="L158:L162" si="140">+J158+K158</f>
        <v>0</v>
      </c>
      <c r="M158" s="1036"/>
      <c r="N158" s="1036">
        <v>1</v>
      </c>
      <c r="O158" s="1037">
        <f t="shared" ref="O158:O162" si="141">+M158+N158</f>
        <v>1</v>
      </c>
      <c r="P158" s="984">
        <f t="shared" ref="P158:Q162" si="142">D158+G158+J158+M158</f>
        <v>76</v>
      </c>
      <c r="Q158" s="984">
        <f t="shared" si="142"/>
        <v>72</v>
      </c>
      <c r="R158" s="984">
        <f>P158+Q158</f>
        <v>148</v>
      </c>
      <c r="S158" s="907"/>
      <c r="T158" s="657" t="str">
        <f t="shared" si="116"/>
        <v>TRUE</v>
      </c>
      <c r="U158" s="657" t="str">
        <f t="shared" si="117"/>
        <v>TRUE</v>
      </c>
      <c r="V158" s="657" t="str">
        <f t="shared" si="123"/>
        <v>TRUE</v>
      </c>
      <c r="X158" s="653">
        <f>Birth!Y158</f>
        <v>76</v>
      </c>
      <c r="Y158" s="653">
        <f>Birth!Z158</f>
        <v>72</v>
      </c>
      <c r="Z158" s="653">
        <f>Birth!AA158</f>
        <v>148</v>
      </c>
    </row>
    <row r="159" spans="1:26" ht="15" customHeight="1">
      <c r="A159" s="653">
        <v>2</v>
      </c>
      <c r="B159" s="666">
        <v>110</v>
      </c>
      <c r="C159" s="673" t="s">
        <v>803</v>
      </c>
      <c r="D159" s="1043">
        <v>155</v>
      </c>
      <c r="E159" s="1043">
        <v>182</v>
      </c>
      <c r="F159" s="1037">
        <f t="shared" si="138"/>
        <v>337</v>
      </c>
      <c r="G159" s="1043">
        <v>33</v>
      </c>
      <c r="H159" s="1043">
        <v>30</v>
      </c>
      <c r="I159" s="1037">
        <f t="shared" si="139"/>
        <v>63</v>
      </c>
      <c r="J159" s="1043"/>
      <c r="K159" s="1043"/>
      <c r="L159" s="1037">
        <f t="shared" si="140"/>
        <v>0</v>
      </c>
      <c r="M159" s="1036"/>
      <c r="N159" s="1036"/>
      <c r="O159" s="1037">
        <f t="shared" si="141"/>
        <v>0</v>
      </c>
      <c r="P159" s="984">
        <f t="shared" si="142"/>
        <v>188</v>
      </c>
      <c r="Q159" s="984">
        <f t="shared" si="142"/>
        <v>212</v>
      </c>
      <c r="R159" s="984">
        <f>P159+Q159</f>
        <v>400</v>
      </c>
      <c r="S159" s="907"/>
      <c r="T159" s="657" t="str">
        <f t="shared" si="116"/>
        <v>TRUE</v>
      </c>
      <c r="U159" s="657" t="str">
        <f t="shared" si="117"/>
        <v>TRUE</v>
      </c>
      <c r="V159" s="657" t="str">
        <f t="shared" si="123"/>
        <v>TRUE</v>
      </c>
      <c r="X159" s="653">
        <f>Birth!Y159</f>
        <v>188</v>
      </c>
      <c r="Y159" s="653">
        <f>Birth!Z159</f>
        <v>212</v>
      </c>
      <c r="Z159" s="653">
        <f>Birth!AA159</f>
        <v>400</v>
      </c>
    </row>
    <row r="160" spans="1:26" ht="15" customHeight="1">
      <c r="A160" s="653">
        <v>3</v>
      </c>
      <c r="B160" s="666">
        <v>111</v>
      </c>
      <c r="C160" s="673" t="s">
        <v>806</v>
      </c>
      <c r="D160" s="1043">
        <v>24</v>
      </c>
      <c r="E160" s="1043">
        <v>21</v>
      </c>
      <c r="F160" s="1037">
        <f t="shared" si="138"/>
        <v>45</v>
      </c>
      <c r="G160" s="1043">
        <v>17</v>
      </c>
      <c r="H160" s="1043">
        <v>10</v>
      </c>
      <c r="I160" s="1037">
        <f t="shared" si="139"/>
        <v>27</v>
      </c>
      <c r="J160" s="1043"/>
      <c r="K160" s="1043"/>
      <c r="L160" s="1037">
        <f t="shared" si="140"/>
        <v>0</v>
      </c>
      <c r="M160" s="1036"/>
      <c r="N160" s="1036"/>
      <c r="O160" s="1037">
        <f t="shared" si="141"/>
        <v>0</v>
      </c>
      <c r="P160" s="984">
        <f t="shared" si="142"/>
        <v>41</v>
      </c>
      <c r="Q160" s="984">
        <f t="shared" si="142"/>
        <v>31</v>
      </c>
      <c r="R160" s="984">
        <f>P160+Q160</f>
        <v>72</v>
      </c>
      <c r="S160" s="907"/>
      <c r="T160" s="657" t="str">
        <f t="shared" si="116"/>
        <v>TRUE</v>
      </c>
      <c r="U160" s="657" t="str">
        <f t="shared" si="117"/>
        <v>TRUE</v>
      </c>
      <c r="V160" s="657" t="str">
        <f t="shared" si="123"/>
        <v>TRUE</v>
      </c>
      <c r="X160" s="653">
        <f>Birth!Y160</f>
        <v>41</v>
      </c>
      <c r="Y160" s="653">
        <f>Birth!Z160</f>
        <v>31</v>
      </c>
      <c r="Z160" s="653">
        <f>Birth!AA160</f>
        <v>72</v>
      </c>
    </row>
    <row r="161" spans="1:26" ht="15" customHeight="1">
      <c r="A161" s="653">
        <v>4</v>
      </c>
      <c r="B161" s="666">
        <v>112</v>
      </c>
      <c r="C161" s="673" t="s">
        <v>805</v>
      </c>
      <c r="D161" s="1043">
        <v>60</v>
      </c>
      <c r="E161" s="1043">
        <v>55</v>
      </c>
      <c r="F161" s="1037">
        <f t="shared" si="138"/>
        <v>115</v>
      </c>
      <c r="G161" s="1043">
        <v>209</v>
      </c>
      <c r="H161" s="1043">
        <v>190</v>
      </c>
      <c r="I161" s="1037">
        <f t="shared" si="139"/>
        <v>399</v>
      </c>
      <c r="J161" s="1043"/>
      <c r="K161" s="1043"/>
      <c r="L161" s="1037">
        <f t="shared" si="140"/>
        <v>0</v>
      </c>
      <c r="M161" s="1036"/>
      <c r="N161" s="1036"/>
      <c r="O161" s="1037">
        <f t="shared" si="141"/>
        <v>0</v>
      </c>
      <c r="P161" s="984">
        <f t="shared" si="142"/>
        <v>269</v>
      </c>
      <c r="Q161" s="984">
        <f t="shared" si="142"/>
        <v>245</v>
      </c>
      <c r="R161" s="984">
        <f>P161+Q161</f>
        <v>514</v>
      </c>
      <c r="S161" s="907"/>
      <c r="T161" s="657" t="str">
        <f t="shared" si="116"/>
        <v>TRUE</v>
      </c>
      <c r="U161" s="657" t="str">
        <f t="shared" si="117"/>
        <v>TRUE</v>
      </c>
      <c r="V161" s="657" t="str">
        <f t="shared" si="123"/>
        <v>TRUE</v>
      </c>
      <c r="X161" s="653">
        <f>Birth!Y161</f>
        <v>269</v>
      </c>
      <c r="Y161" s="653">
        <f>Birth!Z161</f>
        <v>245</v>
      </c>
      <c r="Z161" s="653">
        <f>Birth!AA161</f>
        <v>514</v>
      </c>
    </row>
    <row r="162" spans="1:26" ht="15" customHeight="1">
      <c r="A162" s="653">
        <v>5</v>
      </c>
      <c r="B162" s="666">
        <v>113</v>
      </c>
      <c r="C162" s="673" t="s">
        <v>807</v>
      </c>
      <c r="D162" s="1043"/>
      <c r="E162" s="1043"/>
      <c r="F162" s="1037">
        <f t="shared" si="138"/>
        <v>0</v>
      </c>
      <c r="G162" s="1043">
        <v>61</v>
      </c>
      <c r="H162" s="1043">
        <v>66</v>
      </c>
      <c r="I162" s="1037">
        <f t="shared" si="139"/>
        <v>127</v>
      </c>
      <c r="J162" s="1043"/>
      <c r="K162" s="1043"/>
      <c r="L162" s="1037">
        <f t="shared" si="140"/>
        <v>0</v>
      </c>
      <c r="M162" s="1036"/>
      <c r="N162" s="1036"/>
      <c r="O162" s="1037">
        <f t="shared" si="141"/>
        <v>0</v>
      </c>
      <c r="P162" s="984">
        <f t="shared" si="142"/>
        <v>61</v>
      </c>
      <c r="Q162" s="984">
        <f t="shared" si="142"/>
        <v>66</v>
      </c>
      <c r="R162" s="984">
        <f>P162+Q162</f>
        <v>127</v>
      </c>
      <c r="S162" s="907"/>
      <c r="T162" s="657" t="str">
        <f t="shared" si="116"/>
        <v>TRUE</v>
      </c>
      <c r="U162" s="657" t="str">
        <f t="shared" si="117"/>
        <v>TRUE</v>
      </c>
      <c r="V162" s="657" t="str">
        <f t="shared" si="123"/>
        <v>TRUE</v>
      </c>
      <c r="X162" s="653">
        <f>Birth!Y162</f>
        <v>61</v>
      </c>
      <c r="Y162" s="653">
        <f>Birth!Z162</f>
        <v>66</v>
      </c>
      <c r="Z162" s="653">
        <f>Birth!AA162</f>
        <v>127</v>
      </c>
    </row>
    <row r="163" spans="1:26" ht="15" customHeight="1">
      <c r="B163" s="665"/>
      <c r="C163" s="1061" t="s">
        <v>6</v>
      </c>
      <c r="D163" s="1033">
        <f>SUM(D158:D162)</f>
        <v>239</v>
      </c>
      <c r="E163" s="1033">
        <f t="shared" ref="E163:O163" si="143">SUM(E158:E162)</f>
        <v>258</v>
      </c>
      <c r="F163" s="1033">
        <f t="shared" si="143"/>
        <v>497</v>
      </c>
      <c r="G163" s="1033">
        <f t="shared" si="143"/>
        <v>396</v>
      </c>
      <c r="H163" s="1033">
        <f t="shared" si="143"/>
        <v>367</v>
      </c>
      <c r="I163" s="1033">
        <f t="shared" si="143"/>
        <v>763</v>
      </c>
      <c r="J163" s="1033">
        <f t="shared" si="143"/>
        <v>0</v>
      </c>
      <c r="K163" s="1033">
        <f t="shared" si="143"/>
        <v>0</v>
      </c>
      <c r="L163" s="1033">
        <f t="shared" si="143"/>
        <v>0</v>
      </c>
      <c r="M163" s="1033">
        <f t="shared" si="143"/>
        <v>0</v>
      </c>
      <c r="N163" s="1033">
        <f t="shared" si="143"/>
        <v>1</v>
      </c>
      <c r="O163" s="1033">
        <f t="shared" si="143"/>
        <v>1</v>
      </c>
      <c r="P163" s="1033">
        <f>SUM(P158:P162)</f>
        <v>635</v>
      </c>
      <c r="Q163" s="1033">
        <f>SUM(Q158:Q162)</f>
        <v>626</v>
      </c>
      <c r="R163" s="1033">
        <f>SUM(R158:R162)</f>
        <v>1261</v>
      </c>
      <c r="S163" s="912"/>
      <c r="T163" s="657" t="str">
        <f t="shared" si="116"/>
        <v>TRUE</v>
      </c>
      <c r="U163" s="657" t="str">
        <f t="shared" si="117"/>
        <v>TRUE</v>
      </c>
      <c r="V163" s="657" t="str">
        <f t="shared" si="123"/>
        <v>TRUE</v>
      </c>
      <c r="X163" s="653">
        <f>Birth!Y163</f>
        <v>635</v>
      </c>
      <c r="Y163" s="653">
        <f>Birth!Z163</f>
        <v>626</v>
      </c>
      <c r="Z163" s="653">
        <f>Birth!AA163</f>
        <v>1261</v>
      </c>
    </row>
    <row r="164" spans="1:26" ht="15" customHeight="1">
      <c r="B164" s="662" t="s">
        <v>144</v>
      </c>
      <c r="C164" s="1059"/>
      <c r="D164" s="1034"/>
      <c r="E164" s="1034"/>
      <c r="F164" s="1034"/>
      <c r="G164" s="103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5"/>
      <c r="S164" s="913"/>
      <c r="T164" s="657" t="str">
        <f t="shared" si="116"/>
        <v>TRUE</v>
      </c>
      <c r="U164" s="657" t="str">
        <f t="shared" si="117"/>
        <v>TRUE</v>
      </c>
      <c r="V164" s="657" t="str">
        <f t="shared" si="123"/>
        <v>TRUE</v>
      </c>
      <c r="X164" s="653">
        <f>Birth!Y164</f>
        <v>0</v>
      </c>
      <c r="Y164" s="653">
        <f>Birth!Z164</f>
        <v>0</v>
      </c>
      <c r="Z164" s="653">
        <f>Birth!AA164</f>
        <v>0</v>
      </c>
    </row>
    <row r="165" spans="1:26" ht="15" customHeight="1">
      <c r="A165" s="653">
        <v>1</v>
      </c>
      <c r="B165" s="666">
        <v>114</v>
      </c>
      <c r="C165" s="673" t="s">
        <v>828</v>
      </c>
      <c r="D165" s="1037">
        <v>183</v>
      </c>
      <c r="E165" s="1037">
        <v>205</v>
      </c>
      <c r="F165" s="1037">
        <f t="shared" ref="F165:F172" si="144">+D165+E165</f>
        <v>388</v>
      </c>
      <c r="G165" s="1037">
        <v>142</v>
      </c>
      <c r="H165" s="1037">
        <v>109</v>
      </c>
      <c r="I165" s="1037">
        <f t="shared" ref="I165:I172" si="145">+G165+H165</f>
        <v>251</v>
      </c>
      <c r="J165" s="1037"/>
      <c r="K165" s="1037"/>
      <c r="L165" s="1037">
        <f t="shared" ref="L165:L172" si="146">+J165+K165</f>
        <v>0</v>
      </c>
      <c r="M165" s="1037">
        <v>3</v>
      </c>
      <c r="N165" s="1037">
        <v>3</v>
      </c>
      <c r="O165" s="1037">
        <f t="shared" ref="O165:O172" si="147">+M165+N165</f>
        <v>6</v>
      </c>
      <c r="P165" s="984">
        <f t="shared" ref="P165:Q172" si="148">D165+G165+J165+M165</f>
        <v>328</v>
      </c>
      <c r="Q165" s="984">
        <f t="shared" si="148"/>
        <v>317</v>
      </c>
      <c r="R165" s="984">
        <f t="shared" ref="R165:R172" si="149">P165+Q165</f>
        <v>645</v>
      </c>
      <c r="S165" s="907"/>
      <c r="T165" s="657" t="str">
        <f t="shared" si="116"/>
        <v>TRUE</v>
      </c>
      <c r="U165" s="657" t="str">
        <f t="shared" si="117"/>
        <v>TRUE</v>
      </c>
      <c r="V165" s="657" t="str">
        <f t="shared" si="123"/>
        <v>TRUE</v>
      </c>
      <c r="X165" s="653">
        <f>Birth!Y165</f>
        <v>328</v>
      </c>
      <c r="Y165" s="653">
        <f>Birth!Z165</f>
        <v>317</v>
      </c>
      <c r="Z165" s="653">
        <f>Birth!AA165</f>
        <v>645</v>
      </c>
    </row>
    <row r="166" spans="1:26" ht="15" customHeight="1">
      <c r="A166" s="653">
        <v>2</v>
      </c>
      <c r="B166" s="666">
        <v>115</v>
      </c>
      <c r="C166" s="673" t="s">
        <v>829</v>
      </c>
      <c r="D166" s="1037">
        <v>427</v>
      </c>
      <c r="E166" s="1037">
        <v>345</v>
      </c>
      <c r="F166" s="1037">
        <f t="shared" si="144"/>
        <v>772</v>
      </c>
      <c r="G166" s="1037">
        <v>100</v>
      </c>
      <c r="H166" s="1037">
        <v>102</v>
      </c>
      <c r="I166" s="1037">
        <f t="shared" si="145"/>
        <v>202</v>
      </c>
      <c r="J166" s="1037"/>
      <c r="K166" s="1037"/>
      <c r="L166" s="1037">
        <f t="shared" si="146"/>
        <v>0</v>
      </c>
      <c r="M166" s="1037">
        <v>0</v>
      </c>
      <c r="N166" s="1037">
        <v>0</v>
      </c>
      <c r="O166" s="1037">
        <f t="shared" si="147"/>
        <v>0</v>
      </c>
      <c r="P166" s="984">
        <f t="shared" si="148"/>
        <v>527</v>
      </c>
      <c r="Q166" s="984">
        <f t="shared" si="148"/>
        <v>447</v>
      </c>
      <c r="R166" s="984">
        <f t="shared" si="149"/>
        <v>974</v>
      </c>
      <c r="S166" s="907"/>
      <c r="T166" s="657" t="str">
        <f t="shared" si="116"/>
        <v>TRUE</v>
      </c>
      <c r="U166" s="657" t="str">
        <f t="shared" si="117"/>
        <v>TRUE</v>
      </c>
      <c r="V166" s="657" t="str">
        <f t="shared" si="123"/>
        <v>TRUE</v>
      </c>
      <c r="X166" s="653">
        <f>Birth!Y166</f>
        <v>527</v>
      </c>
      <c r="Y166" s="653">
        <f>Birth!Z166</f>
        <v>447</v>
      </c>
      <c r="Z166" s="653">
        <f>Birth!AA166</f>
        <v>974</v>
      </c>
    </row>
    <row r="167" spans="1:26" ht="15" customHeight="1">
      <c r="A167" s="653">
        <v>3</v>
      </c>
      <c r="B167" s="666">
        <v>116</v>
      </c>
      <c r="C167" s="673" t="s">
        <v>830</v>
      </c>
      <c r="D167" s="1037">
        <v>192</v>
      </c>
      <c r="E167" s="1037">
        <v>167</v>
      </c>
      <c r="F167" s="1037">
        <f t="shared" si="144"/>
        <v>359</v>
      </c>
      <c r="G167" s="1037">
        <v>49</v>
      </c>
      <c r="H167" s="1037">
        <v>30</v>
      </c>
      <c r="I167" s="1037">
        <f t="shared" si="145"/>
        <v>79</v>
      </c>
      <c r="J167" s="1037"/>
      <c r="K167" s="1037"/>
      <c r="L167" s="1037">
        <f t="shared" si="146"/>
        <v>0</v>
      </c>
      <c r="M167" s="1037">
        <v>1</v>
      </c>
      <c r="N167" s="1037">
        <v>10</v>
      </c>
      <c r="O167" s="1037">
        <f t="shared" si="147"/>
        <v>11</v>
      </c>
      <c r="P167" s="984">
        <f t="shared" si="148"/>
        <v>242</v>
      </c>
      <c r="Q167" s="984">
        <f t="shared" si="148"/>
        <v>207</v>
      </c>
      <c r="R167" s="984">
        <f t="shared" si="149"/>
        <v>449</v>
      </c>
      <c r="S167" s="907"/>
      <c r="T167" s="657" t="str">
        <f t="shared" si="116"/>
        <v>TRUE</v>
      </c>
      <c r="U167" s="688" t="str">
        <f t="shared" si="117"/>
        <v>TRUE</v>
      </c>
      <c r="V167" s="657" t="str">
        <f t="shared" si="123"/>
        <v>TRUE</v>
      </c>
      <c r="X167" s="653">
        <f>Birth!Y167</f>
        <v>242</v>
      </c>
      <c r="Y167" s="653">
        <f>Birth!Z167</f>
        <v>207</v>
      </c>
      <c r="Z167" s="653">
        <f>Birth!AA167</f>
        <v>449</v>
      </c>
    </row>
    <row r="168" spans="1:26" ht="15" customHeight="1">
      <c r="A168" s="653">
        <v>4</v>
      </c>
      <c r="B168" s="666">
        <v>117</v>
      </c>
      <c r="C168" s="673" t="s">
        <v>831</v>
      </c>
      <c r="D168" s="1037">
        <v>219</v>
      </c>
      <c r="E168" s="1037">
        <v>210</v>
      </c>
      <c r="F168" s="1037">
        <f t="shared" si="144"/>
        <v>429</v>
      </c>
      <c r="G168" s="1037">
        <v>27</v>
      </c>
      <c r="H168" s="1037">
        <v>20</v>
      </c>
      <c r="I168" s="1037">
        <f t="shared" si="145"/>
        <v>47</v>
      </c>
      <c r="J168" s="1037"/>
      <c r="K168" s="1037"/>
      <c r="L168" s="1037">
        <f t="shared" si="146"/>
        <v>0</v>
      </c>
      <c r="M168" s="1037">
        <v>5</v>
      </c>
      <c r="N168" s="1037">
        <v>1</v>
      </c>
      <c r="O168" s="1037">
        <f t="shared" si="147"/>
        <v>6</v>
      </c>
      <c r="P168" s="984">
        <f t="shared" si="148"/>
        <v>251</v>
      </c>
      <c r="Q168" s="984">
        <f t="shared" si="148"/>
        <v>231</v>
      </c>
      <c r="R168" s="984">
        <f t="shared" si="149"/>
        <v>482</v>
      </c>
      <c r="S168" s="907"/>
      <c r="T168" s="657" t="str">
        <f t="shared" si="116"/>
        <v>TRUE</v>
      </c>
      <c r="U168" s="688" t="str">
        <f t="shared" si="117"/>
        <v>TRUE</v>
      </c>
      <c r="V168" s="657" t="str">
        <f t="shared" si="123"/>
        <v>TRUE</v>
      </c>
      <c r="X168" s="653">
        <f>Birth!Y168</f>
        <v>251</v>
      </c>
      <c r="Y168" s="653">
        <f>Birth!Z168</f>
        <v>231</v>
      </c>
      <c r="Z168" s="653">
        <f>Birth!AA168</f>
        <v>482</v>
      </c>
    </row>
    <row r="169" spans="1:26" ht="15" customHeight="1">
      <c r="A169" s="653">
        <v>5</v>
      </c>
      <c r="B169" s="666">
        <v>118</v>
      </c>
      <c r="C169" s="1070" t="s">
        <v>832</v>
      </c>
      <c r="D169" s="1037">
        <v>141</v>
      </c>
      <c r="E169" s="1037">
        <v>131</v>
      </c>
      <c r="F169" s="1037">
        <f t="shared" si="144"/>
        <v>272</v>
      </c>
      <c r="G169" s="1037">
        <v>89</v>
      </c>
      <c r="H169" s="1037">
        <v>100</v>
      </c>
      <c r="I169" s="1037">
        <f t="shared" si="145"/>
        <v>189</v>
      </c>
      <c r="J169" s="1037"/>
      <c r="K169" s="1037"/>
      <c r="L169" s="1037">
        <f t="shared" si="146"/>
        <v>0</v>
      </c>
      <c r="M169" s="1037">
        <v>1</v>
      </c>
      <c r="N169" s="1037">
        <v>0</v>
      </c>
      <c r="O169" s="1037">
        <f t="shared" si="147"/>
        <v>1</v>
      </c>
      <c r="P169" s="984">
        <f t="shared" si="148"/>
        <v>231</v>
      </c>
      <c r="Q169" s="984">
        <f t="shared" si="148"/>
        <v>231</v>
      </c>
      <c r="R169" s="984">
        <f t="shared" si="149"/>
        <v>462</v>
      </c>
      <c r="S169" s="907"/>
      <c r="T169" s="657" t="str">
        <f t="shared" ref="T169:T174" si="150">IF(P169=X169,"TRUE","FALSE")</f>
        <v>TRUE</v>
      </c>
      <c r="U169" s="688" t="str">
        <f t="shared" ref="U169:U174" si="151">IF(Q169=Y169,"TRUE","FALSE")</f>
        <v>TRUE</v>
      </c>
      <c r="V169" s="657" t="str">
        <f t="shared" si="123"/>
        <v>TRUE</v>
      </c>
      <c r="X169" s="653">
        <f>Birth!Y169</f>
        <v>231</v>
      </c>
      <c r="Y169" s="653">
        <f>Birth!Z169</f>
        <v>231</v>
      </c>
      <c r="Z169" s="653">
        <f>Birth!AA169</f>
        <v>462</v>
      </c>
    </row>
    <row r="170" spans="1:26" ht="15" customHeight="1">
      <c r="A170" s="653">
        <v>6</v>
      </c>
      <c r="B170" s="666">
        <v>119</v>
      </c>
      <c r="C170" s="673" t="s">
        <v>833</v>
      </c>
      <c r="D170" s="1037">
        <v>324</v>
      </c>
      <c r="E170" s="1037">
        <v>272</v>
      </c>
      <c r="F170" s="1037">
        <f t="shared" si="144"/>
        <v>596</v>
      </c>
      <c r="G170" s="1037">
        <v>0</v>
      </c>
      <c r="H170" s="1037">
        <v>0</v>
      </c>
      <c r="I170" s="1037">
        <f t="shared" si="145"/>
        <v>0</v>
      </c>
      <c r="J170" s="1037"/>
      <c r="K170" s="1037"/>
      <c r="L170" s="1037">
        <f t="shared" si="146"/>
        <v>0</v>
      </c>
      <c r="M170" s="1037">
        <v>2</v>
      </c>
      <c r="N170" s="1037">
        <v>0</v>
      </c>
      <c r="O170" s="1037">
        <f t="shared" si="147"/>
        <v>2</v>
      </c>
      <c r="P170" s="984">
        <f t="shared" si="148"/>
        <v>326</v>
      </c>
      <c r="Q170" s="984">
        <f t="shared" si="148"/>
        <v>272</v>
      </c>
      <c r="R170" s="984">
        <f t="shared" si="149"/>
        <v>598</v>
      </c>
      <c r="S170" s="907"/>
      <c r="T170" s="657" t="str">
        <f t="shared" si="150"/>
        <v>TRUE</v>
      </c>
      <c r="U170" s="657" t="str">
        <f t="shared" si="151"/>
        <v>TRUE</v>
      </c>
      <c r="V170" s="657" t="str">
        <f t="shared" si="123"/>
        <v>TRUE</v>
      </c>
      <c r="X170" s="653">
        <f>Birth!Y170</f>
        <v>326</v>
      </c>
      <c r="Y170" s="653">
        <f>Birth!Z170</f>
        <v>272</v>
      </c>
      <c r="Z170" s="653">
        <f>Birth!AA170</f>
        <v>598</v>
      </c>
    </row>
    <row r="171" spans="1:26" ht="15" customHeight="1">
      <c r="A171" s="653">
        <v>7</v>
      </c>
      <c r="B171" s="666">
        <v>120</v>
      </c>
      <c r="C171" s="673" t="s">
        <v>834</v>
      </c>
      <c r="D171" s="1037">
        <v>576</v>
      </c>
      <c r="E171" s="1037">
        <v>591</v>
      </c>
      <c r="F171" s="1037">
        <f t="shared" si="144"/>
        <v>1167</v>
      </c>
      <c r="G171" s="1037">
        <v>522</v>
      </c>
      <c r="H171" s="1037">
        <v>497</v>
      </c>
      <c r="I171" s="1037">
        <f t="shared" si="145"/>
        <v>1019</v>
      </c>
      <c r="J171" s="1037"/>
      <c r="K171" s="1037"/>
      <c r="L171" s="1037">
        <f t="shared" si="146"/>
        <v>0</v>
      </c>
      <c r="M171" s="1037">
        <v>0</v>
      </c>
      <c r="N171" s="1037">
        <v>0</v>
      </c>
      <c r="O171" s="1037">
        <f t="shared" si="147"/>
        <v>0</v>
      </c>
      <c r="P171" s="984">
        <f t="shared" si="148"/>
        <v>1098</v>
      </c>
      <c r="Q171" s="984">
        <f t="shared" si="148"/>
        <v>1088</v>
      </c>
      <c r="R171" s="984">
        <f t="shared" si="149"/>
        <v>2186</v>
      </c>
      <c r="S171" s="907"/>
      <c r="T171" s="657" t="str">
        <f t="shared" si="150"/>
        <v>TRUE</v>
      </c>
      <c r="U171" s="657" t="str">
        <f t="shared" si="151"/>
        <v>TRUE</v>
      </c>
      <c r="V171" s="657" t="str">
        <f t="shared" si="123"/>
        <v>TRUE</v>
      </c>
      <c r="X171" s="653">
        <f>Birth!Y171</f>
        <v>1098</v>
      </c>
      <c r="Y171" s="653">
        <f>Birth!Z171</f>
        <v>1088</v>
      </c>
      <c r="Z171" s="653">
        <f>Birth!AA171</f>
        <v>2186</v>
      </c>
    </row>
    <row r="172" spans="1:26" ht="15" customHeight="1">
      <c r="A172" s="653">
        <v>8</v>
      </c>
      <c r="B172" s="666">
        <v>121</v>
      </c>
      <c r="C172" s="673" t="s">
        <v>835</v>
      </c>
      <c r="D172" s="1037">
        <v>117</v>
      </c>
      <c r="E172" s="1037">
        <v>95</v>
      </c>
      <c r="F172" s="1037">
        <f t="shared" si="144"/>
        <v>212</v>
      </c>
      <c r="G172" s="1037">
        <v>176</v>
      </c>
      <c r="H172" s="1037">
        <v>132</v>
      </c>
      <c r="I172" s="1037">
        <f t="shared" si="145"/>
        <v>308</v>
      </c>
      <c r="J172" s="1037"/>
      <c r="K172" s="1037"/>
      <c r="L172" s="1037">
        <f t="shared" si="146"/>
        <v>0</v>
      </c>
      <c r="M172" s="1037">
        <v>10</v>
      </c>
      <c r="N172" s="1037">
        <v>11</v>
      </c>
      <c r="O172" s="1037">
        <f t="shared" si="147"/>
        <v>21</v>
      </c>
      <c r="P172" s="984">
        <f t="shared" si="148"/>
        <v>303</v>
      </c>
      <c r="Q172" s="984">
        <f t="shared" si="148"/>
        <v>238</v>
      </c>
      <c r="R172" s="984">
        <f t="shared" si="149"/>
        <v>541</v>
      </c>
      <c r="S172" s="907"/>
      <c r="T172" s="657" t="str">
        <f t="shared" si="150"/>
        <v>TRUE</v>
      </c>
      <c r="U172" s="657" t="str">
        <f t="shared" si="151"/>
        <v>TRUE</v>
      </c>
      <c r="V172" s="657" t="str">
        <f t="shared" si="123"/>
        <v>TRUE</v>
      </c>
      <c r="X172" s="653">
        <f>Birth!Y172</f>
        <v>303</v>
      </c>
      <c r="Y172" s="653">
        <f>Birth!Z172</f>
        <v>238</v>
      </c>
      <c r="Z172" s="653">
        <f>Birth!AA172</f>
        <v>541</v>
      </c>
    </row>
    <row r="173" spans="1:26" ht="15" customHeight="1">
      <c r="B173" s="1060"/>
      <c r="C173" s="1061" t="s">
        <v>144</v>
      </c>
      <c r="D173" s="1033">
        <f>SUM(D165:D172)</f>
        <v>2179</v>
      </c>
      <c r="E173" s="1033">
        <f t="shared" ref="E173:R173" si="152">SUM(E165:E172)</f>
        <v>2016</v>
      </c>
      <c r="F173" s="1033">
        <f t="shared" si="152"/>
        <v>4195</v>
      </c>
      <c r="G173" s="1033">
        <f t="shared" si="152"/>
        <v>1105</v>
      </c>
      <c r="H173" s="1033">
        <f t="shared" si="152"/>
        <v>990</v>
      </c>
      <c r="I173" s="1033">
        <f t="shared" si="152"/>
        <v>2095</v>
      </c>
      <c r="J173" s="1033">
        <f t="shared" si="152"/>
        <v>0</v>
      </c>
      <c r="K173" s="1033">
        <f t="shared" si="152"/>
        <v>0</v>
      </c>
      <c r="L173" s="1033">
        <f t="shared" si="152"/>
        <v>0</v>
      </c>
      <c r="M173" s="1033">
        <f t="shared" si="152"/>
        <v>22</v>
      </c>
      <c r="N173" s="1033">
        <f t="shared" si="152"/>
        <v>25</v>
      </c>
      <c r="O173" s="1033">
        <f t="shared" si="152"/>
        <v>47</v>
      </c>
      <c r="P173" s="1033">
        <f t="shared" si="152"/>
        <v>3306</v>
      </c>
      <c r="Q173" s="1033">
        <f t="shared" si="152"/>
        <v>3031</v>
      </c>
      <c r="R173" s="1033">
        <f t="shared" si="152"/>
        <v>6337</v>
      </c>
      <c r="S173" s="912"/>
      <c r="T173" s="657" t="str">
        <f t="shared" si="150"/>
        <v>TRUE</v>
      </c>
      <c r="U173" s="657" t="str">
        <f t="shared" si="151"/>
        <v>TRUE</v>
      </c>
      <c r="V173" s="657" t="str">
        <f t="shared" si="123"/>
        <v>TRUE</v>
      </c>
      <c r="X173" s="653">
        <f>Birth!Y173</f>
        <v>3306</v>
      </c>
      <c r="Y173" s="653">
        <f>Birth!Z173</f>
        <v>3031</v>
      </c>
      <c r="Z173" s="653">
        <f>Birth!AA173</f>
        <v>6337</v>
      </c>
    </row>
    <row r="174" spans="1:26" ht="15" customHeight="1">
      <c r="B174" s="1371" t="s">
        <v>14</v>
      </c>
      <c r="C174" s="1372"/>
      <c r="D174" s="1044">
        <f>D15+D20+D28+D32+D38+D43+D49+D61+D72+D83+D89+D101+D110+D117+D123+D128+D136+D142+D151+D156+D163+D173+D105</f>
        <v>14420</v>
      </c>
      <c r="E174" s="1044">
        <f t="shared" ref="E174:P174" si="153">E15+E20+E28+E32+E38+E43+E49+E61+E72+E83+E89+E101+E110+E117+E123+E128+E136+E142+E151+E156+E163+E173+E105</f>
        <v>13505</v>
      </c>
      <c r="F174" s="1044">
        <f t="shared" si="153"/>
        <v>27925</v>
      </c>
      <c r="G174" s="1044">
        <f t="shared" si="153"/>
        <v>11621</v>
      </c>
      <c r="H174" s="1044">
        <f t="shared" si="153"/>
        <v>10615</v>
      </c>
      <c r="I174" s="1044">
        <f t="shared" si="153"/>
        <v>22236</v>
      </c>
      <c r="J174" s="1044">
        <f t="shared" si="153"/>
        <v>247</v>
      </c>
      <c r="K174" s="1044">
        <f t="shared" si="153"/>
        <v>228</v>
      </c>
      <c r="L174" s="1044">
        <f t="shared" si="153"/>
        <v>475</v>
      </c>
      <c r="M174" s="1044">
        <f t="shared" si="153"/>
        <v>551</v>
      </c>
      <c r="N174" s="1044">
        <f t="shared" si="153"/>
        <v>641</v>
      </c>
      <c r="O174" s="1044">
        <f t="shared" si="153"/>
        <v>1192</v>
      </c>
      <c r="P174" s="1044">
        <f t="shared" si="153"/>
        <v>26839</v>
      </c>
      <c r="Q174" s="1044">
        <f>Q15+Q20+Q28+Q32+Q38+Q43+Q49+Q61+Q72+Q83+Q89+Q101+Q110+Q117+Q123+Q128+Q136+Q142+Q151+Q156+Q163+Q173+Q105</f>
        <v>24989</v>
      </c>
      <c r="R174" s="1044">
        <f t="shared" ref="R174" si="154">R15+R20+R28+R32+R38+R43+R49+R61+R72+R83+R89+R101+R110+R117+R123+R128+R136+R142+R151+R156+R163+R173+R105</f>
        <v>51828</v>
      </c>
      <c r="S174" s="914"/>
      <c r="T174" s="657" t="str">
        <f t="shared" si="150"/>
        <v>TRUE</v>
      </c>
      <c r="U174" s="657" t="str">
        <f t="shared" si="151"/>
        <v>TRUE</v>
      </c>
      <c r="V174" s="657" t="str">
        <f t="shared" si="123"/>
        <v>TRUE</v>
      </c>
      <c r="X174" s="653">
        <f>Birth!Y174</f>
        <v>26839</v>
      </c>
      <c r="Y174" s="653">
        <f>Birth!Z174</f>
        <v>24989</v>
      </c>
      <c r="Z174" s="653">
        <f>Birth!AA174</f>
        <v>51828</v>
      </c>
    </row>
    <row r="175" spans="1:26" ht="15" customHeight="1">
      <c r="B175" s="974"/>
      <c r="D175" s="1045"/>
      <c r="E175" s="1045"/>
      <c r="F175" s="1045"/>
      <c r="G175" s="1045"/>
      <c r="H175" s="1045"/>
      <c r="I175" s="1045"/>
      <c r="J175" s="1045"/>
      <c r="K175" s="1045"/>
      <c r="L175" s="1045"/>
      <c r="M175" s="1045"/>
      <c r="N175" s="1045"/>
      <c r="O175" s="1045"/>
      <c r="P175" s="1045"/>
      <c r="Q175" s="1045"/>
      <c r="R175" s="1045"/>
    </row>
    <row r="176" spans="1:26" ht="15" customHeight="1">
      <c r="B176" s="974"/>
      <c r="D176" s="1045"/>
      <c r="E176" s="1045"/>
      <c r="F176" s="1045"/>
      <c r="G176" s="1045"/>
      <c r="H176" s="1045"/>
      <c r="I176" s="1045"/>
      <c r="J176" s="1045"/>
      <c r="K176" s="1045"/>
      <c r="L176" s="1045"/>
      <c r="M176" s="1045"/>
      <c r="N176" s="1045"/>
      <c r="O176" s="1045"/>
      <c r="P176" s="1045"/>
      <c r="Q176" s="1045"/>
      <c r="R176" s="1045"/>
    </row>
    <row r="177" spans="1:46" s="675" customFormat="1" ht="15" customHeight="1">
      <c r="D177" s="1365" t="s">
        <v>295</v>
      </c>
      <c r="E177" s="1365"/>
      <c r="F177" s="1365"/>
      <c r="G177" s="1365"/>
      <c r="H177" s="1365"/>
      <c r="I177" s="1365"/>
      <c r="J177" s="1365"/>
      <c r="K177" s="1365"/>
      <c r="L177" s="1365"/>
      <c r="M177" s="1365"/>
      <c r="N177" s="1365"/>
      <c r="O177" s="1365"/>
      <c r="P177" s="1046"/>
      <c r="Q177" s="1046"/>
      <c r="R177" s="1046"/>
      <c r="T177" s="676"/>
      <c r="U177" s="676"/>
      <c r="V177" s="676"/>
    </row>
    <row r="178" spans="1:46" s="675" customFormat="1" ht="15" customHeight="1">
      <c r="B178" s="677" t="s">
        <v>277</v>
      </c>
      <c r="C178" s="975"/>
      <c r="D178" s="1365" t="s">
        <v>886</v>
      </c>
      <c r="E178" s="1365"/>
      <c r="F178" s="1365"/>
      <c r="G178" s="1365"/>
      <c r="H178" s="1365"/>
      <c r="I178" s="1365"/>
      <c r="J178" s="1365"/>
      <c r="K178" s="1365"/>
      <c r="L178" s="1365"/>
      <c r="M178" s="1365"/>
      <c r="N178" s="1365"/>
      <c r="O178" s="1365"/>
      <c r="P178" s="1046"/>
      <c r="Q178" s="1046"/>
      <c r="R178" s="1046"/>
      <c r="T178" s="676"/>
      <c r="U178" s="676"/>
      <c r="V178" s="676"/>
    </row>
    <row r="179" spans="1:46" s="675" customFormat="1" ht="15" customHeight="1">
      <c r="B179" s="1366" t="s">
        <v>1</v>
      </c>
      <c r="C179" s="1369" t="s">
        <v>293</v>
      </c>
      <c r="D179" s="1370" t="s">
        <v>147</v>
      </c>
      <c r="E179" s="1370"/>
      <c r="F179" s="1370"/>
      <c r="G179" s="1370"/>
      <c r="H179" s="1370"/>
      <c r="I179" s="1370"/>
      <c r="J179" s="1370" t="s">
        <v>148</v>
      </c>
      <c r="K179" s="1370"/>
      <c r="L179" s="1370"/>
      <c r="M179" s="1370"/>
      <c r="N179" s="1370"/>
      <c r="O179" s="1370"/>
      <c r="P179" s="1348" t="s">
        <v>6</v>
      </c>
      <c r="Q179" s="1348"/>
      <c r="R179" s="1348"/>
      <c r="S179" s="1376" t="s">
        <v>905</v>
      </c>
      <c r="T179" s="1353" t="s">
        <v>6</v>
      </c>
      <c r="U179" s="1354"/>
      <c r="V179" s="1355"/>
    </row>
    <row r="180" spans="1:46" s="678" customFormat="1" ht="30.75" customHeight="1">
      <c r="B180" s="1367"/>
      <c r="C180" s="1369"/>
      <c r="D180" s="1348" t="s">
        <v>149</v>
      </c>
      <c r="E180" s="1348"/>
      <c r="F180" s="1348"/>
      <c r="G180" s="1348" t="s">
        <v>150</v>
      </c>
      <c r="H180" s="1348"/>
      <c r="I180" s="1348"/>
      <c r="J180" s="1348" t="s">
        <v>151</v>
      </c>
      <c r="K180" s="1348"/>
      <c r="L180" s="1348"/>
      <c r="M180" s="1348" t="s">
        <v>152</v>
      </c>
      <c r="N180" s="1348"/>
      <c r="O180" s="1348"/>
      <c r="P180" s="1348"/>
      <c r="Q180" s="1348"/>
      <c r="R180" s="1348"/>
      <c r="S180" s="1377"/>
      <c r="T180" s="1356"/>
      <c r="U180" s="1357"/>
      <c r="V180" s="1358"/>
      <c r="X180" s="1350" t="str">
        <f>Birth!Y180</f>
        <v>Total</v>
      </c>
      <c r="Y180" s="1351"/>
      <c r="Z180" s="1352"/>
      <c r="AB180" s="1360" t="s">
        <v>505</v>
      </c>
      <c r="AC180" s="1360"/>
      <c r="AD180" s="1360"/>
      <c r="AE180" s="1360"/>
      <c r="AF180" s="1360"/>
      <c r="AG180" s="1360"/>
      <c r="AH180" s="1360"/>
      <c r="AI180" s="1360"/>
      <c r="AJ180" s="1360"/>
      <c r="AK180" s="1360"/>
      <c r="AL180" s="1360"/>
      <c r="AM180" s="1360"/>
      <c r="AN180" s="1360"/>
      <c r="AO180" s="1360"/>
      <c r="AP180" s="1360"/>
      <c r="AQ180" s="1360"/>
      <c r="AR180" s="653"/>
      <c r="AS180" s="653"/>
      <c r="AT180" s="653"/>
    </row>
    <row r="181" spans="1:46" s="678" customFormat="1" ht="21" customHeight="1">
      <c r="B181" s="1368"/>
      <c r="C181" s="1369"/>
      <c r="D181" s="1047" t="s">
        <v>240</v>
      </c>
      <c r="E181" s="1047" t="s">
        <v>241</v>
      </c>
      <c r="F181" s="1047" t="s">
        <v>234</v>
      </c>
      <c r="G181" s="1047" t="s">
        <v>240</v>
      </c>
      <c r="H181" s="1047" t="s">
        <v>241</v>
      </c>
      <c r="I181" s="1047" t="s">
        <v>234</v>
      </c>
      <c r="J181" s="1047" t="s">
        <v>240</v>
      </c>
      <c r="K181" s="1047" t="s">
        <v>241</v>
      </c>
      <c r="L181" s="1047" t="s">
        <v>234</v>
      </c>
      <c r="M181" s="1047" t="s">
        <v>240</v>
      </c>
      <c r="N181" s="1047" t="s">
        <v>241</v>
      </c>
      <c r="O181" s="1047" t="s">
        <v>234</v>
      </c>
      <c r="P181" s="1047" t="s">
        <v>240</v>
      </c>
      <c r="Q181" s="1047" t="s">
        <v>241</v>
      </c>
      <c r="R181" s="1047" t="s">
        <v>234</v>
      </c>
      <c r="S181" s="1378"/>
      <c r="T181" s="702" t="s">
        <v>240</v>
      </c>
      <c r="U181" s="702" t="s">
        <v>241</v>
      </c>
      <c r="V181" s="702" t="s">
        <v>234</v>
      </c>
      <c r="X181" s="679" t="str">
        <f>Birth!Y181</f>
        <v>M</v>
      </c>
      <c r="Y181" s="679" t="str">
        <f>Birth!Z181</f>
        <v>F</v>
      </c>
      <c r="Z181" s="679" t="str">
        <f>Birth!AA181</f>
        <v>T</v>
      </c>
      <c r="AB181" s="1360" t="s">
        <v>886</v>
      </c>
      <c r="AC181" s="1360"/>
      <c r="AD181" s="1360"/>
      <c r="AE181" s="1360"/>
      <c r="AF181" s="1360"/>
      <c r="AG181" s="1360"/>
      <c r="AH181" s="1360"/>
      <c r="AI181" s="1360"/>
      <c r="AJ181" s="1360"/>
      <c r="AK181" s="1360"/>
      <c r="AL181" s="1360"/>
      <c r="AM181" s="1360"/>
      <c r="AN181" s="1360"/>
      <c r="AO181" s="1360"/>
      <c r="AP181" s="1360"/>
      <c r="AQ181" s="1360"/>
      <c r="AR181" s="653"/>
      <c r="AS181" s="653"/>
      <c r="AT181" s="653"/>
    </row>
    <row r="182" spans="1:46" s="675" customFormat="1" ht="15" customHeight="1">
      <c r="B182" s="680" t="s">
        <v>15</v>
      </c>
      <c r="C182" s="680"/>
      <c r="D182" s="1048"/>
      <c r="E182" s="1048"/>
      <c r="F182" s="1048"/>
      <c r="G182" s="1048"/>
      <c r="H182" s="1048"/>
      <c r="I182" s="1048"/>
      <c r="J182" s="1048"/>
      <c r="K182" s="1048"/>
      <c r="L182" s="1048"/>
      <c r="M182" s="1048"/>
      <c r="N182" s="1048"/>
      <c r="O182" s="1048"/>
      <c r="P182" s="1048"/>
      <c r="Q182" s="1048"/>
      <c r="R182" s="1048"/>
      <c r="S182" s="680"/>
      <c r="T182" s="676"/>
      <c r="U182" s="676"/>
      <c r="V182" s="676"/>
      <c r="AB182" s="681" t="s">
        <v>506</v>
      </c>
      <c r="AC182" s="653"/>
      <c r="AD182" s="653"/>
      <c r="AE182" s="653"/>
      <c r="AF182" s="653"/>
      <c r="AG182" s="653"/>
      <c r="AH182" s="653"/>
      <c r="AI182" s="653"/>
      <c r="AJ182" s="653"/>
      <c r="AK182" s="653"/>
      <c r="AL182" s="653"/>
      <c r="AM182" s="653"/>
      <c r="AN182" s="653"/>
      <c r="AO182" s="653"/>
      <c r="AP182" s="653"/>
      <c r="AQ182" s="653"/>
      <c r="AR182" s="653"/>
      <c r="AS182" s="653"/>
      <c r="AT182" s="653"/>
    </row>
    <row r="183" spans="1:46" s="675" customFormat="1" ht="24" customHeight="1">
      <c r="A183" s="675">
        <v>1</v>
      </c>
      <c r="B183" s="671">
        <v>1</v>
      </c>
      <c r="C183" s="654" t="s">
        <v>15</v>
      </c>
      <c r="D183" s="1038">
        <v>4266</v>
      </c>
      <c r="E183" s="1038">
        <v>3896</v>
      </c>
      <c r="F183" s="984">
        <f t="shared" ref="F183:F191" si="155">D183+E183</f>
        <v>8162</v>
      </c>
      <c r="G183" s="1038">
        <v>8209</v>
      </c>
      <c r="H183" s="1038">
        <v>7504</v>
      </c>
      <c r="I183" s="984">
        <f t="shared" ref="I183:I191" si="156">G183+H183</f>
        <v>15713</v>
      </c>
      <c r="J183" s="1038">
        <v>435</v>
      </c>
      <c r="K183" s="1038">
        <v>437</v>
      </c>
      <c r="L183" s="984">
        <f t="shared" ref="L183:L190" si="157">J183+K183</f>
        <v>872</v>
      </c>
      <c r="M183" s="1038"/>
      <c r="N183" s="1038"/>
      <c r="O183" s="984">
        <f t="shared" ref="O183:O190" si="158">SUM(M183:N183)</f>
        <v>0</v>
      </c>
      <c r="P183" s="984">
        <f t="shared" ref="P183:Q190" si="159">D183+G183+J183+M183</f>
        <v>12910</v>
      </c>
      <c r="Q183" s="984">
        <f t="shared" si="159"/>
        <v>11837</v>
      </c>
      <c r="R183" s="984">
        <f>P183+Q183</f>
        <v>24747</v>
      </c>
      <c r="S183" s="690"/>
      <c r="T183" s="676" t="str">
        <f t="shared" ref="T183:T247" si="160">IF(P183=X183,"TRUE","FALSE")</f>
        <v>TRUE</v>
      </c>
      <c r="U183" s="676" t="str">
        <f t="shared" ref="U183:U247" si="161">IF(Q183=Y183,"TRUE","FALSE")</f>
        <v>TRUE</v>
      </c>
      <c r="V183" s="676" t="str">
        <f t="shared" ref="V183:V214" si="162">IF(R183=Z183,"TRUE","FALSE")</f>
        <v>TRUE</v>
      </c>
      <c r="X183" s="675">
        <f>Birth!Y183</f>
        <v>12910</v>
      </c>
      <c r="Y183" s="675">
        <f>Birth!Z183</f>
        <v>11837</v>
      </c>
      <c r="Z183" s="675">
        <f>Birth!AA183</f>
        <v>24747</v>
      </c>
      <c r="AB183" s="1361" t="s">
        <v>492</v>
      </c>
      <c r="AC183" s="1364" t="s">
        <v>493</v>
      </c>
      <c r="AD183" s="1364"/>
      <c r="AE183" s="1364"/>
      <c r="AF183" s="1364"/>
      <c r="AG183" s="1364"/>
      <c r="AH183" s="1364"/>
      <c r="AI183" s="1359" t="s">
        <v>494</v>
      </c>
      <c r="AJ183" s="1359"/>
      <c r="AK183" s="1359"/>
      <c r="AL183" s="1359" t="s">
        <v>152</v>
      </c>
      <c r="AM183" s="1359"/>
      <c r="AN183" s="1359"/>
      <c r="AO183" s="1364" t="s">
        <v>6</v>
      </c>
      <c r="AP183" s="1364"/>
      <c r="AQ183" s="1364"/>
    </row>
    <row r="184" spans="1:46" s="675" customFormat="1" ht="24" customHeight="1">
      <c r="A184" s="675">
        <v>2</v>
      </c>
      <c r="B184" s="671">
        <v>2</v>
      </c>
      <c r="C184" s="654" t="s">
        <v>499</v>
      </c>
      <c r="D184" s="1038">
        <v>340</v>
      </c>
      <c r="E184" s="1038">
        <v>297</v>
      </c>
      <c r="F184" s="984">
        <f t="shared" si="155"/>
        <v>637</v>
      </c>
      <c r="G184" s="1038">
        <v>0</v>
      </c>
      <c r="H184" s="1038">
        <v>0</v>
      </c>
      <c r="I184" s="984">
        <f t="shared" si="156"/>
        <v>0</v>
      </c>
      <c r="J184" s="1038">
        <v>0</v>
      </c>
      <c r="K184" s="1038">
        <v>0</v>
      </c>
      <c r="L184" s="984">
        <f t="shared" si="157"/>
        <v>0</v>
      </c>
      <c r="M184" s="1038"/>
      <c r="N184" s="1038"/>
      <c r="O184" s="984">
        <f t="shared" si="158"/>
        <v>0</v>
      </c>
      <c r="P184" s="984">
        <f t="shared" si="159"/>
        <v>340</v>
      </c>
      <c r="Q184" s="984">
        <f t="shared" si="159"/>
        <v>297</v>
      </c>
      <c r="R184" s="984">
        <f t="shared" ref="R184:R190" si="163">P184+Q184</f>
        <v>637</v>
      </c>
      <c r="S184" s="690"/>
      <c r="T184" s="676" t="str">
        <f t="shared" si="160"/>
        <v>TRUE</v>
      </c>
      <c r="U184" s="676" t="str">
        <f t="shared" si="161"/>
        <v>TRUE</v>
      </c>
      <c r="V184" s="676" t="str">
        <f t="shared" si="162"/>
        <v>TRUE</v>
      </c>
      <c r="X184" s="675">
        <f>Birth!Y184</f>
        <v>340</v>
      </c>
      <c r="Y184" s="675">
        <f>Birth!Z184</f>
        <v>297</v>
      </c>
      <c r="Z184" s="675">
        <f>Birth!AA184</f>
        <v>637</v>
      </c>
      <c r="AB184" s="1362"/>
      <c r="AC184" s="1364" t="s">
        <v>495</v>
      </c>
      <c r="AD184" s="1364"/>
      <c r="AE184" s="1364"/>
      <c r="AF184" s="1359" t="s">
        <v>496</v>
      </c>
      <c r="AG184" s="1359"/>
      <c r="AH184" s="1359"/>
      <c r="AI184" s="1359"/>
      <c r="AJ184" s="1359"/>
      <c r="AK184" s="1359"/>
      <c r="AL184" s="1359"/>
      <c r="AM184" s="1359"/>
      <c r="AN184" s="1359"/>
      <c r="AO184" s="1364"/>
      <c r="AP184" s="1364"/>
      <c r="AQ184" s="1364"/>
    </row>
    <row r="185" spans="1:46" s="675" customFormat="1" ht="24" customHeight="1">
      <c r="A185" s="675">
        <v>3</v>
      </c>
      <c r="B185" s="671">
        <v>3</v>
      </c>
      <c r="C185" s="654" t="s">
        <v>16</v>
      </c>
      <c r="D185" s="1038">
        <v>520</v>
      </c>
      <c r="E185" s="1038">
        <v>489</v>
      </c>
      <c r="F185" s="984">
        <f t="shared" si="155"/>
        <v>1009</v>
      </c>
      <c r="G185" s="1038">
        <v>800</v>
      </c>
      <c r="H185" s="1038">
        <v>750</v>
      </c>
      <c r="I185" s="984">
        <f t="shared" si="156"/>
        <v>1550</v>
      </c>
      <c r="J185" s="1038">
        <v>0</v>
      </c>
      <c r="K185" s="1038">
        <v>0</v>
      </c>
      <c r="L185" s="984">
        <f t="shared" si="157"/>
        <v>0</v>
      </c>
      <c r="M185" s="1038"/>
      <c r="N185" s="1038"/>
      <c r="O185" s="984">
        <f t="shared" si="158"/>
        <v>0</v>
      </c>
      <c r="P185" s="984">
        <f t="shared" si="159"/>
        <v>1320</v>
      </c>
      <c r="Q185" s="984">
        <f t="shared" si="159"/>
        <v>1239</v>
      </c>
      <c r="R185" s="984">
        <f t="shared" si="163"/>
        <v>2559</v>
      </c>
      <c r="S185" s="690"/>
      <c r="T185" s="676" t="str">
        <f t="shared" si="160"/>
        <v>TRUE</v>
      </c>
      <c r="U185" s="676" t="str">
        <f t="shared" si="161"/>
        <v>TRUE</v>
      </c>
      <c r="V185" s="676" t="str">
        <f t="shared" si="162"/>
        <v>TRUE</v>
      </c>
      <c r="X185" s="675">
        <f>Birth!Y185</f>
        <v>1320</v>
      </c>
      <c r="Y185" s="675">
        <f>Birth!Z185</f>
        <v>1239</v>
      </c>
      <c r="Z185" s="675">
        <f>Birth!AA185</f>
        <v>2559</v>
      </c>
      <c r="AB185" s="1363"/>
      <c r="AC185" s="703" t="s">
        <v>240</v>
      </c>
      <c r="AD185" s="703" t="s">
        <v>241</v>
      </c>
      <c r="AE185" s="704" t="s">
        <v>234</v>
      </c>
      <c r="AF185" s="703" t="s">
        <v>240</v>
      </c>
      <c r="AG185" s="703" t="s">
        <v>241</v>
      </c>
      <c r="AH185" s="704" t="s">
        <v>234</v>
      </c>
      <c r="AI185" s="703" t="s">
        <v>240</v>
      </c>
      <c r="AJ185" s="703" t="s">
        <v>241</v>
      </c>
      <c r="AK185" s="704" t="s">
        <v>234</v>
      </c>
      <c r="AL185" s="703" t="s">
        <v>240</v>
      </c>
      <c r="AM185" s="703" t="s">
        <v>241</v>
      </c>
      <c r="AN185" s="704" t="s">
        <v>234</v>
      </c>
      <c r="AO185" s="703" t="s">
        <v>240</v>
      </c>
      <c r="AP185" s="703" t="s">
        <v>241</v>
      </c>
      <c r="AQ185" s="704" t="s">
        <v>234</v>
      </c>
    </row>
    <row r="186" spans="1:46" s="675" customFormat="1" ht="24" customHeight="1">
      <c r="A186" s="675">
        <v>4</v>
      </c>
      <c r="B186" s="683">
        <v>4</v>
      </c>
      <c r="C186" s="654" t="s">
        <v>686</v>
      </c>
      <c r="D186" s="1038">
        <v>69</v>
      </c>
      <c r="E186" s="1038">
        <v>46</v>
      </c>
      <c r="F186" s="984">
        <f t="shared" si="155"/>
        <v>115</v>
      </c>
      <c r="G186" s="1038">
        <v>152</v>
      </c>
      <c r="H186" s="1038">
        <v>129</v>
      </c>
      <c r="I186" s="984">
        <f t="shared" si="156"/>
        <v>281</v>
      </c>
      <c r="J186" s="1038">
        <v>4</v>
      </c>
      <c r="K186" s="1038">
        <v>1</v>
      </c>
      <c r="L186" s="984">
        <f t="shared" si="157"/>
        <v>5</v>
      </c>
      <c r="M186" s="1038"/>
      <c r="N186" s="1038"/>
      <c r="O186" s="984">
        <f t="shared" si="158"/>
        <v>0</v>
      </c>
      <c r="P186" s="984">
        <f t="shared" si="159"/>
        <v>225</v>
      </c>
      <c r="Q186" s="984">
        <f t="shared" si="159"/>
        <v>176</v>
      </c>
      <c r="R186" s="984">
        <f t="shared" si="163"/>
        <v>401</v>
      </c>
      <c r="S186" s="690"/>
      <c r="T186" s="676" t="str">
        <f t="shared" si="160"/>
        <v>TRUE</v>
      </c>
      <c r="U186" s="676" t="str">
        <f t="shared" si="161"/>
        <v>TRUE</v>
      </c>
      <c r="V186" s="676" t="str">
        <f t="shared" si="162"/>
        <v>TRUE</v>
      </c>
      <c r="X186" s="675">
        <f>Birth!Y186</f>
        <v>225</v>
      </c>
      <c r="Y186" s="675">
        <f>Birth!Z186</f>
        <v>176</v>
      </c>
      <c r="Z186" s="675">
        <f>Birth!AA186</f>
        <v>401</v>
      </c>
      <c r="AB186" s="705" t="s">
        <v>222</v>
      </c>
      <c r="AC186" s="684">
        <f t="shared" ref="AC186:AQ186" si="164">D174</f>
        <v>14420</v>
      </c>
      <c r="AD186" s="684">
        <f t="shared" si="164"/>
        <v>13505</v>
      </c>
      <c r="AE186" s="684">
        <f t="shared" si="164"/>
        <v>27925</v>
      </c>
      <c r="AF186" s="684">
        <f t="shared" si="164"/>
        <v>11621</v>
      </c>
      <c r="AG186" s="684">
        <f t="shared" si="164"/>
        <v>10615</v>
      </c>
      <c r="AH186" s="684">
        <f t="shared" si="164"/>
        <v>22236</v>
      </c>
      <c r="AI186" s="684">
        <f t="shared" si="164"/>
        <v>247</v>
      </c>
      <c r="AJ186" s="684">
        <f t="shared" si="164"/>
        <v>228</v>
      </c>
      <c r="AK186" s="684">
        <f t="shared" si="164"/>
        <v>475</v>
      </c>
      <c r="AL186" s="684">
        <f t="shared" si="164"/>
        <v>551</v>
      </c>
      <c r="AM186" s="684">
        <f t="shared" si="164"/>
        <v>641</v>
      </c>
      <c r="AN186" s="684">
        <f t="shared" si="164"/>
        <v>1192</v>
      </c>
      <c r="AO186" s="684">
        <f t="shared" si="164"/>
        <v>26839</v>
      </c>
      <c r="AP186" s="684">
        <f t="shared" si="164"/>
        <v>24989</v>
      </c>
      <c r="AQ186" s="684">
        <f t="shared" si="164"/>
        <v>51828</v>
      </c>
    </row>
    <row r="187" spans="1:46" s="675" customFormat="1" ht="22.5" customHeight="1">
      <c r="A187" s="675">
        <v>5</v>
      </c>
      <c r="B187" s="683">
        <v>5</v>
      </c>
      <c r="C187" s="654" t="s">
        <v>17</v>
      </c>
      <c r="D187" s="1038">
        <v>120</v>
      </c>
      <c r="E187" s="1038">
        <v>109</v>
      </c>
      <c r="F187" s="984">
        <f t="shared" si="155"/>
        <v>229</v>
      </c>
      <c r="G187" s="1038">
        <v>104</v>
      </c>
      <c r="H187" s="1038">
        <v>90</v>
      </c>
      <c r="I187" s="984">
        <f t="shared" si="156"/>
        <v>194</v>
      </c>
      <c r="J187" s="1038">
        <v>42</v>
      </c>
      <c r="K187" s="1038">
        <v>36</v>
      </c>
      <c r="L187" s="984">
        <f t="shared" si="157"/>
        <v>78</v>
      </c>
      <c r="M187" s="1038"/>
      <c r="N187" s="1038"/>
      <c r="O187" s="984">
        <f t="shared" si="158"/>
        <v>0</v>
      </c>
      <c r="P187" s="984">
        <f t="shared" si="159"/>
        <v>266</v>
      </c>
      <c r="Q187" s="984">
        <f t="shared" si="159"/>
        <v>235</v>
      </c>
      <c r="R187" s="984">
        <f t="shared" si="163"/>
        <v>501</v>
      </c>
      <c r="S187" s="690"/>
      <c r="T187" s="676" t="str">
        <f t="shared" si="160"/>
        <v>TRUE</v>
      </c>
      <c r="U187" s="676" t="str">
        <f t="shared" si="161"/>
        <v>TRUE</v>
      </c>
      <c r="V187" s="676" t="str">
        <f t="shared" si="162"/>
        <v>TRUE</v>
      </c>
      <c r="X187" s="675">
        <f>Birth!Y187</f>
        <v>266</v>
      </c>
      <c r="Y187" s="675">
        <f>Birth!Z187</f>
        <v>235</v>
      </c>
      <c r="Z187" s="675">
        <f>Birth!AA187</f>
        <v>501</v>
      </c>
      <c r="AB187" s="1345" t="s">
        <v>600</v>
      </c>
      <c r="AC187" s="1346"/>
      <c r="AD187" s="1346"/>
      <c r="AE187" s="1346"/>
      <c r="AF187" s="1346"/>
      <c r="AG187" s="1346"/>
      <c r="AH187" s="1346"/>
      <c r="AI187" s="1346"/>
      <c r="AJ187" s="1346"/>
      <c r="AK187" s="1346"/>
      <c r="AL187" s="1346"/>
      <c r="AM187" s="1346"/>
      <c r="AN187" s="1346"/>
      <c r="AO187" s="1346"/>
      <c r="AP187" s="1346"/>
      <c r="AQ187" s="1347"/>
    </row>
    <row r="188" spans="1:46" s="675" customFormat="1" ht="22.5" customHeight="1">
      <c r="A188" s="675">
        <v>6</v>
      </c>
      <c r="B188" s="683">
        <v>6</v>
      </c>
      <c r="C188" s="654" t="s">
        <v>666</v>
      </c>
      <c r="D188" s="1038">
        <v>67</v>
      </c>
      <c r="E188" s="1038">
        <v>78</v>
      </c>
      <c r="F188" s="984">
        <f t="shared" si="155"/>
        <v>145</v>
      </c>
      <c r="G188" s="1038">
        <v>104</v>
      </c>
      <c r="H188" s="1038">
        <v>103</v>
      </c>
      <c r="I188" s="984">
        <f t="shared" si="156"/>
        <v>207</v>
      </c>
      <c r="J188" s="1038">
        <v>1</v>
      </c>
      <c r="K188" s="1038">
        <v>2</v>
      </c>
      <c r="L188" s="984">
        <f t="shared" si="157"/>
        <v>3</v>
      </c>
      <c r="M188" s="1038"/>
      <c r="N188" s="1038"/>
      <c r="O188" s="984">
        <f t="shared" si="158"/>
        <v>0</v>
      </c>
      <c r="P188" s="984">
        <f t="shared" si="159"/>
        <v>172</v>
      </c>
      <c r="Q188" s="984">
        <f t="shared" si="159"/>
        <v>183</v>
      </c>
      <c r="R188" s="984">
        <f t="shared" si="163"/>
        <v>355</v>
      </c>
      <c r="S188" s="690"/>
      <c r="T188" s="676" t="str">
        <f t="shared" si="160"/>
        <v>TRUE</v>
      </c>
      <c r="U188" s="676" t="str">
        <f t="shared" si="161"/>
        <v>TRUE</v>
      </c>
      <c r="V188" s="676" t="str">
        <f t="shared" si="162"/>
        <v>TRUE</v>
      </c>
      <c r="X188" s="675">
        <f>Birth!Y188</f>
        <v>172</v>
      </c>
      <c r="Y188" s="675">
        <f>Birth!Z188</f>
        <v>183</v>
      </c>
      <c r="Z188" s="675">
        <f>Birth!AA188</f>
        <v>355</v>
      </c>
      <c r="AB188" s="685" t="s">
        <v>500</v>
      </c>
      <c r="AC188" s="686">
        <f t="shared" ref="AC188:AQ188" si="165">D183</f>
        <v>4266</v>
      </c>
      <c r="AD188" s="686">
        <f t="shared" si="165"/>
        <v>3896</v>
      </c>
      <c r="AE188" s="686">
        <f t="shared" si="165"/>
        <v>8162</v>
      </c>
      <c r="AF188" s="686">
        <f t="shared" si="165"/>
        <v>8209</v>
      </c>
      <c r="AG188" s="686">
        <f t="shared" si="165"/>
        <v>7504</v>
      </c>
      <c r="AH188" s="686">
        <f t="shared" si="165"/>
        <v>15713</v>
      </c>
      <c r="AI188" s="686">
        <f t="shared" si="165"/>
        <v>435</v>
      </c>
      <c r="AJ188" s="686">
        <f t="shared" si="165"/>
        <v>437</v>
      </c>
      <c r="AK188" s="686">
        <f t="shared" si="165"/>
        <v>872</v>
      </c>
      <c r="AL188" s="686">
        <f t="shared" si="165"/>
        <v>0</v>
      </c>
      <c r="AM188" s="686">
        <f t="shared" si="165"/>
        <v>0</v>
      </c>
      <c r="AN188" s="686">
        <f t="shared" si="165"/>
        <v>0</v>
      </c>
      <c r="AO188" s="686">
        <f t="shared" si="165"/>
        <v>12910</v>
      </c>
      <c r="AP188" s="686">
        <f t="shared" si="165"/>
        <v>11837</v>
      </c>
      <c r="AQ188" s="686">
        <f t="shared" si="165"/>
        <v>24747</v>
      </c>
    </row>
    <row r="189" spans="1:46" s="675" customFormat="1" ht="22.5" customHeight="1">
      <c r="A189" s="675">
        <v>7</v>
      </c>
      <c r="B189" s="683">
        <v>7</v>
      </c>
      <c r="C189" s="654" t="s">
        <v>18</v>
      </c>
      <c r="D189" s="1038">
        <v>36</v>
      </c>
      <c r="E189" s="1038">
        <v>38</v>
      </c>
      <c r="F189" s="984">
        <f t="shared" si="155"/>
        <v>74</v>
      </c>
      <c r="G189" s="1038">
        <v>36</v>
      </c>
      <c r="H189" s="1038">
        <v>30</v>
      </c>
      <c r="I189" s="984">
        <f t="shared" si="156"/>
        <v>66</v>
      </c>
      <c r="J189" s="1038">
        <v>0</v>
      </c>
      <c r="K189" s="1038">
        <v>1</v>
      </c>
      <c r="L189" s="984">
        <f t="shared" si="157"/>
        <v>1</v>
      </c>
      <c r="M189" s="1038"/>
      <c r="N189" s="1038"/>
      <c r="O189" s="984">
        <f t="shared" si="158"/>
        <v>0</v>
      </c>
      <c r="P189" s="984">
        <f t="shared" si="159"/>
        <v>72</v>
      </c>
      <c r="Q189" s="984">
        <f t="shared" si="159"/>
        <v>69</v>
      </c>
      <c r="R189" s="984">
        <f t="shared" si="163"/>
        <v>141</v>
      </c>
      <c r="S189" s="690"/>
      <c r="T189" s="676" t="str">
        <f t="shared" si="160"/>
        <v>TRUE</v>
      </c>
      <c r="U189" s="676" t="str">
        <f t="shared" si="161"/>
        <v>TRUE</v>
      </c>
      <c r="V189" s="676" t="str">
        <f t="shared" si="162"/>
        <v>TRUE</v>
      </c>
      <c r="X189" s="675">
        <f>Birth!Y189</f>
        <v>72</v>
      </c>
      <c r="Y189" s="675">
        <f>Birth!Z189</f>
        <v>69</v>
      </c>
      <c r="Z189" s="675">
        <f>Birth!AA189</f>
        <v>141</v>
      </c>
      <c r="AB189" s="685" t="s">
        <v>511</v>
      </c>
      <c r="AC189" s="686">
        <f t="shared" ref="AC189:AQ189" si="166">D194</f>
        <v>2558</v>
      </c>
      <c r="AD189" s="686">
        <f t="shared" si="166"/>
        <v>2357</v>
      </c>
      <c r="AE189" s="686">
        <f t="shared" si="166"/>
        <v>4915</v>
      </c>
      <c r="AF189" s="686">
        <f t="shared" si="166"/>
        <v>1192</v>
      </c>
      <c r="AG189" s="686">
        <f t="shared" si="166"/>
        <v>1000</v>
      </c>
      <c r="AH189" s="686">
        <f t="shared" si="166"/>
        <v>2192</v>
      </c>
      <c r="AI189" s="686">
        <f t="shared" si="166"/>
        <v>0</v>
      </c>
      <c r="AJ189" s="686">
        <f t="shared" si="166"/>
        <v>0</v>
      </c>
      <c r="AK189" s="686">
        <f t="shared" si="166"/>
        <v>0</v>
      </c>
      <c r="AL189" s="686">
        <f t="shared" si="166"/>
        <v>14</v>
      </c>
      <c r="AM189" s="686">
        <f t="shared" si="166"/>
        <v>17</v>
      </c>
      <c r="AN189" s="686">
        <f t="shared" si="166"/>
        <v>31</v>
      </c>
      <c r="AO189" s="686">
        <f t="shared" si="166"/>
        <v>3764</v>
      </c>
      <c r="AP189" s="686">
        <f t="shared" si="166"/>
        <v>3374</v>
      </c>
      <c r="AQ189" s="686">
        <f t="shared" si="166"/>
        <v>7138</v>
      </c>
    </row>
    <row r="190" spans="1:46" s="675" customFormat="1" ht="22.5" customHeight="1">
      <c r="A190" s="675">
        <v>8</v>
      </c>
      <c r="B190" s="683">
        <v>8</v>
      </c>
      <c r="C190" s="654" t="s">
        <v>910</v>
      </c>
      <c r="D190" s="1046">
        <v>263</v>
      </c>
      <c r="E190" s="1038">
        <v>238</v>
      </c>
      <c r="F190" s="984">
        <f t="shared" si="155"/>
        <v>501</v>
      </c>
      <c r="G190" s="1038">
        <v>2</v>
      </c>
      <c r="H190" s="1038">
        <v>0</v>
      </c>
      <c r="I190" s="984">
        <f t="shared" si="156"/>
        <v>2</v>
      </c>
      <c r="J190" s="1038">
        <v>2</v>
      </c>
      <c r="K190" s="1038">
        <v>0</v>
      </c>
      <c r="L190" s="984">
        <f t="shared" si="157"/>
        <v>2</v>
      </c>
      <c r="M190" s="1038"/>
      <c r="N190" s="1038"/>
      <c r="O190" s="984">
        <f t="shared" si="158"/>
        <v>0</v>
      </c>
      <c r="P190" s="984">
        <f t="shared" si="159"/>
        <v>267</v>
      </c>
      <c r="Q190" s="984">
        <f t="shared" si="159"/>
        <v>238</v>
      </c>
      <c r="R190" s="984">
        <f t="shared" si="163"/>
        <v>505</v>
      </c>
      <c r="S190" s="690"/>
      <c r="T190" s="676" t="str">
        <f t="shared" si="160"/>
        <v>TRUE</v>
      </c>
      <c r="U190" s="676" t="str">
        <f t="shared" si="161"/>
        <v>TRUE</v>
      </c>
      <c r="V190" s="676" t="str">
        <f t="shared" si="162"/>
        <v>TRUE</v>
      </c>
      <c r="X190" s="675">
        <f>Birth!Y190</f>
        <v>267</v>
      </c>
      <c r="Y190" s="675">
        <f>Birth!Z190</f>
        <v>238</v>
      </c>
      <c r="Z190" s="675">
        <f>Birth!AA190</f>
        <v>505</v>
      </c>
      <c r="AB190" s="685" t="s">
        <v>501</v>
      </c>
      <c r="AC190" s="686">
        <f t="shared" ref="AC190:AQ190" si="167">D201</f>
        <v>2827</v>
      </c>
      <c r="AD190" s="686">
        <f t="shared" si="167"/>
        <v>2673</v>
      </c>
      <c r="AE190" s="686">
        <f t="shared" si="167"/>
        <v>5500</v>
      </c>
      <c r="AF190" s="686">
        <f t="shared" si="167"/>
        <v>3652</v>
      </c>
      <c r="AG190" s="686">
        <f t="shared" si="167"/>
        <v>3303</v>
      </c>
      <c r="AH190" s="686">
        <f t="shared" si="167"/>
        <v>6955</v>
      </c>
      <c r="AI190" s="686">
        <f t="shared" si="167"/>
        <v>285</v>
      </c>
      <c r="AJ190" s="686">
        <f t="shared" si="167"/>
        <v>316</v>
      </c>
      <c r="AK190" s="686">
        <f t="shared" si="167"/>
        <v>601</v>
      </c>
      <c r="AL190" s="686">
        <f t="shared" si="167"/>
        <v>0</v>
      </c>
      <c r="AM190" s="686">
        <f t="shared" si="167"/>
        <v>0</v>
      </c>
      <c r="AN190" s="686">
        <f t="shared" si="167"/>
        <v>0</v>
      </c>
      <c r="AO190" s="686">
        <f t="shared" si="167"/>
        <v>6764</v>
      </c>
      <c r="AP190" s="686">
        <f t="shared" si="167"/>
        <v>6292</v>
      </c>
      <c r="AQ190" s="686">
        <f t="shared" si="167"/>
        <v>13056</v>
      </c>
    </row>
    <row r="191" spans="1:46" s="675" customFormat="1" ht="22.5" customHeight="1">
      <c r="A191" s="675">
        <v>9</v>
      </c>
      <c r="B191" s="683">
        <v>9</v>
      </c>
      <c r="C191" s="654" t="s">
        <v>19</v>
      </c>
      <c r="D191" s="1038">
        <v>74</v>
      </c>
      <c r="E191" s="1038">
        <v>82</v>
      </c>
      <c r="F191" s="984">
        <f t="shared" si="155"/>
        <v>156</v>
      </c>
      <c r="G191" s="1038">
        <v>143</v>
      </c>
      <c r="H191" s="1038">
        <v>124</v>
      </c>
      <c r="I191" s="984">
        <f t="shared" si="156"/>
        <v>267</v>
      </c>
      <c r="J191" s="1038">
        <v>3</v>
      </c>
      <c r="K191" s="1038">
        <v>4</v>
      </c>
      <c r="L191" s="984">
        <f t="shared" ref="L191" si="168">J191+K191</f>
        <v>7</v>
      </c>
      <c r="M191" s="1038"/>
      <c r="N191" s="1038"/>
      <c r="O191" s="984">
        <f t="shared" ref="O191" si="169">SUM(M191:N191)</f>
        <v>0</v>
      </c>
      <c r="P191" s="984">
        <f t="shared" ref="P191" si="170">D191+G191+J191+M191</f>
        <v>220</v>
      </c>
      <c r="Q191" s="984">
        <f t="shared" ref="Q191" si="171">E191+H191+K191+N191</f>
        <v>210</v>
      </c>
      <c r="R191" s="984">
        <f t="shared" ref="R191" si="172">P191+Q191</f>
        <v>430</v>
      </c>
      <c r="S191" s="690"/>
      <c r="T191" s="676" t="str">
        <f t="shared" ref="T191" si="173">IF(P191=X191,"TRUE","FALSE")</f>
        <v>TRUE</v>
      </c>
      <c r="U191" s="676" t="str">
        <f t="shared" ref="U191" si="174">IF(Q191=Y191,"TRUE","FALSE")</f>
        <v>TRUE</v>
      </c>
      <c r="V191" s="676" t="str">
        <f t="shared" ref="V191" si="175">IF(R191=Z191,"TRUE","FALSE")</f>
        <v>TRUE</v>
      </c>
      <c r="X191" s="675">
        <f>Birth!Y191</f>
        <v>220</v>
      </c>
      <c r="Y191" s="675">
        <f>Birth!Z191</f>
        <v>210</v>
      </c>
      <c r="Z191" s="675">
        <f>Birth!AA191</f>
        <v>430</v>
      </c>
      <c r="AB191" s="685" t="s">
        <v>502</v>
      </c>
      <c r="AC191" s="686">
        <f t="shared" ref="AC191:AQ191" si="176">D225</f>
        <v>1677</v>
      </c>
      <c r="AD191" s="686">
        <f t="shared" si="176"/>
        <v>1552</v>
      </c>
      <c r="AE191" s="686">
        <f t="shared" si="176"/>
        <v>3229</v>
      </c>
      <c r="AF191" s="686">
        <f t="shared" si="176"/>
        <v>1936</v>
      </c>
      <c r="AG191" s="686">
        <f t="shared" si="176"/>
        <v>1687</v>
      </c>
      <c r="AH191" s="686">
        <f t="shared" si="176"/>
        <v>3623</v>
      </c>
      <c r="AI191" s="686">
        <f t="shared" si="176"/>
        <v>36</v>
      </c>
      <c r="AJ191" s="686">
        <f t="shared" si="176"/>
        <v>42</v>
      </c>
      <c r="AK191" s="686">
        <f t="shared" si="176"/>
        <v>78</v>
      </c>
      <c r="AL191" s="686">
        <f t="shared" si="176"/>
        <v>15</v>
      </c>
      <c r="AM191" s="686">
        <f t="shared" si="176"/>
        <v>12</v>
      </c>
      <c r="AN191" s="686">
        <f t="shared" si="176"/>
        <v>27</v>
      </c>
      <c r="AO191" s="686">
        <f t="shared" si="176"/>
        <v>3664</v>
      </c>
      <c r="AP191" s="686">
        <f t="shared" si="176"/>
        <v>3293</v>
      </c>
      <c r="AQ191" s="686">
        <f t="shared" si="176"/>
        <v>6957</v>
      </c>
    </row>
    <row r="192" spans="1:46" s="675" customFormat="1" ht="22.5" customHeight="1">
      <c r="B192" s="665"/>
      <c r="C192" s="687" t="s">
        <v>6</v>
      </c>
      <c r="D192" s="1031">
        <f>SUM(D183:D191)</f>
        <v>5755</v>
      </c>
      <c r="E192" s="1031">
        <f t="shared" ref="E192:R192" si="177">SUM(E183:E191)</f>
        <v>5273</v>
      </c>
      <c r="F192" s="1031">
        <f t="shared" si="177"/>
        <v>11028</v>
      </c>
      <c r="G192" s="1031">
        <f t="shared" si="177"/>
        <v>9550</v>
      </c>
      <c r="H192" s="1031">
        <f t="shared" si="177"/>
        <v>8730</v>
      </c>
      <c r="I192" s="1031">
        <f t="shared" si="177"/>
        <v>18280</v>
      </c>
      <c r="J192" s="1031">
        <f t="shared" si="177"/>
        <v>487</v>
      </c>
      <c r="K192" s="1031">
        <f t="shared" si="177"/>
        <v>481</v>
      </c>
      <c r="L192" s="1031">
        <f t="shared" si="177"/>
        <v>968</v>
      </c>
      <c r="M192" s="1031">
        <f t="shared" si="177"/>
        <v>0</v>
      </c>
      <c r="N192" s="1031">
        <f t="shared" si="177"/>
        <v>0</v>
      </c>
      <c r="O192" s="1031">
        <f t="shared" si="177"/>
        <v>0</v>
      </c>
      <c r="P192" s="1031">
        <f t="shared" si="177"/>
        <v>15792</v>
      </c>
      <c r="Q192" s="1031">
        <f t="shared" si="177"/>
        <v>14484</v>
      </c>
      <c r="R192" s="1031">
        <f t="shared" si="177"/>
        <v>30276</v>
      </c>
      <c r="S192" s="915"/>
      <c r="T192" s="676" t="str">
        <f t="shared" si="160"/>
        <v>TRUE</v>
      </c>
      <c r="U192" s="676" t="str">
        <f t="shared" si="161"/>
        <v>TRUE</v>
      </c>
      <c r="V192" s="676" t="str">
        <f t="shared" si="162"/>
        <v>TRUE</v>
      </c>
      <c r="X192" s="675">
        <f>Birth!Y192</f>
        <v>15792</v>
      </c>
      <c r="Y192" s="675">
        <f>Birth!Z192</f>
        <v>14484</v>
      </c>
      <c r="Z192" s="675">
        <f>Birth!AA192</f>
        <v>30276</v>
      </c>
      <c r="AB192" s="685" t="s">
        <v>503</v>
      </c>
      <c r="AC192" s="686">
        <f t="shared" ref="AC192:AQ192" si="178">D249</f>
        <v>872</v>
      </c>
      <c r="AD192" s="686">
        <f t="shared" si="178"/>
        <v>776</v>
      </c>
      <c r="AE192" s="686">
        <f t="shared" si="178"/>
        <v>1648</v>
      </c>
      <c r="AF192" s="686">
        <f t="shared" si="178"/>
        <v>2410</v>
      </c>
      <c r="AG192" s="686">
        <f t="shared" si="178"/>
        <v>1827</v>
      </c>
      <c r="AH192" s="686">
        <f t="shared" si="178"/>
        <v>4237</v>
      </c>
      <c r="AI192" s="686">
        <f t="shared" si="178"/>
        <v>0</v>
      </c>
      <c r="AJ192" s="686">
        <f t="shared" si="178"/>
        <v>0</v>
      </c>
      <c r="AK192" s="686">
        <f t="shared" si="178"/>
        <v>0</v>
      </c>
      <c r="AL192" s="686">
        <f t="shared" si="178"/>
        <v>189</v>
      </c>
      <c r="AM192" s="686">
        <f t="shared" si="178"/>
        <v>166</v>
      </c>
      <c r="AN192" s="686">
        <f t="shared" si="178"/>
        <v>355</v>
      </c>
      <c r="AO192" s="686">
        <f t="shared" si="178"/>
        <v>3471</v>
      </c>
      <c r="AP192" s="686">
        <f t="shared" si="178"/>
        <v>2769</v>
      </c>
      <c r="AQ192" s="686">
        <f t="shared" si="178"/>
        <v>6240</v>
      </c>
    </row>
    <row r="193" spans="1:43" s="675" customFormat="1" ht="22.5" customHeight="1">
      <c r="B193" s="688" t="s">
        <v>20</v>
      </c>
      <c r="C193" s="689"/>
      <c r="D193" s="1048"/>
      <c r="E193" s="1048"/>
      <c r="F193" s="1048"/>
      <c r="G193" s="1048"/>
      <c r="H193" s="1048"/>
      <c r="I193" s="1048"/>
      <c r="J193" s="1048"/>
      <c r="K193" s="1048"/>
      <c r="L193" s="1048"/>
      <c r="M193" s="1048"/>
      <c r="N193" s="1048"/>
      <c r="O193" s="1048"/>
      <c r="P193" s="1049"/>
      <c r="Q193" s="1049"/>
      <c r="R193" s="1048"/>
      <c r="S193" s="680"/>
      <c r="T193" s="676" t="str">
        <f t="shared" si="160"/>
        <v>TRUE</v>
      </c>
      <c r="U193" s="676" t="str">
        <f t="shared" si="161"/>
        <v>TRUE</v>
      </c>
      <c r="V193" s="676" t="str">
        <f t="shared" si="162"/>
        <v>TRUE</v>
      </c>
      <c r="X193" s="675">
        <f>Birth!Y193</f>
        <v>0</v>
      </c>
      <c r="Y193" s="675">
        <f>Birth!Z193</f>
        <v>0</v>
      </c>
      <c r="Z193" s="675">
        <f>Birth!AA193</f>
        <v>0</v>
      </c>
      <c r="AB193" s="685" t="s">
        <v>725</v>
      </c>
      <c r="AC193" s="686">
        <f t="shared" ref="AC193:AQ193" si="179">D258</f>
        <v>1280</v>
      </c>
      <c r="AD193" s="686">
        <f t="shared" si="179"/>
        <v>1130</v>
      </c>
      <c r="AE193" s="686">
        <f t="shared" si="179"/>
        <v>2410</v>
      </c>
      <c r="AF193" s="686">
        <f t="shared" si="179"/>
        <v>2822</v>
      </c>
      <c r="AG193" s="686">
        <f t="shared" si="179"/>
        <v>2778</v>
      </c>
      <c r="AH193" s="686">
        <f t="shared" si="179"/>
        <v>5600</v>
      </c>
      <c r="AI193" s="686">
        <f t="shared" si="179"/>
        <v>0</v>
      </c>
      <c r="AJ193" s="686">
        <f t="shared" si="179"/>
        <v>0</v>
      </c>
      <c r="AK193" s="686">
        <f t="shared" si="179"/>
        <v>0</v>
      </c>
      <c r="AL193" s="686">
        <f t="shared" si="179"/>
        <v>51</v>
      </c>
      <c r="AM193" s="686">
        <f t="shared" si="179"/>
        <v>59</v>
      </c>
      <c r="AN193" s="686">
        <f t="shared" si="179"/>
        <v>110</v>
      </c>
      <c r="AO193" s="686">
        <f t="shared" si="179"/>
        <v>4153</v>
      </c>
      <c r="AP193" s="686">
        <f t="shared" si="179"/>
        <v>3967</v>
      </c>
      <c r="AQ193" s="686">
        <f t="shared" si="179"/>
        <v>8120</v>
      </c>
    </row>
    <row r="194" spans="1:43" s="675" customFormat="1" ht="22.5" customHeight="1">
      <c r="A194" s="675">
        <v>1</v>
      </c>
      <c r="B194" s="666">
        <v>10</v>
      </c>
      <c r="C194" s="602" t="s">
        <v>783</v>
      </c>
      <c r="D194" s="984">
        <v>2558</v>
      </c>
      <c r="E194" s="984">
        <v>2357</v>
      </c>
      <c r="F194" s="984">
        <f>SUM(D194:E194)</f>
        <v>4915</v>
      </c>
      <c r="G194" s="984">
        <v>1192</v>
      </c>
      <c r="H194" s="984">
        <v>1000</v>
      </c>
      <c r="I194" s="984">
        <f>SUM(G194:H194)</f>
        <v>2192</v>
      </c>
      <c r="J194" s="984">
        <v>0</v>
      </c>
      <c r="K194" s="984">
        <v>0</v>
      </c>
      <c r="L194" s="984">
        <f>SUM(J194:K194)</f>
        <v>0</v>
      </c>
      <c r="M194" s="984">
        <v>14</v>
      </c>
      <c r="N194" s="984">
        <v>17</v>
      </c>
      <c r="O194" s="984">
        <f>SUM(M194:N194)</f>
        <v>31</v>
      </c>
      <c r="P194" s="984">
        <f t="shared" ref="P194:Q198" si="180">D194+G194+J194+M194</f>
        <v>3764</v>
      </c>
      <c r="Q194" s="984">
        <f t="shared" si="180"/>
        <v>3374</v>
      </c>
      <c r="R194" s="984">
        <f t="shared" ref="R194:R198" si="181">P194+Q194</f>
        <v>7138</v>
      </c>
      <c r="S194" s="690"/>
      <c r="T194" s="676" t="str">
        <f t="shared" si="160"/>
        <v>TRUE</v>
      </c>
      <c r="U194" s="676" t="str">
        <f t="shared" si="161"/>
        <v>TRUE</v>
      </c>
      <c r="V194" s="676" t="str">
        <f t="shared" si="162"/>
        <v>TRUE</v>
      </c>
      <c r="X194" s="675">
        <f>Birth!Y194</f>
        <v>3764</v>
      </c>
      <c r="Y194" s="675">
        <f>Birth!Z194</f>
        <v>3374</v>
      </c>
      <c r="Z194" s="675">
        <f>Birth!AA194</f>
        <v>7138</v>
      </c>
      <c r="AB194" s="685" t="s">
        <v>750</v>
      </c>
      <c r="AC194" s="686">
        <f t="shared" ref="AC194:AQ194" si="182">D265</f>
        <v>157</v>
      </c>
      <c r="AD194" s="686">
        <f t="shared" si="182"/>
        <v>154</v>
      </c>
      <c r="AE194" s="686">
        <f t="shared" si="182"/>
        <v>311</v>
      </c>
      <c r="AF194" s="686">
        <f t="shared" si="182"/>
        <v>444</v>
      </c>
      <c r="AG194" s="686">
        <f t="shared" si="182"/>
        <v>400</v>
      </c>
      <c r="AH194" s="686">
        <f t="shared" si="182"/>
        <v>844</v>
      </c>
      <c r="AI194" s="686">
        <f t="shared" si="182"/>
        <v>0</v>
      </c>
      <c r="AJ194" s="686">
        <f t="shared" si="182"/>
        <v>0</v>
      </c>
      <c r="AK194" s="686">
        <f t="shared" si="182"/>
        <v>0</v>
      </c>
      <c r="AL194" s="686">
        <f t="shared" si="182"/>
        <v>1</v>
      </c>
      <c r="AM194" s="686">
        <f t="shared" si="182"/>
        <v>0</v>
      </c>
      <c r="AN194" s="686">
        <f t="shared" si="182"/>
        <v>1</v>
      </c>
      <c r="AO194" s="686">
        <f t="shared" si="182"/>
        <v>602</v>
      </c>
      <c r="AP194" s="686">
        <f t="shared" si="182"/>
        <v>554</v>
      </c>
      <c r="AQ194" s="686">
        <f t="shared" si="182"/>
        <v>1156</v>
      </c>
    </row>
    <row r="195" spans="1:43" s="675" customFormat="1" ht="22.5" customHeight="1">
      <c r="A195" s="675">
        <v>2</v>
      </c>
      <c r="B195" s="666">
        <v>11</v>
      </c>
      <c r="C195" s="1057" t="s">
        <v>784</v>
      </c>
      <c r="D195" s="984">
        <v>118</v>
      </c>
      <c r="E195" s="984">
        <v>130</v>
      </c>
      <c r="F195" s="984">
        <f t="shared" ref="F195:F198" si="183">SUM(D195:E195)</f>
        <v>248</v>
      </c>
      <c r="G195" s="984">
        <v>9</v>
      </c>
      <c r="H195" s="984">
        <v>15</v>
      </c>
      <c r="I195" s="984">
        <f t="shared" ref="I195:I198" si="184">SUM(G195:H195)</f>
        <v>24</v>
      </c>
      <c r="J195" s="984">
        <v>1</v>
      </c>
      <c r="K195" s="984">
        <v>3</v>
      </c>
      <c r="L195" s="984">
        <f t="shared" ref="L195:L198" si="185">SUM(J195:K195)</f>
        <v>4</v>
      </c>
      <c r="M195" s="984">
        <v>0</v>
      </c>
      <c r="N195" s="984">
        <v>0</v>
      </c>
      <c r="O195" s="984">
        <f t="shared" ref="O195:O198" si="186">SUM(M195:N195)</f>
        <v>0</v>
      </c>
      <c r="P195" s="984">
        <f t="shared" si="180"/>
        <v>128</v>
      </c>
      <c r="Q195" s="984">
        <f t="shared" si="180"/>
        <v>148</v>
      </c>
      <c r="R195" s="984">
        <f t="shared" si="181"/>
        <v>276</v>
      </c>
      <c r="S195" s="690"/>
      <c r="T195" s="676" t="str">
        <f t="shared" si="160"/>
        <v>TRUE</v>
      </c>
      <c r="U195" s="676" t="str">
        <f t="shared" si="161"/>
        <v>TRUE</v>
      </c>
      <c r="V195" s="676" t="str">
        <f t="shared" si="162"/>
        <v>TRUE</v>
      </c>
      <c r="X195" s="675">
        <f>Birth!Y195</f>
        <v>128</v>
      </c>
      <c r="Y195" s="675">
        <f>Birth!Z195</f>
        <v>148</v>
      </c>
      <c r="Z195" s="675">
        <f>Birth!AA195</f>
        <v>276</v>
      </c>
      <c r="AB195" s="685" t="s">
        <v>751</v>
      </c>
      <c r="AC195" s="686">
        <f t="shared" ref="AC195:AQ195" si="187">D270</f>
        <v>2930</v>
      </c>
      <c r="AD195" s="686">
        <f t="shared" si="187"/>
        <v>2698</v>
      </c>
      <c r="AE195" s="686">
        <f t="shared" si="187"/>
        <v>5628</v>
      </c>
      <c r="AF195" s="686">
        <f t="shared" si="187"/>
        <v>7253</v>
      </c>
      <c r="AG195" s="686">
        <f t="shared" si="187"/>
        <v>6707</v>
      </c>
      <c r="AH195" s="686">
        <f t="shared" si="187"/>
        <v>13960</v>
      </c>
      <c r="AI195" s="686">
        <f t="shared" si="187"/>
        <v>456</v>
      </c>
      <c r="AJ195" s="686">
        <f t="shared" si="187"/>
        <v>562</v>
      </c>
      <c r="AK195" s="686">
        <f t="shared" si="187"/>
        <v>1018</v>
      </c>
      <c r="AL195" s="686">
        <f t="shared" si="187"/>
        <v>20</v>
      </c>
      <c r="AM195" s="686">
        <f t="shared" si="187"/>
        <v>13</v>
      </c>
      <c r="AN195" s="686">
        <f t="shared" si="187"/>
        <v>33</v>
      </c>
      <c r="AO195" s="686">
        <f t="shared" si="187"/>
        <v>10659</v>
      </c>
      <c r="AP195" s="686">
        <f t="shared" si="187"/>
        <v>9980</v>
      </c>
      <c r="AQ195" s="686">
        <f t="shared" si="187"/>
        <v>20639</v>
      </c>
    </row>
    <row r="196" spans="1:43" s="675" customFormat="1" ht="22.5" customHeight="1">
      <c r="A196" s="675">
        <v>3</v>
      </c>
      <c r="B196" s="666">
        <v>12</v>
      </c>
      <c r="C196" s="602" t="s">
        <v>785</v>
      </c>
      <c r="D196" s="984">
        <v>230</v>
      </c>
      <c r="E196" s="984">
        <v>231</v>
      </c>
      <c r="F196" s="984">
        <f t="shared" si="183"/>
        <v>461</v>
      </c>
      <c r="G196" s="984">
        <v>34</v>
      </c>
      <c r="H196" s="984">
        <v>26</v>
      </c>
      <c r="I196" s="984">
        <f t="shared" si="184"/>
        <v>60</v>
      </c>
      <c r="J196" s="984">
        <v>13</v>
      </c>
      <c r="K196" s="984">
        <v>4</v>
      </c>
      <c r="L196" s="984">
        <f t="shared" si="185"/>
        <v>17</v>
      </c>
      <c r="M196" s="984">
        <v>5</v>
      </c>
      <c r="N196" s="984">
        <v>2</v>
      </c>
      <c r="O196" s="984">
        <f t="shared" si="186"/>
        <v>7</v>
      </c>
      <c r="P196" s="984">
        <f t="shared" si="180"/>
        <v>282</v>
      </c>
      <c r="Q196" s="984">
        <f t="shared" si="180"/>
        <v>263</v>
      </c>
      <c r="R196" s="984">
        <f t="shared" si="181"/>
        <v>545</v>
      </c>
      <c r="S196" s="690"/>
      <c r="T196" s="676" t="str">
        <f t="shared" si="160"/>
        <v>TRUE</v>
      </c>
      <c r="U196" s="676" t="str">
        <f t="shared" si="161"/>
        <v>TRUE</v>
      </c>
      <c r="V196" s="676" t="str">
        <f t="shared" si="162"/>
        <v>TRUE</v>
      </c>
      <c r="X196" s="675">
        <f>Birth!Y196</f>
        <v>282</v>
      </c>
      <c r="Y196" s="675">
        <f>Birth!Z196</f>
        <v>263</v>
      </c>
      <c r="Z196" s="675">
        <f>Birth!AA196</f>
        <v>545</v>
      </c>
      <c r="AB196" s="685" t="s">
        <v>752</v>
      </c>
      <c r="AC196" s="686">
        <f t="shared" ref="AC196:AQ196" si="188">D287</f>
        <v>879</v>
      </c>
      <c r="AD196" s="686">
        <f t="shared" si="188"/>
        <v>872</v>
      </c>
      <c r="AE196" s="686">
        <f t="shared" si="188"/>
        <v>1751</v>
      </c>
      <c r="AF196" s="686">
        <f t="shared" si="188"/>
        <v>1314</v>
      </c>
      <c r="AG196" s="686">
        <f t="shared" si="188"/>
        <v>1226</v>
      </c>
      <c r="AH196" s="686">
        <f t="shared" si="188"/>
        <v>2540</v>
      </c>
      <c r="AI196" s="686">
        <f t="shared" si="188"/>
        <v>20</v>
      </c>
      <c r="AJ196" s="686">
        <f t="shared" si="188"/>
        <v>29</v>
      </c>
      <c r="AK196" s="686">
        <f t="shared" si="188"/>
        <v>49</v>
      </c>
      <c r="AL196" s="686">
        <f t="shared" si="188"/>
        <v>1</v>
      </c>
      <c r="AM196" s="686">
        <f t="shared" si="188"/>
        <v>0</v>
      </c>
      <c r="AN196" s="686">
        <f t="shared" si="188"/>
        <v>1</v>
      </c>
      <c r="AO196" s="686">
        <f t="shared" si="188"/>
        <v>2214</v>
      </c>
      <c r="AP196" s="686">
        <f t="shared" si="188"/>
        <v>2127</v>
      </c>
      <c r="AQ196" s="686">
        <f t="shared" si="188"/>
        <v>4341</v>
      </c>
    </row>
    <row r="197" spans="1:43" s="675" customFormat="1" ht="22.5" customHeight="1">
      <c r="A197" s="675">
        <v>4</v>
      </c>
      <c r="B197" s="666">
        <v>13</v>
      </c>
      <c r="C197" s="602" t="s">
        <v>786</v>
      </c>
      <c r="D197" s="984">
        <v>60</v>
      </c>
      <c r="E197" s="984">
        <v>51</v>
      </c>
      <c r="F197" s="984">
        <f t="shared" si="183"/>
        <v>111</v>
      </c>
      <c r="G197" s="984">
        <v>14</v>
      </c>
      <c r="H197" s="984">
        <v>9</v>
      </c>
      <c r="I197" s="984">
        <f t="shared" si="184"/>
        <v>23</v>
      </c>
      <c r="J197" s="984">
        <v>2</v>
      </c>
      <c r="K197" s="984">
        <v>3</v>
      </c>
      <c r="L197" s="984">
        <f t="shared" si="185"/>
        <v>5</v>
      </c>
      <c r="M197" s="984">
        <v>3</v>
      </c>
      <c r="N197" s="984">
        <v>3</v>
      </c>
      <c r="O197" s="984">
        <f t="shared" si="186"/>
        <v>6</v>
      </c>
      <c r="P197" s="984">
        <f t="shared" si="180"/>
        <v>79</v>
      </c>
      <c r="Q197" s="984">
        <f t="shared" si="180"/>
        <v>66</v>
      </c>
      <c r="R197" s="984">
        <f t="shared" si="181"/>
        <v>145</v>
      </c>
      <c r="S197" s="690"/>
      <c r="T197" s="676" t="str">
        <f t="shared" si="160"/>
        <v>TRUE</v>
      </c>
      <c r="U197" s="676" t="str">
        <f t="shared" si="161"/>
        <v>TRUE</v>
      </c>
      <c r="V197" s="676" t="str">
        <f t="shared" si="162"/>
        <v>TRUE</v>
      </c>
      <c r="X197" s="675">
        <f>Birth!Y197</f>
        <v>79</v>
      </c>
      <c r="Y197" s="675">
        <f>Birth!Z197</f>
        <v>66</v>
      </c>
      <c r="Z197" s="675">
        <f>Birth!AA197</f>
        <v>145</v>
      </c>
      <c r="AB197" s="685" t="s">
        <v>753</v>
      </c>
      <c r="AC197" s="691">
        <f t="shared" ref="AC197:AQ197" si="189">D298</f>
        <v>641</v>
      </c>
      <c r="AD197" s="691">
        <f t="shared" si="189"/>
        <v>615</v>
      </c>
      <c r="AE197" s="691">
        <f t="shared" si="189"/>
        <v>1256</v>
      </c>
      <c r="AF197" s="691">
        <f t="shared" si="189"/>
        <v>1218</v>
      </c>
      <c r="AG197" s="691">
        <f t="shared" si="189"/>
        <v>1084</v>
      </c>
      <c r="AH197" s="691">
        <f t="shared" si="189"/>
        <v>2302</v>
      </c>
      <c r="AI197" s="691">
        <f t="shared" si="189"/>
        <v>95</v>
      </c>
      <c r="AJ197" s="691">
        <f t="shared" si="189"/>
        <v>79</v>
      </c>
      <c r="AK197" s="691">
        <f t="shared" si="189"/>
        <v>174</v>
      </c>
      <c r="AL197" s="691">
        <f t="shared" si="189"/>
        <v>31</v>
      </c>
      <c r="AM197" s="691">
        <f t="shared" si="189"/>
        <v>29</v>
      </c>
      <c r="AN197" s="691">
        <f t="shared" si="189"/>
        <v>60</v>
      </c>
      <c r="AO197" s="691">
        <f t="shared" si="189"/>
        <v>1985</v>
      </c>
      <c r="AP197" s="691">
        <f t="shared" si="189"/>
        <v>1807</v>
      </c>
      <c r="AQ197" s="691">
        <f t="shared" si="189"/>
        <v>3792</v>
      </c>
    </row>
    <row r="198" spans="1:43" s="675" customFormat="1" ht="22.5" customHeight="1">
      <c r="A198" s="675">
        <v>5</v>
      </c>
      <c r="B198" s="666">
        <v>14</v>
      </c>
      <c r="C198" s="602" t="s">
        <v>787</v>
      </c>
      <c r="D198" s="984">
        <v>0</v>
      </c>
      <c r="E198" s="984">
        <v>0</v>
      </c>
      <c r="F198" s="984">
        <f t="shared" si="183"/>
        <v>0</v>
      </c>
      <c r="G198" s="984">
        <v>0</v>
      </c>
      <c r="H198" s="984">
        <v>0</v>
      </c>
      <c r="I198" s="984">
        <f t="shared" si="184"/>
        <v>0</v>
      </c>
      <c r="J198" s="984">
        <v>0</v>
      </c>
      <c r="K198" s="984">
        <v>0</v>
      </c>
      <c r="L198" s="984">
        <f t="shared" si="185"/>
        <v>0</v>
      </c>
      <c r="M198" s="984">
        <v>1</v>
      </c>
      <c r="N198" s="984">
        <v>0</v>
      </c>
      <c r="O198" s="984">
        <f t="shared" si="186"/>
        <v>1</v>
      </c>
      <c r="P198" s="984">
        <f t="shared" si="180"/>
        <v>1</v>
      </c>
      <c r="Q198" s="984">
        <f t="shared" si="180"/>
        <v>0</v>
      </c>
      <c r="R198" s="984">
        <f t="shared" si="181"/>
        <v>1</v>
      </c>
      <c r="S198" s="690"/>
      <c r="T198" s="676" t="str">
        <f t="shared" si="160"/>
        <v>TRUE</v>
      </c>
      <c r="U198" s="676" t="str">
        <f t="shared" si="161"/>
        <v>TRUE</v>
      </c>
      <c r="V198" s="676" t="str">
        <f t="shared" si="162"/>
        <v>TRUE</v>
      </c>
      <c r="X198" s="675">
        <f>Birth!Y198</f>
        <v>1</v>
      </c>
      <c r="Y198" s="675">
        <f>Birth!Z198</f>
        <v>0</v>
      </c>
      <c r="Z198" s="675">
        <f>Birth!AA198</f>
        <v>1</v>
      </c>
      <c r="AB198" s="685" t="s">
        <v>754</v>
      </c>
      <c r="AC198" s="691">
        <f t="shared" ref="AC198:AQ198" si="190">D295</f>
        <v>5279</v>
      </c>
      <c r="AD198" s="691">
        <f t="shared" si="190"/>
        <v>4917</v>
      </c>
      <c r="AE198" s="691">
        <f t="shared" si="190"/>
        <v>10196</v>
      </c>
      <c r="AF198" s="691">
        <f t="shared" si="190"/>
        <v>13769</v>
      </c>
      <c r="AG198" s="691">
        <f t="shared" si="190"/>
        <v>11868</v>
      </c>
      <c r="AH198" s="691">
        <f t="shared" si="190"/>
        <v>25637</v>
      </c>
      <c r="AI198" s="691">
        <f t="shared" si="190"/>
        <v>228</v>
      </c>
      <c r="AJ198" s="691">
        <f t="shared" si="190"/>
        <v>856</v>
      </c>
      <c r="AK198" s="691">
        <f t="shared" si="190"/>
        <v>1084</v>
      </c>
      <c r="AL198" s="691">
        <f t="shared" si="190"/>
        <v>37</v>
      </c>
      <c r="AM198" s="691">
        <f t="shared" si="190"/>
        <v>38</v>
      </c>
      <c r="AN198" s="691">
        <f t="shared" si="190"/>
        <v>75</v>
      </c>
      <c r="AO198" s="691">
        <f t="shared" si="190"/>
        <v>19313</v>
      </c>
      <c r="AP198" s="691">
        <f t="shared" si="190"/>
        <v>17679</v>
      </c>
      <c r="AQ198" s="691">
        <f t="shared" si="190"/>
        <v>36992</v>
      </c>
    </row>
    <row r="199" spans="1:43" s="675" customFormat="1" ht="22.5" customHeight="1">
      <c r="B199" s="665"/>
      <c r="C199" s="687" t="s">
        <v>6</v>
      </c>
      <c r="D199" s="1031">
        <f>SUM(D194:D198)</f>
        <v>2966</v>
      </c>
      <c r="E199" s="1031">
        <f t="shared" ref="E199:R199" si="191">SUM(E194:E198)</f>
        <v>2769</v>
      </c>
      <c r="F199" s="1031">
        <f t="shared" si="191"/>
        <v>5735</v>
      </c>
      <c r="G199" s="1031">
        <f t="shared" si="191"/>
        <v>1249</v>
      </c>
      <c r="H199" s="1031">
        <f t="shared" si="191"/>
        <v>1050</v>
      </c>
      <c r="I199" s="1031">
        <f t="shared" si="191"/>
        <v>2299</v>
      </c>
      <c r="J199" s="1031">
        <f t="shared" si="191"/>
        <v>16</v>
      </c>
      <c r="K199" s="1031">
        <f t="shared" si="191"/>
        <v>10</v>
      </c>
      <c r="L199" s="1031">
        <f t="shared" si="191"/>
        <v>26</v>
      </c>
      <c r="M199" s="1031">
        <f t="shared" si="191"/>
        <v>23</v>
      </c>
      <c r="N199" s="1031">
        <f t="shared" si="191"/>
        <v>22</v>
      </c>
      <c r="O199" s="1031">
        <f t="shared" si="191"/>
        <v>45</v>
      </c>
      <c r="P199" s="1031">
        <f t="shared" si="191"/>
        <v>4254</v>
      </c>
      <c r="Q199" s="1031">
        <f t="shared" si="191"/>
        <v>3851</v>
      </c>
      <c r="R199" s="1031">
        <f t="shared" si="191"/>
        <v>8105</v>
      </c>
      <c r="S199" s="915"/>
      <c r="T199" s="676" t="str">
        <f t="shared" si="160"/>
        <v>TRUE</v>
      </c>
      <c r="U199" s="676" t="str">
        <f t="shared" si="161"/>
        <v>TRUE</v>
      </c>
      <c r="V199" s="676" t="str">
        <f t="shared" si="162"/>
        <v>TRUE</v>
      </c>
      <c r="X199" s="675">
        <f>Birth!Y199</f>
        <v>4254</v>
      </c>
      <c r="Y199" s="675">
        <f>Birth!Z199</f>
        <v>3851</v>
      </c>
      <c r="Z199" s="675">
        <f>Birth!AA199</f>
        <v>8105</v>
      </c>
      <c r="AB199" s="685" t="s">
        <v>755</v>
      </c>
      <c r="AC199" s="686">
        <f t="shared" ref="AC199:AQ199" si="192">D321</f>
        <v>1784</v>
      </c>
      <c r="AD199" s="686">
        <f t="shared" si="192"/>
        <v>1728</v>
      </c>
      <c r="AE199" s="686">
        <f t="shared" si="192"/>
        <v>3512</v>
      </c>
      <c r="AF199" s="686">
        <f t="shared" si="192"/>
        <v>3234</v>
      </c>
      <c r="AG199" s="686">
        <f t="shared" si="192"/>
        <v>2742</v>
      </c>
      <c r="AH199" s="686">
        <f t="shared" si="192"/>
        <v>5976</v>
      </c>
      <c r="AI199" s="686">
        <f t="shared" si="192"/>
        <v>0</v>
      </c>
      <c r="AJ199" s="686">
        <f t="shared" si="192"/>
        <v>0</v>
      </c>
      <c r="AK199" s="686">
        <f t="shared" si="192"/>
        <v>0</v>
      </c>
      <c r="AL199" s="686">
        <f t="shared" si="192"/>
        <v>119</v>
      </c>
      <c r="AM199" s="686">
        <f t="shared" si="192"/>
        <v>321</v>
      </c>
      <c r="AN199" s="686">
        <f t="shared" si="192"/>
        <v>440</v>
      </c>
      <c r="AO199" s="686">
        <f t="shared" si="192"/>
        <v>5137</v>
      </c>
      <c r="AP199" s="686">
        <f t="shared" si="192"/>
        <v>4791</v>
      </c>
      <c r="AQ199" s="686">
        <f t="shared" si="192"/>
        <v>9928</v>
      </c>
    </row>
    <row r="200" spans="1:43" s="675" customFormat="1" ht="22.5" customHeight="1">
      <c r="B200" s="688" t="s">
        <v>21</v>
      </c>
      <c r="C200" s="689"/>
      <c r="D200" s="1048"/>
      <c r="E200" s="1048"/>
      <c r="F200" s="1048"/>
      <c r="G200" s="1048"/>
      <c r="H200" s="1048"/>
      <c r="I200" s="1048"/>
      <c r="J200" s="1048"/>
      <c r="K200" s="1048"/>
      <c r="L200" s="1048"/>
      <c r="M200" s="1048"/>
      <c r="N200" s="1048"/>
      <c r="O200" s="1048"/>
      <c r="P200" s="1049"/>
      <c r="Q200" s="1049"/>
      <c r="R200" s="1048"/>
      <c r="S200" s="680"/>
      <c r="T200" s="676" t="str">
        <f t="shared" si="160"/>
        <v>TRUE</v>
      </c>
      <c r="U200" s="676" t="str">
        <f t="shared" si="161"/>
        <v>TRUE</v>
      </c>
      <c r="V200" s="676" t="str">
        <f t="shared" si="162"/>
        <v>TRUE</v>
      </c>
      <c r="X200" s="675">
        <f>Birth!Y200</f>
        <v>0</v>
      </c>
      <c r="Y200" s="675">
        <f>Birth!Z200</f>
        <v>0</v>
      </c>
      <c r="Z200" s="675">
        <f>Birth!AA200</f>
        <v>0</v>
      </c>
      <c r="AB200" s="685" t="s">
        <v>756</v>
      </c>
      <c r="AC200" s="686">
        <f t="shared" ref="AC200:AQ200" si="193">D332</f>
        <v>658</v>
      </c>
      <c r="AD200" s="686">
        <f t="shared" si="193"/>
        <v>651</v>
      </c>
      <c r="AE200" s="686">
        <f t="shared" si="193"/>
        <v>1309</v>
      </c>
      <c r="AF200" s="686">
        <f t="shared" si="193"/>
        <v>2264</v>
      </c>
      <c r="AG200" s="686">
        <f t="shared" si="193"/>
        <v>2104</v>
      </c>
      <c r="AH200" s="686">
        <f t="shared" si="193"/>
        <v>4368</v>
      </c>
      <c r="AI200" s="686">
        <f t="shared" si="193"/>
        <v>0</v>
      </c>
      <c r="AJ200" s="686">
        <f t="shared" si="193"/>
        <v>0</v>
      </c>
      <c r="AK200" s="686">
        <f t="shared" si="193"/>
        <v>0</v>
      </c>
      <c r="AL200" s="686">
        <f t="shared" si="193"/>
        <v>44</v>
      </c>
      <c r="AM200" s="686">
        <f t="shared" si="193"/>
        <v>44</v>
      </c>
      <c r="AN200" s="686">
        <f t="shared" si="193"/>
        <v>88</v>
      </c>
      <c r="AO200" s="686">
        <f t="shared" si="193"/>
        <v>2966</v>
      </c>
      <c r="AP200" s="686">
        <f t="shared" si="193"/>
        <v>2799</v>
      </c>
      <c r="AQ200" s="686">
        <f t="shared" si="193"/>
        <v>5765</v>
      </c>
    </row>
    <row r="201" spans="1:43" s="675" customFormat="1" ht="22.5" customHeight="1">
      <c r="A201" s="675">
        <v>1</v>
      </c>
      <c r="B201" s="666">
        <v>15</v>
      </c>
      <c r="C201" s="655" t="s">
        <v>812</v>
      </c>
      <c r="D201" s="1037">
        <v>2827</v>
      </c>
      <c r="E201" s="1037">
        <v>2673</v>
      </c>
      <c r="F201" s="984">
        <f>SUM(D201:E201)</f>
        <v>5500</v>
      </c>
      <c r="G201" s="1037">
        <v>3652</v>
      </c>
      <c r="H201" s="1037">
        <v>3303</v>
      </c>
      <c r="I201" s="984">
        <f>SUM(G201:H201)</f>
        <v>6955</v>
      </c>
      <c r="J201" s="1037">
        <v>285</v>
      </c>
      <c r="K201" s="1037">
        <v>316</v>
      </c>
      <c r="L201" s="984">
        <f>SUM(J201:K201)</f>
        <v>601</v>
      </c>
      <c r="M201" s="1037">
        <v>0</v>
      </c>
      <c r="N201" s="1037">
        <v>0</v>
      </c>
      <c r="O201" s="984">
        <f>SUM(M201:N201)</f>
        <v>0</v>
      </c>
      <c r="P201" s="984">
        <f t="shared" ref="P201:P217" si="194">D201+G201+J201+M201</f>
        <v>6764</v>
      </c>
      <c r="Q201" s="984">
        <f t="shared" ref="Q201:Q217" si="195">E201+H201+K201+N201</f>
        <v>6292</v>
      </c>
      <c r="R201" s="984">
        <f>P201+Q201</f>
        <v>13056</v>
      </c>
      <c r="S201" s="907"/>
      <c r="T201" s="676" t="str">
        <f t="shared" si="160"/>
        <v>TRUE</v>
      </c>
      <c r="U201" s="676" t="str">
        <f t="shared" si="161"/>
        <v>TRUE</v>
      </c>
      <c r="V201" s="676" t="str">
        <f t="shared" si="162"/>
        <v>TRUE</v>
      </c>
      <c r="X201" s="675">
        <f>Birth!Y201</f>
        <v>6764</v>
      </c>
      <c r="Y201" s="675">
        <f>Birth!Z201</f>
        <v>6292</v>
      </c>
      <c r="Z201" s="675">
        <f>Birth!AA201</f>
        <v>13056</v>
      </c>
      <c r="AB201" s="685" t="s">
        <v>757</v>
      </c>
      <c r="AC201" s="686">
        <f t="shared" ref="AC201:AQ201" si="196">D336</f>
        <v>2447</v>
      </c>
      <c r="AD201" s="686">
        <f t="shared" si="196"/>
        <v>2234</v>
      </c>
      <c r="AE201" s="686">
        <f t="shared" si="196"/>
        <v>4681</v>
      </c>
      <c r="AF201" s="686">
        <f t="shared" si="196"/>
        <v>1947</v>
      </c>
      <c r="AG201" s="686">
        <f t="shared" si="196"/>
        <v>1732</v>
      </c>
      <c r="AH201" s="686">
        <f t="shared" si="196"/>
        <v>3679</v>
      </c>
      <c r="AI201" s="686">
        <f t="shared" si="196"/>
        <v>21</v>
      </c>
      <c r="AJ201" s="686">
        <f t="shared" si="196"/>
        <v>24</v>
      </c>
      <c r="AK201" s="686">
        <f t="shared" si="196"/>
        <v>45</v>
      </c>
      <c r="AL201" s="686">
        <f t="shared" si="196"/>
        <v>1</v>
      </c>
      <c r="AM201" s="686">
        <f t="shared" si="196"/>
        <v>1</v>
      </c>
      <c r="AN201" s="686">
        <f t="shared" si="196"/>
        <v>2</v>
      </c>
      <c r="AO201" s="686">
        <f t="shared" si="196"/>
        <v>4416</v>
      </c>
      <c r="AP201" s="686">
        <f t="shared" si="196"/>
        <v>3991</v>
      </c>
      <c r="AQ201" s="686">
        <f t="shared" si="196"/>
        <v>8407</v>
      </c>
    </row>
    <row r="202" spans="1:43" s="675" customFormat="1" ht="22.5" customHeight="1">
      <c r="A202" s="675">
        <v>2</v>
      </c>
      <c r="B202" s="666">
        <v>16</v>
      </c>
      <c r="C202" s="655" t="s">
        <v>813</v>
      </c>
      <c r="D202" s="1037">
        <v>267</v>
      </c>
      <c r="E202" s="1037">
        <v>255</v>
      </c>
      <c r="F202" s="984">
        <f t="shared" ref="F202:F216" si="197">SUM(D202:E202)</f>
        <v>522</v>
      </c>
      <c r="G202" s="1037">
        <v>277</v>
      </c>
      <c r="H202" s="1037">
        <v>227</v>
      </c>
      <c r="I202" s="984">
        <f t="shared" ref="I202:I216" si="198">SUM(G202:H202)</f>
        <v>504</v>
      </c>
      <c r="J202" s="1037">
        <v>11</v>
      </c>
      <c r="K202" s="1037">
        <v>9</v>
      </c>
      <c r="L202" s="984">
        <f t="shared" ref="L202:L216" si="199">SUM(J202:K202)</f>
        <v>20</v>
      </c>
      <c r="M202" s="1037">
        <v>1</v>
      </c>
      <c r="N202" s="1037">
        <v>0</v>
      </c>
      <c r="O202" s="984">
        <f t="shared" ref="O202:O216" si="200">SUM(M202:N202)</f>
        <v>1</v>
      </c>
      <c r="P202" s="984">
        <f t="shared" si="194"/>
        <v>556</v>
      </c>
      <c r="Q202" s="984">
        <f t="shared" si="195"/>
        <v>491</v>
      </c>
      <c r="R202" s="984">
        <f>P202+Q202</f>
        <v>1047</v>
      </c>
      <c r="S202" s="907"/>
      <c r="T202" s="676" t="str">
        <f t="shared" si="160"/>
        <v>TRUE</v>
      </c>
      <c r="U202" s="676" t="str">
        <f t="shared" si="161"/>
        <v>TRUE</v>
      </c>
      <c r="V202" s="676" t="str">
        <f t="shared" si="162"/>
        <v>TRUE</v>
      </c>
      <c r="X202" s="675">
        <f>Birth!Y202</f>
        <v>556</v>
      </c>
      <c r="Y202" s="675">
        <f>Birth!Z202</f>
        <v>491</v>
      </c>
      <c r="Z202" s="675">
        <f>Birth!AA202</f>
        <v>1047</v>
      </c>
      <c r="AB202" s="685" t="s">
        <v>758</v>
      </c>
      <c r="AC202" s="686">
        <f t="shared" ref="AC202:AQ202" si="201">D341</f>
        <v>4604</v>
      </c>
      <c r="AD202" s="686">
        <f t="shared" si="201"/>
        <v>4191</v>
      </c>
      <c r="AE202" s="686">
        <f t="shared" si="201"/>
        <v>8795</v>
      </c>
      <c r="AF202" s="686">
        <f t="shared" si="201"/>
        <v>3542</v>
      </c>
      <c r="AG202" s="686">
        <f t="shared" si="201"/>
        <v>3300</v>
      </c>
      <c r="AH202" s="686">
        <f t="shared" si="201"/>
        <v>6842</v>
      </c>
      <c r="AI202" s="686">
        <f t="shared" si="201"/>
        <v>0</v>
      </c>
      <c r="AJ202" s="686">
        <f t="shared" si="201"/>
        <v>0</v>
      </c>
      <c r="AK202" s="686">
        <f t="shared" si="201"/>
        <v>0</v>
      </c>
      <c r="AL202" s="686">
        <f t="shared" si="201"/>
        <v>17</v>
      </c>
      <c r="AM202" s="686">
        <f t="shared" si="201"/>
        <v>18</v>
      </c>
      <c r="AN202" s="686">
        <f t="shared" si="201"/>
        <v>35</v>
      </c>
      <c r="AO202" s="686">
        <f t="shared" si="201"/>
        <v>8163</v>
      </c>
      <c r="AP202" s="686">
        <f t="shared" si="201"/>
        <v>7509</v>
      </c>
      <c r="AQ202" s="686">
        <f t="shared" si="201"/>
        <v>15672</v>
      </c>
    </row>
    <row r="203" spans="1:43" s="675" customFormat="1" ht="22.5" customHeight="1">
      <c r="A203" s="675">
        <v>3</v>
      </c>
      <c r="B203" s="666">
        <v>17</v>
      </c>
      <c r="C203" s="655" t="s">
        <v>814</v>
      </c>
      <c r="D203" s="1037">
        <v>73</v>
      </c>
      <c r="E203" s="1037">
        <v>66</v>
      </c>
      <c r="F203" s="984">
        <f t="shared" si="197"/>
        <v>139</v>
      </c>
      <c r="G203" s="1037">
        <v>105</v>
      </c>
      <c r="H203" s="1037">
        <v>82</v>
      </c>
      <c r="I203" s="984">
        <f t="shared" si="198"/>
        <v>187</v>
      </c>
      <c r="J203" s="1037">
        <v>23</v>
      </c>
      <c r="K203" s="1037">
        <v>30</v>
      </c>
      <c r="L203" s="984">
        <f t="shared" si="199"/>
        <v>53</v>
      </c>
      <c r="M203" s="1037">
        <v>0</v>
      </c>
      <c r="N203" s="1037">
        <v>0</v>
      </c>
      <c r="O203" s="984">
        <f t="shared" si="200"/>
        <v>0</v>
      </c>
      <c r="P203" s="984">
        <f t="shared" si="194"/>
        <v>201</v>
      </c>
      <c r="Q203" s="984">
        <f t="shared" si="195"/>
        <v>178</v>
      </c>
      <c r="R203" s="984">
        <f>P203+Q203</f>
        <v>379</v>
      </c>
      <c r="S203" s="907"/>
      <c r="T203" s="676" t="str">
        <f t="shared" si="160"/>
        <v>TRUE</v>
      </c>
      <c r="U203" s="676" t="str">
        <f t="shared" si="161"/>
        <v>TRUE</v>
      </c>
      <c r="V203" s="676" t="str">
        <f t="shared" si="162"/>
        <v>TRUE</v>
      </c>
      <c r="X203" s="675">
        <f>Birth!Y203</f>
        <v>201</v>
      </c>
      <c r="Y203" s="675">
        <f>Birth!Z203</f>
        <v>178</v>
      </c>
      <c r="Z203" s="675">
        <f>Birth!AA203</f>
        <v>379</v>
      </c>
      <c r="AB203" s="685" t="s">
        <v>759</v>
      </c>
      <c r="AC203" s="686">
        <f>D308</f>
        <v>863</v>
      </c>
      <c r="AD203" s="686">
        <f t="shared" ref="AD203:AQ203" si="202">E308</f>
        <v>920</v>
      </c>
      <c r="AE203" s="686">
        <f t="shared" si="202"/>
        <v>1783</v>
      </c>
      <c r="AF203" s="686">
        <f t="shared" si="202"/>
        <v>1348</v>
      </c>
      <c r="AG203" s="686">
        <f t="shared" si="202"/>
        <v>1213</v>
      </c>
      <c r="AH203" s="686">
        <f t="shared" si="202"/>
        <v>2561</v>
      </c>
      <c r="AI203" s="686">
        <f t="shared" si="202"/>
        <v>0</v>
      </c>
      <c r="AJ203" s="686">
        <f t="shared" si="202"/>
        <v>0</v>
      </c>
      <c r="AK203" s="686">
        <f t="shared" si="202"/>
        <v>0</v>
      </c>
      <c r="AL203" s="686">
        <f t="shared" si="202"/>
        <v>135</v>
      </c>
      <c r="AM203" s="686">
        <f t="shared" si="202"/>
        <v>128</v>
      </c>
      <c r="AN203" s="686">
        <f t="shared" si="202"/>
        <v>263</v>
      </c>
      <c r="AO203" s="686">
        <f t="shared" si="202"/>
        <v>2346</v>
      </c>
      <c r="AP203" s="686">
        <f t="shared" si="202"/>
        <v>2261</v>
      </c>
      <c r="AQ203" s="686">
        <f t="shared" si="202"/>
        <v>4607</v>
      </c>
    </row>
    <row r="204" spans="1:43" s="675" customFormat="1" ht="22.5" customHeight="1">
      <c r="A204" s="675">
        <v>4</v>
      </c>
      <c r="B204" s="666">
        <v>18</v>
      </c>
      <c r="C204" s="655" t="s">
        <v>815</v>
      </c>
      <c r="D204" s="1037">
        <v>0</v>
      </c>
      <c r="E204" s="1037">
        <v>0</v>
      </c>
      <c r="F204" s="984">
        <f t="shared" si="197"/>
        <v>0</v>
      </c>
      <c r="G204" s="1037">
        <v>92</v>
      </c>
      <c r="H204" s="1037">
        <v>69</v>
      </c>
      <c r="I204" s="984">
        <f t="shared" si="198"/>
        <v>161</v>
      </c>
      <c r="J204" s="1037">
        <v>0</v>
      </c>
      <c r="K204" s="1037">
        <v>0</v>
      </c>
      <c r="L204" s="984">
        <f t="shared" si="199"/>
        <v>0</v>
      </c>
      <c r="M204" s="1037">
        <v>0</v>
      </c>
      <c r="N204" s="1037">
        <v>0</v>
      </c>
      <c r="O204" s="984">
        <f t="shared" si="200"/>
        <v>0</v>
      </c>
      <c r="P204" s="984">
        <f t="shared" si="194"/>
        <v>92</v>
      </c>
      <c r="Q204" s="984">
        <f t="shared" si="195"/>
        <v>69</v>
      </c>
      <c r="R204" s="984">
        <f>P204+Q204</f>
        <v>161</v>
      </c>
      <c r="S204" s="907"/>
      <c r="T204" s="676" t="str">
        <f t="shared" si="160"/>
        <v>TRUE</v>
      </c>
      <c r="U204" s="676" t="str">
        <f t="shared" si="161"/>
        <v>TRUE</v>
      </c>
      <c r="V204" s="676" t="str">
        <f t="shared" si="162"/>
        <v>TRUE</v>
      </c>
      <c r="X204" s="675">
        <f>Birth!Y204</f>
        <v>92</v>
      </c>
      <c r="Y204" s="675">
        <f>Birth!Z204</f>
        <v>69</v>
      </c>
      <c r="Z204" s="675">
        <f>Birth!AA204</f>
        <v>161</v>
      </c>
      <c r="AB204" s="685" t="s">
        <v>760</v>
      </c>
      <c r="AC204" s="686">
        <f t="shared" ref="AC204:AQ204" si="203">D375</f>
        <v>2209</v>
      </c>
      <c r="AD204" s="686">
        <f t="shared" si="203"/>
        <v>2147</v>
      </c>
      <c r="AE204" s="686">
        <f t="shared" si="203"/>
        <v>4356</v>
      </c>
      <c r="AF204" s="686">
        <f t="shared" si="203"/>
        <v>1533</v>
      </c>
      <c r="AG204" s="686">
        <f t="shared" si="203"/>
        <v>1343</v>
      </c>
      <c r="AH204" s="686">
        <f t="shared" si="203"/>
        <v>2876</v>
      </c>
      <c r="AI204" s="686">
        <f t="shared" si="203"/>
        <v>22</v>
      </c>
      <c r="AJ204" s="686">
        <f t="shared" si="203"/>
        <v>14</v>
      </c>
      <c r="AK204" s="686">
        <f t="shared" si="203"/>
        <v>36</v>
      </c>
      <c r="AL204" s="686">
        <f t="shared" si="203"/>
        <v>1</v>
      </c>
      <c r="AM204" s="686">
        <f t="shared" si="203"/>
        <v>0</v>
      </c>
      <c r="AN204" s="686">
        <f t="shared" si="203"/>
        <v>1</v>
      </c>
      <c r="AO204" s="686">
        <f t="shared" si="203"/>
        <v>3765</v>
      </c>
      <c r="AP204" s="686">
        <f t="shared" si="203"/>
        <v>3504</v>
      </c>
      <c r="AQ204" s="686">
        <f t="shared" si="203"/>
        <v>7269</v>
      </c>
    </row>
    <row r="205" spans="1:43" s="675" customFormat="1" ht="22.5" customHeight="1">
      <c r="A205" s="675">
        <v>5</v>
      </c>
      <c r="B205" s="666">
        <v>19</v>
      </c>
      <c r="C205" s="655" t="s">
        <v>879</v>
      </c>
      <c r="D205" s="1037">
        <v>49</v>
      </c>
      <c r="E205" s="1037">
        <v>54</v>
      </c>
      <c r="F205" s="984">
        <f t="shared" si="197"/>
        <v>103</v>
      </c>
      <c r="G205" s="1037">
        <v>1</v>
      </c>
      <c r="H205" s="1037">
        <v>0</v>
      </c>
      <c r="I205" s="984">
        <f t="shared" si="198"/>
        <v>1</v>
      </c>
      <c r="J205" s="1037">
        <v>3</v>
      </c>
      <c r="K205" s="1037">
        <v>1</v>
      </c>
      <c r="L205" s="984">
        <f t="shared" si="199"/>
        <v>4</v>
      </c>
      <c r="M205" s="1037">
        <v>0</v>
      </c>
      <c r="N205" s="1037">
        <v>0</v>
      </c>
      <c r="O205" s="984">
        <f t="shared" si="200"/>
        <v>0</v>
      </c>
      <c r="P205" s="984">
        <f t="shared" si="194"/>
        <v>53</v>
      </c>
      <c r="Q205" s="984">
        <f t="shared" si="195"/>
        <v>55</v>
      </c>
      <c r="R205" s="984">
        <f>P205+Q205</f>
        <v>108</v>
      </c>
      <c r="S205" s="907"/>
      <c r="T205" s="676" t="str">
        <f t="shared" si="160"/>
        <v>TRUE</v>
      </c>
      <c r="U205" s="676" t="str">
        <f t="shared" si="161"/>
        <v>TRUE</v>
      </c>
      <c r="V205" s="676" t="str">
        <f t="shared" si="162"/>
        <v>TRUE</v>
      </c>
      <c r="X205" s="675">
        <f>Birth!Y205</f>
        <v>53</v>
      </c>
      <c r="Y205" s="675">
        <f>Birth!Z205</f>
        <v>55</v>
      </c>
      <c r="Z205" s="675">
        <f>Birth!AA205</f>
        <v>108</v>
      </c>
      <c r="AB205" s="685" t="s">
        <v>6</v>
      </c>
      <c r="AC205" s="686">
        <f t="shared" ref="AC205:AQ205" si="204">SUM(AC188:AC204)</f>
        <v>35931</v>
      </c>
      <c r="AD205" s="686">
        <f t="shared" si="204"/>
        <v>33511</v>
      </c>
      <c r="AE205" s="686">
        <f t="shared" si="204"/>
        <v>69442</v>
      </c>
      <c r="AF205" s="686">
        <f t="shared" si="204"/>
        <v>58087</v>
      </c>
      <c r="AG205" s="686">
        <f t="shared" si="204"/>
        <v>51818</v>
      </c>
      <c r="AH205" s="686">
        <f t="shared" si="204"/>
        <v>109905</v>
      </c>
      <c r="AI205" s="686">
        <f t="shared" si="204"/>
        <v>1598</v>
      </c>
      <c r="AJ205" s="686">
        <f t="shared" si="204"/>
        <v>2359</v>
      </c>
      <c r="AK205" s="686">
        <f t="shared" si="204"/>
        <v>3957</v>
      </c>
      <c r="AL205" s="686">
        <f t="shared" si="204"/>
        <v>676</v>
      </c>
      <c r="AM205" s="686">
        <f t="shared" si="204"/>
        <v>846</v>
      </c>
      <c r="AN205" s="686">
        <f t="shared" si="204"/>
        <v>1522</v>
      </c>
      <c r="AO205" s="686">
        <f t="shared" si="204"/>
        <v>96292</v>
      </c>
      <c r="AP205" s="686">
        <f t="shared" si="204"/>
        <v>88534</v>
      </c>
      <c r="AQ205" s="686">
        <f t="shared" si="204"/>
        <v>184826</v>
      </c>
    </row>
    <row r="206" spans="1:43" s="675" customFormat="1" ht="22.5" customHeight="1">
      <c r="A206" s="675">
        <v>6</v>
      </c>
      <c r="B206" s="666">
        <v>20</v>
      </c>
      <c r="C206" s="655" t="s">
        <v>816</v>
      </c>
      <c r="D206" s="1037">
        <v>770</v>
      </c>
      <c r="E206" s="1037">
        <v>663</v>
      </c>
      <c r="F206" s="984">
        <f t="shared" si="197"/>
        <v>1433</v>
      </c>
      <c r="G206" s="1037">
        <v>239</v>
      </c>
      <c r="H206" s="1037">
        <v>256</v>
      </c>
      <c r="I206" s="984">
        <f t="shared" si="198"/>
        <v>495</v>
      </c>
      <c r="J206" s="1037">
        <v>0</v>
      </c>
      <c r="K206" s="1037">
        <v>1</v>
      </c>
      <c r="L206" s="984">
        <f t="shared" si="199"/>
        <v>1</v>
      </c>
      <c r="M206" s="1037">
        <v>0</v>
      </c>
      <c r="N206" s="1037">
        <v>0</v>
      </c>
      <c r="O206" s="984">
        <f t="shared" si="200"/>
        <v>0</v>
      </c>
      <c r="P206" s="984">
        <f t="shared" si="194"/>
        <v>1009</v>
      </c>
      <c r="Q206" s="984">
        <f t="shared" si="195"/>
        <v>920</v>
      </c>
      <c r="R206" s="984">
        <f t="shared" ref="R206:R214" si="205">P206+Q206</f>
        <v>1929</v>
      </c>
      <c r="S206" s="907"/>
      <c r="T206" s="676" t="str">
        <f t="shared" si="160"/>
        <v>TRUE</v>
      </c>
      <c r="U206" s="676" t="str">
        <f t="shared" si="161"/>
        <v>TRUE</v>
      </c>
      <c r="V206" s="676" t="str">
        <f t="shared" si="162"/>
        <v>TRUE</v>
      </c>
      <c r="X206" s="675">
        <f>Birth!Y206</f>
        <v>1009</v>
      </c>
      <c r="Y206" s="675">
        <f>Birth!Z206</f>
        <v>920</v>
      </c>
      <c r="Z206" s="675">
        <f>Birth!AA206</f>
        <v>1929</v>
      </c>
      <c r="AB206" s="685" t="s">
        <v>510</v>
      </c>
      <c r="AC206" s="686">
        <f>AC207-AC205</f>
        <v>34962</v>
      </c>
      <c r="AD206" s="686">
        <f t="shared" ref="AD206:AQ206" si="206">AD207-AD205</f>
        <v>32580</v>
      </c>
      <c r="AE206" s="686">
        <f t="shared" si="206"/>
        <v>67542</v>
      </c>
      <c r="AF206" s="686">
        <f t="shared" si="206"/>
        <v>38404</v>
      </c>
      <c r="AG206" s="686">
        <f t="shared" si="206"/>
        <v>35210</v>
      </c>
      <c r="AH206" s="686">
        <f t="shared" si="206"/>
        <v>73614</v>
      </c>
      <c r="AI206" s="686">
        <f t="shared" si="206"/>
        <v>1519</v>
      </c>
      <c r="AJ206" s="686">
        <f t="shared" si="206"/>
        <v>1431</v>
      </c>
      <c r="AK206" s="686">
        <f t="shared" si="206"/>
        <v>2950</v>
      </c>
      <c r="AL206" s="686">
        <f t="shared" si="206"/>
        <v>1530</v>
      </c>
      <c r="AM206" s="686">
        <f t="shared" si="206"/>
        <v>1483</v>
      </c>
      <c r="AN206" s="686">
        <f t="shared" si="206"/>
        <v>3013</v>
      </c>
      <c r="AO206" s="686">
        <f t="shared" si="206"/>
        <v>76415</v>
      </c>
      <c r="AP206" s="686">
        <f t="shared" si="206"/>
        <v>70704</v>
      </c>
      <c r="AQ206" s="686">
        <f t="shared" si="206"/>
        <v>147119</v>
      </c>
    </row>
    <row r="207" spans="1:43" s="675" customFormat="1" ht="22.5" customHeight="1">
      <c r="A207" s="675">
        <v>7</v>
      </c>
      <c r="B207" s="666">
        <v>21</v>
      </c>
      <c r="C207" s="655" t="s">
        <v>817</v>
      </c>
      <c r="D207" s="1037">
        <v>0</v>
      </c>
      <c r="E207" s="1037">
        <v>0</v>
      </c>
      <c r="F207" s="984">
        <f t="shared" si="197"/>
        <v>0</v>
      </c>
      <c r="G207" s="1037">
        <v>0</v>
      </c>
      <c r="H207" s="1037">
        <v>0</v>
      </c>
      <c r="I207" s="984">
        <f t="shared" si="198"/>
        <v>0</v>
      </c>
      <c r="J207" s="1037">
        <v>1</v>
      </c>
      <c r="K207" s="1037">
        <v>2</v>
      </c>
      <c r="L207" s="984">
        <f t="shared" si="199"/>
        <v>3</v>
      </c>
      <c r="M207" s="1037">
        <v>0</v>
      </c>
      <c r="N207" s="1037">
        <v>0</v>
      </c>
      <c r="O207" s="984">
        <f t="shared" si="200"/>
        <v>0</v>
      </c>
      <c r="P207" s="984">
        <f t="shared" si="194"/>
        <v>1</v>
      </c>
      <c r="Q207" s="984">
        <f t="shared" si="195"/>
        <v>2</v>
      </c>
      <c r="R207" s="984">
        <f t="shared" si="205"/>
        <v>3</v>
      </c>
      <c r="S207" s="907"/>
      <c r="T207" s="676" t="str">
        <f t="shared" si="160"/>
        <v>TRUE</v>
      </c>
      <c r="U207" s="676" t="str">
        <f t="shared" si="161"/>
        <v>TRUE</v>
      </c>
      <c r="V207" s="676" t="str">
        <f t="shared" si="162"/>
        <v>TRUE</v>
      </c>
      <c r="X207" s="675">
        <f>Birth!Y207</f>
        <v>1</v>
      </c>
      <c r="Y207" s="675">
        <f>Birth!Z207</f>
        <v>2</v>
      </c>
      <c r="Z207" s="675">
        <f>Birth!AA207</f>
        <v>3</v>
      </c>
      <c r="AB207" s="705" t="s">
        <v>163</v>
      </c>
      <c r="AC207" s="684">
        <f t="shared" ref="AC207:AQ207" si="207">D393</f>
        <v>70893</v>
      </c>
      <c r="AD207" s="684">
        <f t="shared" si="207"/>
        <v>66091</v>
      </c>
      <c r="AE207" s="684">
        <f t="shared" si="207"/>
        <v>136984</v>
      </c>
      <c r="AF207" s="684">
        <f t="shared" si="207"/>
        <v>96491</v>
      </c>
      <c r="AG207" s="684">
        <f t="shared" si="207"/>
        <v>87028</v>
      </c>
      <c r="AH207" s="684">
        <f t="shared" si="207"/>
        <v>183519</v>
      </c>
      <c r="AI207" s="684">
        <f t="shared" si="207"/>
        <v>3117</v>
      </c>
      <c r="AJ207" s="684">
        <f t="shared" si="207"/>
        <v>3790</v>
      </c>
      <c r="AK207" s="684">
        <f t="shared" si="207"/>
        <v>6907</v>
      </c>
      <c r="AL207" s="684">
        <f t="shared" si="207"/>
        <v>2206</v>
      </c>
      <c r="AM207" s="684">
        <f t="shared" si="207"/>
        <v>2329</v>
      </c>
      <c r="AN207" s="684">
        <f t="shared" si="207"/>
        <v>4535</v>
      </c>
      <c r="AO207" s="684">
        <f t="shared" si="207"/>
        <v>172707</v>
      </c>
      <c r="AP207" s="684">
        <f t="shared" si="207"/>
        <v>159238</v>
      </c>
      <c r="AQ207" s="684">
        <f t="shared" si="207"/>
        <v>331945</v>
      </c>
    </row>
    <row r="208" spans="1:43" s="675" customFormat="1" ht="22.5" customHeight="1">
      <c r="A208" s="675">
        <v>8</v>
      </c>
      <c r="B208" s="666">
        <v>22</v>
      </c>
      <c r="C208" s="655" t="s">
        <v>818</v>
      </c>
      <c r="D208" s="1037">
        <v>355</v>
      </c>
      <c r="E208" s="1037">
        <v>362</v>
      </c>
      <c r="F208" s="984">
        <f t="shared" si="197"/>
        <v>717</v>
      </c>
      <c r="G208" s="1037">
        <v>273</v>
      </c>
      <c r="H208" s="1037">
        <v>249</v>
      </c>
      <c r="I208" s="984">
        <f t="shared" si="198"/>
        <v>522</v>
      </c>
      <c r="J208" s="1037">
        <v>9</v>
      </c>
      <c r="K208" s="1037">
        <v>7</v>
      </c>
      <c r="L208" s="984">
        <f t="shared" si="199"/>
        <v>16</v>
      </c>
      <c r="M208" s="1037">
        <v>0</v>
      </c>
      <c r="N208" s="1037">
        <v>0</v>
      </c>
      <c r="O208" s="984">
        <f t="shared" si="200"/>
        <v>0</v>
      </c>
      <c r="P208" s="984">
        <f t="shared" si="194"/>
        <v>637</v>
      </c>
      <c r="Q208" s="984">
        <f t="shared" si="195"/>
        <v>618</v>
      </c>
      <c r="R208" s="984">
        <f t="shared" si="205"/>
        <v>1255</v>
      </c>
      <c r="S208" s="907"/>
      <c r="T208" s="676" t="str">
        <f t="shared" si="160"/>
        <v>TRUE</v>
      </c>
      <c r="U208" s="676" t="str">
        <f t="shared" si="161"/>
        <v>TRUE</v>
      </c>
      <c r="V208" s="676" t="str">
        <f t="shared" si="162"/>
        <v>TRUE</v>
      </c>
      <c r="X208" s="675">
        <f>Birth!Y208</f>
        <v>637</v>
      </c>
      <c r="Y208" s="675">
        <f>Birth!Z208</f>
        <v>618</v>
      </c>
      <c r="Z208" s="675">
        <f>Birth!AA208</f>
        <v>1255</v>
      </c>
      <c r="AB208" s="706" t="s">
        <v>504</v>
      </c>
      <c r="AC208" s="692">
        <f t="shared" ref="AC208:AQ208" si="208">AC186+AC207</f>
        <v>85313</v>
      </c>
      <c r="AD208" s="692">
        <f t="shared" si="208"/>
        <v>79596</v>
      </c>
      <c r="AE208" s="692">
        <f t="shared" si="208"/>
        <v>164909</v>
      </c>
      <c r="AF208" s="692">
        <f t="shared" si="208"/>
        <v>108112</v>
      </c>
      <c r="AG208" s="692">
        <f t="shared" si="208"/>
        <v>97643</v>
      </c>
      <c r="AH208" s="692">
        <f t="shared" si="208"/>
        <v>205755</v>
      </c>
      <c r="AI208" s="692">
        <f t="shared" si="208"/>
        <v>3364</v>
      </c>
      <c r="AJ208" s="692">
        <f t="shared" si="208"/>
        <v>4018</v>
      </c>
      <c r="AK208" s="692">
        <f t="shared" si="208"/>
        <v>7382</v>
      </c>
      <c r="AL208" s="692">
        <f t="shared" si="208"/>
        <v>2757</v>
      </c>
      <c r="AM208" s="692">
        <f t="shared" si="208"/>
        <v>2970</v>
      </c>
      <c r="AN208" s="692">
        <f t="shared" si="208"/>
        <v>5727</v>
      </c>
      <c r="AO208" s="692">
        <f t="shared" si="208"/>
        <v>199546</v>
      </c>
      <c r="AP208" s="692">
        <f t="shared" si="208"/>
        <v>184227</v>
      </c>
      <c r="AQ208" s="692">
        <f t="shared" si="208"/>
        <v>383773</v>
      </c>
    </row>
    <row r="209" spans="1:37" s="675" customFormat="1" ht="22.5" customHeight="1">
      <c r="A209" s="675">
        <v>9</v>
      </c>
      <c r="B209" s="666">
        <v>23</v>
      </c>
      <c r="C209" s="655" t="s">
        <v>819</v>
      </c>
      <c r="D209" s="1037">
        <v>96</v>
      </c>
      <c r="E209" s="1037">
        <v>117</v>
      </c>
      <c r="F209" s="984">
        <f t="shared" si="197"/>
        <v>213</v>
      </c>
      <c r="G209" s="1037">
        <v>0</v>
      </c>
      <c r="H209" s="1037">
        <v>0</v>
      </c>
      <c r="I209" s="984">
        <f t="shared" si="198"/>
        <v>0</v>
      </c>
      <c r="J209" s="1037">
        <v>2</v>
      </c>
      <c r="K209" s="1037">
        <v>0</v>
      </c>
      <c r="L209" s="984">
        <f t="shared" si="199"/>
        <v>2</v>
      </c>
      <c r="M209" s="1037">
        <v>0</v>
      </c>
      <c r="N209" s="1037">
        <v>0</v>
      </c>
      <c r="O209" s="984">
        <f t="shared" si="200"/>
        <v>0</v>
      </c>
      <c r="P209" s="984">
        <f t="shared" si="194"/>
        <v>98</v>
      </c>
      <c r="Q209" s="984">
        <f t="shared" si="195"/>
        <v>117</v>
      </c>
      <c r="R209" s="984">
        <f t="shared" si="205"/>
        <v>215</v>
      </c>
      <c r="S209" s="907"/>
      <c r="T209" s="676" t="str">
        <f t="shared" si="160"/>
        <v>TRUE</v>
      </c>
      <c r="U209" s="676" t="str">
        <f t="shared" si="161"/>
        <v>TRUE</v>
      </c>
      <c r="V209" s="676" t="str">
        <f t="shared" si="162"/>
        <v>TRUE</v>
      </c>
      <c r="X209" s="675">
        <f>Birth!Y209</f>
        <v>98</v>
      </c>
      <c r="Y209" s="675">
        <f>Birth!Z209</f>
        <v>117</v>
      </c>
      <c r="Z209" s="675">
        <f>Birth!AA209</f>
        <v>215</v>
      </c>
    </row>
    <row r="210" spans="1:37" s="675" customFormat="1" ht="22.5" customHeight="1">
      <c r="A210" s="675">
        <v>10</v>
      </c>
      <c r="B210" s="666">
        <v>24</v>
      </c>
      <c r="C210" s="655" t="s">
        <v>820</v>
      </c>
      <c r="D210" s="1037">
        <v>150</v>
      </c>
      <c r="E210" s="1037">
        <v>117</v>
      </c>
      <c r="F210" s="984">
        <f t="shared" si="197"/>
        <v>267</v>
      </c>
      <c r="G210" s="1037">
        <v>26</v>
      </c>
      <c r="H210" s="1037">
        <v>30</v>
      </c>
      <c r="I210" s="984">
        <f t="shared" si="198"/>
        <v>56</v>
      </c>
      <c r="J210" s="1037">
        <v>10</v>
      </c>
      <c r="K210" s="1037">
        <v>3</v>
      </c>
      <c r="L210" s="984">
        <f t="shared" si="199"/>
        <v>13</v>
      </c>
      <c r="M210" s="1037">
        <v>0</v>
      </c>
      <c r="N210" s="1037">
        <v>2</v>
      </c>
      <c r="O210" s="984">
        <f t="shared" si="200"/>
        <v>2</v>
      </c>
      <c r="P210" s="984">
        <f t="shared" si="194"/>
        <v>186</v>
      </c>
      <c r="Q210" s="984">
        <f t="shared" si="195"/>
        <v>152</v>
      </c>
      <c r="R210" s="984">
        <f t="shared" si="205"/>
        <v>338</v>
      </c>
      <c r="S210" s="907"/>
      <c r="T210" s="676" t="str">
        <f t="shared" si="160"/>
        <v>TRUE</v>
      </c>
      <c r="U210" s="676" t="str">
        <f t="shared" si="161"/>
        <v>TRUE</v>
      </c>
      <c r="V210" s="676" t="str">
        <f t="shared" si="162"/>
        <v>TRUE</v>
      </c>
      <c r="X210" s="675">
        <f>Birth!Y210</f>
        <v>186</v>
      </c>
      <c r="Y210" s="675">
        <f>Birth!Z210</f>
        <v>152</v>
      </c>
      <c r="Z210" s="675">
        <f>Birth!AA210</f>
        <v>338</v>
      </c>
    </row>
    <row r="211" spans="1:37" s="675" customFormat="1" ht="15" customHeight="1">
      <c r="A211" s="675">
        <v>11</v>
      </c>
      <c r="B211" s="666">
        <v>25</v>
      </c>
      <c r="C211" s="655" t="s">
        <v>821</v>
      </c>
      <c r="D211" s="1037">
        <v>14</v>
      </c>
      <c r="E211" s="1037">
        <v>10</v>
      </c>
      <c r="F211" s="984">
        <f t="shared" si="197"/>
        <v>24</v>
      </c>
      <c r="G211" s="1037">
        <v>3</v>
      </c>
      <c r="H211" s="1037">
        <v>7</v>
      </c>
      <c r="I211" s="984">
        <f t="shared" si="198"/>
        <v>10</v>
      </c>
      <c r="J211" s="1037">
        <v>1</v>
      </c>
      <c r="K211" s="1037">
        <v>3</v>
      </c>
      <c r="L211" s="984">
        <f t="shared" si="199"/>
        <v>4</v>
      </c>
      <c r="M211" s="1037">
        <v>0</v>
      </c>
      <c r="N211" s="1037">
        <v>0</v>
      </c>
      <c r="O211" s="984">
        <f t="shared" si="200"/>
        <v>0</v>
      </c>
      <c r="P211" s="984">
        <f t="shared" si="194"/>
        <v>18</v>
      </c>
      <c r="Q211" s="984">
        <f t="shared" si="195"/>
        <v>20</v>
      </c>
      <c r="R211" s="984">
        <f t="shared" si="205"/>
        <v>38</v>
      </c>
      <c r="S211" s="907"/>
      <c r="T211" s="676" t="str">
        <f t="shared" si="160"/>
        <v>TRUE</v>
      </c>
      <c r="U211" s="676" t="str">
        <f t="shared" si="161"/>
        <v>TRUE</v>
      </c>
      <c r="V211" s="676" t="str">
        <f t="shared" si="162"/>
        <v>TRUE</v>
      </c>
      <c r="X211" s="675">
        <f>Birth!Y211</f>
        <v>18</v>
      </c>
      <c r="Y211" s="675">
        <f>Birth!Z211</f>
        <v>20</v>
      </c>
      <c r="Z211" s="675">
        <f>Birth!AA211</f>
        <v>38</v>
      </c>
      <c r="AJ211" s="675">
        <f>AK207+AN207</f>
        <v>11442</v>
      </c>
      <c r="AK211" s="675">
        <f>AK208+AN208</f>
        <v>13109</v>
      </c>
    </row>
    <row r="212" spans="1:37" s="675" customFormat="1" ht="15" customHeight="1">
      <c r="A212" s="675">
        <v>12</v>
      </c>
      <c r="B212" s="666">
        <v>26</v>
      </c>
      <c r="C212" s="655" t="s">
        <v>822</v>
      </c>
      <c r="D212" s="1037">
        <v>0</v>
      </c>
      <c r="E212" s="1037">
        <v>0</v>
      </c>
      <c r="F212" s="984">
        <f t="shared" si="197"/>
        <v>0</v>
      </c>
      <c r="G212" s="1037">
        <v>0</v>
      </c>
      <c r="H212" s="1037">
        <v>0</v>
      </c>
      <c r="I212" s="984">
        <f t="shared" si="198"/>
        <v>0</v>
      </c>
      <c r="J212" s="1037">
        <v>2</v>
      </c>
      <c r="K212" s="1037">
        <v>1</v>
      </c>
      <c r="L212" s="984">
        <f t="shared" si="199"/>
        <v>3</v>
      </c>
      <c r="M212" s="1037">
        <v>0</v>
      </c>
      <c r="N212" s="1037">
        <v>0</v>
      </c>
      <c r="O212" s="984">
        <f t="shared" si="200"/>
        <v>0</v>
      </c>
      <c r="P212" s="984">
        <f t="shared" si="194"/>
        <v>2</v>
      </c>
      <c r="Q212" s="984">
        <f t="shared" si="195"/>
        <v>1</v>
      </c>
      <c r="R212" s="984">
        <f t="shared" si="205"/>
        <v>3</v>
      </c>
      <c r="S212" s="907"/>
      <c r="T212" s="676" t="str">
        <f t="shared" si="160"/>
        <v>TRUE</v>
      </c>
      <c r="U212" s="676" t="str">
        <f t="shared" si="161"/>
        <v>TRUE</v>
      </c>
      <c r="V212" s="676" t="str">
        <f t="shared" si="162"/>
        <v>TRUE</v>
      </c>
      <c r="X212" s="675">
        <f>Birth!Y212</f>
        <v>2</v>
      </c>
      <c r="Y212" s="675">
        <f>Birth!Z212</f>
        <v>1</v>
      </c>
      <c r="Z212" s="675">
        <f>Birth!AA212</f>
        <v>3</v>
      </c>
    </row>
    <row r="213" spans="1:37" s="675" customFormat="1" ht="15" customHeight="1">
      <c r="A213" s="675">
        <v>13</v>
      </c>
      <c r="B213" s="666">
        <v>27</v>
      </c>
      <c r="C213" s="655" t="s">
        <v>823</v>
      </c>
      <c r="D213" s="1037">
        <v>134</v>
      </c>
      <c r="E213" s="1037">
        <v>146</v>
      </c>
      <c r="F213" s="984">
        <f t="shared" si="197"/>
        <v>280</v>
      </c>
      <c r="G213" s="1037">
        <v>23</v>
      </c>
      <c r="H213" s="1037">
        <v>26</v>
      </c>
      <c r="I213" s="984">
        <f t="shared" si="198"/>
        <v>49</v>
      </c>
      <c r="J213" s="1037">
        <v>1</v>
      </c>
      <c r="K213" s="1037">
        <v>0</v>
      </c>
      <c r="L213" s="984">
        <f t="shared" si="199"/>
        <v>1</v>
      </c>
      <c r="M213" s="1037">
        <v>0</v>
      </c>
      <c r="N213" s="1037">
        <v>0</v>
      </c>
      <c r="O213" s="984">
        <f t="shared" si="200"/>
        <v>0</v>
      </c>
      <c r="P213" s="984">
        <f t="shared" si="194"/>
        <v>158</v>
      </c>
      <c r="Q213" s="984">
        <f t="shared" si="195"/>
        <v>172</v>
      </c>
      <c r="R213" s="984">
        <f t="shared" si="205"/>
        <v>330</v>
      </c>
      <c r="S213" s="907"/>
      <c r="T213" s="676" t="str">
        <f t="shared" si="160"/>
        <v>TRUE</v>
      </c>
      <c r="U213" s="676" t="str">
        <f t="shared" si="161"/>
        <v>TRUE</v>
      </c>
      <c r="V213" s="676" t="str">
        <f t="shared" si="162"/>
        <v>TRUE</v>
      </c>
      <c r="X213" s="675">
        <f>Birth!Y213</f>
        <v>158</v>
      </c>
      <c r="Y213" s="675">
        <f>Birth!Z213</f>
        <v>172</v>
      </c>
      <c r="Z213" s="675">
        <f>Birth!AA213</f>
        <v>330</v>
      </c>
    </row>
    <row r="214" spans="1:37" s="675" customFormat="1" ht="15" customHeight="1">
      <c r="A214" s="675">
        <v>14</v>
      </c>
      <c r="B214" s="666">
        <v>28</v>
      </c>
      <c r="C214" s="655" t="s">
        <v>824</v>
      </c>
      <c r="D214" s="1037">
        <v>11</v>
      </c>
      <c r="E214" s="1037">
        <v>6</v>
      </c>
      <c r="F214" s="984">
        <f t="shared" si="197"/>
        <v>17</v>
      </c>
      <c r="G214" s="1037">
        <v>0</v>
      </c>
      <c r="H214" s="1037">
        <v>0</v>
      </c>
      <c r="I214" s="984">
        <f t="shared" si="198"/>
        <v>0</v>
      </c>
      <c r="J214" s="1037">
        <v>0</v>
      </c>
      <c r="K214" s="1037">
        <v>0</v>
      </c>
      <c r="L214" s="984">
        <f t="shared" si="199"/>
        <v>0</v>
      </c>
      <c r="M214" s="1037">
        <v>0</v>
      </c>
      <c r="N214" s="1037">
        <v>0</v>
      </c>
      <c r="O214" s="984">
        <f t="shared" si="200"/>
        <v>0</v>
      </c>
      <c r="P214" s="984">
        <f t="shared" si="194"/>
        <v>11</v>
      </c>
      <c r="Q214" s="984">
        <f t="shared" si="195"/>
        <v>6</v>
      </c>
      <c r="R214" s="984">
        <f t="shared" si="205"/>
        <v>17</v>
      </c>
      <c r="S214" s="907"/>
      <c r="T214" s="676" t="str">
        <f t="shared" si="160"/>
        <v>TRUE</v>
      </c>
      <c r="U214" s="676" t="str">
        <f t="shared" si="161"/>
        <v>TRUE</v>
      </c>
      <c r="V214" s="676" t="str">
        <f t="shared" si="162"/>
        <v>TRUE</v>
      </c>
      <c r="X214" s="675">
        <f>Birth!Y214</f>
        <v>11</v>
      </c>
      <c r="Y214" s="675">
        <f>Birth!Z214</f>
        <v>6</v>
      </c>
      <c r="Z214" s="675">
        <f>Birth!AA214</f>
        <v>17</v>
      </c>
    </row>
    <row r="215" spans="1:37" s="675" customFormat="1" ht="15" customHeight="1">
      <c r="A215" s="675">
        <v>15</v>
      </c>
      <c r="B215" s="666">
        <v>29</v>
      </c>
      <c r="C215" s="655" t="s">
        <v>825</v>
      </c>
      <c r="D215" s="1037">
        <v>201</v>
      </c>
      <c r="E215" s="1037">
        <v>162</v>
      </c>
      <c r="F215" s="984">
        <f t="shared" si="197"/>
        <v>363</v>
      </c>
      <c r="G215" s="1037">
        <v>0</v>
      </c>
      <c r="H215" s="1037">
        <v>0</v>
      </c>
      <c r="I215" s="984">
        <f t="shared" si="198"/>
        <v>0</v>
      </c>
      <c r="J215" s="1037">
        <v>1</v>
      </c>
      <c r="K215" s="1037">
        <v>0</v>
      </c>
      <c r="L215" s="984">
        <f t="shared" si="199"/>
        <v>1</v>
      </c>
      <c r="M215" s="1037">
        <v>0</v>
      </c>
      <c r="N215" s="1037">
        <v>0</v>
      </c>
      <c r="O215" s="984">
        <f t="shared" si="200"/>
        <v>0</v>
      </c>
      <c r="P215" s="984">
        <f t="shared" si="194"/>
        <v>202</v>
      </c>
      <c r="Q215" s="984">
        <f t="shared" si="195"/>
        <v>162</v>
      </c>
      <c r="R215" s="984">
        <f t="shared" ref="R215:R217" si="209">P215+Q215</f>
        <v>364</v>
      </c>
      <c r="S215" s="907"/>
      <c r="T215" s="676" t="str">
        <f t="shared" si="160"/>
        <v>TRUE</v>
      </c>
      <c r="U215" s="676" t="str">
        <f t="shared" si="161"/>
        <v>TRUE</v>
      </c>
      <c r="V215" s="676" t="str">
        <f t="shared" ref="V215:V243" si="210">IF(R215=Z215,"TRUE","FALSE")</f>
        <v>TRUE</v>
      </c>
      <c r="X215" s="675">
        <f>Birth!Y215</f>
        <v>202</v>
      </c>
      <c r="Y215" s="675">
        <f>Birth!Z215</f>
        <v>162</v>
      </c>
      <c r="Z215" s="675">
        <f>Birth!AA215</f>
        <v>364</v>
      </c>
    </row>
    <row r="216" spans="1:37" s="675" customFormat="1" ht="15" customHeight="1">
      <c r="A216" s="675">
        <v>16</v>
      </c>
      <c r="B216" s="666">
        <v>30</v>
      </c>
      <c r="C216" s="655" t="s">
        <v>826</v>
      </c>
      <c r="D216" s="1037">
        <v>6</v>
      </c>
      <c r="E216" s="1037">
        <v>1</v>
      </c>
      <c r="F216" s="984">
        <f t="shared" si="197"/>
        <v>7</v>
      </c>
      <c r="G216" s="1037">
        <v>0</v>
      </c>
      <c r="H216" s="1037">
        <v>0</v>
      </c>
      <c r="I216" s="984">
        <f t="shared" si="198"/>
        <v>0</v>
      </c>
      <c r="J216" s="1037">
        <v>5</v>
      </c>
      <c r="K216" s="1037">
        <v>6</v>
      </c>
      <c r="L216" s="984">
        <f t="shared" si="199"/>
        <v>11</v>
      </c>
      <c r="M216" s="1037">
        <v>5</v>
      </c>
      <c r="N216" s="1037">
        <v>3</v>
      </c>
      <c r="O216" s="984">
        <f t="shared" si="200"/>
        <v>8</v>
      </c>
      <c r="P216" s="984">
        <f t="shared" si="194"/>
        <v>16</v>
      </c>
      <c r="Q216" s="984">
        <f t="shared" si="195"/>
        <v>10</v>
      </c>
      <c r="R216" s="984">
        <f t="shared" si="209"/>
        <v>26</v>
      </c>
      <c r="S216" s="907"/>
      <c r="T216" s="676" t="str">
        <f t="shared" si="160"/>
        <v>TRUE</v>
      </c>
      <c r="U216" s="676" t="str">
        <f t="shared" si="161"/>
        <v>TRUE</v>
      </c>
      <c r="V216" s="676" t="str">
        <f t="shared" si="210"/>
        <v>TRUE</v>
      </c>
      <c r="X216" s="675">
        <f>Birth!Y216</f>
        <v>16</v>
      </c>
      <c r="Y216" s="675">
        <f>Birth!Z216</f>
        <v>10</v>
      </c>
      <c r="Z216" s="675">
        <f>Birth!AA216</f>
        <v>26</v>
      </c>
    </row>
    <row r="217" spans="1:37" s="675" customFormat="1" ht="15" customHeight="1">
      <c r="A217" s="675">
        <v>17</v>
      </c>
      <c r="B217" s="666">
        <v>31</v>
      </c>
      <c r="C217" s="655" t="s">
        <v>827</v>
      </c>
      <c r="D217" s="1037">
        <v>0</v>
      </c>
      <c r="E217" s="1037">
        <v>0</v>
      </c>
      <c r="F217" s="984">
        <f t="shared" ref="F217" si="211">SUM(D217:E217)</f>
        <v>0</v>
      </c>
      <c r="G217" s="1037">
        <v>0</v>
      </c>
      <c r="H217" s="1037">
        <v>0</v>
      </c>
      <c r="I217" s="984">
        <f t="shared" ref="I217" si="212">SUM(G217:H217)</f>
        <v>0</v>
      </c>
      <c r="J217" s="1037">
        <v>0</v>
      </c>
      <c r="K217" s="1037">
        <v>0</v>
      </c>
      <c r="L217" s="984">
        <f t="shared" ref="L217" si="213">SUM(J217:K217)</f>
        <v>0</v>
      </c>
      <c r="M217" s="1037">
        <v>0</v>
      </c>
      <c r="N217" s="1037">
        <v>0</v>
      </c>
      <c r="O217" s="984">
        <f t="shared" ref="O217" si="214">SUM(M217:N217)</f>
        <v>0</v>
      </c>
      <c r="P217" s="984">
        <f t="shared" si="194"/>
        <v>0</v>
      </c>
      <c r="Q217" s="984">
        <f t="shared" si="195"/>
        <v>0</v>
      </c>
      <c r="R217" s="984">
        <f t="shared" si="209"/>
        <v>0</v>
      </c>
      <c r="S217" s="907"/>
      <c r="T217" s="676" t="str">
        <f t="shared" si="160"/>
        <v>TRUE</v>
      </c>
      <c r="U217" s="676" t="str">
        <f t="shared" si="161"/>
        <v>TRUE</v>
      </c>
      <c r="V217" s="676" t="str">
        <f t="shared" ref="V217" si="215">IF(R217=Z217,"TRUE","FALSE")</f>
        <v>TRUE</v>
      </c>
      <c r="X217" s="675">
        <f>Birth!Y217</f>
        <v>0</v>
      </c>
      <c r="Y217" s="675">
        <f>Birth!Z217</f>
        <v>0</v>
      </c>
      <c r="Z217" s="675">
        <f>Birth!AA217</f>
        <v>0</v>
      </c>
    </row>
    <row r="218" spans="1:37" s="675" customFormat="1" ht="15" customHeight="1">
      <c r="B218" s="665"/>
      <c r="C218" s="687" t="s">
        <v>6</v>
      </c>
      <c r="D218" s="1031">
        <f>SUM(D201:D217)</f>
        <v>4953</v>
      </c>
      <c r="E218" s="1031">
        <f t="shared" ref="E218:R218" si="216">SUM(E201:E217)</f>
        <v>4632</v>
      </c>
      <c r="F218" s="1031">
        <f t="shared" si="216"/>
        <v>9585</v>
      </c>
      <c r="G218" s="1031">
        <f t="shared" si="216"/>
        <v>4691</v>
      </c>
      <c r="H218" s="1031">
        <f t="shared" si="216"/>
        <v>4249</v>
      </c>
      <c r="I218" s="1031">
        <f t="shared" si="216"/>
        <v>8940</v>
      </c>
      <c r="J218" s="1031">
        <f t="shared" si="216"/>
        <v>354</v>
      </c>
      <c r="K218" s="1031">
        <f t="shared" si="216"/>
        <v>379</v>
      </c>
      <c r="L218" s="1031">
        <f t="shared" si="216"/>
        <v>733</v>
      </c>
      <c r="M218" s="1031">
        <f t="shared" si="216"/>
        <v>6</v>
      </c>
      <c r="N218" s="1031">
        <f t="shared" si="216"/>
        <v>5</v>
      </c>
      <c r="O218" s="1031">
        <f t="shared" si="216"/>
        <v>11</v>
      </c>
      <c r="P218" s="1031">
        <f t="shared" si="216"/>
        <v>10004</v>
      </c>
      <c r="Q218" s="1031">
        <f t="shared" si="216"/>
        <v>9265</v>
      </c>
      <c r="R218" s="1031">
        <f t="shared" si="216"/>
        <v>19269</v>
      </c>
      <c r="S218" s="915"/>
      <c r="T218" s="676" t="str">
        <f t="shared" si="160"/>
        <v>TRUE</v>
      </c>
      <c r="U218" s="676" t="str">
        <f t="shared" si="161"/>
        <v>TRUE</v>
      </c>
      <c r="V218" s="676" t="str">
        <f t="shared" si="210"/>
        <v>TRUE</v>
      </c>
      <c r="X218" s="675">
        <f>Birth!Y218</f>
        <v>10004</v>
      </c>
      <c r="Y218" s="675">
        <f>Birth!Z218</f>
        <v>9265</v>
      </c>
      <c r="Z218" s="675">
        <f>Birth!AA218</f>
        <v>19269</v>
      </c>
    </row>
    <row r="219" spans="1:37" s="675" customFormat="1" ht="15" customHeight="1">
      <c r="B219" s="688" t="s">
        <v>25</v>
      </c>
      <c r="C219" s="689"/>
      <c r="D219" s="1048"/>
      <c r="E219" s="1048"/>
      <c r="F219" s="1048"/>
      <c r="G219" s="1048"/>
      <c r="H219" s="1048"/>
      <c r="I219" s="1048"/>
      <c r="J219" s="1048"/>
      <c r="K219" s="1048"/>
      <c r="L219" s="1048"/>
      <c r="M219" s="1048"/>
      <c r="N219" s="1048"/>
      <c r="O219" s="1048"/>
      <c r="P219" s="1049"/>
      <c r="Q219" s="1049"/>
      <c r="R219" s="1048"/>
      <c r="S219" s="693"/>
      <c r="T219" s="676" t="str">
        <f t="shared" si="160"/>
        <v>TRUE</v>
      </c>
      <c r="U219" s="676" t="str">
        <f t="shared" si="161"/>
        <v>TRUE</v>
      </c>
      <c r="V219" s="676" t="str">
        <f t="shared" si="210"/>
        <v>TRUE</v>
      </c>
      <c r="X219" s="675">
        <f>Birth!Y219</f>
        <v>0</v>
      </c>
      <c r="Y219" s="675">
        <f>Birth!Z219</f>
        <v>0</v>
      </c>
      <c r="Z219" s="675">
        <f>Birth!AA219</f>
        <v>0</v>
      </c>
    </row>
    <row r="220" spans="1:37" s="675" customFormat="1" ht="15" customHeight="1">
      <c r="A220" s="675">
        <v>1</v>
      </c>
      <c r="B220" s="666">
        <v>32</v>
      </c>
      <c r="C220" s="694" t="s">
        <v>25</v>
      </c>
      <c r="D220" s="1038">
        <v>2268</v>
      </c>
      <c r="E220" s="1038">
        <v>2199</v>
      </c>
      <c r="F220" s="984">
        <f>SUM(D220:E220)</f>
        <v>4467</v>
      </c>
      <c r="G220" s="1038">
        <v>517</v>
      </c>
      <c r="H220" s="1038">
        <v>468</v>
      </c>
      <c r="I220" s="984">
        <f>SUM(G220:H220)</f>
        <v>985</v>
      </c>
      <c r="J220" s="1038">
        <v>344</v>
      </c>
      <c r="K220" s="1038">
        <v>313</v>
      </c>
      <c r="L220" s="984">
        <f>SUM(J220:K220)</f>
        <v>657</v>
      </c>
      <c r="M220" s="1038"/>
      <c r="N220" s="1038"/>
      <c r="O220" s="984">
        <f>SUM(M220:N220)</f>
        <v>0</v>
      </c>
      <c r="P220" s="984">
        <f t="shared" ref="P220:Q222" si="217">D220+G220+J220+M220</f>
        <v>3129</v>
      </c>
      <c r="Q220" s="984">
        <f t="shared" si="217"/>
        <v>2980</v>
      </c>
      <c r="R220" s="984">
        <f>P220+Q220</f>
        <v>6109</v>
      </c>
      <c r="S220" s="690"/>
      <c r="T220" s="676" t="str">
        <f t="shared" si="160"/>
        <v>TRUE</v>
      </c>
      <c r="U220" s="676" t="str">
        <f t="shared" si="161"/>
        <v>TRUE</v>
      </c>
      <c r="V220" s="676" t="str">
        <f t="shared" si="210"/>
        <v>TRUE</v>
      </c>
      <c r="X220" s="675">
        <f>Birth!Y220</f>
        <v>3129</v>
      </c>
      <c r="Y220" s="675">
        <f>Birth!Z220</f>
        <v>2980</v>
      </c>
      <c r="Z220" s="675">
        <f>Birth!AA220</f>
        <v>6109</v>
      </c>
    </row>
    <row r="221" spans="1:37" s="675" customFormat="1" ht="15" customHeight="1">
      <c r="A221" s="675">
        <v>2</v>
      </c>
      <c r="B221" s="666">
        <v>33</v>
      </c>
      <c r="C221" s="694" t="s">
        <v>667</v>
      </c>
      <c r="D221" s="1038">
        <v>591</v>
      </c>
      <c r="E221" s="1038">
        <v>535</v>
      </c>
      <c r="F221" s="984">
        <f>SUM(D221:E221)</f>
        <v>1126</v>
      </c>
      <c r="G221" s="1038">
        <v>1158</v>
      </c>
      <c r="H221" s="1038">
        <v>1003</v>
      </c>
      <c r="I221" s="984">
        <f>SUM(G221:H221)</f>
        <v>2161</v>
      </c>
      <c r="J221" s="1038">
        <v>64</v>
      </c>
      <c r="K221" s="1038">
        <v>63</v>
      </c>
      <c r="L221" s="984">
        <f>SUM(J221:K221)</f>
        <v>127</v>
      </c>
      <c r="M221" s="1038"/>
      <c r="N221" s="1038"/>
      <c r="O221" s="984">
        <f>SUM(M221:N221)</f>
        <v>0</v>
      </c>
      <c r="P221" s="984">
        <f t="shared" si="217"/>
        <v>1813</v>
      </c>
      <c r="Q221" s="984">
        <f t="shared" si="217"/>
        <v>1601</v>
      </c>
      <c r="R221" s="984">
        <f>P221+Q221</f>
        <v>3414</v>
      </c>
      <c r="S221" s="690"/>
      <c r="T221" s="676" t="str">
        <f t="shared" si="160"/>
        <v>TRUE</v>
      </c>
      <c r="U221" s="676" t="str">
        <f t="shared" si="161"/>
        <v>TRUE</v>
      </c>
      <c r="V221" s="676" t="str">
        <f t="shared" si="210"/>
        <v>TRUE</v>
      </c>
      <c r="X221" s="675">
        <f>Birth!Y221</f>
        <v>1813</v>
      </c>
      <c r="Y221" s="675">
        <f>Birth!Z221</f>
        <v>1601</v>
      </c>
      <c r="Z221" s="675">
        <f>Birth!AA221</f>
        <v>3414</v>
      </c>
    </row>
    <row r="222" spans="1:37" s="675" customFormat="1" ht="15" customHeight="1">
      <c r="A222" s="675">
        <v>3</v>
      </c>
      <c r="B222" s="666">
        <v>34</v>
      </c>
      <c r="C222" s="694" t="s">
        <v>26</v>
      </c>
      <c r="D222" s="1038">
        <v>58</v>
      </c>
      <c r="E222" s="1038">
        <v>40</v>
      </c>
      <c r="F222" s="984">
        <f>SUM(D222:E222)</f>
        <v>98</v>
      </c>
      <c r="G222" s="1038">
        <v>6</v>
      </c>
      <c r="H222" s="1038">
        <v>3</v>
      </c>
      <c r="I222" s="984">
        <f>SUM(G222:H222)</f>
        <v>9</v>
      </c>
      <c r="J222" s="1038">
        <v>3</v>
      </c>
      <c r="K222" s="1038">
        <v>7</v>
      </c>
      <c r="L222" s="984">
        <f>SUM(J222:K222)</f>
        <v>10</v>
      </c>
      <c r="M222" s="1038"/>
      <c r="N222" s="1038"/>
      <c r="O222" s="984">
        <f>SUM(M222:N222)</f>
        <v>0</v>
      </c>
      <c r="P222" s="984">
        <f t="shared" si="217"/>
        <v>67</v>
      </c>
      <c r="Q222" s="984">
        <f t="shared" si="217"/>
        <v>50</v>
      </c>
      <c r="R222" s="984">
        <f>P222+Q222</f>
        <v>117</v>
      </c>
      <c r="S222" s="690"/>
      <c r="T222" s="676" t="str">
        <f t="shared" si="160"/>
        <v>TRUE</v>
      </c>
      <c r="U222" s="676" t="str">
        <f t="shared" si="161"/>
        <v>TRUE</v>
      </c>
      <c r="V222" s="676" t="str">
        <f t="shared" si="210"/>
        <v>TRUE</v>
      </c>
      <c r="X222" s="675">
        <f>Birth!Y222</f>
        <v>67</v>
      </c>
      <c r="Y222" s="675">
        <f>Birth!Z222</f>
        <v>50</v>
      </c>
      <c r="Z222" s="675">
        <f>Birth!AA222</f>
        <v>117</v>
      </c>
    </row>
    <row r="223" spans="1:37" s="675" customFormat="1" ht="15" customHeight="1">
      <c r="B223" s="665"/>
      <c r="C223" s="687" t="s">
        <v>6</v>
      </c>
      <c r="D223" s="1031">
        <f>SUM(D220:D222)</f>
        <v>2917</v>
      </c>
      <c r="E223" s="1031">
        <f t="shared" ref="E223:R223" si="218">SUM(E220:E222)</f>
        <v>2774</v>
      </c>
      <c r="F223" s="1031">
        <f t="shared" si="218"/>
        <v>5691</v>
      </c>
      <c r="G223" s="1031">
        <f t="shared" si="218"/>
        <v>1681</v>
      </c>
      <c r="H223" s="1031">
        <f t="shared" si="218"/>
        <v>1474</v>
      </c>
      <c r="I223" s="1031">
        <f t="shared" si="218"/>
        <v>3155</v>
      </c>
      <c r="J223" s="1031">
        <f t="shared" si="218"/>
        <v>411</v>
      </c>
      <c r="K223" s="1031">
        <f t="shared" si="218"/>
        <v>383</v>
      </c>
      <c r="L223" s="1031">
        <f t="shared" si="218"/>
        <v>794</v>
      </c>
      <c r="M223" s="1031">
        <f t="shared" si="218"/>
        <v>0</v>
      </c>
      <c r="N223" s="1031">
        <f t="shared" si="218"/>
        <v>0</v>
      </c>
      <c r="O223" s="1031">
        <f t="shared" si="218"/>
        <v>0</v>
      </c>
      <c r="P223" s="1031">
        <f t="shared" si="218"/>
        <v>5009</v>
      </c>
      <c r="Q223" s="1031">
        <f t="shared" si="218"/>
        <v>4631</v>
      </c>
      <c r="R223" s="1031">
        <f t="shared" si="218"/>
        <v>9640</v>
      </c>
      <c r="S223" s="915"/>
      <c r="T223" s="676" t="str">
        <f t="shared" si="160"/>
        <v>TRUE</v>
      </c>
      <c r="U223" s="676" t="str">
        <f t="shared" si="161"/>
        <v>TRUE</v>
      </c>
      <c r="V223" s="676" t="str">
        <f t="shared" si="210"/>
        <v>TRUE</v>
      </c>
      <c r="X223" s="675">
        <f>Birth!Y223</f>
        <v>5009</v>
      </c>
      <c r="Y223" s="675">
        <f>Birth!Z223</f>
        <v>4631</v>
      </c>
      <c r="Z223" s="675">
        <f>Birth!AA223</f>
        <v>9640</v>
      </c>
    </row>
    <row r="224" spans="1:37" s="675" customFormat="1" ht="15" customHeight="1">
      <c r="B224" s="693" t="s">
        <v>27</v>
      </c>
      <c r="C224" s="689"/>
      <c r="D224" s="1048"/>
      <c r="E224" s="1048"/>
      <c r="F224" s="1048"/>
      <c r="G224" s="1048"/>
      <c r="H224" s="1048"/>
      <c r="I224" s="1048"/>
      <c r="J224" s="1048"/>
      <c r="K224" s="1048"/>
      <c r="L224" s="1048"/>
      <c r="M224" s="1048"/>
      <c r="N224" s="1048"/>
      <c r="O224" s="1048"/>
      <c r="P224" s="1049"/>
      <c r="Q224" s="1049"/>
      <c r="R224" s="1048"/>
      <c r="S224" s="680"/>
      <c r="T224" s="676" t="str">
        <f t="shared" si="160"/>
        <v>TRUE</v>
      </c>
      <c r="U224" s="676" t="str">
        <f t="shared" si="161"/>
        <v>TRUE</v>
      </c>
      <c r="V224" s="676" t="str">
        <f t="shared" si="210"/>
        <v>TRUE</v>
      </c>
      <c r="X224" s="675">
        <f>Birth!Y224</f>
        <v>0</v>
      </c>
      <c r="Y224" s="675">
        <f>Birth!Z224</f>
        <v>0</v>
      </c>
      <c r="Z224" s="675">
        <f>Birth!AA224</f>
        <v>0</v>
      </c>
    </row>
    <row r="225" spans="1:26" s="675" customFormat="1" ht="15" customHeight="1">
      <c r="A225" s="675">
        <v>1</v>
      </c>
      <c r="B225" s="666">
        <v>35</v>
      </c>
      <c r="C225" s="652" t="s">
        <v>28</v>
      </c>
      <c r="D225" s="984">
        <v>1677</v>
      </c>
      <c r="E225" s="984">
        <v>1552</v>
      </c>
      <c r="F225" s="984">
        <f>SUM(D225:E225)</f>
        <v>3229</v>
      </c>
      <c r="G225" s="984">
        <v>1936</v>
      </c>
      <c r="H225" s="984">
        <v>1687</v>
      </c>
      <c r="I225" s="984">
        <f>SUM(G225:H225)</f>
        <v>3623</v>
      </c>
      <c r="J225" s="984">
        <v>36</v>
      </c>
      <c r="K225" s="984">
        <v>42</v>
      </c>
      <c r="L225" s="984">
        <f>SUM(J225:K225)</f>
        <v>78</v>
      </c>
      <c r="M225" s="984">
        <v>15</v>
      </c>
      <c r="N225" s="984">
        <v>12</v>
      </c>
      <c r="O225" s="984">
        <f>SUM(M225:N225)</f>
        <v>27</v>
      </c>
      <c r="P225" s="984">
        <f t="shared" ref="P225:Q227" si="219">D225+G225+J225+M225</f>
        <v>3664</v>
      </c>
      <c r="Q225" s="984">
        <f t="shared" si="219"/>
        <v>3293</v>
      </c>
      <c r="R225" s="984">
        <f>P225+Q225</f>
        <v>6957</v>
      </c>
      <c r="S225" s="690"/>
      <c r="T225" s="676" t="str">
        <f t="shared" si="160"/>
        <v>TRUE</v>
      </c>
      <c r="U225" s="676" t="str">
        <f t="shared" si="161"/>
        <v>TRUE</v>
      </c>
      <c r="V225" s="676" t="str">
        <f t="shared" si="210"/>
        <v>TRUE</v>
      </c>
      <c r="X225" s="675">
        <f>Birth!Y225</f>
        <v>3664</v>
      </c>
      <c r="Y225" s="675">
        <f>Birth!Z225</f>
        <v>3293</v>
      </c>
      <c r="Z225" s="675">
        <f>Birth!AA225</f>
        <v>6957</v>
      </c>
    </row>
    <row r="226" spans="1:26" s="675" customFormat="1" ht="15" customHeight="1">
      <c r="A226" s="675">
        <v>2</v>
      </c>
      <c r="B226" s="666">
        <v>36</v>
      </c>
      <c r="C226" s="652" t="s">
        <v>27</v>
      </c>
      <c r="D226" s="984">
        <v>525</v>
      </c>
      <c r="E226" s="984">
        <v>461</v>
      </c>
      <c r="F226" s="984">
        <f>SUM(D226:E226)</f>
        <v>986</v>
      </c>
      <c r="G226" s="984">
        <v>1121</v>
      </c>
      <c r="H226" s="984">
        <v>1062</v>
      </c>
      <c r="I226" s="984">
        <f>SUM(G226:H226)</f>
        <v>2183</v>
      </c>
      <c r="J226" s="984">
        <v>0</v>
      </c>
      <c r="K226" s="984">
        <v>0</v>
      </c>
      <c r="L226" s="984">
        <f>SUM(J226:K226)</f>
        <v>0</v>
      </c>
      <c r="M226" s="984">
        <v>33</v>
      </c>
      <c r="N226" s="984">
        <v>29</v>
      </c>
      <c r="O226" s="984">
        <f>SUM(M226:N226)</f>
        <v>62</v>
      </c>
      <c r="P226" s="984">
        <f t="shared" si="219"/>
        <v>1679</v>
      </c>
      <c r="Q226" s="984">
        <f t="shared" si="219"/>
        <v>1552</v>
      </c>
      <c r="R226" s="984">
        <f>P226+Q226</f>
        <v>3231</v>
      </c>
      <c r="S226" s="690"/>
      <c r="T226" s="676" t="str">
        <f t="shared" si="160"/>
        <v>TRUE</v>
      </c>
      <c r="U226" s="676" t="str">
        <f t="shared" si="161"/>
        <v>TRUE</v>
      </c>
      <c r="V226" s="676" t="str">
        <f t="shared" si="210"/>
        <v>TRUE</v>
      </c>
      <c r="X226" s="675">
        <f>Birth!Y226</f>
        <v>1679</v>
      </c>
      <c r="Y226" s="675">
        <f>Birth!Z226</f>
        <v>1552</v>
      </c>
      <c r="Z226" s="675">
        <f>Birth!AA226</f>
        <v>3231</v>
      </c>
    </row>
    <row r="227" spans="1:26" s="675" customFormat="1" ht="15" customHeight="1">
      <c r="A227" s="675">
        <v>3</v>
      </c>
      <c r="B227" s="666">
        <v>37</v>
      </c>
      <c r="C227" s="652" t="s">
        <v>687</v>
      </c>
      <c r="D227" s="984">
        <v>438</v>
      </c>
      <c r="E227" s="984">
        <v>382</v>
      </c>
      <c r="F227" s="984">
        <f>SUM(D227:E227)</f>
        <v>820</v>
      </c>
      <c r="G227" s="984">
        <v>602</v>
      </c>
      <c r="H227" s="984">
        <v>706</v>
      </c>
      <c r="I227" s="984">
        <f>SUM(G227:H227)</f>
        <v>1308</v>
      </c>
      <c r="J227" s="984">
        <v>400</v>
      </c>
      <c r="K227" s="984">
        <v>300</v>
      </c>
      <c r="L227" s="984">
        <f>SUM(J227:K227)</f>
        <v>700</v>
      </c>
      <c r="M227" s="984">
        <v>348</v>
      </c>
      <c r="N227" s="984">
        <v>301</v>
      </c>
      <c r="O227" s="984">
        <f>SUM(M227:N227)</f>
        <v>649</v>
      </c>
      <c r="P227" s="984">
        <f t="shared" si="219"/>
        <v>1788</v>
      </c>
      <c r="Q227" s="984">
        <f t="shared" si="219"/>
        <v>1689</v>
      </c>
      <c r="R227" s="984">
        <f>P227+Q227</f>
        <v>3477</v>
      </c>
      <c r="S227" s="690"/>
      <c r="T227" s="676" t="str">
        <f t="shared" si="160"/>
        <v>TRUE</v>
      </c>
      <c r="U227" s="676" t="str">
        <f t="shared" si="161"/>
        <v>TRUE</v>
      </c>
      <c r="V227" s="676" t="str">
        <f t="shared" si="210"/>
        <v>TRUE</v>
      </c>
      <c r="X227" s="675">
        <f>Birth!Y227</f>
        <v>1788</v>
      </c>
      <c r="Y227" s="675">
        <f>Birth!Z227</f>
        <v>1689</v>
      </c>
      <c r="Z227" s="675">
        <f>Birth!AA227</f>
        <v>3477</v>
      </c>
    </row>
    <row r="228" spans="1:26" s="675" customFormat="1" ht="15" customHeight="1">
      <c r="B228" s="665"/>
      <c r="C228" s="687" t="s">
        <v>6</v>
      </c>
      <c r="D228" s="1031">
        <f>SUM(D225:D227)</f>
        <v>2640</v>
      </c>
      <c r="E228" s="1031">
        <f t="shared" ref="E228:R228" si="220">SUM(E225:E227)</f>
        <v>2395</v>
      </c>
      <c r="F228" s="1031">
        <f t="shared" si="220"/>
        <v>5035</v>
      </c>
      <c r="G228" s="1031">
        <f t="shared" si="220"/>
        <v>3659</v>
      </c>
      <c r="H228" s="1031">
        <f t="shared" si="220"/>
        <v>3455</v>
      </c>
      <c r="I228" s="1031">
        <f t="shared" si="220"/>
        <v>7114</v>
      </c>
      <c r="J228" s="1031">
        <f t="shared" si="220"/>
        <v>436</v>
      </c>
      <c r="K228" s="1031">
        <f t="shared" si="220"/>
        <v>342</v>
      </c>
      <c r="L228" s="1031">
        <f t="shared" si="220"/>
        <v>778</v>
      </c>
      <c r="M228" s="1031">
        <f t="shared" si="220"/>
        <v>396</v>
      </c>
      <c r="N228" s="1031">
        <f t="shared" si="220"/>
        <v>342</v>
      </c>
      <c r="O228" s="1031">
        <f t="shared" si="220"/>
        <v>738</v>
      </c>
      <c r="P228" s="1031">
        <f t="shared" si="220"/>
        <v>7131</v>
      </c>
      <c r="Q228" s="1031">
        <f t="shared" si="220"/>
        <v>6534</v>
      </c>
      <c r="R228" s="1031">
        <f t="shared" si="220"/>
        <v>13665</v>
      </c>
      <c r="S228" s="915"/>
      <c r="T228" s="676" t="str">
        <f t="shared" si="160"/>
        <v>TRUE</v>
      </c>
      <c r="U228" s="676" t="str">
        <f t="shared" si="161"/>
        <v>TRUE</v>
      </c>
      <c r="V228" s="676" t="str">
        <f t="shared" si="210"/>
        <v>TRUE</v>
      </c>
      <c r="X228" s="675">
        <f>Birth!Y228</f>
        <v>7131</v>
      </c>
      <c r="Y228" s="675">
        <f>Birth!Z228</f>
        <v>6534</v>
      </c>
      <c r="Z228" s="675">
        <f>Birth!AA228</f>
        <v>13665</v>
      </c>
    </row>
    <row r="229" spans="1:26" s="675" customFormat="1" ht="15" customHeight="1">
      <c r="B229" s="693" t="s">
        <v>29</v>
      </c>
      <c r="C229" s="689"/>
      <c r="D229" s="1048"/>
      <c r="E229" s="1048"/>
      <c r="F229" s="1048"/>
      <c r="G229" s="1048"/>
      <c r="H229" s="1048"/>
      <c r="I229" s="1048"/>
      <c r="J229" s="1048"/>
      <c r="K229" s="1048"/>
      <c r="L229" s="1048"/>
      <c r="M229" s="1048"/>
      <c r="N229" s="1048"/>
      <c r="O229" s="1048"/>
      <c r="P229" s="1049"/>
      <c r="Q229" s="1049"/>
      <c r="R229" s="1048"/>
      <c r="S229" s="680"/>
      <c r="T229" s="676" t="str">
        <f t="shared" si="160"/>
        <v>TRUE</v>
      </c>
      <c r="U229" s="676" t="str">
        <f t="shared" si="161"/>
        <v>TRUE</v>
      </c>
      <c r="V229" s="676" t="str">
        <f t="shared" si="210"/>
        <v>TRUE</v>
      </c>
      <c r="X229" s="675">
        <f>Birth!Y229</f>
        <v>0</v>
      </c>
      <c r="Y229" s="675">
        <f>Birth!Z229</f>
        <v>0</v>
      </c>
      <c r="Z229" s="675">
        <f>Birth!AA229</f>
        <v>0</v>
      </c>
    </row>
    <row r="230" spans="1:26" s="675" customFormat="1" ht="15" customHeight="1">
      <c r="A230" s="675">
        <v>1</v>
      </c>
      <c r="B230" s="666">
        <v>38</v>
      </c>
      <c r="C230" s="695" t="s">
        <v>30</v>
      </c>
      <c r="D230" s="1038">
        <v>96</v>
      </c>
      <c r="E230" s="1038">
        <v>127</v>
      </c>
      <c r="F230" s="984">
        <f>SUM(D230:E230)</f>
        <v>223</v>
      </c>
      <c r="G230" s="1038">
        <v>200</v>
      </c>
      <c r="H230" s="1038">
        <v>166</v>
      </c>
      <c r="I230" s="984">
        <f>SUM(G230:H230)</f>
        <v>366</v>
      </c>
      <c r="J230" s="1038">
        <v>13</v>
      </c>
      <c r="K230" s="1038">
        <v>9</v>
      </c>
      <c r="L230" s="984">
        <f>SUM(J230:K230)</f>
        <v>22</v>
      </c>
      <c r="M230" s="1038">
        <v>2</v>
      </c>
      <c r="N230" s="1038">
        <v>2</v>
      </c>
      <c r="O230" s="984">
        <f>SUM(M230:N230)</f>
        <v>4</v>
      </c>
      <c r="P230" s="984">
        <f t="shared" ref="P230:R234" si="221">D230+G230+J230+M230</f>
        <v>311</v>
      </c>
      <c r="Q230" s="984">
        <f t="shared" si="221"/>
        <v>304</v>
      </c>
      <c r="R230" s="984">
        <f t="shared" si="221"/>
        <v>615</v>
      </c>
      <c r="S230" s="690"/>
      <c r="T230" s="676" t="str">
        <f t="shared" si="160"/>
        <v>TRUE</v>
      </c>
      <c r="U230" s="676" t="str">
        <f t="shared" si="161"/>
        <v>TRUE</v>
      </c>
      <c r="V230" s="676" t="str">
        <f t="shared" si="210"/>
        <v>TRUE</v>
      </c>
      <c r="X230" s="675">
        <f>Birth!Y230</f>
        <v>311</v>
      </c>
      <c r="Y230" s="675">
        <f>Birth!Z230</f>
        <v>304</v>
      </c>
      <c r="Z230" s="675">
        <f>Birth!AA230</f>
        <v>615</v>
      </c>
    </row>
    <row r="231" spans="1:26" s="675" customFormat="1" ht="15" customHeight="1">
      <c r="A231" s="675">
        <v>2</v>
      </c>
      <c r="B231" s="666">
        <v>39</v>
      </c>
      <c r="C231" s="695" t="s">
        <v>31</v>
      </c>
      <c r="D231" s="1038">
        <v>13</v>
      </c>
      <c r="E231" s="1038">
        <v>14</v>
      </c>
      <c r="F231" s="984">
        <f>SUM(D231:E231)</f>
        <v>27</v>
      </c>
      <c r="G231" s="1038">
        <v>132</v>
      </c>
      <c r="H231" s="1038">
        <v>113</v>
      </c>
      <c r="I231" s="984">
        <f>SUM(G231:H231)</f>
        <v>245</v>
      </c>
      <c r="J231" s="1038">
        <v>2</v>
      </c>
      <c r="K231" s="1038">
        <v>5</v>
      </c>
      <c r="L231" s="984">
        <f>SUM(J231:K231)</f>
        <v>7</v>
      </c>
      <c r="M231" s="1038">
        <v>1</v>
      </c>
      <c r="N231" s="1038">
        <v>0</v>
      </c>
      <c r="O231" s="984">
        <f>SUM(M231:N231)</f>
        <v>1</v>
      </c>
      <c r="P231" s="984">
        <f t="shared" si="221"/>
        <v>148</v>
      </c>
      <c r="Q231" s="984">
        <f t="shared" si="221"/>
        <v>132</v>
      </c>
      <c r="R231" s="984">
        <f t="shared" si="221"/>
        <v>280</v>
      </c>
      <c r="S231" s="690"/>
      <c r="T231" s="676" t="str">
        <f t="shared" si="160"/>
        <v>TRUE</v>
      </c>
      <c r="U231" s="676" t="str">
        <f t="shared" si="161"/>
        <v>TRUE</v>
      </c>
      <c r="V231" s="676" t="str">
        <f t="shared" si="210"/>
        <v>TRUE</v>
      </c>
      <c r="X231" s="675">
        <f>Birth!Y231</f>
        <v>148</v>
      </c>
      <c r="Y231" s="675">
        <f>Birth!Z231</f>
        <v>132</v>
      </c>
      <c r="Z231" s="675">
        <f>Birth!AA231</f>
        <v>280</v>
      </c>
    </row>
    <row r="232" spans="1:26" s="675" customFormat="1" ht="15" customHeight="1">
      <c r="A232" s="675">
        <v>3</v>
      </c>
      <c r="B232" s="666">
        <v>40</v>
      </c>
      <c r="C232" s="655" t="s">
        <v>32</v>
      </c>
      <c r="D232" s="1038">
        <v>151</v>
      </c>
      <c r="E232" s="1038">
        <v>155</v>
      </c>
      <c r="F232" s="984">
        <f>SUM(D232:E232)</f>
        <v>306</v>
      </c>
      <c r="G232" s="1038">
        <v>242</v>
      </c>
      <c r="H232" s="1038">
        <v>206</v>
      </c>
      <c r="I232" s="984">
        <f>SUM(G232:H232)</f>
        <v>448</v>
      </c>
      <c r="J232" s="1038">
        <v>39</v>
      </c>
      <c r="K232" s="1038">
        <v>30</v>
      </c>
      <c r="L232" s="984">
        <f>SUM(J232:K232)</f>
        <v>69</v>
      </c>
      <c r="M232" s="1038">
        <v>0</v>
      </c>
      <c r="N232" s="1038">
        <v>0</v>
      </c>
      <c r="O232" s="984">
        <f>SUM(M232:N232)</f>
        <v>0</v>
      </c>
      <c r="P232" s="984">
        <f t="shared" si="221"/>
        <v>432</v>
      </c>
      <c r="Q232" s="984">
        <f t="shared" si="221"/>
        <v>391</v>
      </c>
      <c r="R232" s="984">
        <f t="shared" si="221"/>
        <v>823</v>
      </c>
      <c r="S232" s="690"/>
      <c r="T232" s="676" t="str">
        <f t="shared" si="160"/>
        <v>TRUE</v>
      </c>
      <c r="U232" s="676" t="str">
        <f t="shared" si="161"/>
        <v>TRUE</v>
      </c>
      <c r="V232" s="676" t="str">
        <f t="shared" si="210"/>
        <v>TRUE</v>
      </c>
      <c r="X232" s="675">
        <f>Birth!Y232</f>
        <v>432</v>
      </c>
      <c r="Y232" s="675">
        <f>Birth!Z232</f>
        <v>391</v>
      </c>
      <c r="Z232" s="675">
        <f>Birth!AA232</f>
        <v>823</v>
      </c>
    </row>
    <row r="233" spans="1:26" s="675" customFormat="1" ht="15" customHeight="1">
      <c r="A233" s="675">
        <v>4</v>
      </c>
      <c r="B233" s="666">
        <v>41</v>
      </c>
      <c r="C233" s="655" t="s">
        <v>668</v>
      </c>
      <c r="D233" s="1038">
        <v>97</v>
      </c>
      <c r="E233" s="1038">
        <v>91</v>
      </c>
      <c r="F233" s="984">
        <f t="shared" ref="F233:F234" si="222">SUM(D233:E233)</f>
        <v>188</v>
      </c>
      <c r="G233" s="1038">
        <v>251</v>
      </c>
      <c r="H233" s="1038">
        <v>270</v>
      </c>
      <c r="I233" s="984">
        <f t="shared" ref="I233:I234" si="223">SUM(G233:H233)</f>
        <v>521</v>
      </c>
      <c r="J233" s="1038">
        <v>0</v>
      </c>
      <c r="K233" s="1038">
        <v>0</v>
      </c>
      <c r="L233" s="984">
        <f t="shared" ref="L233:L234" si="224">SUM(J233:K233)</f>
        <v>0</v>
      </c>
      <c r="M233" s="1038">
        <v>0</v>
      </c>
      <c r="N233" s="1038">
        <v>0</v>
      </c>
      <c r="O233" s="984">
        <f t="shared" ref="O233:O234" si="225">SUM(M233:N233)</f>
        <v>0</v>
      </c>
      <c r="P233" s="984">
        <f t="shared" si="221"/>
        <v>348</v>
      </c>
      <c r="Q233" s="984">
        <f t="shared" si="221"/>
        <v>361</v>
      </c>
      <c r="R233" s="984">
        <f t="shared" si="221"/>
        <v>709</v>
      </c>
      <c r="S233" s="690"/>
      <c r="T233" s="676" t="str">
        <f t="shared" si="160"/>
        <v>TRUE</v>
      </c>
      <c r="U233" s="676" t="str">
        <f t="shared" si="161"/>
        <v>TRUE</v>
      </c>
      <c r="V233" s="676" t="str">
        <f t="shared" si="210"/>
        <v>TRUE</v>
      </c>
      <c r="X233" s="675">
        <f>Birth!Y233</f>
        <v>348</v>
      </c>
      <c r="Y233" s="675">
        <f>Birth!Z233</f>
        <v>361</v>
      </c>
      <c r="Z233" s="675">
        <f>Birth!AA233</f>
        <v>709</v>
      </c>
    </row>
    <row r="234" spans="1:26" s="675" customFormat="1" ht="15" customHeight="1">
      <c r="A234" s="675">
        <v>5</v>
      </c>
      <c r="B234" s="666">
        <v>42</v>
      </c>
      <c r="C234" s="655" t="s">
        <v>669</v>
      </c>
      <c r="D234" s="1038">
        <v>672</v>
      </c>
      <c r="E234" s="1038">
        <v>627</v>
      </c>
      <c r="F234" s="984">
        <f t="shared" si="222"/>
        <v>1299</v>
      </c>
      <c r="G234" s="1038">
        <v>337</v>
      </c>
      <c r="H234" s="1038">
        <v>291</v>
      </c>
      <c r="I234" s="984">
        <f t="shared" si="223"/>
        <v>628</v>
      </c>
      <c r="J234" s="1038">
        <v>9</v>
      </c>
      <c r="K234" s="1038">
        <v>18</v>
      </c>
      <c r="L234" s="984">
        <f t="shared" si="224"/>
        <v>27</v>
      </c>
      <c r="M234" s="1038">
        <v>18</v>
      </c>
      <c r="N234" s="1038">
        <v>12</v>
      </c>
      <c r="O234" s="984">
        <f t="shared" si="225"/>
        <v>30</v>
      </c>
      <c r="P234" s="984">
        <f t="shared" si="221"/>
        <v>1036</v>
      </c>
      <c r="Q234" s="984">
        <f t="shared" si="221"/>
        <v>948</v>
      </c>
      <c r="R234" s="984">
        <f t="shared" si="221"/>
        <v>1984</v>
      </c>
      <c r="S234" s="690"/>
      <c r="T234" s="676" t="str">
        <f t="shared" si="160"/>
        <v>TRUE</v>
      </c>
      <c r="U234" s="676" t="str">
        <f t="shared" si="161"/>
        <v>TRUE</v>
      </c>
      <c r="V234" s="676" t="str">
        <f t="shared" si="210"/>
        <v>TRUE</v>
      </c>
      <c r="X234" s="675">
        <f>Birth!Y234</f>
        <v>1036</v>
      </c>
      <c r="Y234" s="675">
        <f>Birth!Z234</f>
        <v>948</v>
      </c>
      <c r="Z234" s="675">
        <f>Birth!AA234</f>
        <v>1984</v>
      </c>
    </row>
    <row r="235" spans="1:26" s="675" customFormat="1" ht="15" customHeight="1">
      <c r="B235" s="665"/>
      <c r="C235" s="687" t="s">
        <v>6</v>
      </c>
      <c r="D235" s="1031">
        <f>SUM(D230:D234)</f>
        <v>1029</v>
      </c>
      <c r="E235" s="1031">
        <f t="shared" ref="E235:R235" si="226">SUM(E230:E234)</f>
        <v>1014</v>
      </c>
      <c r="F235" s="1031">
        <f t="shared" si="226"/>
        <v>2043</v>
      </c>
      <c r="G235" s="1031">
        <f t="shared" si="226"/>
        <v>1162</v>
      </c>
      <c r="H235" s="1031">
        <f t="shared" si="226"/>
        <v>1046</v>
      </c>
      <c r="I235" s="1031">
        <f t="shared" si="226"/>
        <v>2208</v>
      </c>
      <c r="J235" s="1031">
        <f t="shared" si="226"/>
        <v>63</v>
      </c>
      <c r="K235" s="1031">
        <f t="shared" si="226"/>
        <v>62</v>
      </c>
      <c r="L235" s="1031">
        <f t="shared" si="226"/>
        <v>125</v>
      </c>
      <c r="M235" s="1031">
        <f t="shared" si="226"/>
        <v>21</v>
      </c>
      <c r="N235" s="1031">
        <f t="shared" si="226"/>
        <v>14</v>
      </c>
      <c r="O235" s="1031">
        <f t="shared" si="226"/>
        <v>35</v>
      </c>
      <c r="P235" s="1031">
        <f t="shared" si="226"/>
        <v>2275</v>
      </c>
      <c r="Q235" s="1031">
        <f t="shared" si="226"/>
        <v>2136</v>
      </c>
      <c r="R235" s="1031">
        <f t="shared" si="226"/>
        <v>4411</v>
      </c>
      <c r="S235" s="915"/>
      <c r="T235" s="676" t="str">
        <f t="shared" si="160"/>
        <v>TRUE</v>
      </c>
      <c r="U235" s="676" t="str">
        <f t="shared" si="161"/>
        <v>TRUE</v>
      </c>
      <c r="V235" s="676" t="str">
        <f t="shared" si="210"/>
        <v>TRUE</v>
      </c>
      <c r="X235" s="675">
        <f>Birth!Y235</f>
        <v>2275</v>
      </c>
      <c r="Y235" s="675">
        <f>Birth!Z235</f>
        <v>2136</v>
      </c>
      <c r="Z235" s="675">
        <f>Birth!AA235</f>
        <v>4411</v>
      </c>
    </row>
    <row r="236" spans="1:26" s="675" customFormat="1" ht="15" customHeight="1">
      <c r="B236" s="693" t="s">
        <v>33</v>
      </c>
      <c r="C236" s="689"/>
      <c r="D236" s="1048"/>
      <c r="E236" s="1048"/>
      <c r="F236" s="1049"/>
      <c r="G236" s="1048"/>
      <c r="H236" s="1048"/>
      <c r="I236" s="1049"/>
      <c r="J236" s="1048"/>
      <c r="K236" s="1048"/>
      <c r="L236" s="1049"/>
      <c r="M236" s="1048"/>
      <c r="N236" s="1048"/>
      <c r="O236" s="1049"/>
      <c r="P236" s="1049"/>
      <c r="Q236" s="1049"/>
      <c r="R236" s="1048"/>
      <c r="S236" s="680"/>
      <c r="T236" s="676" t="str">
        <f t="shared" si="160"/>
        <v>TRUE</v>
      </c>
      <c r="U236" s="676" t="str">
        <f t="shared" si="161"/>
        <v>TRUE</v>
      </c>
      <c r="V236" s="676" t="str">
        <f t="shared" si="210"/>
        <v>TRUE</v>
      </c>
      <c r="X236" s="675">
        <f>Birth!Y236</f>
        <v>0</v>
      </c>
      <c r="Y236" s="675">
        <f>Birth!Z236</f>
        <v>0</v>
      </c>
      <c r="Z236" s="675">
        <f>Birth!AA236</f>
        <v>0</v>
      </c>
    </row>
    <row r="237" spans="1:26" s="675" customFormat="1" ht="15" customHeight="1">
      <c r="A237" s="675">
        <v>1</v>
      </c>
      <c r="B237" s="666">
        <v>43</v>
      </c>
      <c r="C237" s="673" t="s">
        <v>688</v>
      </c>
      <c r="D237" s="1038">
        <v>933</v>
      </c>
      <c r="E237" s="1038">
        <v>857</v>
      </c>
      <c r="F237" s="984">
        <f t="shared" ref="F237:F245" si="227">SUM(D237:E237)</f>
        <v>1790</v>
      </c>
      <c r="G237" s="1038">
        <v>1047</v>
      </c>
      <c r="H237" s="1038">
        <v>889</v>
      </c>
      <c r="I237" s="984">
        <f t="shared" ref="I237:I245" si="228">SUM(G237:H237)</f>
        <v>1936</v>
      </c>
      <c r="J237" s="1038"/>
      <c r="K237" s="1038"/>
      <c r="L237" s="984">
        <f t="shared" ref="L237:L245" si="229">SUM(J237:K237)</f>
        <v>0</v>
      </c>
      <c r="M237" s="1038">
        <v>161</v>
      </c>
      <c r="N237" s="1038">
        <v>176</v>
      </c>
      <c r="O237" s="984">
        <f t="shared" ref="O237:O245" si="230">SUM(M237:N237)</f>
        <v>337</v>
      </c>
      <c r="P237" s="984">
        <f t="shared" ref="P237:P245" si="231">D237+G237+J237+M237</f>
        <v>2141</v>
      </c>
      <c r="Q237" s="984">
        <f t="shared" ref="Q237:Q245" si="232">E237+H237+K237+N237</f>
        <v>1922</v>
      </c>
      <c r="R237" s="984">
        <f t="shared" ref="R237:R245" si="233">P237+Q237</f>
        <v>4063</v>
      </c>
      <c r="S237" s="690"/>
      <c r="T237" s="676" t="str">
        <f t="shared" si="160"/>
        <v>TRUE</v>
      </c>
      <c r="U237" s="676" t="str">
        <f t="shared" si="161"/>
        <v>TRUE</v>
      </c>
      <c r="V237" s="676" t="str">
        <f t="shared" si="210"/>
        <v>TRUE</v>
      </c>
      <c r="X237" s="675">
        <f>Birth!Y237</f>
        <v>2141</v>
      </c>
      <c r="Y237" s="675">
        <f>Birth!Z237</f>
        <v>1922</v>
      </c>
      <c r="Z237" s="675">
        <f>Birth!AA237</f>
        <v>4063</v>
      </c>
    </row>
    <row r="238" spans="1:26" s="675" customFormat="1" ht="15" customHeight="1">
      <c r="A238" s="675">
        <v>2</v>
      </c>
      <c r="B238" s="666">
        <v>44</v>
      </c>
      <c r="C238" s="673" t="s">
        <v>689</v>
      </c>
      <c r="D238" s="1038">
        <v>204</v>
      </c>
      <c r="E238" s="1038">
        <v>166</v>
      </c>
      <c r="F238" s="984">
        <f t="shared" si="227"/>
        <v>370</v>
      </c>
      <c r="G238" s="1038">
        <v>110</v>
      </c>
      <c r="H238" s="1038">
        <v>114</v>
      </c>
      <c r="I238" s="984">
        <f t="shared" si="228"/>
        <v>224</v>
      </c>
      <c r="J238" s="1038"/>
      <c r="K238" s="1038"/>
      <c r="L238" s="984">
        <f t="shared" si="229"/>
        <v>0</v>
      </c>
      <c r="M238" s="1038">
        <v>10</v>
      </c>
      <c r="N238" s="1038">
        <v>11</v>
      </c>
      <c r="O238" s="984">
        <f t="shared" si="230"/>
        <v>21</v>
      </c>
      <c r="P238" s="984">
        <f t="shared" si="231"/>
        <v>324</v>
      </c>
      <c r="Q238" s="984">
        <f t="shared" si="232"/>
        <v>291</v>
      </c>
      <c r="R238" s="984">
        <f t="shared" si="233"/>
        <v>615</v>
      </c>
      <c r="S238" s="690"/>
      <c r="T238" s="676" t="str">
        <f t="shared" si="160"/>
        <v>TRUE</v>
      </c>
      <c r="U238" s="676" t="str">
        <f t="shared" si="161"/>
        <v>TRUE</v>
      </c>
      <c r="V238" s="676" t="str">
        <f t="shared" si="210"/>
        <v>TRUE</v>
      </c>
      <c r="X238" s="675">
        <f>Birth!Y238</f>
        <v>324</v>
      </c>
      <c r="Y238" s="675">
        <f>Birth!Z238</f>
        <v>291</v>
      </c>
      <c r="Z238" s="675">
        <f>Birth!AA238</f>
        <v>615</v>
      </c>
    </row>
    <row r="239" spans="1:26" s="675" customFormat="1" ht="15" customHeight="1">
      <c r="A239" s="675">
        <v>3</v>
      </c>
      <c r="B239" s="666">
        <v>45</v>
      </c>
      <c r="C239" s="673" t="s">
        <v>34</v>
      </c>
      <c r="D239" s="1038">
        <v>192</v>
      </c>
      <c r="E239" s="1038">
        <v>192</v>
      </c>
      <c r="F239" s="984">
        <f t="shared" si="227"/>
        <v>384</v>
      </c>
      <c r="G239" s="1038">
        <v>390</v>
      </c>
      <c r="H239" s="1038">
        <v>363</v>
      </c>
      <c r="I239" s="984">
        <f t="shared" si="228"/>
        <v>753</v>
      </c>
      <c r="J239" s="1038"/>
      <c r="K239" s="1038"/>
      <c r="L239" s="984">
        <f t="shared" si="229"/>
        <v>0</v>
      </c>
      <c r="M239" s="1038">
        <v>49</v>
      </c>
      <c r="N239" s="1038">
        <v>47</v>
      </c>
      <c r="O239" s="984">
        <f t="shared" si="230"/>
        <v>96</v>
      </c>
      <c r="P239" s="984">
        <f t="shared" si="231"/>
        <v>631</v>
      </c>
      <c r="Q239" s="984">
        <f t="shared" si="232"/>
        <v>602</v>
      </c>
      <c r="R239" s="984">
        <f t="shared" si="233"/>
        <v>1233</v>
      </c>
      <c r="S239" s="690"/>
      <c r="T239" s="676" t="str">
        <f t="shared" si="160"/>
        <v>TRUE</v>
      </c>
      <c r="U239" s="676" t="str">
        <f t="shared" si="161"/>
        <v>TRUE</v>
      </c>
      <c r="V239" s="676" t="str">
        <f t="shared" si="210"/>
        <v>TRUE</v>
      </c>
      <c r="X239" s="675">
        <f>Birth!Y239</f>
        <v>631</v>
      </c>
      <c r="Y239" s="675">
        <f>Birth!Z239</f>
        <v>602</v>
      </c>
      <c r="Z239" s="675">
        <f>Birth!AA239</f>
        <v>1233</v>
      </c>
    </row>
    <row r="240" spans="1:26" s="675" customFormat="1" ht="15" customHeight="1">
      <c r="A240" s="675">
        <v>4</v>
      </c>
      <c r="B240" s="666">
        <v>46</v>
      </c>
      <c r="C240" s="673" t="s">
        <v>39</v>
      </c>
      <c r="D240" s="1038">
        <v>213</v>
      </c>
      <c r="E240" s="1038">
        <v>169</v>
      </c>
      <c r="F240" s="984">
        <f t="shared" si="227"/>
        <v>382</v>
      </c>
      <c r="G240" s="1038">
        <v>146</v>
      </c>
      <c r="H240" s="1038">
        <v>149</v>
      </c>
      <c r="I240" s="984">
        <f t="shared" si="228"/>
        <v>295</v>
      </c>
      <c r="J240" s="1038"/>
      <c r="K240" s="1038"/>
      <c r="L240" s="984">
        <f t="shared" si="229"/>
        <v>0</v>
      </c>
      <c r="M240" s="1038">
        <v>35</v>
      </c>
      <c r="N240" s="1038">
        <v>38</v>
      </c>
      <c r="O240" s="984">
        <f t="shared" si="230"/>
        <v>73</v>
      </c>
      <c r="P240" s="984">
        <f t="shared" si="231"/>
        <v>394</v>
      </c>
      <c r="Q240" s="984">
        <f t="shared" si="232"/>
        <v>356</v>
      </c>
      <c r="R240" s="984">
        <f t="shared" si="233"/>
        <v>750</v>
      </c>
      <c r="S240" s="690"/>
      <c r="T240" s="676" t="str">
        <f t="shared" si="160"/>
        <v>TRUE</v>
      </c>
      <c r="U240" s="676" t="str">
        <f t="shared" si="161"/>
        <v>TRUE</v>
      </c>
      <c r="V240" s="676" t="str">
        <f t="shared" si="210"/>
        <v>TRUE</v>
      </c>
      <c r="X240" s="675">
        <f>Birth!Y240</f>
        <v>394</v>
      </c>
      <c r="Y240" s="675">
        <f>Birth!Z240</f>
        <v>356</v>
      </c>
      <c r="Z240" s="675">
        <f>Birth!AA240</f>
        <v>750</v>
      </c>
    </row>
    <row r="241" spans="1:26" s="675" customFormat="1" ht="15" customHeight="1">
      <c r="A241" s="675">
        <v>5</v>
      </c>
      <c r="B241" s="666">
        <v>47</v>
      </c>
      <c r="C241" s="663" t="s">
        <v>35</v>
      </c>
      <c r="D241" s="1038">
        <v>77</v>
      </c>
      <c r="E241" s="1038">
        <v>75</v>
      </c>
      <c r="F241" s="984">
        <f t="shared" si="227"/>
        <v>152</v>
      </c>
      <c r="G241" s="1038">
        <v>218</v>
      </c>
      <c r="H241" s="1038">
        <v>202</v>
      </c>
      <c r="I241" s="984">
        <f t="shared" si="228"/>
        <v>420</v>
      </c>
      <c r="J241" s="1038"/>
      <c r="K241" s="1038"/>
      <c r="L241" s="984">
        <f t="shared" si="229"/>
        <v>0</v>
      </c>
      <c r="M241" s="1038">
        <v>47</v>
      </c>
      <c r="N241" s="1038">
        <v>56</v>
      </c>
      <c r="O241" s="984">
        <f t="shared" si="230"/>
        <v>103</v>
      </c>
      <c r="P241" s="984">
        <f t="shared" si="231"/>
        <v>342</v>
      </c>
      <c r="Q241" s="984">
        <f t="shared" si="232"/>
        <v>333</v>
      </c>
      <c r="R241" s="984">
        <f t="shared" si="233"/>
        <v>675</v>
      </c>
      <c r="S241" s="690"/>
      <c r="T241" s="676" t="str">
        <f t="shared" si="160"/>
        <v>TRUE</v>
      </c>
      <c r="U241" s="676" t="str">
        <f t="shared" si="161"/>
        <v>TRUE</v>
      </c>
      <c r="V241" s="676" t="str">
        <f t="shared" si="210"/>
        <v>TRUE</v>
      </c>
      <c r="X241" s="675">
        <f>Birth!Y241</f>
        <v>342</v>
      </c>
      <c r="Y241" s="675">
        <f>Birth!Z241</f>
        <v>333</v>
      </c>
      <c r="Z241" s="675">
        <f>Birth!AA241</f>
        <v>675</v>
      </c>
    </row>
    <row r="242" spans="1:26" s="675" customFormat="1" ht="15" customHeight="1">
      <c r="A242" s="675">
        <v>6</v>
      </c>
      <c r="B242" s="666">
        <v>48</v>
      </c>
      <c r="C242" s="663" t="s">
        <v>38</v>
      </c>
      <c r="D242" s="1038">
        <v>60</v>
      </c>
      <c r="E242" s="1038">
        <v>57</v>
      </c>
      <c r="F242" s="984">
        <f t="shared" si="227"/>
        <v>117</v>
      </c>
      <c r="G242" s="1038">
        <v>51</v>
      </c>
      <c r="H242" s="1038">
        <v>49</v>
      </c>
      <c r="I242" s="984">
        <f t="shared" si="228"/>
        <v>100</v>
      </c>
      <c r="J242" s="1038"/>
      <c r="K242" s="1038"/>
      <c r="L242" s="984">
        <f t="shared" si="229"/>
        <v>0</v>
      </c>
      <c r="M242" s="1038">
        <v>4</v>
      </c>
      <c r="N242" s="1038">
        <v>8</v>
      </c>
      <c r="O242" s="984">
        <f t="shared" si="230"/>
        <v>12</v>
      </c>
      <c r="P242" s="984">
        <f t="shared" si="231"/>
        <v>115</v>
      </c>
      <c r="Q242" s="984">
        <f t="shared" si="232"/>
        <v>114</v>
      </c>
      <c r="R242" s="984">
        <f t="shared" si="233"/>
        <v>229</v>
      </c>
      <c r="S242" s="690"/>
      <c r="T242" s="676" t="str">
        <f t="shared" si="160"/>
        <v>TRUE</v>
      </c>
      <c r="U242" s="676" t="str">
        <f t="shared" si="161"/>
        <v>TRUE</v>
      </c>
      <c r="V242" s="676" t="str">
        <f t="shared" si="210"/>
        <v>TRUE</v>
      </c>
      <c r="X242" s="675">
        <f>Birth!Y242</f>
        <v>115</v>
      </c>
      <c r="Y242" s="675">
        <f>Birth!Z242</f>
        <v>114</v>
      </c>
      <c r="Z242" s="675">
        <f>Birth!AA242</f>
        <v>229</v>
      </c>
    </row>
    <row r="243" spans="1:26" s="675" customFormat="1" ht="15" customHeight="1">
      <c r="A243" s="675">
        <v>7</v>
      </c>
      <c r="B243" s="666">
        <v>49</v>
      </c>
      <c r="C243" s="663" t="s">
        <v>36</v>
      </c>
      <c r="D243" s="1038">
        <v>16</v>
      </c>
      <c r="E243" s="1038">
        <v>13</v>
      </c>
      <c r="F243" s="984">
        <f t="shared" si="227"/>
        <v>29</v>
      </c>
      <c r="G243" s="1038">
        <v>26</v>
      </c>
      <c r="H243" s="1038">
        <v>40</v>
      </c>
      <c r="I243" s="984">
        <f t="shared" si="228"/>
        <v>66</v>
      </c>
      <c r="J243" s="1038"/>
      <c r="K243" s="1038"/>
      <c r="L243" s="984">
        <f t="shared" si="229"/>
        <v>0</v>
      </c>
      <c r="M243" s="1038">
        <v>34</v>
      </c>
      <c r="N243" s="1038">
        <v>23</v>
      </c>
      <c r="O243" s="984">
        <f t="shared" si="230"/>
        <v>57</v>
      </c>
      <c r="P243" s="984">
        <f t="shared" si="231"/>
        <v>76</v>
      </c>
      <c r="Q243" s="984">
        <f t="shared" si="232"/>
        <v>76</v>
      </c>
      <c r="R243" s="984">
        <f t="shared" si="233"/>
        <v>152</v>
      </c>
      <c r="S243" s="690"/>
      <c r="T243" s="676" t="str">
        <f t="shared" si="160"/>
        <v>TRUE</v>
      </c>
      <c r="U243" s="676" t="str">
        <f t="shared" si="161"/>
        <v>TRUE</v>
      </c>
      <c r="V243" s="676" t="str">
        <f t="shared" si="210"/>
        <v>TRUE</v>
      </c>
      <c r="X243" s="675">
        <f>Birth!Y243</f>
        <v>76</v>
      </c>
      <c r="Y243" s="675">
        <f>Birth!Z243</f>
        <v>76</v>
      </c>
      <c r="Z243" s="675">
        <f>Birth!AA243</f>
        <v>152</v>
      </c>
    </row>
    <row r="244" spans="1:26" s="675" customFormat="1" ht="15" customHeight="1">
      <c r="A244" s="675">
        <v>8</v>
      </c>
      <c r="B244" s="666">
        <v>50</v>
      </c>
      <c r="C244" s="663" t="s">
        <v>37</v>
      </c>
      <c r="D244" s="1038">
        <v>35</v>
      </c>
      <c r="E244" s="1038">
        <v>41</v>
      </c>
      <c r="F244" s="984">
        <f t="shared" si="227"/>
        <v>76</v>
      </c>
      <c r="G244" s="1038">
        <v>11</v>
      </c>
      <c r="H244" s="1038">
        <v>4</v>
      </c>
      <c r="I244" s="984">
        <f t="shared" si="228"/>
        <v>15</v>
      </c>
      <c r="J244" s="1038"/>
      <c r="K244" s="1038"/>
      <c r="L244" s="984">
        <f t="shared" si="229"/>
        <v>0</v>
      </c>
      <c r="M244" s="1038">
        <v>6</v>
      </c>
      <c r="N244" s="1038">
        <v>2</v>
      </c>
      <c r="O244" s="984">
        <f t="shared" si="230"/>
        <v>8</v>
      </c>
      <c r="P244" s="984">
        <f t="shared" si="231"/>
        <v>52</v>
      </c>
      <c r="Q244" s="984">
        <f t="shared" si="232"/>
        <v>47</v>
      </c>
      <c r="R244" s="984">
        <f t="shared" si="233"/>
        <v>99</v>
      </c>
      <c r="S244" s="690"/>
      <c r="T244" s="676" t="str">
        <f t="shared" si="160"/>
        <v>TRUE</v>
      </c>
      <c r="U244" s="676" t="str">
        <f t="shared" si="161"/>
        <v>TRUE</v>
      </c>
      <c r="V244" s="676" t="str">
        <f t="shared" ref="V244:V275" si="234">IF(R244=Z244,"TRUE","FALSE")</f>
        <v>TRUE</v>
      </c>
      <c r="X244" s="675">
        <f>Birth!Y244</f>
        <v>52</v>
      </c>
      <c r="Y244" s="675">
        <f>Birth!Z244</f>
        <v>47</v>
      </c>
      <c r="Z244" s="675">
        <f>Birth!AA244</f>
        <v>99</v>
      </c>
    </row>
    <row r="245" spans="1:26" s="675" customFormat="1" ht="15" customHeight="1">
      <c r="A245" s="675">
        <v>9</v>
      </c>
      <c r="B245" s="666">
        <v>51</v>
      </c>
      <c r="C245" s="663" t="s">
        <v>110</v>
      </c>
      <c r="D245" s="1038">
        <v>287</v>
      </c>
      <c r="E245" s="1038">
        <v>266</v>
      </c>
      <c r="F245" s="984">
        <f t="shared" si="227"/>
        <v>553</v>
      </c>
      <c r="G245" s="1038">
        <v>5</v>
      </c>
      <c r="H245" s="1038">
        <v>4</v>
      </c>
      <c r="I245" s="984">
        <f t="shared" si="228"/>
        <v>9</v>
      </c>
      <c r="J245" s="1038"/>
      <c r="K245" s="1038"/>
      <c r="L245" s="984">
        <f t="shared" si="229"/>
        <v>0</v>
      </c>
      <c r="M245" s="1038">
        <v>57</v>
      </c>
      <c r="N245" s="1038">
        <v>36</v>
      </c>
      <c r="O245" s="984">
        <f t="shared" si="230"/>
        <v>93</v>
      </c>
      <c r="P245" s="984">
        <f t="shared" si="231"/>
        <v>349</v>
      </c>
      <c r="Q245" s="984">
        <f t="shared" si="232"/>
        <v>306</v>
      </c>
      <c r="R245" s="984">
        <f t="shared" si="233"/>
        <v>655</v>
      </c>
      <c r="S245" s="690"/>
      <c r="T245" s="676" t="str">
        <f t="shared" si="160"/>
        <v>TRUE</v>
      </c>
      <c r="U245" s="676" t="str">
        <f t="shared" si="161"/>
        <v>TRUE</v>
      </c>
      <c r="V245" s="676" t="str">
        <f t="shared" si="234"/>
        <v>TRUE</v>
      </c>
      <c r="X245" s="675">
        <f>Birth!Y245</f>
        <v>349</v>
      </c>
      <c r="Y245" s="675">
        <f>Birth!Z245</f>
        <v>306</v>
      </c>
      <c r="Z245" s="675">
        <f>Birth!AA245</f>
        <v>655</v>
      </c>
    </row>
    <row r="246" spans="1:26" s="675" customFormat="1" ht="15" customHeight="1">
      <c r="B246" s="665"/>
      <c r="C246" s="687" t="s">
        <v>6</v>
      </c>
      <c r="D246" s="1031">
        <f t="shared" ref="D246:R246" si="235">SUM(D237:D245)</f>
        <v>2017</v>
      </c>
      <c r="E246" s="1031">
        <f t="shared" si="235"/>
        <v>1836</v>
      </c>
      <c r="F246" s="1031">
        <f t="shared" si="235"/>
        <v>3853</v>
      </c>
      <c r="G246" s="1031">
        <f t="shared" si="235"/>
        <v>2004</v>
      </c>
      <c r="H246" s="1031">
        <f t="shared" si="235"/>
        <v>1814</v>
      </c>
      <c r="I246" s="1031">
        <f t="shared" si="235"/>
        <v>3818</v>
      </c>
      <c r="J246" s="1031">
        <f t="shared" si="235"/>
        <v>0</v>
      </c>
      <c r="K246" s="1031">
        <f t="shared" si="235"/>
        <v>0</v>
      </c>
      <c r="L246" s="1031">
        <f t="shared" si="235"/>
        <v>0</v>
      </c>
      <c r="M246" s="1031">
        <f t="shared" si="235"/>
        <v>403</v>
      </c>
      <c r="N246" s="1031">
        <f t="shared" si="235"/>
        <v>397</v>
      </c>
      <c r="O246" s="1031">
        <f t="shared" si="235"/>
        <v>800</v>
      </c>
      <c r="P246" s="1031">
        <f t="shared" si="235"/>
        <v>4424</v>
      </c>
      <c r="Q246" s="1031">
        <f t="shared" si="235"/>
        <v>4047</v>
      </c>
      <c r="R246" s="1031">
        <f t="shared" si="235"/>
        <v>8471</v>
      </c>
      <c r="S246" s="915"/>
      <c r="T246" s="676" t="str">
        <f t="shared" si="160"/>
        <v>TRUE</v>
      </c>
      <c r="U246" s="676" t="str">
        <f t="shared" si="161"/>
        <v>TRUE</v>
      </c>
      <c r="V246" s="676" t="str">
        <f t="shared" si="234"/>
        <v>TRUE</v>
      </c>
      <c r="X246" s="675">
        <f>Birth!Y246</f>
        <v>4424</v>
      </c>
      <c r="Y246" s="675">
        <f>Birth!Z246</f>
        <v>4047</v>
      </c>
      <c r="Z246" s="675">
        <f>Birth!AA246</f>
        <v>8471</v>
      </c>
    </row>
    <row r="247" spans="1:26" s="675" customFormat="1" ht="15" customHeight="1">
      <c r="B247" s="693" t="s">
        <v>40</v>
      </c>
      <c r="C247" s="689"/>
      <c r="D247" s="1048"/>
      <c r="E247" s="1048"/>
      <c r="F247" s="1048"/>
      <c r="G247" s="1048"/>
      <c r="H247" s="1048"/>
      <c r="I247" s="1048"/>
      <c r="J247" s="1048"/>
      <c r="K247" s="1048"/>
      <c r="L247" s="1048"/>
      <c r="M247" s="1048"/>
      <c r="N247" s="1048"/>
      <c r="O247" s="1048"/>
      <c r="P247" s="1049"/>
      <c r="Q247" s="1049"/>
      <c r="R247" s="1048"/>
      <c r="S247" s="680"/>
      <c r="T247" s="676" t="str">
        <f t="shared" si="160"/>
        <v>TRUE</v>
      </c>
      <c r="U247" s="676" t="str">
        <f t="shared" si="161"/>
        <v>TRUE</v>
      </c>
      <c r="V247" s="676" t="str">
        <f t="shared" si="234"/>
        <v>TRUE</v>
      </c>
      <c r="X247" s="675">
        <f>Birth!Y247</f>
        <v>0</v>
      </c>
      <c r="Y247" s="675">
        <f>Birth!Z247</f>
        <v>0</v>
      </c>
      <c r="Z247" s="675">
        <f>Birth!AA247</f>
        <v>0</v>
      </c>
    </row>
    <row r="248" spans="1:26" s="675" customFormat="1" ht="15" customHeight="1">
      <c r="A248" s="675">
        <v>1</v>
      </c>
      <c r="B248" s="666">
        <v>52</v>
      </c>
      <c r="C248" s="654" t="s">
        <v>40</v>
      </c>
      <c r="D248" s="984">
        <v>1385</v>
      </c>
      <c r="E248" s="984">
        <v>1141</v>
      </c>
      <c r="F248" s="984">
        <f t="shared" ref="F248:F255" si="236">SUM(D248:E248)</f>
        <v>2526</v>
      </c>
      <c r="G248" s="984">
        <v>1310</v>
      </c>
      <c r="H248" s="984">
        <v>1212</v>
      </c>
      <c r="I248" s="984">
        <f t="shared" ref="I248:I255" si="237">SUM(G248:H248)</f>
        <v>2522</v>
      </c>
      <c r="J248" s="984"/>
      <c r="K248" s="984"/>
      <c r="L248" s="984">
        <f t="shared" ref="L248:L255" si="238">SUM(J248:K248)</f>
        <v>0</v>
      </c>
      <c r="M248" s="984">
        <v>64</v>
      </c>
      <c r="N248" s="984">
        <v>47</v>
      </c>
      <c r="O248" s="984">
        <f t="shared" ref="O248:O255" si="239">SUM(M248:N248)</f>
        <v>111</v>
      </c>
      <c r="P248" s="984">
        <f t="shared" ref="P248:Q255" si="240">D248+G248+J248+M248</f>
        <v>2759</v>
      </c>
      <c r="Q248" s="984">
        <f t="shared" si="240"/>
        <v>2400</v>
      </c>
      <c r="R248" s="984">
        <f t="shared" ref="R248:R255" si="241">P248+Q248</f>
        <v>5159</v>
      </c>
      <c r="S248" s="690"/>
      <c r="T248" s="676" t="str">
        <f t="shared" ref="T248:T311" si="242">IF(P248=X248,"TRUE","FALSE")</f>
        <v>TRUE</v>
      </c>
      <c r="U248" s="676" t="str">
        <f t="shared" ref="U248:U311" si="243">IF(Q248=Y248,"TRUE","FALSE")</f>
        <v>TRUE</v>
      </c>
      <c r="V248" s="676" t="str">
        <f t="shared" si="234"/>
        <v>TRUE</v>
      </c>
      <c r="X248" s="675">
        <f>Birth!Y248</f>
        <v>2759</v>
      </c>
      <c r="Y248" s="675">
        <f>Birth!Z248</f>
        <v>2400</v>
      </c>
      <c r="Z248" s="675">
        <f>Birth!AA248</f>
        <v>5159</v>
      </c>
    </row>
    <row r="249" spans="1:26" s="675" customFormat="1" ht="15" customHeight="1">
      <c r="A249" s="675">
        <v>2</v>
      </c>
      <c r="B249" s="666">
        <v>53</v>
      </c>
      <c r="C249" s="654" t="s">
        <v>41</v>
      </c>
      <c r="D249" s="984">
        <v>872</v>
      </c>
      <c r="E249" s="984">
        <v>776</v>
      </c>
      <c r="F249" s="984">
        <f t="shared" si="236"/>
        <v>1648</v>
      </c>
      <c r="G249" s="984">
        <v>2410</v>
      </c>
      <c r="H249" s="984">
        <v>1827</v>
      </c>
      <c r="I249" s="984">
        <f t="shared" si="237"/>
        <v>4237</v>
      </c>
      <c r="J249" s="984"/>
      <c r="K249" s="984"/>
      <c r="L249" s="984">
        <f t="shared" si="238"/>
        <v>0</v>
      </c>
      <c r="M249" s="984">
        <v>189</v>
      </c>
      <c r="N249" s="984">
        <v>166</v>
      </c>
      <c r="O249" s="984">
        <f t="shared" si="239"/>
        <v>355</v>
      </c>
      <c r="P249" s="984">
        <f t="shared" si="240"/>
        <v>3471</v>
      </c>
      <c r="Q249" s="984">
        <f t="shared" si="240"/>
        <v>2769</v>
      </c>
      <c r="R249" s="984">
        <f t="shared" si="241"/>
        <v>6240</v>
      </c>
      <c r="S249" s="690"/>
      <c r="T249" s="676" t="str">
        <f t="shared" si="242"/>
        <v>TRUE</v>
      </c>
      <c r="U249" s="676" t="str">
        <f t="shared" si="243"/>
        <v>TRUE</v>
      </c>
      <c r="V249" s="676" t="str">
        <f t="shared" si="234"/>
        <v>TRUE</v>
      </c>
      <c r="X249" s="675">
        <f>Birth!Y249</f>
        <v>3471</v>
      </c>
      <c r="Y249" s="675">
        <f>Birth!Z249</f>
        <v>2769</v>
      </c>
      <c r="Z249" s="675">
        <f>Birth!AA249</f>
        <v>6240</v>
      </c>
    </row>
    <row r="250" spans="1:26" s="675" customFormat="1" ht="15" customHeight="1">
      <c r="A250" s="675">
        <v>3</v>
      </c>
      <c r="B250" s="666">
        <v>54</v>
      </c>
      <c r="C250" s="654" t="s">
        <v>43</v>
      </c>
      <c r="D250" s="984">
        <v>111</v>
      </c>
      <c r="E250" s="984">
        <v>121</v>
      </c>
      <c r="F250" s="984">
        <f t="shared" si="236"/>
        <v>232</v>
      </c>
      <c r="G250" s="984">
        <v>281</v>
      </c>
      <c r="H250" s="984">
        <v>229</v>
      </c>
      <c r="I250" s="984">
        <f t="shared" si="237"/>
        <v>510</v>
      </c>
      <c r="J250" s="984"/>
      <c r="K250" s="984"/>
      <c r="L250" s="984">
        <f t="shared" si="238"/>
        <v>0</v>
      </c>
      <c r="M250" s="984">
        <v>0</v>
      </c>
      <c r="N250" s="984">
        <v>0</v>
      </c>
      <c r="O250" s="984">
        <f t="shared" si="239"/>
        <v>0</v>
      </c>
      <c r="P250" s="984">
        <f t="shared" si="240"/>
        <v>392</v>
      </c>
      <c r="Q250" s="984">
        <f t="shared" si="240"/>
        <v>350</v>
      </c>
      <c r="R250" s="984">
        <f t="shared" si="241"/>
        <v>742</v>
      </c>
      <c r="S250" s="690"/>
      <c r="T250" s="676" t="str">
        <f t="shared" si="242"/>
        <v>TRUE</v>
      </c>
      <c r="U250" s="676" t="str">
        <f t="shared" si="243"/>
        <v>TRUE</v>
      </c>
      <c r="V250" s="676" t="str">
        <f t="shared" si="234"/>
        <v>TRUE</v>
      </c>
      <c r="X250" s="675">
        <f>Birth!Y250</f>
        <v>392</v>
      </c>
      <c r="Y250" s="675">
        <f>Birth!Z250</f>
        <v>350</v>
      </c>
      <c r="Z250" s="675">
        <f>Birth!AA250</f>
        <v>742</v>
      </c>
    </row>
    <row r="251" spans="1:26" s="675" customFormat="1" ht="15" customHeight="1">
      <c r="A251" s="675">
        <v>4</v>
      </c>
      <c r="B251" s="666">
        <v>55</v>
      </c>
      <c r="C251" s="654" t="s">
        <v>670</v>
      </c>
      <c r="D251" s="984">
        <v>77</v>
      </c>
      <c r="E251" s="984">
        <v>75</v>
      </c>
      <c r="F251" s="984">
        <f t="shared" si="236"/>
        <v>152</v>
      </c>
      <c r="G251" s="984">
        <v>478</v>
      </c>
      <c r="H251" s="984">
        <v>436</v>
      </c>
      <c r="I251" s="984">
        <f t="shared" si="237"/>
        <v>914</v>
      </c>
      <c r="J251" s="984"/>
      <c r="K251" s="984"/>
      <c r="L251" s="984">
        <f t="shared" si="238"/>
        <v>0</v>
      </c>
      <c r="M251" s="984">
        <v>3</v>
      </c>
      <c r="N251" s="984">
        <v>5</v>
      </c>
      <c r="O251" s="984">
        <f t="shared" si="239"/>
        <v>8</v>
      </c>
      <c r="P251" s="984">
        <f t="shared" si="240"/>
        <v>558</v>
      </c>
      <c r="Q251" s="984">
        <f t="shared" si="240"/>
        <v>516</v>
      </c>
      <c r="R251" s="984">
        <f t="shared" si="241"/>
        <v>1074</v>
      </c>
      <c r="S251" s="690"/>
      <c r="T251" s="676" t="str">
        <f t="shared" si="242"/>
        <v>TRUE</v>
      </c>
      <c r="U251" s="676" t="str">
        <f t="shared" si="243"/>
        <v>TRUE</v>
      </c>
      <c r="V251" s="676" t="str">
        <f t="shared" si="234"/>
        <v>TRUE</v>
      </c>
      <c r="X251" s="675">
        <f>Birth!Y251</f>
        <v>558</v>
      </c>
      <c r="Y251" s="675">
        <f>Birth!Z251</f>
        <v>516</v>
      </c>
      <c r="Z251" s="675">
        <f>Birth!AA251</f>
        <v>1074</v>
      </c>
    </row>
    <row r="252" spans="1:26" s="675" customFormat="1" ht="15" customHeight="1">
      <c r="A252" s="675">
        <v>5</v>
      </c>
      <c r="B252" s="666">
        <v>56</v>
      </c>
      <c r="C252" s="654" t="s">
        <v>690</v>
      </c>
      <c r="D252" s="984">
        <v>182</v>
      </c>
      <c r="E252" s="984">
        <v>165</v>
      </c>
      <c r="F252" s="984">
        <f t="shared" si="236"/>
        <v>347</v>
      </c>
      <c r="G252" s="984">
        <v>877</v>
      </c>
      <c r="H252" s="984">
        <v>729</v>
      </c>
      <c r="I252" s="984">
        <f t="shared" si="237"/>
        <v>1606</v>
      </c>
      <c r="J252" s="984"/>
      <c r="K252" s="984"/>
      <c r="L252" s="984">
        <f t="shared" si="238"/>
        <v>0</v>
      </c>
      <c r="M252" s="984">
        <v>0</v>
      </c>
      <c r="N252" s="984">
        <v>0</v>
      </c>
      <c r="O252" s="984">
        <f t="shared" si="239"/>
        <v>0</v>
      </c>
      <c r="P252" s="984">
        <f t="shared" si="240"/>
        <v>1059</v>
      </c>
      <c r="Q252" s="984">
        <f t="shared" si="240"/>
        <v>894</v>
      </c>
      <c r="R252" s="984">
        <f t="shared" si="241"/>
        <v>1953</v>
      </c>
      <c r="S252" s="690"/>
      <c r="T252" s="676" t="str">
        <f t="shared" si="242"/>
        <v>TRUE</v>
      </c>
      <c r="U252" s="676" t="str">
        <f t="shared" si="243"/>
        <v>TRUE</v>
      </c>
      <c r="V252" s="676" t="str">
        <f t="shared" si="234"/>
        <v>TRUE</v>
      </c>
      <c r="X252" s="675">
        <f>Birth!Y252</f>
        <v>1059</v>
      </c>
      <c r="Y252" s="675">
        <f>Birth!Z252</f>
        <v>894</v>
      </c>
      <c r="Z252" s="675">
        <f>Birth!AA252</f>
        <v>1953</v>
      </c>
    </row>
    <row r="253" spans="1:26" s="675" customFormat="1" ht="15" customHeight="1">
      <c r="A253" s="675">
        <v>6</v>
      </c>
      <c r="B253" s="666">
        <v>57</v>
      </c>
      <c r="C253" s="654" t="s">
        <v>42</v>
      </c>
      <c r="D253" s="984">
        <v>31</v>
      </c>
      <c r="E253" s="984">
        <v>33</v>
      </c>
      <c r="F253" s="984">
        <f t="shared" si="236"/>
        <v>64</v>
      </c>
      <c r="G253" s="984">
        <v>289</v>
      </c>
      <c r="H253" s="984">
        <v>272</v>
      </c>
      <c r="I253" s="984">
        <f t="shared" si="237"/>
        <v>561</v>
      </c>
      <c r="J253" s="984"/>
      <c r="K253" s="984"/>
      <c r="L253" s="984">
        <f t="shared" si="238"/>
        <v>0</v>
      </c>
      <c r="M253" s="984">
        <v>2</v>
      </c>
      <c r="N253" s="984">
        <v>3</v>
      </c>
      <c r="O253" s="984">
        <f t="shared" si="239"/>
        <v>5</v>
      </c>
      <c r="P253" s="984">
        <f t="shared" si="240"/>
        <v>322</v>
      </c>
      <c r="Q253" s="984">
        <f t="shared" si="240"/>
        <v>308</v>
      </c>
      <c r="R253" s="984">
        <f t="shared" si="241"/>
        <v>630</v>
      </c>
      <c r="S253" s="690"/>
      <c r="T253" s="676" t="str">
        <f t="shared" si="242"/>
        <v>TRUE</v>
      </c>
      <c r="U253" s="676" t="str">
        <f t="shared" si="243"/>
        <v>TRUE</v>
      </c>
      <c r="V253" s="676" t="str">
        <f t="shared" si="234"/>
        <v>TRUE</v>
      </c>
      <c r="X253" s="675">
        <f>Birth!Y253</f>
        <v>322</v>
      </c>
      <c r="Y253" s="675">
        <f>Birth!Z253</f>
        <v>308</v>
      </c>
      <c r="Z253" s="675">
        <f>Birth!AA253</f>
        <v>630</v>
      </c>
    </row>
    <row r="254" spans="1:26" s="675" customFormat="1" ht="15" customHeight="1">
      <c r="A254" s="675">
        <v>7</v>
      </c>
      <c r="B254" s="666">
        <v>58</v>
      </c>
      <c r="C254" s="654" t="s">
        <v>671</v>
      </c>
      <c r="D254" s="984">
        <v>0</v>
      </c>
      <c r="E254" s="984">
        <v>0</v>
      </c>
      <c r="F254" s="984">
        <f t="shared" si="236"/>
        <v>0</v>
      </c>
      <c r="G254" s="984">
        <v>564</v>
      </c>
      <c r="H254" s="984">
        <v>527</v>
      </c>
      <c r="I254" s="984">
        <f t="shared" si="237"/>
        <v>1091</v>
      </c>
      <c r="J254" s="984"/>
      <c r="K254" s="984"/>
      <c r="L254" s="984">
        <f t="shared" si="238"/>
        <v>0</v>
      </c>
      <c r="M254" s="984">
        <v>5</v>
      </c>
      <c r="N254" s="984">
        <v>3</v>
      </c>
      <c r="O254" s="984">
        <f t="shared" si="239"/>
        <v>8</v>
      </c>
      <c r="P254" s="984">
        <f t="shared" si="240"/>
        <v>569</v>
      </c>
      <c r="Q254" s="984">
        <f t="shared" si="240"/>
        <v>530</v>
      </c>
      <c r="R254" s="984">
        <f t="shared" si="241"/>
        <v>1099</v>
      </c>
      <c r="S254" s="690"/>
      <c r="T254" s="676" t="str">
        <f t="shared" si="242"/>
        <v>TRUE</v>
      </c>
      <c r="U254" s="676" t="str">
        <f t="shared" si="243"/>
        <v>TRUE</v>
      </c>
      <c r="V254" s="676" t="str">
        <f t="shared" si="234"/>
        <v>TRUE</v>
      </c>
      <c r="X254" s="675">
        <f>Birth!Y254</f>
        <v>569</v>
      </c>
      <c r="Y254" s="675">
        <f>Birth!Z254</f>
        <v>530</v>
      </c>
      <c r="Z254" s="675">
        <f>Birth!AA254</f>
        <v>1099</v>
      </c>
    </row>
    <row r="255" spans="1:26" s="675" customFormat="1" ht="15" customHeight="1">
      <c r="A255" s="675">
        <v>8</v>
      </c>
      <c r="B255" s="666">
        <v>59</v>
      </c>
      <c r="C255" s="654" t="s">
        <v>691</v>
      </c>
      <c r="D255" s="984">
        <v>1</v>
      </c>
      <c r="E255" s="984">
        <v>2</v>
      </c>
      <c r="F255" s="984">
        <f t="shared" si="236"/>
        <v>3</v>
      </c>
      <c r="G255" s="984">
        <v>0</v>
      </c>
      <c r="H255" s="984">
        <v>8</v>
      </c>
      <c r="I255" s="984">
        <f t="shared" si="237"/>
        <v>8</v>
      </c>
      <c r="J255" s="984"/>
      <c r="K255" s="984"/>
      <c r="L255" s="984">
        <f t="shared" si="238"/>
        <v>0</v>
      </c>
      <c r="M255" s="984">
        <v>5</v>
      </c>
      <c r="N255" s="984">
        <v>9</v>
      </c>
      <c r="O255" s="984">
        <f t="shared" si="239"/>
        <v>14</v>
      </c>
      <c r="P255" s="984">
        <f t="shared" si="240"/>
        <v>6</v>
      </c>
      <c r="Q255" s="984">
        <f t="shared" si="240"/>
        <v>19</v>
      </c>
      <c r="R255" s="984">
        <f t="shared" si="241"/>
        <v>25</v>
      </c>
      <c r="S255" s="690"/>
      <c r="T255" s="676" t="str">
        <f t="shared" si="242"/>
        <v>TRUE</v>
      </c>
      <c r="U255" s="676" t="str">
        <f t="shared" si="243"/>
        <v>TRUE</v>
      </c>
      <c r="V255" s="676" t="str">
        <f t="shared" si="234"/>
        <v>TRUE</v>
      </c>
      <c r="X255" s="675">
        <f>Birth!Y255</f>
        <v>6</v>
      </c>
      <c r="Y255" s="675">
        <f>Birth!Z255</f>
        <v>19</v>
      </c>
      <c r="Z255" s="675">
        <f>Birth!AA255</f>
        <v>25</v>
      </c>
    </row>
    <row r="256" spans="1:26" s="675" customFormat="1" ht="15" customHeight="1">
      <c r="B256" s="665"/>
      <c r="C256" s="687" t="s">
        <v>6</v>
      </c>
      <c r="D256" s="1031">
        <f>SUM(D248:D255)</f>
        <v>2659</v>
      </c>
      <c r="E256" s="1031">
        <f t="shared" ref="E256:R256" si="244">SUM(E248:E255)</f>
        <v>2313</v>
      </c>
      <c r="F256" s="1031">
        <f t="shared" si="244"/>
        <v>4972</v>
      </c>
      <c r="G256" s="1031">
        <f t="shared" si="244"/>
        <v>6209</v>
      </c>
      <c r="H256" s="1031">
        <f t="shared" si="244"/>
        <v>5240</v>
      </c>
      <c r="I256" s="1031">
        <f t="shared" si="244"/>
        <v>11449</v>
      </c>
      <c r="J256" s="1031">
        <f t="shared" si="244"/>
        <v>0</v>
      </c>
      <c r="K256" s="1031">
        <f t="shared" si="244"/>
        <v>0</v>
      </c>
      <c r="L256" s="1031">
        <f t="shared" si="244"/>
        <v>0</v>
      </c>
      <c r="M256" s="1031">
        <f t="shared" si="244"/>
        <v>268</v>
      </c>
      <c r="N256" s="1031">
        <f t="shared" si="244"/>
        <v>233</v>
      </c>
      <c r="O256" s="1031">
        <f t="shared" si="244"/>
        <v>501</v>
      </c>
      <c r="P256" s="1031">
        <f t="shared" si="244"/>
        <v>9136</v>
      </c>
      <c r="Q256" s="1031">
        <f t="shared" si="244"/>
        <v>7786</v>
      </c>
      <c r="R256" s="1031">
        <f t="shared" si="244"/>
        <v>16922</v>
      </c>
      <c r="S256" s="915"/>
      <c r="T256" s="676" t="str">
        <f t="shared" si="242"/>
        <v>TRUE</v>
      </c>
      <c r="U256" s="676" t="str">
        <f t="shared" si="243"/>
        <v>TRUE</v>
      </c>
      <c r="V256" s="676" t="str">
        <f t="shared" si="234"/>
        <v>TRUE</v>
      </c>
      <c r="X256" s="675">
        <f>Birth!Y256</f>
        <v>9136</v>
      </c>
      <c r="Y256" s="675">
        <f>Birth!Z256</f>
        <v>7786</v>
      </c>
      <c r="Z256" s="675">
        <f>Birth!AA256</f>
        <v>16922</v>
      </c>
    </row>
    <row r="257" spans="1:26" s="675" customFormat="1" ht="15" customHeight="1">
      <c r="B257" s="693" t="s">
        <v>44</v>
      </c>
      <c r="C257" s="689"/>
      <c r="D257" s="1048"/>
      <c r="E257" s="1048"/>
      <c r="F257" s="1048"/>
      <c r="G257" s="1048"/>
      <c r="H257" s="1048"/>
      <c r="I257" s="1048"/>
      <c r="J257" s="1048"/>
      <c r="K257" s="1048"/>
      <c r="L257" s="1048"/>
      <c r="M257" s="1048"/>
      <c r="N257" s="1048"/>
      <c r="O257" s="1048"/>
      <c r="P257" s="1049"/>
      <c r="Q257" s="1049"/>
      <c r="R257" s="1048"/>
      <c r="S257" s="680"/>
      <c r="T257" s="676" t="str">
        <f t="shared" si="242"/>
        <v>TRUE</v>
      </c>
      <c r="U257" s="676" t="str">
        <f t="shared" si="243"/>
        <v>TRUE</v>
      </c>
      <c r="V257" s="676" t="str">
        <f t="shared" si="234"/>
        <v>TRUE</v>
      </c>
      <c r="X257" s="675">
        <f>Birth!Y257</f>
        <v>0</v>
      </c>
      <c r="Y257" s="675">
        <f>Birth!Z257</f>
        <v>0</v>
      </c>
      <c r="Z257" s="675">
        <f>Birth!AA257</f>
        <v>0</v>
      </c>
    </row>
    <row r="258" spans="1:26" s="675" customFormat="1" ht="15" customHeight="1">
      <c r="A258" s="675">
        <v>1</v>
      </c>
      <c r="B258" s="666">
        <v>60</v>
      </c>
      <c r="C258" s="1055" t="s">
        <v>44</v>
      </c>
      <c r="D258" s="1050">
        <v>1280</v>
      </c>
      <c r="E258" s="1050">
        <v>1130</v>
      </c>
      <c r="F258" s="984">
        <f t="shared" ref="F258:F267" si="245">SUM(D258:E258)</f>
        <v>2410</v>
      </c>
      <c r="G258" s="1050">
        <v>2822</v>
      </c>
      <c r="H258" s="1050">
        <v>2778</v>
      </c>
      <c r="I258" s="984">
        <f t="shared" ref="I258:I267" si="246">SUM(G258:H258)</f>
        <v>5600</v>
      </c>
      <c r="J258" s="1050"/>
      <c r="K258" s="1050"/>
      <c r="L258" s="984">
        <f t="shared" ref="L258:L267" si="247">SUM(J258:K258)</f>
        <v>0</v>
      </c>
      <c r="M258" s="1050">
        <v>51</v>
      </c>
      <c r="N258" s="1050">
        <v>59</v>
      </c>
      <c r="O258" s="984">
        <f t="shared" ref="O258:O267" si="248">SUM(M258:N258)</f>
        <v>110</v>
      </c>
      <c r="P258" s="984">
        <f t="shared" ref="P258:P267" si="249">D258+G258+J258+M258</f>
        <v>4153</v>
      </c>
      <c r="Q258" s="984">
        <f t="shared" ref="Q258:Q267" si="250">E258+H258+K258+N258</f>
        <v>3967</v>
      </c>
      <c r="R258" s="984">
        <f t="shared" ref="R258:R267" si="251">P258+Q258</f>
        <v>8120</v>
      </c>
      <c r="S258" s="690"/>
      <c r="T258" s="676" t="str">
        <f t="shared" si="242"/>
        <v>TRUE</v>
      </c>
      <c r="U258" s="676" t="str">
        <f t="shared" si="243"/>
        <v>TRUE</v>
      </c>
      <c r="V258" s="676" t="str">
        <f t="shared" si="234"/>
        <v>TRUE</v>
      </c>
      <c r="X258" s="675">
        <f>Birth!Y258</f>
        <v>4153</v>
      </c>
      <c r="Y258" s="675">
        <f>Birth!Z258</f>
        <v>3967</v>
      </c>
      <c r="Z258" s="675">
        <f>Birth!AA258</f>
        <v>8120</v>
      </c>
    </row>
    <row r="259" spans="1:26" s="675" customFormat="1" ht="15" customHeight="1">
      <c r="A259" s="675">
        <v>2</v>
      </c>
      <c r="B259" s="666">
        <v>61</v>
      </c>
      <c r="C259" s="1056" t="s">
        <v>49</v>
      </c>
      <c r="D259" s="1050">
        <v>315</v>
      </c>
      <c r="E259" s="1050">
        <v>308</v>
      </c>
      <c r="F259" s="984">
        <f t="shared" si="245"/>
        <v>623</v>
      </c>
      <c r="G259" s="1050">
        <v>732</v>
      </c>
      <c r="H259" s="1050">
        <v>645</v>
      </c>
      <c r="I259" s="984">
        <f t="shared" si="246"/>
        <v>1377</v>
      </c>
      <c r="J259" s="1050"/>
      <c r="K259" s="1050"/>
      <c r="L259" s="984">
        <f t="shared" si="247"/>
        <v>0</v>
      </c>
      <c r="M259" s="1050">
        <v>6</v>
      </c>
      <c r="N259" s="1050">
        <v>4</v>
      </c>
      <c r="O259" s="984">
        <f t="shared" si="248"/>
        <v>10</v>
      </c>
      <c r="P259" s="984">
        <f t="shared" si="249"/>
        <v>1053</v>
      </c>
      <c r="Q259" s="984">
        <f t="shared" si="250"/>
        <v>957</v>
      </c>
      <c r="R259" s="984">
        <f t="shared" si="251"/>
        <v>2010</v>
      </c>
      <c r="S259" s="690"/>
      <c r="T259" s="676" t="str">
        <f t="shared" si="242"/>
        <v>TRUE</v>
      </c>
      <c r="U259" s="676" t="str">
        <f t="shared" si="243"/>
        <v>TRUE</v>
      </c>
      <c r="V259" s="676" t="str">
        <f t="shared" si="234"/>
        <v>TRUE</v>
      </c>
      <c r="X259" s="675">
        <f>Birth!Y259</f>
        <v>1053</v>
      </c>
      <c r="Y259" s="675">
        <f>Birth!Z259</f>
        <v>957</v>
      </c>
      <c r="Z259" s="675">
        <f>Birth!AA259</f>
        <v>2010</v>
      </c>
    </row>
    <row r="260" spans="1:26" s="675" customFormat="1" ht="15" customHeight="1">
      <c r="A260" s="675">
        <v>3</v>
      </c>
      <c r="B260" s="666">
        <v>62</v>
      </c>
      <c r="C260" s="1055" t="s">
        <v>45</v>
      </c>
      <c r="D260" s="1050">
        <v>829</v>
      </c>
      <c r="E260" s="1050">
        <v>792</v>
      </c>
      <c r="F260" s="984">
        <f t="shared" si="245"/>
        <v>1621</v>
      </c>
      <c r="G260" s="1050">
        <v>1229</v>
      </c>
      <c r="H260" s="1050">
        <v>1057</v>
      </c>
      <c r="I260" s="984">
        <f t="shared" si="246"/>
        <v>2286</v>
      </c>
      <c r="J260" s="1050"/>
      <c r="K260" s="1050"/>
      <c r="L260" s="984">
        <f t="shared" si="247"/>
        <v>0</v>
      </c>
      <c r="M260" s="1050">
        <v>3</v>
      </c>
      <c r="N260" s="1050">
        <v>1</v>
      </c>
      <c r="O260" s="984">
        <f t="shared" si="248"/>
        <v>4</v>
      </c>
      <c r="P260" s="984">
        <f t="shared" si="249"/>
        <v>2061</v>
      </c>
      <c r="Q260" s="984">
        <f t="shared" si="250"/>
        <v>1850</v>
      </c>
      <c r="R260" s="984">
        <f t="shared" si="251"/>
        <v>3911</v>
      </c>
      <c r="S260" s="690"/>
      <c r="T260" s="676" t="str">
        <f t="shared" si="242"/>
        <v>TRUE</v>
      </c>
      <c r="U260" s="676" t="str">
        <f t="shared" si="243"/>
        <v>TRUE</v>
      </c>
      <c r="V260" s="676" t="str">
        <f t="shared" si="234"/>
        <v>TRUE</v>
      </c>
      <c r="X260" s="675">
        <f>Birth!Y260</f>
        <v>2061</v>
      </c>
      <c r="Y260" s="675">
        <f>Birth!Z260</f>
        <v>1850</v>
      </c>
      <c r="Z260" s="675">
        <f>Birth!AA260</f>
        <v>3911</v>
      </c>
    </row>
    <row r="261" spans="1:26" s="675" customFormat="1" ht="15" customHeight="1">
      <c r="A261" s="675">
        <v>4</v>
      </c>
      <c r="B261" s="666">
        <v>63</v>
      </c>
      <c r="C261" s="1055" t="s">
        <v>672</v>
      </c>
      <c r="D261" s="1050">
        <v>0</v>
      </c>
      <c r="E261" s="1050">
        <v>0</v>
      </c>
      <c r="F261" s="984">
        <f t="shared" si="245"/>
        <v>0</v>
      </c>
      <c r="G261" s="1050">
        <v>1</v>
      </c>
      <c r="H261" s="1050">
        <v>0</v>
      </c>
      <c r="I261" s="984">
        <f t="shared" si="246"/>
        <v>1</v>
      </c>
      <c r="J261" s="1050"/>
      <c r="K261" s="1050"/>
      <c r="L261" s="984">
        <f t="shared" si="247"/>
        <v>0</v>
      </c>
      <c r="M261" s="1050">
        <v>10</v>
      </c>
      <c r="N261" s="1050">
        <v>10</v>
      </c>
      <c r="O261" s="984">
        <f t="shared" si="248"/>
        <v>20</v>
      </c>
      <c r="P261" s="984">
        <f t="shared" si="249"/>
        <v>11</v>
      </c>
      <c r="Q261" s="984">
        <f t="shared" si="250"/>
        <v>10</v>
      </c>
      <c r="R261" s="984">
        <f t="shared" si="251"/>
        <v>21</v>
      </c>
      <c r="S261" s="690"/>
      <c r="T261" s="676" t="str">
        <f t="shared" si="242"/>
        <v>TRUE</v>
      </c>
      <c r="U261" s="676" t="str">
        <f t="shared" si="243"/>
        <v>TRUE</v>
      </c>
      <c r="V261" s="676" t="str">
        <f t="shared" si="234"/>
        <v>TRUE</v>
      </c>
      <c r="X261" s="675">
        <f>Birth!Y261</f>
        <v>11</v>
      </c>
      <c r="Y261" s="675">
        <f>Birth!Z261</f>
        <v>10</v>
      </c>
      <c r="Z261" s="675">
        <f>Birth!AA261</f>
        <v>21</v>
      </c>
    </row>
    <row r="262" spans="1:26" s="675" customFormat="1" ht="15" customHeight="1">
      <c r="A262" s="675">
        <v>5</v>
      </c>
      <c r="B262" s="666">
        <v>64</v>
      </c>
      <c r="C262" s="1055" t="s">
        <v>673</v>
      </c>
      <c r="D262" s="1050">
        <v>25</v>
      </c>
      <c r="E262" s="1050">
        <v>20</v>
      </c>
      <c r="F262" s="984">
        <f t="shared" si="245"/>
        <v>45</v>
      </c>
      <c r="G262" s="1050">
        <v>62</v>
      </c>
      <c r="H262" s="1050">
        <v>43</v>
      </c>
      <c r="I262" s="984">
        <f t="shared" si="246"/>
        <v>105</v>
      </c>
      <c r="J262" s="1050"/>
      <c r="K262" s="1050"/>
      <c r="L262" s="984">
        <f t="shared" si="247"/>
        <v>0</v>
      </c>
      <c r="M262" s="1050">
        <v>8</v>
      </c>
      <c r="N262" s="1050">
        <v>7</v>
      </c>
      <c r="O262" s="984">
        <f t="shared" si="248"/>
        <v>15</v>
      </c>
      <c r="P262" s="984">
        <f t="shared" si="249"/>
        <v>95</v>
      </c>
      <c r="Q262" s="984">
        <f t="shared" si="250"/>
        <v>70</v>
      </c>
      <c r="R262" s="984">
        <f t="shared" si="251"/>
        <v>165</v>
      </c>
      <c r="S262" s="690"/>
      <c r="T262" s="676" t="str">
        <f t="shared" si="242"/>
        <v>TRUE</v>
      </c>
      <c r="U262" s="676" t="str">
        <f t="shared" si="243"/>
        <v>TRUE</v>
      </c>
      <c r="V262" s="676" t="str">
        <f t="shared" si="234"/>
        <v>TRUE</v>
      </c>
      <c r="X262" s="675">
        <f>Birth!Y262</f>
        <v>95</v>
      </c>
      <c r="Y262" s="675">
        <f>Birth!Z262</f>
        <v>70</v>
      </c>
      <c r="Z262" s="675">
        <f>Birth!AA262</f>
        <v>165</v>
      </c>
    </row>
    <row r="263" spans="1:26" s="675" customFormat="1" ht="15" customHeight="1">
      <c r="A263" s="675">
        <v>6</v>
      </c>
      <c r="B263" s="666">
        <v>65</v>
      </c>
      <c r="C263" s="1055" t="s">
        <v>46</v>
      </c>
      <c r="D263" s="1050">
        <v>0</v>
      </c>
      <c r="E263" s="1050">
        <v>0</v>
      </c>
      <c r="F263" s="984">
        <f t="shared" si="245"/>
        <v>0</v>
      </c>
      <c r="G263" s="1050">
        <v>6</v>
      </c>
      <c r="H263" s="1050">
        <v>5</v>
      </c>
      <c r="I263" s="984">
        <f t="shared" si="246"/>
        <v>11</v>
      </c>
      <c r="J263" s="1050"/>
      <c r="K263" s="1050"/>
      <c r="L263" s="984">
        <f t="shared" si="247"/>
        <v>0</v>
      </c>
      <c r="M263" s="1050">
        <v>5</v>
      </c>
      <c r="N263" s="1050">
        <v>8</v>
      </c>
      <c r="O263" s="984">
        <f t="shared" si="248"/>
        <v>13</v>
      </c>
      <c r="P263" s="984">
        <f t="shared" si="249"/>
        <v>11</v>
      </c>
      <c r="Q263" s="984">
        <f t="shared" si="250"/>
        <v>13</v>
      </c>
      <c r="R263" s="984">
        <f t="shared" si="251"/>
        <v>24</v>
      </c>
      <c r="S263" s="690"/>
      <c r="T263" s="676" t="str">
        <f t="shared" si="242"/>
        <v>TRUE</v>
      </c>
      <c r="U263" s="676" t="str">
        <f t="shared" si="243"/>
        <v>TRUE</v>
      </c>
      <c r="V263" s="676" t="str">
        <f t="shared" si="234"/>
        <v>TRUE</v>
      </c>
      <c r="X263" s="675">
        <f>Birth!Y263</f>
        <v>11</v>
      </c>
      <c r="Y263" s="675">
        <f>Birth!Z263</f>
        <v>13</v>
      </c>
      <c r="Z263" s="675">
        <f>Birth!AA263</f>
        <v>24</v>
      </c>
    </row>
    <row r="264" spans="1:26" s="675" customFormat="1" ht="15" customHeight="1">
      <c r="A264" s="675">
        <v>7</v>
      </c>
      <c r="B264" s="666">
        <v>66</v>
      </c>
      <c r="C264" s="1055" t="s">
        <v>47</v>
      </c>
      <c r="D264" s="1050">
        <v>32</v>
      </c>
      <c r="E264" s="1050">
        <v>27</v>
      </c>
      <c r="F264" s="984">
        <f t="shared" si="245"/>
        <v>59</v>
      </c>
      <c r="G264" s="1050">
        <v>104</v>
      </c>
      <c r="H264" s="1050">
        <v>87</v>
      </c>
      <c r="I264" s="984">
        <f t="shared" si="246"/>
        <v>191</v>
      </c>
      <c r="J264" s="1050"/>
      <c r="K264" s="1050"/>
      <c r="L264" s="984">
        <f t="shared" si="247"/>
        <v>0</v>
      </c>
      <c r="M264" s="1050">
        <v>2</v>
      </c>
      <c r="N264" s="1050">
        <v>2</v>
      </c>
      <c r="O264" s="984">
        <f t="shared" si="248"/>
        <v>4</v>
      </c>
      <c r="P264" s="984">
        <f t="shared" si="249"/>
        <v>138</v>
      </c>
      <c r="Q264" s="984">
        <f t="shared" si="250"/>
        <v>116</v>
      </c>
      <c r="R264" s="984">
        <f t="shared" si="251"/>
        <v>254</v>
      </c>
      <c r="S264" s="690"/>
      <c r="T264" s="676" t="str">
        <f t="shared" si="242"/>
        <v>TRUE</v>
      </c>
      <c r="U264" s="676" t="str">
        <f t="shared" si="243"/>
        <v>TRUE</v>
      </c>
      <c r="V264" s="676" t="str">
        <f t="shared" si="234"/>
        <v>TRUE</v>
      </c>
      <c r="X264" s="675">
        <f>Birth!Y264</f>
        <v>138</v>
      </c>
      <c r="Y264" s="675">
        <f>Birth!Z264</f>
        <v>116</v>
      </c>
      <c r="Z264" s="675">
        <f>Birth!AA264</f>
        <v>254</v>
      </c>
    </row>
    <row r="265" spans="1:26" s="675" customFormat="1" ht="15" customHeight="1">
      <c r="A265" s="675">
        <v>8</v>
      </c>
      <c r="B265" s="666">
        <v>67</v>
      </c>
      <c r="C265" s="1055" t="s">
        <v>674</v>
      </c>
      <c r="D265" s="1050">
        <v>157</v>
      </c>
      <c r="E265" s="1050">
        <v>154</v>
      </c>
      <c r="F265" s="984">
        <f t="shared" si="245"/>
        <v>311</v>
      </c>
      <c r="G265" s="1050">
        <v>444</v>
      </c>
      <c r="H265" s="1050">
        <v>400</v>
      </c>
      <c r="I265" s="984">
        <f t="shared" si="246"/>
        <v>844</v>
      </c>
      <c r="J265" s="1050"/>
      <c r="K265" s="1050"/>
      <c r="L265" s="984">
        <f t="shared" si="247"/>
        <v>0</v>
      </c>
      <c r="M265" s="1050">
        <v>1</v>
      </c>
      <c r="N265" s="1050">
        <v>0</v>
      </c>
      <c r="O265" s="984">
        <f t="shared" si="248"/>
        <v>1</v>
      </c>
      <c r="P265" s="984">
        <f t="shared" si="249"/>
        <v>602</v>
      </c>
      <c r="Q265" s="984">
        <f t="shared" si="250"/>
        <v>554</v>
      </c>
      <c r="R265" s="984">
        <f t="shared" si="251"/>
        <v>1156</v>
      </c>
      <c r="S265" s="690"/>
      <c r="T265" s="676" t="str">
        <f t="shared" si="242"/>
        <v>TRUE</v>
      </c>
      <c r="U265" s="676" t="str">
        <f t="shared" si="243"/>
        <v>TRUE</v>
      </c>
      <c r="V265" s="676" t="str">
        <f t="shared" si="234"/>
        <v>TRUE</v>
      </c>
      <c r="X265" s="675">
        <f>Birth!Y265</f>
        <v>602</v>
      </c>
      <c r="Y265" s="675">
        <f>Birth!Z265</f>
        <v>554</v>
      </c>
      <c r="Z265" s="675">
        <f>Birth!AA265</f>
        <v>1156</v>
      </c>
    </row>
    <row r="266" spans="1:26" s="675" customFormat="1" ht="15" customHeight="1">
      <c r="A266" s="675">
        <v>9</v>
      </c>
      <c r="B266" s="666">
        <v>68</v>
      </c>
      <c r="C266" s="1055" t="s">
        <v>609</v>
      </c>
      <c r="D266" s="1050">
        <v>39</v>
      </c>
      <c r="E266" s="1050">
        <v>28</v>
      </c>
      <c r="F266" s="984">
        <f t="shared" si="245"/>
        <v>67</v>
      </c>
      <c r="G266" s="1050">
        <v>0</v>
      </c>
      <c r="H266" s="1050">
        <v>0</v>
      </c>
      <c r="I266" s="984">
        <f t="shared" si="246"/>
        <v>0</v>
      </c>
      <c r="J266" s="1050"/>
      <c r="K266" s="1050"/>
      <c r="L266" s="984">
        <f t="shared" si="247"/>
        <v>0</v>
      </c>
      <c r="M266" s="1050">
        <v>0</v>
      </c>
      <c r="N266" s="1050">
        <v>3</v>
      </c>
      <c r="O266" s="984">
        <f t="shared" si="248"/>
        <v>3</v>
      </c>
      <c r="P266" s="984">
        <f t="shared" si="249"/>
        <v>39</v>
      </c>
      <c r="Q266" s="984">
        <f t="shared" si="250"/>
        <v>31</v>
      </c>
      <c r="R266" s="984">
        <f t="shared" si="251"/>
        <v>70</v>
      </c>
      <c r="S266" s="690"/>
      <c r="T266" s="676" t="str">
        <f t="shared" si="242"/>
        <v>TRUE</v>
      </c>
      <c r="U266" s="676" t="str">
        <f t="shared" si="243"/>
        <v>TRUE</v>
      </c>
      <c r="V266" s="676" t="str">
        <f t="shared" si="234"/>
        <v>TRUE</v>
      </c>
      <c r="X266" s="675">
        <f>Birth!Y266</f>
        <v>39</v>
      </c>
      <c r="Y266" s="675">
        <f>Birth!Z266</f>
        <v>31</v>
      </c>
      <c r="Z266" s="675">
        <f>Birth!AA266</f>
        <v>70</v>
      </c>
    </row>
    <row r="267" spans="1:26" s="675" customFormat="1" ht="15" customHeight="1">
      <c r="A267" s="675">
        <v>10</v>
      </c>
      <c r="B267" s="666">
        <v>69</v>
      </c>
      <c r="C267" s="1055" t="s">
        <v>48</v>
      </c>
      <c r="D267" s="1051">
        <v>58</v>
      </c>
      <c r="E267" s="1051">
        <v>54</v>
      </c>
      <c r="F267" s="984">
        <f t="shared" si="245"/>
        <v>112</v>
      </c>
      <c r="G267" s="1051">
        <v>3</v>
      </c>
      <c r="H267" s="1051">
        <v>1</v>
      </c>
      <c r="I267" s="984">
        <f t="shared" si="246"/>
        <v>4</v>
      </c>
      <c r="J267" s="1051"/>
      <c r="K267" s="1051"/>
      <c r="L267" s="984">
        <f t="shared" si="247"/>
        <v>0</v>
      </c>
      <c r="M267" s="1051">
        <v>4</v>
      </c>
      <c r="N267" s="1051">
        <v>1</v>
      </c>
      <c r="O267" s="984">
        <f t="shared" si="248"/>
        <v>5</v>
      </c>
      <c r="P267" s="984">
        <f t="shared" si="249"/>
        <v>65</v>
      </c>
      <c r="Q267" s="984">
        <f t="shared" si="250"/>
        <v>56</v>
      </c>
      <c r="R267" s="984">
        <f t="shared" si="251"/>
        <v>121</v>
      </c>
      <c r="S267" s="690"/>
      <c r="T267" s="676" t="str">
        <f t="shared" si="242"/>
        <v>TRUE</v>
      </c>
      <c r="U267" s="676" t="str">
        <f t="shared" si="243"/>
        <v>TRUE</v>
      </c>
      <c r="V267" s="676" t="str">
        <f t="shared" si="234"/>
        <v>TRUE</v>
      </c>
      <c r="X267" s="675">
        <f>Birth!Y267</f>
        <v>65</v>
      </c>
      <c r="Y267" s="675">
        <f>Birth!Z267</f>
        <v>56</v>
      </c>
      <c r="Z267" s="675">
        <f>Birth!AA267</f>
        <v>121</v>
      </c>
    </row>
    <row r="268" spans="1:26" s="675" customFormat="1" ht="15" customHeight="1">
      <c r="B268" s="665"/>
      <c r="C268" s="687" t="s">
        <v>6</v>
      </c>
      <c r="D268" s="1031">
        <f>SUM(D258:D267)</f>
        <v>2735</v>
      </c>
      <c r="E268" s="1031">
        <f t="shared" ref="E268:R268" si="252">SUM(E258:E267)</f>
        <v>2513</v>
      </c>
      <c r="F268" s="1031">
        <f t="shared" si="252"/>
        <v>5248</v>
      </c>
      <c r="G268" s="1031">
        <f t="shared" si="252"/>
        <v>5403</v>
      </c>
      <c r="H268" s="1031">
        <f t="shared" si="252"/>
        <v>5016</v>
      </c>
      <c r="I268" s="1031">
        <f t="shared" si="252"/>
        <v>10419</v>
      </c>
      <c r="J268" s="1031">
        <f t="shared" si="252"/>
        <v>0</v>
      </c>
      <c r="K268" s="1031">
        <f t="shared" si="252"/>
        <v>0</v>
      </c>
      <c r="L268" s="1031">
        <f t="shared" si="252"/>
        <v>0</v>
      </c>
      <c r="M268" s="1031">
        <f t="shared" si="252"/>
        <v>90</v>
      </c>
      <c r="N268" s="1031">
        <f t="shared" si="252"/>
        <v>95</v>
      </c>
      <c r="O268" s="1031">
        <f t="shared" si="252"/>
        <v>185</v>
      </c>
      <c r="P268" s="1031">
        <f>SUM(P258:P267)</f>
        <v>8228</v>
      </c>
      <c r="Q268" s="1031">
        <f t="shared" si="252"/>
        <v>7624</v>
      </c>
      <c r="R268" s="1031">
        <f t="shared" si="252"/>
        <v>15852</v>
      </c>
      <c r="S268" s="915"/>
      <c r="T268" s="676" t="str">
        <f t="shared" si="242"/>
        <v>TRUE</v>
      </c>
      <c r="U268" s="676" t="str">
        <f t="shared" si="243"/>
        <v>TRUE</v>
      </c>
      <c r="V268" s="676" t="str">
        <f t="shared" si="234"/>
        <v>TRUE</v>
      </c>
      <c r="X268" s="675">
        <f>Birth!Y268</f>
        <v>8228</v>
      </c>
      <c r="Y268" s="675">
        <f>Birth!Z268</f>
        <v>7624</v>
      </c>
      <c r="Z268" s="675">
        <f>Birth!AA268</f>
        <v>15852</v>
      </c>
    </row>
    <row r="269" spans="1:26" s="675" customFormat="1" ht="15" customHeight="1">
      <c r="B269" s="693" t="s">
        <v>51</v>
      </c>
      <c r="C269" s="689"/>
      <c r="D269" s="1048"/>
      <c r="E269" s="1048"/>
      <c r="F269" s="1048"/>
      <c r="G269" s="1048"/>
      <c r="H269" s="1048"/>
      <c r="I269" s="1048"/>
      <c r="J269" s="1048"/>
      <c r="K269" s="1048"/>
      <c r="L269" s="1048"/>
      <c r="M269" s="1048"/>
      <c r="N269" s="1048"/>
      <c r="O269" s="1048"/>
      <c r="P269" s="1049"/>
      <c r="Q269" s="1049"/>
      <c r="R269" s="1048"/>
      <c r="S269" s="680"/>
      <c r="T269" s="676" t="str">
        <f t="shared" si="242"/>
        <v>TRUE</v>
      </c>
      <c r="U269" s="676" t="str">
        <f t="shared" si="243"/>
        <v>TRUE</v>
      </c>
      <c r="V269" s="676" t="str">
        <f t="shared" si="234"/>
        <v>TRUE</v>
      </c>
      <c r="X269" s="675">
        <f>Birth!Y269</f>
        <v>0</v>
      </c>
      <c r="Y269" s="675">
        <f>Birth!Z269</f>
        <v>0</v>
      </c>
      <c r="Z269" s="675">
        <f>Birth!AA269</f>
        <v>0</v>
      </c>
    </row>
    <row r="270" spans="1:26" s="675" customFormat="1" ht="15" customHeight="1">
      <c r="A270" s="675">
        <v>1</v>
      </c>
      <c r="B270" s="666">
        <v>70</v>
      </c>
      <c r="C270" s="696" t="s">
        <v>51</v>
      </c>
      <c r="D270" s="1038">
        <v>2930</v>
      </c>
      <c r="E270" s="1038">
        <v>2698</v>
      </c>
      <c r="F270" s="984">
        <f t="shared" ref="F270:F283" si="253">SUM(D270:E270)</f>
        <v>5628</v>
      </c>
      <c r="G270" s="1038">
        <v>7253</v>
      </c>
      <c r="H270" s="1038">
        <v>6707</v>
      </c>
      <c r="I270" s="984">
        <f t="shared" ref="I270:I283" si="254">SUM(G270:H270)</f>
        <v>13960</v>
      </c>
      <c r="J270" s="1038">
        <v>456</v>
      </c>
      <c r="K270" s="1038">
        <v>562</v>
      </c>
      <c r="L270" s="984">
        <f t="shared" ref="L270:L283" si="255">SUM(J270:K270)</f>
        <v>1018</v>
      </c>
      <c r="M270" s="1038">
        <v>20</v>
      </c>
      <c r="N270" s="1038">
        <v>13</v>
      </c>
      <c r="O270" s="984">
        <f t="shared" ref="O270:O283" si="256">SUM(M270:N270)</f>
        <v>33</v>
      </c>
      <c r="P270" s="984">
        <f t="shared" ref="P270:P283" si="257">D270+G270+J270+M270</f>
        <v>10659</v>
      </c>
      <c r="Q270" s="984">
        <f t="shared" ref="Q270:Q283" si="258">E270+H270+K270+N270</f>
        <v>9980</v>
      </c>
      <c r="R270" s="984">
        <f t="shared" ref="R270:R281" si="259">P270+Q270</f>
        <v>20639</v>
      </c>
      <c r="S270" s="690"/>
      <c r="T270" s="676" t="str">
        <f t="shared" si="242"/>
        <v>TRUE</v>
      </c>
      <c r="U270" s="676" t="str">
        <f t="shared" si="243"/>
        <v>TRUE</v>
      </c>
      <c r="V270" s="676" t="str">
        <f t="shared" si="234"/>
        <v>TRUE</v>
      </c>
      <c r="X270" s="675">
        <f>Birth!Y270</f>
        <v>10659</v>
      </c>
      <c r="Y270" s="675">
        <f>Birth!Z270</f>
        <v>9980</v>
      </c>
      <c r="Z270" s="675">
        <f>Birth!AA270</f>
        <v>20639</v>
      </c>
    </row>
    <row r="271" spans="1:26" s="675" customFormat="1" ht="15" customHeight="1">
      <c r="A271" s="675">
        <v>2</v>
      </c>
      <c r="B271" s="666">
        <v>71</v>
      </c>
      <c r="C271" s="696" t="s">
        <v>54</v>
      </c>
      <c r="D271" s="1038">
        <v>418</v>
      </c>
      <c r="E271" s="1038">
        <v>391</v>
      </c>
      <c r="F271" s="984">
        <f t="shared" si="253"/>
        <v>809</v>
      </c>
      <c r="G271" s="1038">
        <v>173</v>
      </c>
      <c r="H271" s="1038">
        <v>123</v>
      </c>
      <c r="I271" s="984">
        <f t="shared" si="254"/>
        <v>296</v>
      </c>
      <c r="J271" s="1038">
        <v>0</v>
      </c>
      <c r="K271" s="1038">
        <v>0</v>
      </c>
      <c r="L271" s="984">
        <f t="shared" si="255"/>
        <v>0</v>
      </c>
      <c r="M271" s="1038">
        <v>0</v>
      </c>
      <c r="N271" s="1038">
        <v>4</v>
      </c>
      <c r="O271" s="984">
        <f t="shared" si="256"/>
        <v>4</v>
      </c>
      <c r="P271" s="984">
        <f t="shared" si="257"/>
        <v>591</v>
      </c>
      <c r="Q271" s="984">
        <f t="shared" si="258"/>
        <v>518</v>
      </c>
      <c r="R271" s="984">
        <f t="shared" si="259"/>
        <v>1109</v>
      </c>
      <c r="S271" s="690"/>
      <c r="T271" s="676" t="str">
        <f t="shared" si="242"/>
        <v>TRUE</v>
      </c>
      <c r="U271" s="676" t="str">
        <f t="shared" si="243"/>
        <v>TRUE</v>
      </c>
      <c r="V271" s="676" t="str">
        <f t="shared" si="234"/>
        <v>TRUE</v>
      </c>
      <c r="X271" s="675">
        <f>Birth!Y271</f>
        <v>591</v>
      </c>
      <c r="Y271" s="675">
        <f>Birth!Z271</f>
        <v>518</v>
      </c>
      <c r="Z271" s="675">
        <f>Birth!AA271</f>
        <v>1109</v>
      </c>
    </row>
    <row r="272" spans="1:26" s="675" customFormat="1" ht="15" customHeight="1">
      <c r="A272" s="675">
        <v>3</v>
      </c>
      <c r="B272" s="666">
        <v>72</v>
      </c>
      <c r="C272" s="696" t="s">
        <v>55</v>
      </c>
      <c r="D272" s="1038">
        <v>146</v>
      </c>
      <c r="E272" s="1038">
        <v>147</v>
      </c>
      <c r="F272" s="984">
        <f t="shared" si="253"/>
        <v>293</v>
      </c>
      <c r="G272" s="1038">
        <v>21</v>
      </c>
      <c r="H272" s="1038">
        <v>0</v>
      </c>
      <c r="I272" s="984">
        <f t="shared" si="254"/>
        <v>21</v>
      </c>
      <c r="J272" s="1038">
        <v>0</v>
      </c>
      <c r="K272" s="1038">
        <v>0</v>
      </c>
      <c r="L272" s="984">
        <f t="shared" si="255"/>
        <v>0</v>
      </c>
      <c r="M272" s="1038">
        <v>0</v>
      </c>
      <c r="N272" s="1038">
        <v>0</v>
      </c>
      <c r="O272" s="984">
        <f t="shared" si="256"/>
        <v>0</v>
      </c>
      <c r="P272" s="984">
        <f t="shared" si="257"/>
        <v>167</v>
      </c>
      <c r="Q272" s="984">
        <f t="shared" si="258"/>
        <v>147</v>
      </c>
      <c r="R272" s="984">
        <f t="shared" si="259"/>
        <v>314</v>
      </c>
      <c r="S272" s="690"/>
      <c r="T272" s="676" t="str">
        <f t="shared" si="242"/>
        <v>TRUE</v>
      </c>
      <c r="U272" s="676" t="str">
        <f t="shared" si="243"/>
        <v>TRUE</v>
      </c>
      <c r="V272" s="676" t="str">
        <f t="shared" si="234"/>
        <v>TRUE</v>
      </c>
      <c r="X272" s="675">
        <f>Birth!Y272</f>
        <v>167</v>
      </c>
      <c r="Y272" s="675">
        <f>Birth!Z272</f>
        <v>147</v>
      </c>
      <c r="Z272" s="675">
        <f>Birth!AA272</f>
        <v>314</v>
      </c>
    </row>
    <row r="273" spans="1:26" s="675" customFormat="1" ht="15" customHeight="1">
      <c r="A273" s="675">
        <v>4</v>
      </c>
      <c r="B273" s="666">
        <v>73</v>
      </c>
      <c r="C273" s="696" t="s">
        <v>692</v>
      </c>
      <c r="D273" s="1038">
        <v>0</v>
      </c>
      <c r="E273" s="1038">
        <v>0</v>
      </c>
      <c r="F273" s="984">
        <f t="shared" si="253"/>
        <v>0</v>
      </c>
      <c r="G273" s="1038">
        <v>0</v>
      </c>
      <c r="H273" s="1038">
        <v>0</v>
      </c>
      <c r="I273" s="984">
        <f t="shared" si="254"/>
        <v>0</v>
      </c>
      <c r="J273" s="1038">
        <v>0</v>
      </c>
      <c r="K273" s="1038">
        <v>0</v>
      </c>
      <c r="L273" s="984">
        <f t="shared" si="255"/>
        <v>0</v>
      </c>
      <c r="M273" s="1038">
        <v>1</v>
      </c>
      <c r="N273" s="1038">
        <v>0</v>
      </c>
      <c r="O273" s="984">
        <f t="shared" si="256"/>
        <v>1</v>
      </c>
      <c r="P273" s="984">
        <f t="shared" si="257"/>
        <v>1</v>
      </c>
      <c r="Q273" s="984">
        <f t="shared" si="258"/>
        <v>0</v>
      </c>
      <c r="R273" s="984">
        <f t="shared" si="259"/>
        <v>1</v>
      </c>
      <c r="S273" s="690"/>
      <c r="T273" s="676" t="str">
        <f t="shared" si="242"/>
        <v>TRUE</v>
      </c>
      <c r="U273" s="676" t="str">
        <f t="shared" si="243"/>
        <v>TRUE</v>
      </c>
      <c r="V273" s="676" t="str">
        <f t="shared" si="234"/>
        <v>TRUE</v>
      </c>
      <c r="X273" s="675">
        <f>Birth!Y273</f>
        <v>1</v>
      </c>
      <c r="Y273" s="675">
        <f>Birth!Z273</f>
        <v>0</v>
      </c>
      <c r="Z273" s="675">
        <f>Birth!AA273</f>
        <v>1</v>
      </c>
    </row>
    <row r="274" spans="1:26" s="675" customFormat="1" ht="15" customHeight="1">
      <c r="A274" s="675">
        <v>5</v>
      </c>
      <c r="B274" s="666">
        <v>74</v>
      </c>
      <c r="C274" s="696" t="s">
        <v>53</v>
      </c>
      <c r="D274" s="1038">
        <v>0</v>
      </c>
      <c r="E274" s="1038">
        <v>0</v>
      </c>
      <c r="F274" s="984">
        <f t="shared" si="253"/>
        <v>0</v>
      </c>
      <c r="G274" s="1038">
        <v>55</v>
      </c>
      <c r="H274" s="1038">
        <v>36</v>
      </c>
      <c r="I274" s="984">
        <f t="shared" si="254"/>
        <v>91</v>
      </c>
      <c r="J274" s="1038">
        <v>31</v>
      </c>
      <c r="K274" s="1038">
        <v>37</v>
      </c>
      <c r="L274" s="984">
        <f t="shared" si="255"/>
        <v>68</v>
      </c>
      <c r="M274" s="1038">
        <v>23</v>
      </c>
      <c r="N274" s="1038">
        <v>29</v>
      </c>
      <c r="O274" s="984">
        <f t="shared" si="256"/>
        <v>52</v>
      </c>
      <c r="P274" s="984">
        <f t="shared" si="257"/>
        <v>109</v>
      </c>
      <c r="Q274" s="984">
        <f t="shared" si="258"/>
        <v>102</v>
      </c>
      <c r="R274" s="984">
        <f t="shared" si="259"/>
        <v>211</v>
      </c>
      <c r="S274" s="690"/>
      <c r="T274" s="676" t="str">
        <f t="shared" si="242"/>
        <v>TRUE</v>
      </c>
      <c r="U274" s="676" t="str">
        <f t="shared" si="243"/>
        <v>TRUE</v>
      </c>
      <c r="V274" s="676" t="str">
        <f t="shared" si="234"/>
        <v>TRUE</v>
      </c>
      <c r="X274" s="675">
        <f>Birth!Y274</f>
        <v>109</v>
      </c>
      <c r="Y274" s="675">
        <f>Birth!Z274</f>
        <v>102</v>
      </c>
      <c r="Z274" s="675">
        <f>Birth!AA274</f>
        <v>211</v>
      </c>
    </row>
    <row r="275" spans="1:26" s="675" customFormat="1" ht="15" customHeight="1">
      <c r="A275" s="675">
        <v>6</v>
      </c>
      <c r="B275" s="666">
        <v>75</v>
      </c>
      <c r="C275" s="696" t="s">
        <v>52</v>
      </c>
      <c r="D275" s="1038">
        <v>259</v>
      </c>
      <c r="E275" s="1038">
        <v>214</v>
      </c>
      <c r="F275" s="984">
        <f t="shared" si="253"/>
        <v>473</v>
      </c>
      <c r="G275" s="1038">
        <v>322</v>
      </c>
      <c r="H275" s="1038">
        <v>419</v>
      </c>
      <c r="I275" s="984">
        <f t="shared" si="254"/>
        <v>741</v>
      </c>
      <c r="J275" s="1038">
        <v>0</v>
      </c>
      <c r="K275" s="1038">
        <v>0</v>
      </c>
      <c r="L275" s="984">
        <f t="shared" si="255"/>
        <v>0</v>
      </c>
      <c r="M275" s="1038">
        <v>0</v>
      </c>
      <c r="N275" s="1038">
        <v>0</v>
      </c>
      <c r="O275" s="984">
        <f t="shared" si="256"/>
        <v>0</v>
      </c>
      <c r="P275" s="984">
        <f t="shared" si="257"/>
        <v>581</v>
      </c>
      <c r="Q275" s="984">
        <f t="shared" si="258"/>
        <v>633</v>
      </c>
      <c r="R275" s="984">
        <f t="shared" si="259"/>
        <v>1214</v>
      </c>
      <c r="S275" s="690"/>
      <c r="T275" s="676" t="str">
        <f t="shared" si="242"/>
        <v>TRUE</v>
      </c>
      <c r="U275" s="676" t="str">
        <f t="shared" si="243"/>
        <v>TRUE</v>
      </c>
      <c r="V275" s="676" t="str">
        <f t="shared" si="234"/>
        <v>TRUE</v>
      </c>
      <c r="X275" s="675">
        <f>Birth!Y275</f>
        <v>581</v>
      </c>
      <c r="Y275" s="675">
        <f>Birth!Z275</f>
        <v>633</v>
      </c>
      <c r="Z275" s="675">
        <f>Birth!AA275</f>
        <v>1214</v>
      </c>
    </row>
    <row r="276" spans="1:26" s="675" customFormat="1" ht="15" customHeight="1">
      <c r="A276" s="675">
        <v>7</v>
      </c>
      <c r="B276" s="666">
        <v>76</v>
      </c>
      <c r="C276" s="696" t="s">
        <v>56</v>
      </c>
      <c r="D276" s="1038">
        <v>403</v>
      </c>
      <c r="E276" s="1038">
        <v>445</v>
      </c>
      <c r="F276" s="984">
        <f t="shared" si="253"/>
        <v>848</v>
      </c>
      <c r="G276" s="1038">
        <v>599</v>
      </c>
      <c r="H276" s="1038">
        <v>543</v>
      </c>
      <c r="I276" s="984">
        <f t="shared" si="254"/>
        <v>1142</v>
      </c>
      <c r="J276" s="1038">
        <v>36</v>
      </c>
      <c r="K276" s="1038">
        <v>38</v>
      </c>
      <c r="L276" s="984">
        <f t="shared" si="255"/>
        <v>74</v>
      </c>
      <c r="M276" s="1038">
        <v>39</v>
      </c>
      <c r="N276" s="1038">
        <v>43</v>
      </c>
      <c r="O276" s="984">
        <f t="shared" si="256"/>
        <v>82</v>
      </c>
      <c r="P276" s="984">
        <f t="shared" si="257"/>
        <v>1077</v>
      </c>
      <c r="Q276" s="984">
        <f t="shared" si="258"/>
        <v>1069</v>
      </c>
      <c r="R276" s="984">
        <f t="shared" si="259"/>
        <v>2146</v>
      </c>
      <c r="S276" s="690"/>
      <c r="T276" s="676" t="str">
        <f t="shared" si="242"/>
        <v>TRUE</v>
      </c>
      <c r="U276" s="676" t="str">
        <f t="shared" si="243"/>
        <v>TRUE</v>
      </c>
      <c r="V276" s="676" t="str">
        <f t="shared" ref="V276:V304" si="260">IF(R276=Z276,"TRUE","FALSE")</f>
        <v>TRUE</v>
      </c>
      <c r="X276" s="675">
        <f>Birth!Y276</f>
        <v>1077</v>
      </c>
      <c r="Y276" s="675">
        <f>Birth!Z276</f>
        <v>1069</v>
      </c>
      <c r="Z276" s="675">
        <f>Birth!AA276</f>
        <v>2146</v>
      </c>
    </row>
    <row r="277" spans="1:26" s="675" customFormat="1" ht="15" customHeight="1">
      <c r="A277" s="675">
        <v>8</v>
      </c>
      <c r="B277" s="666">
        <v>77</v>
      </c>
      <c r="C277" s="696" t="s">
        <v>693</v>
      </c>
      <c r="D277" s="1038">
        <v>0</v>
      </c>
      <c r="E277" s="1038">
        <v>1</v>
      </c>
      <c r="F277" s="984">
        <f t="shared" si="253"/>
        <v>1</v>
      </c>
      <c r="G277" s="1038">
        <v>138</v>
      </c>
      <c r="H277" s="1038">
        <v>124</v>
      </c>
      <c r="I277" s="984">
        <f t="shared" si="254"/>
        <v>262</v>
      </c>
      <c r="J277" s="1038">
        <v>16</v>
      </c>
      <c r="K277" s="1038">
        <v>21</v>
      </c>
      <c r="L277" s="984">
        <f t="shared" si="255"/>
        <v>37</v>
      </c>
      <c r="M277" s="1038">
        <v>0</v>
      </c>
      <c r="N277" s="1038">
        <v>0</v>
      </c>
      <c r="O277" s="984">
        <f t="shared" si="256"/>
        <v>0</v>
      </c>
      <c r="P277" s="984">
        <f t="shared" si="257"/>
        <v>154</v>
      </c>
      <c r="Q277" s="984">
        <f t="shared" si="258"/>
        <v>146</v>
      </c>
      <c r="R277" s="984">
        <f t="shared" si="259"/>
        <v>300</v>
      </c>
      <c r="S277" s="690"/>
      <c r="T277" s="676" t="str">
        <f t="shared" si="242"/>
        <v>TRUE</v>
      </c>
      <c r="U277" s="676" t="str">
        <f t="shared" si="243"/>
        <v>TRUE</v>
      </c>
      <c r="V277" s="676" t="str">
        <f t="shared" si="260"/>
        <v>TRUE</v>
      </c>
      <c r="X277" s="675">
        <f>Birth!Y277</f>
        <v>154</v>
      </c>
      <c r="Y277" s="675">
        <f>Birth!Z277</f>
        <v>146</v>
      </c>
      <c r="Z277" s="675">
        <f>Birth!AA277</f>
        <v>300</v>
      </c>
    </row>
    <row r="278" spans="1:26" s="675" customFormat="1" ht="15" customHeight="1">
      <c r="A278" s="675">
        <v>9</v>
      </c>
      <c r="B278" s="666">
        <v>78</v>
      </c>
      <c r="C278" s="696" t="s">
        <v>694</v>
      </c>
      <c r="D278" s="1038">
        <v>88</v>
      </c>
      <c r="E278" s="1038">
        <v>56</v>
      </c>
      <c r="F278" s="984">
        <f t="shared" si="253"/>
        <v>144</v>
      </c>
      <c r="G278" s="1038">
        <v>373</v>
      </c>
      <c r="H278" s="1038">
        <v>308</v>
      </c>
      <c r="I278" s="984">
        <f t="shared" si="254"/>
        <v>681</v>
      </c>
      <c r="J278" s="1038">
        <v>1</v>
      </c>
      <c r="K278" s="1038">
        <v>3</v>
      </c>
      <c r="L278" s="984">
        <f t="shared" si="255"/>
        <v>4</v>
      </c>
      <c r="M278" s="1038">
        <v>0</v>
      </c>
      <c r="N278" s="1038">
        <v>0</v>
      </c>
      <c r="O278" s="984">
        <f t="shared" si="256"/>
        <v>0</v>
      </c>
      <c r="P278" s="984">
        <f t="shared" si="257"/>
        <v>462</v>
      </c>
      <c r="Q278" s="984">
        <f t="shared" si="258"/>
        <v>367</v>
      </c>
      <c r="R278" s="984">
        <f t="shared" si="259"/>
        <v>829</v>
      </c>
      <c r="S278" s="690"/>
      <c r="T278" s="676" t="str">
        <f t="shared" si="242"/>
        <v>TRUE</v>
      </c>
      <c r="U278" s="676" t="str">
        <f t="shared" si="243"/>
        <v>TRUE</v>
      </c>
      <c r="V278" s="676" t="str">
        <f t="shared" si="260"/>
        <v>TRUE</v>
      </c>
      <c r="X278" s="675">
        <f>Birth!Y278</f>
        <v>462</v>
      </c>
      <c r="Y278" s="675">
        <f>Birth!Z278</f>
        <v>367</v>
      </c>
      <c r="Z278" s="675">
        <f>Birth!AA278</f>
        <v>829</v>
      </c>
    </row>
    <row r="279" spans="1:26" s="675" customFormat="1" ht="15" customHeight="1">
      <c r="A279" s="675">
        <v>10</v>
      </c>
      <c r="B279" s="666">
        <v>79</v>
      </c>
      <c r="C279" s="696" t="s">
        <v>695</v>
      </c>
      <c r="D279" s="1038">
        <v>0</v>
      </c>
      <c r="E279" s="1038">
        <v>0</v>
      </c>
      <c r="F279" s="984">
        <f t="shared" si="253"/>
        <v>0</v>
      </c>
      <c r="G279" s="1038">
        <v>9</v>
      </c>
      <c r="H279" s="1038">
        <v>5</v>
      </c>
      <c r="I279" s="984">
        <f t="shared" si="254"/>
        <v>14</v>
      </c>
      <c r="J279" s="1038">
        <v>3</v>
      </c>
      <c r="K279" s="1038">
        <v>6</v>
      </c>
      <c r="L279" s="984">
        <f t="shared" si="255"/>
        <v>9</v>
      </c>
      <c r="M279" s="1038">
        <v>0</v>
      </c>
      <c r="N279" s="1038">
        <v>0</v>
      </c>
      <c r="O279" s="984">
        <f t="shared" si="256"/>
        <v>0</v>
      </c>
      <c r="P279" s="984">
        <f t="shared" si="257"/>
        <v>12</v>
      </c>
      <c r="Q279" s="984">
        <f t="shared" si="258"/>
        <v>11</v>
      </c>
      <c r="R279" s="984">
        <f t="shared" si="259"/>
        <v>23</v>
      </c>
      <c r="S279" s="690"/>
      <c r="T279" s="676" t="str">
        <f t="shared" si="242"/>
        <v>TRUE</v>
      </c>
      <c r="U279" s="676" t="str">
        <f t="shared" si="243"/>
        <v>TRUE</v>
      </c>
      <c r="V279" s="676" t="str">
        <f t="shared" si="260"/>
        <v>TRUE</v>
      </c>
      <c r="X279" s="675">
        <f>Birth!Y279</f>
        <v>12</v>
      </c>
      <c r="Y279" s="675">
        <f>Birth!Z279</f>
        <v>11</v>
      </c>
      <c r="Z279" s="675">
        <f>Birth!AA279</f>
        <v>23</v>
      </c>
    </row>
    <row r="280" spans="1:26" s="675" customFormat="1" ht="15" customHeight="1">
      <c r="A280" s="675">
        <v>11</v>
      </c>
      <c r="B280" s="666">
        <v>80</v>
      </c>
      <c r="C280" s="696" t="s">
        <v>696</v>
      </c>
      <c r="D280" s="1038">
        <v>49</v>
      </c>
      <c r="E280" s="1038">
        <v>43</v>
      </c>
      <c r="F280" s="984">
        <f t="shared" si="253"/>
        <v>92</v>
      </c>
      <c r="G280" s="1038">
        <v>406</v>
      </c>
      <c r="H280" s="1038">
        <v>387</v>
      </c>
      <c r="I280" s="984">
        <f t="shared" si="254"/>
        <v>793</v>
      </c>
      <c r="J280" s="1038">
        <v>43</v>
      </c>
      <c r="K280" s="1038">
        <v>71</v>
      </c>
      <c r="L280" s="984">
        <f t="shared" si="255"/>
        <v>114</v>
      </c>
      <c r="M280" s="1038">
        <v>7</v>
      </c>
      <c r="N280" s="1038">
        <v>18</v>
      </c>
      <c r="O280" s="984">
        <f t="shared" si="256"/>
        <v>25</v>
      </c>
      <c r="P280" s="984">
        <f t="shared" si="257"/>
        <v>505</v>
      </c>
      <c r="Q280" s="984">
        <f t="shared" si="258"/>
        <v>519</v>
      </c>
      <c r="R280" s="984">
        <f t="shared" si="259"/>
        <v>1024</v>
      </c>
      <c r="S280" s="690"/>
      <c r="T280" s="676" t="str">
        <f t="shared" si="242"/>
        <v>TRUE</v>
      </c>
      <c r="U280" s="676" t="str">
        <f t="shared" si="243"/>
        <v>TRUE</v>
      </c>
      <c r="V280" s="676" t="str">
        <f t="shared" si="260"/>
        <v>TRUE</v>
      </c>
      <c r="X280" s="675">
        <f>Birth!Y280</f>
        <v>505</v>
      </c>
      <c r="Y280" s="675">
        <f>Birth!Z280</f>
        <v>519</v>
      </c>
      <c r="Z280" s="675">
        <f>Birth!AA280</f>
        <v>1024</v>
      </c>
    </row>
    <row r="281" spans="1:26" s="675" customFormat="1" ht="15" customHeight="1">
      <c r="A281" s="675">
        <v>12</v>
      </c>
      <c r="B281" s="666">
        <v>81</v>
      </c>
      <c r="C281" s="696" t="s">
        <v>697</v>
      </c>
      <c r="D281" s="1038">
        <v>0</v>
      </c>
      <c r="E281" s="1038">
        <v>0</v>
      </c>
      <c r="F281" s="984">
        <f t="shared" si="253"/>
        <v>0</v>
      </c>
      <c r="G281" s="1038">
        <v>9</v>
      </c>
      <c r="H281" s="1038">
        <v>15</v>
      </c>
      <c r="I281" s="984">
        <f t="shared" si="254"/>
        <v>24</v>
      </c>
      <c r="J281" s="1038">
        <v>0</v>
      </c>
      <c r="K281" s="1038">
        <v>0</v>
      </c>
      <c r="L281" s="984">
        <f t="shared" si="255"/>
        <v>0</v>
      </c>
      <c r="M281" s="1038">
        <v>0</v>
      </c>
      <c r="N281" s="1038">
        <v>0</v>
      </c>
      <c r="O281" s="984">
        <f t="shared" si="256"/>
        <v>0</v>
      </c>
      <c r="P281" s="984">
        <f t="shared" si="257"/>
        <v>9</v>
      </c>
      <c r="Q281" s="984">
        <f t="shared" si="258"/>
        <v>15</v>
      </c>
      <c r="R281" s="984">
        <f t="shared" si="259"/>
        <v>24</v>
      </c>
      <c r="S281" s="690"/>
      <c r="T281" s="676" t="str">
        <f t="shared" si="242"/>
        <v>TRUE</v>
      </c>
      <c r="U281" s="676" t="str">
        <f t="shared" si="243"/>
        <v>TRUE</v>
      </c>
      <c r="V281" s="676" t="str">
        <f t="shared" si="260"/>
        <v>TRUE</v>
      </c>
      <c r="X281" s="675">
        <f>Birth!Y281</f>
        <v>9</v>
      </c>
      <c r="Y281" s="675">
        <f>Birth!Z281</f>
        <v>15</v>
      </c>
      <c r="Z281" s="675">
        <f>Birth!AA281</f>
        <v>24</v>
      </c>
    </row>
    <row r="282" spans="1:26" s="675" customFormat="1" ht="15" customHeight="1">
      <c r="A282" s="675">
        <v>13</v>
      </c>
      <c r="B282" s="666">
        <v>82</v>
      </c>
      <c r="C282" s="697" t="s">
        <v>121</v>
      </c>
      <c r="D282" s="1038">
        <v>0</v>
      </c>
      <c r="E282" s="1038">
        <v>0</v>
      </c>
      <c r="F282" s="984">
        <f t="shared" si="253"/>
        <v>0</v>
      </c>
      <c r="G282" s="1038">
        <v>67</v>
      </c>
      <c r="H282" s="1038">
        <v>60</v>
      </c>
      <c r="I282" s="984">
        <f t="shared" si="254"/>
        <v>127</v>
      </c>
      <c r="J282" s="1038">
        <v>1</v>
      </c>
      <c r="K282" s="1038">
        <v>0</v>
      </c>
      <c r="L282" s="984">
        <f t="shared" si="255"/>
        <v>1</v>
      </c>
      <c r="M282" s="1038">
        <v>0</v>
      </c>
      <c r="N282" s="1038">
        <v>0</v>
      </c>
      <c r="O282" s="984">
        <f t="shared" si="256"/>
        <v>0</v>
      </c>
      <c r="P282" s="984">
        <f t="shared" si="257"/>
        <v>68</v>
      </c>
      <c r="Q282" s="984">
        <f t="shared" si="258"/>
        <v>60</v>
      </c>
      <c r="R282" s="984">
        <f>P282+Q282</f>
        <v>128</v>
      </c>
      <c r="S282" s="690"/>
      <c r="T282" s="676" t="str">
        <f t="shared" si="242"/>
        <v>TRUE</v>
      </c>
      <c r="U282" s="676" t="str">
        <f t="shared" si="243"/>
        <v>TRUE</v>
      </c>
      <c r="V282" s="676" t="str">
        <f t="shared" ref="V282:V283" si="261">IF(R282=Z282,"TRUE","FALSE")</f>
        <v>TRUE</v>
      </c>
      <c r="X282" s="675">
        <f>Birth!Y282</f>
        <v>68</v>
      </c>
      <c r="Y282" s="675">
        <f>Birth!Z282</f>
        <v>60</v>
      </c>
      <c r="Z282" s="675">
        <f>Birth!AA282</f>
        <v>128</v>
      </c>
    </row>
    <row r="283" spans="1:26" s="675" customFormat="1" ht="15" customHeight="1">
      <c r="A283" s="675">
        <v>14</v>
      </c>
      <c r="B283" s="666">
        <v>83</v>
      </c>
      <c r="C283" s="697" t="s">
        <v>777</v>
      </c>
      <c r="D283" s="1038">
        <v>0</v>
      </c>
      <c r="E283" s="1038">
        <v>0</v>
      </c>
      <c r="F283" s="984">
        <f t="shared" si="253"/>
        <v>0</v>
      </c>
      <c r="G283" s="1038">
        <v>16</v>
      </c>
      <c r="H283" s="1038">
        <v>21</v>
      </c>
      <c r="I283" s="984">
        <f t="shared" si="254"/>
        <v>37</v>
      </c>
      <c r="J283" s="1038">
        <v>0</v>
      </c>
      <c r="K283" s="1038">
        <v>0</v>
      </c>
      <c r="L283" s="984">
        <f t="shared" si="255"/>
        <v>0</v>
      </c>
      <c r="M283" s="1038">
        <v>0</v>
      </c>
      <c r="N283" s="1038">
        <v>0</v>
      </c>
      <c r="O283" s="984">
        <f t="shared" si="256"/>
        <v>0</v>
      </c>
      <c r="P283" s="984">
        <f t="shared" si="257"/>
        <v>16</v>
      </c>
      <c r="Q283" s="984">
        <f t="shared" si="258"/>
        <v>21</v>
      </c>
      <c r="R283" s="984">
        <f>P283+Q283</f>
        <v>37</v>
      </c>
      <c r="S283" s="690"/>
      <c r="T283" s="676" t="str">
        <f t="shared" si="242"/>
        <v>TRUE</v>
      </c>
      <c r="U283" s="676" t="str">
        <f t="shared" si="243"/>
        <v>TRUE</v>
      </c>
      <c r="V283" s="676" t="str">
        <f t="shared" si="261"/>
        <v>TRUE</v>
      </c>
      <c r="X283" s="675">
        <f>Birth!Y283</f>
        <v>16</v>
      </c>
      <c r="Y283" s="675">
        <f>Birth!Z283</f>
        <v>21</v>
      </c>
      <c r="Z283" s="675">
        <f>Birth!AA283</f>
        <v>37</v>
      </c>
    </row>
    <row r="284" spans="1:26" s="675" customFormat="1" ht="15" customHeight="1">
      <c r="B284" s="665"/>
      <c r="C284" s="687" t="s">
        <v>6</v>
      </c>
      <c r="D284" s="1031">
        <f t="shared" ref="D284:R284" si="262">SUM(D270:D283)</f>
        <v>4293</v>
      </c>
      <c r="E284" s="1031">
        <f t="shared" si="262"/>
        <v>3995</v>
      </c>
      <c r="F284" s="1031">
        <f t="shared" si="262"/>
        <v>8288</v>
      </c>
      <c r="G284" s="1031">
        <f t="shared" si="262"/>
        <v>9441</v>
      </c>
      <c r="H284" s="1031">
        <f t="shared" si="262"/>
        <v>8748</v>
      </c>
      <c r="I284" s="1031">
        <f t="shared" si="262"/>
        <v>18189</v>
      </c>
      <c r="J284" s="1031">
        <f t="shared" si="262"/>
        <v>587</v>
      </c>
      <c r="K284" s="1031">
        <f t="shared" si="262"/>
        <v>738</v>
      </c>
      <c r="L284" s="1031">
        <f t="shared" si="262"/>
        <v>1325</v>
      </c>
      <c r="M284" s="1031">
        <f t="shared" si="262"/>
        <v>90</v>
      </c>
      <c r="N284" s="1031">
        <f t="shared" si="262"/>
        <v>107</v>
      </c>
      <c r="O284" s="1031">
        <f t="shared" si="262"/>
        <v>197</v>
      </c>
      <c r="P284" s="1031">
        <f t="shared" si="262"/>
        <v>14411</v>
      </c>
      <c r="Q284" s="1031">
        <f t="shared" si="262"/>
        <v>13588</v>
      </c>
      <c r="R284" s="1031">
        <f t="shared" si="262"/>
        <v>27999</v>
      </c>
      <c r="S284" s="915"/>
      <c r="T284" s="676" t="str">
        <f t="shared" si="242"/>
        <v>TRUE</v>
      </c>
      <c r="U284" s="676" t="str">
        <f t="shared" si="243"/>
        <v>TRUE</v>
      </c>
      <c r="V284" s="676" t="str">
        <f t="shared" si="260"/>
        <v>TRUE</v>
      </c>
      <c r="X284" s="675">
        <f>Birth!Y284</f>
        <v>14411</v>
      </c>
      <c r="Y284" s="675">
        <f>Birth!Z284</f>
        <v>13588</v>
      </c>
      <c r="Z284" s="675">
        <f>Birth!AA284</f>
        <v>27999</v>
      </c>
    </row>
    <row r="285" spans="1:26" s="675" customFormat="1" ht="15" customHeight="1">
      <c r="B285" s="693" t="s">
        <v>57</v>
      </c>
      <c r="C285" s="689"/>
      <c r="D285" s="1048"/>
      <c r="E285" s="1048"/>
      <c r="F285" s="1048"/>
      <c r="G285" s="1048"/>
      <c r="H285" s="1048"/>
      <c r="I285" s="1048"/>
      <c r="J285" s="1048"/>
      <c r="K285" s="1048"/>
      <c r="L285" s="1048"/>
      <c r="M285" s="1048"/>
      <c r="N285" s="1048"/>
      <c r="O285" s="1048"/>
      <c r="P285" s="1049"/>
      <c r="Q285" s="1049"/>
      <c r="R285" s="1048"/>
      <c r="S285" s="680"/>
      <c r="T285" s="676" t="str">
        <f t="shared" si="242"/>
        <v>TRUE</v>
      </c>
      <c r="U285" s="676" t="str">
        <f t="shared" si="243"/>
        <v>TRUE</v>
      </c>
      <c r="V285" s="676" t="str">
        <f t="shared" si="260"/>
        <v>TRUE</v>
      </c>
      <c r="X285" s="675">
        <f>Birth!Y285</f>
        <v>0</v>
      </c>
      <c r="Y285" s="675">
        <f>Birth!Z285</f>
        <v>0</v>
      </c>
      <c r="Z285" s="675">
        <f>Birth!AA285</f>
        <v>0</v>
      </c>
    </row>
    <row r="286" spans="1:26" s="675" customFormat="1" ht="15" customHeight="1">
      <c r="A286" s="675">
        <v>1</v>
      </c>
      <c r="B286" s="666">
        <v>84</v>
      </c>
      <c r="C286" s="652" t="s">
        <v>675</v>
      </c>
      <c r="D286" s="1038">
        <v>1262</v>
      </c>
      <c r="E286" s="1038">
        <v>1192</v>
      </c>
      <c r="F286" s="984">
        <f t="shared" ref="F286:F292" si="263">SUM(D286:E286)</f>
        <v>2454</v>
      </c>
      <c r="G286" s="1038">
        <v>845</v>
      </c>
      <c r="H286" s="1038">
        <v>749</v>
      </c>
      <c r="I286" s="984">
        <f t="shared" ref="I286:I292" si="264">SUM(G286:H286)</f>
        <v>1594</v>
      </c>
      <c r="J286" s="1038">
        <v>63</v>
      </c>
      <c r="K286" s="1038">
        <v>74</v>
      </c>
      <c r="L286" s="984">
        <f t="shared" ref="L286:L292" si="265">SUM(J286:K286)</f>
        <v>137</v>
      </c>
      <c r="M286" s="1038"/>
      <c r="N286" s="1038"/>
      <c r="O286" s="984">
        <f t="shared" ref="O286:O292" si="266">SUM(M286:N286)</f>
        <v>0</v>
      </c>
      <c r="P286" s="984">
        <f t="shared" ref="P286:Q292" si="267">D286+G286+J286+M286</f>
        <v>2170</v>
      </c>
      <c r="Q286" s="984">
        <f t="shared" si="267"/>
        <v>2015</v>
      </c>
      <c r="R286" s="984">
        <f t="shared" ref="R286:R292" si="268">P286+Q286</f>
        <v>4185</v>
      </c>
      <c r="S286" s="690"/>
      <c r="T286" s="676" t="str">
        <f t="shared" si="242"/>
        <v>TRUE</v>
      </c>
      <c r="U286" s="676" t="str">
        <f t="shared" si="243"/>
        <v>TRUE</v>
      </c>
      <c r="V286" s="676" t="str">
        <f t="shared" si="260"/>
        <v>TRUE</v>
      </c>
      <c r="X286" s="675">
        <f>Birth!Y286</f>
        <v>2170</v>
      </c>
      <c r="Y286" s="675">
        <f>Birth!Z286</f>
        <v>2015</v>
      </c>
      <c r="Z286" s="675">
        <f>Birth!AA286</f>
        <v>4185</v>
      </c>
    </row>
    <row r="287" spans="1:26" s="675" customFormat="1" ht="15" customHeight="1">
      <c r="A287" s="675">
        <v>2</v>
      </c>
      <c r="B287" s="666">
        <v>85</v>
      </c>
      <c r="C287" s="652" t="s">
        <v>60</v>
      </c>
      <c r="D287" s="1038">
        <v>879</v>
      </c>
      <c r="E287" s="1038">
        <v>872</v>
      </c>
      <c r="F287" s="984">
        <f t="shared" si="263"/>
        <v>1751</v>
      </c>
      <c r="G287" s="1038">
        <v>1314</v>
      </c>
      <c r="H287" s="1038">
        <v>1226</v>
      </c>
      <c r="I287" s="984">
        <f t="shared" si="264"/>
        <v>2540</v>
      </c>
      <c r="J287" s="1038">
        <v>20</v>
      </c>
      <c r="K287" s="1038">
        <v>29</v>
      </c>
      <c r="L287" s="984">
        <f t="shared" si="265"/>
        <v>49</v>
      </c>
      <c r="M287" s="1038">
        <v>1</v>
      </c>
      <c r="N287" s="1038"/>
      <c r="O287" s="984">
        <f t="shared" si="266"/>
        <v>1</v>
      </c>
      <c r="P287" s="984">
        <f t="shared" si="267"/>
        <v>2214</v>
      </c>
      <c r="Q287" s="984">
        <f t="shared" si="267"/>
        <v>2127</v>
      </c>
      <c r="R287" s="984">
        <f t="shared" si="268"/>
        <v>4341</v>
      </c>
      <c r="S287" s="690"/>
      <c r="T287" s="676" t="str">
        <f t="shared" si="242"/>
        <v>TRUE</v>
      </c>
      <c r="U287" s="676" t="str">
        <f t="shared" si="243"/>
        <v>TRUE</v>
      </c>
      <c r="V287" s="676" t="str">
        <f t="shared" si="260"/>
        <v>TRUE</v>
      </c>
      <c r="X287" s="675">
        <f>Birth!Y287</f>
        <v>2214</v>
      </c>
      <c r="Y287" s="675">
        <f>Birth!Z287</f>
        <v>2127</v>
      </c>
      <c r="Z287" s="675">
        <f>Birth!AA287</f>
        <v>4341</v>
      </c>
    </row>
    <row r="288" spans="1:26" s="675" customFormat="1" ht="15" customHeight="1">
      <c r="A288" s="675">
        <v>3</v>
      </c>
      <c r="B288" s="666">
        <v>86</v>
      </c>
      <c r="C288" s="652" t="s">
        <v>512</v>
      </c>
      <c r="D288" s="1038">
        <v>101</v>
      </c>
      <c r="E288" s="1038">
        <v>90</v>
      </c>
      <c r="F288" s="984">
        <f t="shared" si="263"/>
        <v>191</v>
      </c>
      <c r="G288" s="1038">
        <v>303</v>
      </c>
      <c r="H288" s="1038">
        <v>235</v>
      </c>
      <c r="I288" s="984">
        <f t="shared" si="264"/>
        <v>538</v>
      </c>
      <c r="J288" s="1038">
        <v>7</v>
      </c>
      <c r="K288" s="1038">
        <v>3</v>
      </c>
      <c r="L288" s="984">
        <f t="shared" si="265"/>
        <v>10</v>
      </c>
      <c r="M288" s="1038"/>
      <c r="N288" s="1038"/>
      <c r="O288" s="984">
        <f t="shared" si="266"/>
        <v>0</v>
      </c>
      <c r="P288" s="984">
        <f t="shared" si="267"/>
        <v>411</v>
      </c>
      <c r="Q288" s="984">
        <f t="shared" si="267"/>
        <v>328</v>
      </c>
      <c r="R288" s="984">
        <f t="shared" si="268"/>
        <v>739</v>
      </c>
      <c r="S288" s="690"/>
      <c r="T288" s="676" t="str">
        <f t="shared" si="242"/>
        <v>TRUE</v>
      </c>
      <c r="U288" s="676" t="str">
        <f t="shared" si="243"/>
        <v>TRUE</v>
      </c>
      <c r="V288" s="676" t="str">
        <f t="shared" si="260"/>
        <v>TRUE</v>
      </c>
      <c r="X288" s="675">
        <f>Birth!Y288</f>
        <v>411</v>
      </c>
      <c r="Y288" s="675">
        <f>Birth!Z288</f>
        <v>328</v>
      </c>
      <c r="Z288" s="675">
        <f>Birth!AA288</f>
        <v>739</v>
      </c>
    </row>
    <row r="289" spans="1:26" s="675" customFormat="1" ht="15" customHeight="1">
      <c r="A289" s="675">
        <v>4</v>
      </c>
      <c r="B289" s="666">
        <v>87</v>
      </c>
      <c r="C289" s="652" t="s">
        <v>676</v>
      </c>
      <c r="D289" s="1038">
        <v>25</v>
      </c>
      <c r="E289" s="1038">
        <v>27</v>
      </c>
      <c r="F289" s="984">
        <f t="shared" si="263"/>
        <v>52</v>
      </c>
      <c r="G289" s="1038">
        <v>12</v>
      </c>
      <c r="H289" s="1038">
        <v>18</v>
      </c>
      <c r="I289" s="984">
        <f t="shared" si="264"/>
        <v>30</v>
      </c>
      <c r="J289" s="1038">
        <v>7</v>
      </c>
      <c r="K289" s="1038">
        <v>1</v>
      </c>
      <c r="L289" s="984">
        <f t="shared" si="265"/>
        <v>8</v>
      </c>
      <c r="M289" s="1038"/>
      <c r="N289" s="1038"/>
      <c r="O289" s="984">
        <f t="shared" si="266"/>
        <v>0</v>
      </c>
      <c r="P289" s="984">
        <f t="shared" si="267"/>
        <v>44</v>
      </c>
      <c r="Q289" s="984">
        <f t="shared" si="267"/>
        <v>46</v>
      </c>
      <c r="R289" s="984">
        <f t="shared" si="268"/>
        <v>90</v>
      </c>
      <c r="S289" s="690"/>
      <c r="T289" s="676" t="str">
        <f t="shared" si="242"/>
        <v>TRUE</v>
      </c>
      <c r="U289" s="676" t="str">
        <f t="shared" si="243"/>
        <v>TRUE</v>
      </c>
      <c r="V289" s="676" t="str">
        <f t="shared" si="260"/>
        <v>TRUE</v>
      </c>
      <c r="X289" s="675">
        <f>Birth!Y289</f>
        <v>44</v>
      </c>
      <c r="Y289" s="675">
        <f>Birth!Z289</f>
        <v>46</v>
      </c>
      <c r="Z289" s="675">
        <f>Birth!AA289</f>
        <v>90</v>
      </c>
    </row>
    <row r="290" spans="1:26" s="675" customFormat="1" ht="15" customHeight="1">
      <c r="A290" s="675">
        <v>5</v>
      </c>
      <c r="B290" s="666">
        <v>88</v>
      </c>
      <c r="C290" s="652" t="s">
        <v>58</v>
      </c>
      <c r="D290" s="1038">
        <v>35</v>
      </c>
      <c r="E290" s="1038">
        <v>26</v>
      </c>
      <c r="F290" s="984">
        <f t="shared" si="263"/>
        <v>61</v>
      </c>
      <c r="G290" s="1038">
        <v>122</v>
      </c>
      <c r="H290" s="1038">
        <v>90</v>
      </c>
      <c r="I290" s="984">
        <f t="shared" si="264"/>
        <v>212</v>
      </c>
      <c r="J290" s="1038">
        <v>0</v>
      </c>
      <c r="K290" s="1038">
        <v>0</v>
      </c>
      <c r="L290" s="984">
        <f t="shared" si="265"/>
        <v>0</v>
      </c>
      <c r="M290" s="1038"/>
      <c r="N290" s="1038"/>
      <c r="O290" s="984">
        <f t="shared" si="266"/>
        <v>0</v>
      </c>
      <c r="P290" s="984">
        <f t="shared" si="267"/>
        <v>157</v>
      </c>
      <c r="Q290" s="984">
        <f t="shared" si="267"/>
        <v>116</v>
      </c>
      <c r="R290" s="984">
        <f t="shared" si="268"/>
        <v>273</v>
      </c>
      <c r="S290" s="690"/>
      <c r="T290" s="676" t="str">
        <f t="shared" si="242"/>
        <v>TRUE</v>
      </c>
      <c r="U290" s="676" t="str">
        <f t="shared" si="243"/>
        <v>TRUE</v>
      </c>
      <c r="V290" s="676" t="str">
        <f t="shared" si="260"/>
        <v>TRUE</v>
      </c>
      <c r="X290" s="675">
        <f>Birth!Y290</f>
        <v>157</v>
      </c>
      <c r="Y290" s="675">
        <f>Birth!Z290</f>
        <v>116</v>
      </c>
      <c r="Z290" s="675">
        <f>Birth!AA290</f>
        <v>273</v>
      </c>
    </row>
    <row r="291" spans="1:26" s="675" customFormat="1" ht="15" customHeight="1">
      <c r="A291" s="675">
        <v>6</v>
      </c>
      <c r="B291" s="666">
        <v>89</v>
      </c>
      <c r="C291" s="652" t="s">
        <v>59</v>
      </c>
      <c r="D291" s="1038">
        <v>0</v>
      </c>
      <c r="E291" s="1038">
        <v>0</v>
      </c>
      <c r="F291" s="984">
        <f t="shared" si="263"/>
        <v>0</v>
      </c>
      <c r="G291" s="1038">
        <v>0</v>
      </c>
      <c r="H291" s="1038">
        <v>0</v>
      </c>
      <c r="I291" s="984">
        <f t="shared" si="264"/>
        <v>0</v>
      </c>
      <c r="J291" s="1038">
        <v>0</v>
      </c>
      <c r="K291" s="1038">
        <v>0</v>
      </c>
      <c r="L291" s="984">
        <f t="shared" si="265"/>
        <v>0</v>
      </c>
      <c r="M291" s="1038"/>
      <c r="N291" s="1038"/>
      <c r="O291" s="984">
        <f t="shared" si="266"/>
        <v>0</v>
      </c>
      <c r="P291" s="984">
        <f t="shared" si="267"/>
        <v>0</v>
      </c>
      <c r="Q291" s="984">
        <f t="shared" si="267"/>
        <v>0</v>
      </c>
      <c r="R291" s="984">
        <f t="shared" si="268"/>
        <v>0</v>
      </c>
      <c r="S291" s="690"/>
      <c r="T291" s="676" t="str">
        <f t="shared" si="242"/>
        <v>TRUE</v>
      </c>
      <c r="U291" s="676" t="str">
        <f t="shared" si="243"/>
        <v>TRUE</v>
      </c>
      <c r="V291" s="676" t="str">
        <f t="shared" si="260"/>
        <v>TRUE</v>
      </c>
      <c r="X291" s="675">
        <f>Birth!Y291</f>
        <v>0</v>
      </c>
      <c r="Y291" s="675">
        <f>Birth!Z291</f>
        <v>0</v>
      </c>
      <c r="Z291" s="675">
        <f>Birth!AA291</f>
        <v>0</v>
      </c>
    </row>
    <row r="292" spans="1:26" s="675" customFormat="1" ht="15" customHeight="1">
      <c r="A292" s="675">
        <v>7</v>
      </c>
      <c r="B292" s="666">
        <v>90</v>
      </c>
      <c r="C292" s="654" t="s">
        <v>677</v>
      </c>
      <c r="D292" s="1038">
        <v>0</v>
      </c>
      <c r="E292" s="1038">
        <v>0</v>
      </c>
      <c r="F292" s="984">
        <f t="shared" si="263"/>
        <v>0</v>
      </c>
      <c r="G292" s="1038">
        <v>15</v>
      </c>
      <c r="H292" s="1038">
        <v>6</v>
      </c>
      <c r="I292" s="984">
        <f t="shared" si="264"/>
        <v>21</v>
      </c>
      <c r="J292" s="1038">
        <v>0</v>
      </c>
      <c r="K292" s="1038">
        <v>0</v>
      </c>
      <c r="L292" s="984">
        <f t="shared" si="265"/>
        <v>0</v>
      </c>
      <c r="M292" s="1038"/>
      <c r="N292" s="1038">
        <v>1</v>
      </c>
      <c r="O292" s="984">
        <f t="shared" si="266"/>
        <v>1</v>
      </c>
      <c r="P292" s="984">
        <f t="shared" si="267"/>
        <v>15</v>
      </c>
      <c r="Q292" s="984">
        <f t="shared" si="267"/>
        <v>7</v>
      </c>
      <c r="R292" s="984">
        <f t="shared" si="268"/>
        <v>22</v>
      </c>
      <c r="S292" s="690"/>
      <c r="T292" s="676" t="str">
        <f t="shared" si="242"/>
        <v>TRUE</v>
      </c>
      <c r="U292" s="676" t="str">
        <f t="shared" si="243"/>
        <v>TRUE</v>
      </c>
      <c r="V292" s="676" t="str">
        <f t="shared" si="260"/>
        <v>TRUE</v>
      </c>
      <c r="X292" s="675">
        <f>Birth!Y292</f>
        <v>15</v>
      </c>
      <c r="Y292" s="675">
        <f>Birth!Z292</f>
        <v>7</v>
      </c>
      <c r="Z292" s="675">
        <f>Birth!AA292</f>
        <v>22</v>
      </c>
    </row>
    <row r="293" spans="1:26" s="675" customFormat="1" ht="15" customHeight="1">
      <c r="B293" s="665"/>
      <c r="C293" s="687" t="s">
        <v>6</v>
      </c>
      <c r="D293" s="1031">
        <f>SUM(D286:D292)</f>
        <v>2302</v>
      </c>
      <c r="E293" s="1031">
        <f t="shared" ref="E293:R293" si="269">SUM(E286:E292)</f>
        <v>2207</v>
      </c>
      <c r="F293" s="1031">
        <f t="shared" si="269"/>
        <v>4509</v>
      </c>
      <c r="G293" s="1031">
        <f t="shared" si="269"/>
        <v>2611</v>
      </c>
      <c r="H293" s="1031">
        <f t="shared" si="269"/>
        <v>2324</v>
      </c>
      <c r="I293" s="1031">
        <f t="shared" si="269"/>
        <v>4935</v>
      </c>
      <c r="J293" s="1031">
        <f t="shared" si="269"/>
        <v>97</v>
      </c>
      <c r="K293" s="1031">
        <f t="shared" si="269"/>
        <v>107</v>
      </c>
      <c r="L293" s="1031">
        <f t="shared" si="269"/>
        <v>204</v>
      </c>
      <c r="M293" s="1031">
        <f t="shared" si="269"/>
        <v>1</v>
      </c>
      <c r="N293" s="1031">
        <f t="shared" si="269"/>
        <v>1</v>
      </c>
      <c r="O293" s="1031">
        <f t="shared" si="269"/>
        <v>2</v>
      </c>
      <c r="P293" s="1031">
        <f t="shared" si="269"/>
        <v>5011</v>
      </c>
      <c r="Q293" s="1031">
        <f t="shared" si="269"/>
        <v>4639</v>
      </c>
      <c r="R293" s="1031">
        <f t="shared" si="269"/>
        <v>9650</v>
      </c>
      <c r="S293" s="915"/>
      <c r="T293" s="676" t="str">
        <f t="shared" si="242"/>
        <v>TRUE</v>
      </c>
      <c r="U293" s="676" t="str">
        <f t="shared" si="243"/>
        <v>TRUE</v>
      </c>
      <c r="V293" s="676" t="str">
        <f t="shared" si="260"/>
        <v>TRUE</v>
      </c>
      <c r="X293" s="675">
        <f>Birth!Y293</f>
        <v>5011</v>
      </c>
      <c r="Y293" s="675">
        <f>Birth!Z293</f>
        <v>4639</v>
      </c>
      <c r="Z293" s="675">
        <f>Birth!AA293</f>
        <v>9650</v>
      </c>
    </row>
    <row r="294" spans="1:26" s="675" customFormat="1" ht="15" customHeight="1">
      <c r="B294" s="693" t="s">
        <v>61</v>
      </c>
      <c r="C294" s="689"/>
      <c r="D294" s="1048"/>
      <c r="E294" s="1048"/>
      <c r="F294" s="1048"/>
      <c r="G294" s="1048"/>
      <c r="H294" s="1048"/>
      <c r="I294" s="1048"/>
      <c r="J294" s="1048"/>
      <c r="K294" s="1048"/>
      <c r="L294" s="1048"/>
      <c r="M294" s="1048"/>
      <c r="N294" s="1048"/>
      <c r="O294" s="1048"/>
      <c r="P294" s="1049"/>
      <c r="Q294" s="1049"/>
      <c r="R294" s="1048"/>
      <c r="S294" s="680"/>
      <c r="T294" s="676" t="str">
        <f t="shared" si="242"/>
        <v>TRUE</v>
      </c>
      <c r="U294" s="676" t="str">
        <f t="shared" si="243"/>
        <v>TRUE</v>
      </c>
      <c r="V294" s="676" t="str">
        <f t="shared" si="260"/>
        <v>TRUE</v>
      </c>
      <c r="X294" s="675">
        <f>Birth!Y294</f>
        <v>0</v>
      </c>
      <c r="Y294" s="675">
        <f>Birth!Z294</f>
        <v>0</v>
      </c>
      <c r="Z294" s="675">
        <f>Birth!AA294</f>
        <v>0</v>
      </c>
    </row>
    <row r="295" spans="1:26" s="675" customFormat="1" ht="15" customHeight="1">
      <c r="A295" s="675">
        <v>1</v>
      </c>
      <c r="B295" s="666">
        <v>91</v>
      </c>
      <c r="C295" s="674" t="s">
        <v>844</v>
      </c>
      <c r="D295" s="984">
        <v>5279</v>
      </c>
      <c r="E295" s="984">
        <v>4917</v>
      </c>
      <c r="F295" s="984">
        <f t="shared" ref="F295:F305" si="270">D295+E295</f>
        <v>10196</v>
      </c>
      <c r="G295" s="984">
        <v>13769</v>
      </c>
      <c r="H295" s="984">
        <v>11868</v>
      </c>
      <c r="I295" s="984">
        <f t="shared" ref="I295:I305" si="271">G295+H295</f>
        <v>25637</v>
      </c>
      <c r="J295" s="984">
        <v>228</v>
      </c>
      <c r="K295" s="984">
        <v>856</v>
      </c>
      <c r="L295" s="984">
        <f t="shared" ref="L295:L305" si="272">J295+K295</f>
        <v>1084</v>
      </c>
      <c r="M295" s="984">
        <v>37</v>
      </c>
      <c r="N295" s="984">
        <v>38</v>
      </c>
      <c r="O295" s="984">
        <f t="shared" ref="O295:O305" si="273">M295+N295</f>
        <v>75</v>
      </c>
      <c r="P295" s="984">
        <f t="shared" ref="P295:P305" si="274">D295+G295+J295+M295</f>
        <v>19313</v>
      </c>
      <c r="Q295" s="984">
        <f t="shared" ref="Q295:Q305" si="275">E295+H295+K295+N295</f>
        <v>17679</v>
      </c>
      <c r="R295" s="984">
        <f t="shared" ref="R295:R305" si="276">F295+I295+L295+O295</f>
        <v>36992</v>
      </c>
      <c r="S295" s="690"/>
      <c r="T295" s="688" t="str">
        <f t="shared" si="242"/>
        <v>TRUE</v>
      </c>
      <c r="U295" s="688" t="str">
        <f t="shared" si="243"/>
        <v>TRUE</v>
      </c>
      <c r="V295" s="688" t="str">
        <f t="shared" si="260"/>
        <v>TRUE</v>
      </c>
      <c r="W295" s="680"/>
      <c r="X295" s="680">
        <f>Birth!Y295</f>
        <v>19313</v>
      </c>
      <c r="Y295" s="680">
        <f>Birth!Z295</f>
        <v>17679</v>
      </c>
      <c r="Z295" s="680">
        <f>Birth!AA295</f>
        <v>36992</v>
      </c>
    </row>
    <row r="296" spans="1:26" s="675" customFormat="1" ht="15" customHeight="1">
      <c r="A296" s="675">
        <v>2</v>
      </c>
      <c r="B296" s="666">
        <v>92</v>
      </c>
      <c r="C296" s="654" t="s">
        <v>845</v>
      </c>
      <c r="D296" s="984">
        <v>155</v>
      </c>
      <c r="E296" s="984">
        <v>112</v>
      </c>
      <c r="F296" s="984">
        <f t="shared" si="270"/>
        <v>267</v>
      </c>
      <c r="G296" s="984">
        <v>421</v>
      </c>
      <c r="H296" s="984">
        <v>462</v>
      </c>
      <c r="I296" s="984">
        <f t="shared" si="271"/>
        <v>883</v>
      </c>
      <c r="J296" s="984">
        <v>20</v>
      </c>
      <c r="K296" s="984">
        <v>47</v>
      </c>
      <c r="L296" s="984">
        <f t="shared" si="272"/>
        <v>67</v>
      </c>
      <c r="M296" s="984"/>
      <c r="N296" s="984"/>
      <c r="O296" s="984">
        <f t="shared" si="273"/>
        <v>0</v>
      </c>
      <c r="P296" s="984">
        <f t="shared" si="274"/>
        <v>596</v>
      </c>
      <c r="Q296" s="984">
        <f t="shared" si="275"/>
        <v>621</v>
      </c>
      <c r="R296" s="984">
        <f t="shared" si="276"/>
        <v>1217</v>
      </c>
      <c r="S296" s="690"/>
      <c r="T296" s="676" t="str">
        <f t="shared" si="242"/>
        <v>TRUE</v>
      </c>
      <c r="U296" s="676" t="str">
        <f t="shared" si="243"/>
        <v>TRUE</v>
      </c>
      <c r="V296" s="676" t="str">
        <f t="shared" si="260"/>
        <v>TRUE</v>
      </c>
      <c r="X296" s="675">
        <f>Birth!Y296</f>
        <v>596</v>
      </c>
      <c r="Y296" s="675">
        <f>Birth!Z296</f>
        <v>621</v>
      </c>
      <c r="Z296" s="675">
        <f>Birth!AA296</f>
        <v>1217</v>
      </c>
    </row>
    <row r="297" spans="1:26" s="675" customFormat="1" ht="15" customHeight="1">
      <c r="A297" s="675">
        <v>3</v>
      </c>
      <c r="B297" s="666">
        <v>93</v>
      </c>
      <c r="C297" s="654" t="s">
        <v>846</v>
      </c>
      <c r="D297" s="984">
        <v>307</v>
      </c>
      <c r="E297" s="984">
        <v>278</v>
      </c>
      <c r="F297" s="984">
        <f t="shared" si="270"/>
        <v>585</v>
      </c>
      <c r="G297" s="984">
        <v>405</v>
      </c>
      <c r="H297" s="984">
        <v>402</v>
      </c>
      <c r="I297" s="984">
        <f t="shared" si="271"/>
        <v>807</v>
      </c>
      <c r="J297" s="984">
        <v>0</v>
      </c>
      <c r="K297" s="984">
        <v>0</v>
      </c>
      <c r="L297" s="984">
        <f t="shared" si="272"/>
        <v>0</v>
      </c>
      <c r="M297" s="984">
        <v>52</v>
      </c>
      <c r="N297" s="984">
        <v>29</v>
      </c>
      <c r="O297" s="984">
        <f t="shared" si="273"/>
        <v>81</v>
      </c>
      <c r="P297" s="984">
        <f t="shared" si="274"/>
        <v>764</v>
      </c>
      <c r="Q297" s="984">
        <f t="shared" si="275"/>
        <v>709</v>
      </c>
      <c r="R297" s="984">
        <f t="shared" si="276"/>
        <v>1473</v>
      </c>
      <c r="S297" s="690"/>
      <c r="T297" s="676" t="str">
        <f t="shared" si="242"/>
        <v>TRUE</v>
      </c>
      <c r="U297" s="676" t="str">
        <f t="shared" si="243"/>
        <v>TRUE</v>
      </c>
      <c r="V297" s="676" t="str">
        <f t="shared" si="260"/>
        <v>TRUE</v>
      </c>
      <c r="X297" s="675">
        <f>Birth!Y297</f>
        <v>764</v>
      </c>
      <c r="Y297" s="675">
        <f>Birth!Z297</f>
        <v>709</v>
      </c>
      <c r="Z297" s="675">
        <f>Birth!AA297</f>
        <v>1473</v>
      </c>
    </row>
    <row r="298" spans="1:26" s="675" customFormat="1" ht="15" customHeight="1">
      <c r="A298" s="675">
        <v>4</v>
      </c>
      <c r="B298" s="666">
        <v>94</v>
      </c>
      <c r="C298" s="674" t="s">
        <v>847</v>
      </c>
      <c r="D298" s="984">
        <v>641</v>
      </c>
      <c r="E298" s="984">
        <v>615</v>
      </c>
      <c r="F298" s="984">
        <f t="shared" si="270"/>
        <v>1256</v>
      </c>
      <c r="G298" s="984">
        <v>1218</v>
      </c>
      <c r="H298" s="984">
        <v>1084</v>
      </c>
      <c r="I298" s="984">
        <f t="shared" si="271"/>
        <v>2302</v>
      </c>
      <c r="J298" s="984">
        <v>95</v>
      </c>
      <c r="K298" s="984">
        <v>79</v>
      </c>
      <c r="L298" s="984">
        <f t="shared" si="272"/>
        <v>174</v>
      </c>
      <c r="M298" s="984">
        <v>31</v>
      </c>
      <c r="N298" s="984">
        <v>29</v>
      </c>
      <c r="O298" s="984">
        <f t="shared" si="273"/>
        <v>60</v>
      </c>
      <c r="P298" s="984">
        <f t="shared" si="274"/>
        <v>1985</v>
      </c>
      <c r="Q298" s="984">
        <f t="shared" si="275"/>
        <v>1807</v>
      </c>
      <c r="R298" s="984">
        <f t="shared" si="276"/>
        <v>3792</v>
      </c>
      <c r="S298" s="690"/>
      <c r="T298" s="676" t="str">
        <f t="shared" si="242"/>
        <v>TRUE</v>
      </c>
      <c r="U298" s="676" t="str">
        <f t="shared" si="243"/>
        <v>TRUE</v>
      </c>
      <c r="V298" s="676" t="str">
        <f t="shared" si="260"/>
        <v>TRUE</v>
      </c>
      <c r="X298" s="675">
        <f>Birth!Y298</f>
        <v>1985</v>
      </c>
      <c r="Y298" s="675">
        <f>Birth!Z298</f>
        <v>1807</v>
      </c>
      <c r="Z298" s="675">
        <f>Birth!AA298</f>
        <v>3792</v>
      </c>
    </row>
    <row r="299" spans="1:26" s="675" customFormat="1" ht="15" customHeight="1">
      <c r="A299" s="675">
        <v>5</v>
      </c>
      <c r="B299" s="666">
        <v>95</v>
      </c>
      <c r="C299" s="674" t="s">
        <v>649</v>
      </c>
      <c r="D299" s="984">
        <v>100</v>
      </c>
      <c r="E299" s="984">
        <v>93</v>
      </c>
      <c r="F299" s="984">
        <f t="shared" si="270"/>
        <v>193</v>
      </c>
      <c r="G299" s="984">
        <v>31</v>
      </c>
      <c r="H299" s="984">
        <v>25</v>
      </c>
      <c r="I299" s="984">
        <f t="shared" si="271"/>
        <v>56</v>
      </c>
      <c r="J299" s="984">
        <v>13</v>
      </c>
      <c r="K299" s="984">
        <v>5</v>
      </c>
      <c r="L299" s="984">
        <f t="shared" si="272"/>
        <v>18</v>
      </c>
      <c r="M299" s="984"/>
      <c r="N299" s="984"/>
      <c r="O299" s="984">
        <f t="shared" si="273"/>
        <v>0</v>
      </c>
      <c r="P299" s="984">
        <f t="shared" si="274"/>
        <v>144</v>
      </c>
      <c r="Q299" s="984">
        <f t="shared" si="275"/>
        <v>123</v>
      </c>
      <c r="R299" s="984">
        <f t="shared" si="276"/>
        <v>267</v>
      </c>
      <c r="S299" s="690"/>
      <c r="T299" s="676" t="str">
        <f t="shared" si="242"/>
        <v>TRUE</v>
      </c>
      <c r="U299" s="676" t="str">
        <f t="shared" si="243"/>
        <v>TRUE</v>
      </c>
      <c r="V299" s="676" t="str">
        <f t="shared" si="260"/>
        <v>TRUE</v>
      </c>
      <c r="X299" s="675">
        <f>Birth!Y299</f>
        <v>144</v>
      </c>
      <c r="Y299" s="675">
        <f>Birth!Z299</f>
        <v>123</v>
      </c>
      <c r="Z299" s="675">
        <f>Birth!AA299</f>
        <v>267</v>
      </c>
    </row>
    <row r="300" spans="1:26" s="675" customFormat="1" ht="15" customHeight="1">
      <c r="A300" s="675">
        <v>6</v>
      </c>
      <c r="B300" s="666">
        <v>96</v>
      </c>
      <c r="C300" s="654" t="s">
        <v>842</v>
      </c>
      <c r="D300" s="984">
        <v>125</v>
      </c>
      <c r="E300" s="984">
        <v>145</v>
      </c>
      <c r="F300" s="984">
        <f t="shared" si="270"/>
        <v>270</v>
      </c>
      <c r="G300" s="984">
        <v>23</v>
      </c>
      <c r="H300" s="984">
        <v>15</v>
      </c>
      <c r="I300" s="984">
        <f t="shared" si="271"/>
        <v>38</v>
      </c>
      <c r="J300" s="984">
        <v>2</v>
      </c>
      <c r="K300" s="984">
        <v>2</v>
      </c>
      <c r="L300" s="984">
        <f t="shared" si="272"/>
        <v>4</v>
      </c>
      <c r="M300" s="984"/>
      <c r="N300" s="984"/>
      <c r="O300" s="984">
        <f t="shared" si="273"/>
        <v>0</v>
      </c>
      <c r="P300" s="984">
        <f t="shared" si="274"/>
        <v>150</v>
      </c>
      <c r="Q300" s="984">
        <f t="shared" si="275"/>
        <v>162</v>
      </c>
      <c r="R300" s="984">
        <f t="shared" si="276"/>
        <v>312</v>
      </c>
      <c r="S300" s="690"/>
      <c r="T300" s="676" t="str">
        <f t="shared" si="242"/>
        <v>TRUE</v>
      </c>
      <c r="U300" s="676" t="str">
        <f t="shared" si="243"/>
        <v>TRUE</v>
      </c>
      <c r="V300" s="676" t="str">
        <f t="shared" si="260"/>
        <v>TRUE</v>
      </c>
      <c r="X300" s="675">
        <f>Birth!Y300</f>
        <v>150</v>
      </c>
      <c r="Y300" s="675">
        <f>Birth!Z300</f>
        <v>162</v>
      </c>
      <c r="Z300" s="675">
        <f>Birth!AA300</f>
        <v>312</v>
      </c>
    </row>
    <row r="301" spans="1:26" s="675" customFormat="1" ht="15" customHeight="1">
      <c r="A301" s="675">
        <v>7</v>
      </c>
      <c r="B301" s="666">
        <v>97</v>
      </c>
      <c r="C301" s="654" t="s">
        <v>848</v>
      </c>
      <c r="D301" s="984">
        <v>218</v>
      </c>
      <c r="E301" s="984">
        <v>221</v>
      </c>
      <c r="F301" s="984">
        <f t="shared" si="270"/>
        <v>439</v>
      </c>
      <c r="G301" s="984">
        <v>83</v>
      </c>
      <c r="H301" s="984">
        <v>63</v>
      </c>
      <c r="I301" s="984">
        <f t="shared" si="271"/>
        <v>146</v>
      </c>
      <c r="J301" s="984">
        <v>0</v>
      </c>
      <c r="K301" s="984">
        <v>0</v>
      </c>
      <c r="L301" s="984">
        <f t="shared" si="272"/>
        <v>0</v>
      </c>
      <c r="M301" s="984">
        <v>7</v>
      </c>
      <c r="N301" s="984">
        <v>2</v>
      </c>
      <c r="O301" s="984">
        <f t="shared" si="273"/>
        <v>9</v>
      </c>
      <c r="P301" s="984">
        <f t="shared" si="274"/>
        <v>308</v>
      </c>
      <c r="Q301" s="984">
        <f t="shared" si="275"/>
        <v>286</v>
      </c>
      <c r="R301" s="984">
        <f t="shared" si="276"/>
        <v>594</v>
      </c>
      <c r="S301" s="690"/>
      <c r="T301" s="676" t="str">
        <f t="shared" si="242"/>
        <v>TRUE</v>
      </c>
      <c r="U301" s="676" t="str">
        <f t="shared" si="243"/>
        <v>TRUE</v>
      </c>
      <c r="V301" s="676" t="str">
        <f t="shared" si="260"/>
        <v>TRUE</v>
      </c>
      <c r="X301" s="675">
        <f>Birth!Y301</f>
        <v>308</v>
      </c>
      <c r="Y301" s="675">
        <f>Birth!Z301</f>
        <v>286</v>
      </c>
      <c r="Z301" s="675">
        <f>Birth!AA301</f>
        <v>594</v>
      </c>
    </row>
    <row r="302" spans="1:26" s="675" customFormat="1" ht="15" customHeight="1">
      <c r="A302" s="675">
        <v>8</v>
      </c>
      <c r="B302" s="666">
        <v>98</v>
      </c>
      <c r="C302" s="654" t="s">
        <v>840</v>
      </c>
      <c r="D302" s="984">
        <v>233</v>
      </c>
      <c r="E302" s="984">
        <v>196</v>
      </c>
      <c r="F302" s="984">
        <f t="shared" si="270"/>
        <v>429</v>
      </c>
      <c r="G302" s="984">
        <v>0</v>
      </c>
      <c r="H302" s="984">
        <v>0</v>
      </c>
      <c r="I302" s="984">
        <f t="shared" si="271"/>
        <v>0</v>
      </c>
      <c r="J302" s="984">
        <v>0</v>
      </c>
      <c r="K302" s="984">
        <v>0</v>
      </c>
      <c r="L302" s="984">
        <f t="shared" si="272"/>
        <v>0</v>
      </c>
      <c r="M302" s="984"/>
      <c r="N302" s="984"/>
      <c r="O302" s="984">
        <f t="shared" si="273"/>
        <v>0</v>
      </c>
      <c r="P302" s="984">
        <f t="shared" si="274"/>
        <v>233</v>
      </c>
      <c r="Q302" s="984">
        <f t="shared" si="275"/>
        <v>196</v>
      </c>
      <c r="R302" s="984">
        <f t="shared" si="276"/>
        <v>429</v>
      </c>
      <c r="S302" s="690"/>
      <c r="T302" s="676" t="str">
        <f t="shared" si="242"/>
        <v>TRUE</v>
      </c>
      <c r="U302" s="676" t="str">
        <f t="shared" si="243"/>
        <v>TRUE</v>
      </c>
      <c r="V302" s="676" t="str">
        <f t="shared" si="260"/>
        <v>TRUE</v>
      </c>
      <c r="X302" s="675">
        <f>Birth!Y302</f>
        <v>233</v>
      </c>
      <c r="Y302" s="675">
        <f>Birth!Z302</f>
        <v>196</v>
      </c>
      <c r="Z302" s="675">
        <f>Birth!AA302</f>
        <v>429</v>
      </c>
    </row>
    <row r="303" spans="1:26" s="675" customFormat="1" ht="15" customHeight="1">
      <c r="A303" s="675">
        <v>9</v>
      </c>
      <c r="B303" s="666">
        <v>99</v>
      </c>
      <c r="C303" s="654" t="s">
        <v>849</v>
      </c>
      <c r="D303" s="984">
        <v>0</v>
      </c>
      <c r="E303" s="984">
        <v>0</v>
      </c>
      <c r="F303" s="984">
        <f t="shared" si="270"/>
        <v>0</v>
      </c>
      <c r="G303" s="984">
        <v>176</v>
      </c>
      <c r="H303" s="984">
        <v>119</v>
      </c>
      <c r="I303" s="984">
        <f t="shared" si="271"/>
        <v>295</v>
      </c>
      <c r="J303" s="984">
        <v>0</v>
      </c>
      <c r="K303" s="984">
        <v>0</v>
      </c>
      <c r="L303" s="984">
        <f t="shared" si="272"/>
        <v>0</v>
      </c>
      <c r="M303" s="984"/>
      <c r="N303" s="984"/>
      <c r="O303" s="984">
        <f t="shared" si="273"/>
        <v>0</v>
      </c>
      <c r="P303" s="984">
        <f t="shared" si="274"/>
        <v>176</v>
      </c>
      <c r="Q303" s="984">
        <f t="shared" si="275"/>
        <v>119</v>
      </c>
      <c r="R303" s="984">
        <f t="shared" si="276"/>
        <v>295</v>
      </c>
      <c r="S303" s="690"/>
      <c r="T303" s="676" t="str">
        <f t="shared" si="242"/>
        <v>TRUE</v>
      </c>
      <c r="U303" s="676" t="str">
        <f t="shared" si="243"/>
        <v>TRUE</v>
      </c>
      <c r="V303" s="676" t="str">
        <f t="shared" si="260"/>
        <v>TRUE</v>
      </c>
      <c r="X303" s="675">
        <f>Birth!Y303</f>
        <v>176</v>
      </c>
      <c r="Y303" s="675">
        <f>Birth!Z303</f>
        <v>119</v>
      </c>
      <c r="Z303" s="675">
        <f>Birth!AA303</f>
        <v>295</v>
      </c>
    </row>
    <row r="304" spans="1:26" s="675" customFormat="1" ht="15" customHeight="1">
      <c r="A304" s="675">
        <v>10</v>
      </c>
      <c r="B304" s="666">
        <v>100</v>
      </c>
      <c r="C304" s="654" t="s">
        <v>850</v>
      </c>
      <c r="D304" s="984">
        <v>288</v>
      </c>
      <c r="E304" s="984">
        <v>268</v>
      </c>
      <c r="F304" s="984">
        <f t="shared" si="270"/>
        <v>556</v>
      </c>
      <c r="G304" s="984">
        <v>48</v>
      </c>
      <c r="H304" s="984">
        <v>49</v>
      </c>
      <c r="I304" s="984">
        <f t="shared" si="271"/>
        <v>97</v>
      </c>
      <c r="J304" s="984">
        <v>0</v>
      </c>
      <c r="K304" s="984">
        <v>0</v>
      </c>
      <c r="L304" s="984">
        <f t="shared" si="272"/>
        <v>0</v>
      </c>
      <c r="M304" s="1032"/>
      <c r="N304" s="1032"/>
      <c r="O304" s="984">
        <f t="shared" si="273"/>
        <v>0</v>
      </c>
      <c r="P304" s="984">
        <f t="shared" si="274"/>
        <v>336</v>
      </c>
      <c r="Q304" s="984">
        <f t="shared" si="275"/>
        <v>317</v>
      </c>
      <c r="R304" s="984">
        <f t="shared" si="276"/>
        <v>653</v>
      </c>
      <c r="S304" s="690"/>
      <c r="T304" s="676" t="str">
        <f t="shared" si="242"/>
        <v>TRUE</v>
      </c>
      <c r="U304" s="676" t="str">
        <f t="shared" si="243"/>
        <v>TRUE</v>
      </c>
      <c r="V304" s="676" t="str">
        <f t="shared" si="260"/>
        <v>TRUE</v>
      </c>
      <c r="X304" s="675">
        <f>Birth!Y304</f>
        <v>336</v>
      </c>
      <c r="Y304" s="675">
        <f>Birth!Z304</f>
        <v>317</v>
      </c>
      <c r="Z304" s="675">
        <f>Birth!AA304</f>
        <v>653</v>
      </c>
    </row>
    <row r="305" spans="1:26" s="675" customFormat="1" ht="15" customHeight="1">
      <c r="A305" s="675">
        <v>11</v>
      </c>
      <c r="B305" s="666">
        <v>101</v>
      </c>
      <c r="C305" s="654" t="s">
        <v>851</v>
      </c>
      <c r="D305" s="984">
        <v>410</v>
      </c>
      <c r="E305" s="984">
        <v>432</v>
      </c>
      <c r="F305" s="984">
        <f t="shared" si="270"/>
        <v>842</v>
      </c>
      <c r="G305" s="984">
        <v>1436</v>
      </c>
      <c r="H305" s="984">
        <v>1344</v>
      </c>
      <c r="I305" s="984">
        <f t="shared" si="271"/>
        <v>2780</v>
      </c>
      <c r="J305" s="984">
        <v>0</v>
      </c>
      <c r="K305" s="984">
        <v>0</v>
      </c>
      <c r="L305" s="984">
        <f t="shared" si="272"/>
        <v>0</v>
      </c>
      <c r="M305" s="1032">
        <v>13</v>
      </c>
      <c r="N305" s="1032">
        <v>15</v>
      </c>
      <c r="O305" s="984">
        <f t="shared" si="273"/>
        <v>28</v>
      </c>
      <c r="P305" s="984">
        <f t="shared" si="274"/>
        <v>1859</v>
      </c>
      <c r="Q305" s="984">
        <f t="shared" si="275"/>
        <v>1791</v>
      </c>
      <c r="R305" s="984">
        <f t="shared" si="276"/>
        <v>3650</v>
      </c>
      <c r="S305" s="690"/>
      <c r="T305" s="676" t="str">
        <f t="shared" si="242"/>
        <v>TRUE</v>
      </c>
      <c r="U305" s="676" t="str">
        <f t="shared" si="243"/>
        <v>TRUE</v>
      </c>
      <c r="V305" s="676" t="str">
        <f t="shared" ref="V305:V335" si="277">IF(R305=Z305,"TRUE","FALSE")</f>
        <v>TRUE</v>
      </c>
      <c r="X305" s="675">
        <f>Birth!Y305</f>
        <v>1859</v>
      </c>
      <c r="Y305" s="675">
        <f>Birth!Z305</f>
        <v>1791</v>
      </c>
      <c r="Z305" s="675">
        <f>Birth!AA305</f>
        <v>3650</v>
      </c>
    </row>
    <row r="306" spans="1:26" s="675" customFormat="1" ht="15" customHeight="1">
      <c r="B306" s="665"/>
      <c r="C306" s="687" t="s">
        <v>6</v>
      </c>
      <c r="D306" s="1031">
        <f>SUM(D295:D305)</f>
        <v>7756</v>
      </c>
      <c r="E306" s="1031">
        <f t="shared" ref="E306:R306" si="278">SUM(E295:E305)</f>
        <v>7277</v>
      </c>
      <c r="F306" s="1031">
        <f t="shared" si="278"/>
        <v>15033</v>
      </c>
      <c r="G306" s="1031">
        <f t="shared" si="278"/>
        <v>17610</v>
      </c>
      <c r="H306" s="1031">
        <f t="shared" si="278"/>
        <v>15431</v>
      </c>
      <c r="I306" s="1031">
        <f t="shared" si="278"/>
        <v>33041</v>
      </c>
      <c r="J306" s="1031">
        <f t="shared" si="278"/>
        <v>358</v>
      </c>
      <c r="K306" s="1031">
        <f t="shared" si="278"/>
        <v>989</v>
      </c>
      <c r="L306" s="1031">
        <f t="shared" si="278"/>
        <v>1347</v>
      </c>
      <c r="M306" s="1031">
        <f t="shared" si="278"/>
        <v>140</v>
      </c>
      <c r="N306" s="1031">
        <f t="shared" si="278"/>
        <v>113</v>
      </c>
      <c r="O306" s="1031">
        <f t="shared" si="278"/>
        <v>253</v>
      </c>
      <c r="P306" s="1031">
        <f t="shared" si="278"/>
        <v>25864</v>
      </c>
      <c r="Q306" s="1031">
        <f t="shared" si="278"/>
        <v>23810</v>
      </c>
      <c r="R306" s="1031">
        <f t="shared" si="278"/>
        <v>49674</v>
      </c>
      <c r="S306" s="915"/>
      <c r="T306" s="676" t="str">
        <f t="shared" si="242"/>
        <v>TRUE</v>
      </c>
      <c r="U306" s="676" t="str">
        <f t="shared" si="243"/>
        <v>TRUE</v>
      </c>
      <c r="V306" s="676" t="str">
        <f t="shared" si="277"/>
        <v>TRUE</v>
      </c>
      <c r="X306" s="675">
        <f>Birth!Y306</f>
        <v>25864</v>
      </c>
      <c r="Y306" s="675">
        <f>Birth!Z306</f>
        <v>23810</v>
      </c>
      <c r="Z306" s="675">
        <f>Birth!AA306</f>
        <v>49674</v>
      </c>
    </row>
    <row r="307" spans="1:26" s="675" customFormat="1" ht="15" customHeight="1">
      <c r="B307" s="675" t="s">
        <v>91</v>
      </c>
      <c r="C307" s="689"/>
      <c r="D307" s="1048"/>
      <c r="E307" s="1048"/>
      <c r="F307" s="1048"/>
      <c r="G307" s="1048"/>
      <c r="H307" s="1048"/>
      <c r="I307" s="1048"/>
      <c r="J307" s="1048"/>
      <c r="K307" s="1048"/>
      <c r="L307" s="1048"/>
      <c r="M307" s="1048"/>
      <c r="N307" s="1048"/>
      <c r="O307" s="1048"/>
      <c r="P307" s="1049"/>
      <c r="Q307" s="1049"/>
      <c r="R307" s="1048"/>
      <c r="S307" s="680"/>
      <c r="T307" s="676" t="str">
        <f t="shared" si="242"/>
        <v>TRUE</v>
      </c>
      <c r="U307" s="676" t="str">
        <f t="shared" si="243"/>
        <v>TRUE</v>
      </c>
      <c r="V307" s="676" t="str">
        <f t="shared" si="277"/>
        <v>TRUE</v>
      </c>
      <c r="X307" s="675">
        <f>Birth!Y307</f>
        <v>0</v>
      </c>
      <c r="Y307" s="675">
        <f>Birth!Z307</f>
        <v>0</v>
      </c>
      <c r="Z307" s="675">
        <f>Birth!AA307</f>
        <v>0</v>
      </c>
    </row>
    <row r="308" spans="1:26" s="675" customFormat="1" ht="15" customHeight="1">
      <c r="A308" s="675">
        <v>1</v>
      </c>
      <c r="B308" s="671">
        <v>102</v>
      </c>
      <c r="C308" s="889" t="s">
        <v>903</v>
      </c>
      <c r="D308" s="1038">
        <v>863</v>
      </c>
      <c r="E308" s="1038">
        <v>920</v>
      </c>
      <c r="F308" s="984">
        <f t="shared" ref="F308:F309" si="279">SUM(D308:E308)</f>
        <v>1783</v>
      </c>
      <c r="G308" s="984">
        <v>1348</v>
      </c>
      <c r="H308" s="984">
        <v>1213</v>
      </c>
      <c r="I308" s="984">
        <f t="shared" ref="I308:I309" si="280">SUM(G308:H308)</f>
        <v>2561</v>
      </c>
      <c r="J308" s="984"/>
      <c r="K308" s="984"/>
      <c r="L308" s="984">
        <f t="shared" ref="L308:L309" si="281">J308+K308</f>
        <v>0</v>
      </c>
      <c r="M308" s="984">
        <v>135</v>
      </c>
      <c r="N308" s="984">
        <v>128</v>
      </c>
      <c r="O308" s="984">
        <f t="shared" ref="O308:O309" si="282">M308+N308</f>
        <v>263</v>
      </c>
      <c r="P308" s="984">
        <f t="shared" ref="P308:R309" si="283">D308+G308+J308+M308</f>
        <v>2346</v>
      </c>
      <c r="Q308" s="984">
        <f t="shared" si="283"/>
        <v>2261</v>
      </c>
      <c r="R308" s="984">
        <f t="shared" si="283"/>
        <v>4607</v>
      </c>
      <c r="S308" s="690"/>
      <c r="T308" s="676" t="str">
        <f t="shared" si="242"/>
        <v>TRUE</v>
      </c>
      <c r="U308" s="676" t="str">
        <f t="shared" si="243"/>
        <v>TRUE</v>
      </c>
      <c r="V308" s="676" t="str">
        <f t="shared" ref="V308:V311" si="284">IF(R308=Z308,"TRUE","FALSE")</f>
        <v>TRUE</v>
      </c>
      <c r="X308" s="675">
        <f>Birth!Y308</f>
        <v>2346</v>
      </c>
      <c r="Y308" s="675">
        <f>Birth!Z308</f>
        <v>2261</v>
      </c>
      <c r="Z308" s="675">
        <f>Birth!AA308</f>
        <v>4607</v>
      </c>
    </row>
    <row r="309" spans="1:26" s="675" customFormat="1" ht="15" customHeight="1">
      <c r="A309" s="675">
        <v>2</v>
      </c>
      <c r="B309" s="671">
        <v>103</v>
      </c>
      <c r="C309" s="889" t="s">
        <v>904</v>
      </c>
      <c r="D309" s="1038">
        <v>169</v>
      </c>
      <c r="E309" s="1038">
        <v>156</v>
      </c>
      <c r="F309" s="984">
        <f t="shared" si="279"/>
        <v>325</v>
      </c>
      <c r="G309" s="984">
        <v>406</v>
      </c>
      <c r="H309" s="984">
        <v>364</v>
      </c>
      <c r="I309" s="984">
        <f t="shared" si="280"/>
        <v>770</v>
      </c>
      <c r="J309" s="984"/>
      <c r="K309" s="984">
        <v>2</v>
      </c>
      <c r="L309" s="984">
        <f t="shared" si="281"/>
        <v>2</v>
      </c>
      <c r="M309" s="1032"/>
      <c r="N309" s="1032"/>
      <c r="O309" s="984">
        <f t="shared" si="282"/>
        <v>0</v>
      </c>
      <c r="P309" s="984">
        <f t="shared" si="283"/>
        <v>575</v>
      </c>
      <c r="Q309" s="984">
        <f t="shared" si="283"/>
        <v>522</v>
      </c>
      <c r="R309" s="984">
        <f t="shared" si="283"/>
        <v>1097</v>
      </c>
      <c r="S309" s="690"/>
      <c r="T309" s="676" t="str">
        <f t="shared" si="242"/>
        <v>TRUE</v>
      </c>
      <c r="U309" s="676" t="str">
        <f t="shared" si="243"/>
        <v>TRUE</v>
      </c>
      <c r="V309" s="676" t="str">
        <f t="shared" si="284"/>
        <v>TRUE</v>
      </c>
      <c r="X309" s="675">
        <f>Birth!Y309</f>
        <v>575</v>
      </c>
      <c r="Y309" s="675">
        <f>Birth!Z309</f>
        <v>522</v>
      </c>
      <c r="Z309" s="675">
        <f>Birth!AA309</f>
        <v>1097</v>
      </c>
    </row>
    <row r="310" spans="1:26" s="675" customFormat="1" ht="15" customHeight="1">
      <c r="B310" s="665"/>
      <c r="C310" s="687" t="s">
        <v>6</v>
      </c>
      <c r="D310" s="1031">
        <f>SUM(D308:D309)</f>
        <v>1032</v>
      </c>
      <c r="E310" s="1031">
        <f t="shared" ref="E310:R310" si="285">SUM(E308:E309)</f>
        <v>1076</v>
      </c>
      <c r="F310" s="1031">
        <f t="shared" si="285"/>
        <v>2108</v>
      </c>
      <c r="G310" s="1031">
        <f t="shared" si="285"/>
        <v>1754</v>
      </c>
      <c r="H310" s="1031">
        <f t="shared" si="285"/>
        <v>1577</v>
      </c>
      <c r="I310" s="1031">
        <f t="shared" si="285"/>
        <v>3331</v>
      </c>
      <c r="J310" s="1031">
        <f t="shared" si="285"/>
        <v>0</v>
      </c>
      <c r="K310" s="1031">
        <f t="shared" si="285"/>
        <v>2</v>
      </c>
      <c r="L310" s="1031">
        <f t="shared" si="285"/>
        <v>2</v>
      </c>
      <c r="M310" s="1031">
        <f t="shared" si="285"/>
        <v>135</v>
      </c>
      <c r="N310" s="1031">
        <f t="shared" si="285"/>
        <v>128</v>
      </c>
      <c r="O310" s="1031">
        <f t="shared" si="285"/>
        <v>263</v>
      </c>
      <c r="P310" s="1031">
        <f t="shared" si="285"/>
        <v>2921</v>
      </c>
      <c r="Q310" s="1031">
        <f t="shared" si="285"/>
        <v>2783</v>
      </c>
      <c r="R310" s="1031">
        <f t="shared" si="285"/>
        <v>5704</v>
      </c>
      <c r="S310" s="916"/>
      <c r="T310" s="676" t="str">
        <f t="shared" si="242"/>
        <v>TRUE</v>
      </c>
      <c r="U310" s="676" t="str">
        <f t="shared" si="243"/>
        <v>TRUE</v>
      </c>
      <c r="V310" s="676" t="str">
        <f t="shared" si="284"/>
        <v>TRUE</v>
      </c>
      <c r="X310" s="675">
        <f>Birth!Y310</f>
        <v>2921</v>
      </c>
      <c r="Y310" s="675">
        <f>Birth!Z310</f>
        <v>2783</v>
      </c>
      <c r="Z310" s="675">
        <f>Birth!AA310</f>
        <v>5704</v>
      </c>
    </row>
    <row r="311" spans="1:26" s="675" customFormat="1" ht="15" customHeight="1">
      <c r="B311" s="693" t="s">
        <v>62</v>
      </c>
      <c r="C311" s="689"/>
      <c r="D311" s="1048"/>
      <c r="E311" s="1048"/>
      <c r="F311" s="1048"/>
      <c r="G311" s="1048"/>
      <c r="H311" s="1048"/>
      <c r="I311" s="1048"/>
      <c r="J311" s="1048"/>
      <c r="K311" s="1048"/>
      <c r="L311" s="1048"/>
      <c r="M311" s="1048"/>
      <c r="N311" s="1048"/>
      <c r="O311" s="1048"/>
      <c r="P311" s="1049"/>
      <c r="Q311" s="1049"/>
      <c r="R311" s="1048"/>
      <c r="S311" s="680"/>
      <c r="T311" s="676" t="str">
        <f t="shared" si="242"/>
        <v>TRUE</v>
      </c>
      <c r="U311" s="676" t="str">
        <f t="shared" si="243"/>
        <v>TRUE</v>
      </c>
      <c r="V311" s="676" t="str">
        <f t="shared" si="284"/>
        <v>TRUE</v>
      </c>
      <c r="X311" s="675">
        <f>Birth!Y311</f>
        <v>0</v>
      </c>
      <c r="Y311" s="675">
        <f>Birth!Z311</f>
        <v>0</v>
      </c>
      <c r="Z311" s="675">
        <f>Birth!AA311</f>
        <v>0</v>
      </c>
    </row>
    <row r="312" spans="1:26" s="675" customFormat="1" ht="15" customHeight="1">
      <c r="A312" s="675">
        <v>1</v>
      </c>
      <c r="B312" s="666">
        <v>104</v>
      </c>
      <c r="C312" s="654" t="s">
        <v>678</v>
      </c>
      <c r="D312" s="1038">
        <v>643</v>
      </c>
      <c r="E312" s="1038">
        <v>548</v>
      </c>
      <c r="F312" s="984">
        <f t="shared" ref="F312:F318" si="286">SUM(D312:E312)</f>
        <v>1191</v>
      </c>
      <c r="G312" s="1038">
        <v>331</v>
      </c>
      <c r="H312" s="1038">
        <v>283</v>
      </c>
      <c r="I312" s="984">
        <f t="shared" ref="I312:I318" si="287">SUM(G312:H312)</f>
        <v>614</v>
      </c>
      <c r="J312" s="1038">
        <v>0</v>
      </c>
      <c r="K312" s="1038">
        <v>0</v>
      </c>
      <c r="L312" s="984">
        <f t="shared" ref="L312:L318" si="288">SUM(J312:K312)</f>
        <v>0</v>
      </c>
      <c r="M312" s="984">
        <v>14</v>
      </c>
      <c r="N312" s="984">
        <v>14</v>
      </c>
      <c r="O312" s="984">
        <f t="shared" ref="O312:O318" si="289">SUM(M312:N312)</f>
        <v>28</v>
      </c>
      <c r="P312" s="984">
        <f t="shared" ref="P312:Q318" si="290">D312+G312+J312+M312</f>
        <v>988</v>
      </c>
      <c r="Q312" s="984">
        <f t="shared" si="290"/>
        <v>845</v>
      </c>
      <c r="R312" s="984">
        <f t="shared" ref="R312:R318" si="291">P312+Q312</f>
        <v>1833</v>
      </c>
      <c r="S312" s="690"/>
      <c r="T312" s="676" t="str">
        <f t="shared" ref="T312:T373" si="292">IF(P312=X312,"TRUE","FALSE")</f>
        <v>TRUE</v>
      </c>
      <c r="U312" s="676" t="str">
        <f t="shared" ref="U312:U373" si="293">IF(Q312=Y312,"TRUE","FALSE")</f>
        <v>TRUE</v>
      </c>
      <c r="V312" s="676" t="str">
        <f t="shared" si="277"/>
        <v>TRUE</v>
      </c>
      <c r="X312" s="675">
        <f>Birth!Y312</f>
        <v>988</v>
      </c>
      <c r="Y312" s="675">
        <f>Birth!Z312</f>
        <v>845</v>
      </c>
      <c r="Z312" s="675">
        <f>Birth!AA312</f>
        <v>1833</v>
      </c>
    </row>
    <row r="313" spans="1:26" s="675" customFormat="1" ht="15" customHeight="1">
      <c r="A313" s="675">
        <v>2</v>
      </c>
      <c r="B313" s="666">
        <v>105</v>
      </c>
      <c r="C313" s="654" t="s">
        <v>681</v>
      </c>
      <c r="D313" s="1038">
        <v>17</v>
      </c>
      <c r="E313" s="1038">
        <v>13</v>
      </c>
      <c r="F313" s="984">
        <f t="shared" si="286"/>
        <v>30</v>
      </c>
      <c r="G313" s="1038">
        <v>37</v>
      </c>
      <c r="H313" s="1038">
        <v>25</v>
      </c>
      <c r="I313" s="984">
        <f t="shared" si="287"/>
        <v>62</v>
      </c>
      <c r="J313" s="1038">
        <v>0</v>
      </c>
      <c r="K313" s="1038">
        <v>0</v>
      </c>
      <c r="L313" s="984">
        <f t="shared" si="288"/>
        <v>0</v>
      </c>
      <c r="M313" s="984">
        <v>0</v>
      </c>
      <c r="N313" s="984">
        <v>0</v>
      </c>
      <c r="O313" s="984">
        <f t="shared" si="289"/>
        <v>0</v>
      </c>
      <c r="P313" s="984">
        <f t="shared" si="290"/>
        <v>54</v>
      </c>
      <c r="Q313" s="984">
        <f t="shared" si="290"/>
        <v>38</v>
      </c>
      <c r="R313" s="984">
        <f t="shared" si="291"/>
        <v>92</v>
      </c>
      <c r="S313" s="690"/>
      <c r="T313" s="676" t="str">
        <f t="shared" si="292"/>
        <v>TRUE</v>
      </c>
      <c r="U313" s="676" t="str">
        <f t="shared" si="293"/>
        <v>TRUE</v>
      </c>
      <c r="V313" s="676" t="str">
        <f t="shared" si="277"/>
        <v>TRUE</v>
      </c>
      <c r="X313" s="675">
        <f>Birth!Y313</f>
        <v>54</v>
      </c>
      <c r="Y313" s="675">
        <f>Birth!Z313</f>
        <v>38</v>
      </c>
      <c r="Z313" s="675">
        <f>Birth!AA313</f>
        <v>92</v>
      </c>
    </row>
    <row r="314" spans="1:26" s="675" customFormat="1" ht="15" customHeight="1">
      <c r="A314" s="675">
        <v>3</v>
      </c>
      <c r="B314" s="666">
        <v>106</v>
      </c>
      <c r="C314" s="654" t="s">
        <v>680</v>
      </c>
      <c r="D314" s="1038">
        <v>65</v>
      </c>
      <c r="E314" s="1038">
        <v>57</v>
      </c>
      <c r="F314" s="984">
        <f t="shared" si="286"/>
        <v>122</v>
      </c>
      <c r="G314" s="1038">
        <v>0</v>
      </c>
      <c r="H314" s="1038">
        <v>0</v>
      </c>
      <c r="I314" s="984">
        <f t="shared" si="287"/>
        <v>0</v>
      </c>
      <c r="J314" s="1038">
        <v>12</v>
      </c>
      <c r="K314" s="1038">
        <v>13</v>
      </c>
      <c r="L314" s="984">
        <f t="shared" si="288"/>
        <v>25</v>
      </c>
      <c r="M314" s="984">
        <v>0</v>
      </c>
      <c r="N314" s="984">
        <v>0</v>
      </c>
      <c r="O314" s="984">
        <f t="shared" si="289"/>
        <v>0</v>
      </c>
      <c r="P314" s="984">
        <f t="shared" si="290"/>
        <v>77</v>
      </c>
      <c r="Q314" s="984">
        <f t="shared" si="290"/>
        <v>70</v>
      </c>
      <c r="R314" s="984">
        <f t="shared" si="291"/>
        <v>147</v>
      </c>
      <c r="S314" s="690"/>
      <c r="T314" s="676" t="str">
        <f t="shared" si="292"/>
        <v>TRUE</v>
      </c>
      <c r="U314" s="676" t="str">
        <f t="shared" si="293"/>
        <v>TRUE</v>
      </c>
      <c r="V314" s="676" t="str">
        <f t="shared" si="277"/>
        <v>TRUE</v>
      </c>
      <c r="X314" s="675">
        <f>Birth!Y314</f>
        <v>77</v>
      </c>
      <c r="Y314" s="675">
        <f>Birth!Z314</f>
        <v>70</v>
      </c>
      <c r="Z314" s="675">
        <f>Birth!AA314</f>
        <v>147</v>
      </c>
    </row>
    <row r="315" spans="1:26" s="675" customFormat="1" ht="15" customHeight="1">
      <c r="A315" s="675">
        <v>4</v>
      </c>
      <c r="B315" s="666">
        <v>107</v>
      </c>
      <c r="C315" s="654" t="s">
        <v>679</v>
      </c>
      <c r="D315" s="1038">
        <v>177</v>
      </c>
      <c r="E315" s="1038">
        <v>154</v>
      </c>
      <c r="F315" s="984">
        <f t="shared" si="286"/>
        <v>331</v>
      </c>
      <c r="G315" s="1038">
        <v>97</v>
      </c>
      <c r="H315" s="1038">
        <v>88</v>
      </c>
      <c r="I315" s="984">
        <f t="shared" si="287"/>
        <v>185</v>
      </c>
      <c r="J315" s="1038">
        <v>0</v>
      </c>
      <c r="K315" s="1038">
        <v>0</v>
      </c>
      <c r="L315" s="984">
        <f t="shared" si="288"/>
        <v>0</v>
      </c>
      <c r="M315" s="984">
        <v>9</v>
      </c>
      <c r="N315" s="984">
        <v>8</v>
      </c>
      <c r="O315" s="984">
        <f t="shared" si="289"/>
        <v>17</v>
      </c>
      <c r="P315" s="984">
        <f t="shared" si="290"/>
        <v>283</v>
      </c>
      <c r="Q315" s="984">
        <f t="shared" si="290"/>
        <v>250</v>
      </c>
      <c r="R315" s="984">
        <f t="shared" si="291"/>
        <v>533</v>
      </c>
      <c r="S315" s="690"/>
      <c r="T315" s="676" t="str">
        <f t="shared" si="292"/>
        <v>TRUE</v>
      </c>
      <c r="U315" s="676" t="str">
        <f t="shared" si="293"/>
        <v>TRUE</v>
      </c>
      <c r="V315" s="676" t="str">
        <f t="shared" si="277"/>
        <v>TRUE</v>
      </c>
      <c r="X315" s="675">
        <f>Birth!Y315</f>
        <v>283</v>
      </c>
      <c r="Y315" s="675">
        <f>Birth!Z315</f>
        <v>250</v>
      </c>
      <c r="Z315" s="675">
        <f>Birth!AA315</f>
        <v>533</v>
      </c>
    </row>
    <row r="316" spans="1:26" s="675" customFormat="1" ht="15" customHeight="1">
      <c r="A316" s="675">
        <v>5</v>
      </c>
      <c r="B316" s="666">
        <v>108</v>
      </c>
      <c r="C316" s="654" t="s">
        <v>62</v>
      </c>
      <c r="D316" s="1038">
        <v>1125</v>
      </c>
      <c r="E316" s="1038">
        <v>1042</v>
      </c>
      <c r="F316" s="984">
        <f t="shared" si="286"/>
        <v>2167</v>
      </c>
      <c r="G316" s="1038">
        <v>1499</v>
      </c>
      <c r="H316" s="1038">
        <v>1425</v>
      </c>
      <c r="I316" s="984">
        <f t="shared" si="287"/>
        <v>2924</v>
      </c>
      <c r="J316" s="1038">
        <v>0</v>
      </c>
      <c r="K316" s="1038">
        <v>0</v>
      </c>
      <c r="L316" s="984">
        <f t="shared" si="288"/>
        <v>0</v>
      </c>
      <c r="M316" s="984">
        <v>60</v>
      </c>
      <c r="N316" s="984">
        <v>63</v>
      </c>
      <c r="O316" s="984">
        <f t="shared" si="289"/>
        <v>123</v>
      </c>
      <c r="P316" s="984">
        <f t="shared" si="290"/>
        <v>2684</v>
      </c>
      <c r="Q316" s="984">
        <f t="shared" si="290"/>
        <v>2530</v>
      </c>
      <c r="R316" s="984">
        <f t="shared" si="291"/>
        <v>5214</v>
      </c>
      <c r="S316" s="690"/>
      <c r="T316" s="676" t="str">
        <f t="shared" si="292"/>
        <v>TRUE</v>
      </c>
      <c r="U316" s="676" t="str">
        <f t="shared" si="293"/>
        <v>TRUE</v>
      </c>
      <c r="V316" s="676" t="str">
        <f t="shared" si="277"/>
        <v>TRUE</v>
      </c>
      <c r="X316" s="675">
        <f>Birth!Y316</f>
        <v>2684</v>
      </c>
      <c r="Y316" s="675">
        <f>Birth!Z316</f>
        <v>2530</v>
      </c>
      <c r="Z316" s="675">
        <f>Birth!AA316</f>
        <v>5214</v>
      </c>
    </row>
    <row r="317" spans="1:26" s="675" customFormat="1" ht="15" customHeight="1">
      <c r="A317" s="675">
        <v>6</v>
      </c>
      <c r="B317" s="666">
        <v>109</v>
      </c>
      <c r="C317" s="654" t="s">
        <v>64</v>
      </c>
      <c r="D317" s="1038">
        <v>0</v>
      </c>
      <c r="E317" s="1038">
        <v>0</v>
      </c>
      <c r="F317" s="984">
        <f t="shared" si="286"/>
        <v>0</v>
      </c>
      <c r="G317" s="1038">
        <v>23</v>
      </c>
      <c r="H317" s="1038">
        <v>18</v>
      </c>
      <c r="I317" s="984">
        <f t="shared" si="287"/>
        <v>41</v>
      </c>
      <c r="J317" s="1038">
        <v>0</v>
      </c>
      <c r="K317" s="1038">
        <v>0</v>
      </c>
      <c r="L317" s="984">
        <f t="shared" si="288"/>
        <v>0</v>
      </c>
      <c r="M317" s="855">
        <v>1</v>
      </c>
      <c r="N317" s="855">
        <v>6</v>
      </c>
      <c r="O317" s="984">
        <f t="shared" si="289"/>
        <v>7</v>
      </c>
      <c r="P317" s="984">
        <f t="shared" si="290"/>
        <v>24</v>
      </c>
      <c r="Q317" s="984">
        <f t="shared" si="290"/>
        <v>24</v>
      </c>
      <c r="R317" s="984">
        <f t="shared" si="291"/>
        <v>48</v>
      </c>
      <c r="S317" s="690"/>
      <c r="T317" s="676" t="str">
        <f t="shared" si="292"/>
        <v>TRUE</v>
      </c>
      <c r="U317" s="676" t="str">
        <f t="shared" si="293"/>
        <v>TRUE</v>
      </c>
      <c r="V317" s="676" t="str">
        <f t="shared" si="277"/>
        <v>TRUE</v>
      </c>
      <c r="X317" s="675">
        <f>Birth!Y317</f>
        <v>24</v>
      </c>
      <c r="Y317" s="675">
        <f>Birth!Z317</f>
        <v>24</v>
      </c>
      <c r="Z317" s="675">
        <f>Birth!AA317</f>
        <v>48</v>
      </c>
    </row>
    <row r="318" spans="1:26" s="675" customFormat="1" ht="15" customHeight="1">
      <c r="A318" s="675">
        <v>7</v>
      </c>
      <c r="B318" s="666">
        <v>110</v>
      </c>
      <c r="C318" s="654" t="s">
        <v>63</v>
      </c>
      <c r="D318" s="1038">
        <v>98</v>
      </c>
      <c r="E318" s="1038">
        <v>82</v>
      </c>
      <c r="F318" s="984">
        <f t="shared" si="286"/>
        <v>180</v>
      </c>
      <c r="G318" s="1038">
        <v>3</v>
      </c>
      <c r="H318" s="1038">
        <v>3</v>
      </c>
      <c r="I318" s="984">
        <f t="shared" si="287"/>
        <v>6</v>
      </c>
      <c r="J318" s="1038">
        <v>0</v>
      </c>
      <c r="K318" s="1038">
        <v>0</v>
      </c>
      <c r="L318" s="984">
        <f t="shared" si="288"/>
        <v>0</v>
      </c>
      <c r="M318" s="984">
        <v>3</v>
      </c>
      <c r="N318" s="984">
        <v>3</v>
      </c>
      <c r="O318" s="984">
        <f t="shared" si="289"/>
        <v>6</v>
      </c>
      <c r="P318" s="984">
        <f t="shared" si="290"/>
        <v>104</v>
      </c>
      <c r="Q318" s="984">
        <f t="shared" si="290"/>
        <v>88</v>
      </c>
      <c r="R318" s="984">
        <f t="shared" si="291"/>
        <v>192</v>
      </c>
      <c r="S318" s="690"/>
      <c r="T318" s="676" t="str">
        <f t="shared" si="292"/>
        <v>TRUE</v>
      </c>
      <c r="U318" s="676" t="str">
        <f t="shared" si="293"/>
        <v>TRUE</v>
      </c>
      <c r="V318" s="676" t="str">
        <f t="shared" si="277"/>
        <v>TRUE</v>
      </c>
      <c r="X318" s="675">
        <f>Birth!Y318</f>
        <v>104</v>
      </c>
      <c r="Y318" s="675">
        <f>Birth!Z318</f>
        <v>88</v>
      </c>
      <c r="Z318" s="675">
        <f>Birth!AA318</f>
        <v>192</v>
      </c>
    </row>
    <row r="319" spans="1:26" s="675" customFormat="1" ht="15" customHeight="1">
      <c r="B319" s="665"/>
      <c r="C319" s="687" t="s">
        <v>6</v>
      </c>
      <c r="D319" s="1031">
        <f>SUM(D312:D318)</f>
        <v>2125</v>
      </c>
      <c r="E319" s="1031">
        <f t="shared" ref="E319:R319" si="294">SUM(E312:E318)</f>
        <v>1896</v>
      </c>
      <c r="F319" s="1031">
        <f t="shared" si="294"/>
        <v>4021</v>
      </c>
      <c r="G319" s="1031">
        <f t="shared" si="294"/>
        <v>1990</v>
      </c>
      <c r="H319" s="1031">
        <f t="shared" si="294"/>
        <v>1842</v>
      </c>
      <c r="I319" s="1031">
        <f t="shared" si="294"/>
        <v>3832</v>
      </c>
      <c r="J319" s="1031">
        <f t="shared" si="294"/>
        <v>12</v>
      </c>
      <c r="K319" s="1031">
        <f t="shared" si="294"/>
        <v>13</v>
      </c>
      <c r="L319" s="1031">
        <f t="shared" si="294"/>
        <v>25</v>
      </c>
      <c r="M319" s="1031">
        <f t="shared" si="294"/>
        <v>87</v>
      </c>
      <c r="N319" s="1031">
        <f t="shared" si="294"/>
        <v>94</v>
      </c>
      <c r="O319" s="1031">
        <f t="shared" si="294"/>
        <v>181</v>
      </c>
      <c r="P319" s="1031">
        <f t="shared" si="294"/>
        <v>4214</v>
      </c>
      <c r="Q319" s="1031">
        <f t="shared" si="294"/>
        <v>3845</v>
      </c>
      <c r="R319" s="1031">
        <f t="shared" si="294"/>
        <v>8059</v>
      </c>
      <c r="S319" s="915"/>
      <c r="T319" s="676" t="str">
        <f t="shared" si="292"/>
        <v>TRUE</v>
      </c>
      <c r="U319" s="676" t="str">
        <f t="shared" si="293"/>
        <v>TRUE</v>
      </c>
      <c r="V319" s="676" t="str">
        <f t="shared" si="277"/>
        <v>TRUE</v>
      </c>
      <c r="X319" s="675">
        <f>Birth!Y319</f>
        <v>4214</v>
      </c>
      <c r="Y319" s="675">
        <f>Birth!Z319</f>
        <v>3845</v>
      </c>
      <c r="Z319" s="675">
        <f>Birth!AA319</f>
        <v>8059</v>
      </c>
    </row>
    <row r="320" spans="1:26" s="675" customFormat="1" ht="15" customHeight="1">
      <c r="B320" s="688" t="s">
        <v>67</v>
      </c>
      <c r="C320" s="689"/>
      <c r="D320" s="1048"/>
      <c r="E320" s="1048"/>
      <c r="F320" s="1048"/>
      <c r="G320" s="1048"/>
      <c r="H320" s="1048"/>
      <c r="I320" s="1048"/>
      <c r="J320" s="1048"/>
      <c r="K320" s="1048"/>
      <c r="L320" s="1048"/>
      <c r="M320" s="1048"/>
      <c r="N320" s="1048"/>
      <c r="O320" s="1048"/>
      <c r="P320" s="1049"/>
      <c r="Q320" s="1049"/>
      <c r="R320" s="1048"/>
      <c r="S320" s="680"/>
      <c r="T320" s="676" t="str">
        <f t="shared" si="292"/>
        <v>TRUE</v>
      </c>
      <c r="U320" s="676" t="str">
        <f t="shared" si="293"/>
        <v>TRUE</v>
      </c>
      <c r="V320" s="676" t="str">
        <f t="shared" si="277"/>
        <v>TRUE</v>
      </c>
      <c r="X320" s="675">
        <f>Birth!Y320</f>
        <v>0</v>
      </c>
      <c r="Y320" s="675">
        <f>Birth!Z320</f>
        <v>0</v>
      </c>
      <c r="Z320" s="675">
        <f>Birth!AA320</f>
        <v>0</v>
      </c>
    </row>
    <row r="321" spans="1:26" s="675" customFormat="1" ht="15" customHeight="1">
      <c r="A321" s="675">
        <v>1</v>
      </c>
      <c r="B321" s="666">
        <v>111</v>
      </c>
      <c r="C321" s="694" t="s">
        <v>69</v>
      </c>
      <c r="D321" s="1038">
        <v>1784</v>
      </c>
      <c r="E321" s="1038">
        <v>1728</v>
      </c>
      <c r="F321" s="984">
        <f t="shared" ref="F321:F327" si="295">SUM(D321:E321)</f>
        <v>3512</v>
      </c>
      <c r="G321" s="1038">
        <v>3234</v>
      </c>
      <c r="H321" s="1038">
        <v>2742</v>
      </c>
      <c r="I321" s="984">
        <f t="shared" ref="I321:I327" si="296">SUM(G321:H321)</f>
        <v>5976</v>
      </c>
      <c r="J321" s="984"/>
      <c r="K321" s="984"/>
      <c r="L321" s="984">
        <f t="shared" ref="L321:L327" si="297">SUM(J321:K321)</f>
        <v>0</v>
      </c>
      <c r="M321" s="984">
        <v>119</v>
      </c>
      <c r="N321" s="984">
        <v>321</v>
      </c>
      <c r="O321" s="984">
        <f t="shared" ref="O321:O327" si="298">SUM(M321:N321)</f>
        <v>440</v>
      </c>
      <c r="P321" s="984">
        <f>D321+G321+J321+M321</f>
        <v>5137</v>
      </c>
      <c r="Q321" s="984">
        <f t="shared" ref="P321:Q327" si="299">E321+H321+K321+N321</f>
        <v>4791</v>
      </c>
      <c r="R321" s="984">
        <f t="shared" ref="R321:R327" si="300">P321+Q321</f>
        <v>9928</v>
      </c>
      <c r="S321" s="690"/>
      <c r="T321" s="676" t="str">
        <f t="shared" si="292"/>
        <v>TRUE</v>
      </c>
      <c r="U321" s="676" t="str">
        <f t="shared" si="293"/>
        <v>TRUE</v>
      </c>
      <c r="V321" s="676" t="str">
        <f t="shared" si="277"/>
        <v>TRUE</v>
      </c>
      <c r="W321" s="680"/>
      <c r="X321" s="675">
        <f>Birth!Y321</f>
        <v>5137</v>
      </c>
      <c r="Y321" s="675">
        <f>Birth!Z321</f>
        <v>4791</v>
      </c>
      <c r="Z321" s="675">
        <f>Birth!AA321</f>
        <v>9928</v>
      </c>
    </row>
    <row r="322" spans="1:26" s="675" customFormat="1" ht="15" customHeight="1">
      <c r="A322" s="675">
        <v>2</v>
      </c>
      <c r="B322" s="666">
        <v>112</v>
      </c>
      <c r="C322" s="694" t="s">
        <v>682</v>
      </c>
      <c r="D322" s="984">
        <v>101</v>
      </c>
      <c r="E322" s="984">
        <v>97</v>
      </c>
      <c r="F322" s="984">
        <f t="shared" si="295"/>
        <v>198</v>
      </c>
      <c r="G322" s="984">
        <v>24</v>
      </c>
      <c r="H322" s="984">
        <v>28</v>
      </c>
      <c r="I322" s="984">
        <f t="shared" si="296"/>
        <v>52</v>
      </c>
      <c r="J322" s="984">
        <v>6</v>
      </c>
      <c r="K322" s="984">
        <v>8</v>
      </c>
      <c r="L322" s="984">
        <f t="shared" si="297"/>
        <v>14</v>
      </c>
      <c r="M322" s="984">
        <v>5</v>
      </c>
      <c r="N322" s="984">
        <v>10</v>
      </c>
      <c r="O322" s="984">
        <f t="shared" si="298"/>
        <v>15</v>
      </c>
      <c r="P322" s="984">
        <f t="shared" si="299"/>
        <v>136</v>
      </c>
      <c r="Q322" s="984">
        <f t="shared" si="299"/>
        <v>143</v>
      </c>
      <c r="R322" s="984">
        <f t="shared" si="300"/>
        <v>279</v>
      </c>
      <c r="S322" s="690"/>
      <c r="T322" s="676" t="str">
        <f t="shared" si="292"/>
        <v>TRUE</v>
      </c>
      <c r="U322" s="676" t="str">
        <f t="shared" si="293"/>
        <v>TRUE</v>
      </c>
      <c r="V322" s="676" t="str">
        <f t="shared" si="277"/>
        <v>TRUE</v>
      </c>
      <c r="W322" s="680"/>
      <c r="X322" s="675">
        <f>Birth!Y322</f>
        <v>136</v>
      </c>
      <c r="Y322" s="675">
        <f>Birth!Z322</f>
        <v>143</v>
      </c>
      <c r="Z322" s="675">
        <f>Birth!AA322</f>
        <v>279</v>
      </c>
    </row>
    <row r="323" spans="1:26" s="675" customFormat="1" ht="15" customHeight="1">
      <c r="A323" s="675">
        <v>3</v>
      </c>
      <c r="B323" s="666">
        <v>113</v>
      </c>
      <c r="C323" s="694" t="s">
        <v>683</v>
      </c>
      <c r="D323" s="1038">
        <v>183</v>
      </c>
      <c r="E323" s="1038">
        <v>183</v>
      </c>
      <c r="F323" s="984">
        <f t="shared" si="295"/>
        <v>366</v>
      </c>
      <c r="G323" s="1038">
        <v>39</v>
      </c>
      <c r="H323" s="1038">
        <v>35</v>
      </c>
      <c r="I323" s="984">
        <f t="shared" si="296"/>
        <v>74</v>
      </c>
      <c r="J323" s="984"/>
      <c r="K323" s="984"/>
      <c r="L323" s="984">
        <f t="shared" si="297"/>
        <v>0</v>
      </c>
      <c r="M323" s="984">
        <v>6</v>
      </c>
      <c r="N323" s="984">
        <v>8</v>
      </c>
      <c r="O323" s="984">
        <f t="shared" si="298"/>
        <v>14</v>
      </c>
      <c r="P323" s="984">
        <f t="shared" si="299"/>
        <v>228</v>
      </c>
      <c r="Q323" s="984">
        <f t="shared" si="299"/>
        <v>226</v>
      </c>
      <c r="R323" s="984">
        <f t="shared" si="300"/>
        <v>454</v>
      </c>
      <c r="S323" s="690"/>
      <c r="T323" s="676" t="str">
        <f t="shared" si="292"/>
        <v>TRUE</v>
      </c>
      <c r="U323" s="676" t="str">
        <f t="shared" si="293"/>
        <v>TRUE</v>
      </c>
      <c r="V323" s="676" t="str">
        <f t="shared" si="277"/>
        <v>TRUE</v>
      </c>
      <c r="W323" s="680"/>
      <c r="X323" s="675">
        <f>Birth!Y323</f>
        <v>228</v>
      </c>
      <c r="Y323" s="675">
        <f>Birth!Z323</f>
        <v>226</v>
      </c>
      <c r="Z323" s="675">
        <f>Birth!AA323</f>
        <v>454</v>
      </c>
    </row>
    <row r="324" spans="1:26" s="675" customFormat="1" ht="15" customHeight="1">
      <c r="A324" s="675">
        <v>4</v>
      </c>
      <c r="B324" s="666">
        <v>114</v>
      </c>
      <c r="C324" s="694" t="s">
        <v>68</v>
      </c>
      <c r="D324" s="984">
        <v>76</v>
      </c>
      <c r="E324" s="984">
        <v>98</v>
      </c>
      <c r="F324" s="984">
        <f t="shared" si="295"/>
        <v>174</v>
      </c>
      <c r="G324" s="984">
        <v>27</v>
      </c>
      <c r="H324" s="984">
        <v>28</v>
      </c>
      <c r="I324" s="984">
        <f t="shared" si="296"/>
        <v>55</v>
      </c>
      <c r="J324" s="984"/>
      <c r="K324" s="984"/>
      <c r="L324" s="984">
        <f t="shared" si="297"/>
        <v>0</v>
      </c>
      <c r="M324" s="984">
        <v>0</v>
      </c>
      <c r="N324" s="984">
        <v>0</v>
      </c>
      <c r="O324" s="984">
        <f t="shared" si="298"/>
        <v>0</v>
      </c>
      <c r="P324" s="984">
        <f t="shared" si="299"/>
        <v>103</v>
      </c>
      <c r="Q324" s="984">
        <f t="shared" si="299"/>
        <v>126</v>
      </c>
      <c r="R324" s="984">
        <f t="shared" si="300"/>
        <v>229</v>
      </c>
      <c r="S324" s="690"/>
      <c r="T324" s="676" t="str">
        <f t="shared" si="292"/>
        <v>TRUE</v>
      </c>
      <c r="U324" s="676" t="str">
        <f t="shared" si="293"/>
        <v>TRUE</v>
      </c>
      <c r="V324" s="676" t="str">
        <f t="shared" si="277"/>
        <v>TRUE</v>
      </c>
      <c r="W324" s="680"/>
      <c r="X324" s="675">
        <f>Birth!Y324</f>
        <v>103</v>
      </c>
      <c r="Y324" s="675">
        <f>Birth!Z324</f>
        <v>126</v>
      </c>
      <c r="Z324" s="675">
        <f>Birth!AA324</f>
        <v>229</v>
      </c>
    </row>
    <row r="325" spans="1:26" s="675" customFormat="1" ht="15" customHeight="1">
      <c r="A325" s="675">
        <v>5</v>
      </c>
      <c r="B325" s="666">
        <v>115</v>
      </c>
      <c r="C325" s="694" t="s">
        <v>684</v>
      </c>
      <c r="D325" s="1038">
        <v>69</v>
      </c>
      <c r="E325" s="1038">
        <v>71</v>
      </c>
      <c r="F325" s="984">
        <f t="shared" si="295"/>
        <v>140</v>
      </c>
      <c r="G325" s="1038">
        <v>56</v>
      </c>
      <c r="H325" s="1038">
        <v>50</v>
      </c>
      <c r="I325" s="984">
        <f t="shared" si="296"/>
        <v>106</v>
      </c>
      <c r="J325" s="984">
        <v>3</v>
      </c>
      <c r="K325" s="984">
        <v>2</v>
      </c>
      <c r="L325" s="984">
        <f t="shared" si="297"/>
        <v>5</v>
      </c>
      <c r="M325" s="984">
        <v>0</v>
      </c>
      <c r="N325" s="984">
        <v>0</v>
      </c>
      <c r="O325" s="984">
        <f t="shared" si="298"/>
        <v>0</v>
      </c>
      <c r="P325" s="984">
        <f t="shared" si="299"/>
        <v>128</v>
      </c>
      <c r="Q325" s="984">
        <f t="shared" si="299"/>
        <v>123</v>
      </c>
      <c r="R325" s="984">
        <f t="shared" si="300"/>
        <v>251</v>
      </c>
      <c r="S325" s="690"/>
      <c r="T325" s="676" t="str">
        <f t="shared" si="292"/>
        <v>TRUE</v>
      </c>
      <c r="U325" s="676" t="str">
        <f t="shared" si="293"/>
        <v>TRUE</v>
      </c>
      <c r="V325" s="676" t="str">
        <f t="shared" si="277"/>
        <v>TRUE</v>
      </c>
      <c r="W325" s="680"/>
      <c r="X325" s="675">
        <f>Birth!Y325</f>
        <v>128</v>
      </c>
      <c r="Y325" s="675">
        <f>Birth!Z325</f>
        <v>123</v>
      </c>
      <c r="Z325" s="675">
        <f>Birth!AA325</f>
        <v>251</v>
      </c>
    </row>
    <row r="326" spans="1:26" s="675" customFormat="1" ht="15" customHeight="1">
      <c r="A326" s="675">
        <v>6</v>
      </c>
      <c r="B326" s="666">
        <v>116</v>
      </c>
      <c r="C326" s="694" t="s">
        <v>698</v>
      </c>
      <c r="D326" s="1038">
        <v>11</v>
      </c>
      <c r="E326" s="1038">
        <v>10</v>
      </c>
      <c r="F326" s="984">
        <f t="shared" si="295"/>
        <v>21</v>
      </c>
      <c r="G326" s="1038">
        <v>96</v>
      </c>
      <c r="H326" s="1038">
        <v>61</v>
      </c>
      <c r="I326" s="984">
        <f t="shared" si="296"/>
        <v>157</v>
      </c>
      <c r="J326" s="984"/>
      <c r="K326" s="984"/>
      <c r="L326" s="984">
        <f t="shared" si="297"/>
        <v>0</v>
      </c>
      <c r="M326" s="984">
        <v>10</v>
      </c>
      <c r="N326" s="984">
        <v>11</v>
      </c>
      <c r="O326" s="984">
        <f t="shared" si="298"/>
        <v>21</v>
      </c>
      <c r="P326" s="984">
        <f t="shared" si="299"/>
        <v>117</v>
      </c>
      <c r="Q326" s="984">
        <f t="shared" si="299"/>
        <v>82</v>
      </c>
      <c r="R326" s="984">
        <f>P326+Q326</f>
        <v>199</v>
      </c>
      <c r="S326" s="690"/>
      <c r="T326" s="676" t="str">
        <f t="shared" si="292"/>
        <v>TRUE</v>
      </c>
      <c r="U326" s="676" t="str">
        <f t="shared" si="293"/>
        <v>TRUE</v>
      </c>
      <c r="V326" s="676" t="str">
        <f>IF(R326=Z326,"TRUE","FALSE")</f>
        <v>TRUE</v>
      </c>
      <c r="W326" s="680"/>
      <c r="X326" s="675">
        <f>Birth!Y326</f>
        <v>117</v>
      </c>
      <c r="Y326" s="675">
        <f>Birth!Z326</f>
        <v>82</v>
      </c>
      <c r="Z326" s="675">
        <f>Birth!AA326</f>
        <v>199</v>
      </c>
    </row>
    <row r="327" spans="1:26" s="675" customFormat="1" ht="15" customHeight="1">
      <c r="A327" s="675">
        <v>7</v>
      </c>
      <c r="B327" s="666">
        <v>117</v>
      </c>
      <c r="C327" s="680" t="s">
        <v>768</v>
      </c>
      <c r="D327" s="984">
        <v>8</v>
      </c>
      <c r="E327" s="984">
        <v>18</v>
      </c>
      <c r="F327" s="984">
        <f t="shared" si="295"/>
        <v>26</v>
      </c>
      <c r="G327" s="984">
        <v>76</v>
      </c>
      <c r="H327" s="984">
        <v>47</v>
      </c>
      <c r="I327" s="984">
        <f t="shared" si="296"/>
        <v>123</v>
      </c>
      <c r="J327" s="984">
        <v>2</v>
      </c>
      <c r="K327" s="984"/>
      <c r="L327" s="984">
        <f t="shared" si="297"/>
        <v>2</v>
      </c>
      <c r="M327" s="984">
        <v>0</v>
      </c>
      <c r="N327" s="984">
        <v>0</v>
      </c>
      <c r="O327" s="984">
        <f t="shared" si="298"/>
        <v>0</v>
      </c>
      <c r="P327" s="984">
        <f t="shared" si="299"/>
        <v>86</v>
      </c>
      <c r="Q327" s="984">
        <f t="shared" si="299"/>
        <v>65</v>
      </c>
      <c r="R327" s="984">
        <f t="shared" si="300"/>
        <v>151</v>
      </c>
      <c r="S327" s="690"/>
      <c r="T327" s="676" t="str">
        <f t="shared" si="292"/>
        <v>TRUE</v>
      </c>
      <c r="U327" s="676" t="str">
        <f t="shared" si="293"/>
        <v>TRUE</v>
      </c>
      <c r="V327" s="676" t="str">
        <f t="shared" si="277"/>
        <v>TRUE</v>
      </c>
      <c r="W327" s="680"/>
      <c r="X327" s="675">
        <f>Birth!Y327</f>
        <v>86</v>
      </c>
      <c r="Y327" s="675">
        <f>Birth!Z327</f>
        <v>65</v>
      </c>
      <c r="Z327" s="675">
        <f>Birth!AA327</f>
        <v>151</v>
      </c>
    </row>
    <row r="328" spans="1:26" s="675" customFormat="1" ht="15" customHeight="1">
      <c r="B328" s="665"/>
      <c r="C328" s="687" t="s">
        <v>6</v>
      </c>
      <c r="D328" s="1031">
        <f>SUM(D321:D327)</f>
        <v>2232</v>
      </c>
      <c r="E328" s="1031">
        <f t="shared" ref="E328:R328" si="301">SUM(E321:E327)</f>
        <v>2205</v>
      </c>
      <c r="F328" s="1031">
        <f t="shared" si="301"/>
        <v>4437</v>
      </c>
      <c r="G328" s="1031">
        <f t="shared" si="301"/>
        <v>3552</v>
      </c>
      <c r="H328" s="1031">
        <f t="shared" si="301"/>
        <v>2991</v>
      </c>
      <c r="I328" s="1031">
        <f t="shared" si="301"/>
        <v>6543</v>
      </c>
      <c r="J328" s="1031">
        <f t="shared" si="301"/>
        <v>11</v>
      </c>
      <c r="K328" s="1031">
        <f t="shared" si="301"/>
        <v>10</v>
      </c>
      <c r="L328" s="1031">
        <f t="shared" si="301"/>
        <v>21</v>
      </c>
      <c r="M328" s="1031">
        <f t="shared" si="301"/>
        <v>140</v>
      </c>
      <c r="N328" s="1031">
        <f t="shared" si="301"/>
        <v>350</v>
      </c>
      <c r="O328" s="1031">
        <f t="shared" si="301"/>
        <v>490</v>
      </c>
      <c r="P328" s="1031">
        <f t="shared" si="301"/>
        <v>5935</v>
      </c>
      <c r="Q328" s="1031">
        <f t="shared" si="301"/>
        <v>5556</v>
      </c>
      <c r="R328" s="1031">
        <f t="shared" si="301"/>
        <v>11491</v>
      </c>
      <c r="S328" s="915"/>
      <c r="T328" s="676" t="str">
        <f t="shared" si="292"/>
        <v>TRUE</v>
      </c>
      <c r="U328" s="676" t="str">
        <f t="shared" si="293"/>
        <v>TRUE</v>
      </c>
      <c r="V328" s="676" t="str">
        <f t="shared" si="277"/>
        <v>TRUE</v>
      </c>
      <c r="X328" s="675">
        <f>Birth!Y328</f>
        <v>5935</v>
      </c>
      <c r="Y328" s="675">
        <f>Birth!Z328</f>
        <v>5556</v>
      </c>
      <c r="Z328" s="675">
        <f>Birth!AA328</f>
        <v>11491</v>
      </c>
    </row>
    <row r="329" spans="1:26" s="675" customFormat="1" ht="15" customHeight="1">
      <c r="B329" s="693" t="s">
        <v>781</v>
      </c>
      <c r="C329" s="689"/>
      <c r="D329" s="1048"/>
      <c r="E329" s="1048"/>
      <c r="F329" s="1048"/>
      <c r="G329" s="1048"/>
      <c r="H329" s="1048"/>
      <c r="I329" s="1048"/>
      <c r="J329" s="1048"/>
      <c r="K329" s="1048"/>
      <c r="L329" s="1048"/>
      <c r="M329" s="1048"/>
      <c r="N329" s="1048"/>
      <c r="O329" s="1048"/>
      <c r="P329" s="1049"/>
      <c r="Q329" s="1049"/>
      <c r="R329" s="1048"/>
      <c r="S329" s="680"/>
      <c r="T329" s="676" t="str">
        <f t="shared" si="292"/>
        <v>TRUE</v>
      </c>
      <c r="U329" s="676" t="str">
        <f t="shared" si="293"/>
        <v>TRUE</v>
      </c>
      <c r="V329" s="676" t="str">
        <f t="shared" si="277"/>
        <v>TRUE</v>
      </c>
      <c r="X329" s="675">
        <f>Birth!Y329</f>
        <v>0</v>
      </c>
      <c r="Y329" s="675">
        <f>Birth!Z329</f>
        <v>0</v>
      </c>
      <c r="Z329" s="675">
        <f>Birth!AA329</f>
        <v>0</v>
      </c>
    </row>
    <row r="330" spans="1:26" s="675" customFormat="1" ht="15" customHeight="1">
      <c r="A330" s="675">
        <v>1</v>
      </c>
      <c r="B330" s="666">
        <v>118</v>
      </c>
      <c r="C330" s="694" t="s">
        <v>685</v>
      </c>
      <c r="D330" s="1038">
        <v>318</v>
      </c>
      <c r="E330" s="1038">
        <v>264</v>
      </c>
      <c r="F330" s="984">
        <f t="shared" ref="F330:F333" si="302">SUM(D330:E330)</f>
        <v>582</v>
      </c>
      <c r="G330" s="1038">
        <v>255</v>
      </c>
      <c r="H330" s="1038">
        <v>199</v>
      </c>
      <c r="I330" s="984">
        <f t="shared" ref="I330:I333" si="303">SUM(G330:H330)</f>
        <v>454</v>
      </c>
      <c r="J330" s="1038"/>
      <c r="K330" s="1038"/>
      <c r="L330" s="984">
        <f t="shared" ref="L330:L333" si="304">SUM(J330:K330)</f>
        <v>0</v>
      </c>
      <c r="M330" s="1038">
        <v>2</v>
      </c>
      <c r="N330" s="1038">
        <v>5</v>
      </c>
      <c r="O330" s="984">
        <f t="shared" ref="O330:O333" si="305">SUM(M330:N330)</f>
        <v>7</v>
      </c>
      <c r="P330" s="984">
        <f t="shared" ref="P330:Q333" si="306">D330+G330+J330+M330</f>
        <v>575</v>
      </c>
      <c r="Q330" s="984">
        <f t="shared" si="306"/>
        <v>468</v>
      </c>
      <c r="R330" s="984">
        <f>P330+Q330</f>
        <v>1043</v>
      </c>
      <c r="S330" s="690"/>
      <c r="T330" s="676" t="str">
        <f t="shared" si="292"/>
        <v>TRUE</v>
      </c>
      <c r="U330" s="676" t="str">
        <f t="shared" si="293"/>
        <v>TRUE</v>
      </c>
      <c r="V330" s="676" t="str">
        <f t="shared" si="277"/>
        <v>TRUE</v>
      </c>
      <c r="X330" s="675">
        <f>Birth!Y330</f>
        <v>575</v>
      </c>
      <c r="Y330" s="675">
        <f>Birth!Z330</f>
        <v>468</v>
      </c>
      <c r="Z330" s="675">
        <f>Birth!AA330</f>
        <v>1043</v>
      </c>
    </row>
    <row r="331" spans="1:26" s="675" customFormat="1" ht="15" customHeight="1">
      <c r="A331" s="675">
        <v>2</v>
      </c>
      <c r="B331" s="666">
        <v>119</v>
      </c>
      <c r="C331" s="694" t="s">
        <v>70</v>
      </c>
      <c r="D331" s="1038">
        <v>90</v>
      </c>
      <c r="E331" s="1038">
        <v>91</v>
      </c>
      <c r="F331" s="984">
        <f t="shared" si="302"/>
        <v>181</v>
      </c>
      <c r="G331" s="1038">
        <v>16</v>
      </c>
      <c r="H331" s="1038">
        <v>16</v>
      </c>
      <c r="I331" s="984">
        <f t="shared" si="303"/>
        <v>32</v>
      </c>
      <c r="J331" s="1038"/>
      <c r="K331" s="1038"/>
      <c r="L331" s="984">
        <f t="shared" si="304"/>
        <v>0</v>
      </c>
      <c r="M331" s="1038">
        <v>0</v>
      </c>
      <c r="N331" s="1038">
        <v>1</v>
      </c>
      <c r="O331" s="984">
        <f t="shared" si="305"/>
        <v>1</v>
      </c>
      <c r="P331" s="984">
        <f t="shared" si="306"/>
        <v>106</v>
      </c>
      <c r="Q331" s="984">
        <f t="shared" si="306"/>
        <v>108</v>
      </c>
      <c r="R331" s="984">
        <f>P331+Q331</f>
        <v>214</v>
      </c>
      <c r="S331" s="690"/>
      <c r="T331" s="676" t="str">
        <f t="shared" si="292"/>
        <v>TRUE</v>
      </c>
      <c r="U331" s="676" t="str">
        <f t="shared" si="293"/>
        <v>TRUE</v>
      </c>
      <c r="V331" s="676" t="str">
        <f t="shared" si="277"/>
        <v>TRUE</v>
      </c>
      <c r="X331" s="675">
        <f>Birth!Y331</f>
        <v>106</v>
      </c>
      <c r="Y331" s="675">
        <f>Birth!Z331</f>
        <v>108</v>
      </c>
      <c r="Z331" s="675">
        <f>Birth!AA331</f>
        <v>214</v>
      </c>
    </row>
    <row r="332" spans="1:26" s="675" customFormat="1" ht="15" customHeight="1">
      <c r="A332" s="675">
        <v>3</v>
      </c>
      <c r="B332" s="666">
        <v>120</v>
      </c>
      <c r="C332" s="694" t="s">
        <v>781</v>
      </c>
      <c r="D332" s="1038">
        <v>658</v>
      </c>
      <c r="E332" s="1038">
        <v>651</v>
      </c>
      <c r="F332" s="984">
        <f t="shared" si="302"/>
        <v>1309</v>
      </c>
      <c r="G332" s="1038">
        <v>2264</v>
      </c>
      <c r="H332" s="1038">
        <v>2104</v>
      </c>
      <c r="I332" s="984">
        <f t="shared" si="303"/>
        <v>4368</v>
      </c>
      <c r="J332" s="1038"/>
      <c r="K332" s="1038"/>
      <c r="L332" s="984">
        <f t="shared" si="304"/>
        <v>0</v>
      </c>
      <c r="M332" s="1038">
        <v>44</v>
      </c>
      <c r="N332" s="1038">
        <v>44</v>
      </c>
      <c r="O332" s="984">
        <f t="shared" si="305"/>
        <v>88</v>
      </c>
      <c r="P332" s="984">
        <f t="shared" si="306"/>
        <v>2966</v>
      </c>
      <c r="Q332" s="984">
        <f t="shared" si="306"/>
        <v>2799</v>
      </c>
      <c r="R332" s="984">
        <f>P332+Q332</f>
        <v>5765</v>
      </c>
      <c r="S332" s="690"/>
      <c r="T332" s="676" t="str">
        <f t="shared" si="292"/>
        <v>TRUE</v>
      </c>
      <c r="U332" s="676" t="str">
        <f t="shared" si="293"/>
        <v>TRUE</v>
      </c>
      <c r="V332" s="676" t="str">
        <f t="shared" si="277"/>
        <v>TRUE</v>
      </c>
      <c r="X332" s="675">
        <f>Birth!Y332</f>
        <v>2966</v>
      </c>
      <c r="Y332" s="675">
        <f>Birth!Z332</f>
        <v>2799</v>
      </c>
      <c r="Z332" s="675">
        <f>Birth!AA332</f>
        <v>5765</v>
      </c>
    </row>
    <row r="333" spans="1:26" s="675" customFormat="1" ht="15" customHeight="1">
      <c r="A333" s="675">
        <v>4</v>
      </c>
      <c r="B333" s="666">
        <v>121</v>
      </c>
      <c r="C333" s="694" t="s">
        <v>71</v>
      </c>
      <c r="D333" s="1038">
        <v>839</v>
      </c>
      <c r="E333" s="1038">
        <v>743</v>
      </c>
      <c r="F333" s="984">
        <f t="shared" si="302"/>
        <v>1582</v>
      </c>
      <c r="G333" s="1038">
        <v>438</v>
      </c>
      <c r="H333" s="1038">
        <v>385</v>
      </c>
      <c r="I333" s="984">
        <f t="shared" si="303"/>
        <v>823</v>
      </c>
      <c r="J333" s="1038">
        <v>40</v>
      </c>
      <c r="K333" s="1038">
        <v>33</v>
      </c>
      <c r="L333" s="984">
        <f t="shared" si="304"/>
        <v>73</v>
      </c>
      <c r="M333" s="1038">
        <v>0</v>
      </c>
      <c r="N333" s="1038">
        <v>0</v>
      </c>
      <c r="O333" s="984">
        <f t="shared" si="305"/>
        <v>0</v>
      </c>
      <c r="P333" s="984">
        <f t="shared" si="306"/>
        <v>1317</v>
      </c>
      <c r="Q333" s="984">
        <f t="shared" si="306"/>
        <v>1161</v>
      </c>
      <c r="R333" s="984">
        <f>P333+Q333</f>
        <v>2478</v>
      </c>
      <c r="S333" s="690"/>
      <c r="T333" s="676" t="str">
        <f t="shared" si="292"/>
        <v>TRUE</v>
      </c>
      <c r="U333" s="676" t="str">
        <f t="shared" si="293"/>
        <v>TRUE</v>
      </c>
      <c r="V333" s="676" t="str">
        <f t="shared" si="277"/>
        <v>TRUE</v>
      </c>
      <c r="X333" s="675">
        <f>Birth!Y333</f>
        <v>1317</v>
      </c>
      <c r="Y333" s="675">
        <f>Birth!Z333</f>
        <v>1161</v>
      </c>
      <c r="Z333" s="675">
        <f>Birth!AA333</f>
        <v>2478</v>
      </c>
    </row>
    <row r="334" spans="1:26" s="675" customFormat="1" ht="15" customHeight="1">
      <c r="B334" s="665"/>
      <c r="C334" s="687" t="s">
        <v>6</v>
      </c>
      <c r="D334" s="1031">
        <f>SUM(D330:D333)</f>
        <v>1905</v>
      </c>
      <c r="E334" s="1031">
        <f t="shared" ref="E334:R334" si="307">SUM(E330:E333)</f>
        <v>1749</v>
      </c>
      <c r="F334" s="1031">
        <f t="shared" si="307"/>
        <v>3654</v>
      </c>
      <c r="G334" s="1031">
        <f t="shared" si="307"/>
        <v>2973</v>
      </c>
      <c r="H334" s="1031">
        <f t="shared" si="307"/>
        <v>2704</v>
      </c>
      <c r="I334" s="1031">
        <f t="shared" si="307"/>
        <v>5677</v>
      </c>
      <c r="J334" s="1031">
        <f t="shared" si="307"/>
        <v>40</v>
      </c>
      <c r="K334" s="1031">
        <f t="shared" si="307"/>
        <v>33</v>
      </c>
      <c r="L334" s="1031">
        <f t="shared" si="307"/>
        <v>73</v>
      </c>
      <c r="M334" s="1031">
        <f t="shared" si="307"/>
        <v>46</v>
      </c>
      <c r="N334" s="1031">
        <f t="shared" si="307"/>
        <v>50</v>
      </c>
      <c r="O334" s="1031">
        <f t="shared" si="307"/>
        <v>96</v>
      </c>
      <c r="P334" s="1031">
        <f t="shared" si="307"/>
        <v>4964</v>
      </c>
      <c r="Q334" s="1031">
        <f t="shared" si="307"/>
        <v>4536</v>
      </c>
      <c r="R334" s="1031">
        <f t="shared" si="307"/>
        <v>9500</v>
      </c>
      <c r="S334" s="915"/>
      <c r="T334" s="676" t="str">
        <f t="shared" si="292"/>
        <v>TRUE</v>
      </c>
      <c r="U334" s="676" t="str">
        <f t="shared" si="293"/>
        <v>TRUE</v>
      </c>
      <c r="V334" s="676" t="str">
        <f t="shared" si="277"/>
        <v>TRUE</v>
      </c>
      <c r="X334" s="675">
        <f>Birth!Y334</f>
        <v>4964</v>
      </c>
      <c r="Y334" s="675">
        <f>Birth!Z334</f>
        <v>4536</v>
      </c>
      <c r="Z334" s="675">
        <f>Birth!AA334</f>
        <v>9500</v>
      </c>
    </row>
    <row r="335" spans="1:26" s="675" customFormat="1" ht="15" customHeight="1">
      <c r="B335" s="693" t="s">
        <v>72</v>
      </c>
      <c r="C335" s="689"/>
      <c r="D335" s="1048"/>
      <c r="E335" s="1048"/>
      <c r="F335" s="1048"/>
      <c r="G335" s="1048"/>
      <c r="H335" s="1048"/>
      <c r="I335" s="1048"/>
      <c r="J335" s="1048"/>
      <c r="K335" s="1048"/>
      <c r="L335" s="1048"/>
      <c r="M335" s="1048"/>
      <c r="N335" s="1048"/>
      <c r="O335" s="1048"/>
      <c r="P335" s="1049"/>
      <c r="Q335" s="1049"/>
      <c r="R335" s="1048"/>
      <c r="S335" s="680"/>
      <c r="T335" s="676" t="str">
        <f t="shared" si="292"/>
        <v>TRUE</v>
      </c>
      <c r="U335" s="676" t="str">
        <f t="shared" si="293"/>
        <v>TRUE</v>
      </c>
      <c r="V335" s="676" t="str">
        <f t="shared" si="277"/>
        <v>TRUE</v>
      </c>
      <c r="X335" s="675">
        <f>Birth!Y335</f>
        <v>0</v>
      </c>
      <c r="Y335" s="675">
        <f>Birth!Z335</f>
        <v>0</v>
      </c>
      <c r="Z335" s="675">
        <f>Birth!AA335</f>
        <v>0</v>
      </c>
    </row>
    <row r="336" spans="1:26" s="675" customFormat="1" ht="15" customHeight="1">
      <c r="A336" s="675">
        <v>1</v>
      </c>
      <c r="B336" s="666">
        <v>122</v>
      </c>
      <c r="C336" s="656" t="s">
        <v>72</v>
      </c>
      <c r="D336" s="1038">
        <v>2447</v>
      </c>
      <c r="E336" s="1038">
        <v>2234</v>
      </c>
      <c r="F336" s="984">
        <f>D336+E336</f>
        <v>4681</v>
      </c>
      <c r="G336" s="1038">
        <v>1947</v>
      </c>
      <c r="H336" s="1038">
        <v>1732</v>
      </c>
      <c r="I336" s="984">
        <f>G336+H336</f>
        <v>3679</v>
      </c>
      <c r="J336" s="1038">
        <v>21</v>
      </c>
      <c r="K336" s="1038">
        <v>24</v>
      </c>
      <c r="L336" s="984">
        <f>J336+K336</f>
        <v>45</v>
      </c>
      <c r="M336" s="1038">
        <v>1</v>
      </c>
      <c r="N336" s="1038">
        <v>1</v>
      </c>
      <c r="O336" s="984">
        <f>M336+N336</f>
        <v>2</v>
      </c>
      <c r="P336" s="984">
        <f t="shared" ref="P336:Q338" si="308">D336+G336+J336+M336</f>
        <v>4416</v>
      </c>
      <c r="Q336" s="984">
        <f t="shared" si="308"/>
        <v>3991</v>
      </c>
      <c r="R336" s="984">
        <f>P336+Q336</f>
        <v>8407</v>
      </c>
      <c r="S336" s="690"/>
      <c r="T336" s="676" t="str">
        <f t="shared" si="292"/>
        <v>TRUE</v>
      </c>
      <c r="U336" s="676" t="str">
        <f t="shared" si="293"/>
        <v>TRUE</v>
      </c>
      <c r="V336" s="676" t="str">
        <f t="shared" ref="V336:V383" si="309">IF(R336=Z336,"TRUE","FALSE")</f>
        <v>TRUE</v>
      </c>
      <c r="X336" s="675">
        <f>Birth!Y336</f>
        <v>4416</v>
      </c>
      <c r="Y336" s="675">
        <f>Birth!Z336</f>
        <v>3991</v>
      </c>
      <c r="Z336" s="675">
        <f>Birth!AA336</f>
        <v>8407</v>
      </c>
    </row>
    <row r="337" spans="1:26" s="675" customFormat="1" ht="15" customHeight="1">
      <c r="A337" s="675">
        <v>2</v>
      </c>
      <c r="B337" s="666">
        <v>123</v>
      </c>
      <c r="C337" s="656" t="s">
        <v>73</v>
      </c>
      <c r="D337" s="1038">
        <v>87</v>
      </c>
      <c r="E337" s="1038">
        <v>74</v>
      </c>
      <c r="F337" s="984">
        <f>D337+E337</f>
        <v>161</v>
      </c>
      <c r="G337" s="1038">
        <v>112</v>
      </c>
      <c r="H337" s="1038">
        <v>112</v>
      </c>
      <c r="I337" s="984">
        <f>G337+H337</f>
        <v>224</v>
      </c>
      <c r="J337" s="1038">
        <v>0</v>
      </c>
      <c r="K337" s="1038">
        <v>0</v>
      </c>
      <c r="L337" s="984">
        <f>J337+K337</f>
        <v>0</v>
      </c>
      <c r="M337" s="1038">
        <v>15</v>
      </c>
      <c r="N337" s="1038">
        <v>22</v>
      </c>
      <c r="O337" s="984">
        <f>M337+N337</f>
        <v>37</v>
      </c>
      <c r="P337" s="984">
        <f t="shared" si="308"/>
        <v>214</v>
      </c>
      <c r="Q337" s="984">
        <f t="shared" si="308"/>
        <v>208</v>
      </c>
      <c r="R337" s="984">
        <f>P337+Q337</f>
        <v>422</v>
      </c>
      <c r="S337" s="690"/>
      <c r="T337" s="676" t="str">
        <f t="shared" si="292"/>
        <v>TRUE</v>
      </c>
      <c r="U337" s="676" t="str">
        <f t="shared" si="293"/>
        <v>TRUE</v>
      </c>
      <c r="V337" s="676" t="str">
        <f t="shared" si="309"/>
        <v>TRUE</v>
      </c>
      <c r="X337" s="675">
        <f>Birth!Y337</f>
        <v>214</v>
      </c>
      <c r="Y337" s="675">
        <f>Birth!Z337</f>
        <v>208</v>
      </c>
      <c r="Z337" s="675">
        <f>Birth!AA337</f>
        <v>422</v>
      </c>
    </row>
    <row r="338" spans="1:26" s="675" customFormat="1" ht="15" customHeight="1">
      <c r="A338" s="675">
        <v>3</v>
      </c>
      <c r="B338" s="666">
        <v>124</v>
      </c>
      <c r="C338" s="656" t="s">
        <v>779</v>
      </c>
      <c r="D338" s="1038">
        <v>0</v>
      </c>
      <c r="E338" s="1038">
        <v>0</v>
      </c>
      <c r="F338" s="984">
        <f>D338+E338</f>
        <v>0</v>
      </c>
      <c r="G338" s="1038">
        <v>17</v>
      </c>
      <c r="H338" s="1038">
        <v>10</v>
      </c>
      <c r="I338" s="984">
        <f>G338+H338</f>
        <v>27</v>
      </c>
      <c r="J338" s="1038">
        <v>0</v>
      </c>
      <c r="K338" s="1038">
        <v>0</v>
      </c>
      <c r="L338" s="984">
        <f>J338+K338</f>
        <v>0</v>
      </c>
      <c r="M338" s="1038">
        <v>1</v>
      </c>
      <c r="N338" s="1038">
        <v>0</v>
      </c>
      <c r="O338" s="984">
        <f>M338+N338</f>
        <v>1</v>
      </c>
      <c r="P338" s="984">
        <f t="shared" si="308"/>
        <v>18</v>
      </c>
      <c r="Q338" s="984">
        <f t="shared" si="308"/>
        <v>10</v>
      </c>
      <c r="R338" s="984">
        <f>P338+Q338</f>
        <v>28</v>
      </c>
      <c r="S338" s="690"/>
      <c r="T338" s="676" t="str">
        <f t="shared" si="292"/>
        <v>TRUE</v>
      </c>
      <c r="U338" s="676" t="str">
        <f t="shared" si="293"/>
        <v>TRUE</v>
      </c>
      <c r="V338" s="676" t="str">
        <f>IF(R338=Z338,"TRUE","FALSE")</f>
        <v>TRUE</v>
      </c>
      <c r="X338" s="675">
        <f>Birth!Y338</f>
        <v>18</v>
      </c>
      <c r="Y338" s="675">
        <f>Birth!Z338</f>
        <v>10</v>
      </c>
      <c r="Z338" s="675">
        <f>Birth!AA338</f>
        <v>28</v>
      </c>
    </row>
    <row r="339" spans="1:26" s="675" customFormat="1" ht="15" customHeight="1">
      <c r="B339" s="665"/>
      <c r="C339" s="687" t="s">
        <v>6</v>
      </c>
      <c r="D339" s="1031">
        <f>SUM(D336:D338)</f>
        <v>2534</v>
      </c>
      <c r="E339" s="1031">
        <f t="shared" ref="E339:R339" si="310">SUM(E336:E338)</f>
        <v>2308</v>
      </c>
      <c r="F339" s="1031">
        <f t="shared" si="310"/>
        <v>4842</v>
      </c>
      <c r="G339" s="1031">
        <f t="shared" si="310"/>
        <v>2076</v>
      </c>
      <c r="H339" s="1031">
        <f t="shared" si="310"/>
        <v>1854</v>
      </c>
      <c r="I339" s="1031">
        <f t="shared" si="310"/>
        <v>3930</v>
      </c>
      <c r="J339" s="1031">
        <f t="shared" si="310"/>
        <v>21</v>
      </c>
      <c r="K339" s="1031">
        <f t="shared" si="310"/>
        <v>24</v>
      </c>
      <c r="L339" s="1031">
        <f t="shared" si="310"/>
        <v>45</v>
      </c>
      <c r="M339" s="1031">
        <f t="shared" si="310"/>
        <v>17</v>
      </c>
      <c r="N339" s="1031">
        <f t="shared" si="310"/>
        <v>23</v>
      </c>
      <c r="O339" s="1031">
        <f t="shared" si="310"/>
        <v>40</v>
      </c>
      <c r="P339" s="1031">
        <f t="shared" si="310"/>
        <v>4648</v>
      </c>
      <c r="Q339" s="1031">
        <f t="shared" si="310"/>
        <v>4209</v>
      </c>
      <c r="R339" s="1031">
        <f t="shared" si="310"/>
        <v>8857</v>
      </c>
      <c r="S339" s="915"/>
      <c r="T339" s="676" t="str">
        <f t="shared" si="292"/>
        <v>TRUE</v>
      </c>
      <c r="U339" s="676" t="str">
        <f t="shared" si="293"/>
        <v>TRUE</v>
      </c>
      <c r="V339" s="676" t="str">
        <f t="shared" si="309"/>
        <v>TRUE</v>
      </c>
      <c r="X339" s="675">
        <f>Birth!Y339</f>
        <v>4648</v>
      </c>
      <c r="Y339" s="675">
        <f>Birth!Z339</f>
        <v>4209</v>
      </c>
      <c r="Z339" s="675">
        <f>Birth!AA339</f>
        <v>8857</v>
      </c>
    </row>
    <row r="340" spans="1:26" s="675" customFormat="1" ht="15" customHeight="1">
      <c r="B340" s="693" t="s">
        <v>74</v>
      </c>
      <c r="C340" s="689"/>
      <c r="D340" s="1048"/>
      <c r="E340" s="1048"/>
      <c r="F340" s="1048"/>
      <c r="G340" s="1048"/>
      <c r="H340" s="1048"/>
      <c r="I340" s="1048"/>
      <c r="J340" s="1048"/>
      <c r="K340" s="1048"/>
      <c r="L340" s="1048"/>
      <c r="M340" s="1048"/>
      <c r="N340" s="1048"/>
      <c r="O340" s="1048"/>
      <c r="P340" s="1049"/>
      <c r="Q340" s="1049"/>
      <c r="R340" s="1048"/>
      <c r="S340" s="680"/>
      <c r="T340" s="676" t="str">
        <f t="shared" si="292"/>
        <v>TRUE</v>
      </c>
      <c r="U340" s="676" t="str">
        <f t="shared" si="293"/>
        <v>TRUE</v>
      </c>
      <c r="V340" s="676" t="str">
        <f t="shared" si="309"/>
        <v>TRUE</v>
      </c>
      <c r="X340" s="675">
        <f>Birth!Y340</f>
        <v>0</v>
      </c>
      <c r="Y340" s="675">
        <f>Birth!Z340</f>
        <v>0</v>
      </c>
      <c r="Z340" s="675">
        <f>Birth!AA340</f>
        <v>0</v>
      </c>
    </row>
    <row r="341" spans="1:26" s="675" customFormat="1" ht="15" customHeight="1">
      <c r="A341" s="675">
        <v>1</v>
      </c>
      <c r="B341" s="666">
        <v>125</v>
      </c>
      <c r="C341" s="707" t="s">
        <v>74</v>
      </c>
      <c r="D341" s="1037">
        <v>4604</v>
      </c>
      <c r="E341" s="1037">
        <v>4191</v>
      </c>
      <c r="F341" s="984">
        <f t="shared" ref="F341:F349" si="311">D341+E341</f>
        <v>8795</v>
      </c>
      <c r="G341" s="1037">
        <v>3542</v>
      </c>
      <c r="H341" s="1037">
        <v>3300</v>
      </c>
      <c r="I341" s="984">
        <f t="shared" ref="I341:I349" si="312">G341+H341</f>
        <v>6842</v>
      </c>
      <c r="J341" s="1037">
        <v>0</v>
      </c>
      <c r="K341" s="1037">
        <v>0</v>
      </c>
      <c r="L341" s="984">
        <f t="shared" ref="L341:L349" si="313">J341+K341</f>
        <v>0</v>
      </c>
      <c r="M341" s="1052">
        <v>17</v>
      </c>
      <c r="N341" s="1052">
        <v>18</v>
      </c>
      <c r="O341" s="984">
        <f t="shared" ref="O341:O349" si="314">M341+N341</f>
        <v>35</v>
      </c>
      <c r="P341" s="984">
        <f t="shared" ref="P341:P349" si="315">D341+G341+J341+M341</f>
        <v>8163</v>
      </c>
      <c r="Q341" s="984">
        <f t="shared" ref="Q341:Q349" si="316">E341+H341+K341+N341</f>
        <v>7509</v>
      </c>
      <c r="R341" s="984">
        <f t="shared" ref="R341:R348" si="317">P341+Q341</f>
        <v>15672</v>
      </c>
      <c r="S341" s="690"/>
      <c r="T341" s="676" t="str">
        <f t="shared" si="292"/>
        <v>TRUE</v>
      </c>
      <c r="U341" s="676" t="str">
        <f t="shared" si="293"/>
        <v>TRUE</v>
      </c>
      <c r="V341" s="676" t="str">
        <f t="shared" si="309"/>
        <v>TRUE</v>
      </c>
      <c r="X341" s="675">
        <f>Birth!Y341</f>
        <v>8163</v>
      </c>
      <c r="Y341" s="675">
        <f>Birth!Z341</f>
        <v>7509</v>
      </c>
      <c r="Z341" s="675">
        <f>Birth!AA341</f>
        <v>15672</v>
      </c>
    </row>
    <row r="342" spans="1:26" s="675" customFormat="1" ht="15" customHeight="1">
      <c r="A342" s="675">
        <v>2</v>
      </c>
      <c r="B342" s="666">
        <v>126</v>
      </c>
      <c r="C342" s="707" t="s">
        <v>77</v>
      </c>
      <c r="D342" s="1037">
        <v>666</v>
      </c>
      <c r="E342" s="1037">
        <v>583</v>
      </c>
      <c r="F342" s="984">
        <f t="shared" si="311"/>
        <v>1249</v>
      </c>
      <c r="G342" s="1037">
        <v>880</v>
      </c>
      <c r="H342" s="1037">
        <v>847</v>
      </c>
      <c r="I342" s="984">
        <f t="shared" si="312"/>
        <v>1727</v>
      </c>
      <c r="J342" s="1037">
        <v>0</v>
      </c>
      <c r="K342" s="1037">
        <v>0</v>
      </c>
      <c r="L342" s="984">
        <f t="shared" si="313"/>
        <v>0</v>
      </c>
      <c r="M342" s="1052">
        <v>2</v>
      </c>
      <c r="N342" s="1052">
        <v>0</v>
      </c>
      <c r="O342" s="984">
        <f t="shared" si="314"/>
        <v>2</v>
      </c>
      <c r="P342" s="984">
        <f t="shared" si="315"/>
        <v>1548</v>
      </c>
      <c r="Q342" s="984">
        <f t="shared" si="316"/>
        <v>1430</v>
      </c>
      <c r="R342" s="984">
        <f t="shared" si="317"/>
        <v>2978</v>
      </c>
      <c r="S342" s="690"/>
      <c r="T342" s="676" t="str">
        <f t="shared" si="292"/>
        <v>TRUE</v>
      </c>
      <c r="U342" s="676" t="str">
        <f t="shared" si="293"/>
        <v>TRUE</v>
      </c>
      <c r="V342" s="676" t="str">
        <f t="shared" si="309"/>
        <v>TRUE</v>
      </c>
      <c r="X342" s="675">
        <f>Birth!Y342</f>
        <v>1548</v>
      </c>
      <c r="Y342" s="675">
        <f>Birth!Z342</f>
        <v>1430</v>
      </c>
      <c r="Z342" s="675">
        <f>Birth!AA342</f>
        <v>2978</v>
      </c>
    </row>
    <row r="343" spans="1:26" s="675" customFormat="1" ht="15" customHeight="1">
      <c r="A343" s="675">
        <v>3</v>
      </c>
      <c r="B343" s="666">
        <v>127</v>
      </c>
      <c r="C343" s="707" t="s">
        <v>75</v>
      </c>
      <c r="D343" s="1037">
        <v>171</v>
      </c>
      <c r="E343" s="1037">
        <v>161</v>
      </c>
      <c r="F343" s="984">
        <f t="shared" si="311"/>
        <v>332</v>
      </c>
      <c r="G343" s="1037">
        <v>703</v>
      </c>
      <c r="H343" s="1037">
        <v>690</v>
      </c>
      <c r="I343" s="984">
        <f t="shared" si="312"/>
        <v>1393</v>
      </c>
      <c r="J343" s="1037">
        <v>0</v>
      </c>
      <c r="K343" s="1037">
        <v>0</v>
      </c>
      <c r="L343" s="984">
        <f t="shared" si="313"/>
        <v>0</v>
      </c>
      <c r="M343" s="1052">
        <v>0</v>
      </c>
      <c r="N343" s="1052">
        <v>2</v>
      </c>
      <c r="O343" s="984">
        <f t="shared" si="314"/>
        <v>2</v>
      </c>
      <c r="P343" s="984">
        <f t="shared" si="315"/>
        <v>874</v>
      </c>
      <c r="Q343" s="984">
        <f t="shared" si="316"/>
        <v>853</v>
      </c>
      <c r="R343" s="984">
        <f t="shared" si="317"/>
        <v>1727</v>
      </c>
      <c r="S343" s="690"/>
      <c r="T343" s="676" t="str">
        <f t="shared" si="292"/>
        <v>TRUE</v>
      </c>
      <c r="U343" s="676" t="str">
        <f t="shared" si="293"/>
        <v>TRUE</v>
      </c>
      <c r="V343" s="676" t="str">
        <f t="shared" si="309"/>
        <v>TRUE</v>
      </c>
      <c r="X343" s="675">
        <f>Birth!Y343</f>
        <v>874</v>
      </c>
      <c r="Y343" s="675">
        <f>Birth!Z343</f>
        <v>853</v>
      </c>
      <c r="Z343" s="675">
        <f>Birth!AA343</f>
        <v>1727</v>
      </c>
    </row>
    <row r="344" spans="1:26" s="675" customFormat="1" ht="15" customHeight="1">
      <c r="A344" s="675">
        <v>4</v>
      </c>
      <c r="B344" s="666">
        <v>128</v>
      </c>
      <c r="C344" s="707" t="s">
        <v>78</v>
      </c>
      <c r="D344" s="1037">
        <v>657</v>
      </c>
      <c r="E344" s="1037">
        <v>564</v>
      </c>
      <c r="F344" s="984">
        <f t="shared" si="311"/>
        <v>1221</v>
      </c>
      <c r="G344" s="1037">
        <v>312</v>
      </c>
      <c r="H344" s="1037">
        <v>296</v>
      </c>
      <c r="I344" s="984">
        <f t="shared" si="312"/>
        <v>608</v>
      </c>
      <c r="J344" s="1037">
        <v>0</v>
      </c>
      <c r="K344" s="1037">
        <v>0</v>
      </c>
      <c r="L344" s="984">
        <f t="shared" si="313"/>
        <v>0</v>
      </c>
      <c r="M344" s="1052">
        <v>5</v>
      </c>
      <c r="N344" s="1052">
        <v>8</v>
      </c>
      <c r="O344" s="984">
        <f t="shared" si="314"/>
        <v>13</v>
      </c>
      <c r="P344" s="984">
        <f t="shared" si="315"/>
        <v>974</v>
      </c>
      <c r="Q344" s="984">
        <f t="shared" si="316"/>
        <v>868</v>
      </c>
      <c r="R344" s="984">
        <f t="shared" si="317"/>
        <v>1842</v>
      </c>
      <c r="S344" s="690"/>
      <c r="T344" s="676" t="str">
        <f t="shared" si="292"/>
        <v>TRUE</v>
      </c>
      <c r="U344" s="676" t="str">
        <f t="shared" si="293"/>
        <v>TRUE</v>
      </c>
      <c r="V344" s="676" t="str">
        <f t="shared" si="309"/>
        <v>TRUE</v>
      </c>
      <c r="X344" s="675">
        <f>Birth!Y344</f>
        <v>974</v>
      </c>
      <c r="Y344" s="675">
        <f>Birth!Z344</f>
        <v>868</v>
      </c>
      <c r="Z344" s="675">
        <f>Birth!AA344</f>
        <v>1842</v>
      </c>
    </row>
    <row r="345" spans="1:26" s="675" customFormat="1" ht="15" customHeight="1">
      <c r="A345" s="675">
        <v>5</v>
      </c>
      <c r="B345" s="666">
        <v>129</v>
      </c>
      <c r="C345" s="707" t="s">
        <v>76</v>
      </c>
      <c r="D345" s="1037">
        <v>18</v>
      </c>
      <c r="E345" s="1037">
        <v>16</v>
      </c>
      <c r="F345" s="984">
        <f t="shared" si="311"/>
        <v>34</v>
      </c>
      <c r="G345" s="1037">
        <v>401</v>
      </c>
      <c r="H345" s="1037">
        <v>397</v>
      </c>
      <c r="I345" s="984">
        <f t="shared" si="312"/>
        <v>798</v>
      </c>
      <c r="J345" s="1037">
        <v>0</v>
      </c>
      <c r="K345" s="1037">
        <v>0</v>
      </c>
      <c r="L345" s="984">
        <f t="shared" si="313"/>
        <v>0</v>
      </c>
      <c r="M345" s="1052">
        <v>2</v>
      </c>
      <c r="N345" s="1052">
        <v>1</v>
      </c>
      <c r="O345" s="984">
        <f t="shared" si="314"/>
        <v>3</v>
      </c>
      <c r="P345" s="984">
        <f t="shared" si="315"/>
        <v>421</v>
      </c>
      <c r="Q345" s="984">
        <f t="shared" si="316"/>
        <v>414</v>
      </c>
      <c r="R345" s="984">
        <f t="shared" si="317"/>
        <v>835</v>
      </c>
      <c r="S345" s="690"/>
      <c r="T345" s="676" t="str">
        <f t="shared" si="292"/>
        <v>TRUE</v>
      </c>
      <c r="U345" s="676" t="str">
        <f t="shared" si="293"/>
        <v>TRUE</v>
      </c>
      <c r="V345" s="676" t="str">
        <f t="shared" si="309"/>
        <v>TRUE</v>
      </c>
      <c r="X345" s="675">
        <f>Birth!Y345</f>
        <v>421</v>
      </c>
      <c r="Y345" s="675">
        <f>Birth!Z345</f>
        <v>414</v>
      </c>
      <c r="Z345" s="675">
        <f>Birth!AA345</f>
        <v>835</v>
      </c>
    </row>
    <row r="346" spans="1:26" s="675" customFormat="1" ht="15" customHeight="1">
      <c r="A346" s="675">
        <v>6</v>
      </c>
      <c r="B346" s="666">
        <v>130</v>
      </c>
      <c r="C346" s="707" t="s">
        <v>788</v>
      </c>
      <c r="D346" s="1037">
        <v>0</v>
      </c>
      <c r="E346" s="1037">
        <v>0</v>
      </c>
      <c r="F346" s="984">
        <f t="shared" si="311"/>
        <v>0</v>
      </c>
      <c r="G346" s="1037">
        <v>19</v>
      </c>
      <c r="H346" s="1037">
        <v>10</v>
      </c>
      <c r="I346" s="984">
        <f t="shared" si="312"/>
        <v>29</v>
      </c>
      <c r="J346" s="1037">
        <v>0</v>
      </c>
      <c r="K346" s="1037">
        <v>0</v>
      </c>
      <c r="L346" s="984">
        <f t="shared" si="313"/>
        <v>0</v>
      </c>
      <c r="M346" s="1052">
        <v>3</v>
      </c>
      <c r="N346" s="1052">
        <v>11</v>
      </c>
      <c r="O346" s="984">
        <f t="shared" si="314"/>
        <v>14</v>
      </c>
      <c r="P346" s="984">
        <f t="shared" si="315"/>
        <v>22</v>
      </c>
      <c r="Q346" s="984">
        <f t="shared" si="316"/>
        <v>21</v>
      </c>
      <c r="R346" s="984">
        <f t="shared" si="317"/>
        <v>43</v>
      </c>
      <c r="S346" s="690"/>
      <c r="T346" s="676" t="str">
        <f t="shared" si="292"/>
        <v>TRUE</v>
      </c>
      <c r="U346" s="676" t="str">
        <f t="shared" si="293"/>
        <v>TRUE</v>
      </c>
      <c r="V346" s="676" t="str">
        <f t="shared" si="309"/>
        <v>TRUE</v>
      </c>
      <c r="X346" s="675">
        <f>Birth!Y346</f>
        <v>22</v>
      </c>
      <c r="Y346" s="675">
        <f>Birth!Z346</f>
        <v>21</v>
      </c>
      <c r="Z346" s="675">
        <f>Birth!AA346</f>
        <v>43</v>
      </c>
    </row>
    <row r="347" spans="1:26" s="675" customFormat="1" ht="15" customHeight="1">
      <c r="A347" s="675">
        <v>7</v>
      </c>
      <c r="B347" s="666">
        <v>131</v>
      </c>
      <c r="C347" s="707" t="s">
        <v>699</v>
      </c>
      <c r="D347" s="1037">
        <v>0</v>
      </c>
      <c r="E347" s="1037">
        <v>0</v>
      </c>
      <c r="F347" s="984">
        <f t="shared" si="311"/>
        <v>0</v>
      </c>
      <c r="G347" s="1037">
        <v>0</v>
      </c>
      <c r="H347" s="1037">
        <v>0</v>
      </c>
      <c r="I347" s="984">
        <f t="shared" si="312"/>
        <v>0</v>
      </c>
      <c r="J347" s="1037">
        <v>0</v>
      </c>
      <c r="K347" s="1037">
        <v>0</v>
      </c>
      <c r="L347" s="984">
        <f t="shared" si="313"/>
        <v>0</v>
      </c>
      <c r="M347" s="1052">
        <v>0</v>
      </c>
      <c r="N347" s="1052">
        <v>0</v>
      </c>
      <c r="O347" s="984">
        <f t="shared" si="314"/>
        <v>0</v>
      </c>
      <c r="P347" s="984">
        <f t="shared" si="315"/>
        <v>0</v>
      </c>
      <c r="Q347" s="984">
        <f t="shared" si="316"/>
        <v>0</v>
      </c>
      <c r="R347" s="984">
        <f t="shared" si="317"/>
        <v>0</v>
      </c>
      <c r="S347" s="690"/>
      <c r="T347" s="676" t="str">
        <f t="shared" si="292"/>
        <v>TRUE</v>
      </c>
      <c r="U347" s="676" t="str">
        <f t="shared" si="293"/>
        <v>TRUE</v>
      </c>
      <c r="V347" s="676" t="str">
        <f t="shared" si="309"/>
        <v>TRUE</v>
      </c>
      <c r="X347" s="675">
        <f>Birth!Y347</f>
        <v>0</v>
      </c>
      <c r="Y347" s="675">
        <f>Birth!Z347</f>
        <v>0</v>
      </c>
      <c r="Z347" s="675">
        <f>Birth!AA347</f>
        <v>0</v>
      </c>
    </row>
    <row r="348" spans="1:26" s="675" customFormat="1" ht="15" customHeight="1">
      <c r="A348" s="675">
        <v>8</v>
      </c>
      <c r="B348" s="666">
        <v>132</v>
      </c>
      <c r="C348" s="707" t="s">
        <v>700</v>
      </c>
      <c r="D348" s="1037">
        <v>53</v>
      </c>
      <c r="E348" s="1037">
        <v>56</v>
      </c>
      <c r="F348" s="984">
        <f t="shared" si="311"/>
        <v>109</v>
      </c>
      <c r="G348" s="1037">
        <v>2</v>
      </c>
      <c r="H348" s="1037">
        <v>1</v>
      </c>
      <c r="I348" s="984">
        <f t="shared" si="312"/>
        <v>3</v>
      </c>
      <c r="J348" s="1037">
        <v>0</v>
      </c>
      <c r="K348" s="1037">
        <v>0</v>
      </c>
      <c r="L348" s="984">
        <f t="shared" si="313"/>
        <v>0</v>
      </c>
      <c r="M348" s="1052">
        <v>6</v>
      </c>
      <c r="N348" s="1052">
        <v>4</v>
      </c>
      <c r="O348" s="984">
        <f t="shared" si="314"/>
        <v>10</v>
      </c>
      <c r="P348" s="984">
        <f t="shared" si="315"/>
        <v>61</v>
      </c>
      <c r="Q348" s="984">
        <f t="shared" si="316"/>
        <v>61</v>
      </c>
      <c r="R348" s="984">
        <f t="shared" si="317"/>
        <v>122</v>
      </c>
      <c r="S348" s="690"/>
      <c r="T348" s="676" t="str">
        <f t="shared" si="292"/>
        <v>TRUE</v>
      </c>
      <c r="U348" s="676" t="str">
        <f t="shared" si="293"/>
        <v>TRUE</v>
      </c>
      <c r="V348" s="676" t="str">
        <f t="shared" si="309"/>
        <v>TRUE</v>
      </c>
      <c r="X348" s="675">
        <f>Birth!Y348</f>
        <v>61</v>
      </c>
      <c r="Y348" s="675">
        <f>Birth!Z348</f>
        <v>61</v>
      </c>
      <c r="Z348" s="675">
        <f>Birth!AA348</f>
        <v>122</v>
      </c>
    </row>
    <row r="349" spans="1:26" s="675" customFormat="1" ht="15" customHeight="1">
      <c r="A349" s="675">
        <v>9</v>
      </c>
      <c r="B349" s="666">
        <v>133</v>
      </c>
      <c r="C349" s="655" t="s">
        <v>789</v>
      </c>
      <c r="D349" s="1037">
        <v>0</v>
      </c>
      <c r="E349" s="1037">
        <v>0</v>
      </c>
      <c r="F349" s="984">
        <f t="shared" si="311"/>
        <v>0</v>
      </c>
      <c r="G349" s="1037">
        <v>0</v>
      </c>
      <c r="H349" s="1037">
        <v>0</v>
      </c>
      <c r="I349" s="984">
        <f t="shared" si="312"/>
        <v>0</v>
      </c>
      <c r="J349" s="1037">
        <v>0</v>
      </c>
      <c r="K349" s="1037">
        <v>0</v>
      </c>
      <c r="L349" s="984">
        <f t="shared" si="313"/>
        <v>0</v>
      </c>
      <c r="M349" s="1052">
        <v>0</v>
      </c>
      <c r="N349" s="1052">
        <v>1</v>
      </c>
      <c r="O349" s="984">
        <f t="shared" si="314"/>
        <v>1</v>
      </c>
      <c r="P349" s="984">
        <f t="shared" si="315"/>
        <v>0</v>
      </c>
      <c r="Q349" s="984">
        <f t="shared" si="316"/>
        <v>1</v>
      </c>
      <c r="R349" s="984">
        <f>P349+Q349</f>
        <v>1</v>
      </c>
      <c r="S349" s="690"/>
      <c r="T349" s="676" t="str">
        <f t="shared" si="292"/>
        <v>TRUE</v>
      </c>
      <c r="U349" s="676" t="str">
        <f t="shared" si="293"/>
        <v>TRUE</v>
      </c>
      <c r="V349" s="676" t="str">
        <f>IF(R349=Z349,"TRUE","FALSE")</f>
        <v>TRUE</v>
      </c>
      <c r="X349" s="675">
        <f>Birth!Y349</f>
        <v>0</v>
      </c>
      <c r="Y349" s="675">
        <f>Birth!Z349</f>
        <v>1</v>
      </c>
      <c r="Z349" s="675">
        <f>Birth!AA349</f>
        <v>1</v>
      </c>
    </row>
    <row r="350" spans="1:26" s="675" customFormat="1" ht="15" customHeight="1">
      <c r="B350" s="665"/>
      <c r="C350" s="687" t="s">
        <v>6</v>
      </c>
      <c r="D350" s="1031">
        <f>SUM(D341:D349)</f>
        <v>6169</v>
      </c>
      <c r="E350" s="1031">
        <f t="shared" ref="E350:R350" si="318">SUM(E341:E349)</f>
        <v>5571</v>
      </c>
      <c r="F350" s="1031">
        <f t="shared" si="318"/>
        <v>11740</v>
      </c>
      <c r="G350" s="1031">
        <f t="shared" si="318"/>
        <v>5859</v>
      </c>
      <c r="H350" s="1031">
        <f t="shared" si="318"/>
        <v>5541</v>
      </c>
      <c r="I350" s="1031">
        <f t="shared" si="318"/>
        <v>11400</v>
      </c>
      <c r="J350" s="1031">
        <f t="shared" si="318"/>
        <v>0</v>
      </c>
      <c r="K350" s="1031">
        <f t="shared" si="318"/>
        <v>0</v>
      </c>
      <c r="L350" s="1031">
        <f t="shared" si="318"/>
        <v>0</v>
      </c>
      <c r="M350" s="1031">
        <f t="shared" si="318"/>
        <v>35</v>
      </c>
      <c r="N350" s="1031">
        <f t="shared" si="318"/>
        <v>45</v>
      </c>
      <c r="O350" s="1031">
        <f t="shared" si="318"/>
        <v>80</v>
      </c>
      <c r="P350" s="1031">
        <f t="shared" si="318"/>
        <v>12063</v>
      </c>
      <c r="Q350" s="1031">
        <f t="shared" si="318"/>
        <v>11157</v>
      </c>
      <c r="R350" s="1031">
        <f t="shared" si="318"/>
        <v>23220</v>
      </c>
      <c r="S350" s="915"/>
      <c r="T350" s="676" t="str">
        <f t="shared" si="292"/>
        <v>TRUE</v>
      </c>
      <c r="U350" s="676" t="str">
        <f t="shared" si="293"/>
        <v>TRUE</v>
      </c>
      <c r="V350" s="676" t="str">
        <f t="shared" si="309"/>
        <v>TRUE</v>
      </c>
      <c r="X350" s="675">
        <f>Birth!Y350</f>
        <v>12063</v>
      </c>
      <c r="Y350" s="675">
        <f>Birth!Z350</f>
        <v>11157</v>
      </c>
      <c r="Z350" s="675">
        <f>Birth!AA350</f>
        <v>23220</v>
      </c>
    </row>
    <row r="351" spans="1:26" s="675" customFormat="1" ht="15" customHeight="1">
      <c r="B351" s="693" t="s">
        <v>160</v>
      </c>
      <c r="C351" s="689"/>
      <c r="D351" s="1048"/>
      <c r="E351" s="1048"/>
      <c r="F351" s="1048"/>
      <c r="G351" s="1048"/>
      <c r="H351" s="1048"/>
      <c r="I351" s="1048"/>
      <c r="J351" s="1048"/>
      <c r="K351" s="1048"/>
      <c r="L351" s="1048"/>
      <c r="M351" s="1048"/>
      <c r="N351" s="1048"/>
      <c r="O351" s="1048"/>
      <c r="P351" s="1049"/>
      <c r="Q351" s="1049"/>
      <c r="R351" s="1048"/>
      <c r="S351" s="680"/>
      <c r="T351" s="676" t="str">
        <f t="shared" si="292"/>
        <v>TRUE</v>
      </c>
      <c r="U351" s="676" t="str">
        <f t="shared" si="293"/>
        <v>TRUE</v>
      </c>
      <c r="V351" s="676" t="str">
        <f t="shared" si="309"/>
        <v>TRUE</v>
      </c>
      <c r="X351" s="675">
        <f>Birth!Y351</f>
        <v>0</v>
      </c>
      <c r="Y351" s="675">
        <f>Birth!Z351</f>
        <v>0</v>
      </c>
      <c r="Z351" s="675">
        <f>Birth!AA351</f>
        <v>0</v>
      </c>
    </row>
    <row r="352" spans="1:26" s="675" customFormat="1" ht="15" customHeight="1">
      <c r="A352" s="675">
        <v>1</v>
      </c>
      <c r="B352" s="666">
        <v>134</v>
      </c>
      <c r="C352" s="674" t="s">
        <v>306</v>
      </c>
      <c r="D352" s="1037">
        <v>983</v>
      </c>
      <c r="E352" s="1037">
        <v>922</v>
      </c>
      <c r="F352" s="984">
        <f t="shared" ref="F352:F357" si="319">D352+E352</f>
        <v>1905</v>
      </c>
      <c r="G352" s="1037">
        <v>1481</v>
      </c>
      <c r="H352" s="1037">
        <v>1396</v>
      </c>
      <c r="I352" s="984">
        <f t="shared" ref="I352:I357" si="320">G352+H352</f>
        <v>2877</v>
      </c>
      <c r="J352" s="1037"/>
      <c r="K352" s="1037"/>
      <c r="L352" s="984">
        <f t="shared" ref="L352:L357" si="321">J352+K352</f>
        <v>0</v>
      </c>
      <c r="M352" s="1037">
        <v>6</v>
      </c>
      <c r="N352" s="1037">
        <v>18</v>
      </c>
      <c r="O352" s="984">
        <f t="shared" ref="O352:O357" si="322">M352+N352</f>
        <v>24</v>
      </c>
      <c r="P352" s="984">
        <f t="shared" ref="P352:Q357" si="323">D352+G352+J352+M352</f>
        <v>2470</v>
      </c>
      <c r="Q352" s="984">
        <f t="shared" si="323"/>
        <v>2336</v>
      </c>
      <c r="R352" s="984">
        <f t="shared" ref="R352:R357" si="324">P352+Q352</f>
        <v>4806</v>
      </c>
      <c r="S352" s="907"/>
      <c r="T352" s="676" t="str">
        <f t="shared" si="292"/>
        <v>TRUE</v>
      </c>
      <c r="U352" s="676" t="str">
        <f t="shared" si="293"/>
        <v>TRUE</v>
      </c>
      <c r="V352" s="676" t="str">
        <f t="shared" si="309"/>
        <v>TRUE</v>
      </c>
      <c r="X352" s="675">
        <f>Birth!Y352</f>
        <v>2470</v>
      </c>
      <c r="Y352" s="675">
        <f>Birth!Z352</f>
        <v>2336</v>
      </c>
      <c r="Z352" s="675">
        <f>Birth!AA352</f>
        <v>4806</v>
      </c>
    </row>
    <row r="353" spans="1:26" s="675" customFormat="1" ht="15" customHeight="1">
      <c r="A353" s="675">
        <v>2</v>
      </c>
      <c r="B353" s="666">
        <v>135</v>
      </c>
      <c r="C353" s="674" t="s">
        <v>82</v>
      </c>
      <c r="D353" s="1037">
        <v>104</v>
      </c>
      <c r="E353" s="1037">
        <v>147</v>
      </c>
      <c r="F353" s="984">
        <f t="shared" si="319"/>
        <v>251</v>
      </c>
      <c r="G353" s="1037">
        <v>0</v>
      </c>
      <c r="H353" s="1037">
        <v>1</v>
      </c>
      <c r="I353" s="984">
        <f t="shared" si="320"/>
        <v>1</v>
      </c>
      <c r="J353" s="1037"/>
      <c r="K353" s="1037"/>
      <c r="L353" s="984">
        <f t="shared" si="321"/>
        <v>0</v>
      </c>
      <c r="M353" s="1037">
        <v>3</v>
      </c>
      <c r="N353" s="1037">
        <v>1</v>
      </c>
      <c r="O353" s="984">
        <f t="shared" si="322"/>
        <v>4</v>
      </c>
      <c r="P353" s="984">
        <f t="shared" si="323"/>
        <v>107</v>
      </c>
      <c r="Q353" s="984">
        <f t="shared" si="323"/>
        <v>149</v>
      </c>
      <c r="R353" s="984">
        <f t="shared" si="324"/>
        <v>256</v>
      </c>
      <c r="S353" s="907"/>
      <c r="T353" s="676" t="str">
        <f t="shared" si="292"/>
        <v>TRUE</v>
      </c>
      <c r="U353" s="676" t="str">
        <f t="shared" si="293"/>
        <v>TRUE</v>
      </c>
      <c r="V353" s="676" t="str">
        <f t="shared" si="309"/>
        <v>TRUE</v>
      </c>
      <c r="X353" s="675">
        <f>Birth!Y353</f>
        <v>107</v>
      </c>
      <c r="Y353" s="675">
        <f>Birth!Z353</f>
        <v>149</v>
      </c>
      <c r="Z353" s="675">
        <f>Birth!AA353</f>
        <v>256</v>
      </c>
    </row>
    <row r="354" spans="1:26" s="675" customFormat="1" ht="15" customHeight="1">
      <c r="A354" s="675">
        <v>3</v>
      </c>
      <c r="B354" s="666">
        <v>136</v>
      </c>
      <c r="C354" s="674" t="s">
        <v>79</v>
      </c>
      <c r="D354" s="1037">
        <v>254</v>
      </c>
      <c r="E354" s="1037">
        <v>204</v>
      </c>
      <c r="F354" s="984">
        <f t="shared" si="319"/>
        <v>458</v>
      </c>
      <c r="G354" s="1037">
        <v>694</v>
      </c>
      <c r="H354" s="1037">
        <v>685</v>
      </c>
      <c r="I354" s="984">
        <f t="shared" si="320"/>
        <v>1379</v>
      </c>
      <c r="J354" s="1037"/>
      <c r="K354" s="1037"/>
      <c r="L354" s="984">
        <f t="shared" si="321"/>
        <v>0</v>
      </c>
      <c r="M354" s="1037">
        <v>1</v>
      </c>
      <c r="N354" s="1037">
        <v>2</v>
      </c>
      <c r="O354" s="984">
        <f t="shared" si="322"/>
        <v>3</v>
      </c>
      <c r="P354" s="984">
        <f t="shared" si="323"/>
        <v>949</v>
      </c>
      <c r="Q354" s="984">
        <f t="shared" si="323"/>
        <v>891</v>
      </c>
      <c r="R354" s="984">
        <f t="shared" si="324"/>
        <v>1840</v>
      </c>
      <c r="S354" s="907"/>
      <c r="T354" s="676" t="str">
        <f t="shared" si="292"/>
        <v>TRUE</v>
      </c>
      <c r="U354" s="676" t="str">
        <f t="shared" si="293"/>
        <v>TRUE</v>
      </c>
      <c r="V354" s="676" t="str">
        <f t="shared" si="309"/>
        <v>TRUE</v>
      </c>
      <c r="X354" s="675">
        <f>Birth!Y354</f>
        <v>949</v>
      </c>
      <c r="Y354" s="675">
        <f>Birth!Z354</f>
        <v>891</v>
      </c>
      <c r="Z354" s="675">
        <f>Birth!AA354</f>
        <v>1840</v>
      </c>
    </row>
    <row r="355" spans="1:26" s="675" customFormat="1" ht="15" customHeight="1">
      <c r="A355" s="675">
        <v>4</v>
      </c>
      <c r="B355" s="666">
        <v>137</v>
      </c>
      <c r="C355" s="674" t="s">
        <v>83</v>
      </c>
      <c r="D355" s="1037">
        <v>190</v>
      </c>
      <c r="E355" s="1037">
        <v>148</v>
      </c>
      <c r="F355" s="984">
        <f t="shared" si="319"/>
        <v>338</v>
      </c>
      <c r="G355" s="1037">
        <v>343</v>
      </c>
      <c r="H355" s="1037">
        <v>289</v>
      </c>
      <c r="I355" s="984">
        <f t="shared" si="320"/>
        <v>632</v>
      </c>
      <c r="J355" s="1037"/>
      <c r="K355" s="1037"/>
      <c r="L355" s="984">
        <f t="shared" si="321"/>
        <v>0</v>
      </c>
      <c r="M355" s="1037">
        <v>3</v>
      </c>
      <c r="N355" s="1037">
        <v>0</v>
      </c>
      <c r="O355" s="984">
        <f t="shared" si="322"/>
        <v>3</v>
      </c>
      <c r="P355" s="984">
        <f t="shared" si="323"/>
        <v>536</v>
      </c>
      <c r="Q355" s="984">
        <f t="shared" si="323"/>
        <v>437</v>
      </c>
      <c r="R355" s="984">
        <f t="shared" si="324"/>
        <v>973</v>
      </c>
      <c r="S355" s="907"/>
      <c r="T355" s="676" t="str">
        <f t="shared" si="292"/>
        <v>TRUE</v>
      </c>
      <c r="U355" s="676" t="str">
        <f t="shared" si="293"/>
        <v>TRUE</v>
      </c>
      <c r="V355" s="676" t="str">
        <f t="shared" si="309"/>
        <v>TRUE</v>
      </c>
      <c r="X355" s="675">
        <f>Birth!Y355</f>
        <v>536</v>
      </c>
      <c r="Y355" s="675">
        <f>Birth!Z355</f>
        <v>437</v>
      </c>
      <c r="Z355" s="675">
        <f>Birth!AA355</f>
        <v>973</v>
      </c>
    </row>
    <row r="356" spans="1:26" s="675" customFormat="1" ht="15" customHeight="1">
      <c r="A356" s="675">
        <v>5</v>
      </c>
      <c r="B356" s="666">
        <v>138</v>
      </c>
      <c r="C356" s="674" t="s">
        <v>80</v>
      </c>
      <c r="D356" s="1037">
        <v>39</v>
      </c>
      <c r="E356" s="1037">
        <v>35</v>
      </c>
      <c r="F356" s="984">
        <f t="shared" si="319"/>
        <v>74</v>
      </c>
      <c r="G356" s="1037">
        <v>2</v>
      </c>
      <c r="H356" s="1037">
        <v>3</v>
      </c>
      <c r="I356" s="984">
        <f t="shared" si="320"/>
        <v>5</v>
      </c>
      <c r="J356" s="1037"/>
      <c r="K356" s="1037"/>
      <c r="L356" s="984">
        <f t="shared" si="321"/>
        <v>0</v>
      </c>
      <c r="M356" s="1037">
        <v>1</v>
      </c>
      <c r="N356" s="1037">
        <v>2</v>
      </c>
      <c r="O356" s="984">
        <f t="shared" si="322"/>
        <v>3</v>
      </c>
      <c r="P356" s="984">
        <f t="shared" si="323"/>
        <v>42</v>
      </c>
      <c r="Q356" s="984">
        <f t="shared" si="323"/>
        <v>40</v>
      </c>
      <c r="R356" s="984">
        <f t="shared" si="324"/>
        <v>82</v>
      </c>
      <c r="S356" s="907"/>
      <c r="T356" s="676" t="str">
        <f t="shared" si="292"/>
        <v>TRUE</v>
      </c>
      <c r="U356" s="676" t="str">
        <f t="shared" si="293"/>
        <v>TRUE</v>
      </c>
      <c r="V356" s="676" t="str">
        <f t="shared" si="309"/>
        <v>TRUE</v>
      </c>
      <c r="X356" s="675">
        <f>Birth!Y356</f>
        <v>42</v>
      </c>
      <c r="Y356" s="675">
        <f>Birth!Z356</f>
        <v>40</v>
      </c>
      <c r="Z356" s="675">
        <f>Birth!AA356</f>
        <v>82</v>
      </c>
    </row>
    <row r="357" spans="1:26" s="675" customFormat="1" ht="15" customHeight="1">
      <c r="A357" s="675">
        <v>6</v>
      </c>
      <c r="B357" s="666">
        <v>139</v>
      </c>
      <c r="C357" s="674" t="s">
        <v>81</v>
      </c>
      <c r="D357" s="1037">
        <v>20</v>
      </c>
      <c r="E357" s="1037">
        <v>24</v>
      </c>
      <c r="F357" s="984">
        <f t="shared" si="319"/>
        <v>44</v>
      </c>
      <c r="G357" s="1037">
        <v>4</v>
      </c>
      <c r="H357" s="1037">
        <v>1</v>
      </c>
      <c r="I357" s="984">
        <f t="shared" si="320"/>
        <v>5</v>
      </c>
      <c r="J357" s="1037"/>
      <c r="K357" s="1037"/>
      <c r="L357" s="984">
        <f t="shared" si="321"/>
        <v>0</v>
      </c>
      <c r="M357" s="1037">
        <v>1</v>
      </c>
      <c r="N357" s="1037">
        <v>1</v>
      </c>
      <c r="O357" s="984">
        <f t="shared" si="322"/>
        <v>2</v>
      </c>
      <c r="P357" s="984">
        <f t="shared" si="323"/>
        <v>25</v>
      </c>
      <c r="Q357" s="984">
        <f t="shared" si="323"/>
        <v>26</v>
      </c>
      <c r="R357" s="984">
        <f t="shared" si="324"/>
        <v>51</v>
      </c>
      <c r="S357" s="907"/>
      <c r="T357" s="676" t="str">
        <f t="shared" si="292"/>
        <v>TRUE</v>
      </c>
      <c r="U357" s="676" t="str">
        <f t="shared" si="293"/>
        <v>TRUE</v>
      </c>
      <c r="V357" s="676" t="str">
        <f t="shared" si="309"/>
        <v>TRUE</v>
      </c>
      <c r="X357" s="675">
        <f>Birth!Y357</f>
        <v>25</v>
      </c>
      <c r="Y357" s="675">
        <f>Birth!Z357</f>
        <v>26</v>
      </c>
      <c r="Z357" s="675">
        <f>Birth!AA357</f>
        <v>51</v>
      </c>
    </row>
    <row r="358" spans="1:26" s="675" customFormat="1" ht="15" customHeight="1">
      <c r="B358" s="665"/>
      <c r="C358" s="687" t="s">
        <v>6</v>
      </c>
      <c r="D358" s="1031">
        <f t="shared" ref="D358:R358" si="325">SUM(D352:D357)</f>
        <v>1590</v>
      </c>
      <c r="E358" s="1031">
        <f t="shared" si="325"/>
        <v>1480</v>
      </c>
      <c r="F358" s="1031">
        <f t="shared" si="325"/>
        <v>3070</v>
      </c>
      <c r="G358" s="1031">
        <f t="shared" si="325"/>
        <v>2524</v>
      </c>
      <c r="H358" s="1031">
        <f t="shared" si="325"/>
        <v>2375</v>
      </c>
      <c r="I358" s="1031">
        <f t="shared" si="325"/>
        <v>4899</v>
      </c>
      <c r="J358" s="1031">
        <f t="shared" si="325"/>
        <v>0</v>
      </c>
      <c r="K358" s="1031">
        <f t="shared" si="325"/>
        <v>0</v>
      </c>
      <c r="L358" s="1031">
        <f t="shared" si="325"/>
        <v>0</v>
      </c>
      <c r="M358" s="1031">
        <f t="shared" si="325"/>
        <v>15</v>
      </c>
      <c r="N358" s="1031">
        <f t="shared" si="325"/>
        <v>24</v>
      </c>
      <c r="O358" s="1031">
        <f t="shared" si="325"/>
        <v>39</v>
      </c>
      <c r="P358" s="1031">
        <f t="shared" si="325"/>
        <v>4129</v>
      </c>
      <c r="Q358" s="1031">
        <f t="shared" si="325"/>
        <v>3879</v>
      </c>
      <c r="R358" s="1031">
        <f t="shared" si="325"/>
        <v>8008</v>
      </c>
      <c r="S358" s="915"/>
      <c r="T358" s="676" t="str">
        <f t="shared" si="292"/>
        <v>TRUE</v>
      </c>
      <c r="U358" s="676" t="str">
        <f t="shared" si="293"/>
        <v>TRUE</v>
      </c>
      <c r="V358" s="676" t="str">
        <f t="shared" si="309"/>
        <v>TRUE</v>
      </c>
      <c r="X358" s="675">
        <f>Birth!Y358</f>
        <v>4129</v>
      </c>
      <c r="Y358" s="675">
        <f>Birth!Z358</f>
        <v>3879</v>
      </c>
      <c r="Z358" s="675">
        <f>Birth!AA358</f>
        <v>8008</v>
      </c>
    </row>
    <row r="359" spans="1:26" s="675" customFormat="1" ht="15" customHeight="1">
      <c r="B359" s="693" t="s">
        <v>85</v>
      </c>
      <c r="C359" s="689"/>
      <c r="D359" s="1048"/>
      <c r="E359" s="1048"/>
      <c r="F359" s="1048"/>
      <c r="G359" s="1048"/>
      <c r="H359" s="1048"/>
      <c r="I359" s="1048"/>
      <c r="J359" s="1048"/>
      <c r="K359" s="1048"/>
      <c r="L359" s="1048"/>
      <c r="M359" s="1048"/>
      <c r="N359" s="1048"/>
      <c r="O359" s="1048"/>
      <c r="P359" s="1049"/>
      <c r="Q359" s="1049"/>
      <c r="R359" s="1048"/>
      <c r="S359" s="680"/>
      <c r="T359" s="676" t="str">
        <f t="shared" si="292"/>
        <v>TRUE</v>
      </c>
      <c r="U359" s="676" t="str">
        <f t="shared" si="293"/>
        <v>TRUE</v>
      </c>
      <c r="V359" s="676" t="str">
        <f t="shared" si="309"/>
        <v>TRUE</v>
      </c>
      <c r="X359" s="675">
        <f>Birth!Y359</f>
        <v>0</v>
      </c>
      <c r="Y359" s="675">
        <f>Birth!Z359</f>
        <v>0</v>
      </c>
      <c r="Z359" s="675">
        <f>Birth!AA359</f>
        <v>0</v>
      </c>
    </row>
    <row r="360" spans="1:26" s="675" customFormat="1" ht="15" customHeight="1">
      <c r="A360" s="675">
        <v>1</v>
      </c>
      <c r="B360" s="666">
        <v>140</v>
      </c>
      <c r="C360" s="682" t="s">
        <v>85</v>
      </c>
      <c r="D360" s="1038">
        <v>2631</v>
      </c>
      <c r="E360" s="1038">
        <v>2511</v>
      </c>
      <c r="F360" s="984">
        <f t="shared" ref="F360:F369" si="326">D360+E360</f>
        <v>5142</v>
      </c>
      <c r="G360" s="1038">
        <v>705</v>
      </c>
      <c r="H360" s="1038">
        <v>656</v>
      </c>
      <c r="I360" s="984">
        <f t="shared" ref="I360:I369" si="327">G360+H360</f>
        <v>1361</v>
      </c>
      <c r="J360" s="1038">
        <v>0</v>
      </c>
      <c r="K360" s="1038">
        <v>0</v>
      </c>
      <c r="L360" s="984">
        <f t="shared" ref="L360:L369" si="328">J360+K360</f>
        <v>0</v>
      </c>
      <c r="M360" s="1038">
        <v>12</v>
      </c>
      <c r="N360" s="1038">
        <v>17</v>
      </c>
      <c r="O360" s="984">
        <f t="shared" ref="O360:O369" si="329">M360+N360</f>
        <v>29</v>
      </c>
      <c r="P360" s="984">
        <f t="shared" ref="P360:P369" si="330">D360+G360+J360+M360</f>
        <v>3348</v>
      </c>
      <c r="Q360" s="984">
        <f t="shared" ref="Q360:Q369" si="331">E360+H360+K360+N360</f>
        <v>3184</v>
      </c>
      <c r="R360" s="984">
        <f t="shared" ref="R360:R369" si="332">F360+I360+L360+O360</f>
        <v>6532</v>
      </c>
      <c r="S360" s="690"/>
      <c r="T360" s="676" t="str">
        <f t="shared" si="292"/>
        <v>TRUE</v>
      </c>
      <c r="U360" s="676" t="str">
        <f t="shared" si="293"/>
        <v>TRUE</v>
      </c>
      <c r="V360" s="676" t="str">
        <f t="shared" si="309"/>
        <v>TRUE</v>
      </c>
      <c r="X360" s="675">
        <f>Birth!Y360</f>
        <v>3348</v>
      </c>
      <c r="Y360" s="675">
        <f>Birth!Z360</f>
        <v>3184</v>
      </c>
      <c r="Z360" s="675">
        <f>Birth!AA360</f>
        <v>6532</v>
      </c>
    </row>
    <row r="361" spans="1:26" s="675" customFormat="1" ht="15" customHeight="1">
      <c r="A361" s="675">
        <v>2</v>
      </c>
      <c r="B361" s="666">
        <v>141</v>
      </c>
      <c r="C361" s="682" t="s">
        <v>90</v>
      </c>
      <c r="D361" s="1038">
        <v>24</v>
      </c>
      <c r="E361" s="1038">
        <v>12</v>
      </c>
      <c r="F361" s="984">
        <f t="shared" si="326"/>
        <v>36</v>
      </c>
      <c r="G361" s="1038">
        <v>86</v>
      </c>
      <c r="H361" s="1038">
        <v>71</v>
      </c>
      <c r="I361" s="984">
        <f t="shared" si="327"/>
        <v>157</v>
      </c>
      <c r="J361" s="1038">
        <v>15</v>
      </c>
      <c r="K361" s="1038">
        <v>8</v>
      </c>
      <c r="L361" s="984">
        <f t="shared" si="328"/>
        <v>23</v>
      </c>
      <c r="M361" s="1038">
        <v>0</v>
      </c>
      <c r="N361" s="1038">
        <v>0</v>
      </c>
      <c r="O361" s="984">
        <f t="shared" si="329"/>
        <v>0</v>
      </c>
      <c r="P361" s="984">
        <f t="shared" si="330"/>
        <v>125</v>
      </c>
      <c r="Q361" s="984">
        <f t="shared" si="331"/>
        <v>91</v>
      </c>
      <c r="R361" s="984">
        <f t="shared" si="332"/>
        <v>216</v>
      </c>
      <c r="S361" s="690"/>
      <c r="T361" s="676" t="str">
        <f t="shared" si="292"/>
        <v>TRUE</v>
      </c>
      <c r="U361" s="676" t="str">
        <f t="shared" si="293"/>
        <v>TRUE</v>
      </c>
      <c r="V361" s="676" t="str">
        <f t="shared" si="309"/>
        <v>TRUE</v>
      </c>
      <c r="X361" s="675">
        <f>Birth!Y361</f>
        <v>125</v>
      </c>
      <c r="Y361" s="675">
        <f>Birth!Z361</f>
        <v>91</v>
      </c>
      <c r="Z361" s="675">
        <f>Birth!AA361</f>
        <v>216</v>
      </c>
    </row>
    <row r="362" spans="1:26" s="675" customFormat="1" ht="15" customHeight="1">
      <c r="A362" s="675">
        <v>3</v>
      </c>
      <c r="B362" s="666">
        <v>142</v>
      </c>
      <c r="C362" s="682" t="s">
        <v>701</v>
      </c>
      <c r="D362" s="1038">
        <v>363</v>
      </c>
      <c r="E362" s="1038">
        <v>346</v>
      </c>
      <c r="F362" s="984">
        <f t="shared" si="326"/>
        <v>709</v>
      </c>
      <c r="G362" s="1038">
        <v>298</v>
      </c>
      <c r="H362" s="1038">
        <v>269</v>
      </c>
      <c r="I362" s="984">
        <f t="shared" si="327"/>
        <v>567</v>
      </c>
      <c r="J362" s="1038">
        <v>0</v>
      </c>
      <c r="K362" s="1038">
        <v>0</v>
      </c>
      <c r="L362" s="984">
        <f t="shared" si="328"/>
        <v>0</v>
      </c>
      <c r="M362" s="1038">
        <v>24</v>
      </c>
      <c r="N362" s="1038">
        <v>22</v>
      </c>
      <c r="O362" s="984">
        <f t="shared" si="329"/>
        <v>46</v>
      </c>
      <c r="P362" s="984">
        <f t="shared" si="330"/>
        <v>685</v>
      </c>
      <c r="Q362" s="984">
        <f t="shared" si="331"/>
        <v>637</v>
      </c>
      <c r="R362" s="984">
        <f t="shared" si="332"/>
        <v>1322</v>
      </c>
      <c r="S362" s="690"/>
      <c r="T362" s="676" t="str">
        <f t="shared" si="292"/>
        <v>TRUE</v>
      </c>
      <c r="U362" s="676" t="str">
        <f t="shared" si="293"/>
        <v>TRUE</v>
      </c>
      <c r="V362" s="676" t="str">
        <f t="shared" si="309"/>
        <v>TRUE</v>
      </c>
      <c r="X362" s="675">
        <f>Birth!Y362</f>
        <v>685</v>
      </c>
      <c r="Y362" s="675">
        <f>Birth!Z362</f>
        <v>637</v>
      </c>
      <c r="Z362" s="675">
        <f>Birth!AA362</f>
        <v>1322</v>
      </c>
    </row>
    <row r="363" spans="1:26" s="675" customFormat="1" ht="15" customHeight="1">
      <c r="A363" s="675">
        <v>4</v>
      </c>
      <c r="B363" s="666">
        <v>143</v>
      </c>
      <c r="C363" s="682" t="s">
        <v>87</v>
      </c>
      <c r="D363" s="1038">
        <v>374</v>
      </c>
      <c r="E363" s="1038">
        <v>394</v>
      </c>
      <c r="F363" s="984">
        <f t="shared" si="326"/>
        <v>768</v>
      </c>
      <c r="G363" s="1038">
        <v>96</v>
      </c>
      <c r="H363" s="1038">
        <v>93</v>
      </c>
      <c r="I363" s="984">
        <f t="shared" si="327"/>
        <v>189</v>
      </c>
      <c r="J363" s="1038">
        <v>0</v>
      </c>
      <c r="K363" s="1038">
        <v>1</v>
      </c>
      <c r="L363" s="984">
        <f t="shared" si="328"/>
        <v>1</v>
      </c>
      <c r="M363" s="1038">
        <v>0</v>
      </c>
      <c r="N363" s="1038">
        <v>0</v>
      </c>
      <c r="O363" s="984">
        <f t="shared" si="329"/>
        <v>0</v>
      </c>
      <c r="P363" s="984">
        <f t="shared" si="330"/>
        <v>470</v>
      </c>
      <c r="Q363" s="984">
        <f t="shared" si="331"/>
        <v>488</v>
      </c>
      <c r="R363" s="984">
        <f t="shared" si="332"/>
        <v>958</v>
      </c>
      <c r="S363" s="690"/>
      <c r="T363" s="676" t="str">
        <f t="shared" si="292"/>
        <v>TRUE</v>
      </c>
      <c r="U363" s="676" t="str">
        <f t="shared" si="293"/>
        <v>TRUE</v>
      </c>
      <c r="V363" s="676" t="str">
        <f t="shared" si="309"/>
        <v>TRUE</v>
      </c>
      <c r="X363" s="675">
        <f>Birth!Y363</f>
        <v>470</v>
      </c>
      <c r="Y363" s="675">
        <f>Birth!Z363</f>
        <v>488</v>
      </c>
      <c r="Z363" s="675">
        <f>Birth!AA363</f>
        <v>958</v>
      </c>
    </row>
    <row r="364" spans="1:26" s="675" customFormat="1" ht="15" customHeight="1">
      <c r="A364" s="675">
        <v>5</v>
      </c>
      <c r="B364" s="666">
        <v>144</v>
      </c>
      <c r="C364" s="682" t="s">
        <v>93</v>
      </c>
      <c r="D364" s="1038">
        <v>776</v>
      </c>
      <c r="E364" s="1038">
        <v>723</v>
      </c>
      <c r="F364" s="984">
        <f t="shared" si="326"/>
        <v>1499</v>
      </c>
      <c r="G364" s="1038">
        <v>502</v>
      </c>
      <c r="H364" s="1038">
        <v>411</v>
      </c>
      <c r="I364" s="984">
        <f t="shared" si="327"/>
        <v>913</v>
      </c>
      <c r="J364" s="1038">
        <v>0</v>
      </c>
      <c r="K364" s="1038">
        <v>0</v>
      </c>
      <c r="L364" s="984">
        <f t="shared" si="328"/>
        <v>0</v>
      </c>
      <c r="M364" s="1038">
        <v>40</v>
      </c>
      <c r="N364" s="1038">
        <v>37</v>
      </c>
      <c r="O364" s="984">
        <f t="shared" si="329"/>
        <v>77</v>
      </c>
      <c r="P364" s="984">
        <f t="shared" si="330"/>
        <v>1318</v>
      </c>
      <c r="Q364" s="984">
        <f t="shared" si="331"/>
        <v>1171</v>
      </c>
      <c r="R364" s="984">
        <f t="shared" si="332"/>
        <v>2489</v>
      </c>
      <c r="S364" s="690"/>
      <c r="T364" s="676" t="str">
        <f t="shared" si="292"/>
        <v>TRUE</v>
      </c>
      <c r="U364" s="676" t="str">
        <f t="shared" si="293"/>
        <v>TRUE</v>
      </c>
      <c r="V364" s="676" t="str">
        <f t="shared" si="309"/>
        <v>TRUE</v>
      </c>
      <c r="X364" s="675">
        <f>Birth!Y364</f>
        <v>1318</v>
      </c>
      <c r="Y364" s="675">
        <f>Birth!Z364</f>
        <v>1171</v>
      </c>
      <c r="Z364" s="675">
        <f>Birth!AA364</f>
        <v>2489</v>
      </c>
    </row>
    <row r="365" spans="1:26" s="675" customFormat="1" ht="15" customHeight="1">
      <c r="A365" s="675">
        <v>6</v>
      </c>
      <c r="B365" s="666">
        <v>145</v>
      </c>
      <c r="C365" s="682" t="s">
        <v>703</v>
      </c>
      <c r="D365" s="1038">
        <v>20</v>
      </c>
      <c r="E365" s="1038">
        <v>23</v>
      </c>
      <c r="F365" s="984">
        <f t="shared" si="326"/>
        <v>43</v>
      </c>
      <c r="G365" s="1038">
        <v>71</v>
      </c>
      <c r="H365" s="1038">
        <v>66</v>
      </c>
      <c r="I365" s="984">
        <f t="shared" si="327"/>
        <v>137</v>
      </c>
      <c r="J365" s="1038">
        <v>0</v>
      </c>
      <c r="K365" s="1038">
        <v>0</v>
      </c>
      <c r="L365" s="984">
        <f t="shared" si="328"/>
        <v>0</v>
      </c>
      <c r="M365" s="1038">
        <v>35</v>
      </c>
      <c r="N365" s="1038">
        <v>38</v>
      </c>
      <c r="O365" s="984">
        <f t="shared" si="329"/>
        <v>73</v>
      </c>
      <c r="P365" s="984">
        <f t="shared" si="330"/>
        <v>126</v>
      </c>
      <c r="Q365" s="984">
        <f t="shared" si="331"/>
        <v>127</v>
      </c>
      <c r="R365" s="984">
        <f t="shared" si="332"/>
        <v>253</v>
      </c>
      <c r="S365" s="690"/>
      <c r="T365" s="676" t="str">
        <f t="shared" si="292"/>
        <v>TRUE</v>
      </c>
      <c r="U365" s="676" t="str">
        <f t="shared" si="293"/>
        <v>TRUE</v>
      </c>
      <c r="V365" s="676" t="str">
        <f t="shared" si="309"/>
        <v>TRUE</v>
      </c>
      <c r="X365" s="675">
        <f>Birth!Y365</f>
        <v>126</v>
      </c>
      <c r="Y365" s="675">
        <f>Birth!Z365</f>
        <v>127</v>
      </c>
      <c r="Z365" s="675">
        <f>Birth!AA365</f>
        <v>253</v>
      </c>
    </row>
    <row r="366" spans="1:26" s="675" customFormat="1" ht="15" customHeight="1">
      <c r="A366" s="675">
        <v>7</v>
      </c>
      <c r="B366" s="666">
        <v>146</v>
      </c>
      <c r="C366" s="682" t="s">
        <v>92</v>
      </c>
      <c r="D366" s="1038">
        <v>49</v>
      </c>
      <c r="E366" s="1038">
        <v>47</v>
      </c>
      <c r="F366" s="984">
        <f t="shared" si="326"/>
        <v>96</v>
      </c>
      <c r="G366" s="1038">
        <v>0</v>
      </c>
      <c r="H366" s="1038">
        <v>0</v>
      </c>
      <c r="I366" s="984">
        <f t="shared" si="327"/>
        <v>0</v>
      </c>
      <c r="J366" s="1038">
        <v>0</v>
      </c>
      <c r="K366" s="1038">
        <v>0</v>
      </c>
      <c r="L366" s="984">
        <f t="shared" si="328"/>
        <v>0</v>
      </c>
      <c r="M366" s="1038">
        <v>2</v>
      </c>
      <c r="N366" s="1038">
        <v>2</v>
      </c>
      <c r="O366" s="984">
        <f t="shared" si="329"/>
        <v>4</v>
      </c>
      <c r="P366" s="984">
        <f t="shared" si="330"/>
        <v>51</v>
      </c>
      <c r="Q366" s="984">
        <f t="shared" si="331"/>
        <v>49</v>
      </c>
      <c r="R366" s="984">
        <f t="shared" si="332"/>
        <v>100</v>
      </c>
      <c r="S366" s="690"/>
      <c r="T366" s="676" t="str">
        <f t="shared" si="292"/>
        <v>TRUE</v>
      </c>
      <c r="U366" s="676" t="str">
        <f t="shared" si="293"/>
        <v>TRUE</v>
      </c>
      <c r="V366" s="676" t="str">
        <f t="shared" si="309"/>
        <v>TRUE</v>
      </c>
      <c r="X366" s="675">
        <f>Birth!Y366</f>
        <v>51</v>
      </c>
      <c r="Y366" s="675">
        <f>Birth!Z366</f>
        <v>49</v>
      </c>
      <c r="Z366" s="675">
        <f>Birth!AA366</f>
        <v>100</v>
      </c>
    </row>
    <row r="367" spans="1:26" s="675" customFormat="1" ht="15" customHeight="1">
      <c r="A367" s="675">
        <v>8</v>
      </c>
      <c r="B367" s="666">
        <v>147</v>
      </c>
      <c r="C367" s="682" t="s">
        <v>88</v>
      </c>
      <c r="D367" s="1038">
        <v>112</v>
      </c>
      <c r="E367" s="1038">
        <v>115</v>
      </c>
      <c r="F367" s="984">
        <f t="shared" si="326"/>
        <v>227</v>
      </c>
      <c r="G367" s="1038">
        <v>4</v>
      </c>
      <c r="H367" s="1038">
        <v>9</v>
      </c>
      <c r="I367" s="984">
        <f t="shared" si="327"/>
        <v>13</v>
      </c>
      <c r="J367" s="1038">
        <v>1</v>
      </c>
      <c r="K367" s="1038">
        <v>3</v>
      </c>
      <c r="L367" s="984">
        <f t="shared" si="328"/>
        <v>4</v>
      </c>
      <c r="M367" s="1038">
        <v>0</v>
      </c>
      <c r="N367" s="1038">
        <v>0</v>
      </c>
      <c r="O367" s="984">
        <f t="shared" si="329"/>
        <v>0</v>
      </c>
      <c r="P367" s="984">
        <f t="shared" si="330"/>
        <v>117</v>
      </c>
      <c r="Q367" s="984">
        <f t="shared" si="331"/>
        <v>127</v>
      </c>
      <c r="R367" s="984">
        <f t="shared" si="332"/>
        <v>244</v>
      </c>
      <c r="S367" s="690"/>
      <c r="T367" s="676" t="str">
        <f t="shared" si="292"/>
        <v>TRUE</v>
      </c>
      <c r="U367" s="676" t="str">
        <f t="shared" si="293"/>
        <v>TRUE</v>
      </c>
      <c r="V367" s="676" t="str">
        <f t="shared" si="309"/>
        <v>TRUE</v>
      </c>
      <c r="X367" s="675">
        <f>Birth!Y367</f>
        <v>117</v>
      </c>
      <c r="Y367" s="675">
        <f>Birth!Z367</f>
        <v>127</v>
      </c>
      <c r="Z367" s="675">
        <f>Birth!AA367</f>
        <v>244</v>
      </c>
    </row>
    <row r="368" spans="1:26" s="675" customFormat="1" ht="15" customHeight="1">
      <c r="A368" s="675">
        <v>9</v>
      </c>
      <c r="B368" s="666">
        <v>148</v>
      </c>
      <c r="C368" s="682" t="s">
        <v>89</v>
      </c>
      <c r="D368" s="1038">
        <v>0</v>
      </c>
      <c r="E368" s="1038">
        <v>0</v>
      </c>
      <c r="F368" s="984">
        <f t="shared" si="326"/>
        <v>0</v>
      </c>
      <c r="G368" s="1038">
        <v>120</v>
      </c>
      <c r="H368" s="1038">
        <v>108</v>
      </c>
      <c r="I368" s="984">
        <f t="shared" si="327"/>
        <v>228</v>
      </c>
      <c r="J368" s="1038">
        <v>0</v>
      </c>
      <c r="K368" s="1038">
        <v>0</v>
      </c>
      <c r="L368" s="984">
        <f t="shared" si="328"/>
        <v>0</v>
      </c>
      <c r="M368" s="1038">
        <v>17</v>
      </c>
      <c r="N368" s="1038">
        <v>17</v>
      </c>
      <c r="O368" s="984">
        <f t="shared" si="329"/>
        <v>34</v>
      </c>
      <c r="P368" s="984">
        <f t="shared" si="330"/>
        <v>137</v>
      </c>
      <c r="Q368" s="984">
        <f t="shared" si="331"/>
        <v>125</v>
      </c>
      <c r="R368" s="984">
        <f t="shared" si="332"/>
        <v>262</v>
      </c>
      <c r="S368" s="690"/>
      <c r="T368" s="676" t="str">
        <f t="shared" si="292"/>
        <v>TRUE</v>
      </c>
      <c r="U368" s="676" t="str">
        <f t="shared" si="293"/>
        <v>TRUE</v>
      </c>
      <c r="V368" s="676" t="str">
        <f t="shared" si="309"/>
        <v>TRUE</v>
      </c>
      <c r="X368" s="675">
        <f>Birth!Y368</f>
        <v>137</v>
      </c>
      <c r="Y368" s="675">
        <f>Birth!Z368</f>
        <v>125</v>
      </c>
      <c r="Z368" s="675">
        <f>Birth!AA368</f>
        <v>262</v>
      </c>
    </row>
    <row r="369" spans="1:26" s="675" customFormat="1" ht="15" customHeight="1">
      <c r="A369" s="675">
        <v>10</v>
      </c>
      <c r="B369" s="666">
        <v>149</v>
      </c>
      <c r="C369" s="682" t="s">
        <v>86</v>
      </c>
      <c r="D369" s="1038">
        <v>41</v>
      </c>
      <c r="E369" s="1038">
        <v>53</v>
      </c>
      <c r="F369" s="984">
        <f t="shared" si="326"/>
        <v>94</v>
      </c>
      <c r="G369" s="1038">
        <v>17</v>
      </c>
      <c r="H369" s="1038">
        <v>22</v>
      </c>
      <c r="I369" s="984">
        <f t="shared" si="327"/>
        <v>39</v>
      </c>
      <c r="J369" s="1038">
        <v>2</v>
      </c>
      <c r="K369" s="1038">
        <v>3</v>
      </c>
      <c r="L369" s="984">
        <f t="shared" si="328"/>
        <v>5</v>
      </c>
      <c r="M369" s="1038">
        <v>0</v>
      </c>
      <c r="N369" s="1038">
        <v>0</v>
      </c>
      <c r="O369" s="984">
        <f t="shared" si="329"/>
        <v>0</v>
      </c>
      <c r="P369" s="984">
        <f t="shared" si="330"/>
        <v>60</v>
      </c>
      <c r="Q369" s="984">
        <f t="shared" si="331"/>
        <v>78</v>
      </c>
      <c r="R369" s="984">
        <f t="shared" si="332"/>
        <v>138</v>
      </c>
      <c r="S369" s="690"/>
      <c r="T369" s="676" t="str">
        <f t="shared" si="292"/>
        <v>TRUE</v>
      </c>
      <c r="U369" s="676" t="str">
        <f t="shared" si="293"/>
        <v>TRUE</v>
      </c>
      <c r="V369" s="676" t="str">
        <f t="shared" si="309"/>
        <v>TRUE</v>
      </c>
      <c r="X369" s="675">
        <f>Birth!Y369</f>
        <v>60</v>
      </c>
      <c r="Y369" s="675">
        <f>Birth!Z369</f>
        <v>78</v>
      </c>
      <c r="Z369" s="675">
        <f>Birth!AA369</f>
        <v>138</v>
      </c>
    </row>
    <row r="370" spans="1:26" s="675" customFormat="1" ht="15" customHeight="1">
      <c r="B370" s="665"/>
      <c r="C370" s="687" t="s">
        <v>6</v>
      </c>
      <c r="D370" s="1031">
        <f t="shared" ref="D370:R370" si="333">SUM(D360:D369)</f>
        <v>4390</v>
      </c>
      <c r="E370" s="1031">
        <f t="shared" si="333"/>
        <v>4224</v>
      </c>
      <c r="F370" s="1031">
        <f t="shared" si="333"/>
        <v>8614</v>
      </c>
      <c r="G370" s="1031">
        <f t="shared" si="333"/>
        <v>1899</v>
      </c>
      <c r="H370" s="1031">
        <f t="shared" si="333"/>
        <v>1705</v>
      </c>
      <c r="I370" s="1031">
        <f t="shared" si="333"/>
        <v>3604</v>
      </c>
      <c r="J370" s="1031">
        <f t="shared" si="333"/>
        <v>18</v>
      </c>
      <c r="K370" s="1031">
        <f t="shared" si="333"/>
        <v>15</v>
      </c>
      <c r="L370" s="1031">
        <f t="shared" si="333"/>
        <v>33</v>
      </c>
      <c r="M370" s="1031">
        <f t="shared" si="333"/>
        <v>130</v>
      </c>
      <c r="N370" s="1031">
        <f t="shared" si="333"/>
        <v>133</v>
      </c>
      <c r="O370" s="1031">
        <f t="shared" si="333"/>
        <v>263</v>
      </c>
      <c r="P370" s="1031">
        <f t="shared" si="333"/>
        <v>6437</v>
      </c>
      <c r="Q370" s="1031">
        <f t="shared" si="333"/>
        <v>6077</v>
      </c>
      <c r="R370" s="1031">
        <f t="shared" si="333"/>
        <v>12514</v>
      </c>
      <c r="S370" s="915"/>
      <c r="T370" s="676" t="str">
        <f t="shared" si="292"/>
        <v>TRUE</v>
      </c>
      <c r="U370" s="676" t="str">
        <f t="shared" si="293"/>
        <v>TRUE</v>
      </c>
      <c r="V370" s="676" t="str">
        <f t="shared" si="309"/>
        <v>TRUE</v>
      </c>
      <c r="X370" s="675">
        <f>Birth!Y370</f>
        <v>6437</v>
      </c>
      <c r="Y370" s="675">
        <f>Birth!Z370</f>
        <v>6077</v>
      </c>
      <c r="Z370" s="675">
        <f>Birth!AA370</f>
        <v>12514</v>
      </c>
    </row>
    <row r="371" spans="1:26" s="675" customFormat="1" ht="15" customHeight="1">
      <c r="B371" s="693" t="s">
        <v>142</v>
      </c>
      <c r="C371" s="689"/>
      <c r="D371" s="1048"/>
      <c r="E371" s="1048"/>
      <c r="F371" s="1048"/>
      <c r="G371" s="1048"/>
      <c r="H371" s="1048"/>
      <c r="I371" s="1048"/>
      <c r="J371" s="1048"/>
      <c r="K371" s="1048"/>
      <c r="L371" s="1048"/>
      <c r="M371" s="1048"/>
      <c r="N371" s="1048"/>
      <c r="O371" s="1048"/>
      <c r="P371" s="1049"/>
      <c r="Q371" s="1049"/>
      <c r="R371" s="1048"/>
      <c r="S371" s="680"/>
      <c r="T371" s="676" t="str">
        <f t="shared" si="292"/>
        <v>TRUE</v>
      </c>
      <c r="U371" s="676" t="str">
        <f t="shared" si="293"/>
        <v>TRUE</v>
      </c>
      <c r="V371" s="676" t="str">
        <f t="shared" si="309"/>
        <v>TRUE</v>
      </c>
      <c r="X371" s="675">
        <f>Birth!Y371</f>
        <v>0</v>
      </c>
      <c r="Y371" s="675">
        <f>Birth!Z371</f>
        <v>0</v>
      </c>
      <c r="Z371" s="675">
        <f>Birth!AA371</f>
        <v>0</v>
      </c>
    </row>
    <row r="372" spans="1:26" s="675" customFormat="1" ht="15" customHeight="1">
      <c r="A372" s="675">
        <v>1</v>
      </c>
      <c r="B372" s="666">
        <v>150</v>
      </c>
      <c r="C372" s="602" t="s">
        <v>793</v>
      </c>
      <c r="D372" s="984">
        <v>0</v>
      </c>
      <c r="E372" s="984">
        <v>0</v>
      </c>
      <c r="F372" s="984">
        <f t="shared" ref="F372:F379" si="334">D372+E372</f>
        <v>0</v>
      </c>
      <c r="G372" s="984">
        <v>0</v>
      </c>
      <c r="H372" s="984">
        <v>0</v>
      </c>
      <c r="I372" s="984">
        <f t="shared" ref="I372:I379" si="335">G372+H372</f>
        <v>0</v>
      </c>
      <c r="J372" s="984">
        <v>0</v>
      </c>
      <c r="K372" s="984">
        <v>0</v>
      </c>
      <c r="L372" s="984">
        <f t="shared" ref="L372:L379" si="336">J372+K372</f>
        <v>0</v>
      </c>
      <c r="M372" s="984">
        <v>1</v>
      </c>
      <c r="N372" s="984"/>
      <c r="O372" s="984">
        <f t="shared" ref="O372:O379" si="337">M372+N372</f>
        <v>1</v>
      </c>
      <c r="P372" s="984">
        <f t="shared" ref="P372:Q379" si="338">D372+G372+J372+M372</f>
        <v>1</v>
      </c>
      <c r="Q372" s="984">
        <f t="shared" si="338"/>
        <v>0</v>
      </c>
      <c r="R372" s="984">
        <f t="shared" ref="R372:R379" si="339">P372+Q372</f>
        <v>1</v>
      </c>
      <c r="S372" s="690"/>
      <c r="T372" s="676" t="str">
        <f t="shared" si="292"/>
        <v>TRUE</v>
      </c>
      <c r="U372" s="676" t="str">
        <f t="shared" si="293"/>
        <v>TRUE</v>
      </c>
      <c r="V372" s="676" t="str">
        <f t="shared" si="309"/>
        <v>TRUE</v>
      </c>
      <c r="X372" s="675">
        <f>Birth!Y372</f>
        <v>1</v>
      </c>
      <c r="Y372" s="675">
        <f>Birth!Z372</f>
        <v>0</v>
      </c>
      <c r="Z372" s="675">
        <f>Birth!AA372</f>
        <v>1</v>
      </c>
    </row>
    <row r="373" spans="1:26" s="675" customFormat="1" ht="15" customHeight="1">
      <c r="A373" s="675">
        <v>2</v>
      </c>
      <c r="B373" s="666">
        <v>151</v>
      </c>
      <c r="C373" s="602" t="s">
        <v>794</v>
      </c>
      <c r="D373" s="984">
        <v>265</v>
      </c>
      <c r="E373" s="984">
        <v>252</v>
      </c>
      <c r="F373" s="984">
        <f t="shared" si="334"/>
        <v>517</v>
      </c>
      <c r="G373" s="984">
        <v>132</v>
      </c>
      <c r="H373" s="984">
        <v>123</v>
      </c>
      <c r="I373" s="984">
        <f t="shared" si="335"/>
        <v>255</v>
      </c>
      <c r="J373" s="984">
        <v>4</v>
      </c>
      <c r="K373" s="984">
        <v>2</v>
      </c>
      <c r="L373" s="984">
        <f t="shared" si="336"/>
        <v>6</v>
      </c>
      <c r="M373" s="984">
        <v>0</v>
      </c>
      <c r="N373" s="984">
        <v>0</v>
      </c>
      <c r="O373" s="984">
        <f t="shared" si="337"/>
        <v>0</v>
      </c>
      <c r="P373" s="984">
        <f t="shared" si="338"/>
        <v>401</v>
      </c>
      <c r="Q373" s="984">
        <f t="shared" si="338"/>
        <v>377</v>
      </c>
      <c r="R373" s="984">
        <f t="shared" si="339"/>
        <v>778</v>
      </c>
      <c r="S373" s="690"/>
      <c r="T373" s="676" t="str">
        <f t="shared" si="292"/>
        <v>TRUE</v>
      </c>
      <c r="U373" s="676" t="str">
        <f t="shared" si="293"/>
        <v>TRUE</v>
      </c>
      <c r="V373" s="676" t="str">
        <f t="shared" si="309"/>
        <v>TRUE</v>
      </c>
      <c r="X373" s="675">
        <f>Birth!Y373</f>
        <v>401</v>
      </c>
      <c r="Y373" s="675">
        <f>Birth!Z373</f>
        <v>377</v>
      </c>
      <c r="Z373" s="675">
        <f>Birth!AA373</f>
        <v>778</v>
      </c>
    </row>
    <row r="374" spans="1:26" ht="15" customHeight="1">
      <c r="A374" s="675">
        <v>3</v>
      </c>
      <c r="B374" s="666">
        <v>152</v>
      </c>
      <c r="C374" s="602" t="s">
        <v>795</v>
      </c>
      <c r="D374" s="984">
        <v>225</v>
      </c>
      <c r="E374" s="984">
        <v>197</v>
      </c>
      <c r="F374" s="984">
        <f t="shared" si="334"/>
        <v>422</v>
      </c>
      <c r="G374" s="984">
        <v>712</v>
      </c>
      <c r="H374" s="984">
        <v>690</v>
      </c>
      <c r="I374" s="984">
        <f t="shared" si="335"/>
        <v>1402</v>
      </c>
      <c r="J374" s="984">
        <v>0</v>
      </c>
      <c r="K374" s="984">
        <v>0</v>
      </c>
      <c r="L374" s="984">
        <f t="shared" si="336"/>
        <v>0</v>
      </c>
      <c r="M374" s="984">
        <v>21</v>
      </c>
      <c r="N374" s="984">
        <v>26</v>
      </c>
      <c r="O374" s="984">
        <f t="shared" si="337"/>
        <v>47</v>
      </c>
      <c r="P374" s="984">
        <f t="shared" si="338"/>
        <v>958</v>
      </c>
      <c r="Q374" s="984">
        <f t="shared" si="338"/>
        <v>913</v>
      </c>
      <c r="R374" s="984">
        <f t="shared" si="339"/>
        <v>1871</v>
      </c>
      <c r="S374" s="690"/>
      <c r="T374" s="676" t="str">
        <f t="shared" ref="T374:T392" si="340">IF(P374=X374,"TRUE","FALSE")</f>
        <v>TRUE</v>
      </c>
      <c r="U374" s="676" t="str">
        <f t="shared" ref="U374:U392" si="341">IF(Q374=Y374,"TRUE","FALSE")</f>
        <v>TRUE</v>
      </c>
      <c r="V374" s="676" t="str">
        <f t="shared" si="309"/>
        <v>TRUE</v>
      </c>
      <c r="W374" s="675"/>
      <c r="X374" s="675">
        <f>Birth!Y374</f>
        <v>958</v>
      </c>
      <c r="Y374" s="675">
        <f>Birth!Z374</f>
        <v>913</v>
      </c>
      <c r="Z374" s="675">
        <f>Birth!AA374</f>
        <v>1871</v>
      </c>
    </row>
    <row r="375" spans="1:26">
      <c r="A375" s="675">
        <v>4</v>
      </c>
      <c r="B375" s="666">
        <v>153</v>
      </c>
      <c r="C375" s="602" t="s">
        <v>796</v>
      </c>
      <c r="D375" s="984">
        <v>2209</v>
      </c>
      <c r="E375" s="984">
        <v>2147</v>
      </c>
      <c r="F375" s="984">
        <f t="shared" si="334"/>
        <v>4356</v>
      </c>
      <c r="G375" s="984">
        <v>1533</v>
      </c>
      <c r="H375" s="984">
        <v>1343</v>
      </c>
      <c r="I375" s="984">
        <f t="shared" si="335"/>
        <v>2876</v>
      </c>
      <c r="J375" s="984">
        <v>22</v>
      </c>
      <c r="K375" s="984">
        <v>14</v>
      </c>
      <c r="L375" s="984">
        <f t="shared" si="336"/>
        <v>36</v>
      </c>
      <c r="M375" s="984">
        <v>1</v>
      </c>
      <c r="N375" s="984">
        <v>0</v>
      </c>
      <c r="O375" s="984">
        <f t="shared" si="337"/>
        <v>1</v>
      </c>
      <c r="P375" s="984">
        <f t="shared" si="338"/>
        <v>3765</v>
      </c>
      <c r="Q375" s="984">
        <f t="shared" si="338"/>
        <v>3504</v>
      </c>
      <c r="R375" s="984">
        <f t="shared" si="339"/>
        <v>7269</v>
      </c>
      <c r="S375" s="690"/>
      <c r="T375" s="676" t="str">
        <f t="shared" si="340"/>
        <v>TRUE</v>
      </c>
      <c r="U375" s="676" t="str">
        <f t="shared" si="341"/>
        <v>TRUE</v>
      </c>
      <c r="V375" s="676" t="str">
        <f t="shared" si="309"/>
        <v>TRUE</v>
      </c>
      <c r="W375" s="675"/>
      <c r="X375" s="675">
        <f>Birth!Y375</f>
        <v>3765</v>
      </c>
      <c r="Y375" s="675">
        <f>Birth!Z375</f>
        <v>3504</v>
      </c>
      <c r="Z375" s="675">
        <f>Birth!AA375</f>
        <v>7269</v>
      </c>
    </row>
    <row r="376" spans="1:26" ht="15" customHeight="1">
      <c r="A376" s="675">
        <v>5</v>
      </c>
      <c r="B376" s="666">
        <v>154</v>
      </c>
      <c r="C376" s="602" t="s">
        <v>797</v>
      </c>
      <c r="D376" s="984">
        <v>680</v>
      </c>
      <c r="E376" s="984">
        <v>607</v>
      </c>
      <c r="F376" s="984">
        <f t="shared" si="334"/>
        <v>1287</v>
      </c>
      <c r="G376" s="984">
        <v>561</v>
      </c>
      <c r="H376" s="984">
        <v>507</v>
      </c>
      <c r="I376" s="984">
        <f t="shared" si="335"/>
        <v>1068</v>
      </c>
      <c r="J376" s="984">
        <v>0</v>
      </c>
      <c r="K376" s="984">
        <v>0</v>
      </c>
      <c r="L376" s="984">
        <f t="shared" si="336"/>
        <v>0</v>
      </c>
      <c r="M376" s="984">
        <v>16</v>
      </c>
      <c r="N376" s="984">
        <v>10</v>
      </c>
      <c r="O376" s="984">
        <f t="shared" si="337"/>
        <v>26</v>
      </c>
      <c r="P376" s="984">
        <f t="shared" si="338"/>
        <v>1257</v>
      </c>
      <c r="Q376" s="984">
        <f t="shared" si="338"/>
        <v>1124</v>
      </c>
      <c r="R376" s="984">
        <f t="shared" si="339"/>
        <v>2381</v>
      </c>
      <c r="S376" s="690"/>
      <c r="T376" s="676" t="str">
        <f t="shared" si="340"/>
        <v>TRUE</v>
      </c>
      <c r="U376" s="676" t="str">
        <f t="shared" si="341"/>
        <v>TRUE</v>
      </c>
      <c r="V376" s="676" t="str">
        <f t="shared" si="309"/>
        <v>TRUE</v>
      </c>
      <c r="W376" s="675"/>
      <c r="X376" s="675">
        <f>Birth!Y376</f>
        <v>1257</v>
      </c>
      <c r="Y376" s="675">
        <f>Birth!Z376</f>
        <v>1124</v>
      </c>
      <c r="Z376" s="675">
        <f>Birth!AA376</f>
        <v>2381</v>
      </c>
    </row>
    <row r="377" spans="1:26" ht="15" customHeight="1">
      <c r="A377" s="675">
        <v>6</v>
      </c>
      <c r="B377" s="666">
        <v>155</v>
      </c>
      <c r="C377" s="602" t="s">
        <v>798</v>
      </c>
      <c r="D377" s="984">
        <v>104</v>
      </c>
      <c r="E377" s="984">
        <v>87</v>
      </c>
      <c r="F377" s="984">
        <f t="shared" si="334"/>
        <v>191</v>
      </c>
      <c r="G377" s="984">
        <v>138</v>
      </c>
      <c r="H377" s="984">
        <v>132</v>
      </c>
      <c r="I377" s="984">
        <f t="shared" si="335"/>
        <v>270</v>
      </c>
      <c r="J377" s="984">
        <v>0</v>
      </c>
      <c r="K377" s="984">
        <v>0</v>
      </c>
      <c r="L377" s="984">
        <f t="shared" si="336"/>
        <v>0</v>
      </c>
      <c r="M377" s="984">
        <v>0</v>
      </c>
      <c r="N377" s="984">
        <v>0</v>
      </c>
      <c r="O377" s="984">
        <f t="shared" si="337"/>
        <v>0</v>
      </c>
      <c r="P377" s="984">
        <f t="shared" si="338"/>
        <v>242</v>
      </c>
      <c r="Q377" s="984">
        <f t="shared" si="338"/>
        <v>219</v>
      </c>
      <c r="R377" s="984">
        <f t="shared" si="339"/>
        <v>461</v>
      </c>
      <c r="S377" s="690"/>
      <c r="T377" s="676" t="str">
        <f t="shared" si="340"/>
        <v>TRUE</v>
      </c>
      <c r="U377" s="676" t="str">
        <f t="shared" si="341"/>
        <v>TRUE</v>
      </c>
      <c r="V377" s="676" t="str">
        <f t="shared" si="309"/>
        <v>TRUE</v>
      </c>
      <c r="W377" s="675"/>
      <c r="X377" s="675">
        <f>Birth!Y377</f>
        <v>242</v>
      </c>
      <c r="Y377" s="675">
        <f>Birth!Z377</f>
        <v>219</v>
      </c>
      <c r="Z377" s="675">
        <f>Birth!AA377</f>
        <v>461</v>
      </c>
    </row>
    <row r="378" spans="1:26" ht="15" customHeight="1">
      <c r="A378" s="675">
        <v>7</v>
      </c>
      <c r="B378" s="666">
        <v>156</v>
      </c>
      <c r="C378" s="602" t="s">
        <v>878</v>
      </c>
      <c r="D378" s="984">
        <v>79</v>
      </c>
      <c r="E378" s="984">
        <v>99</v>
      </c>
      <c r="F378" s="984">
        <f t="shared" si="334"/>
        <v>178</v>
      </c>
      <c r="G378" s="984">
        <v>3</v>
      </c>
      <c r="H378" s="984">
        <v>1</v>
      </c>
      <c r="I378" s="984">
        <f t="shared" si="335"/>
        <v>4</v>
      </c>
      <c r="J378" s="984">
        <v>0</v>
      </c>
      <c r="K378" s="984">
        <v>0</v>
      </c>
      <c r="L378" s="984">
        <f t="shared" si="336"/>
        <v>0</v>
      </c>
      <c r="M378" s="984"/>
      <c r="N378" s="984">
        <v>0</v>
      </c>
      <c r="O378" s="984">
        <f t="shared" si="337"/>
        <v>0</v>
      </c>
      <c r="P378" s="984">
        <f t="shared" si="338"/>
        <v>82</v>
      </c>
      <c r="Q378" s="984">
        <f t="shared" si="338"/>
        <v>100</v>
      </c>
      <c r="R378" s="984">
        <f t="shared" si="339"/>
        <v>182</v>
      </c>
      <c r="S378" s="690"/>
      <c r="T378" s="676" t="str">
        <f t="shared" si="340"/>
        <v>TRUE</v>
      </c>
      <c r="U378" s="676" t="str">
        <f t="shared" si="341"/>
        <v>TRUE</v>
      </c>
      <c r="V378" s="676" t="str">
        <f t="shared" si="309"/>
        <v>TRUE</v>
      </c>
      <c r="W378" s="675"/>
      <c r="X378" s="675">
        <f>Birth!Y378</f>
        <v>82</v>
      </c>
      <c r="Y378" s="675">
        <f>Birth!Z378</f>
        <v>100</v>
      </c>
      <c r="Z378" s="675">
        <f>Birth!AA378</f>
        <v>182</v>
      </c>
    </row>
    <row r="379" spans="1:26" ht="15" customHeight="1">
      <c r="A379" s="675">
        <v>8</v>
      </c>
      <c r="B379" s="666">
        <v>157</v>
      </c>
      <c r="C379" s="602" t="s">
        <v>800</v>
      </c>
      <c r="D379" s="984">
        <v>778</v>
      </c>
      <c r="E379" s="984">
        <v>688</v>
      </c>
      <c r="F379" s="984">
        <f t="shared" si="334"/>
        <v>1466</v>
      </c>
      <c r="G379" s="984">
        <v>251</v>
      </c>
      <c r="H379" s="984">
        <v>240</v>
      </c>
      <c r="I379" s="984">
        <f t="shared" si="335"/>
        <v>491</v>
      </c>
      <c r="J379" s="984">
        <v>5</v>
      </c>
      <c r="K379" s="984">
        <v>1</v>
      </c>
      <c r="L379" s="984">
        <f t="shared" si="336"/>
        <v>6</v>
      </c>
      <c r="M379" s="984">
        <v>0</v>
      </c>
      <c r="N379" s="984">
        <v>0</v>
      </c>
      <c r="O379" s="984">
        <f t="shared" si="337"/>
        <v>0</v>
      </c>
      <c r="P379" s="984">
        <f t="shared" si="338"/>
        <v>1034</v>
      </c>
      <c r="Q379" s="984">
        <f t="shared" si="338"/>
        <v>929</v>
      </c>
      <c r="R379" s="984">
        <f t="shared" si="339"/>
        <v>1963</v>
      </c>
      <c r="S379" s="690"/>
      <c r="T379" s="676" t="str">
        <f t="shared" si="340"/>
        <v>TRUE</v>
      </c>
      <c r="U379" s="676" t="str">
        <f t="shared" si="341"/>
        <v>TRUE</v>
      </c>
      <c r="V379" s="676" t="str">
        <f t="shared" si="309"/>
        <v>TRUE</v>
      </c>
      <c r="W379" s="675"/>
      <c r="X379" s="675">
        <f>Birth!Y379</f>
        <v>1034</v>
      </c>
      <c r="Y379" s="675">
        <f>Birth!Z379</f>
        <v>929</v>
      </c>
      <c r="Z379" s="675">
        <f>Birth!AA379</f>
        <v>1963</v>
      </c>
    </row>
    <row r="380" spans="1:26" ht="15" customHeight="1">
      <c r="B380" s="665"/>
      <c r="C380" s="687" t="s">
        <v>6</v>
      </c>
      <c r="D380" s="1031">
        <f>SUM(D372:D379)</f>
        <v>4340</v>
      </c>
      <c r="E380" s="1031">
        <f t="shared" ref="E380:R380" si="342">SUM(E372:E379)</f>
        <v>4077</v>
      </c>
      <c r="F380" s="1031">
        <f t="shared" si="342"/>
        <v>8417</v>
      </c>
      <c r="G380" s="1031">
        <f t="shared" si="342"/>
        <v>3330</v>
      </c>
      <c r="H380" s="1031">
        <f t="shared" si="342"/>
        <v>3036</v>
      </c>
      <c r="I380" s="1031">
        <f t="shared" si="342"/>
        <v>6366</v>
      </c>
      <c r="J380" s="1031">
        <f t="shared" si="342"/>
        <v>31</v>
      </c>
      <c r="K380" s="1031">
        <f t="shared" si="342"/>
        <v>17</v>
      </c>
      <c r="L380" s="1031">
        <f t="shared" si="342"/>
        <v>48</v>
      </c>
      <c r="M380" s="1031">
        <f t="shared" si="342"/>
        <v>39</v>
      </c>
      <c r="N380" s="1031">
        <f t="shared" si="342"/>
        <v>36</v>
      </c>
      <c r="O380" s="1031">
        <f t="shared" si="342"/>
        <v>75</v>
      </c>
      <c r="P380" s="1031">
        <f t="shared" si="342"/>
        <v>7740</v>
      </c>
      <c r="Q380" s="1031">
        <f t="shared" si="342"/>
        <v>7166</v>
      </c>
      <c r="R380" s="1031">
        <f t="shared" si="342"/>
        <v>14906</v>
      </c>
      <c r="S380" s="915"/>
      <c r="T380" s="676" t="str">
        <f t="shared" si="340"/>
        <v>TRUE</v>
      </c>
      <c r="U380" s="676" t="str">
        <f t="shared" si="341"/>
        <v>TRUE</v>
      </c>
      <c r="V380" s="676" t="str">
        <f t="shared" si="309"/>
        <v>TRUE</v>
      </c>
      <c r="W380" s="675"/>
      <c r="X380" s="675">
        <f>Birth!Y380</f>
        <v>7740</v>
      </c>
      <c r="Y380" s="675">
        <f>Birth!Z380</f>
        <v>7166</v>
      </c>
      <c r="Z380" s="675">
        <f>Birth!AA380</f>
        <v>14906</v>
      </c>
    </row>
    <row r="381" spans="1:26" ht="15" customHeight="1">
      <c r="B381" s="693" t="s">
        <v>143</v>
      </c>
      <c r="C381" s="689"/>
      <c r="D381" s="1048"/>
      <c r="E381" s="1048"/>
      <c r="F381" s="1048"/>
      <c r="G381" s="1048"/>
      <c r="H381" s="1048"/>
      <c r="I381" s="1048"/>
      <c r="J381" s="1048"/>
      <c r="K381" s="1048"/>
      <c r="L381" s="1048"/>
      <c r="M381" s="1048"/>
      <c r="N381" s="1048"/>
      <c r="O381" s="1048"/>
      <c r="P381" s="1049"/>
      <c r="Q381" s="1049"/>
      <c r="R381" s="1048"/>
      <c r="S381" s="680"/>
      <c r="T381" s="676" t="str">
        <f t="shared" si="340"/>
        <v>TRUE</v>
      </c>
      <c r="U381" s="676" t="str">
        <f t="shared" si="341"/>
        <v>TRUE</v>
      </c>
      <c r="V381" s="676" t="str">
        <f t="shared" si="309"/>
        <v>TRUE</v>
      </c>
      <c r="W381" s="675"/>
      <c r="X381" s="675">
        <f>Birth!Y381</f>
        <v>0</v>
      </c>
      <c r="Y381" s="675">
        <f>Birth!Z381</f>
        <v>0</v>
      </c>
      <c r="Z381" s="675">
        <f>Birth!AA381</f>
        <v>0</v>
      </c>
    </row>
    <row r="382" spans="1:26" ht="15" customHeight="1">
      <c r="A382" s="653">
        <v>1</v>
      </c>
      <c r="B382" s="666">
        <v>158</v>
      </c>
      <c r="C382" s="602" t="s">
        <v>808</v>
      </c>
      <c r="D382" s="1053">
        <v>255</v>
      </c>
      <c r="E382" s="1053">
        <v>268</v>
      </c>
      <c r="F382" s="984">
        <f t="shared" ref="F382:F385" si="343">D382+E382</f>
        <v>523</v>
      </c>
      <c r="G382" s="1053">
        <v>830</v>
      </c>
      <c r="H382" s="1053">
        <v>790</v>
      </c>
      <c r="I382" s="984">
        <f t="shared" ref="I382:I385" si="344">G382+H382</f>
        <v>1620</v>
      </c>
      <c r="J382" s="1053"/>
      <c r="K382" s="1053"/>
      <c r="L382" s="984">
        <f t="shared" ref="L382:L385" si="345">J382+K382</f>
        <v>0</v>
      </c>
      <c r="M382" s="1053">
        <v>3</v>
      </c>
      <c r="N382" s="1053">
        <v>1</v>
      </c>
      <c r="O382" s="984">
        <f t="shared" ref="O382:O385" si="346">M382+N382</f>
        <v>4</v>
      </c>
      <c r="P382" s="984">
        <f t="shared" ref="P382:Q385" si="347">D382+G382+J382+M382</f>
        <v>1088</v>
      </c>
      <c r="Q382" s="984">
        <f t="shared" si="347"/>
        <v>1059</v>
      </c>
      <c r="R382" s="984">
        <f>P382+Q382</f>
        <v>2147</v>
      </c>
      <c r="S382" s="690"/>
      <c r="T382" s="676" t="str">
        <f t="shared" si="340"/>
        <v>TRUE</v>
      </c>
      <c r="U382" s="676" t="str">
        <f t="shared" si="341"/>
        <v>TRUE</v>
      </c>
      <c r="V382" s="676" t="str">
        <f t="shared" si="309"/>
        <v>TRUE</v>
      </c>
      <c r="W382" s="675"/>
      <c r="X382" s="675">
        <f>Birth!Y382</f>
        <v>1088</v>
      </c>
      <c r="Y382" s="675">
        <f>Birth!Z382</f>
        <v>1059</v>
      </c>
      <c r="Z382" s="675">
        <f>Birth!AA382</f>
        <v>2147</v>
      </c>
    </row>
    <row r="383" spans="1:26" ht="15" customHeight="1">
      <c r="A383" s="653">
        <v>2</v>
      </c>
      <c r="B383" s="666">
        <v>159</v>
      </c>
      <c r="C383" s="602" t="s">
        <v>811</v>
      </c>
      <c r="D383" s="1053">
        <v>759</v>
      </c>
      <c r="E383" s="1053">
        <v>746</v>
      </c>
      <c r="F383" s="984">
        <f t="shared" si="343"/>
        <v>1505</v>
      </c>
      <c r="G383" s="1053">
        <v>701</v>
      </c>
      <c r="H383" s="1053">
        <v>713</v>
      </c>
      <c r="I383" s="984">
        <f t="shared" si="344"/>
        <v>1414</v>
      </c>
      <c r="J383" s="1053"/>
      <c r="K383" s="1053"/>
      <c r="L383" s="984">
        <f t="shared" si="345"/>
        <v>0</v>
      </c>
      <c r="M383" s="1053">
        <v>20</v>
      </c>
      <c r="N383" s="1053">
        <v>16</v>
      </c>
      <c r="O383" s="984">
        <f t="shared" si="346"/>
        <v>36</v>
      </c>
      <c r="P383" s="984">
        <f t="shared" si="347"/>
        <v>1480</v>
      </c>
      <c r="Q383" s="984">
        <f t="shared" si="347"/>
        <v>1475</v>
      </c>
      <c r="R383" s="984">
        <f>P383+Q383</f>
        <v>2955</v>
      </c>
      <c r="S383" s="690"/>
      <c r="T383" s="676" t="str">
        <f t="shared" si="340"/>
        <v>TRUE</v>
      </c>
      <c r="U383" s="676" t="str">
        <f t="shared" si="341"/>
        <v>TRUE</v>
      </c>
      <c r="V383" s="676" t="str">
        <f t="shared" si="309"/>
        <v>TRUE</v>
      </c>
      <c r="W383" s="675"/>
      <c r="X383" s="675">
        <f>Birth!Y383</f>
        <v>1480</v>
      </c>
      <c r="Y383" s="675">
        <f>Birth!Z383</f>
        <v>1475</v>
      </c>
      <c r="Z383" s="675">
        <f>Birth!AA383</f>
        <v>2955</v>
      </c>
    </row>
    <row r="384" spans="1:26" ht="15" customHeight="1">
      <c r="A384" s="653">
        <v>3</v>
      </c>
      <c r="B384" s="666">
        <v>160</v>
      </c>
      <c r="C384" s="680" t="s">
        <v>873</v>
      </c>
      <c r="D384" s="1053">
        <v>173</v>
      </c>
      <c r="E384" s="1053">
        <v>155</v>
      </c>
      <c r="F384" s="984">
        <f t="shared" si="343"/>
        <v>328</v>
      </c>
      <c r="G384" s="1053">
        <v>20</v>
      </c>
      <c r="H384" s="1053">
        <v>20</v>
      </c>
      <c r="I384" s="984">
        <f t="shared" si="344"/>
        <v>40</v>
      </c>
      <c r="J384" s="1053"/>
      <c r="K384" s="1053"/>
      <c r="L384" s="984">
        <f t="shared" si="345"/>
        <v>0</v>
      </c>
      <c r="M384" s="1053">
        <v>2</v>
      </c>
      <c r="N384" s="1053">
        <v>1</v>
      </c>
      <c r="O384" s="984">
        <f t="shared" si="346"/>
        <v>3</v>
      </c>
      <c r="P384" s="984">
        <f t="shared" si="347"/>
        <v>195</v>
      </c>
      <c r="Q384" s="984">
        <f t="shared" si="347"/>
        <v>176</v>
      </c>
      <c r="R384" s="984">
        <f>P384+Q384</f>
        <v>371</v>
      </c>
      <c r="S384" s="690"/>
      <c r="T384" s="676" t="str">
        <f t="shared" si="340"/>
        <v>TRUE</v>
      </c>
      <c r="U384" s="676" t="str">
        <f t="shared" si="341"/>
        <v>TRUE</v>
      </c>
      <c r="V384" s="676" t="str">
        <f t="shared" ref="V384:V392" si="348">IF(R384=Z384,"TRUE","FALSE")</f>
        <v>TRUE</v>
      </c>
      <c r="W384" s="675"/>
      <c r="X384" s="675">
        <f>Birth!Y384</f>
        <v>195</v>
      </c>
      <c r="Y384" s="675">
        <f>Birth!Z384</f>
        <v>176</v>
      </c>
      <c r="Z384" s="675">
        <f>Birth!AA384</f>
        <v>371</v>
      </c>
    </row>
    <row r="385" spans="1:26" ht="15" customHeight="1">
      <c r="A385" s="653">
        <v>4</v>
      </c>
      <c r="B385" s="666">
        <v>161</v>
      </c>
      <c r="C385" s="602" t="s">
        <v>810</v>
      </c>
      <c r="D385" s="1053">
        <v>289</v>
      </c>
      <c r="E385" s="1053">
        <v>263</v>
      </c>
      <c r="F385" s="984">
        <f t="shared" si="343"/>
        <v>552</v>
      </c>
      <c r="G385" s="1053">
        <v>671</v>
      </c>
      <c r="H385" s="1053">
        <v>597</v>
      </c>
      <c r="I385" s="984">
        <f t="shared" si="344"/>
        <v>1268</v>
      </c>
      <c r="J385" s="1053"/>
      <c r="K385" s="1053"/>
      <c r="L385" s="984">
        <f t="shared" si="345"/>
        <v>0</v>
      </c>
      <c r="M385" s="1053">
        <v>25</v>
      </c>
      <c r="N385" s="1053">
        <v>20</v>
      </c>
      <c r="O385" s="984">
        <f t="shared" si="346"/>
        <v>45</v>
      </c>
      <c r="P385" s="984">
        <f t="shared" si="347"/>
        <v>985</v>
      </c>
      <c r="Q385" s="984">
        <f t="shared" si="347"/>
        <v>880</v>
      </c>
      <c r="R385" s="984">
        <f>P385+Q385</f>
        <v>1865</v>
      </c>
      <c r="S385" s="690"/>
      <c r="T385" s="676" t="str">
        <f t="shared" si="340"/>
        <v>TRUE</v>
      </c>
      <c r="U385" s="676" t="str">
        <f t="shared" si="341"/>
        <v>TRUE</v>
      </c>
      <c r="V385" s="676" t="str">
        <f t="shared" si="348"/>
        <v>TRUE</v>
      </c>
      <c r="W385" s="675"/>
      <c r="X385" s="675">
        <f>Birth!Y385</f>
        <v>985</v>
      </c>
      <c r="Y385" s="675">
        <f>Birth!Z385</f>
        <v>880</v>
      </c>
      <c r="Z385" s="675">
        <f>Birth!AA385</f>
        <v>1865</v>
      </c>
    </row>
    <row r="386" spans="1:26" ht="15" customHeight="1">
      <c r="B386" s="665"/>
      <c r="C386" s="687" t="s">
        <v>6</v>
      </c>
      <c r="D386" s="1031">
        <f>SUM(D382:D385)</f>
        <v>1476</v>
      </c>
      <c r="E386" s="1031">
        <f t="shared" ref="E386:R386" si="349">SUM(E382:E385)</f>
        <v>1432</v>
      </c>
      <c r="F386" s="1031">
        <f t="shared" si="349"/>
        <v>2908</v>
      </c>
      <c r="G386" s="1031">
        <f t="shared" si="349"/>
        <v>2222</v>
      </c>
      <c r="H386" s="1031">
        <f t="shared" si="349"/>
        <v>2120</v>
      </c>
      <c r="I386" s="1031">
        <f t="shared" si="349"/>
        <v>4342</v>
      </c>
      <c r="J386" s="1031">
        <f t="shared" si="349"/>
        <v>0</v>
      </c>
      <c r="K386" s="1031">
        <f t="shared" si="349"/>
        <v>0</v>
      </c>
      <c r="L386" s="1031">
        <f t="shared" si="349"/>
        <v>0</v>
      </c>
      <c r="M386" s="1031">
        <f t="shared" si="349"/>
        <v>50</v>
      </c>
      <c r="N386" s="1031">
        <f t="shared" si="349"/>
        <v>38</v>
      </c>
      <c r="O386" s="1031">
        <f t="shared" si="349"/>
        <v>88</v>
      </c>
      <c r="P386" s="1031">
        <f t="shared" si="349"/>
        <v>3748</v>
      </c>
      <c r="Q386" s="1031">
        <f t="shared" si="349"/>
        <v>3590</v>
      </c>
      <c r="R386" s="1031">
        <f t="shared" si="349"/>
        <v>7338</v>
      </c>
      <c r="S386" s="915"/>
      <c r="T386" s="676" t="str">
        <f t="shared" si="340"/>
        <v>TRUE</v>
      </c>
      <c r="U386" s="676" t="str">
        <f t="shared" si="341"/>
        <v>TRUE</v>
      </c>
      <c r="V386" s="676" t="str">
        <f t="shared" si="348"/>
        <v>TRUE</v>
      </c>
      <c r="W386" s="675"/>
      <c r="X386" s="675">
        <f>Birth!Y386</f>
        <v>3748</v>
      </c>
      <c r="Y386" s="675">
        <f>Birth!Z386</f>
        <v>3590</v>
      </c>
      <c r="Z386" s="675">
        <f>Birth!AA386</f>
        <v>7338</v>
      </c>
    </row>
    <row r="387" spans="1:26" ht="15" customHeight="1">
      <c r="B387" s="693" t="s">
        <v>144</v>
      </c>
      <c r="C387" s="689"/>
      <c r="D387" s="1048"/>
      <c r="E387" s="1048"/>
      <c r="F387" s="1048"/>
      <c r="G387" s="1048"/>
      <c r="H387" s="1048"/>
      <c r="I387" s="1048"/>
      <c r="J387" s="1048"/>
      <c r="K387" s="1048"/>
      <c r="L387" s="1048"/>
      <c r="M387" s="1048"/>
      <c r="N387" s="1048"/>
      <c r="O387" s="1048"/>
      <c r="P387" s="1049"/>
      <c r="Q387" s="1049"/>
      <c r="R387" s="1048"/>
      <c r="S387" s="680"/>
      <c r="T387" s="676" t="str">
        <f t="shared" si="340"/>
        <v>TRUE</v>
      </c>
      <c r="U387" s="676" t="str">
        <f t="shared" si="341"/>
        <v>TRUE</v>
      </c>
      <c r="V387" s="676" t="str">
        <f t="shared" si="348"/>
        <v>TRUE</v>
      </c>
      <c r="W387" s="675"/>
      <c r="X387" s="675">
        <f>Birth!Y387</f>
        <v>0</v>
      </c>
      <c r="Y387" s="675">
        <f>Birth!Z387</f>
        <v>0</v>
      </c>
      <c r="Z387" s="675">
        <f>Birth!AA387</f>
        <v>0</v>
      </c>
    </row>
    <row r="388" spans="1:26" ht="15" customHeight="1">
      <c r="A388" s="653">
        <v>1</v>
      </c>
      <c r="B388" s="666">
        <v>162</v>
      </c>
      <c r="C388" s="602" t="s">
        <v>836</v>
      </c>
      <c r="D388" s="1038">
        <v>128</v>
      </c>
      <c r="E388" s="1038">
        <v>108</v>
      </c>
      <c r="F388" s="984">
        <f t="shared" ref="F388:F391" si="350">D388+E388</f>
        <v>236</v>
      </c>
      <c r="G388" s="1038">
        <v>1191</v>
      </c>
      <c r="H388" s="1038">
        <v>1027</v>
      </c>
      <c r="I388" s="984">
        <f t="shared" ref="I388:I391" si="351">G388+H388</f>
        <v>2218</v>
      </c>
      <c r="J388" s="1053">
        <v>33</v>
      </c>
      <c r="K388" s="1053">
        <v>37</v>
      </c>
      <c r="L388" s="984">
        <f t="shared" ref="L388:L391" si="352">J388+K388</f>
        <v>70</v>
      </c>
      <c r="M388" s="1053">
        <v>56</v>
      </c>
      <c r="N388" s="1053">
        <v>56</v>
      </c>
      <c r="O388" s="984">
        <f t="shared" ref="O388:O391" si="353">M388+N388</f>
        <v>112</v>
      </c>
      <c r="P388" s="984">
        <f t="shared" ref="P388:Q391" si="354">D388+G388+J388+M388</f>
        <v>1408</v>
      </c>
      <c r="Q388" s="984">
        <f t="shared" si="354"/>
        <v>1228</v>
      </c>
      <c r="R388" s="984">
        <f>P388+Q388</f>
        <v>2636</v>
      </c>
      <c r="S388" s="690"/>
      <c r="T388" s="676" t="str">
        <f t="shared" si="340"/>
        <v>TRUE</v>
      </c>
      <c r="U388" s="676" t="str">
        <f t="shared" si="341"/>
        <v>TRUE</v>
      </c>
      <c r="V388" s="676" t="str">
        <f t="shared" si="348"/>
        <v>TRUE</v>
      </c>
      <c r="W388" s="675"/>
      <c r="X388" s="675">
        <f>Birth!Y388</f>
        <v>1408</v>
      </c>
      <c r="Y388" s="675">
        <f>Birth!Z388</f>
        <v>1228</v>
      </c>
      <c r="Z388" s="675">
        <f>Birth!AA388</f>
        <v>2636</v>
      </c>
    </row>
    <row r="389" spans="1:26" ht="15" customHeight="1">
      <c r="A389" s="653">
        <v>2</v>
      </c>
      <c r="B389" s="666">
        <v>163</v>
      </c>
      <c r="C389" s="602" t="s">
        <v>837</v>
      </c>
      <c r="D389" s="1038">
        <v>0</v>
      </c>
      <c r="E389" s="1038">
        <v>0</v>
      </c>
      <c r="F389" s="984">
        <f t="shared" si="350"/>
        <v>0</v>
      </c>
      <c r="G389" s="1038">
        <v>0</v>
      </c>
      <c r="H389" s="1038">
        <v>0</v>
      </c>
      <c r="I389" s="984">
        <f t="shared" si="351"/>
        <v>0</v>
      </c>
      <c r="J389" s="1053"/>
      <c r="K389" s="1053"/>
      <c r="L389" s="984">
        <f t="shared" si="352"/>
        <v>0</v>
      </c>
      <c r="M389" s="1053">
        <v>18</v>
      </c>
      <c r="N389" s="1053">
        <v>23</v>
      </c>
      <c r="O389" s="984">
        <f t="shared" si="353"/>
        <v>41</v>
      </c>
      <c r="P389" s="984">
        <f t="shared" si="354"/>
        <v>18</v>
      </c>
      <c r="Q389" s="984">
        <f t="shared" si="354"/>
        <v>23</v>
      </c>
      <c r="R389" s="984">
        <f>P389+Q389</f>
        <v>41</v>
      </c>
      <c r="S389" s="690"/>
      <c r="T389" s="676" t="str">
        <f t="shared" si="340"/>
        <v>TRUE</v>
      </c>
      <c r="U389" s="676" t="str">
        <f t="shared" si="341"/>
        <v>TRUE</v>
      </c>
      <c r="V389" s="676" t="str">
        <f t="shared" si="348"/>
        <v>TRUE</v>
      </c>
      <c r="W389" s="675"/>
      <c r="X389" s="675">
        <f>Birth!Y389</f>
        <v>18</v>
      </c>
      <c r="Y389" s="675">
        <f>Birth!Z389</f>
        <v>23</v>
      </c>
      <c r="Z389" s="675">
        <f>Birth!AA389</f>
        <v>41</v>
      </c>
    </row>
    <row r="390" spans="1:26" ht="15" customHeight="1">
      <c r="A390" s="653">
        <v>3</v>
      </c>
      <c r="B390" s="666">
        <v>164</v>
      </c>
      <c r="C390" s="602" t="s">
        <v>838</v>
      </c>
      <c r="D390" s="1038">
        <v>0</v>
      </c>
      <c r="E390" s="1038">
        <v>0</v>
      </c>
      <c r="F390" s="984">
        <f t="shared" si="350"/>
        <v>0</v>
      </c>
      <c r="G390" s="1038">
        <v>392</v>
      </c>
      <c r="H390" s="1038">
        <v>343</v>
      </c>
      <c r="I390" s="984">
        <f t="shared" si="351"/>
        <v>735</v>
      </c>
      <c r="J390" s="1053">
        <v>10</v>
      </c>
      <c r="K390" s="1053">
        <v>5</v>
      </c>
      <c r="L390" s="984">
        <f t="shared" si="352"/>
        <v>15</v>
      </c>
      <c r="M390" s="1053"/>
      <c r="N390" s="1053"/>
      <c r="O390" s="984">
        <f t="shared" si="353"/>
        <v>0</v>
      </c>
      <c r="P390" s="984">
        <f t="shared" si="354"/>
        <v>402</v>
      </c>
      <c r="Q390" s="984">
        <f t="shared" si="354"/>
        <v>348</v>
      </c>
      <c r="R390" s="984">
        <f>P390+Q390</f>
        <v>750</v>
      </c>
      <c r="S390" s="690"/>
      <c r="T390" s="676" t="str">
        <f t="shared" si="340"/>
        <v>TRUE</v>
      </c>
      <c r="U390" s="676" t="str">
        <f t="shared" si="341"/>
        <v>TRUE</v>
      </c>
      <c r="V390" s="676" t="str">
        <f t="shared" si="348"/>
        <v>TRUE</v>
      </c>
      <c r="X390" s="675">
        <f>Birth!Y390</f>
        <v>402</v>
      </c>
      <c r="Y390" s="675">
        <f>Birth!Z390</f>
        <v>348</v>
      </c>
      <c r="Z390" s="675">
        <f>Birth!AA390</f>
        <v>750</v>
      </c>
    </row>
    <row r="391" spans="1:26" ht="15" customHeight="1">
      <c r="A391" s="653">
        <v>4</v>
      </c>
      <c r="B391" s="666">
        <v>165</v>
      </c>
      <c r="C391" s="602" t="s">
        <v>839</v>
      </c>
      <c r="D391" s="1038">
        <v>950</v>
      </c>
      <c r="E391" s="1038">
        <v>967</v>
      </c>
      <c r="F391" s="984">
        <f t="shared" si="350"/>
        <v>1917</v>
      </c>
      <c r="G391" s="1038">
        <v>1459</v>
      </c>
      <c r="H391" s="1038">
        <v>1336</v>
      </c>
      <c r="I391" s="984">
        <f t="shared" si="351"/>
        <v>2795</v>
      </c>
      <c r="J391" s="1053">
        <v>132</v>
      </c>
      <c r="K391" s="1053">
        <v>143</v>
      </c>
      <c r="L391" s="984">
        <f t="shared" si="352"/>
        <v>275</v>
      </c>
      <c r="M391" s="1053"/>
      <c r="N391" s="1053"/>
      <c r="O391" s="984">
        <f t="shared" si="353"/>
        <v>0</v>
      </c>
      <c r="P391" s="984">
        <f t="shared" si="354"/>
        <v>2541</v>
      </c>
      <c r="Q391" s="984">
        <f t="shared" si="354"/>
        <v>2446</v>
      </c>
      <c r="R391" s="984">
        <f>P391+Q391</f>
        <v>4987</v>
      </c>
      <c r="S391" s="690"/>
      <c r="T391" s="676" t="str">
        <f t="shared" si="340"/>
        <v>TRUE</v>
      </c>
      <c r="U391" s="676" t="str">
        <f t="shared" si="341"/>
        <v>TRUE</v>
      </c>
      <c r="V391" s="676" t="str">
        <f t="shared" si="348"/>
        <v>TRUE</v>
      </c>
      <c r="X391" s="675">
        <f>Birth!Y391</f>
        <v>2541</v>
      </c>
      <c r="Y391" s="675">
        <f>Birth!Z391</f>
        <v>2446</v>
      </c>
      <c r="Z391" s="675">
        <f>Birth!AA391</f>
        <v>4987</v>
      </c>
    </row>
    <row r="392" spans="1:26" ht="15" customHeight="1">
      <c r="B392" s="665"/>
      <c r="C392" s="698" t="s">
        <v>6</v>
      </c>
      <c r="D392" s="1031">
        <f>SUM(D388:D391)</f>
        <v>1078</v>
      </c>
      <c r="E392" s="1031">
        <f t="shared" ref="E392:R392" si="355">SUM(E388:E391)</f>
        <v>1075</v>
      </c>
      <c r="F392" s="1031">
        <f t="shared" si="355"/>
        <v>2153</v>
      </c>
      <c r="G392" s="1031">
        <f t="shared" si="355"/>
        <v>3042</v>
      </c>
      <c r="H392" s="1031">
        <f t="shared" si="355"/>
        <v>2706</v>
      </c>
      <c r="I392" s="1031">
        <f t="shared" si="355"/>
        <v>5748</v>
      </c>
      <c r="J392" s="1031">
        <f t="shared" si="355"/>
        <v>175</v>
      </c>
      <c r="K392" s="1031">
        <f t="shared" si="355"/>
        <v>185</v>
      </c>
      <c r="L392" s="1031">
        <f t="shared" si="355"/>
        <v>360</v>
      </c>
      <c r="M392" s="1031">
        <f t="shared" si="355"/>
        <v>74</v>
      </c>
      <c r="N392" s="1031">
        <f t="shared" si="355"/>
        <v>79</v>
      </c>
      <c r="O392" s="1031">
        <f t="shared" si="355"/>
        <v>153</v>
      </c>
      <c r="P392" s="1031">
        <f t="shared" si="355"/>
        <v>4369</v>
      </c>
      <c r="Q392" s="1031">
        <f t="shared" si="355"/>
        <v>4045</v>
      </c>
      <c r="R392" s="1031">
        <f t="shared" si="355"/>
        <v>8414</v>
      </c>
      <c r="S392" s="915"/>
      <c r="T392" s="676" t="str">
        <f t="shared" si="340"/>
        <v>TRUE</v>
      </c>
      <c r="U392" s="676" t="str">
        <f t="shared" si="341"/>
        <v>TRUE</v>
      </c>
      <c r="V392" s="676" t="str">
        <f t="shared" si="348"/>
        <v>TRUE</v>
      </c>
      <c r="X392" s="675">
        <f>Birth!Y392</f>
        <v>4369</v>
      </c>
      <c r="Y392" s="675">
        <f>Birth!Z392</f>
        <v>4045</v>
      </c>
      <c r="Z392" s="675">
        <f>Birth!AA392</f>
        <v>8414</v>
      </c>
    </row>
    <row r="393" spans="1:26" ht="15" customHeight="1">
      <c r="B393" s="699"/>
      <c r="C393" s="700" t="s">
        <v>661</v>
      </c>
      <c r="D393" s="1054">
        <f t="shared" ref="D393:R393" si="356">D192+D199+D218+D223+D228+D235+D246+D256+D268+D284+D293+D306+D319+D328+D334+D339+D350+D358+D370+D380+D386+D392+D310</f>
        <v>70893</v>
      </c>
      <c r="E393" s="1054">
        <f t="shared" si="356"/>
        <v>66091</v>
      </c>
      <c r="F393" s="1054">
        <f t="shared" si="356"/>
        <v>136984</v>
      </c>
      <c r="G393" s="1054">
        <f t="shared" si="356"/>
        <v>96491</v>
      </c>
      <c r="H393" s="1054">
        <f t="shared" si="356"/>
        <v>87028</v>
      </c>
      <c r="I393" s="1054">
        <f t="shared" si="356"/>
        <v>183519</v>
      </c>
      <c r="J393" s="1054">
        <f t="shared" si="356"/>
        <v>3117</v>
      </c>
      <c r="K393" s="1054">
        <f t="shared" si="356"/>
        <v>3790</v>
      </c>
      <c r="L393" s="1054">
        <f t="shared" si="356"/>
        <v>6907</v>
      </c>
      <c r="M393" s="1054">
        <f t="shared" si="356"/>
        <v>2206</v>
      </c>
      <c r="N393" s="1054">
        <f t="shared" si="356"/>
        <v>2329</v>
      </c>
      <c r="O393" s="1054">
        <f t="shared" si="356"/>
        <v>4535</v>
      </c>
      <c r="P393" s="1054">
        <f t="shared" si="356"/>
        <v>172707</v>
      </c>
      <c r="Q393" s="1054">
        <f t="shared" si="356"/>
        <v>159238</v>
      </c>
      <c r="R393" s="1054">
        <f t="shared" si="356"/>
        <v>331945</v>
      </c>
      <c r="S393" s="917"/>
    </row>
    <row r="395" spans="1:26" ht="15" customHeight="1">
      <c r="D395" s="653">
        <f t="shared" ref="D395:R395" si="357">D393+D174</f>
        <v>85313</v>
      </c>
      <c r="E395" s="653">
        <f t="shared" si="357"/>
        <v>79596</v>
      </c>
      <c r="F395" s="653">
        <f t="shared" si="357"/>
        <v>164909</v>
      </c>
      <c r="G395" s="653">
        <f t="shared" si="357"/>
        <v>108112</v>
      </c>
      <c r="H395" s="653">
        <f t="shared" si="357"/>
        <v>97643</v>
      </c>
      <c r="I395" s="653">
        <f t="shared" si="357"/>
        <v>205755</v>
      </c>
      <c r="J395" s="653">
        <f t="shared" si="357"/>
        <v>3364</v>
      </c>
      <c r="K395" s="653">
        <f t="shared" si="357"/>
        <v>4018</v>
      </c>
      <c r="L395" s="653">
        <f t="shared" si="357"/>
        <v>7382</v>
      </c>
      <c r="M395" s="653">
        <f t="shared" si="357"/>
        <v>2757</v>
      </c>
      <c r="N395" s="653">
        <f t="shared" si="357"/>
        <v>2970</v>
      </c>
      <c r="O395" s="653">
        <f t="shared" si="357"/>
        <v>5727</v>
      </c>
      <c r="P395" s="653">
        <f t="shared" si="357"/>
        <v>199546</v>
      </c>
      <c r="Q395" s="653">
        <f t="shared" si="357"/>
        <v>184227</v>
      </c>
      <c r="R395" s="653">
        <f t="shared" si="357"/>
        <v>383773</v>
      </c>
    </row>
  </sheetData>
  <mergeCells count="40">
    <mergeCell ref="D2:O2"/>
    <mergeCell ref="D3:O3"/>
    <mergeCell ref="D5:F5"/>
    <mergeCell ref="G5:I5"/>
    <mergeCell ref="J5:L5"/>
    <mergeCell ref="M5:O5"/>
    <mergeCell ref="D4:I4"/>
    <mergeCell ref="J4:O4"/>
    <mergeCell ref="AF184:AH184"/>
    <mergeCell ref="B4:B6"/>
    <mergeCell ref="C4:C6"/>
    <mergeCell ref="D178:O178"/>
    <mergeCell ref="D180:F180"/>
    <mergeCell ref="G180:I180"/>
    <mergeCell ref="J180:L180"/>
    <mergeCell ref="M180:O180"/>
    <mergeCell ref="B179:B181"/>
    <mergeCell ref="C179:C181"/>
    <mergeCell ref="D179:I179"/>
    <mergeCell ref="B174:C174"/>
    <mergeCell ref="D177:O177"/>
    <mergeCell ref="J179:O179"/>
    <mergeCell ref="S4:S6"/>
    <mergeCell ref="S179:S181"/>
    <mergeCell ref="A4:A6"/>
    <mergeCell ref="AB187:AQ187"/>
    <mergeCell ref="P179:R180"/>
    <mergeCell ref="X5:Z6"/>
    <mergeCell ref="X180:Z180"/>
    <mergeCell ref="T179:V180"/>
    <mergeCell ref="P4:R5"/>
    <mergeCell ref="T4:V5"/>
    <mergeCell ref="AB180:AQ180"/>
    <mergeCell ref="AB181:AQ181"/>
    <mergeCell ref="AB183:AB185"/>
    <mergeCell ref="AC183:AH183"/>
    <mergeCell ref="AI183:AK184"/>
    <mergeCell ref="AL183:AN184"/>
    <mergeCell ref="AO183:AQ184"/>
    <mergeCell ref="AC184:AE184"/>
  </mergeCells>
  <printOptions horizontalCentered="1" verticalCentered="1"/>
  <pageMargins left="0.39370078740157483" right="0.39370078740157483" top="0.43307086614173229" bottom="0.43307086614173229" header="0.31496062992125984" footer="0.15748031496062992"/>
  <pageSetup paperSize="9" scale="83" orientation="landscape" r:id="rId1"/>
  <headerFooter alignWithMargins="0"/>
  <rowBreaks count="4" manualBreakCount="4">
    <brk id="49" max="16383" man="1"/>
    <brk id="100" min="1" max="41" man="1"/>
    <brk id="156" max="16383" man="1"/>
    <brk id="25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336600"/>
  </sheetPr>
  <dimension ref="A1:V250"/>
  <sheetViews>
    <sheetView workbookViewId="0">
      <selection activeCell="H250" sqref="H250:I251"/>
    </sheetView>
  </sheetViews>
  <sheetFormatPr defaultColWidth="9.140625" defaultRowHeight="15"/>
  <cols>
    <col min="1" max="1" width="9.140625" style="219"/>
    <col min="2" max="2" width="18.28515625" style="219" bestFit="1" customWidth="1"/>
    <col min="3" max="8" width="8.42578125" style="219" customWidth="1"/>
    <col min="9" max="12" width="7.140625" style="219" customWidth="1"/>
    <col min="13" max="13" width="9.140625" style="219" customWidth="1"/>
    <col min="14" max="14" width="8.42578125" style="219" customWidth="1"/>
    <col min="15" max="16384" width="9.140625" style="219"/>
  </cols>
  <sheetData>
    <row r="1" spans="1:14">
      <c r="A1" s="121" t="s">
        <v>322</v>
      </c>
      <c r="B1" s="134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 t="s">
        <v>15</v>
      </c>
      <c r="N1" s="121"/>
    </row>
    <row r="2" spans="1:14" ht="15.75">
      <c r="A2" s="1387" t="s">
        <v>323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</row>
    <row r="3" spans="1:14">
      <c r="A3" s="1388" t="s">
        <v>324</v>
      </c>
      <c r="B3" s="1389" t="s">
        <v>325</v>
      </c>
      <c r="C3" s="1388" t="s">
        <v>326</v>
      </c>
      <c r="D3" s="1388"/>
      <c r="E3" s="1388"/>
      <c r="F3" s="1388"/>
      <c r="G3" s="1388"/>
      <c r="H3" s="1388"/>
      <c r="I3" s="1390" t="s">
        <v>327</v>
      </c>
      <c r="J3" s="1391"/>
      <c r="K3" s="1392"/>
      <c r="L3" s="1388" t="s">
        <v>6</v>
      </c>
      <c r="M3" s="1388"/>
      <c r="N3" s="1388"/>
    </row>
    <row r="4" spans="1:14">
      <c r="A4" s="1388"/>
      <c r="B4" s="1389"/>
      <c r="C4" s="1388" t="s">
        <v>328</v>
      </c>
      <c r="D4" s="1388"/>
      <c r="E4" s="1388"/>
      <c r="F4" s="1388" t="s">
        <v>150</v>
      </c>
      <c r="G4" s="1388"/>
      <c r="H4" s="1388"/>
      <c r="I4" s="1393"/>
      <c r="J4" s="1394"/>
      <c r="K4" s="1395"/>
      <c r="L4" s="1388"/>
      <c r="M4" s="1388"/>
      <c r="N4" s="1388"/>
    </row>
    <row r="5" spans="1:14">
      <c r="A5" s="1388"/>
      <c r="B5" s="1389"/>
      <c r="C5" s="220" t="s">
        <v>233</v>
      </c>
      <c r="D5" s="220" t="s">
        <v>232</v>
      </c>
      <c r="E5" s="220" t="s">
        <v>234</v>
      </c>
      <c r="F5" s="220" t="s">
        <v>233</v>
      </c>
      <c r="G5" s="220" t="s">
        <v>232</v>
      </c>
      <c r="H5" s="220" t="s">
        <v>234</v>
      </c>
      <c r="I5" s="220" t="s">
        <v>233</v>
      </c>
      <c r="J5" s="220" t="s">
        <v>232</v>
      </c>
      <c r="K5" s="220" t="s">
        <v>234</v>
      </c>
      <c r="L5" s="220" t="s">
        <v>233</v>
      </c>
      <c r="M5" s="220" t="s">
        <v>329</v>
      </c>
      <c r="N5" s="220" t="s">
        <v>234</v>
      </c>
    </row>
    <row r="6" spans="1:14">
      <c r="A6" s="221">
        <v>1</v>
      </c>
      <c r="B6" s="222" t="s">
        <v>330</v>
      </c>
      <c r="C6" s="149">
        <v>2076</v>
      </c>
      <c r="D6" s="386">
        <v>7815</v>
      </c>
      <c r="E6" s="154">
        <f>C6+D6</f>
        <v>9891</v>
      </c>
      <c r="F6" s="214">
        <v>2317</v>
      </c>
      <c r="G6" s="386">
        <v>10003</v>
      </c>
      <c r="H6" s="154">
        <f>F6+G6</f>
        <v>12320</v>
      </c>
      <c r="I6" s="214">
        <v>50</v>
      </c>
      <c r="J6" s="386">
        <v>967</v>
      </c>
      <c r="K6" s="154">
        <f>I6+J6</f>
        <v>1017</v>
      </c>
      <c r="L6" s="154">
        <f>C6+F6+I6</f>
        <v>4443</v>
      </c>
      <c r="M6" s="154">
        <f>D6+G6+J6</f>
        <v>18785</v>
      </c>
      <c r="N6" s="154">
        <f>L6+M6</f>
        <v>23228</v>
      </c>
    </row>
    <row r="7" spans="1:14">
      <c r="A7" s="221">
        <v>2</v>
      </c>
      <c r="B7" s="222" t="s">
        <v>331</v>
      </c>
      <c r="C7" s="149">
        <v>537</v>
      </c>
      <c r="D7" s="386">
        <v>3204</v>
      </c>
      <c r="E7" s="154">
        <f>C7+D7</f>
        <v>3741</v>
      </c>
      <c r="F7" s="214">
        <v>3457</v>
      </c>
      <c r="G7" s="386">
        <v>8245</v>
      </c>
      <c r="H7" s="154">
        <f>F7+G7</f>
        <v>11702</v>
      </c>
      <c r="I7" s="214"/>
      <c r="J7" s="386"/>
      <c r="K7" s="154">
        <f>I7+J7</f>
        <v>0</v>
      </c>
      <c r="L7" s="154">
        <f t="shared" ref="L7:M9" si="0">C7+F7+I7</f>
        <v>3994</v>
      </c>
      <c r="M7" s="154">
        <f t="shared" si="0"/>
        <v>11449</v>
      </c>
      <c r="N7" s="154">
        <f>L7+M7</f>
        <v>15443</v>
      </c>
    </row>
    <row r="8" spans="1:14">
      <c r="A8" s="221">
        <v>3</v>
      </c>
      <c r="B8" s="222" t="s">
        <v>332</v>
      </c>
      <c r="C8" s="214"/>
      <c r="D8" s="386">
        <v>9</v>
      </c>
      <c r="E8" s="154">
        <f>C8+D8</f>
        <v>9</v>
      </c>
      <c r="F8" s="214">
        <v>4</v>
      </c>
      <c r="G8" s="386">
        <v>28</v>
      </c>
      <c r="H8" s="154">
        <f>F8+G8</f>
        <v>32</v>
      </c>
      <c r="I8" s="214"/>
      <c r="J8" s="386"/>
      <c r="K8" s="154">
        <f>I8+J8</f>
        <v>0</v>
      </c>
      <c r="L8" s="154">
        <f t="shared" si="0"/>
        <v>4</v>
      </c>
      <c r="M8" s="154">
        <f t="shared" si="0"/>
        <v>37</v>
      </c>
      <c r="N8" s="154">
        <f>L8+M8</f>
        <v>41</v>
      </c>
    </row>
    <row r="9" spans="1:14">
      <c r="A9" s="221">
        <v>4</v>
      </c>
      <c r="B9" s="222" t="s">
        <v>612</v>
      </c>
      <c r="C9" s="214"/>
      <c r="D9" s="386"/>
      <c r="E9" s="154">
        <f>C9+D9</f>
        <v>0</v>
      </c>
      <c r="F9" s="214"/>
      <c r="G9" s="386">
        <v>4</v>
      </c>
      <c r="H9" s="154">
        <f>F9+G9</f>
        <v>4</v>
      </c>
      <c r="I9" s="214">
        <v>4</v>
      </c>
      <c r="J9" s="386">
        <v>1</v>
      </c>
      <c r="K9" s="154">
        <f>I9+J9</f>
        <v>5</v>
      </c>
      <c r="L9" s="154">
        <f t="shared" si="0"/>
        <v>4</v>
      </c>
      <c r="M9" s="154">
        <f t="shared" si="0"/>
        <v>5</v>
      </c>
      <c r="N9" s="154">
        <f>L9+M9</f>
        <v>9</v>
      </c>
    </row>
    <row r="10" spans="1:14">
      <c r="A10" s="221"/>
      <c r="B10" s="221" t="s">
        <v>6</v>
      </c>
      <c r="C10" s="154">
        <f>SUM(C6:C9)</f>
        <v>2613</v>
      </c>
      <c r="D10" s="154">
        <f t="shared" ref="D10:N10" si="1">SUM(D6:D9)</f>
        <v>11028</v>
      </c>
      <c r="E10" s="154">
        <f t="shared" si="1"/>
        <v>13641</v>
      </c>
      <c r="F10" s="154">
        <f t="shared" si="1"/>
        <v>5778</v>
      </c>
      <c r="G10" s="154">
        <f t="shared" si="1"/>
        <v>18280</v>
      </c>
      <c r="H10" s="154">
        <f t="shared" si="1"/>
        <v>24058</v>
      </c>
      <c r="I10" s="154">
        <f t="shared" si="1"/>
        <v>54</v>
      </c>
      <c r="J10" s="154">
        <f t="shared" si="1"/>
        <v>968</v>
      </c>
      <c r="K10" s="154">
        <f t="shared" si="1"/>
        <v>1022</v>
      </c>
      <c r="L10" s="154">
        <f t="shared" si="1"/>
        <v>8445</v>
      </c>
      <c r="M10" s="154">
        <f t="shared" si="1"/>
        <v>30276</v>
      </c>
      <c r="N10" s="154">
        <f t="shared" si="1"/>
        <v>38721</v>
      </c>
    </row>
    <row r="11" spans="1:14">
      <c r="A11" s="163"/>
      <c r="B11" s="163"/>
      <c r="C11" s="657"/>
      <c r="D11" s="657"/>
      <c r="E11" s="163"/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4">
      <c r="A12" s="121" t="s">
        <v>322</v>
      </c>
      <c r="B12" s="134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 t="s">
        <v>20</v>
      </c>
      <c r="N12" s="121"/>
    </row>
    <row r="13" spans="1:14" ht="15.75">
      <c r="A13" s="1387" t="s">
        <v>323</v>
      </c>
      <c r="B13" s="1387"/>
      <c r="C13" s="1387"/>
      <c r="D13" s="1387"/>
      <c r="E13" s="1387"/>
      <c r="F13" s="1387"/>
      <c r="G13" s="1387"/>
      <c r="H13" s="1387"/>
      <c r="I13" s="1387"/>
      <c r="J13" s="1387"/>
      <c r="K13" s="1387"/>
      <c r="L13" s="1387"/>
      <c r="M13" s="1387"/>
      <c r="N13" s="1387"/>
    </row>
    <row r="14" spans="1:14">
      <c r="A14" s="1388" t="s">
        <v>324</v>
      </c>
      <c r="B14" s="1389" t="s">
        <v>325</v>
      </c>
      <c r="C14" s="1388" t="s">
        <v>326</v>
      </c>
      <c r="D14" s="1388"/>
      <c r="E14" s="1388"/>
      <c r="F14" s="1388"/>
      <c r="G14" s="1388"/>
      <c r="H14" s="1388"/>
      <c r="I14" s="1390" t="s">
        <v>327</v>
      </c>
      <c r="J14" s="1391"/>
      <c r="K14" s="1392"/>
      <c r="L14" s="1388" t="s">
        <v>6</v>
      </c>
      <c r="M14" s="1388"/>
      <c r="N14" s="1388"/>
    </row>
    <row r="15" spans="1:14">
      <c r="A15" s="1388"/>
      <c r="B15" s="1389"/>
      <c r="C15" s="1388" t="s">
        <v>328</v>
      </c>
      <c r="D15" s="1388"/>
      <c r="E15" s="1388"/>
      <c r="F15" s="1388" t="s">
        <v>150</v>
      </c>
      <c r="G15" s="1388"/>
      <c r="H15" s="1388"/>
      <c r="I15" s="1393"/>
      <c r="J15" s="1394"/>
      <c r="K15" s="1395"/>
      <c r="L15" s="1388"/>
      <c r="M15" s="1388"/>
      <c r="N15" s="1388"/>
    </row>
    <row r="16" spans="1:14">
      <c r="A16" s="1388"/>
      <c r="B16" s="1389"/>
      <c r="C16" s="220" t="s">
        <v>233</v>
      </c>
      <c r="D16" s="220" t="s">
        <v>232</v>
      </c>
      <c r="E16" s="220" t="s">
        <v>234</v>
      </c>
      <c r="F16" s="220" t="s">
        <v>233</v>
      </c>
      <c r="G16" s="220" t="s">
        <v>232</v>
      </c>
      <c r="H16" s="220" t="s">
        <v>234</v>
      </c>
      <c r="I16" s="220" t="s">
        <v>233</v>
      </c>
      <c r="J16" s="220" t="s">
        <v>232</v>
      </c>
      <c r="K16" s="220" t="s">
        <v>234</v>
      </c>
      <c r="L16" s="220" t="s">
        <v>233</v>
      </c>
      <c r="M16" s="220" t="s">
        <v>329</v>
      </c>
      <c r="N16" s="220" t="s">
        <v>234</v>
      </c>
    </row>
    <row r="17" spans="1:15">
      <c r="A17" s="221">
        <v>1</v>
      </c>
      <c r="B17" s="222" t="s">
        <v>330</v>
      </c>
      <c r="C17" s="149">
        <v>273</v>
      </c>
      <c r="D17" s="386">
        <v>3515</v>
      </c>
      <c r="E17" s="154">
        <f>C17+D17</f>
        <v>3788</v>
      </c>
      <c r="F17" s="149">
        <v>6</v>
      </c>
      <c r="G17" s="386">
        <v>988</v>
      </c>
      <c r="H17" s="154">
        <f>F17+G17</f>
        <v>994</v>
      </c>
      <c r="I17" s="149">
        <v>4</v>
      </c>
      <c r="J17" s="386">
        <v>70</v>
      </c>
      <c r="K17" s="154">
        <f>I17+J17</f>
        <v>74</v>
      </c>
      <c r="L17" s="154">
        <f t="shared" ref="L17:M20" si="2">C17+F17+I17</f>
        <v>283</v>
      </c>
      <c r="M17" s="154">
        <f t="shared" si="2"/>
        <v>4573</v>
      </c>
      <c r="N17" s="154">
        <f>L17+M17</f>
        <v>4856</v>
      </c>
    </row>
    <row r="18" spans="1:15">
      <c r="A18" s="221">
        <v>2</v>
      </c>
      <c r="B18" s="222" t="s">
        <v>331</v>
      </c>
      <c r="C18" s="149">
        <v>1</v>
      </c>
      <c r="D18" s="386">
        <v>2149</v>
      </c>
      <c r="E18" s="154">
        <f>C18+D18</f>
        <v>2150</v>
      </c>
      <c r="F18" s="149">
        <v>0</v>
      </c>
      <c r="G18" s="386">
        <v>1274</v>
      </c>
      <c r="H18" s="154">
        <f>F18+G18</f>
        <v>1274</v>
      </c>
      <c r="I18" s="149">
        <v>0</v>
      </c>
      <c r="J18" s="386">
        <v>0</v>
      </c>
      <c r="K18" s="154">
        <f>I18+J18</f>
        <v>0</v>
      </c>
      <c r="L18" s="154">
        <f t="shared" si="2"/>
        <v>1</v>
      </c>
      <c r="M18" s="154">
        <f t="shared" si="2"/>
        <v>3423</v>
      </c>
      <c r="N18" s="154">
        <f>L18+M18</f>
        <v>3424</v>
      </c>
    </row>
    <row r="19" spans="1:15">
      <c r="A19" s="221">
        <v>3</v>
      </c>
      <c r="B19" s="222" t="s">
        <v>332</v>
      </c>
      <c r="C19" s="214">
        <v>0</v>
      </c>
      <c r="D19" s="386">
        <v>71</v>
      </c>
      <c r="E19" s="154">
        <f>C19+D19</f>
        <v>71</v>
      </c>
      <c r="F19" s="214">
        <v>0</v>
      </c>
      <c r="G19" s="386">
        <v>36</v>
      </c>
      <c r="H19" s="154">
        <f>F19+G19</f>
        <v>36</v>
      </c>
      <c r="I19" s="214">
        <v>0</v>
      </c>
      <c r="J19" s="386">
        <v>0</v>
      </c>
      <c r="K19" s="154">
        <f>I19+J19</f>
        <v>0</v>
      </c>
      <c r="L19" s="154">
        <f t="shared" si="2"/>
        <v>0</v>
      </c>
      <c r="M19" s="154">
        <f t="shared" si="2"/>
        <v>107</v>
      </c>
      <c r="N19" s="154">
        <f>L19+M19</f>
        <v>107</v>
      </c>
    </row>
    <row r="20" spans="1:15">
      <c r="A20" s="221">
        <v>4</v>
      </c>
      <c r="B20" s="222" t="s">
        <v>612</v>
      </c>
      <c r="C20" s="214">
        <v>0</v>
      </c>
      <c r="D20" s="386">
        <v>0</v>
      </c>
      <c r="E20" s="154">
        <f>C20+D20</f>
        <v>0</v>
      </c>
      <c r="F20" s="214">
        <v>1</v>
      </c>
      <c r="G20" s="386">
        <v>1</v>
      </c>
      <c r="H20" s="154">
        <f>F20+G20</f>
        <v>2</v>
      </c>
      <c r="I20" s="214">
        <v>0</v>
      </c>
      <c r="J20" s="386">
        <v>1</v>
      </c>
      <c r="K20" s="154">
        <f>I20+J20</f>
        <v>1</v>
      </c>
      <c r="L20" s="154">
        <f t="shared" si="2"/>
        <v>1</v>
      </c>
      <c r="M20" s="154">
        <f t="shared" si="2"/>
        <v>2</v>
      </c>
      <c r="N20" s="154">
        <f>L20+M20</f>
        <v>3</v>
      </c>
    </row>
    <row r="21" spans="1:15">
      <c r="A21" s="221"/>
      <c r="B21" s="221" t="s">
        <v>6</v>
      </c>
      <c r="C21" s="154">
        <f t="shared" ref="C21:N21" si="3">SUM(C17:C20)</f>
        <v>274</v>
      </c>
      <c r="D21" s="154">
        <f t="shared" si="3"/>
        <v>5735</v>
      </c>
      <c r="E21" s="154">
        <f t="shared" si="3"/>
        <v>6009</v>
      </c>
      <c r="F21" s="154">
        <f t="shared" si="3"/>
        <v>7</v>
      </c>
      <c r="G21" s="154">
        <f t="shared" si="3"/>
        <v>2299</v>
      </c>
      <c r="H21" s="154">
        <f t="shared" si="3"/>
        <v>2306</v>
      </c>
      <c r="I21" s="154">
        <f t="shared" si="3"/>
        <v>4</v>
      </c>
      <c r="J21" s="154">
        <f t="shared" si="3"/>
        <v>71</v>
      </c>
      <c r="K21" s="154">
        <f t="shared" si="3"/>
        <v>75</v>
      </c>
      <c r="L21" s="154">
        <f t="shared" si="3"/>
        <v>285</v>
      </c>
      <c r="M21" s="154">
        <f t="shared" si="3"/>
        <v>8105</v>
      </c>
      <c r="N21" s="154">
        <f t="shared" si="3"/>
        <v>8390</v>
      </c>
    </row>
    <row r="22" spans="1:15">
      <c r="A22" s="134"/>
      <c r="B22" s="134"/>
      <c r="C22" s="657"/>
      <c r="D22" s="657"/>
      <c r="E22" s="215"/>
      <c r="F22" s="215"/>
      <c r="G22" s="215"/>
      <c r="H22" s="215"/>
      <c r="I22" s="215"/>
      <c r="J22" s="215"/>
      <c r="K22" s="215"/>
      <c r="L22" s="215"/>
      <c r="M22" s="215"/>
      <c r="N22" s="215"/>
    </row>
    <row r="23" spans="1:15">
      <c r="A23" s="121" t="s">
        <v>322</v>
      </c>
      <c r="B23" s="134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 t="s">
        <v>21</v>
      </c>
      <c r="N23" s="121"/>
    </row>
    <row r="24" spans="1:15" ht="15.75">
      <c r="A24" s="1387" t="s">
        <v>323</v>
      </c>
      <c r="B24" s="1387"/>
      <c r="C24" s="1387"/>
      <c r="D24" s="1387"/>
      <c r="E24" s="1387"/>
      <c r="F24" s="1387"/>
      <c r="G24" s="1387"/>
      <c r="H24" s="1387"/>
      <c r="I24" s="1387"/>
      <c r="J24" s="1387"/>
      <c r="K24" s="1387"/>
      <c r="L24" s="1387"/>
      <c r="M24" s="1387"/>
      <c r="N24" s="1387"/>
    </row>
    <row r="25" spans="1:15">
      <c r="A25" s="1388" t="s">
        <v>324</v>
      </c>
      <c r="B25" s="1389" t="s">
        <v>325</v>
      </c>
      <c r="C25" s="1388" t="s">
        <v>326</v>
      </c>
      <c r="D25" s="1388"/>
      <c r="E25" s="1388"/>
      <c r="F25" s="1388"/>
      <c r="G25" s="1388"/>
      <c r="H25" s="1388"/>
      <c r="I25" s="1390" t="s">
        <v>327</v>
      </c>
      <c r="J25" s="1391"/>
      <c r="K25" s="1392"/>
      <c r="L25" s="1388" t="s">
        <v>6</v>
      </c>
      <c r="M25" s="1388"/>
      <c r="N25" s="1388"/>
    </row>
    <row r="26" spans="1:15">
      <c r="A26" s="1388"/>
      <c r="B26" s="1389"/>
      <c r="C26" s="1388" t="s">
        <v>328</v>
      </c>
      <c r="D26" s="1388"/>
      <c r="E26" s="1388"/>
      <c r="F26" s="1388" t="s">
        <v>150</v>
      </c>
      <c r="G26" s="1388"/>
      <c r="H26" s="1388"/>
      <c r="I26" s="1393"/>
      <c r="J26" s="1394"/>
      <c r="K26" s="1395"/>
      <c r="L26" s="1388"/>
      <c r="M26" s="1388"/>
      <c r="N26" s="1388"/>
    </row>
    <row r="27" spans="1:15">
      <c r="A27" s="1388"/>
      <c r="B27" s="1389"/>
      <c r="C27" s="220" t="s">
        <v>233</v>
      </c>
      <c r="D27" s="220" t="s">
        <v>232</v>
      </c>
      <c r="E27" s="220" t="s">
        <v>234</v>
      </c>
      <c r="F27" s="220" t="s">
        <v>233</v>
      </c>
      <c r="G27" s="220" t="s">
        <v>232</v>
      </c>
      <c r="H27" s="220" t="s">
        <v>234</v>
      </c>
      <c r="I27" s="220" t="s">
        <v>233</v>
      </c>
      <c r="J27" s="220" t="s">
        <v>232</v>
      </c>
      <c r="K27" s="220" t="s">
        <v>234</v>
      </c>
      <c r="L27" s="220" t="s">
        <v>233</v>
      </c>
      <c r="M27" s="220" t="s">
        <v>329</v>
      </c>
      <c r="N27" s="220" t="s">
        <v>234</v>
      </c>
    </row>
    <row r="28" spans="1:15">
      <c r="A28" s="221">
        <v>1</v>
      </c>
      <c r="B28" s="222" t="s">
        <v>330</v>
      </c>
      <c r="C28" s="149">
        <v>748</v>
      </c>
      <c r="D28" s="386">
        <v>5994</v>
      </c>
      <c r="E28" s="154">
        <f>C28+D28</f>
        <v>6742</v>
      </c>
      <c r="F28" s="149">
        <v>325</v>
      </c>
      <c r="G28" s="386">
        <v>3934</v>
      </c>
      <c r="H28" s="154">
        <f>F28+G28</f>
        <v>4259</v>
      </c>
      <c r="I28" s="214">
        <v>71</v>
      </c>
      <c r="J28" s="386">
        <v>740</v>
      </c>
      <c r="K28" s="154">
        <f>I28+J28</f>
        <v>811</v>
      </c>
      <c r="L28" s="154">
        <f t="shared" ref="L28:M31" si="4">C28+F28+I28</f>
        <v>1144</v>
      </c>
      <c r="M28" s="154">
        <f t="shared" si="4"/>
        <v>10668</v>
      </c>
      <c r="N28" s="154">
        <f>L28+M28</f>
        <v>11812</v>
      </c>
    </row>
    <row r="29" spans="1:15">
      <c r="A29" s="221">
        <v>2</v>
      </c>
      <c r="B29" s="222" t="s">
        <v>331</v>
      </c>
      <c r="C29" s="149">
        <v>23</v>
      </c>
      <c r="D29" s="386">
        <v>3564</v>
      </c>
      <c r="E29" s="154">
        <f t="shared" ref="E29:E31" si="5">C29+D29</f>
        <v>3587</v>
      </c>
      <c r="F29" s="149">
        <v>207</v>
      </c>
      <c r="G29" s="386">
        <v>4896</v>
      </c>
      <c r="H29" s="154">
        <f t="shared" ref="H29:H31" si="6">F29+G29</f>
        <v>5103</v>
      </c>
      <c r="I29" s="149">
        <v>0</v>
      </c>
      <c r="J29" s="386">
        <v>0</v>
      </c>
      <c r="K29" s="154">
        <f t="shared" ref="K29:K31" si="7">I29+J29</f>
        <v>0</v>
      </c>
      <c r="L29" s="154">
        <f t="shared" si="4"/>
        <v>230</v>
      </c>
      <c r="M29" s="154">
        <f t="shared" si="4"/>
        <v>8460</v>
      </c>
      <c r="N29" s="154">
        <f>L29+M29</f>
        <v>8690</v>
      </c>
    </row>
    <row r="30" spans="1:15">
      <c r="A30" s="221">
        <v>3</v>
      </c>
      <c r="B30" s="222" t="s">
        <v>332</v>
      </c>
      <c r="C30" s="214">
        <v>0</v>
      </c>
      <c r="D30" s="386">
        <v>16</v>
      </c>
      <c r="E30" s="154">
        <f t="shared" si="5"/>
        <v>16</v>
      </c>
      <c r="F30" s="214">
        <v>0</v>
      </c>
      <c r="G30" s="386">
        <v>101</v>
      </c>
      <c r="H30" s="154">
        <f t="shared" si="6"/>
        <v>101</v>
      </c>
      <c r="I30" s="149">
        <v>0</v>
      </c>
      <c r="J30" s="386">
        <v>0</v>
      </c>
      <c r="K30" s="154">
        <f t="shared" si="7"/>
        <v>0</v>
      </c>
      <c r="L30" s="154">
        <f t="shared" si="4"/>
        <v>0</v>
      </c>
      <c r="M30" s="154">
        <f t="shared" si="4"/>
        <v>117</v>
      </c>
      <c r="N30" s="154">
        <f>L30+M30</f>
        <v>117</v>
      </c>
    </row>
    <row r="31" spans="1:15">
      <c r="A31" s="221">
        <v>4</v>
      </c>
      <c r="B31" s="222" t="s">
        <v>612</v>
      </c>
      <c r="C31" s="214">
        <v>2</v>
      </c>
      <c r="D31" s="386">
        <v>11</v>
      </c>
      <c r="E31" s="154">
        <f t="shared" si="5"/>
        <v>13</v>
      </c>
      <c r="F31" s="214">
        <v>0</v>
      </c>
      <c r="G31" s="386">
        <v>9</v>
      </c>
      <c r="H31" s="154">
        <f t="shared" si="6"/>
        <v>9</v>
      </c>
      <c r="I31" s="214">
        <v>8</v>
      </c>
      <c r="J31" s="386">
        <v>4</v>
      </c>
      <c r="K31" s="154">
        <f t="shared" si="7"/>
        <v>12</v>
      </c>
      <c r="L31" s="154">
        <f t="shared" si="4"/>
        <v>10</v>
      </c>
      <c r="M31" s="154">
        <f t="shared" si="4"/>
        <v>24</v>
      </c>
      <c r="N31" s="154">
        <f>L31+M31</f>
        <v>34</v>
      </c>
    </row>
    <row r="32" spans="1:15">
      <c r="A32" s="221"/>
      <c r="B32" s="221" t="s">
        <v>746</v>
      </c>
      <c r="C32" s="154">
        <f t="shared" ref="C32:N32" si="8">SUM(C28:C31)</f>
        <v>773</v>
      </c>
      <c r="D32" s="154">
        <f t="shared" si="8"/>
        <v>9585</v>
      </c>
      <c r="E32" s="154">
        <f t="shared" si="8"/>
        <v>10358</v>
      </c>
      <c r="F32" s="154">
        <f t="shared" si="8"/>
        <v>532</v>
      </c>
      <c r="G32" s="154">
        <f t="shared" si="8"/>
        <v>8940</v>
      </c>
      <c r="H32" s="154">
        <f t="shared" si="8"/>
        <v>9472</v>
      </c>
      <c r="I32" s="154">
        <f t="shared" si="8"/>
        <v>79</v>
      </c>
      <c r="J32" s="154">
        <f t="shared" si="8"/>
        <v>744</v>
      </c>
      <c r="K32" s="154">
        <f t="shared" si="8"/>
        <v>823</v>
      </c>
      <c r="L32" s="154">
        <f t="shared" si="8"/>
        <v>1384</v>
      </c>
      <c r="M32" s="154">
        <f t="shared" si="8"/>
        <v>19269</v>
      </c>
      <c r="N32" s="145">
        <f t="shared" si="8"/>
        <v>20653</v>
      </c>
      <c r="O32" s="569"/>
    </row>
    <row r="33" spans="1:15">
      <c r="A33" s="134"/>
      <c r="B33" s="134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756"/>
      <c r="O33" s="215"/>
    </row>
    <row r="34" spans="1:15">
      <c r="A34" s="121" t="s">
        <v>322</v>
      </c>
      <c r="B34" s="134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 t="s">
        <v>25</v>
      </c>
      <c r="N34" s="121"/>
    </row>
    <row r="35" spans="1:15" ht="15.75">
      <c r="A35" s="1387" t="s">
        <v>323</v>
      </c>
      <c r="B35" s="1387"/>
      <c r="C35" s="1387"/>
      <c r="D35" s="1387"/>
      <c r="E35" s="1387"/>
      <c r="F35" s="1387"/>
      <c r="G35" s="1387"/>
      <c r="H35" s="1387"/>
      <c r="I35" s="1387"/>
      <c r="J35" s="1387"/>
      <c r="K35" s="1387"/>
      <c r="L35" s="1387"/>
      <c r="M35" s="1387"/>
      <c r="N35" s="1387"/>
    </row>
    <row r="36" spans="1:15">
      <c r="A36" s="1388" t="s">
        <v>324</v>
      </c>
      <c r="B36" s="1389" t="s">
        <v>325</v>
      </c>
      <c r="C36" s="1388" t="s">
        <v>326</v>
      </c>
      <c r="D36" s="1388"/>
      <c r="E36" s="1388"/>
      <c r="F36" s="1388"/>
      <c r="G36" s="1388"/>
      <c r="H36" s="1388"/>
      <c r="I36" s="1390" t="s">
        <v>327</v>
      </c>
      <c r="J36" s="1391"/>
      <c r="K36" s="1392"/>
      <c r="L36" s="1388" t="s">
        <v>6</v>
      </c>
      <c r="M36" s="1388"/>
      <c r="N36" s="1388"/>
    </row>
    <row r="37" spans="1:15">
      <c r="A37" s="1388"/>
      <c r="B37" s="1389"/>
      <c r="C37" s="1388" t="s">
        <v>328</v>
      </c>
      <c r="D37" s="1388"/>
      <c r="E37" s="1388"/>
      <c r="F37" s="1388" t="s">
        <v>150</v>
      </c>
      <c r="G37" s="1388"/>
      <c r="H37" s="1388"/>
      <c r="I37" s="1393"/>
      <c r="J37" s="1394"/>
      <c r="K37" s="1395"/>
      <c r="L37" s="1388"/>
      <c r="M37" s="1388"/>
      <c r="N37" s="1388"/>
    </row>
    <row r="38" spans="1:15">
      <c r="A38" s="1388"/>
      <c r="B38" s="1389"/>
      <c r="C38" s="220" t="s">
        <v>233</v>
      </c>
      <c r="D38" s="220" t="s">
        <v>232</v>
      </c>
      <c r="E38" s="220" t="s">
        <v>234</v>
      </c>
      <c r="F38" s="220" t="s">
        <v>233</v>
      </c>
      <c r="G38" s="220" t="s">
        <v>232</v>
      </c>
      <c r="H38" s="220" t="s">
        <v>234</v>
      </c>
      <c r="I38" s="220" t="s">
        <v>233</v>
      </c>
      <c r="J38" s="220" t="s">
        <v>232</v>
      </c>
      <c r="K38" s="220" t="s">
        <v>234</v>
      </c>
      <c r="L38" s="220" t="s">
        <v>233</v>
      </c>
      <c r="M38" s="220" t="s">
        <v>329</v>
      </c>
      <c r="N38" s="220" t="s">
        <v>234</v>
      </c>
    </row>
    <row r="39" spans="1:15">
      <c r="A39" s="221">
        <v>1</v>
      </c>
      <c r="B39" s="222" t="s">
        <v>330</v>
      </c>
      <c r="C39" s="149">
        <v>1244</v>
      </c>
      <c r="D39" s="386">
        <v>3185</v>
      </c>
      <c r="E39" s="154">
        <f>C39+D39</f>
        <v>4429</v>
      </c>
      <c r="F39" s="149">
        <v>26</v>
      </c>
      <c r="G39" s="386">
        <v>1402</v>
      </c>
      <c r="H39" s="154">
        <f>F39+G39</f>
        <v>1428</v>
      </c>
      <c r="I39" s="149">
        <v>37</v>
      </c>
      <c r="J39" s="386">
        <v>792</v>
      </c>
      <c r="K39" s="154">
        <f>I39+J39</f>
        <v>829</v>
      </c>
      <c r="L39" s="154">
        <f t="shared" ref="L39:M42" si="9">C39+F39+I39</f>
        <v>1307</v>
      </c>
      <c r="M39" s="154">
        <f t="shared" si="9"/>
        <v>5379</v>
      </c>
      <c r="N39" s="154">
        <f>L39+M39</f>
        <v>6686</v>
      </c>
    </row>
    <row r="40" spans="1:15">
      <c r="A40" s="221">
        <v>2</v>
      </c>
      <c r="B40" s="222" t="s">
        <v>331</v>
      </c>
      <c r="C40" s="149">
        <v>31</v>
      </c>
      <c r="D40" s="386">
        <v>2488</v>
      </c>
      <c r="E40" s="154">
        <f t="shared" ref="E40:E42" si="10">C40+D40</f>
        <v>2519</v>
      </c>
      <c r="F40" s="149"/>
      <c r="G40" s="386">
        <v>1731</v>
      </c>
      <c r="H40" s="154">
        <f t="shared" ref="H40:H42" si="11">F40+G40</f>
        <v>1731</v>
      </c>
      <c r="I40" s="149"/>
      <c r="J40" s="386"/>
      <c r="K40" s="154">
        <f t="shared" ref="K40:K42" si="12">I40+J40</f>
        <v>0</v>
      </c>
      <c r="L40" s="154">
        <f t="shared" si="9"/>
        <v>31</v>
      </c>
      <c r="M40" s="154">
        <f t="shared" si="9"/>
        <v>4219</v>
      </c>
      <c r="N40" s="154">
        <f>L40+M40</f>
        <v>4250</v>
      </c>
    </row>
    <row r="41" spans="1:15">
      <c r="A41" s="221">
        <v>3</v>
      </c>
      <c r="B41" s="222" t="s">
        <v>332</v>
      </c>
      <c r="C41" s="214"/>
      <c r="D41" s="386">
        <v>16</v>
      </c>
      <c r="E41" s="154">
        <f t="shared" si="10"/>
        <v>16</v>
      </c>
      <c r="F41" s="214"/>
      <c r="G41" s="386">
        <v>20</v>
      </c>
      <c r="H41" s="154">
        <f t="shared" si="11"/>
        <v>20</v>
      </c>
      <c r="I41" s="214"/>
      <c r="J41" s="386"/>
      <c r="K41" s="154">
        <f t="shared" si="12"/>
        <v>0</v>
      </c>
      <c r="L41" s="154">
        <f t="shared" si="9"/>
        <v>0</v>
      </c>
      <c r="M41" s="154">
        <f t="shared" si="9"/>
        <v>36</v>
      </c>
      <c r="N41" s="154">
        <f>L41+M41</f>
        <v>36</v>
      </c>
    </row>
    <row r="42" spans="1:15">
      <c r="A42" s="221">
        <v>4</v>
      </c>
      <c r="B42" s="222" t="s">
        <v>612</v>
      </c>
      <c r="C42" s="214"/>
      <c r="D42" s="386">
        <v>2</v>
      </c>
      <c r="E42" s="154">
        <f t="shared" si="10"/>
        <v>2</v>
      </c>
      <c r="F42" s="214"/>
      <c r="G42" s="386">
        <v>2</v>
      </c>
      <c r="H42" s="154">
        <f t="shared" si="11"/>
        <v>2</v>
      </c>
      <c r="I42" s="214">
        <v>1</v>
      </c>
      <c r="J42" s="386">
        <v>2</v>
      </c>
      <c r="K42" s="154">
        <f t="shared" si="12"/>
        <v>3</v>
      </c>
      <c r="L42" s="154">
        <f t="shared" si="9"/>
        <v>1</v>
      </c>
      <c r="M42" s="154">
        <f t="shared" si="9"/>
        <v>6</v>
      </c>
      <c r="N42" s="154">
        <f>L42+M42</f>
        <v>7</v>
      </c>
    </row>
    <row r="43" spans="1:15">
      <c r="A43" s="221"/>
      <c r="B43" s="221" t="s">
        <v>6</v>
      </c>
      <c r="C43" s="154">
        <f t="shared" ref="C43:N43" si="13">SUM(C39:C42)</f>
        <v>1275</v>
      </c>
      <c r="D43" s="154">
        <f t="shared" si="13"/>
        <v>5691</v>
      </c>
      <c r="E43" s="154">
        <f t="shared" si="13"/>
        <v>6966</v>
      </c>
      <c r="F43" s="154">
        <f t="shared" si="13"/>
        <v>26</v>
      </c>
      <c r="G43" s="154">
        <f t="shared" si="13"/>
        <v>3155</v>
      </c>
      <c r="H43" s="154">
        <f t="shared" si="13"/>
        <v>3181</v>
      </c>
      <c r="I43" s="154">
        <f t="shared" si="13"/>
        <v>38</v>
      </c>
      <c r="J43" s="154">
        <f t="shared" si="13"/>
        <v>794</v>
      </c>
      <c r="K43" s="154">
        <f t="shared" si="13"/>
        <v>832</v>
      </c>
      <c r="L43" s="154">
        <f t="shared" si="13"/>
        <v>1339</v>
      </c>
      <c r="M43" s="154">
        <f t="shared" si="13"/>
        <v>9640</v>
      </c>
      <c r="N43" s="145">
        <f t="shared" si="13"/>
        <v>10979</v>
      </c>
      <c r="O43" s="215"/>
    </row>
    <row r="44" spans="1:15">
      <c r="A44" s="121" t="s">
        <v>322</v>
      </c>
      <c r="B44" s="134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 t="s">
        <v>27</v>
      </c>
      <c r="N44" s="121"/>
    </row>
    <row r="45" spans="1:15" ht="15.75">
      <c r="A45" s="1387" t="s">
        <v>323</v>
      </c>
      <c r="B45" s="1387"/>
      <c r="C45" s="1387"/>
      <c r="D45" s="1387"/>
      <c r="E45" s="1387"/>
      <c r="F45" s="1387"/>
      <c r="G45" s="1387"/>
      <c r="H45" s="1387"/>
      <c r="I45" s="1387"/>
      <c r="J45" s="1387"/>
      <c r="K45" s="1387"/>
      <c r="L45" s="1387"/>
      <c r="M45" s="1387"/>
      <c r="N45" s="1387"/>
    </row>
    <row r="46" spans="1:15">
      <c r="A46" s="1388" t="s">
        <v>324</v>
      </c>
      <c r="B46" s="1389" t="s">
        <v>325</v>
      </c>
      <c r="C46" s="1388" t="s">
        <v>326</v>
      </c>
      <c r="D46" s="1388"/>
      <c r="E46" s="1388"/>
      <c r="F46" s="1388"/>
      <c r="G46" s="1388"/>
      <c r="H46" s="1388"/>
      <c r="I46" s="1390" t="s">
        <v>327</v>
      </c>
      <c r="J46" s="1391"/>
      <c r="K46" s="1392"/>
      <c r="L46" s="1388" t="s">
        <v>6</v>
      </c>
      <c r="M46" s="1388"/>
      <c r="N46" s="1388"/>
    </row>
    <row r="47" spans="1:15">
      <c r="A47" s="1388"/>
      <c r="B47" s="1389"/>
      <c r="C47" s="1388" t="s">
        <v>328</v>
      </c>
      <c r="D47" s="1388"/>
      <c r="E47" s="1388"/>
      <c r="F47" s="1388" t="s">
        <v>150</v>
      </c>
      <c r="G47" s="1388"/>
      <c r="H47" s="1388"/>
      <c r="I47" s="1393"/>
      <c r="J47" s="1394"/>
      <c r="K47" s="1395"/>
      <c r="L47" s="1388"/>
      <c r="M47" s="1388"/>
      <c r="N47" s="1388"/>
    </row>
    <row r="48" spans="1:15">
      <c r="A48" s="1388"/>
      <c r="B48" s="1389"/>
      <c r="C48" s="220" t="s">
        <v>233</v>
      </c>
      <c r="D48" s="220" t="s">
        <v>232</v>
      </c>
      <c r="E48" s="220" t="s">
        <v>234</v>
      </c>
      <c r="F48" s="220" t="s">
        <v>233</v>
      </c>
      <c r="G48" s="220" t="s">
        <v>232</v>
      </c>
      <c r="H48" s="220" t="s">
        <v>234</v>
      </c>
      <c r="I48" s="220" t="s">
        <v>233</v>
      </c>
      <c r="J48" s="220" t="s">
        <v>232</v>
      </c>
      <c r="K48" s="220" t="s">
        <v>234</v>
      </c>
      <c r="L48" s="220" t="s">
        <v>233</v>
      </c>
      <c r="M48" s="220" t="s">
        <v>329</v>
      </c>
      <c r="N48" s="220" t="s">
        <v>234</v>
      </c>
    </row>
    <row r="49" spans="1:14">
      <c r="A49" s="221">
        <v>1</v>
      </c>
      <c r="B49" s="222" t="s">
        <v>330</v>
      </c>
      <c r="C49" s="149">
        <v>1373</v>
      </c>
      <c r="D49" s="386">
        <v>4508</v>
      </c>
      <c r="E49" s="154">
        <f>C49+D49</f>
        <v>5881</v>
      </c>
      <c r="F49" s="149">
        <v>90</v>
      </c>
      <c r="G49" s="386">
        <v>2616</v>
      </c>
      <c r="H49" s="154">
        <f>F49+G49</f>
        <v>2706</v>
      </c>
      <c r="I49" s="149">
        <v>175</v>
      </c>
      <c r="J49" s="386">
        <v>1516</v>
      </c>
      <c r="K49" s="154">
        <f>I49+J49</f>
        <v>1691</v>
      </c>
      <c r="L49" s="154">
        <f t="shared" ref="L49:M52" si="14">C49+F49+I49</f>
        <v>1638</v>
      </c>
      <c r="M49" s="154">
        <f t="shared" si="14"/>
        <v>8640</v>
      </c>
      <c r="N49" s="154">
        <f>L49+M49</f>
        <v>10278</v>
      </c>
    </row>
    <row r="50" spans="1:14">
      <c r="A50" s="221">
        <v>2</v>
      </c>
      <c r="B50" s="222" t="s">
        <v>331</v>
      </c>
      <c r="C50" s="149">
        <v>39</v>
      </c>
      <c r="D50" s="386">
        <v>526</v>
      </c>
      <c r="E50" s="154">
        <f t="shared" ref="E50:E52" si="15">C50+D50</f>
        <v>565</v>
      </c>
      <c r="F50" s="149">
        <v>81</v>
      </c>
      <c r="G50" s="386">
        <v>4321</v>
      </c>
      <c r="H50" s="154">
        <f t="shared" ref="H50:H52" si="16">F50+G50</f>
        <v>4402</v>
      </c>
      <c r="I50" s="149">
        <v>0</v>
      </c>
      <c r="J50" s="386">
        <v>0</v>
      </c>
      <c r="K50" s="154">
        <f t="shared" ref="K50:K52" si="17">I50+J50</f>
        <v>0</v>
      </c>
      <c r="L50" s="154">
        <f t="shared" si="14"/>
        <v>120</v>
      </c>
      <c r="M50" s="154">
        <f t="shared" si="14"/>
        <v>4847</v>
      </c>
      <c r="N50" s="154">
        <f>L50+M50</f>
        <v>4967</v>
      </c>
    </row>
    <row r="51" spans="1:14">
      <c r="A51" s="221">
        <v>3</v>
      </c>
      <c r="B51" s="222" t="s">
        <v>332</v>
      </c>
      <c r="C51" s="214">
        <v>0</v>
      </c>
      <c r="D51" s="386">
        <v>1</v>
      </c>
      <c r="E51" s="154">
        <f t="shared" si="15"/>
        <v>1</v>
      </c>
      <c r="F51" s="214"/>
      <c r="G51" s="386">
        <v>177</v>
      </c>
      <c r="H51" s="154">
        <f t="shared" si="16"/>
        <v>177</v>
      </c>
      <c r="I51" s="214">
        <v>0</v>
      </c>
      <c r="J51" s="386">
        <v>0</v>
      </c>
      <c r="K51" s="154">
        <f t="shared" si="17"/>
        <v>0</v>
      </c>
      <c r="L51" s="154">
        <f t="shared" si="14"/>
        <v>0</v>
      </c>
      <c r="M51" s="154">
        <f t="shared" si="14"/>
        <v>178</v>
      </c>
      <c r="N51" s="154">
        <f>L51+M51</f>
        <v>178</v>
      </c>
    </row>
    <row r="52" spans="1:14">
      <c r="A52" s="221">
        <v>4</v>
      </c>
      <c r="B52" s="222" t="s">
        <v>612</v>
      </c>
      <c r="C52" s="214"/>
      <c r="D52" s="386"/>
      <c r="E52" s="154">
        <f t="shared" si="15"/>
        <v>0</v>
      </c>
      <c r="F52" s="214"/>
      <c r="G52" s="386"/>
      <c r="H52" s="154">
        <f t="shared" si="16"/>
        <v>0</v>
      </c>
      <c r="I52" s="214"/>
      <c r="J52" s="386"/>
      <c r="K52" s="154">
        <f t="shared" si="17"/>
        <v>0</v>
      </c>
      <c r="L52" s="154">
        <f t="shared" si="14"/>
        <v>0</v>
      </c>
      <c r="M52" s="154">
        <f t="shared" si="14"/>
        <v>0</v>
      </c>
      <c r="N52" s="154">
        <f>L52+M52</f>
        <v>0</v>
      </c>
    </row>
    <row r="53" spans="1:14">
      <c r="A53" s="221"/>
      <c r="B53" s="221" t="s">
        <v>6</v>
      </c>
      <c r="C53" s="154">
        <f t="shared" ref="C53:N53" si="18">SUM(C49:C52)</f>
        <v>1412</v>
      </c>
      <c r="D53" s="154">
        <f t="shared" si="18"/>
        <v>5035</v>
      </c>
      <c r="E53" s="154">
        <f t="shared" si="18"/>
        <v>6447</v>
      </c>
      <c r="F53" s="154">
        <f t="shared" si="18"/>
        <v>171</v>
      </c>
      <c r="G53" s="154">
        <f t="shared" si="18"/>
        <v>7114</v>
      </c>
      <c r="H53" s="154">
        <f t="shared" si="18"/>
        <v>7285</v>
      </c>
      <c r="I53" s="154">
        <f t="shared" si="18"/>
        <v>175</v>
      </c>
      <c r="J53" s="154">
        <f t="shared" si="18"/>
        <v>1516</v>
      </c>
      <c r="K53" s="154">
        <f t="shared" si="18"/>
        <v>1691</v>
      </c>
      <c r="L53" s="154">
        <f t="shared" si="18"/>
        <v>1758</v>
      </c>
      <c r="M53" s="154">
        <f t="shared" si="18"/>
        <v>13665</v>
      </c>
      <c r="N53" s="154">
        <f t="shared" si="18"/>
        <v>15423</v>
      </c>
    </row>
    <row r="54" spans="1:14">
      <c r="A54" s="121" t="s">
        <v>322</v>
      </c>
      <c r="B54" s="134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 t="s">
        <v>29</v>
      </c>
      <c r="N54" s="121"/>
    </row>
    <row r="55" spans="1:14" ht="15.75">
      <c r="A55" s="1387" t="s">
        <v>323</v>
      </c>
      <c r="B55" s="1387"/>
      <c r="C55" s="1387"/>
      <c r="D55" s="1387"/>
      <c r="E55" s="1387"/>
      <c r="F55" s="1387"/>
      <c r="G55" s="1387"/>
      <c r="H55" s="1387"/>
      <c r="I55" s="1387"/>
      <c r="J55" s="1387"/>
      <c r="K55" s="1387"/>
      <c r="L55" s="1387"/>
      <c r="M55" s="1387"/>
      <c r="N55" s="1387"/>
    </row>
    <row r="56" spans="1:14">
      <c r="A56" s="1388" t="s">
        <v>324</v>
      </c>
      <c r="B56" s="1389" t="s">
        <v>325</v>
      </c>
      <c r="C56" s="1388" t="s">
        <v>326</v>
      </c>
      <c r="D56" s="1388"/>
      <c r="E56" s="1388"/>
      <c r="F56" s="1388"/>
      <c r="G56" s="1388"/>
      <c r="H56" s="1388"/>
      <c r="I56" s="1390" t="s">
        <v>327</v>
      </c>
      <c r="J56" s="1391"/>
      <c r="K56" s="1392"/>
      <c r="L56" s="1388" t="s">
        <v>6</v>
      </c>
      <c r="M56" s="1388"/>
      <c r="N56" s="1388"/>
    </row>
    <row r="57" spans="1:14">
      <c r="A57" s="1388"/>
      <c r="B57" s="1389"/>
      <c r="C57" s="1388" t="s">
        <v>328</v>
      </c>
      <c r="D57" s="1388"/>
      <c r="E57" s="1388"/>
      <c r="F57" s="1388" t="s">
        <v>150</v>
      </c>
      <c r="G57" s="1388"/>
      <c r="H57" s="1388"/>
      <c r="I57" s="1393"/>
      <c r="J57" s="1394"/>
      <c r="K57" s="1395"/>
      <c r="L57" s="1388"/>
      <c r="M57" s="1388"/>
      <c r="N57" s="1388"/>
    </row>
    <row r="58" spans="1:14">
      <c r="A58" s="1388"/>
      <c r="B58" s="1389"/>
      <c r="C58" s="220" t="s">
        <v>233</v>
      </c>
      <c r="D58" s="220" t="s">
        <v>232</v>
      </c>
      <c r="E58" s="220" t="s">
        <v>234</v>
      </c>
      <c r="F58" s="220" t="s">
        <v>233</v>
      </c>
      <c r="G58" s="220" t="s">
        <v>232</v>
      </c>
      <c r="H58" s="220" t="s">
        <v>234</v>
      </c>
      <c r="I58" s="220" t="s">
        <v>233</v>
      </c>
      <c r="J58" s="220" t="s">
        <v>232</v>
      </c>
      <c r="K58" s="220" t="s">
        <v>234</v>
      </c>
      <c r="L58" s="220" t="s">
        <v>233</v>
      </c>
      <c r="M58" s="220" t="s">
        <v>329</v>
      </c>
      <c r="N58" s="220" t="s">
        <v>234</v>
      </c>
    </row>
    <row r="59" spans="1:14">
      <c r="A59" s="221">
        <v>1</v>
      </c>
      <c r="B59" s="222" t="s">
        <v>330</v>
      </c>
      <c r="C59" s="966">
        <v>152</v>
      </c>
      <c r="D59" s="966">
        <v>1500</v>
      </c>
      <c r="E59" s="154">
        <f>C59+D59</f>
        <v>1652</v>
      </c>
      <c r="F59" s="149">
        <v>78</v>
      </c>
      <c r="G59" s="386">
        <v>810</v>
      </c>
      <c r="H59" s="154">
        <f>F59+G59</f>
        <v>888</v>
      </c>
      <c r="I59" s="149">
        <v>11</v>
      </c>
      <c r="J59" s="386">
        <v>158</v>
      </c>
      <c r="K59" s="154">
        <f>I59+J59</f>
        <v>169</v>
      </c>
      <c r="L59" s="154">
        <f t="shared" ref="L59:M62" si="19">C59+F59+I59</f>
        <v>241</v>
      </c>
      <c r="M59" s="154">
        <f t="shared" si="19"/>
        <v>2468</v>
      </c>
      <c r="N59" s="154">
        <f>L59+M59</f>
        <v>2709</v>
      </c>
    </row>
    <row r="60" spans="1:14">
      <c r="A60" s="221">
        <v>2</v>
      </c>
      <c r="B60" s="222" t="s">
        <v>331</v>
      </c>
      <c r="C60" s="967">
        <v>0</v>
      </c>
      <c r="D60" s="967">
        <v>542</v>
      </c>
      <c r="E60" s="154">
        <f>C60+D60</f>
        <v>542</v>
      </c>
      <c r="F60" s="149">
        <v>120</v>
      </c>
      <c r="G60" s="386">
        <v>1386</v>
      </c>
      <c r="H60" s="154">
        <f>F60+G60</f>
        <v>1506</v>
      </c>
      <c r="I60" s="149">
        <v>0</v>
      </c>
      <c r="J60" s="386">
        <v>0</v>
      </c>
      <c r="K60" s="154">
        <f t="shared" ref="K60:K62" si="20">I60+J60</f>
        <v>0</v>
      </c>
      <c r="L60" s="154">
        <f t="shared" si="19"/>
        <v>120</v>
      </c>
      <c r="M60" s="154">
        <f t="shared" si="19"/>
        <v>1928</v>
      </c>
      <c r="N60" s="154">
        <f>L60+M60</f>
        <v>2048</v>
      </c>
    </row>
    <row r="61" spans="1:14">
      <c r="A61" s="221">
        <v>3</v>
      </c>
      <c r="B61" s="222" t="s">
        <v>332</v>
      </c>
      <c r="C61" s="966">
        <v>0</v>
      </c>
      <c r="D61" s="966">
        <v>1</v>
      </c>
      <c r="E61" s="154">
        <f>C61+D61</f>
        <v>1</v>
      </c>
      <c r="F61" s="214">
        <v>0</v>
      </c>
      <c r="G61" s="386">
        <v>2</v>
      </c>
      <c r="H61" s="154">
        <f>F61+G61</f>
        <v>2</v>
      </c>
      <c r="I61" s="214">
        <v>0</v>
      </c>
      <c r="J61" s="386">
        <v>0</v>
      </c>
      <c r="K61" s="154">
        <f t="shared" si="20"/>
        <v>0</v>
      </c>
      <c r="L61" s="154">
        <f t="shared" si="19"/>
        <v>0</v>
      </c>
      <c r="M61" s="154">
        <f t="shared" si="19"/>
        <v>3</v>
      </c>
      <c r="N61" s="154">
        <f>L61+M61</f>
        <v>3</v>
      </c>
    </row>
    <row r="62" spans="1:14">
      <c r="A62" s="221">
        <v>4</v>
      </c>
      <c r="B62" s="222" t="s">
        <v>612</v>
      </c>
      <c r="C62" s="966">
        <v>0</v>
      </c>
      <c r="D62" s="966">
        <v>0</v>
      </c>
      <c r="E62" s="154">
        <f>C62+D62</f>
        <v>0</v>
      </c>
      <c r="F62" s="214">
        <v>3</v>
      </c>
      <c r="G62" s="386">
        <v>10</v>
      </c>
      <c r="H62" s="154">
        <f>F62+G62</f>
        <v>13</v>
      </c>
      <c r="I62" s="214">
        <v>0</v>
      </c>
      <c r="J62" s="386">
        <v>2</v>
      </c>
      <c r="K62" s="154">
        <f t="shared" si="20"/>
        <v>2</v>
      </c>
      <c r="L62" s="154">
        <f t="shared" si="19"/>
        <v>3</v>
      </c>
      <c r="M62" s="154">
        <f t="shared" si="19"/>
        <v>12</v>
      </c>
      <c r="N62" s="154">
        <f>L62+M62</f>
        <v>15</v>
      </c>
    </row>
    <row r="63" spans="1:14">
      <c r="A63" s="221"/>
      <c r="B63" s="221" t="s">
        <v>6</v>
      </c>
      <c r="C63" s="154">
        <f t="shared" ref="C63:N63" si="21">SUM(C59:C62)</f>
        <v>152</v>
      </c>
      <c r="D63" s="154">
        <f t="shared" si="21"/>
        <v>2043</v>
      </c>
      <c r="E63" s="154">
        <f t="shared" si="21"/>
        <v>2195</v>
      </c>
      <c r="F63" s="154">
        <f t="shared" si="21"/>
        <v>201</v>
      </c>
      <c r="G63" s="154">
        <f t="shared" si="21"/>
        <v>2208</v>
      </c>
      <c r="H63" s="154">
        <f t="shared" si="21"/>
        <v>2409</v>
      </c>
      <c r="I63" s="154">
        <f t="shared" si="21"/>
        <v>11</v>
      </c>
      <c r="J63" s="154">
        <f t="shared" si="21"/>
        <v>160</v>
      </c>
      <c r="K63" s="154">
        <f t="shared" si="21"/>
        <v>171</v>
      </c>
      <c r="L63" s="154">
        <f t="shared" si="21"/>
        <v>364</v>
      </c>
      <c r="M63" s="154">
        <f t="shared" si="21"/>
        <v>4411</v>
      </c>
      <c r="N63" s="154">
        <f t="shared" si="21"/>
        <v>4775</v>
      </c>
    </row>
    <row r="64" spans="1:14">
      <c r="A64" s="121" t="s">
        <v>322</v>
      </c>
      <c r="B64" s="134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 t="s">
        <v>141</v>
      </c>
      <c r="N64" s="121"/>
    </row>
    <row r="65" spans="1:14" ht="15.75">
      <c r="A65" s="1387" t="s">
        <v>323</v>
      </c>
      <c r="B65" s="1387"/>
      <c r="C65" s="1387"/>
      <c r="D65" s="1387"/>
      <c r="E65" s="1387"/>
      <c r="F65" s="1387"/>
      <c r="G65" s="1387"/>
      <c r="H65" s="1387"/>
      <c r="I65" s="1387"/>
      <c r="J65" s="1387"/>
      <c r="K65" s="1387"/>
      <c r="L65" s="1387"/>
      <c r="M65" s="1387"/>
      <c r="N65" s="1387"/>
    </row>
    <row r="66" spans="1:14">
      <c r="A66" s="1388" t="s">
        <v>324</v>
      </c>
      <c r="B66" s="1389" t="s">
        <v>325</v>
      </c>
      <c r="C66" s="1388" t="s">
        <v>326</v>
      </c>
      <c r="D66" s="1388"/>
      <c r="E66" s="1388"/>
      <c r="F66" s="1388"/>
      <c r="G66" s="1388"/>
      <c r="H66" s="1388"/>
      <c r="I66" s="1390" t="s">
        <v>327</v>
      </c>
      <c r="J66" s="1391"/>
      <c r="K66" s="1392"/>
      <c r="L66" s="1388" t="s">
        <v>6</v>
      </c>
      <c r="M66" s="1388"/>
      <c r="N66" s="1388"/>
    </row>
    <row r="67" spans="1:14">
      <c r="A67" s="1388"/>
      <c r="B67" s="1389"/>
      <c r="C67" s="1388" t="s">
        <v>328</v>
      </c>
      <c r="D67" s="1388"/>
      <c r="E67" s="1388"/>
      <c r="F67" s="1388" t="s">
        <v>150</v>
      </c>
      <c r="G67" s="1388"/>
      <c r="H67" s="1388"/>
      <c r="I67" s="1393"/>
      <c r="J67" s="1394"/>
      <c r="K67" s="1395"/>
      <c r="L67" s="1388"/>
      <c r="M67" s="1388"/>
      <c r="N67" s="1388"/>
    </row>
    <row r="68" spans="1:14">
      <c r="A68" s="1388"/>
      <c r="B68" s="1389"/>
      <c r="C68" s="391" t="s">
        <v>233</v>
      </c>
      <c r="D68" s="391" t="s">
        <v>232</v>
      </c>
      <c r="E68" s="391" t="s">
        <v>234</v>
      </c>
      <c r="F68" s="391" t="s">
        <v>233</v>
      </c>
      <c r="G68" s="391" t="s">
        <v>232</v>
      </c>
      <c r="H68" s="391" t="s">
        <v>234</v>
      </c>
      <c r="I68" s="391" t="s">
        <v>233</v>
      </c>
      <c r="J68" s="391" t="s">
        <v>232</v>
      </c>
      <c r="K68" s="220" t="s">
        <v>234</v>
      </c>
      <c r="L68" s="220" t="s">
        <v>233</v>
      </c>
      <c r="M68" s="220" t="s">
        <v>329</v>
      </c>
      <c r="N68" s="220" t="s">
        <v>234</v>
      </c>
    </row>
    <row r="69" spans="1:14">
      <c r="A69" s="221">
        <v>1</v>
      </c>
      <c r="B69" s="222" t="s">
        <v>330</v>
      </c>
      <c r="C69" s="149">
        <v>461</v>
      </c>
      <c r="D69" s="386">
        <v>2910</v>
      </c>
      <c r="E69" s="154">
        <f>C69+D69</f>
        <v>3371</v>
      </c>
      <c r="F69" s="149">
        <v>328</v>
      </c>
      <c r="G69" s="386">
        <v>965</v>
      </c>
      <c r="H69" s="154">
        <f>F69+G69</f>
        <v>1293</v>
      </c>
      <c r="I69" s="149">
        <v>433</v>
      </c>
      <c r="J69" s="386">
        <v>800</v>
      </c>
      <c r="K69" s="154">
        <f>I69+J69</f>
        <v>1233</v>
      </c>
      <c r="L69" s="154">
        <f t="shared" ref="L69:M72" si="22">C69+F69+I69</f>
        <v>1222</v>
      </c>
      <c r="M69" s="154">
        <f t="shared" si="22"/>
        <v>4675</v>
      </c>
      <c r="N69" s="154">
        <f>L69+M69</f>
        <v>5897</v>
      </c>
    </row>
    <row r="70" spans="1:14">
      <c r="A70" s="221">
        <v>2</v>
      </c>
      <c r="B70" s="222" t="s">
        <v>331</v>
      </c>
      <c r="C70" s="149"/>
      <c r="D70" s="386">
        <v>938</v>
      </c>
      <c r="E70" s="154">
        <f>C70+D70</f>
        <v>938</v>
      </c>
      <c r="F70" s="149">
        <v>20</v>
      </c>
      <c r="G70" s="386">
        <v>2849</v>
      </c>
      <c r="H70" s="154">
        <f>F70+G70</f>
        <v>2869</v>
      </c>
      <c r="I70" s="149"/>
      <c r="J70" s="386"/>
      <c r="K70" s="154">
        <f t="shared" ref="K70:K72" si="23">I70+J70</f>
        <v>0</v>
      </c>
      <c r="L70" s="154">
        <f t="shared" si="22"/>
        <v>20</v>
      </c>
      <c r="M70" s="154">
        <f t="shared" si="22"/>
        <v>3787</v>
      </c>
      <c r="N70" s="154">
        <f>L70+M70</f>
        <v>3807</v>
      </c>
    </row>
    <row r="71" spans="1:14">
      <c r="A71" s="221">
        <v>3</v>
      </c>
      <c r="B71" s="222" t="s">
        <v>332</v>
      </c>
      <c r="C71" s="214"/>
      <c r="D71" s="386">
        <v>5</v>
      </c>
      <c r="E71" s="154">
        <f>C71+D71</f>
        <v>5</v>
      </c>
      <c r="F71" s="214"/>
      <c r="G71" s="386">
        <v>4</v>
      </c>
      <c r="H71" s="154">
        <f>F71+G71</f>
        <v>4</v>
      </c>
      <c r="I71" s="214"/>
      <c r="J71" s="386"/>
      <c r="K71" s="154">
        <f t="shared" si="23"/>
        <v>0</v>
      </c>
      <c r="L71" s="154">
        <f t="shared" si="22"/>
        <v>0</v>
      </c>
      <c r="M71" s="154">
        <f t="shared" si="22"/>
        <v>9</v>
      </c>
      <c r="N71" s="154">
        <f>L71+M71</f>
        <v>9</v>
      </c>
    </row>
    <row r="72" spans="1:14">
      <c r="A72" s="221">
        <v>4</v>
      </c>
      <c r="B72" s="222" t="s">
        <v>612</v>
      </c>
      <c r="C72" s="214"/>
      <c r="D72" s="386"/>
      <c r="E72" s="154">
        <f>C72+D72</f>
        <v>0</v>
      </c>
      <c r="F72" s="214"/>
      <c r="G72" s="386"/>
      <c r="H72" s="154">
        <f>F72+G72</f>
        <v>0</v>
      </c>
      <c r="I72" s="214"/>
      <c r="J72" s="386"/>
      <c r="K72" s="154">
        <f t="shared" si="23"/>
        <v>0</v>
      </c>
      <c r="L72" s="154">
        <f t="shared" si="22"/>
        <v>0</v>
      </c>
      <c r="M72" s="154">
        <f t="shared" si="22"/>
        <v>0</v>
      </c>
      <c r="N72" s="154">
        <f>L72+M72</f>
        <v>0</v>
      </c>
    </row>
    <row r="73" spans="1:14">
      <c r="A73" s="221"/>
      <c r="B73" s="221" t="s">
        <v>6</v>
      </c>
      <c r="C73" s="154">
        <f t="shared" ref="C73:N73" si="24">SUM(C69:C72)</f>
        <v>461</v>
      </c>
      <c r="D73" s="154">
        <f t="shared" si="24"/>
        <v>3853</v>
      </c>
      <c r="E73" s="154">
        <f t="shared" si="24"/>
        <v>4314</v>
      </c>
      <c r="F73" s="154">
        <f t="shared" si="24"/>
        <v>348</v>
      </c>
      <c r="G73" s="154">
        <f t="shared" si="24"/>
        <v>3818</v>
      </c>
      <c r="H73" s="154">
        <f t="shared" si="24"/>
        <v>4166</v>
      </c>
      <c r="I73" s="154">
        <f t="shared" si="24"/>
        <v>433</v>
      </c>
      <c r="J73" s="154">
        <f t="shared" si="24"/>
        <v>800</v>
      </c>
      <c r="K73" s="154">
        <f t="shared" si="24"/>
        <v>1233</v>
      </c>
      <c r="L73" s="154">
        <f t="shared" si="24"/>
        <v>1242</v>
      </c>
      <c r="M73" s="154">
        <f t="shared" si="24"/>
        <v>8471</v>
      </c>
      <c r="N73" s="154">
        <f t="shared" si="24"/>
        <v>9713</v>
      </c>
    </row>
    <row r="74" spans="1:14">
      <c r="A74" s="121" t="s">
        <v>322</v>
      </c>
      <c r="B74" s="134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 t="s">
        <v>40</v>
      </c>
      <c r="N74" s="121"/>
    </row>
    <row r="75" spans="1:14" ht="15.75">
      <c r="A75" s="1387" t="s">
        <v>323</v>
      </c>
      <c r="B75" s="1387"/>
      <c r="C75" s="1387"/>
      <c r="D75" s="1387"/>
      <c r="E75" s="1387"/>
      <c r="F75" s="1387"/>
      <c r="G75" s="1387"/>
      <c r="H75" s="1387"/>
      <c r="I75" s="1387"/>
      <c r="J75" s="1387"/>
      <c r="K75" s="1387"/>
      <c r="L75" s="1387"/>
      <c r="M75" s="1387"/>
      <c r="N75" s="1387"/>
    </row>
    <row r="76" spans="1:14">
      <c r="A76" s="1388" t="s">
        <v>324</v>
      </c>
      <c r="B76" s="1389" t="s">
        <v>325</v>
      </c>
      <c r="C76" s="1388" t="s">
        <v>326</v>
      </c>
      <c r="D76" s="1388"/>
      <c r="E76" s="1388"/>
      <c r="F76" s="1388"/>
      <c r="G76" s="1388"/>
      <c r="H76" s="1388"/>
      <c r="I76" s="1390" t="s">
        <v>327</v>
      </c>
      <c r="J76" s="1391"/>
      <c r="K76" s="1392"/>
      <c r="L76" s="1388" t="s">
        <v>6</v>
      </c>
      <c r="M76" s="1388"/>
      <c r="N76" s="1388"/>
    </row>
    <row r="77" spans="1:14">
      <c r="A77" s="1388"/>
      <c r="B77" s="1389"/>
      <c r="C77" s="1388" t="s">
        <v>328</v>
      </c>
      <c r="D77" s="1388"/>
      <c r="E77" s="1388"/>
      <c r="F77" s="1388" t="s">
        <v>150</v>
      </c>
      <c r="G77" s="1388"/>
      <c r="H77" s="1388"/>
      <c r="I77" s="1393"/>
      <c r="J77" s="1394"/>
      <c r="K77" s="1395"/>
      <c r="L77" s="1388"/>
      <c r="M77" s="1388"/>
      <c r="N77" s="1388"/>
    </row>
    <row r="78" spans="1:14">
      <c r="A78" s="1388"/>
      <c r="B78" s="1389"/>
      <c r="C78" s="220" t="s">
        <v>233</v>
      </c>
      <c r="D78" s="220" t="s">
        <v>232</v>
      </c>
      <c r="E78" s="220" t="s">
        <v>234</v>
      </c>
      <c r="F78" s="220" t="s">
        <v>233</v>
      </c>
      <c r="G78" s="220" t="s">
        <v>232</v>
      </c>
      <c r="H78" s="220" t="s">
        <v>234</v>
      </c>
      <c r="I78" s="220" t="s">
        <v>233</v>
      </c>
      <c r="J78" s="220" t="s">
        <v>232</v>
      </c>
      <c r="K78" s="220" t="s">
        <v>234</v>
      </c>
      <c r="L78" s="220" t="s">
        <v>233</v>
      </c>
      <c r="M78" s="220" t="s">
        <v>329</v>
      </c>
      <c r="N78" s="220" t="s">
        <v>234</v>
      </c>
    </row>
    <row r="79" spans="1:14">
      <c r="A79" s="221">
        <v>1</v>
      </c>
      <c r="B79" s="222" t="s">
        <v>330</v>
      </c>
      <c r="C79" s="149">
        <v>1880</v>
      </c>
      <c r="D79" s="386">
        <v>2645</v>
      </c>
      <c r="E79" s="154">
        <f t="shared" ref="E79:E82" si="25">C79+D79</f>
        <v>4525</v>
      </c>
      <c r="F79" s="149">
        <v>712</v>
      </c>
      <c r="G79" s="386">
        <v>4786</v>
      </c>
      <c r="H79" s="154">
        <f t="shared" ref="H79:H82" si="26">F79+G79</f>
        <v>5498</v>
      </c>
      <c r="I79" s="149">
        <v>168</v>
      </c>
      <c r="J79" s="386">
        <v>501</v>
      </c>
      <c r="K79" s="154">
        <f t="shared" ref="K79:K82" si="27">I79+J79</f>
        <v>669</v>
      </c>
      <c r="L79" s="154">
        <f t="shared" ref="L79:M82" si="28">C79+F79+I79</f>
        <v>2760</v>
      </c>
      <c r="M79" s="154">
        <f t="shared" si="28"/>
        <v>7932</v>
      </c>
      <c r="N79" s="154">
        <f>L79+M79</f>
        <v>10692</v>
      </c>
    </row>
    <row r="80" spans="1:14">
      <c r="A80" s="221">
        <v>2</v>
      </c>
      <c r="B80" s="222" t="s">
        <v>331</v>
      </c>
      <c r="C80" s="149">
        <v>845</v>
      </c>
      <c r="D80" s="386">
        <v>2315</v>
      </c>
      <c r="E80" s="154">
        <f t="shared" si="25"/>
        <v>3160</v>
      </c>
      <c r="F80" s="149">
        <v>747</v>
      </c>
      <c r="G80" s="386">
        <v>6598</v>
      </c>
      <c r="H80" s="154">
        <f t="shared" si="26"/>
        <v>7345</v>
      </c>
      <c r="I80" s="149">
        <v>0</v>
      </c>
      <c r="J80" s="386">
        <v>0</v>
      </c>
      <c r="K80" s="154">
        <f t="shared" si="27"/>
        <v>0</v>
      </c>
      <c r="L80" s="154">
        <f t="shared" si="28"/>
        <v>1592</v>
      </c>
      <c r="M80" s="154">
        <f t="shared" si="28"/>
        <v>8913</v>
      </c>
      <c r="N80" s="154">
        <f>L80+M80</f>
        <v>10505</v>
      </c>
    </row>
    <row r="81" spans="1:14">
      <c r="A81" s="221">
        <v>3</v>
      </c>
      <c r="B81" s="222" t="s">
        <v>332</v>
      </c>
      <c r="C81" s="214">
        <v>0</v>
      </c>
      <c r="D81" s="386">
        <v>12</v>
      </c>
      <c r="E81" s="154">
        <f t="shared" si="25"/>
        <v>12</v>
      </c>
      <c r="F81" s="214">
        <v>0</v>
      </c>
      <c r="G81" s="386">
        <v>65</v>
      </c>
      <c r="H81" s="154">
        <f t="shared" si="26"/>
        <v>65</v>
      </c>
      <c r="I81" s="214">
        <v>0</v>
      </c>
      <c r="J81" s="386">
        <v>0</v>
      </c>
      <c r="K81" s="154">
        <f t="shared" si="27"/>
        <v>0</v>
      </c>
      <c r="L81" s="154">
        <f t="shared" si="28"/>
        <v>0</v>
      </c>
      <c r="M81" s="154">
        <f t="shared" si="28"/>
        <v>77</v>
      </c>
      <c r="N81" s="154">
        <f>L81+M81</f>
        <v>77</v>
      </c>
    </row>
    <row r="82" spans="1:14">
      <c r="A82" s="221">
        <v>4</v>
      </c>
      <c r="B82" s="222" t="s">
        <v>612</v>
      </c>
      <c r="C82" s="214"/>
      <c r="D82" s="386"/>
      <c r="E82" s="154">
        <f t="shared" si="25"/>
        <v>0</v>
      </c>
      <c r="F82" s="214"/>
      <c r="G82" s="386"/>
      <c r="H82" s="154">
        <f t="shared" si="26"/>
        <v>0</v>
      </c>
      <c r="I82" s="214"/>
      <c r="J82" s="386"/>
      <c r="K82" s="154">
        <f t="shared" si="27"/>
        <v>0</v>
      </c>
      <c r="L82" s="154">
        <f t="shared" si="28"/>
        <v>0</v>
      </c>
      <c r="M82" s="154">
        <f t="shared" si="28"/>
        <v>0</v>
      </c>
      <c r="N82" s="154">
        <f>L82+M82</f>
        <v>0</v>
      </c>
    </row>
    <row r="83" spans="1:14">
      <c r="A83" s="221"/>
      <c r="B83" s="221" t="s">
        <v>6</v>
      </c>
      <c r="C83" s="154">
        <f t="shared" ref="C83:N83" si="29">SUM(C79:C82)</f>
        <v>2725</v>
      </c>
      <c r="D83" s="154">
        <f t="shared" si="29"/>
        <v>4972</v>
      </c>
      <c r="E83" s="154">
        <f t="shared" si="29"/>
        <v>7697</v>
      </c>
      <c r="F83" s="154">
        <f t="shared" si="29"/>
        <v>1459</v>
      </c>
      <c r="G83" s="154">
        <f t="shared" si="29"/>
        <v>11449</v>
      </c>
      <c r="H83" s="154">
        <f t="shared" si="29"/>
        <v>12908</v>
      </c>
      <c r="I83" s="154">
        <f t="shared" si="29"/>
        <v>168</v>
      </c>
      <c r="J83" s="154">
        <f t="shared" si="29"/>
        <v>501</v>
      </c>
      <c r="K83" s="154">
        <f t="shared" si="29"/>
        <v>669</v>
      </c>
      <c r="L83" s="154">
        <f t="shared" si="29"/>
        <v>4352</v>
      </c>
      <c r="M83" s="154">
        <f t="shared" si="29"/>
        <v>16922</v>
      </c>
      <c r="N83" s="154">
        <f t="shared" si="29"/>
        <v>21274</v>
      </c>
    </row>
    <row r="84" spans="1:14">
      <c r="A84" s="121" t="s">
        <v>322</v>
      </c>
      <c r="B84" s="134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 t="s">
        <v>188</v>
      </c>
      <c r="N84" s="121"/>
    </row>
    <row r="85" spans="1:14" ht="15.75">
      <c r="A85" s="1387" t="s">
        <v>323</v>
      </c>
      <c r="B85" s="1387"/>
      <c r="C85" s="1387"/>
      <c r="D85" s="1387"/>
      <c r="E85" s="1387"/>
      <c r="F85" s="1387"/>
      <c r="G85" s="1387"/>
      <c r="H85" s="1387"/>
      <c r="I85" s="1387"/>
      <c r="J85" s="1387"/>
      <c r="K85" s="1387"/>
      <c r="L85" s="1387"/>
      <c r="M85" s="1387"/>
      <c r="N85" s="1387"/>
    </row>
    <row r="86" spans="1:14">
      <c r="A86" s="1388" t="s">
        <v>324</v>
      </c>
      <c r="B86" s="1389" t="s">
        <v>325</v>
      </c>
      <c r="C86" s="1388" t="s">
        <v>326</v>
      </c>
      <c r="D86" s="1388"/>
      <c r="E86" s="1388"/>
      <c r="F86" s="1388"/>
      <c r="G86" s="1388"/>
      <c r="H86" s="1388"/>
      <c r="I86" s="1390" t="s">
        <v>327</v>
      </c>
      <c r="J86" s="1391"/>
      <c r="K86" s="1392"/>
      <c r="L86" s="1388" t="s">
        <v>6</v>
      </c>
      <c r="M86" s="1388"/>
      <c r="N86" s="1388"/>
    </row>
    <row r="87" spans="1:14">
      <c r="A87" s="1388"/>
      <c r="B87" s="1389"/>
      <c r="C87" s="1388" t="s">
        <v>328</v>
      </c>
      <c r="D87" s="1388"/>
      <c r="E87" s="1388"/>
      <c r="F87" s="1388" t="s">
        <v>150</v>
      </c>
      <c r="G87" s="1388"/>
      <c r="H87" s="1388"/>
      <c r="I87" s="1393"/>
      <c r="J87" s="1394"/>
      <c r="K87" s="1395"/>
      <c r="L87" s="1388"/>
      <c r="M87" s="1388"/>
      <c r="N87" s="1388"/>
    </row>
    <row r="88" spans="1:14">
      <c r="A88" s="1388"/>
      <c r="B88" s="1389"/>
      <c r="C88" s="220" t="s">
        <v>233</v>
      </c>
      <c r="D88" s="220" t="s">
        <v>232</v>
      </c>
      <c r="E88" s="220" t="s">
        <v>234</v>
      </c>
      <c r="F88" s="220" t="s">
        <v>233</v>
      </c>
      <c r="G88" s="220" t="s">
        <v>232</v>
      </c>
      <c r="H88" s="220" t="s">
        <v>234</v>
      </c>
      <c r="I88" s="220" t="s">
        <v>233</v>
      </c>
      <c r="J88" s="220" t="s">
        <v>232</v>
      </c>
      <c r="K88" s="220" t="s">
        <v>234</v>
      </c>
      <c r="L88" s="220" t="s">
        <v>233</v>
      </c>
      <c r="M88" s="220" t="s">
        <v>329</v>
      </c>
      <c r="N88" s="220" t="s">
        <v>234</v>
      </c>
    </row>
    <row r="89" spans="1:14">
      <c r="A89" s="221">
        <v>1</v>
      </c>
      <c r="B89" s="222" t="s">
        <v>330</v>
      </c>
      <c r="C89" s="149">
        <v>2239</v>
      </c>
      <c r="D89" s="386">
        <v>3889</v>
      </c>
      <c r="E89" s="154">
        <f>C89+D89</f>
        <v>6128</v>
      </c>
      <c r="F89" s="149">
        <v>579</v>
      </c>
      <c r="G89" s="386">
        <v>2881</v>
      </c>
      <c r="H89" s="154">
        <f>F89+G89</f>
        <v>3460</v>
      </c>
      <c r="I89" s="149">
        <v>22</v>
      </c>
      <c r="J89" s="386">
        <v>185</v>
      </c>
      <c r="K89" s="154">
        <f>I89+J89</f>
        <v>207</v>
      </c>
      <c r="L89" s="154">
        <f t="shared" ref="L89:M92" si="30">C89+F89+I89</f>
        <v>2840</v>
      </c>
      <c r="M89" s="154">
        <f t="shared" si="30"/>
        <v>6955</v>
      </c>
      <c r="N89" s="154">
        <f>L89+M89</f>
        <v>9795</v>
      </c>
    </row>
    <row r="90" spans="1:14">
      <c r="A90" s="221">
        <v>2</v>
      </c>
      <c r="B90" s="222" t="s">
        <v>331</v>
      </c>
      <c r="C90" s="149">
        <v>23</v>
      </c>
      <c r="D90" s="386">
        <v>1359</v>
      </c>
      <c r="E90" s="154">
        <f t="shared" ref="E90:E92" si="31">C90+D90</f>
        <v>1382</v>
      </c>
      <c r="F90" s="149">
        <v>1461</v>
      </c>
      <c r="G90" s="386">
        <v>7538</v>
      </c>
      <c r="H90" s="154">
        <f t="shared" ref="H90:H92" si="32">F90+G90</f>
        <v>8999</v>
      </c>
      <c r="I90" s="149">
        <v>0</v>
      </c>
      <c r="J90" s="386">
        <v>0</v>
      </c>
      <c r="K90" s="154">
        <f t="shared" ref="K90:K92" si="33">I90+J90</f>
        <v>0</v>
      </c>
      <c r="L90" s="154">
        <f t="shared" si="30"/>
        <v>1484</v>
      </c>
      <c r="M90" s="154">
        <f t="shared" si="30"/>
        <v>8897</v>
      </c>
      <c r="N90" s="154">
        <f>L90+M90</f>
        <v>10381</v>
      </c>
    </row>
    <row r="91" spans="1:14">
      <c r="A91" s="221">
        <v>3</v>
      </c>
      <c r="B91" s="222" t="s">
        <v>332</v>
      </c>
      <c r="C91" s="214"/>
      <c r="D91" s="386"/>
      <c r="E91" s="154">
        <f t="shared" si="31"/>
        <v>0</v>
      </c>
      <c r="F91" s="214"/>
      <c r="G91" s="386"/>
      <c r="H91" s="154">
        <f t="shared" si="32"/>
        <v>0</v>
      </c>
      <c r="I91" s="214"/>
      <c r="J91" s="386"/>
      <c r="K91" s="154">
        <f t="shared" si="33"/>
        <v>0</v>
      </c>
      <c r="L91" s="154">
        <f t="shared" si="30"/>
        <v>0</v>
      </c>
      <c r="M91" s="154">
        <f t="shared" si="30"/>
        <v>0</v>
      </c>
      <c r="N91" s="154">
        <f>L91+M91</f>
        <v>0</v>
      </c>
    </row>
    <row r="92" spans="1:14">
      <c r="A92" s="221">
        <v>4</v>
      </c>
      <c r="B92" s="222" t="s">
        <v>612</v>
      </c>
      <c r="C92" s="214"/>
      <c r="D92" s="386"/>
      <c r="E92" s="154">
        <f t="shared" si="31"/>
        <v>0</v>
      </c>
      <c r="F92" s="214"/>
      <c r="G92" s="386"/>
      <c r="H92" s="154">
        <f t="shared" si="32"/>
        <v>0</v>
      </c>
      <c r="I92" s="214"/>
      <c r="J92" s="386"/>
      <c r="K92" s="154">
        <f t="shared" si="33"/>
        <v>0</v>
      </c>
      <c r="L92" s="154">
        <f t="shared" si="30"/>
        <v>0</v>
      </c>
      <c r="M92" s="154">
        <f t="shared" si="30"/>
        <v>0</v>
      </c>
      <c r="N92" s="154">
        <f>L92+M92</f>
        <v>0</v>
      </c>
    </row>
    <row r="93" spans="1:14">
      <c r="A93" s="221"/>
      <c r="B93" s="221" t="s">
        <v>6</v>
      </c>
      <c r="C93" s="154">
        <f t="shared" ref="C93:N93" si="34">SUM(C89:C92)</f>
        <v>2262</v>
      </c>
      <c r="D93" s="154">
        <f t="shared" si="34"/>
        <v>5248</v>
      </c>
      <c r="E93" s="154">
        <f t="shared" si="34"/>
        <v>7510</v>
      </c>
      <c r="F93" s="154">
        <f t="shared" si="34"/>
        <v>2040</v>
      </c>
      <c r="G93" s="154">
        <f t="shared" si="34"/>
        <v>10419</v>
      </c>
      <c r="H93" s="154">
        <f t="shared" si="34"/>
        <v>12459</v>
      </c>
      <c r="I93" s="154">
        <f t="shared" si="34"/>
        <v>22</v>
      </c>
      <c r="J93" s="154">
        <f t="shared" si="34"/>
        <v>185</v>
      </c>
      <c r="K93" s="154">
        <f t="shared" si="34"/>
        <v>207</v>
      </c>
      <c r="L93" s="145">
        <f t="shared" si="34"/>
        <v>4324</v>
      </c>
      <c r="M93" s="145">
        <f t="shared" si="34"/>
        <v>15852</v>
      </c>
      <c r="N93" s="145">
        <f t="shared" si="34"/>
        <v>20176</v>
      </c>
    </row>
    <row r="94" spans="1:14">
      <c r="A94" s="121" t="s">
        <v>322</v>
      </c>
      <c r="B94" s="134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 t="s">
        <v>51</v>
      </c>
      <c r="N94" s="121"/>
    </row>
    <row r="95" spans="1:14" s="422" customFormat="1" ht="15.75">
      <c r="A95" s="1387" t="s">
        <v>323</v>
      </c>
      <c r="B95" s="1387"/>
      <c r="C95" s="1387"/>
      <c r="D95" s="1387"/>
      <c r="E95" s="1387"/>
      <c r="F95" s="1387"/>
      <c r="G95" s="1387"/>
      <c r="H95" s="1387"/>
      <c r="I95" s="1387"/>
      <c r="J95" s="1387"/>
      <c r="K95" s="1387"/>
      <c r="L95" s="1387"/>
      <c r="M95" s="1387"/>
      <c r="N95" s="1387"/>
    </row>
    <row r="96" spans="1:14" s="422" customFormat="1">
      <c r="A96" s="1388" t="s">
        <v>324</v>
      </c>
      <c r="B96" s="1389" t="s">
        <v>325</v>
      </c>
      <c r="C96" s="1388" t="s">
        <v>326</v>
      </c>
      <c r="D96" s="1388"/>
      <c r="E96" s="1388"/>
      <c r="F96" s="1388"/>
      <c r="G96" s="1388"/>
      <c r="H96" s="1388"/>
      <c r="I96" s="1390" t="s">
        <v>327</v>
      </c>
      <c r="J96" s="1391"/>
      <c r="K96" s="1392"/>
      <c r="L96" s="1388" t="s">
        <v>6</v>
      </c>
      <c r="M96" s="1388"/>
      <c r="N96" s="1388"/>
    </row>
    <row r="97" spans="1:14" s="422" customFormat="1">
      <c r="A97" s="1388"/>
      <c r="B97" s="1389"/>
      <c r="C97" s="1388" t="s">
        <v>328</v>
      </c>
      <c r="D97" s="1388"/>
      <c r="E97" s="1388"/>
      <c r="F97" s="1388" t="s">
        <v>150</v>
      </c>
      <c r="G97" s="1388"/>
      <c r="H97" s="1388"/>
      <c r="I97" s="1393"/>
      <c r="J97" s="1394"/>
      <c r="K97" s="1395"/>
      <c r="L97" s="1388"/>
      <c r="M97" s="1388"/>
      <c r="N97" s="1388"/>
    </row>
    <row r="98" spans="1:14" s="422" customFormat="1">
      <c r="A98" s="1388"/>
      <c r="B98" s="1389"/>
      <c r="C98" s="220" t="s">
        <v>233</v>
      </c>
      <c r="D98" s="220" t="s">
        <v>232</v>
      </c>
      <c r="E98" s="220" t="s">
        <v>234</v>
      </c>
      <c r="F98" s="220" t="s">
        <v>233</v>
      </c>
      <c r="G98" s="220" t="s">
        <v>232</v>
      </c>
      <c r="H98" s="220" t="s">
        <v>234</v>
      </c>
      <c r="I98" s="220" t="s">
        <v>233</v>
      </c>
      <c r="J98" s="220" t="s">
        <v>232</v>
      </c>
      <c r="K98" s="220" t="s">
        <v>234</v>
      </c>
      <c r="L98" s="220" t="s">
        <v>233</v>
      </c>
      <c r="M98" s="220" t="s">
        <v>329</v>
      </c>
      <c r="N98" s="220" t="s">
        <v>234</v>
      </c>
    </row>
    <row r="99" spans="1:14" s="422" customFormat="1">
      <c r="A99" s="772">
        <v>1</v>
      </c>
      <c r="B99" s="773" t="s">
        <v>330</v>
      </c>
      <c r="C99" s="149">
        <v>1651</v>
      </c>
      <c r="D99" s="386">
        <v>5730</v>
      </c>
      <c r="E99" s="154">
        <f>C99+D99</f>
        <v>7381</v>
      </c>
      <c r="F99" s="149">
        <v>627</v>
      </c>
      <c r="G99" s="386">
        <v>8957</v>
      </c>
      <c r="H99" s="154">
        <f>F99+G99</f>
        <v>9584</v>
      </c>
      <c r="I99" s="149">
        <v>171</v>
      </c>
      <c r="J99" s="386">
        <v>1522</v>
      </c>
      <c r="K99" s="145">
        <f>I99+J99</f>
        <v>1693</v>
      </c>
      <c r="L99" s="145">
        <f t="shared" ref="L99:M102" si="35">C99+F99+I99</f>
        <v>2449</v>
      </c>
      <c r="M99" s="145">
        <f t="shared" si="35"/>
        <v>16209</v>
      </c>
      <c r="N99" s="145">
        <f>L99+M99</f>
        <v>18658</v>
      </c>
    </row>
    <row r="100" spans="1:14" s="422" customFormat="1">
      <c r="A100" s="772">
        <v>2</v>
      </c>
      <c r="B100" s="773" t="s">
        <v>331</v>
      </c>
      <c r="C100" s="149">
        <v>31</v>
      </c>
      <c r="D100" s="386">
        <v>2549</v>
      </c>
      <c r="E100" s="154">
        <f>C100+D100</f>
        <v>2580</v>
      </c>
      <c r="F100" s="149">
        <v>266</v>
      </c>
      <c r="G100" s="386">
        <v>9134</v>
      </c>
      <c r="H100" s="154">
        <f>F100+G100</f>
        <v>9400</v>
      </c>
      <c r="I100" s="149"/>
      <c r="J100" s="386"/>
      <c r="K100" s="145">
        <f t="shared" ref="K100:K102" si="36">I100+J100</f>
        <v>0</v>
      </c>
      <c r="L100" s="145">
        <f t="shared" si="35"/>
        <v>297</v>
      </c>
      <c r="M100" s="145">
        <f t="shared" si="35"/>
        <v>11683</v>
      </c>
      <c r="N100" s="145">
        <f>L100+M100</f>
        <v>11980</v>
      </c>
    </row>
    <row r="101" spans="1:14" s="422" customFormat="1">
      <c r="A101" s="772">
        <v>3</v>
      </c>
      <c r="B101" s="773" t="s">
        <v>332</v>
      </c>
      <c r="C101" s="214">
        <v>0</v>
      </c>
      <c r="D101" s="386">
        <v>9</v>
      </c>
      <c r="E101" s="154">
        <f>C101+D101</f>
        <v>9</v>
      </c>
      <c r="F101" s="214">
        <v>0</v>
      </c>
      <c r="G101" s="386">
        <v>98</v>
      </c>
      <c r="H101" s="154">
        <f>F101+G101</f>
        <v>98</v>
      </c>
      <c r="I101" s="214"/>
      <c r="J101" s="386"/>
      <c r="K101" s="145">
        <f t="shared" si="36"/>
        <v>0</v>
      </c>
      <c r="L101" s="145">
        <f t="shared" si="35"/>
        <v>0</v>
      </c>
      <c r="M101" s="145">
        <f t="shared" si="35"/>
        <v>107</v>
      </c>
      <c r="N101" s="145">
        <f>L101+M101</f>
        <v>107</v>
      </c>
    </row>
    <row r="102" spans="1:14" s="422" customFormat="1">
      <c r="A102" s="772">
        <v>4</v>
      </c>
      <c r="B102" s="773" t="s">
        <v>612</v>
      </c>
      <c r="C102" s="214"/>
      <c r="D102" s="386"/>
      <c r="E102" s="154">
        <f>C102+D102</f>
        <v>0</v>
      </c>
      <c r="F102" s="214"/>
      <c r="G102" s="386"/>
      <c r="H102" s="154">
        <f>F102+G102</f>
        <v>0</v>
      </c>
      <c r="I102" s="214"/>
      <c r="J102" s="386"/>
      <c r="K102" s="145">
        <f t="shared" si="36"/>
        <v>0</v>
      </c>
      <c r="L102" s="145">
        <f t="shared" si="35"/>
        <v>0</v>
      </c>
      <c r="M102" s="145">
        <f t="shared" si="35"/>
        <v>0</v>
      </c>
      <c r="N102" s="145">
        <f>L102+M102</f>
        <v>0</v>
      </c>
    </row>
    <row r="103" spans="1:14" s="422" customFormat="1">
      <c r="A103" s="772"/>
      <c r="B103" s="772" t="s">
        <v>6</v>
      </c>
      <c r="C103" s="145">
        <f t="shared" ref="C103:N103" si="37">SUM(C99:C102)</f>
        <v>1682</v>
      </c>
      <c r="D103" s="145">
        <f t="shared" si="37"/>
        <v>8288</v>
      </c>
      <c r="E103" s="145">
        <f t="shared" si="37"/>
        <v>9970</v>
      </c>
      <c r="F103" s="145">
        <f t="shared" si="37"/>
        <v>893</v>
      </c>
      <c r="G103" s="145">
        <f t="shared" si="37"/>
        <v>18189</v>
      </c>
      <c r="H103" s="145">
        <f t="shared" si="37"/>
        <v>19082</v>
      </c>
      <c r="I103" s="145">
        <f t="shared" si="37"/>
        <v>171</v>
      </c>
      <c r="J103" s="145">
        <f t="shared" si="37"/>
        <v>1522</v>
      </c>
      <c r="K103" s="145">
        <f t="shared" si="37"/>
        <v>1693</v>
      </c>
      <c r="L103" s="145">
        <f t="shared" si="37"/>
        <v>2746</v>
      </c>
      <c r="M103" s="145">
        <f t="shared" si="37"/>
        <v>27999</v>
      </c>
      <c r="N103" s="145">
        <f t="shared" si="37"/>
        <v>30745</v>
      </c>
    </row>
    <row r="104" spans="1:14">
      <c r="A104" s="121" t="s">
        <v>322</v>
      </c>
      <c r="B104" s="134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 t="s">
        <v>57</v>
      </c>
      <c r="N104" s="121"/>
    </row>
    <row r="105" spans="1:14" ht="15.75">
      <c r="A105" s="1387" t="s">
        <v>323</v>
      </c>
      <c r="B105" s="1387"/>
      <c r="C105" s="1387"/>
      <c r="D105" s="1387"/>
      <c r="E105" s="1387"/>
      <c r="F105" s="1387"/>
      <c r="G105" s="1387"/>
      <c r="H105" s="1387"/>
      <c r="I105" s="1387"/>
      <c r="J105" s="1387"/>
      <c r="K105" s="1387"/>
      <c r="L105" s="1387"/>
      <c r="M105" s="1387"/>
      <c r="N105" s="1387"/>
    </row>
    <row r="106" spans="1:14">
      <c r="A106" s="1388" t="s">
        <v>324</v>
      </c>
      <c r="B106" s="1389" t="s">
        <v>325</v>
      </c>
      <c r="C106" s="1388" t="s">
        <v>326</v>
      </c>
      <c r="D106" s="1388"/>
      <c r="E106" s="1388"/>
      <c r="F106" s="1388"/>
      <c r="G106" s="1388"/>
      <c r="H106" s="1388"/>
      <c r="I106" s="1390" t="s">
        <v>327</v>
      </c>
      <c r="J106" s="1391"/>
      <c r="K106" s="1392"/>
      <c r="L106" s="1388" t="s">
        <v>6</v>
      </c>
      <c r="M106" s="1388"/>
      <c r="N106" s="1388"/>
    </row>
    <row r="107" spans="1:14">
      <c r="A107" s="1388"/>
      <c r="B107" s="1389"/>
      <c r="C107" s="1388" t="s">
        <v>328</v>
      </c>
      <c r="D107" s="1388"/>
      <c r="E107" s="1388"/>
      <c r="F107" s="1388" t="s">
        <v>150</v>
      </c>
      <c r="G107" s="1388"/>
      <c r="H107" s="1388"/>
      <c r="I107" s="1393"/>
      <c r="J107" s="1394"/>
      <c r="K107" s="1395"/>
      <c r="L107" s="1388"/>
      <c r="M107" s="1388"/>
      <c r="N107" s="1388"/>
    </row>
    <row r="108" spans="1:14">
      <c r="A108" s="1388"/>
      <c r="B108" s="1389"/>
      <c r="C108" s="220" t="s">
        <v>233</v>
      </c>
      <c r="D108" s="220" t="s">
        <v>232</v>
      </c>
      <c r="E108" s="220" t="s">
        <v>234</v>
      </c>
      <c r="F108" s="220" t="s">
        <v>233</v>
      </c>
      <c r="G108" s="220" t="s">
        <v>232</v>
      </c>
      <c r="H108" s="220" t="s">
        <v>234</v>
      </c>
      <c r="I108" s="220" t="s">
        <v>233</v>
      </c>
      <c r="J108" s="220" t="s">
        <v>232</v>
      </c>
      <c r="K108" s="220" t="s">
        <v>234</v>
      </c>
      <c r="L108" s="220" t="s">
        <v>233</v>
      </c>
      <c r="M108" s="220" t="s">
        <v>329</v>
      </c>
      <c r="N108" s="220" t="s">
        <v>234</v>
      </c>
    </row>
    <row r="109" spans="1:14">
      <c r="A109" s="221">
        <v>1</v>
      </c>
      <c r="B109" s="222" t="s">
        <v>330</v>
      </c>
      <c r="C109" s="149">
        <v>273</v>
      </c>
      <c r="D109" s="386">
        <v>2884</v>
      </c>
      <c r="E109" s="154">
        <f>C109+D109</f>
        <v>3157</v>
      </c>
      <c r="F109" s="149">
        <v>68</v>
      </c>
      <c r="G109" s="386">
        <v>1339</v>
      </c>
      <c r="H109" s="154">
        <f>F109+G109</f>
        <v>1407</v>
      </c>
      <c r="I109" s="149">
        <v>48</v>
      </c>
      <c r="J109" s="386">
        <v>206</v>
      </c>
      <c r="K109" s="154">
        <f>I109+J109</f>
        <v>254</v>
      </c>
      <c r="L109" s="154">
        <f t="shared" ref="L109:M112" si="38">C109+F109+I109</f>
        <v>389</v>
      </c>
      <c r="M109" s="154">
        <f t="shared" si="38"/>
        <v>4429</v>
      </c>
      <c r="N109" s="154">
        <f>L109+M109</f>
        <v>4818</v>
      </c>
    </row>
    <row r="110" spans="1:14">
      <c r="A110" s="221">
        <v>2</v>
      </c>
      <c r="B110" s="222" t="s">
        <v>331</v>
      </c>
      <c r="C110" s="149"/>
      <c r="D110" s="386">
        <v>1622</v>
      </c>
      <c r="E110" s="154">
        <f t="shared" ref="E110:E112" si="39">C110+D110</f>
        <v>1622</v>
      </c>
      <c r="F110" s="149">
        <v>56</v>
      </c>
      <c r="G110" s="386">
        <v>3427</v>
      </c>
      <c r="H110" s="154">
        <f t="shared" ref="H110:H112" si="40">F110+G110</f>
        <v>3483</v>
      </c>
      <c r="I110" s="149"/>
      <c r="J110" s="386"/>
      <c r="K110" s="154">
        <f t="shared" ref="K110:K112" si="41">I110+J110</f>
        <v>0</v>
      </c>
      <c r="L110" s="154">
        <f t="shared" si="38"/>
        <v>56</v>
      </c>
      <c r="M110" s="154">
        <f t="shared" si="38"/>
        <v>5049</v>
      </c>
      <c r="N110" s="154">
        <f>L110+M110</f>
        <v>5105</v>
      </c>
    </row>
    <row r="111" spans="1:14">
      <c r="A111" s="221">
        <v>3</v>
      </c>
      <c r="B111" s="222" t="s">
        <v>332</v>
      </c>
      <c r="C111" s="214"/>
      <c r="D111" s="386">
        <v>2</v>
      </c>
      <c r="E111" s="154">
        <f t="shared" si="39"/>
        <v>2</v>
      </c>
      <c r="F111" s="214"/>
      <c r="G111" s="386">
        <v>168</v>
      </c>
      <c r="H111" s="154">
        <f t="shared" si="40"/>
        <v>168</v>
      </c>
      <c r="I111" s="214"/>
      <c r="J111" s="386"/>
      <c r="K111" s="154">
        <f t="shared" si="41"/>
        <v>0</v>
      </c>
      <c r="L111" s="154">
        <f t="shared" si="38"/>
        <v>0</v>
      </c>
      <c r="M111" s="154">
        <f t="shared" si="38"/>
        <v>170</v>
      </c>
      <c r="N111" s="154">
        <f>L111+M111</f>
        <v>170</v>
      </c>
    </row>
    <row r="112" spans="1:14">
      <c r="A112" s="221">
        <v>4</v>
      </c>
      <c r="B112" s="222" t="s">
        <v>612</v>
      </c>
      <c r="C112" s="214">
        <v>2</v>
      </c>
      <c r="D112" s="386">
        <v>1</v>
      </c>
      <c r="E112" s="154">
        <f t="shared" si="39"/>
        <v>3</v>
      </c>
      <c r="F112" s="214"/>
      <c r="G112" s="386">
        <v>1</v>
      </c>
      <c r="H112" s="154">
        <f t="shared" si="40"/>
        <v>1</v>
      </c>
      <c r="I112" s="214"/>
      <c r="J112" s="386"/>
      <c r="K112" s="154">
        <f t="shared" si="41"/>
        <v>0</v>
      </c>
      <c r="L112" s="154">
        <f t="shared" si="38"/>
        <v>2</v>
      </c>
      <c r="M112" s="154">
        <f t="shared" si="38"/>
        <v>2</v>
      </c>
      <c r="N112" s="154">
        <f>L112+M112</f>
        <v>4</v>
      </c>
    </row>
    <row r="113" spans="1:14">
      <c r="A113" s="221"/>
      <c r="B113" s="221" t="s">
        <v>6</v>
      </c>
      <c r="C113" s="154">
        <f t="shared" ref="C113:N113" si="42">SUM(C109:C112)</f>
        <v>275</v>
      </c>
      <c r="D113" s="154">
        <f t="shared" si="42"/>
        <v>4509</v>
      </c>
      <c r="E113" s="154">
        <f t="shared" si="42"/>
        <v>4784</v>
      </c>
      <c r="F113" s="154">
        <f t="shared" si="42"/>
        <v>124</v>
      </c>
      <c r="G113" s="154">
        <f t="shared" si="42"/>
        <v>4935</v>
      </c>
      <c r="H113" s="154">
        <f t="shared" si="42"/>
        <v>5059</v>
      </c>
      <c r="I113" s="154">
        <f t="shared" si="42"/>
        <v>48</v>
      </c>
      <c r="J113" s="154">
        <f t="shared" si="42"/>
        <v>206</v>
      </c>
      <c r="K113" s="154">
        <f t="shared" si="42"/>
        <v>254</v>
      </c>
      <c r="L113" s="154">
        <f t="shared" si="42"/>
        <v>447</v>
      </c>
      <c r="M113" s="154">
        <f t="shared" si="42"/>
        <v>9650</v>
      </c>
      <c r="N113" s="154">
        <f t="shared" si="42"/>
        <v>10097</v>
      </c>
    </row>
    <row r="114" spans="1:14" ht="24" customHeight="1">
      <c r="A114" s="121" t="s">
        <v>322</v>
      </c>
      <c r="B114" s="134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393" t="s">
        <v>61</v>
      </c>
      <c r="N114" s="121"/>
    </row>
    <row r="115" spans="1:14" ht="15.75">
      <c r="A115" s="1387" t="s">
        <v>323</v>
      </c>
      <c r="B115" s="1387"/>
      <c r="C115" s="1387"/>
      <c r="D115" s="1387"/>
      <c r="E115" s="1387"/>
      <c r="F115" s="1387"/>
      <c r="G115" s="1387"/>
      <c r="H115" s="1387"/>
      <c r="I115" s="1387"/>
      <c r="J115" s="1387"/>
      <c r="K115" s="1387"/>
      <c r="L115" s="1387"/>
      <c r="M115" s="1387"/>
      <c r="N115" s="1387"/>
    </row>
    <row r="116" spans="1:14">
      <c r="A116" s="1388" t="s">
        <v>324</v>
      </c>
      <c r="B116" s="1389" t="s">
        <v>325</v>
      </c>
      <c r="C116" s="1388" t="s">
        <v>326</v>
      </c>
      <c r="D116" s="1388"/>
      <c r="E116" s="1388"/>
      <c r="F116" s="1388"/>
      <c r="G116" s="1388"/>
      <c r="H116" s="1388"/>
      <c r="I116" s="1390" t="s">
        <v>327</v>
      </c>
      <c r="J116" s="1391"/>
      <c r="K116" s="1392"/>
      <c r="L116" s="1388" t="s">
        <v>6</v>
      </c>
      <c r="M116" s="1388"/>
      <c r="N116" s="1388"/>
    </row>
    <row r="117" spans="1:14">
      <c r="A117" s="1388"/>
      <c r="B117" s="1389"/>
      <c r="C117" s="1388" t="s">
        <v>328</v>
      </c>
      <c r="D117" s="1388"/>
      <c r="E117" s="1388"/>
      <c r="F117" s="1388" t="s">
        <v>150</v>
      </c>
      <c r="G117" s="1388"/>
      <c r="H117" s="1388"/>
      <c r="I117" s="1393"/>
      <c r="J117" s="1394"/>
      <c r="K117" s="1395"/>
      <c r="L117" s="1388"/>
      <c r="M117" s="1388"/>
      <c r="N117" s="1388"/>
    </row>
    <row r="118" spans="1:14">
      <c r="A118" s="1388"/>
      <c r="B118" s="1389"/>
      <c r="C118" s="220" t="s">
        <v>233</v>
      </c>
      <c r="D118" s="220" t="s">
        <v>232</v>
      </c>
      <c r="E118" s="220" t="s">
        <v>234</v>
      </c>
      <c r="F118" s="220" t="s">
        <v>233</v>
      </c>
      <c r="G118" s="220" t="s">
        <v>232</v>
      </c>
      <c r="H118" s="220" t="s">
        <v>234</v>
      </c>
      <c r="I118" s="220" t="s">
        <v>233</v>
      </c>
      <c r="J118" s="220" t="s">
        <v>232</v>
      </c>
      <c r="K118" s="220" t="s">
        <v>234</v>
      </c>
      <c r="L118" s="220" t="s">
        <v>233</v>
      </c>
      <c r="M118" s="220" t="s">
        <v>329</v>
      </c>
      <c r="N118" s="220" t="s">
        <v>234</v>
      </c>
    </row>
    <row r="119" spans="1:14">
      <c r="A119" s="221">
        <v>1</v>
      </c>
      <c r="B119" s="222" t="s">
        <v>330</v>
      </c>
      <c r="C119" s="149">
        <v>2941</v>
      </c>
      <c r="D119" s="386">
        <v>10180</v>
      </c>
      <c r="E119" s="154">
        <f>C119+D119</f>
        <v>13121</v>
      </c>
      <c r="F119" s="149">
        <v>1145</v>
      </c>
      <c r="G119" s="386">
        <v>16490</v>
      </c>
      <c r="H119" s="154">
        <f>F119+G119</f>
        <v>17635</v>
      </c>
      <c r="I119" s="149">
        <v>85</v>
      </c>
      <c r="J119" s="386">
        <v>1600</v>
      </c>
      <c r="K119" s="154">
        <f>I119+J119</f>
        <v>1685</v>
      </c>
      <c r="L119" s="154">
        <f t="shared" ref="L119:M122" si="43">C119+F119+I119</f>
        <v>4171</v>
      </c>
      <c r="M119" s="154">
        <f t="shared" si="43"/>
        <v>28270</v>
      </c>
      <c r="N119" s="154">
        <f>L119+M119</f>
        <v>32441</v>
      </c>
    </row>
    <row r="120" spans="1:14">
      <c r="A120" s="221">
        <v>2</v>
      </c>
      <c r="B120" s="222" t="s">
        <v>331</v>
      </c>
      <c r="C120" s="149">
        <v>273</v>
      </c>
      <c r="D120" s="386">
        <v>3280</v>
      </c>
      <c r="E120" s="154">
        <f>C120+D120</f>
        <v>3553</v>
      </c>
      <c r="F120" s="149">
        <v>510</v>
      </c>
      <c r="G120" s="386">
        <v>15287</v>
      </c>
      <c r="H120" s="154">
        <f>F120+G120</f>
        <v>15797</v>
      </c>
      <c r="I120" s="149"/>
      <c r="J120" s="386"/>
      <c r="K120" s="154">
        <f>I120+J120</f>
        <v>0</v>
      </c>
      <c r="L120" s="154">
        <f t="shared" si="43"/>
        <v>783</v>
      </c>
      <c r="M120" s="154">
        <f t="shared" si="43"/>
        <v>18567</v>
      </c>
      <c r="N120" s="154">
        <f>L120+M120</f>
        <v>19350</v>
      </c>
    </row>
    <row r="121" spans="1:14">
      <c r="A121" s="221">
        <v>3</v>
      </c>
      <c r="B121" s="222" t="s">
        <v>332</v>
      </c>
      <c r="C121" s="214">
        <v>26</v>
      </c>
      <c r="D121" s="386">
        <v>1573</v>
      </c>
      <c r="E121" s="154">
        <f>C121+D121</f>
        <v>1599</v>
      </c>
      <c r="F121" s="214">
        <v>6</v>
      </c>
      <c r="G121" s="386">
        <v>1264</v>
      </c>
      <c r="H121" s="154">
        <f>F121+G121</f>
        <v>1270</v>
      </c>
      <c r="I121" s="214"/>
      <c r="J121" s="386"/>
      <c r="K121" s="154">
        <f>I121+J121</f>
        <v>0</v>
      </c>
      <c r="L121" s="154">
        <f t="shared" si="43"/>
        <v>32</v>
      </c>
      <c r="M121" s="154">
        <f t="shared" si="43"/>
        <v>2837</v>
      </c>
      <c r="N121" s="154">
        <f>L121+M121</f>
        <v>2869</v>
      </c>
    </row>
    <row r="122" spans="1:14">
      <c r="A122" s="221">
        <v>4</v>
      </c>
      <c r="B122" s="222" t="s">
        <v>612</v>
      </c>
      <c r="C122" s="214"/>
      <c r="D122" s="386"/>
      <c r="E122" s="154">
        <f>C122+D122</f>
        <v>0</v>
      </c>
      <c r="F122" s="214"/>
      <c r="G122" s="386"/>
      <c r="H122" s="154">
        <f>F122+G122</f>
        <v>0</v>
      </c>
      <c r="I122" s="214"/>
      <c r="J122" s="386"/>
      <c r="K122" s="154">
        <f>I122+J122</f>
        <v>0</v>
      </c>
      <c r="L122" s="154">
        <f t="shared" si="43"/>
        <v>0</v>
      </c>
      <c r="M122" s="154">
        <f t="shared" si="43"/>
        <v>0</v>
      </c>
      <c r="N122" s="154">
        <f>L122+M122</f>
        <v>0</v>
      </c>
    </row>
    <row r="123" spans="1:14">
      <c r="A123" s="221"/>
      <c r="B123" s="221" t="s">
        <v>6</v>
      </c>
      <c r="C123" s="154">
        <f t="shared" ref="C123:N123" si="44">SUM(C119:C122)</f>
        <v>3240</v>
      </c>
      <c r="D123" s="154">
        <f t="shared" si="44"/>
        <v>15033</v>
      </c>
      <c r="E123" s="154">
        <f t="shared" si="44"/>
        <v>18273</v>
      </c>
      <c r="F123" s="154">
        <f t="shared" si="44"/>
        <v>1661</v>
      </c>
      <c r="G123" s="154">
        <f t="shared" si="44"/>
        <v>33041</v>
      </c>
      <c r="H123" s="154">
        <f t="shared" si="44"/>
        <v>34702</v>
      </c>
      <c r="I123" s="154">
        <f t="shared" si="44"/>
        <v>85</v>
      </c>
      <c r="J123" s="154">
        <f t="shared" si="44"/>
        <v>1600</v>
      </c>
      <c r="K123" s="154">
        <f t="shared" si="44"/>
        <v>1685</v>
      </c>
      <c r="L123" s="145">
        <f t="shared" si="44"/>
        <v>4986</v>
      </c>
      <c r="M123" s="145">
        <f t="shared" si="44"/>
        <v>49674</v>
      </c>
      <c r="N123" s="154">
        <f t="shared" si="44"/>
        <v>54660</v>
      </c>
    </row>
    <row r="124" spans="1:14" ht="15.75">
      <c r="A124" s="121" t="s">
        <v>322</v>
      </c>
      <c r="B124" s="134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393" t="s">
        <v>91</v>
      </c>
      <c r="N124" s="121"/>
    </row>
    <row r="125" spans="1:14" ht="15.75">
      <c r="A125" s="1387" t="s">
        <v>323</v>
      </c>
      <c r="B125" s="1387"/>
      <c r="C125" s="1387"/>
      <c r="D125" s="1387"/>
      <c r="E125" s="1387"/>
      <c r="F125" s="1387"/>
      <c r="G125" s="1387"/>
      <c r="H125" s="1387"/>
      <c r="I125" s="1387"/>
      <c r="J125" s="1387"/>
      <c r="K125" s="1387"/>
      <c r="L125" s="1387"/>
      <c r="M125" s="1387"/>
      <c r="N125" s="1387"/>
    </row>
    <row r="126" spans="1:14">
      <c r="A126" s="1388" t="s">
        <v>324</v>
      </c>
      <c r="B126" s="1389" t="s">
        <v>325</v>
      </c>
      <c r="C126" s="1388" t="s">
        <v>326</v>
      </c>
      <c r="D126" s="1388"/>
      <c r="E126" s="1388"/>
      <c r="F126" s="1388"/>
      <c r="G126" s="1388"/>
      <c r="H126" s="1388"/>
      <c r="I126" s="1390" t="s">
        <v>327</v>
      </c>
      <c r="J126" s="1391"/>
      <c r="K126" s="1392"/>
      <c r="L126" s="1388" t="s">
        <v>6</v>
      </c>
      <c r="M126" s="1388"/>
      <c r="N126" s="1388"/>
    </row>
    <row r="127" spans="1:14">
      <c r="A127" s="1388"/>
      <c r="B127" s="1389"/>
      <c r="C127" s="1388" t="s">
        <v>328</v>
      </c>
      <c r="D127" s="1388"/>
      <c r="E127" s="1388"/>
      <c r="F127" s="1388" t="s">
        <v>150</v>
      </c>
      <c r="G127" s="1388"/>
      <c r="H127" s="1388"/>
      <c r="I127" s="1393"/>
      <c r="J127" s="1394"/>
      <c r="K127" s="1395"/>
      <c r="L127" s="1388"/>
      <c r="M127" s="1388"/>
      <c r="N127" s="1388"/>
    </row>
    <row r="128" spans="1:14">
      <c r="A128" s="1388"/>
      <c r="B128" s="1389"/>
      <c r="C128" s="220" t="s">
        <v>233</v>
      </c>
      <c r="D128" s="220" t="s">
        <v>232</v>
      </c>
      <c r="E128" s="220" t="s">
        <v>234</v>
      </c>
      <c r="F128" s="220" t="s">
        <v>233</v>
      </c>
      <c r="G128" s="220" t="s">
        <v>232</v>
      </c>
      <c r="H128" s="220" t="s">
        <v>234</v>
      </c>
      <c r="I128" s="220" t="s">
        <v>233</v>
      </c>
      <c r="J128" s="220" t="s">
        <v>232</v>
      </c>
      <c r="K128" s="220" t="s">
        <v>234</v>
      </c>
      <c r="L128" s="220" t="s">
        <v>233</v>
      </c>
      <c r="M128" s="220" t="s">
        <v>329</v>
      </c>
      <c r="N128" s="220" t="s">
        <v>234</v>
      </c>
    </row>
    <row r="129" spans="1:14">
      <c r="A129" s="221">
        <v>1</v>
      </c>
      <c r="B129" s="222" t="s">
        <v>330</v>
      </c>
      <c r="C129" s="149">
        <v>468</v>
      </c>
      <c r="D129" s="386">
        <v>840</v>
      </c>
      <c r="E129" s="154">
        <f>C129+D129</f>
        <v>1308</v>
      </c>
      <c r="F129" s="149">
        <v>169</v>
      </c>
      <c r="G129" s="386">
        <v>752</v>
      </c>
      <c r="H129" s="154">
        <f>F129+G129</f>
        <v>921</v>
      </c>
      <c r="I129" s="149">
        <v>2</v>
      </c>
      <c r="J129" s="386">
        <v>265</v>
      </c>
      <c r="K129" s="154">
        <f>I129+J129</f>
        <v>267</v>
      </c>
      <c r="L129" s="154">
        <f t="shared" ref="L129:L132" si="45">C129+F129+I129</f>
        <v>639</v>
      </c>
      <c r="M129" s="154">
        <f t="shared" ref="M129:M132" si="46">D129+G129+J129</f>
        <v>1857</v>
      </c>
      <c r="N129" s="154">
        <f>L129+M129</f>
        <v>2496</v>
      </c>
    </row>
    <row r="130" spans="1:14">
      <c r="A130" s="221">
        <v>2</v>
      </c>
      <c r="B130" s="222" t="s">
        <v>331</v>
      </c>
      <c r="C130" s="149">
        <v>0</v>
      </c>
      <c r="D130" s="386">
        <v>683</v>
      </c>
      <c r="E130" s="154">
        <f t="shared" ref="E130:E132" si="47">C130+D130</f>
        <v>683</v>
      </c>
      <c r="F130" s="149">
        <v>10</v>
      </c>
      <c r="G130" s="386">
        <v>1867</v>
      </c>
      <c r="H130" s="154">
        <f t="shared" ref="H130:H132" si="48">F130+G130</f>
        <v>1877</v>
      </c>
      <c r="I130" s="149"/>
      <c r="J130" s="386"/>
      <c r="K130" s="154">
        <f t="shared" ref="K130:K132" si="49">I130+J130</f>
        <v>0</v>
      </c>
      <c r="L130" s="154">
        <f t="shared" si="45"/>
        <v>10</v>
      </c>
      <c r="M130" s="154">
        <f t="shared" si="46"/>
        <v>2550</v>
      </c>
      <c r="N130" s="154">
        <f>L130+M130</f>
        <v>2560</v>
      </c>
    </row>
    <row r="131" spans="1:14">
      <c r="A131" s="221">
        <v>3</v>
      </c>
      <c r="B131" s="222" t="s">
        <v>332</v>
      </c>
      <c r="C131" s="214">
        <v>0</v>
      </c>
      <c r="D131" s="386">
        <v>585</v>
      </c>
      <c r="E131" s="154">
        <f t="shared" si="47"/>
        <v>585</v>
      </c>
      <c r="F131" s="214">
        <v>0</v>
      </c>
      <c r="G131" s="386">
        <v>712</v>
      </c>
      <c r="H131" s="154">
        <f t="shared" si="48"/>
        <v>712</v>
      </c>
      <c r="I131" s="214"/>
      <c r="J131" s="386"/>
      <c r="K131" s="154">
        <f t="shared" si="49"/>
        <v>0</v>
      </c>
      <c r="L131" s="154">
        <f t="shared" si="45"/>
        <v>0</v>
      </c>
      <c r="M131" s="154">
        <f t="shared" si="46"/>
        <v>1297</v>
      </c>
      <c r="N131" s="154">
        <f>L131+M131</f>
        <v>1297</v>
      </c>
    </row>
    <row r="132" spans="1:14">
      <c r="A132" s="221">
        <v>4</v>
      </c>
      <c r="B132" s="222" t="s">
        <v>612</v>
      </c>
      <c r="C132" s="214"/>
      <c r="D132" s="386"/>
      <c r="E132" s="154">
        <f t="shared" si="47"/>
        <v>0</v>
      </c>
      <c r="F132" s="214"/>
      <c r="G132" s="386"/>
      <c r="H132" s="154">
        <f t="shared" si="48"/>
        <v>0</v>
      </c>
      <c r="I132" s="214"/>
      <c r="J132" s="386"/>
      <c r="K132" s="154">
        <f t="shared" si="49"/>
        <v>0</v>
      </c>
      <c r="L132" s="154">
        <f t="shared" si="45"/>
        <v>0</v>
      </c>
      <c r="M132" s="154">
        <f t="shared" si="46"/>
        <v>0</v>
      </c>
      <c r="N132" s="154">
        <f>L132+M132</f>
        <v>0</v>
      </c>
    </row>
    <row r="133" spans="1:14">
      <c r="A133" s="221"/>
      <c r="B133" s="221" t="s">
        <v>6</v>
      </c>
      <c r="C133" s="154">
        <f t="shared" ref="C133:N133" si="50">SUM(C129:C132)</f>
        <v>468</v>
      </c>
      <c r="D133" s="154">
        <f t="shared" si="50"/>
        <v>2108</v>
      </c>
      <c r="E133" s="154">
        <f t="shared" si="50"/>
        <v>2576</v>
      </c>
      <c r="F133" s="154">
        <f t="shared" si="50"/>
        <v>179</v>
      </c>
      <c r="G133" s="154">
        <f t="shared" si="50"/>
        <v>3331</v>
      </c>
      <c r="H133" s="154">
        <f t="shared" si="50"/>
        <v>3510</v>
      </c>
      <c r="I133" s="154">
        <f t="shared" si="50"/>
        <v>2</v>
      </c>
      <c r="J133" s="154">
        <f t="shared" si="50"/>
        <v>265</v>
      </c>
      <c r="K133" s="154">
        <f t="shared" si="50"/>
        <v>267</v>
      </c>
      <c r="L133" s="145">
        <f t="shared" si="50"/>
        <v>649</v>
      </c>
      <c r="M133" s="145">
        <f t="shared" si="50"/>
        <v>5704</v>
      </c>
      <c r="N133" s="145">
        <f t="shared" si="50"/>
        <v>6353</v>
      </c>
    </row>
    <row r="134" spans="1:14" ht="24.75" customHeight="1">
      <c r="A134" s="121" t="s">
        <v>322</v>
      </c>
      <c r="B134" s="134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393" t="s">
        <v>62</v>
      </c>
      <c r="N134" s="121"/>
    </row>
    <row r="135" spans="1:14" ht="15.75">
      <c r="A135" s="1387" t="s">
        <v>323</v>
      </c>
      <c r="B135" s="1387"/>
      <c r="C135" s="1387"/>
      <c r="D135" s="1387"/>
      <c r="E135" s="1387"/>
      <c r="F135" s="1387"/>
      <c r="G135" s="1387"/>
      <c r="H135" s="1387"/>
      <c r="I135" s="1387"/>
      <c r="J135" s="1387"/>
      <c r="K135" s="1387"/>
      <c r="L135" s="1387"/>
      <c r="M135" s="1387"/>
      <c r="N135" s="1387"/>
    </row>
    <row r="136" spans="1:14">
      <c r="A136" s="1388" t="s">
        <v>324</v>
      </c>
      <c r="B136" s="1389" t="s">
        <v>325</v>
      </c>
      <c r="C136" s="1388" t="s">
        <v>326</v>
      </c>
      <c r="D136" s="1388"/>
      <c r="E136" s="1388"/>
      <c r="F136" s="1388"/>
      <c r="G136" s="1388"/>
      <c r="H136" s="1388"/>
      <c r="I136" s="1390" t="s">
        <v>327</v>
      </c>
      <c r="J136" s="1391"/>
      <c r="K136" s="1392"/>
      <c r="L136" s="1388" t="s">
        <v>6</v>
      </c>
      <c r="M136" s="1388"/>
      <c r="N136" s="1388"/>
    </row>
    <row r="137" spans="1:14">
      <c r="A137" s="1388"/>
      <c r="B137" s="1389"/>
      <c r="C137" s="1388" t="s">
        <v>328</v>
      </c>
      <c r="D137" s="1388"/>
      <c r="E137" s="1388"/>
      <c r="F137" s="1388" t="s">
        <v>150</v>
      </c>
      <c r="G137" s="1388"/>
      <c r="H137" s="1388"/>
      <c r="I137" s="1393"/>
      <c r="J137" s="1394"/>
      <c r="K137" s="1395"/>
      <c r="L137" s="1388"/>
      <c r="M137" s="1388"/>
      <c r="N137" s="1388"/>
    </row>
    <row r="138" spans="1:14">
      <c r="A138" s="1388"/>
      <c r="B138" s="1389"/>
      <c r="C138" s="220" t="s">
        <v>233</v>
      </c>
      <c r="D138" s="220" t="s">
        <v>232</v>
      </c>
      <c r="E138" s="220" t="s">
        <v>234</v>
      </c>
      <c r="F138" s="220" t="s">
        <v>233</v>
      </c>
      <c r="G138" s="220" t="s">
        <v>232</v>
      </c>
      <c r="H138" s="220" t="s">
        <v>234</v>
      </c>
      <c r="I138" s="220" t="s">
        <v>233</v>
      </c>
      <c r="J138" s="220" t="s">
        <v>232</v>
      </c>
      <c r="K138" s="220" t="s">
        <v>234</v>
      </c>
      <c r="L138" s="220" t="s">
        <v>233</v>
      </c>
      <c r="M138" s="220" t="s">
        <v>329</v>
      </c>
      <c r="N138" s="220" t="s">
        <v>234</v>
      </c>
    </row>
    <row r="139" spans="1:14">
      <c r="A139" s="221">
        <v>1</v>
      </c>
      <c r="B139" s="222" t="s">
        <v>330</v>
      </c>
      <c r="C139" s="149">
        <v>556</v>
      </c>
      <c r="D139" s="386">
        <v>2746</v>
      </c>
      <c r="E139" s="154">
        <f>C139+D139</f>
        <v>3302</v>
      </c>
      <c r="F139" s="149">
        <v>60</v>
      </c>
      <c r="G139" s="386">
        <v>2577</v>
      </c>
      <c r="H139" s="154">
        <f>F139+G139</f>
        <v>2637</v>
      </c>
      <c r="I139" s="149">
        <v>5</v>
      </c>
      <c r="J139" s="386">
        <v>206</v>
      </c>
      <c r="K139" s="154">
        <f>I139+J139</f>
        <v>211</v>
      </c>
      <c r="L139" s="154">
        <f t="shared" ref="L139:M142" si="51">C139+F139+I139</f>
        <v>621</v>
      </c>
      <c r="M139" s="154">
        <f t="shared" si="51"/>
        <v>5529</v>
      </c>
      <c r="N139" s="154">
        <f>L139+M139</f>
        <v>6150</v>
      </c>
    </row>
    <row r="140" spans="1:14">
      <c r="A140" s="221">
        <v>2</v>
      </c>
      <c r="B140" s="222" t="s">
        <v>331</v>
      </c>
      <c r="C140" s="149">
        <v>0</v>
      </c>
      <c r="D140" s="386">
        <v>1275</v>
      </c>
      <c r="E140" s="154">
        <f t="shared" ref="E140:E142" si="52">C140+D140</f>
        <v>1275</v>
      </c>
      <c r="F140" s="149">
        <v>0</v>
      </c>
      <c r="G140" s="386">
        <v>1255</v>
      </c>
      <c r="H140" s="154">
        <f t="shared" ref="H140:H142" si="53">F140+G140</f>
        <v>1255</v>
      </c>
      <c r="I140" s="149">
        <v>0</v>
      </c>
      <c r="J140" s="386">
        <v>0</v>
      </c>
      <c r="K140" s="154">
        <f t="shared" ref="K140:K142" si="54">I140+J140</f>
        <v>0</v>
      </c>
      <c r="L140" s="154">
        <f t="shared" si="51"/>
        <v>0</v>
      </c>
      <c r="M140" s="154">
        <f t="shared" si="51"/>
        <v>2530</v>
      </c>
      <c r="N140" s="154">
        <f>L140+M140</f>
        <v>2530</v>
      </c>
    </row>
    <row r="141" spans="1:14">
      <c r="A141" s="221">
        <v>3</v>
      </c>
      <c r="B141" s="222" t="s">
        <v>332</v>
      </c>
      <c r="C141" s="214">
        <v>0</v>
      </c>
      <c r="D141" s="386">
        <v>0</v>
      </c>
      <c r="E141" s="154">
        <f t="shared" si="52"/>
        <v>0</v>
      </c>
      <c r="F141" s="214">
        <v>0</v>
      </c>
      <c r="G141" s="386">
        <v>0</v>
      </c>
      <c r="H141" s="154">
        <f t="shared" si="53"/>
        <v>0</v>
      </c>
      <c r="I141" s="214">
        <v>0</v>
      </c>
      <c r="J141" s="386">
        <v>0</v>
      </c>
      <c r="K141" s="154">
        <f t="shared" si="54"/>
        <v>0</v>
      </c>
      <c r="L141" s="154">
        <f t="shared" si="51"/>
        <v>0</v>
      </c>
      <c r="M141" s="154">
        <f t="shared" si="51"/>
        <v>0</v>
      </c>
      <c r="N141" s="154">
        <f>L141+M141</f>
        <v>0</v>
      </c>
    </row>
    <row r="142" spans="1:14">
      <c r="A142" s="221">
        <v>4</v>
      </c>
      <c r="B142" s="222" t="s">
        <v>612</v>
      </c>
      <c r="C142" s="214">
        <v>0</v>
      </c>
      <c r="D142" s="386">
        <v>0</v>
      </c>
      <c r="E142" s="154">
        <f t="shared" si="52"/>
        <v>0</v>
      </c>
      <c r="F142" s="214">
        <v>0</v>
      </c>
      <c r="G142" s="386">
        <v>0</v>
      </c>
      <c r="H142" s="154">
        <f t="shared" si="53"/>
        <v>0</v>
      </c>
      <c r="I142" s="214">
        <v>0</v>
      </c>
      <c r="J142" s="386">
        <v>0</v>
      </c>
      <c r="K142" s="154">
        <f t="shared" si="54"/>
        <v>0</v>
      </c>
      <c r="L142" s="154">
        <f t="shared" si="51"/>
        <v>0</v>
      </c>
      <c r="M142" s="154">
        <f t="shared" si="51"/>
        <v>0</v>
      </c>
      <c r="N142" s="154">
        <f>L142+M142</f>
        <v>0</v>
      </c>
    </row>
    <row r="143" spans="1:14">
      <c r="A143" s="221"/>
      <c r="B143" s="221" t="s">
        <v>6</v>
      </c>
      <c r="C143" s="154">
        <f t="shared" ref="C143:N143" si="55">SUM(C139:C142)</f>
        <v>556</v>
      </c>
      <c r="D143" s="154">
        <f t="shared" si="55"/>
        <v>4021</v>
      </c>
      <c r="E143" s="154">
        <f t="shared" si="55"/>
        <v>4577</v>
      </c>
      <c r="F143" s="154">
        <f t="shared" si="55"/>
        <v>60</v>
      </c>
      <c r="G143" s="154">
        <f t="shared" si="55"/>
        <v>3832</v>
      </c>
      <c r="H143" s="154">
        <f t="shared" si="55"/>
        <v>3892</v>
      </c>
      <c r="I143" s="154">
        <f t="shared" si="55"/>
        <v>5</v>
      </c>
      <c r="J143" s="154">
        <f t="shared" si="55"/>
        <v>206</v>
      </c>
      <c r="K143" s="154">
        <f t="shared" si="55"/>
        <v>211</v>
      </c>
      <c r="L143" s="145">
        <f t="shared" si="55"/>
        <v>621</v>
      </c>
      <c r="M143" s="145">
        <f t="shared" si="55"/>
        <v>8059</v>
      </c>
      <c r="N143" s="145">
        <f t="shared" si="55"/>
        <v>8680</v>
      </c>
    </row>
    <row r="144" spans="1:14">
      <c r="A144" s="121" t="s">
        <v>322</v>
      </c>
      <c r="B144" s="134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 t="s">
        <v>69</v>
      </c>
      <c r="N144" s="121"/>
    </row>
    <row r="145" spans="1:22" ht="15.75">
      <c r="A145" s="1387" t="s">
        <v>323</v>
      </c>
      <c r="B145" s="1387"/>
      <c r="C145" s="1387"/>
      <c r="D145" s="1387"/>
      <c r="E145" s="1387"/>
      <c r="F145" s="1387"/>
      <c r="G145" s="1387"/>
      <c r="H145" s="1387"/>
      <c r="I145" s="1387"/>
      <c r="J145" s="1387"/>
      <c r="K145" s="1387"/>
      <c r="L145" s="1387"/>
      <c r="M145" s="1387"/>
      <c r="N145" s="1387"/>
    </row>
    <row r="146" spans="1:22" ht="15" customHeight="1">
      <c r="A146" s="1388" t="s">
        <v>324</v>
      </c>
      <c r="B146" s="1389" t="s">
        <v>325</v>
      </c>
      <c r="C146" s="1388" t="s">
        <v>326</v>
      </c>
      <c r="D146" s="1388"/>
      <c r="E146" s="1388"/>
      <c r="F146" s="1388"/>
      <c r="G146" s="1388"/>
      <c r="H146" s="1388"/>
      <c r="I146" s="1390" t="s">
        <v>327</v>
      </c>
      <c r="J146" s="1391"/>
      <c r="K146" s="1392"/>
      <c r="L146" s="1388" t="s">
        <v>6</v>
      </c>
      <c r="M146" s="1388"/>
      <c r="N146" s="1388"/>
    </row>
    <row r="147" spans="1:22">
      <c r="A147" s="1388"/>
      <c r="B147" s="1389"/>
      <c r="C147" s="1388" t="s">
        <v>328</v>
      </c>
      <c r="D147" s="1388"/>
      <c r="E147" s="1388"/>
      <c r="F147" s="1388" t="s">
        <v>150</v>
      </c>
      <c r="G147" s="1388"/>
      <c r="H147" s="1388"/>
      <c r="I147" s="1393"/>
      <c r="J147" s="1394"/>
      <c r="K147" s="1395"/>
      <c r="L147" s="1388"/>
      <c r="M147" s="1388"/>
      <c r="N147" s="1388"/>
    </row>
    <row r="148" spans="1:22">
      <c r="A148" s="1388"/>
      <c r="B148" s="1389"/>
      <c r="C148" s="220" t="s">
        <v>233</v>
      </c>
      <c r="D148" s="220" t="s">
        <v>232</v>
      </c>
      <c r="E148" s="220" t="s">
        <v>234</v>
      </c>
      <c r="F148" s="220" t="s">
        <v>233</v>
      </c>
      <c r="G148" s="220" t="s">
        <v>232</v>
      </c>
      <c r="H148" s="220" t="s">
        <v>234</v>
      </c>
      <c r="I148" s="220" t="s">
        <v>233</v>
      </c>
      <c r="J148" s="220" t="s">
        <v>232</v>
      </c>
      <c r="K148" s="220" t="s">
        <v>234</v>
      </c>
      <c r="L148" s="220" t="s">
        <v>233</v>
      </c>
      <c r="M148" s="220" t="s">
        <v>329</v>
      </c>
      <c r="N148" s="220" t="s">
        <v>234</v>
      </c>
    </row>
    <row r="149" spans="1:22">
      <c r="A149" s="221">
        <v>1</v>
      </c>
      <c r="B149" s="222" t="s">
        <v>330</v>
      </c>
      <c r="C149" s="149">
        <v>972</v>
      </c>
      <c r="D149" s="386">
        <v>2986</v>
      </c>
      <c r="E149" s="154">
        <f>C149+D149</f>
        <v>3958</v>
      </c>
      <c r="F149" s="149">
        <v>74</v>
      </c>
      <c r="G149" s="386">
        <v>2640</v>
      </c>
      <c r="H149" s="154">
        <f>F149+G149</f>
        <v>2714</v>
      </c>
      <c r="I149" s="149">
        <v>38</v>
      </c>
      <c r="J149" s="386">
        <v>508</v>
      </c>
      <c r="K149" s="154">
        <f>I149+J149</f>
        <v>546</v>
      </c>
      <c r="L149" s="154">
        <f t="shared" ref="L149:M152" si="56">C149+F149+I149</f>
        <v>1084</v>
      </c>
      <c r="M149" s="154">
        <f t="shared" si="56"/>
        <v>6134</v>
      </c>
      <c r="N149" s="154">
        <f>L149+M149</f>
        <v>7218</v>
      </c>
    </row>
    <row r="150" spans="1:22">
      <c r="A150" s="221">
        <v>2</v>
      </c>
      <c r="B150" s="222" t="s">
        <v>331</v>
      </c>
      <c r="C150" s="149">
        <v>1</v>
      </c>
      <c r="D150" s="386">
        <v>1451</v>
      </c>
      <c r="E150" s="154">
        <f t="shared" ref="E150:E152" si="57">C150+D150</f>
        <v>1452</v>
      </c>
      <c r="F150" s="149">
        <v>6</v>
      </c>
      <c r="G150" s="386">
        <v>3895</v>
      </c>
      <c r="H150" s="154">
        <f t="shared" ref="H150:H152" si="58">F150+G150</f>
        <v>3901</v>
      </c>
      <c r="I150" s="149"/>
      <c r="J150" s="386"/>
      <c r="K150" s="154">
        <f t="shared" ref="K150:K152" si="59">I150+J150</f>
        <v>0</v>
      </c>
      <c r="L150" s="154">
        <f t="shared" si="56"/>
        <v>7</v>
      </c>
      <c r="M150" s="154">
        <f t="shared" si="56"/>
        <v>5346</v>
      </c>
      <c r="N150" s="154">
        <f>L150+M150</f>
        <v>5353</v>
      </c>
    </row>
    <row r="151" spans="1:22">
      <c r="A151" s="221">
        <v>3</v>
      </c>
      <c r="B151" s="222" t="s">
        <v>332</v>
      </c>
      <c r="C151" s="214"/>
      <c r="D151" s="386"/>
      <c r="E151" s="154">
        <f t="shared" si="57"/>
        <v>0</v>
      </c>
      <c r="F151" s="214"/>
      <c r="G151" s="386">
        <v>5</v>
      </c>
      <c r="H151" s="154">
        <f t="shared" si="58"/>
        <v>5</v>
      </c>
      <c r="I151" s="214"/>
      <c r="J151" s="386"/>
      <c r="K151" s="154">
        <f t="shared" si="59"/>
        <v>0</v>
      </c>
      <c r="L151" s="154">
        <f t="shared" si="56"/>
        <v>0</v>
      </c>
      <c r="M151" s="154">
        <f t="shared" si="56"/>
        <v>5</v>
      </c>
      <c r="N151" s="154">
        <f>L151+M151</f>
        <v>5</v>
      </c>
    </row>
    <row r="152" spans="1:22">
      <c r="A152" s="221">
        <v>4</v>
      </c>
      <c r="B152" s="222" t="s">
        <v>612</v>
      </c>
      <c r="C152" s="214">
        <v>2</v>
      </c>
      <c r="D152" s="386"/>
      <c r="E152" s="154">
        <f t="shared" si="57"/>
        <v>2</v>
      </c>
      <c r="F152" s="214"/>
      <c r="G152" s="386">
        <v>3</v>
      </c>
      <c r="H152" s="154">
        <f t="shared" si="58"/>
        <v>3</v>
      </c>
      <c r="I152" s="214">
        <v>2</v>
      </c>
      <c r="J152" s="386">
        <v>3</v>
      </c>
      <c r="K152" s="154">
        <f t="shared" si="59"/>
        <v>5</v>
      </c>
      <c r="L152" s="154">
        <f t="shared" si="56"/>
        <v>4</v>
      </c>
      <c r="M152" s="154">
        <f t="shared" si="56"/>
        <v>6</v>
      </c>
      <c r="N152" s="154">
        <f>L152+M152</f>
        <v>10</v>
      </c>
    </row>
    <row r="153" spans="1:22">
      <c r="A153" s="221"/>
      <c r="B153" s="221" t="s">
        <v>6</v>
      </c>
      <c r="C153" s="154">
        <f t="shared" ref="C153:N153" si="60">SUM(C149:C152)</f>
        <v>975</v>
      </c>
      <c r="D153" s="154">
        <f t="shared" si="60"/>
        <v>4437</v>
      </c>
      <c r="E153" s="154">
        <f t="shared" si="60"/>
        <v>5412</v>
      </c>
      <c r="F153" s="154">
        <f t="shared" si="60"/>
        <v>80</v>
      </c>
      <c r="G153" s="154">
        <f t="shared" si="60"/>
        <v>6543</v>
      </c>
      <c r="H153" s="154">
        <f t="shared" si="60"/>
        <v>6623</v>
      </c>
      <c r="I153" s="154">
        <f t="shared" si="60"/>
        <v>40</v>
      </c>
      <c r="J153" s="154">
        <f t="shared" si="60"/>
        <v>511</v>
      </c>
      <c r="K153" s="154">
        <f t="shared" si="60"/>
        <v>551</v>
      </c>
      <c r="L153" s="154">
        <f t="shared" si="60"/>
        <v>1095</v>
      </c>
      <c r="M153" s="154">
        <f t="shared" si="60"/>
        <v>11491</v>
      </c>
      <c r="N153" s="154">
        <f t="shared" si="60"/>
        <v>12586</v>
      </c>
      <c r="O153" s="569"/>
    </row>
    <row r="154" spans="1:22">
      <c r="A154" s="121" t="s">
        <v>322</v>
      </c>
      <c r="B154" s="134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 t="s">
        <v>781</v>
      </c>
      <c r="N154" s="121"/>
    </row>
    <row r="155" spans="1:22" ht="15.75">
      <c r="A155" s="1387" t="s">
        <v>323</v>
      </c>
      <c r="B155" s="1387"/>
      <c r="C155" s="1387"/>
      <c r="D155" s="1387"/>
      <c r="E155" s="1387"/>
      <c r="F155" s="1387"/>
      <c r="G155" s="1387"/>
      <c r="H155" s="1387"/>
      <c r="I155" s="1387"/>
      <c r="J155" s="1387"/>
      <c r="K155" s="1387"/>
      <c r="L155" s="1387"/>
      <c r="M155" s="1387"/>
      <c r="N155" s="1387"/>
    </row>
    <row r="156" spans="1:22">
      <c r="A156" s="1388" t="s">
        <v>324</v>
      </c>
      <c r="B156" s="1389" t="s">
        <v>325</v>
      </c>
      <c r="C156" s="1388" t="s">
        <v>326</v>
      </c>
      <c r="D156" s="1388"/>
      <c r="E156" s="1388"/>
      <c r="F156" s="1388"/>
      <c r="G156" s="1388"/>
      <c r="H156" s="1388"/>
      <c r="I156" s="1390" t="s">
        <v>327</v>
      </c>
      <c r="J156" s="1391"/>
      <c r="K156" s="1392"/>
      <c r="L156" s="1388" t="s">
        <v>6</v>
      </c>
      <c r="M156" s="1388"/>
      <c r="N156" s="1388"/>
    </row>
    <row r="157" spans="1:22">
      <c r="A157" s="1388"/>
      <c r="B157" s="1389"/>
      <c r="C157" s="1388" t="s">
        <v>328</v>
      </c>
      <c r="D157" s="1388"/>
      <c r="E157" s="1388"/>
      <c r="F157" s="1388" t="s">
        <v>150</v>
      </c>
      <c r="G157" s="1388"/>
      <c r="H157" s="1388"/>
      <c r="I157" s="1393"/>
      <c r="J157" s="1394"/>
      <c r="K157" s="1395"/>
      <c r="L157" s="1388"/>
      <c r="M157" s="1388"/>
      <c r="N157" s="1388"/>
    </row>
    <row r="158" spans="1:22">
      <c r="A158" s="1388"/>
      <c r="B158" s="1389"/>
      <c r="C158" s="220" t="s">
        <v>233</v>
      </c>
      <c r="D158" s="220" t="s">
        <v>232</v>
      </c>
      <c r="E158" s="220" t="s">
        <v>234</v>
      </c>
      <c r="F158" s="220" t="s">
        <v>233</v>
      </c>
      <c r="G158" s="220" t="s">
        <v>232</v>
      </c>
      <c r="H158" s="220" t="s">
        <v>234</v>
      </c>
      <c r="I158" s="220" t="s">
        <v>233</v>
      </c>
      <c r="J158" s="220" t="s">
        <v>232</v>
      </c>
      <c r="K158" s="220" t="s">
        <v>234</v>
      </c>
      <c r="L158" s="220" t="s">
        <v>233</v>
      </c>
      <c r="M158" s="220" t="s">
        <v>329</v>
      </c>
      <c r="N158" s="220" t="s">
        <v>234</v>
      </c>
      <c r="V158" s="219">
        <f>363+65+6</f>
        <v>434</v>
      </c>
    </row>
    <row r="159" spans="1:22">
      <c r="A159" s="221">
        <v>1</v>
      </c>
      <c r="B159" s="222" t="s">
        <v>330</v>
      </c>
      <c r="C159" s="149">
        <v>1554</v>
      </c>
      <c r="D159" s="386">
        <v>2465</v>
      </c>
      <c r="E159" s="154">
        <f>C159+D159</f>
        <v>4019</v>
      </c>
      <c r="F159" s="149">
        <v>710</v>
      </c>
      <c r="G159" s="386">
        <v>3149</v>
      </c>
      <c r="H159" s="154">
        <f>F159+G159</f>
        <v>3859</v>
      </c>
      <c r="I159" s="149">
        <v>79</v>
      </c>
      <c r="J159" s="386">
        <v>169</v>
      </c>
      <c r="K159" s="154">
        <f>I159+J159</f>
        <v>248</v>
      </c>
      <c r="L159" s="154">
        <f t="shared" ref="L159:M162" si="61">C159+F159+I159</f>
        <v>2343</v>
      </c>
      <c r="M159" s="154">
        <f t="shared" si="61"/>
        <v>5783</v>
      </c>
      <c r="N159" s="154">
        <f>L159+M159</f>
        <v>8126</v>
      </c>
    </row>
    <row r="160" spans="1:22">
      <c r="A160" s="221">
        <v>2</v>
      </c>
      <c r="B160" s="222" t="s">
        <v>331</v>
      </c>
      <c r="C160" s="149">
        <v>46</v>
      </c>
      <c r="D160" s="386">
        <v>978</v>
      </c>
      <c r="E160" s="154">
        <f>C160+D160</f>
        <v>1024</v>
      </c>
      <c r="F160" s="149">
        <v>306</v>
      </c>
      <c r="G160" s="386">
        <v>2269</v>
      </c>
      <c r="H160" s="154">
        <f>F160+G160</f>
        <v>2575</v>
      </c>
      <c r="I160" s="149"/>
      <c r="J160" s="386"/>
      <c r="K160" s="154">
        <f>I160+J160</f>
        <v>0</v>
      </c>
      <c r="L160" s="154">
        <f t="shared" si="61"/>
        <v>352</v>
      </c>
      <c r="M160" s="154">
        <f t="shared" si="61"/>
        <v>3247</v>
      </c>
      <c r="N160" s="154">
        <f>L160+M160</f>
        <v>3599</v>
      </c>
    </row>
    <row r="161" spans="1:14">
      <c r="A161" s="221">
        <v>3</v>
      </c>
      <c r="B161" s="222" t="s">
        <v>332</v>
      </c>
      <c r="C161" s="214"/>
      <c r="D161" s="386">
        <v>211</v>
      </c>
      <c r="E161" s="154">
        <f>C161+D161</f>
        <v>211</v>
      </c>
      <c r="F161" s="214"/>
      <c r="G161" s="386">
        <v>257</v>
      </c>
      <c r="H161" s="154">
        <f>F161+G161</f>
        <v>257</v>
      </c>
      <c r="I161" s="214"/>
      <c r="J161" s="386"/>
      <c r="K161" s="154">
        <f>I161+J161</f>
        <v>0</v>
      </c>
      <c r="L161" s="154">
        <f t="shared" si="61"/>
        <v>0</v>
      </c>
      <c r="M161" s="154">
        <f t="shared" si="61"/>
        <v>468</v>
      </c>
      <c r="N161" s="154">
        <f>L161+M161</f>
        <v>468</v>
      </c>
    </row>
    <row r="162" spans="1:14">
      <c r="A162" s="221">
        <v>4</v>
      </c>
      <c r="B162" s="222" t="s">
        <v>612</v>
      </c>
      <c r="C162" s="214"/>
      <c r="D162" s="386"/>
      <c r="E162" s="154">
        <f>C162+D162</f>
        <v>0</v>
      </c>
      <c r="F162" s="214"/>
      <c r="G162" s="386">
        <v>2</v>
      </c>
      <c r="H162" s="154">
        <f>F162+G162</f>
        <v>2</v>
      </c>
      <c r="I162" s="214"/>
      <c r="J162" s="386"/>
      <c r="K162" s="154">
        <f>I162+J162</f>
        <v>0</v>
      </c>
      <c r="L162" s="154">
        <f t="shared" si="61"/>
        <v>0</v>
      </c>
      <c r="M162" s="154">
        <f t="shared" si="61"/>
        <v>2</v>
      </c>
      <c r="N162" s="154">
        <f>L162+M162</f>
        <v>2</v>
      </c>
    </row>
    <row r="163" spans="1:14">
      <c r="A163" s="221"/>
      <c r="B163" s="221" t="s">
        <v>6</v>
      </c>
      <c r="C163" s="154">
        <f t="shared" ref="C163:N163" si="62">SUM(C159:C162)</f>
        <v>1600</v>
      </c>
      <c r="D163" s="154">
        <f t="shared" si="62"/>
        <v>3654</v>
      </c>
      <c r="E163" s="154">
        <f t="shared" si="62"/>
        <v>5254</v>
      </c>
      <c r="F163" s="154">
        <f t="shared" si="62"/>
        <v>1016</v>
      </c>
      <c r="G163" s="154">
        <f t="shared" si="62"/>
        <v>5677</v>
      </c>
      <c r="H163" s="154">
        <f t="shared" si="62"/>
        <v>6693</v>
      </c>
      <c r="I163" s="154">
        <f t="shared" si="62"/>
        <v>79</v>
      </c>
      <c r="J163" s="154">
        <f t="shared" si="62"/>
        <v>169</v>
      </c>
      <c r="K163" s="154">
        <f t="shared" si="62"/>
        <v>248</v>
      </c>
      <c r="L163" s="154">
        <f t="shared" si="62"/>
        <v>2695</v>
      </c>
      <c r="M163" s="154">
        <f t="shared" si="62"/>
        <v>9500</v>
      </c>
      <c r="N163" s="154">
        <f t="shared" si="62"/>
        <v>12195</v>
      </c>
    </row>
    <row r="164" spans="1:14">
      <c r="A164" s="121" t="s">
        <v>322</v>
      </c>
      <c r="B164" s="134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 t="s">
        <v>72</v>
      </c>
      <c r="N164" s="121"/>
    </row>
    <row r="165" spans="1:14" ht="15.75">
      <c r="A165" s="1387" t="s">
        <v>323</v>
      </c>
      <c r="B165" s="1387"/>
      <c r="C165" s="1387"/>
      <c r="D165" s="1387"/>
      <c r="E165" s="1387"/>
      <c r="F165" s="1387"/>
      <c r="G165" s="1387"/>
      <c r="H165" s="1387"/>
      <c r="I165" s="1387"/>
      <c r="J165" s="1387"/>
      <c r="K165" s="1387"/>
      <c r="L165" s="1387"/>
      <c r="M165" s="1387"/>
      <c r="N165" s="1387"/>
    </row>
    <row r="166" spans="1:14">
      <c r="A166" s="1388" t="s">
        <v>324</v>
      </c>
      <c r="B166" s="1389" t="s">
        <v>325</v>
      </c>
      <c r="C166" s="1388" t="s">
        <v>326</v>
      </c>
      <c r="D166" s="1388"/>
      <c r="E166" s="1388"/>
      <c r="F166" s="1388"/>
      <c r="G166" s="1388"/>
      <c r="H166" s="1388"/>
      <c r="I166" s="1390" t="s">
        <v>327</v>
      </c>
      <c r="J166" s="1391"/>
      <c r="K166" s="1392"/>
      <c r="L166" s="1388" t="s">
        <v>6</v>
      </c>
      <c r="M166" s="1388"/>
      <c r="N166" s="1388"/>
    </row>
    <row r="167" spans="1:14">
      <c r="A167" s="1388"/>
      <c r="B167" s="1389"/>
      <c r="C167" s="1388" t="s">
        <v>328</v>
      </c>
      <c r="D167" s="1388"/>
      <c r="E167" s="1388"/>
      <c r="F167" s="1388" t="s">
        <v>150</v>
      </c>
      <c r="G167" s="1388"/>
      <c r="H167" s="1388"/>
      <c r="I167" s="1393"/>
      <c r="J167" s="1394"/>
      <c r="K167" s="1395"/>
      <c r="L167" s="1388"/>
      <c r="M167" s="1388"/>
      <c r="N167" s="1388"/>
    </row>
    <row r="168" spans="1:14">
      <c r="A168" s="1388"/>
      <c r="B168" s="1389"/>
      <c r="C168" s="220" t="s">
        <v>233</v>
      </c>
      <c r="D168" s="220" t="s">
        <v>232</v>
      </c>
      <c r="E168" s="220" t="s">
        <v>234</v>
      </c>
      <c r="F168" s="220" t="s">
        <v>233</v>
      </c>
      <c r="G168" s="220" t="s">
        <v>232</v>
      </c>
      <c r="H168" s="220" t="s">
        <v>234</v>
      </c>
      <c r="I168" s="220" t="s">
        <v>233</v>
      </c>
      <c r="J168" s="220" t="s">
        <v>232</v>
      </c>
      <c r="K168" s="220" t="s">
        <v>234</v>
      </c>
      <c r="L168" s="220" t="s">
        <v>233</v>
      </c>
      <c r="M168" s="220" t="s">
        <v>329</v>
      </c>
      <c r="N168" s="220" t="s">
        <v>234</v>
      </c>
    </row>
    <row r="169" spans="1:14">
      <c r="A169" s="221">
        <v>1</v>
      </c>
      <c r="B169" s="222" t="s">
        <v>330</v>
      </c>
      <c r="C169" s="149">
        <v>386</v>
      </c>
      <c r="D169" s="386">
        <v>2834</v>
      </c>
      <c r="E169" s="154">
        <f t="shared" ref="E169:E172" si="63">C169+D169</f>
        <v>3220</v>
      </c>
      <c r="F169" s="149">
        <v>363</v>
      </c>
      <c r="G169" s="386">
        <v>1182</v>
      </c>
      <c r="H169" s="154">
        <f t="shared" ref="H169:H172" si="64">F169+G169</f>
        <v>1545</v>
      </c>
      <c r="I169" s="149">
        <v>80</v>
      </c>
      <c r="J169" s="386">
        <v>85</v>
      </c>
      <c r="K169" s="154">
        <f t="shared" ref="K169:K172" si="65">I169+J169</f>
        <v>165</v>
      </c>
      <c r="L169" s="154">
        <f t="shared" ref="L169:M172" si="66">C169+F169+I169</f>
        <v>829</v>
      </c>
      <c r="M169" s="154">
        <f t="shared" si="66"/>
        <v>4101</v>
      </c>
      <c r="N169" s="154">
        <f>L169+M169</f>
        <v>4930</v>
      </c>
    </row>
    <row r="170" spans="1:14">
      <c r="A170" s="221">
        <v>2</v>
      </c>
      <c r="B170" s="222" t="s">
        <v>331</v>
      </c>
      <c r="C170" s="149">
        <v>419</v>
      </c>
      <c r="D170" s="386">
        <v>1989</v>
      </c>
      <c r="E170" s="154">
        <f t="shared" si="63"/>
        <v>2408</v>
      </c>
      <c r="F170" s="149">
        <v>1852</v>
      </c>
      <c r="G170" s="386">
        <v>2748</v>
      </c>
      <c r="H170" s="154">
        <f t="shared" si="64"/>
        <v>4600</v>
      </c>
      <c r="I170" s="149">
        <v>0</v>
      </c>
      <c r="J170" s="386">
        <v>0</v>
      </c>
      <c r="K170" s="154">
        <f t="shared" si="65"/>
        <v>0</v>
      </c>
      <c r="L170" s="154">
        <f t="shared" si="66"/>
        <v>2271</v>
      </c>
      <c r="M170" s="154">
        <f t="shared" si="66"/>
        <v>4737</v>
      </c>
      <c r="N170" s="154">
        <f>L170+M170</f>
        <v>7008</v>
      </c>
    </row>
    <row r="171" spans="1:14">
      <c r="A171" s="221">
        <v>3</v>
      </c>
      <c r="B171" s="222" t="s">
        <v>332</v>
      </c>
      <c r="C171" s="214">
        <v>0</v>
      </c>
      <c r="D171" s="386">
        <v>19</v>
      </c>
      <c r="E171" s="154">
        <f t="shared" si="63"/>
        <v>19</v>
      </c>
      <c r="F171" s="214">
        <v>0</v>
      </c>
      <c r="G171" s="386">
        <v>0</v>
      </c>
      <c r="H171" s="154">
        <f t="shared" si="64"/>
        <v>0</v>
      </c>
      <c r="I171" s="214">
        <v>0</v>
      </c>
      <c r="J171" s="386">
        <v>0</v>
      </c>
      <c r="K171" s="154">
        <f t="shared" si="65"/>
        <v>0</v>
      </c>
      <c r="L171" s="154">
        <f t="shared" si="66"/>
        <v>0</v>
      </c>
      <c r="M171" s="154">
        <f t="shared" si="66"/>
        <v>19</v>
      </c>
      <c r="N171" s="154">
        <f>L171+M171</f>
        <v>19</v>
      </c>
    </row>
    <row r="172" spans="1:14">
      <c r="A172" s="221">
        <v>4</v>
      </c>
      <c r="B172" s="222" t="s">
        <v>612</v>
      </c>
      <c r="C172" s="214">
        <v>0</v>
      </c>
      <c r="D172" s="386">
        <v>0</v>
      </c>
      <c r="E172" s="154">
        <f t="shared" si="63"/>
        <v>0</v>
      </c>
      <c r="F172" s="214">
        <v>0</v>
      </c>
      <c r="G172" s="386">
        <v>0</v>
      </c>
      <c r="H172" s="154">
        <f t="shared" si="64"/>
        <v>0</v>
      </c>
      <c r="I172" s="214">
        <v>0</v>
      </c>
      <c r="J172" s="386">
        <v>0</v>
      </c>
      <c r="K172" s="154">
        <f t="shared" si="65"/>
        <v>0</v>
      </c>
      <c r="L172" s="154">
        <f t="shared" si="66"/>
        <v>0</v>
      </c>
      <c r="M172" s="154">
        <f t="shared" si="66"/>
        <v>0</v>
      </c>
      <c r="N172" s="154">
        <f>L172+M172</f>
        <v>0</v>
      </c>
    </row>
    <row r="173" spans="1:14">
      <c r="A173" s="221"/>
      <c r="B173" s="221" t="s">
        <v>6</v>
      </c>
      <c r="C173" s="154">
        <f t="shared" ref="C173:N173" si="67">SUM(C169:C172)</f>
        <v>805</v>
      </c>
      <c r="D173" s="154">
        <f t="shared" si="67"/>
        <v>4842</v>
      </c>
      <c r="E173" s="154">
        <f t="shared" si="67"/>
        <v>5647</v>
      </c>
      <c r="F173" s="154">
        <f t="shared" si="67"/>
        <v>2215</v>
      </c>
      <c r="G173" s="154">
        <f t="shared" si="67"/>
        <v>3930</v>
      </c>
      <c r="H173" s="154">
        <f t="shared" si="67"/>
        <v>6145</v>
      </c>
      <c r="I173" s="154">
        <f t="shared" si="67"/>
        <v>80</v>
      </c>
      <c r="J173" s="154">
        <f t="shared" si="67"/>
        <v>85</v>
      </c>
      <c r="K173" s="154">
        <f t="shared" si="67"/>
        <v>165</v>
      </c>
      <c r="L173" s="154">
        <f t="shared" si="67"/>
        <v>3100</v>
      </c>
      <c r="M173" s="154">
        <f t="shared" si="67"/>
        <v>8857</v>
      </c>
      <c r="N173" s="154">
        <f t="shared" si="67"/>
        <v>11957</v>
      </c>
    </row>
    <row r="174" spans="1:14">
      <c r="A174" s="121" t="s">
        <v>322</v>
      </c>
      <c r="B174" s="134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 t="s">
        <v>74</v>
      </c>
      <c r="N174" s="121"/>
    </row>
    <row r="175" spans="1:14" ht="15.75">
      <c r="A175" s="1387" t="s">
        <v>323</v>
      </c>
      <c r="B175" s="1387"/>
      <c r="C175" s="1387"/>
      <c r="D175" s="1387"/>
      <c r="E175" s="1387"/>
      <c r="F175" s="1387"/>
      <c r="G175" s="1387"/>
      <c r="H175" s="1387"/>
      <c r="I175" s="1387"/>
      <c r="J175" s="1387"/>
      <c r="K175" s="1387"/>
      <c r="L175" s="1387"/>
      <c r="M175" s="1387"/>
      <c r="N175" s="1387"/>
    </row>
    <row r="176" spans="1:14">
      <c r="A176" s="1388" t="s">
        <v>324</v>
      </c>
      <c r="B176" s="1389" t="s">
        <v>325</v>
      </c>
      <c r="C176" s="1388" t="s">
        <v>326</v>
      </c>
      <c r="D176" s="1388"/>
      <c r="E176" s="1388"/>
      <c r="F176" s="1388"/>
      <c r="G176" s="1388"/>
      <c r="H176" s="1388"/>
      <c r="I176" s="1390" t="s">
        <v>327</v>
      </c>
      <c r="J176" s="1391"/>
      <c r="K176" s="1392"/>
      <c r="L176" s="1388" t="s">
        <v>6</v>
      </c>
      <c r="M176" s="1388"/>
      <c r="N176" s="1388"/>
    </row>
    <row r="177" spans="1:14">
      <c r="A177" s="1388"/>
      <c r="B177" s="1389"/>
      <c r="C177" s="1388" t="s">
        <v>328</v>
      </c>
      <c r="D177" s="1388"/>
      <c r="E177" s="1388"/>
      <c r="F177" s="1388" t="s">
        <v>150</v>
      </c>
      <c r="G177" s="1388"/>
      <c r="H177" s="1388"/>
      <c r="I177" s="1393"/>
      <c r="J177" s="1394"/>
      <c r="K177" s="1395"/>
      <c r="L177" s="1388"/>
      <c r="M177" s="1388"/>
      <c r="N177" s="1388"/>
    </row>
    <row r="178" spans="1:14">
      <c r="A178" s="1388"/>
      <c r="B178" s="1389"/>
      <c r="C178" s="220" t="s">
        <v>233</v>
      </c>
      <c r="D178" s="220" t="s">
        <v>232</v>
      </c>
      <c r="E178" s="220" t="s">
        <v>234</v>
      </c>
      <c r="F178" s="220" t="s">
        <v>233</v>
      </c>
      <c r="G178" s="220" t="s">
        <v>232</v>
      </c>
      <c r="H178" s="220" t="s">
        <v>234</v>
      </c>
      <c r="I178" s="220" t="s">
        <v>233</v>
      </c>
      <c r="J178" s="220" t="s">
        <v>232</v>
      </c>
      <c r="K178" s="220" t="s">
        <v>234</v>
      </c>
      <c r="L178" s="220" t="s">
        <v>233</v>
      </c>
      <c r="M178" s="220" t="s">
        <v>329</v>
      </c>
      <c r="N178" s="220" t="s">
        <v>234</v>
      </c>
    </row>
    <row r="179" spans="1:14">
      <c r="A179" s="221">
        <v>1</v>
      </c>
      <c r="B179" s="222" t="s">
        <v>330</v>
      </c>
      <c r="C179" s="149">
        <v>550</v>
      </c>
      <c r="D179" s="386">
        <v>6125</v>
      </c>
      <c r="E179" s="154">
        <f>C179+D179</f>
        <v>6675</v>
      </c>
      <c r="F179" s="149">
        <v>413</v>
      </c>
      <c r="G179" s="386">
        <v>5207</v>
      </c>
      <c r="H179" s="154">
        <f>F179+G179</f>
        <v>5620</v>
      </c>
      <c r="I179" s="149">
        <v>29</v>
      </c>
      <c r="J179" s="386">
        <v>80</v>
      </c>
      <c r="K179" s="154">
        <f>I179+J179</f>
        <v>109</v>
      </c>
      <c r="L179" s="154">
        <f t="shared" ref="L179:M182" si="68">C179+F179+I179</f>
        <v>992</v>
      </c>
      <c r="M179" s="154">
        <f t="shared" si="68"/>
        <v>11412</v>
      </c>
      <c r="N179" s="154">
        <f>L179+M179</f>
        <v>12404</v>
      </c>
    </row>
    <row r="180" spans="1:14">
      <c r="A180" s="221">
        <v>2</v>
      </c>
      <c r="B180" s="222" t="s">
        <v>331</v>
      </c>
      <c r="C180" s="149">
        <v>188</v>
      </c>
      <c r="D180" s="386">
        <v>3288</v>
      </c>
      <c r="E180" s="154">
        <f t="shared" ref="E180:E182" si="69">C180+D180</f>
        <v>3476</v>
      </c>
      <c r="F180" s="149">
        <v>702</v>
      </c>
      <c r="G180" s="386">
        <v>5529</v>
      </c>
      <c r="H180" s="154">
        <f t="shared" ref="H180:H182" si="70">F180+G180</f>
        <v>6231</v>
      </c>
      <c r="I180" s="149">
        <v>0</v>
      </c>
      <c r="J180" s="386"/>
      <c r="K180" s="154">
        <f t="shared" ref="K180:K182" si="71">I180+J180</f>
        <v>0</v>
      </c>
      <c r="L180" s="154">
        <f t="shared" si="68"/>
        <v>890</v>
      </c>
      <c r="M180" s="154">
        <f t="shared" si="68"/>
        <v>8817</v>
      </c>
      <c r="N180" s="154">
        <f>L180+M180</f>
        <v>9707</v>
      </c>
    </row>
    <row r="181" spans="1:14">
      <c r="A181" s="221">
        <v>3</v>
      </c>
      <c r="B181" s="222" t="s">
        <v>332</v>
      </c>
      <c r="C181" s="214">
        <v>58</v>
      </c>
      <c r="D181" s="386">
        <v>2327</v>
      </c>
      <c r="E181" s="154">
        <f t="shared" si="69"/>
        <v>2385</v>
      </c>
      <c r="F181" s="214">
        <v>97</v>
      </c>
      <c r="G181" s="386">
        <v>664</v>
      </c>
      <c r="H181" s="154">
        <f t="shared" si="70"/>
        <v>761</v>
      </c>
      <c r="I181" s="214">
        <v>0</v>
      </c>
      <c r="J181" s="386"/>
      <c r="K181" s="154">
        <f t="shared" si="71"/>
        <v>0</v>
      </c>
      <c r="L181" s="154">
        <f t="shared" si="68"/>
        <v>155</v>
      </c>
      <c r="M181" s="154">
        <f t="shared" si="68"/>
        <v>2991</v>
      </c>
      <c r="N181" s="154">
        <f>L181+M181</f>
        <v>3146</v>
      </c>
    </row>
    <row r="182" spans="1:14">
      <c r="A182" s="221">
        <v>4</v>
      </c>
      <c r="B182" s="222" t="s">
        <v>612</v>
      </c>
      <c r="C182" s="214"/>
      <c r="D182" s="386"/>
      <c r="E182" s="154">
        <f t="shared" si="69"/>
        <v>0</v>
      </c>
      <c r="F182" s="214"/>
      <c r="G182" s="386"/>
      <c r="H182" s="154">
        <f t="shared" si="70"/>
        <v>0</v>
      </c>
      <c r="I182" s="214"/>
      <c r="J182" s="386"/>
      <c r="K182" s="154">
        <f t="shared" si="71"/>
        <v>0</v>
      </c>
      <c r="L182" s="154">
        <f t="shared" si="68"/>
        <v>0</v>
      </c>
      <c r="M182" s="154">
        <f t="shared" si="68"/>
        <v>0</v>
      </c>
      <c r="N182" s="154">
        <f>L182+M182</f>
        <v>0</v>
      </c>
    </row>
    <row r="183" spans="1:14">
      <c r="A183" s="221"/>
      <c r="B183" s="221" t="s">
        <v>6</v>
      </c>
      <c r="C183" s="154">
        <f t="shared" ref="C183:N183" si="72">SUM(C179:C182)</f>
        <v>796</v>
      </c>
      <c r="D183" s="154">
        <f t="shared" si="72"/>
        <v>11740</v>
      </c>
      <c r="E183" s="154">
        <f t="shared" si="72"/>
        <v>12536</v>
      </c>
      <c r="F183" s="154">
        <f t="shared" si="72"/>
        <v>1212</v>
      </c>
      <c r="G183" s="154">
        <f t="shared" si="72"/>
        <v>11400</v>
      </c>
      <c r="H183" s="154">
        <f t="shared" si="72"/>
        <v>12612</v>
      </c>
      <c r="I183" s="154">
        <f t="shared" si="72"/>
        <v>29</v>
      </c>
      <c r="J183" s="154">
        <f t="shared" si="72"/>
        <v>80</v>
      </c>
      <c r="K183" s="154">
        <f t="shared" si="72"/>
        <v>109</v>
      </c>
      <c r="L183" s="154">
        <f t="shared" si="72"/>
        <v>2037</v>
      </c>
      <c r="M183" s="154">
        <f t="shared" si="72"/>
        <v>23220</v>
      </c>
      <c r="N183" s="154">
        <f t="shared" si="72"/>
        <v>25257</v>
      </c>
    </row>
    <row r="184" spans="1:14">
      <c r="A184" s="121" t="s">
        <v>322</v>
      </c>
      <c r="B184" s="134"/>
      <c r="C184" s="308"/>
      <c r="D184" s="308"/>
      <c r="E184" s="308"/>
      <c r="F184" s="308"/>
      <c r="G184" s="308"/>
      <c r="H184" s="308"/>
      <c r="I184" s="308"/>
      <c r="J184" s="308"/>
      <c r="K184" s="121"/>
      <c r="L184" s="121"/>
      <c r="M184" s="121" t="s">
        <v>160</v>
      </c>
      <c r="N184" s="121"/>
    </row>
    <row r="185" spans="1:14" ht="15.75">
      <c r="A185" s="1387" t="s">
        <v>323</v>
      </c>
      <c r="B185" s="1387"/>
      <c r="C185" s="1387"/>
      <c r="D185" s="1387"/>
      <c r="E185" s="1387"/>
      <c r="F185" s="1387"/>
      <c r="G185" s="1387"/>
      <c r="H185" s="1387"/>
      <c r="I185" s="1387"/>
      <c r="J185" s="1387"/>
      <c r="K185" s="1387"/>
      <c r="L185" s="1387"/>
      <c r="M185" s="1387"/>
      <c r="N185" s="1387"/>
    </row>
    <row r="186" spans="1:14">
      <c r="A186" s="1388" t="s">
        <v>324</v>
      </c>
      <c r="B186" s="1389" t="s">
        <v>325</v>
      </c>
      <c r="C186" s="1388" t="s">
        <v>326</v>
      </c>
      <c r="D186" s="1388"/>
      <c r="E186" s="1388"/>
      <c r="F186" s="1388"/>
      <c r="G186" s="1388"/>
      <c r="H186" s="1388"/>
      <c r="I186" s="1390" t="s">
        <v>327</v>
      </c>
      <c r="J186" s="1391"/>
      <c r="K186" s="1392"/>
      <c r="L186" s="1388" t="s">
        <v>6</v>
      </c>
      <c r="M186" s="1388"/>
      <c r="N186" s="1388"/>
    </row>
    <row r="187" spans="1:14">
      <c r="A187" s="1388"/>
      <c r="B187" s="1389"/>
      <c r="C187" s="1388" t="s">
        <v>328</v>
      </c>
      <c r="D187" s="1388"/>
      <c r="E187" s="1388"/>
      <c r="F187" s="1388" t="s">
        <v>150</v>
      </c>
      <c r="G187" s="1388"/>
      <c r="H187" s="1388"/>
      <c r="I187" s="1393"/>
      <c r="J187" s="1394"/>
      <c r="K187" s="1395"/>
      <c r="L187" s="1388"/>
      <c r="M187" s="1388"/>
      <c r="N187" s="1388"/>
    </row>
    <row r="188" spans="1:14">
      <c r="A188" s="1388"/>
      <c r="B188" s="1389"/>
      <c r="C188" s="220" t="s">
        <v>233</v>
      </c>
      <c r="D188" s="220" t="s">
        <v>232</v>
      </c>
      <c r="E188" s="220" t="s">
        <v>234</v>
      </c>
      <c r="F188" s="220" t="s">
        <v>233</v>
      </c>
      <c r="G188" s="220" t="s">
        <v>232</v>
      </c>
      <c r="H188" s="220" t="s">
        <v>234</v>
      </c>
      <c r="I188" s="220" t="s">
        <v>233</v>
      </c>
      <c r="J188" s="220" t="s">
        <v>232</v>
      </c>
      <c r="K188" s="220" t="s">
        <v>234</v>
      </c>
      <c r="L188" s="220" t="s">
        <v>233</v>
      </c>
      <c r="M188" s="220" t="s">
        <v>329</v>
      </c>
      <c r="N188" s="220" t="s">
        <v>234</v>
      </c>
    </row>
    <row r="189" spans="1:14">
      <c r="A189" s="221">
        <v>1</v>
      </c>
      <c r="B189" s="222" t="s">
        <v>330</v>
      </c>
      <c r="C189" s="149">
        <v>269</v>
      </c>
      <c r="D189" s="386">
        <v>2487</v>
      </c>
      <c r="E189" s="154">
        <f>C189+D189</f>
        <v>2756</v>
      </c>
      <c r="F189" s="149">
        <v>609</v>
      </c>
      <c r="G189" s="386">
        <v>2009</v>
      </c>
      <c r="H189" s="154">
        <f>F189+G189</f>
        <v>2618</v>
      </c>
      <c r="I189" s="149">
        <v>3</v>
      </c>
      <c r="J189" s="386">
        <v>39</v>
      </c>
      <c r="K189" s="154">
        <f>I189+J189</f>
        <v>42</v>
      </c>
      <c r="L189" s="154">
        <f t="shared" ref="L189:M192" si="73">C189+F189+I189</f>
        <v>881</v>
      </c>
      <c r="M189" s="154">
        <f t="shared" si="73"/>
        <v>4535</v>
      </c>
      <c r="N189" s="154">
        <f>L189+M189</f>
        <v>5416</v>
      </c>
    </row>
    <row r="190" spans="1:14">
      <c r="A190" s="221">
        <v>2</v>
      </c>
      <c r="B190" s="222" t="s">
        <v>331</v>
      </c>
      <c r="C190" s="149">
        <v>49</v>
      </c>
      <c r="D190" s="386">
        <v>583</v>
      </c>
      <c r="E190" s="154">
        <f>C190+D190</f>
        <v>632</v>
      </c>
      <c r="F190" s="149">
        <v>373</v>
      </c>
      <c r="G190" s="386">
        <v>2890</v>
      </c>
      <c r="H190" s="154">
        <f>F190+G190</f>
        <v>3263</v>
      </c>
      <c r="I190" s="149"/>
      <c r="J190" s="386"/>
      <c r="K190" s="154">
        <f t="shared" ref="K190:K192" si="74">I190+J190</f>
        <v>0</v>
      </c>
      <c r="L190" s="154">
        <f t="shared" si="73"/>
        <v>422</v>
      </c>
      <c r="M190" s="154">
        <f t="shared" si="73"/>
        <v>3473</v>
      </c>
      <c r="N190" s="154">
        <f>L190+M190</f>
        <v>3895</v>
      </c>
    </row>
    <row r="191" spans="1:14">
      <c r="A191" s="221">
        <v>3</v>
      </c>
      <c r="B191" s="222" t="s">
        <v>332</v>
      </c>
      <c r="C191" s="214"/>
      <c r="D191" s="386"/>
      <c r="E191" s="154">
        <f>C191+D191</f>
        <v>0</v>
      </c>
      <c r="F191" s="214"/>
      <c r="G191" s="386"/>
      <c r="H191" s="154">
        <f>F191+G191</f>
        <v>0</v>
      </c>
      <c r="I191" s="214"/>
      <c r="J191" s="386"/>
      <c r="K191" s="154">
        <f t="shared" si="74"/>
        <v>0</v>
      </c>
      <c r="L191" s="154">
        <f t="shared" si="73"/>
        <v>0</v>
      </c>
      <c r="M191" s="154">
        <f t="shared" si="73"/>
        <v>0</v>
      </c>
      <c r="N191" s="154">
        <f>L191+M191</f>
        <v>0</v>
      </c>
    </row>
    <row r="192" spans="1:14">
      <c r="A192" s="221">
        <v>4</v>
      </c>
      <c r="B192" s="222" t="s">
        <v>612</v>
      </c>
      <c r="C192" s="214"/>
      <c r="D192" s="386"/>
      <c r="E192" s="154">
        <f>C192+D192</f>
        <v>0</v>
      </c>
      <c r="F192" s="214"/>
      <c r="G192" s="386"/>
      <c r="H192" s="154">
        <f>F192+G192</f>
        <v>0</v>
      </c>
      <c r="I192" s="214"/>
      <c r="J192" s="386"/>
      <c r="K192" s="154">
        <f t="shared" si="74"/>
        <v>0</v>
      </c>
      <c r="L192" s="154">
        <f t="shared" si="73"/>
        <v>0</v>
      </c>
      <c r="M192" s="154">
        <f t="shared" si="73"/>
        <v>0</v>
      </c>
      <c r="N192" s="154">
        <f>L192+M192</f>
        <v>0</v>
      </c>
    </row>
    <row r="193" spans="1:17">
      <c r="A193" s="221"/>
      <c r="B193" s="221" t="s">
        <v>6</v>
      </c>
      <c r="C193" s="154">
        <f t="shared" ref="C193:N193" si="75">SUM(C189:C192)</f>
        <v>318</v>
      </c>
      <c r="D193" s="154">
        <f t="shared" si="75"/>
        <v>3070</v>
      </c>
      <c r="E193" s="154">
        <f t="shared" si="75"/>
        <v>3388</v>
      </c>
      <c r="F193" s="154">
        <f t="shared" si="75"/>
        <v>982</v>
      </c>
      <c r="G193" s="154">
        <f t="shared" si="75"/>
        <v>4899</v>
      </c>
      <c r="H193" s="154">
        <f t="shared" si="75"/>
        <v>5881</v>
      </c>
      <c r="I193" s="154">
        <f t="shared" si="75"/>
        <v>3</v>
      </c>
      <c r="J193" s="154">
        <f t="shared" si="75"/>
        <v>39</v>
      </c>
      <c r="K193" s="154">
        <f t="shared" si="75"/>
        <v>42</v>
      </c>
      <c r="L193" s="154">
        <f t="shared" si="75"/>
        <v>1303</v>
      </c>
      <c r="M193" s="145">
        <f t="shared" si="75"/>
        <v>8008</v>
      </c>
      <c r="N193" s="154">
        <f t="shared" si="75"/>
        <v>9311</v>
      </c>
    </row>
    <row r="194" spans="1:17">
      <c r="A194" s="121" t="s">
        <v>322</v>
      </c>
      <c r="B194" s="134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 t="s">
        <v>85</v>
      </c>
      <c r="N194" s="121"/>
    </row>
    <row r="195" spans="1:17" ht="15.75">
      <c r="A195" s="1387" t="s">
        <v>323</v>
      </c>
      <c r="B195" s="1387"/>
      <c r="C195" s="1387"/>
      <c r="D195" s="1387"/>
      <c r="E195" s="1387"/>
      <c r="F195" s="1387"/>
      <c r="G195" s="1387"/>
      <c r="H195" s="1387"/>
      <c r="I195" s="1387"/>
      <c r="J195" s="1387"/>
      <c r="K195" s="1387"/>
      <c r="L195" s="1387"/>
      <c r="M195" s="1387"/>
      <c r="N195" s="1387"/>
    </row>
    <row r="196" spans="1:17">
      <c r="A196" s="1388" t="s">
        <v>324</v>
      </c>
      <c r="B196" s="1389" t="s">
        <v>325</v>
      </c>
      <c r="C196" s="1388" t="s">
        <v>326</v>
      </c>
      <c r="D196" s="1388"/>
      <c r="E196" s="1388"/>
      <c r="F196" s="1388"/>
      <c r="G196" s="1388"/>
      <c r="H196" s="1388"/>
      <c r="I196" s="1390" t="s">
        <v>327</v>
      </c>
      <c r="J196" s="1391"/>
      <c r="K196" s="1392"/>
      <c r="L196" s="1388" t="s">
        <v>6</v>
      </c>
      <c r="M196" s="1388"/>
      <c r="N196" s="1388"/>
    </row>
    <row r="197" spans="1:17">
      <c r="A197" s="1388"/>
      <c r="B197" s="1389"/>
      <c r="C197" s="1388" t="s">
        <v>328</v>
      </c>
      <c r="D197" s="1388"/>
      <c r="E197" s="1388"/>
      <c r="F197" s="1388" t="s">
        <v>150</v>
      </c>
      <c r="G197" s="1388"/>
      <c r="H197" s="1388"/>
      <c r="I197" s="1393"/>
      <c r="J197" s="1394"/>
      <c r="K197" s="1395"/>
      <c r="L197" s="1388"/>
      <c r="M197" s="1388"/>
      <c r="N197" s="1388"/>
    </row>
    <row r="198" spans="1:17">
      <c r="A198" s="1388"/>
      <c r="B198" s="1389"/>
      <c r="C198" s="220" t="s">
        <v>233</v>
      </c>
      <c r="D198" s="220" t="s">
        <v>232</v>
      </c>
      <c r="E198" s="220" t="s">
        <v>234</v>
      </c>
      <c r="F198" s="220" t="s">
        <v>233</v>
      </c>
      <c r="G198" s="220" t="s">
        <v>232</v>
      </c>
      <c r="H198" s="220" t="s">
        <v>234</v>
      </c>
      <c r="I198" s="220" t="s">
        <v>233</v>
      </c>
      <c r="J198" s="220" t="s">
        <v>232</v>
      </c>
      <c r="K198" s="220" t="s">
        <v>234</v>
      </c>
      <c r="L198" s="220" t="s">
        <v>233</v>
      </c>
      <c r="M198" s="220" t="s">
        <v>329</v>
      </c>
      <c r="N198" s="220" t="s">
        <v>234</v>
      </c>
    </row>
    <row r="199" spans="1:17">
      <c r="A199" s="221">
        <v>1</v>
      </c>
      <c r="B199" s="222" t="s">
        <v>330</v>
      </c>
      <c r="C199" s="387">
        <v>323</v>
      </c>
      <c r="D199" s="386">
        <v>4351</v>
      </c>
      <c r="E199" s="601">
        <f>C199+D199</f>
        <v>4674</v>
      </c>
      <c r="F199" s="387">
        <v>186</v>
      </c>
      <c r="G199" s="386">
        <v>1688</v>
      </c>
      <c r="H199" s="601">
        <f>F199+G199</f>
        <v>1874</v>
      </c>
      <c r="I199" s="387">
        <v>20</v>
      </c>
      <c r="J199" s="386">
        <v>294</v>
      </c>
      <c r="K199" s="601">
        <f>I199+J199</f>
        <v>314</v>
      </c>
      <c r="L199" s="601">
        <f t="shared" ref="L199" si="76">C199+F199+I199</f>
        <v>529</v>
      </c>
      <c r="M199" s="601">
        <f t="shared" ref="M199" si="77">D199+G199+J199</f>
        <v>6333</v>
      </c>
      <c r="N199" s="601">
        <f t="shared" ref="N199" si="78">E199+H199+K199</f>
        <v>6862</v>
      </c>
    </row>
    <row r="200" spans="1:17">
      <c r="A200" s="221">
        <v>2</v>
      </c>
      <c r="B200" s="222" t="s">
        <v>331</v>
      </c>
      <c r="C200" s="387">
        <v>3</v>
      </c>
      <c r="D200" s="386">
        <v>4036</v>
      </c>
      <c r="E200" s="601">
        <f t="shared" ref="E200:E202" si="79">C200+D200</f>
        <v>4039</v>
      </c>
      <c r="F200" s="387">
        <v>29</v>
      </c>
      <c r="G200" s="386">
        <v>1895</v>
      </c>
      <c r="H200" s="601">
        <f t="shared" ref="H200:H202" si="80">F200+G200</f>
        <v>1924</v>
      </c>
      <c r="I200" s="387">
        <v>0</v>
      </c>
      <c r="J200" s="386">
        <v>0</v>
      </c>
      <c r="K200" s="601">
        <f t="shared" ref="K200:K202" si="81">I200+J200</f>
        <v>0</v>
      </c>
      <c r="L200" s="601">
        <f t="shared" ref="L200:L202" si="82">C200+F200+I200</f>
        <v>32</v>
      </c>
      <c r="M200" s="601">
        <f t="shared" ref="M200:M202" si="83">D200+G200+J200</f>
        <v>5931</v>
      </c>
      <c r="N200" s="601">
        <f t="shared" ref="N200:N202" si="84">E200+H200+K200</f>
        <v>5963</v>
      </c>
    </row>
    <row r="201" spans="1:17">
      <c r="A201" s="221">
        <v>3</v>
      </c>
      <c r="B201" s="222" t="s">
        <v>332</v>
      </c>
      <c r="C201" s="963">
        <v>0</v>
      </c>
      <c r="D201" s="386">
        <v>227</v>
      </c>
      <c r="E201" s="601">
        <f t="shared" si="79"/>
        <v>227</v>
      </c>
      <c r="F201" s="963">
        <v>0</v>
      </c>
      <c r="G201" s="386">
        <v>4</v>
      </c>
      <c r="H201" s="601">
        <f t="shared" si="80"/>
        <v>4</v>
      </c>
      <c r="I201" s="963">
        <v>0</v>
      </c>
      <c r="J201" s="386">
        <v>0</v>
      </c>
      <c r="K201" s="601">
        <f t="shared" si="81"/>
        <v>0</v>
      </c>
      <c r="L201" s="601">
        <f t="shared" si="82"/>
        <v>0</v>
      </c>
      <c r="M201" s="601">
        <f t="shared" si="83"/>
        <v>231</v>
      </c>
      <c r="N201" s="601">
        <f t="shared" si="84"/>
        <v>231</v>
      </c>
    </row>
    <row r="202" spans="1:17">
      <c r="A202" s="221">
        <v>4</v>
      </c>
      <c r="B202" s="222" t="s">
        <v>612</v>
      </c>
      <c r="C202" s="963">
        <v>1</v>
      </c>
      <c r="D202" s="386">
        <v>0</v>
      </c>
      <c r="E202" s="601">
        <f t="shared" si="79"/>
        <v>1</v>
      </c>
      <c r="F202" s="963">
        <v>0</v>
      </c>
      <c r="G202" s="386">
        <v>17</v>
      </c>
      <c r="H202" s="601">
        <f t="shared" si="80"/>
        <v>17</v>
      </c>
      <c r="I202" s="963">
        <v>2</v>
      </c>
      <c r="J202" s="386">
        <v>2</v>
      </c>
      <c r="K202" s="601">
        <f t="shared" si="81"/>
        <v>4</v>
      </c>
      <c r="L202" s="601">
        <f t="shared" si="82"/>
        <v>3</v>
      </c>
      <c r="M202" s="601">
        <f t="shared" si="83"/>
        <v>19</v>
      </c>
      <c r="N202" s="601">
        <f t="shared" si="84"/>
        <v>22</v>
      </c>
      <c r="Q202" s="219">
        <f>33+259+4</f>
        <v>296</v>
      </c>
    </row>
    <row r="203" spans="1:17">
      <c r="A203" s="221"/>
      <c r="B203" s="221" t="s">
        <v>6</v>
      </c>
      <c r="C203" s="154">
        <f t="shared" ref="C203:N203" si="85">SUM(C199:C202)</f>
        <v>327</v>
      </c>
      <c r="D203" s="154">
        <f t="shared" si="85"/>
        <v>8614</v>
      </c>
      <c r="E203" s="154">
        <f t="shared" si="85"/>
        <v>8941</v>
      </c>
      <c r="F203" s="154">
        <f t="shared" si="85"/>
        <v>215</v>
      </c>
      <c r="G203" s="154">
        <f t="shared" si="85"/>
        <v>3604</v>
      </c>
      <c r="H203" s="154">
        <f t="shared" si="85"/>
        <v>3819</v>
      </c>
      <c r="I203" s="154">
        <f t="shared" si="85"/>
        <v>22</v>
      </c>
      <c r="J203" s="154">
        <f t="shared" si="85"/>
        <v>296</v>
      </c>
      <c r="K203" s="154">
        <f t="shared" si="85"/>
        <v>318</v>
      </c>
      <c r="L203" s="154">
        <f t="shared" si="85"/>
        <v>564</v>
      </c>
      <c r="M203" s="154">
        <f t="shared" si="85"/>
        <v>12514</v>
      </c>
      <c r="N203" s="154">
        <f t="shared" si="85"/>
        <v>13078</v>
      </c>
    </row>
    <row r="204" spans="1:17">
      <c r="A204" s="121" t="s">
        <v>322</v>
      </c>
      <c r="B204" s="134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 t="s">
        <v>142</v>
      </c>
      <c r="N204" s="121"/>
    </row>
    <row r="205" spans="1:17" ht="15.75">
      <c r="A205" s="1387" t="s">
        <v>323</v>
      </c>
      <c r="B205" s="1387"/>
      <c r="C205" s="1387"/>
      <c r="D205" s="1387"/>
      <c r="E205" s="1387"/>
      <c r="F205" s="1387"/>
      <c r="G205" s="1387"/>
      <c r="H205" s="1387"/>
      <c r="I205" s="1387"/>
      <c r="J205" s="1387"/>
      <c r="K205" s="1387"/>
      <c r="L205" s="1387"/>
      <c r="M205" s="1387"/>
      <c r="N205" s="1387"/>
    </row>
    <row r="206" spans="1:17">
      <c r="A206" s="1388" t="s">
        <v>324</v>
      </c>
      <c r="B206" s="1389" t="s">
        <v>325</v>
      </c>
      <c r="C206" s="1388" t="s">
        <v>326</v>
      </c>
      <c r="D206" s="1388"/>
      <c r="E206" s="1388"/>
      <c r="F206" s="1388"/>
      <c r="G206" s="1388"/>
      <c r="H206" s="1388"/>
      <c r="I206" s="1390" t="s">
        <v>327</v>
      </c>
      <c r="J206" s="1391"/>
      <c r="K206" s="1392"/>
      <c r="L206" s="1388" t="s">
        <v>6</v>
      </c>
      <c r="M206" s="1388"/>
      <c r="N206" s="1388"/>
    </row>
    <row r="207" spans="1:17">
      <c r="A207" s="1388"/>
      <c r="B207" s="1389"/>
      <c r="C207" s="1388" t="s">
        <v>328</v>
      </c>
      <c r="D207" s="1388"/>
      <c r="E207" s="1388"/>
      <c r="F207" s="1388" t="s">
        <v>150</v>
      </c>
      <c r="G207" s="1388"/>
      <c r="H207" s="1388"/>
      <c r="I207" s="1393"/>
      <c r="J207" s="1394"/>
      <c r="K207" s="1395"/>
      <c r="L207" s="1388"/>
      <c r="M207" s="1388"/>
      <c r="N207" s="1388"/>
    </row>
    <row r="208" spans="1:17">
      <c r="A208" s="1388"/>
      <c r="B208" s="1389"/>
      <c r="C208" s="220" t="s">
        <v>233</v>
      </c>
      <c r="D208" s="220" t="s">
        <v>232</v>
      </c>
      <c r="E208" s="220" t="s">
        <v>234</v>
      </c>
      <c r="F208" s="220" t="s">
        <v>233</v>
      </c>
      <c r="G208" s="220" t="s">
        <v>232</v>
      </c>
      <c r="H208" s="220" t="s">
        <v>234</v>
      </c>
      <c r="I208" s="220" t="s">
        <v>233</v>
      </c>
      <c r="J208" s="220" t="s">
        <v>232</v>
      </c>
      <c r="K208" s="220" t="s">
        <v>234</v>
      </c>
      <c r="L208" s="220" t="s">
        <v>233</v>
      </c>
      <c r="M208" s="220" t="s">
        <v>329</v>
      </c>
      <c r="N208" s="220" t="s">
        <v>234</v>
      </c>
    </row>
    <row r="209" spans="1:14">
      <c r="A209" s="221">
        <v>1</v>
      </c>
      <c r="B209" s="222" t="s">
        <v>330</v>
      </c>
      <c r="C209" s="149">
        <v>244</v>
      </c>
      <c r="D209" s="386">
        <v>5483</v>
      </c>
      <c r="E209" s="154">
        <f>C209+D209</f>
        <v>5727</v>
      </c>
      <c r="F209" s="149">
        <v>35</v>
      </c>
      <c r="G209" s="386">
        <v>3003</v>
      </c>
      <c r="H209" s="154">
        <f>F209+G209</f>
        <v>3038</v>
      </c>
      <c r="I209" s="149">
        <v>71</v>
      </c>
      <c r="J209" s="386">
        <v>123</v>
      </c>
      <c r="K209" s="154">
        <f>I209+J209</f>
        <v>194</v>
      </c>
      <c r="L209" s="154">
        <f t="shared" ref="L209:M212" si="86">C209+F209+I209</f>
        <v>350</v>
      </c>
      <c r="M209" s="154">
        <f t="shared" si="86"/>
        <v>8609</v>
      </c>
      <c r="N209" s="154">
        <f>L209+M209</f>
        <v>8959</v>
      </c>
    </row>
    <row r="210" spans="1:14">
      <c r="A210" s="221">
        <v>2</v>
      </c>
      <c r="B210" s="222" t="s">
        <v>331</v>
      </c>
      <c r="C210" s="149">
        <v>0</v>
      </c>
      <c r="D210" s="386">
        <v>2904</v>
      </c>
      <c r="E210" s="154">
        <f t="shared" ref="E210:E212" si="87">C210+D210</f>
        <v>2904</v>
      </c>
      <c r="F210" s="149">
        <v>144</v>
      </c>
      <c r="G210" s="386">
        <v>3347</v>
      </c>
      <c r="H210" s="154">
        <f t="shared" ref="H210:H212" si="88">F210+G210</f>
        <v>3491</v>
      </c>
      <c r="I210" s="149">
        <v>0</v>
      </c>
      <c r="J210" s="386">
        <v>0</v>
      </c>
      <c r="K210" s="154">
        <f t="shared" ref="K210:K212" si="89">I210+J210</f>
        <v>0</v>
      </c>
      <c r="L210" s="154">
        <f t="shared" si="86"/>
        <v>144</v>
      </c>
      <c r="M210" s="154">
        <f t="shared" si="86"/>
        <v>6251</v>
      </c>
      <c r="N210" s="154">
        <f>L210+M210</f>
        <v>6395</v>
      </c>
    </row>
    <row r="211" spans="1:14">
      <c r="A211" s="221">
        <v>3</v>
      </c>
      <c r="B211" s="222" t="s">
        <v>332</v>
      </c>
      <c r="C211" s="214">
        <v>0</v>
      </c>
      <c r="D211" s="386">
        <v>28</v>
      </c>
      <c r="E211" s="154">
        <f t="shared" si="87"/>
        <v>28</v>
      </c>
      <c r="F211" s="214">
        <v>0</v>
      </c>
      <c r="G211" s="386">
        <v>9</v>
      </c>
      <c r="H211" s="154">
        <f t="shared" si="88"/>
        <v>9</v>
      </c>
      <c r="I211" s="214">
        <v>0</v>
      </c>
      <c r="J211" s="386">
        <v>0</v>
      </c>
      <c r="K211" s="154">
        <f t="shared" si="89"/>
        <v>0</v>
      </c>
      <c r="L211" s="154">
        <f t="shared" si="86"/>
        <v>0</v>
      </c>
      <c r="M211" s="154">
        <f t="shared" si="86"/>
        <v>37</v>
      </c>
      <c r="N211" s="154">
        <f>L211+M211</f>
        <v>37</v>
      </c>
    </row>
    <row r="212" spans="1:14">
      <c r="A212" s="221">
        <v>4</v>
      </c>
      <c r="B212" s="222" t="s">
        <v>612</v>
      </c>
      <c r="C212" s="214">
        <v>0</v>
      </c>
      <c r="D212" s="386">
        <v>2</v>
      </c>
      <c r="E212" s="154">
        <f t="shared" si="87"/>
        <v>2</v>
      </c>
      <c r="F212" s="214">
        <v>0</v>
      </c>
      <c r="G212" s="386">
        <v>7</v>
      </c>
      <c r="H212" s="154">
        <f t="shared" si="88"/>
        <v>7</v>
      </c>
      <c r="I212" s="214">
        <v>0</v>
      </c>
      <c r="J212" s="386">
        <v>0</v>
      </c>
      <c r="K212" s="154">
        <f t="shared" si="89"/>
        <v>0</v>
      </c>
      <c r="L212" s="154">
        <f t="shared" si="86"/>
        <v>0</v>
      </c>
      <c r="M212" s="154">
        <f t="shared" si="86"/>
        <v>9</v>
      </c>
      <c r="N212" s="154">
        <f>L212+M212</f>
        <v>9</v>
      </c>
    </row>
    <row r="213" spans="1:14">
      <c r="A213" s="221"/>
      <c r="B213" s="221" t="s">
        <v>6</v>
      </c>
      <c r="C213" s="154">
        <f t="shared" ref="C213:N213" si="90">SUM(C209:C212)</f>
        <v>244</v>
      </c>
      <c r="D213" s="154">
        <f t="shared" si="90"/>
        <v>8417</v>
      </c>
      <c r="E213" s="154">
        <f t="shared" si="90"/>
        <v>8661</v>
      </c>
      <c r="F213" s="154">
        <f t="shared" si="90"/>
        <v>179</v>
      </c>
      <c r="G213" s="154">
        <f t="shared" si="90"/>
        <v>6366</v>
      </c>
      <c r="H213" s="154">
        <f t="shared" si="90"/>
        <v>6545</v>
      </c>
      <c r="I213" s="154">
        <f t="shared" si="90"/>
        <v>71</v>
      </c>
      <c r="J213" s="154">
        <f t="shared" si="90"/>
        <v>123</v>
      </c>
      <c r="K213" s="154">
        <f t="shared" si="90"/>
        <v>194</v>
      </c>
      <c r="L213" s="145">
        <f t="shared" si="90"/>
        <v>494</v>
      </c>
      <c r="M213" s="145">
        <f t="shared" si="90"/>
        <v>14906</v>
      </c>
      <c r="N213" s="154">
        <f t="shared" si="90"/>
        <v>15400</v>
      </c>
    </row>
    <row r="214" spans="1:14">
      <c r="A214" s="121" t="s">
        <v>322</v>
      </c>
      <c r="B214" s="134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 t="s">
        <v>189</v>
      </c>
      <c r="N214" s="121"/>
    </row>
    <row r="215" spans="1:14" ht="15.75">
      <c r="A215" s="1387" t="s">
        <v>323</v>
      </c>
      <c r="B215" s="1387"/>
      <c r="C215" s="1387"/>
      <c r="D215" s="1387"/>
      <c r="E215" s="1387"/>
      <c r="F215" s="1387"/>
      <c r="G215" s="1387"/>
      <c r="H215" s="1387"/>
      <c r="I215" s="1387"/>
      <c r="J215" s="1387"/>
      <c r="K215" s="1387"/>
      <c r="L215" s="1387"/>
      <c r="M215" s="1387"/>
      <c r="N215" s="1387"/>
    </row>
    <row r="216" spans="1:14">
      <c r="A216" s="1388" t="s">
        <v>324</v>
      </c>
      <c r="B216" s="1389" t="s">
        <v>325</v>
      </c>
      <c r="C216" s="1388" t="s">
        <v>326</v>
      </c>
      <c r="D216" s="1388"/>
      <c r="E216" s="1388"/>
      <c r="F216" s="1388"/>
      <c r="G216" s="1388"/>
      <c r="H216" s="1388"/>
      <c r="I216" s="1390" t="s">
        <v>327</v>
      </c>
      <c r="J216" s="1391"/>
      <c r="K216" s="1392"/>
      <c r="L216" s="1388" t="s">
        <v>6</v>
      </c>
      <c r="M216" s="1388"/>
      <c r="N216" s="1388"/>
    </row>
    <row r="217" spans="1:14">
      <c r="A217" s="1388"/>
      <c r="B217" s="1389"/>
      <c r="C217" s="1388" t="s">
        <v>328</v>
      </c>
      <c r="D217" s="1388"/>
      <c r="E217" s="1388"/>
      <c r="F217" s="1388" t="s">
        <v>150</v>
      </c>
      <c r="G217" s="1388"/>
      <c r="H217" s="1388"/>
      <c r="I217" s="1393"/>
      <c r="J217" s="1394"/>
      <c r="K217" s="1395"/>
      <c r="L217" s="1388"/>
      <c r="M217" s="1388"/>
      <c r="N217" s="1388"/>
    </row>
    <row r="218" spans="1:14">
      <c r="A218" s="1388"/>
      <c r="B218" s="1389"/>
      <c r="C218" s="220" t="s">
        <v>233</v>
      </c>
      <c r="D218" s="220" t="s">
        <v>232</v>
      </c>
      <c r="E218" s="220" t="s">
        <v>234</v>
      </c>
      <c r="F218" s="220" t="s">
        <v>233</v>
      </c>
      <c r="G218" s="220" t="s">
        <v>232</v>
      </c>
      <c r="H218" s="220" t="s">
        <v>234</v>
      </c>
      <c r="I218" s="220" t="s">
        <v>233</v>
      </c>
      <c r="J218" s="220" t="s">
        <v>232</v>
      </c>
      <c r="K218" s="220" t="s">
        <v>234</v>
      </c>
      <c r="L218" s="220" t="s">
        <v>233</v>
      </c>
      <c r="M218" s="220" t="s">
        <v>329</v>
      </c>
      <c r="N218" s="220" t="s">
        <v>234</v>
      </c>
    </row>
    <row r="219" spans="1:14">
      <c r="A219" s="221">
        <v>1</v>
      </c>
      <c r="B219" s="222" t="s">
        <v>330</v>
      </c>
      <c r="C219" s="929">
        <v>497</v>
      </c>
      <c r="D219" s="930">
        <v>1581</v>
      </c>
      <c r="E219" s="154">
        <f t="shared" ref="E219:E221" si="91">C219+D219</f>
        <v>2078</v>
      </c>
      <c r="F219" s="929">
        <v>247</v>
      </c>
      <c r="G219" s="930">
        <v>1145</v>
      </c>
      <c r="H219" s="154">
        <f t="shared" ref="H219:H221" si="92">F219+G219</f>
        <v>1392</v>
      </c>
      <c r="I219" s="149">
        <v>1</v>
      </c>
      <c r="J219" s="386">
        <v>88</v>
      </c>
      <c r="K219" s="154">
        <f>I219+J219</f>
        <v>89</v>
      </c>
      <c r="L219" s="154">
        <f t="shared" ref="L219:M222" si="93">C219+F219+I219</f>
        <v>745</v>
      </c>
      <c r="M219" s="154">
        <f t="shared" si="93"/>
        <v>2814</v>
      </c>
      <c r="N219" s="154">
        <f>L219+M219</f>
        <v>3559</v>
      </c>
    </row>
    <row r="220" spans="1:14">
      <c r="A220" s="221">
        <v>2</v>
      </c>
      <c r="B220" s="222" t="s">
        <v>331</v>
      </c>
      <c r="C220" s="929"/>
      <c r="D220" s="930">
        <v>1327</v>
      </c>
      <c r="E220" s="154">
        <f t="shared" si="91"/>
        <v>1327</v>
      </c>
      <c r="F220" s="929">
        <v>516</v>
      </c>
      <c r="G220" s="930">
        <v>3197</v>
      </c>
      <c r="H220" s="154">
        <f t="shared" si="92"/>
        <v>3713</v>
      </c>
      <c r="I220" s="149"/>
      <c r="J220" s="386"/>
      <c r="K220" s="154">
        <f t="shared" ref="K220:K222" si="94">I220+J220</f>
        <v>0</v>
      </c>
      <c r="L220" s="154">
        <f t="shared" si="93"/>
        <v>516</v>
      </c>
      <c r="M220" s="154">
        <f t="shared" si="93"/>
        <v>4524</v>
      </c>
      <c r="N220" s="154">
        <f>L220+M220</f>
        <v>5040</v>
      </c>
    </row>
    <row r="221" spans="1:14">
      <c r="A221" s="221">
        <v>3</v>
      </c>
      <c r="B221" s="222" t="s">
        <v>332</v>
      </c>
      <c r="C221" s="214"/>
      <c r="D221" s="386"/>
      <c r="E221" s="154">
        <f t="shared" si="91"/>
        <v>0</v>
      </c>
      <c r="F221" s="214"/>
      <c r="G221" s="386"/>
      <c r="H221" s="154">
        <f t="shared" si="92"/>
        <v>0</v>
      </c>
      <c r="I221" s="214"/>
      <c r="J221" s="386"/>
      <c r="K221" s="154">
        <f t="shared" si="94"/>
        <v>0</v>
      </c>
      <c r="L221" s="154">
        <f t="shared" si="93"/>
        <v>0</v>
      </c>
      <c r="M221" s="154">
        <f t="shared" si="93"/>
        <v>0</v>
      </c>
      <c r="N221" s="154">
        <f>L221+M221</f>
        <v>0</v>
      </c>
    </row>
    <row r="222" spans="1:14">
      <c r="A222" s="221">
        <v>4</v>
      </c>
      <c r="B222" s="222" t="s">
        <v>612</v>
      </c>
      <c r="C222" s="214"/>
      <c r="D222" s="386"/>
      <c r="E222" s="154">
        <f>C222+D222</f>
        <v>0</v>
      </c>
      <c r="F222" s="214"/>
      <c r="G222" s="386"/>
      <c r="H222" s="154">
        <f>F222+G222</f>
        <v>0</v>
      </c>
      <c r="I222" s="214"/>
      <c r="J222" s="386"/>
      <c r="K222" s="154">
        <f t="shared" si="94"/>
        <v>0</v>
      </c>
      <c r="L222" s="154">
        <f t="shared" si="93"/>
        <v>0</v>
      </c>
      <c r="M222" s="154">
        <f t="shared" si="93"/>
        <v>0</v>
      </c>
      <c r="N222" s="154">
        <f>L222+M222</f>
        <v>0</v>
      </c>
    </row>
    <row r="223" spans="1:14">
      <c r="A223" s="221"/>
      <c r="B223" s="221" t="s">
        <v>6</v>
      </c>
      <c r="C223" s="154">
        <f t="shared" ref="C223:N223" si="95">SUM(C219:C222)</f>
        <v>497</v>
      </c>
      <c r="D223" s="154">
        <f t="shared" si="95"/>
        <v>2908</v>
      </c>
      <c r="E223" s="154">
        <f t="shared" si="95"/>
        <v>3405</v>
      </c>
      <c r="F223" s="154">
        <f t="shared" si="95"/>
        <v>763</v>
      </c>
      <c r="G223" s="154">
        <f t="shared" si="95"/>
        <v>4342</v>
      </c>
      <c r="H223" s="154">
        <f t="shared" si="95"/>
        <v>5105</v>
      </c>
      <c r="I223" s="154">
        <f t="shared" si="95"/>
        <v>1</v>
      </c>
      <c r="J223" s="154">
        <f t="shared" si="95"/>
        <v>88</v>
      </c>
      <c r="K223" s="154">
        <f t="shared" si="95"/>
        <v>89</v>
      </c>
      <c r="L223" s="154">
        <f t="shared" si="95"/>
        <v>1261</v>
      </c>
      <c r="M223" s="154">
        <f t="shared" si="95"/>
        <v>7338</v>
      </c>
      <c r="N223" s="145">
        <f t="shared" si="95"/>
        <v>8599</v>
      </c>
    </row>
    <row r="224" spans="1:14">
      <c r="A224" s="121" t="s">
        <v>322</v>
      </c>
      <c r="B224" s="134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 t="s">
        <v>144</v>
      </c>
      <c r="N224" s="121"/>
    </row>
    <row r="225" spans="1:14" ht="15.75">
      <c r="A225" s="1387" t="s">
        <v>323</v>
      </c>
      <c r="B225" s="1387"/>
      <c r="C225" s="1387"/>
      <c r="D225" s="1387"/>
      <c r="E225" s="1387"/>
      <c r="F225" s="1387"/>
      <c r="G225" s="1387"/>
      <c r="H225" s="1387"/>
      <c r="I225" s="1387"/>
      <c r="J225" s="1387"/>
      <c r="K225" s="1387"/>
      <c r="L225" s="1387"/>
      <c r="M225" s="1387"/>
      <c r="N225" s="1387"/>
    </row>
    <row r="226" spans="1:14">
      <c r="A226" s="1388" t="s">
        <v>324</v>
      </c>
      <c r="B226" s="1389" t="s">
        <v>325</v>
      </c>
      <c r="C226" s="1388" t="s">
        <v>326</v>
      </c>
      <c r="D226" s="1388"/>
      <c r="E226" s="1388"/>
      <c r="F226" s="1388"/>
      <c r="G226" s="1388"/>
      <c r="H226" s="1388"/>
      <c r="I226" s="1390" t="s">
        <v>327</v>
      </c>
      <c r="J226" s="1391"/>
      <c r="K226" s="1392"/>
      <c r="L226" s="1388" t="s">
        <v>6</v>
      </c>
      <c r="M226" s="1388"/>
      <c r="N226" s="1388"/>
    </row>
    <row r="227" spans="1:14">
      <c r="A227" s="1388"/>
      <c r="B227" s="1389"/>
      <c r="C227" s="1388" t="s">
        <v>328</v>
      </c>
      <c r="D227" s="1388"/>
      <c r="E227" s="1388"/>
      <c r="F227" s="1388" t="s">
        <v>150</v>
      </c>
      <c r="G227" s="1388"/>
      <c r="H227" s="1388"/>
      <c r="I227" s="1393"/>
      <c r="J227" s="1394"/>
      <c r="K227" s="1395"/>
      <c r="L227" s="1388"/>
      <c r="M227" s="1388"/>
      <c r="N227" s="1388"/>
    </row>
    <row r="228" spans="1:14">
      <c r="A228" s="1388"/>
      <c r="B228" s="1389"/>
      <c r="C228" s="220" t="s">
        <v>233</v>
      </c>
      <c r="D228" s="220" t="s">
        <v>232</v>
      </c>
      <c r="E228" s="220" t="s">
        <v>234</v>
      </c>
      <c r="F228" s="220" t="s">
        <v>233</v>
      </c>
      <c r="G228" s="220" t="s">
        <v>232</v>
      </c>
      <c r="H228" s="220" t="s">
        <v>234</v>
      </c>
      <c r="I228" s="220" t="s">
        <v>233</v>
      </c>
      <c r="J228" s="220" t="s">
        <v>232</v>
      </c>
      <c r="K228" s="220" t="s">
        <v>234</v>
      </c>
      <c r="L228" s="220" t="s">
        <v>233</v>
      </c>
      <c r="M228" s="220" t="s">
        <v>329</v>
      </c>
      <c r="N228" s="220" t="s">
        <v>234</v>
      </c>
    </row>
    <row r="229" spans="1:14">
      <c r="A229" s="221">
        <v>1</v>
      </c>
      <c r="B229" s="222" t="s">
        <v>330</v>
      </c>
      <c r="C229" s="149">
        <v>4144</v>
      </c>
      <c r="D229" s="386">
        <v>1315</v>
      </c>
      <c r="E229" s="601">
        <f>C229+D229</f>
        <v>5459</v>
      </c>
      <c r="F229" s="149">
        <v>1223</v>
      </c>
      <c r="G229" s="386">
        <v>1544</v>
      </c>
      <c r="H229" s="601">
        <f>F229+G229</f>
        <v>2767</v>
      </c>
      <c r="I229" s="149">
        <v>47</v>
      </c>
      <c r="J229" s="386">
        <v>513</v>
      </c>
      <c r="K229" s="601">
        <f>I229+J229</f>
        <v>560</v>
      </c>
      <c r="L229" s="154">
        <f t="shared" ref="L229:M232" si="96">C229+F229+I229</f>
        <v>5414</v>
      </c>
      <c r="M229" s="154">
        <f t="shared" si="96"/>
        <v>3372</v>
      </c>
      <c r="N229" s="154">
        <f>L229+M229</f>
        <v>8786</v>
      </c>
    </row>
    <row r="230" spans="1:14">
      <c r="A230" s="221">
        <v>2</v>
      </c>
      <c r="B230" s="222" t="s">
        <v>331</v>
      </c>
      <c r="C230" s="149">
        <v>49</v>
      </c>
      <c r="D230" s="386">
        <v>838</v>
      </c>
      <c r="E230" s="601">
        <f>C230+D230</f>
        <v>887</v>
      </c>
      <c r="F230" s="149">
        <v>869</v>
      </c>
      <c r="G230" s="386">
        <v>4204</v>
      </c>
      <c r="H230" s="601">
        <f>F230+G230</f>
        <v>5073</v>
      </c>
      <c r="I230" s="149"/>
      <c r="J230" s="386"/>
      <c r="K230" s="601">
        <f>I230+J230</f>
        <v>0</v>
      </c>
      <c r="L230" s="154">
        <f t="shared" si="96"/>
        <v>918</v>
      </c>
      <c r="M230" s="154">
        <f t="shared" si="96"/>
        <v>5042</v>
      </c>
      <c r="N230" s="154">
        <f>L230+M230</f>
        <v>5960</v>
      </c>
    </row>
    <row r="231" spans="1:14">
      <c r="A231" s="221">
        <v>3</v>
      </c>
      <c r="B231" s="222" t="s">
        <v>332</v>
      </c>
      <c r="C231" s="214">
        <v>2</v>
      </c>
      <c r="D231" s="386"/>
      <c r="E231" s="601">
        <f>C231+D231</f>
        <v>2</v>
      </c>
      <c r="F231" s="214">
        <v>3</v>
      </c>
      <c r="G231" s="386"/>
      <c r="H231" s="601">
        <f>F231+G231</f>
        <v>3</v>
      </c>
      <c r="I231" s="214"/>
      <c r="J231" s="386"/>
      <c r="K231" s="601">
        <f>I231+J231</f>
        <v>0</v>
      </c>
      <c r="L231" s="154">
        <f t="shared" si="96"/>
        <v>5</v>
      </c>
      <c r="M231" s="154">
        <f t="shared" si="96"/>
        <v>0</v>
      </c>
      <c r="N231" s="154">
        <f>L231+M231</f>
        <v>5</v>
      </c>
    </row>
    <row r="232" spans="1:14">
      <c r="A232" s="221">
        <v>4</v>
      </c>
      <c r="B232" s="222" t="s">
        <v>612</v>
      </c>
      <c r="C232" s="214"/>
      <c r="D232" s="386"/>
      <c r="E232" s="601">
        <f>C232+D232</f>
        <v>0</v>
      </c>
      <c r="F232" s="214"/>
      <c r="G232" s="386"/>
      <c r="H232" s="601">
        <f>F232+G232</f>
        <v>0</v>
      </c>
      <c r="I232" s="214"/>
      <c r="J232" s="386"/>
      <c r="K232" s="601">
        <f>I232+J232</f>
        <v>0</v>
      </c>
      <c r="L232" s="154">
        <f t="shared" si="96"/>
        <v>0</v>
      </c>
      <c r="M232" s="154">
        <f t="shared" si="96"/>
        <v>0</v>
      </c>
      <c r="N232" s="154">
        <f>L232+M232</f>
        <v>0</v>
      </c>
    </row>
    <row r="233" spans="1:14">
      <c r="A233" s="221"/>
      <c r="B233" s="221" t="s">
        <v>6</v>
      </c>
      <c r="C233" s="154">
        <f t="shared" ref="C233:N233" si="97">SUM(C229:C232)</f>
        <v>4195</v>
      </c>
      <c r="D233" s="154">
        <f t="shared" si="97"/>
        <v>2153</v>
      </c>
      <c r="E233" s="154">
        <f t="shared" si="97"/>
        <v>6348</v>
      </c>
      <c r="F233" s="154">
        <f t="shared" si="97"/>
        <v>2095</v>
      </c>
      <c r="G233" s="154">
        <f t="shared" si="97"/>
        <v>5748</v>
      </c>
      <c r="H233" s="154">
        <f t="shared" si="97"/>
        <v>7843</v>
      </c>
      <c r="I233" s="154">
        <f t="shared" si="97"/>
        <v>47</v>
      </c>
      <c r="J233" s="154">
        <f t="shared" si="97"/>
        <v>513</v>
      </c>
      <c r="K233" s="154">
        <f t="shared" si="97"/>
        <v>560</v>
      </c>
      <c r="L233" s="154">
        <f t="shared" si="97"/>
        <v>6337</v>
      </c>
      <c r="M233" s="154">
        <f t="shared" si="97"/>
        <v>8414</v>
      </c>
      <c r="N233" s="145">
        <f t="shared" si="97"/>
        <v>14751</v>
      </c>
    </row>
    <row r="234" spans="1:14" ht="21">
      <c r="A234" s="1257" t="s">
        <v>323</v>
      </c>
      <c r="B234" s="1257"/>
      <c r="C234" s="1257"/>
      <c r="D234" s="1257"/>
      <c r="E234" s="1257"/>
      <c r="F234" s="1257"/>
      <c r="G234" s="1257"/>
      <c r="H234" s="1257"/>
      <c r="I234" s="1257"/>
      <c r="J234" s="1257"/>
      <c r="K234" s="1257"/>
      <c r="L234" s="1257"/>
      <c r="M234" s="1257"/>
      <c r="N234" s="1257"/>
    </row>
    <row r="235" spans="1:14" ht="17.25" customHeight="1">
      <c r="A235" s="1396" t="s">
        <v>886</v>
      </c>
      <c r="B235" s="1396"/>
      <c r="C235" s="1396"/>
      <c r="D235" s="1396"/>
      <c r="E235" s="1396"/>
      <c r="F235" s="1396"/>
      <c r="G235" s="1396"/>
      <c r="H235" s="1396"/>
      <c r="I235" s="1396"/>
      <c r="J235" s="1396"/>
      <c r="K235" s="1396"/>
      <c r="L235" s="1396"/>
      <c r="M235" s="1396"/>
      <c r="N235" s="1396"/>
    </row>
    <row r="236" spans="1:14" ht="17.25" customHeight="1">
      <c r="A236" s="170" t="s">
        <v>322</v>
      </c>
    </row>
    <row r="237" spans="1:14" ht="27.75" customHeight="1">
      <c r="A237" s="1341" t="s">
        <v>324</v>
      </c>
      <c r="B237" s="1243" t="s">
        <v>325</v>
      </c>
      <c r="C237" s="1341" t="s">
        <v>326</v>
      </c>
      <c r="D237" s="1341"/>
      <c r="E237" s="1341"/>
      <c r="F237" s="1341"/>
      <c r="G237" s="1341"/>
      <c r="H237" s="1341"/>
      <c r="I237" s="1381" t="s">
        <v>543</v>
      </c>
      <c r="J237" s="1382"/>
      <c r="K237" s="1383"/>
      <c r="L237" s="1341" t="s">
        <v>6</v>
      </c>
      <c r="M237" s="1341"/>
      <c r="N237" s="1341"/>
    </row>
    <row r="238" spans="1:14" ht="27.75" customHeight="1">
      <c r="A238" s="1341"/>
      <c r="B238" s="1243"/>
      <c r="C238" s="1341" t="s">
        <v>328</v>
      </c>
      <c r="D238" s="1341"/>
      <c r="E238" s="1341"/>
      <c r="F238" s="1341" t="s">
        <v>150</v>
      </c>
      <c r="G238" s="1341"/>
      <c r="H238" s="1341"/>
      <c r="I238" s="1384"/>
      <c r="J238" s="1385"/>
      <c r="K238" s="1386"/>
      <c r="L238" s="1341"/>
      <c r="M238" s="1341"/>
      <c r="N238" s="1341"/>
    </row>
    <row r="239" spans="1:14" ht="27.75" customHeight="1">
      <c r="A239" s="1341"/>
      <c r="B239" s="1243"/>
      <c r="C239" s="194" t="s">
        <v>95</v>
      </c>
      <c r="D239" s="194" t="s">
        <v>0</v>
      </c>
      <c r="E239" s="194" t="s">
        <v>6</v>
      </c>
      <c r="F239" s="194" t="s">
        <v>95</v>
      </c>
      <c r="G239" s="194" t="s">
        <v>0</v>
      </c>
      <c r="H239" s="194" t="s">
        <v>6</v>
      </c>
      <c r="I239" s="194" t="s">
        <v>95</v>
      </c>
      <c r="J239" s="194" t="s">
        <v>0</v>
      </c>
      <c r="K239" s="194" t="s">
        <v>6</v>
      </c>
      <c r="L239" s="194" t="s">
        <v>95</v>
      </c>
      <c r="M239" s="194" t="s">
        <v>0</v>
      </c>
      <c r="N239" s="194" t="s">
        <v>6</v>
      </c>
    </row>
    <row r="240" spans="1:14" ht="51" customHeight="1">
      <c r="A240" s="223">
        <v>1</v>
      </c>
      <c r="B240" s="224" t="s">
        <v>330</v>
      </c>
      <c r="C240" s="971">
        <f>C6+C17+C28+C39+C49+C59+C69+C79+C89+C99+C109+C119+C139+C149+C159+C169+C179+C189+C199+C209+C219+C229+C129</f>
        <v>25274</v>
      </c>
      <c r="D240" s="971">
        <f t="shared" ref="D240:N240" si="98">D6+D17+D28+D39+D49+D59+D69+D79+D89+D99+D109+D119+D139+D149+D159+D169+D179+D189+D199+D209+D219+D229+D129</f>
        <v>87968</v>
      </c>
      <c r="E240" s="971">
        <f t="shared" si="98"/>
        <v>113242</v>
      </c>
      <c r="F240" s="971">
        <f t="shared" si="98"/>
        <v>10390</v>
      </c>
      <c r="G240" s="971">
        <f t="shared" si="98"/>
        <v>80067</v>
      </c>
      <c r="H240" s="971">
        <f t="shared" si="98"/>
        <v>90457</v>
      </c>
      <c r="I240" s="971">
        <f t="shared" si="98"/>
        <v>1650</v>
      </c>
      <c r="J240" s="971">
        <f t="shared" si="98"/>
        <v>11427</v>
      </c>
      <c r="K240" s="971">
        <f t="shared" si="98"/>
        <v>13077</v>
      </c>
      <c r="L240" s="971">
        <f t="shared" si="98"/>
        <v>37314</v>
      </c>
      <c r="M240" s="971">
        <f t="shared" si="98"/>
        <v>179462</v>
      </c>
      <c r="N240" s="971">
        <f t="shared" si="98"/>
        <v>216776</v>
      </c>
    </row>
    <row r="241" spans="1:14" ht="51" customHeight="1">
      <c r="A241" s="223">
        <v>2</v>
      </c>
      <c r="B241" s="222" t="s">
        <v>331</v>
      </c>
      <c r="C241" s="971">
        <f t="shared" ref="C241:N241" si="99">C7+C18+C29+C40+C50+C60+C70+C80+C90+C100+C110+C120+C140+C150+C160+C170+C180+C190+C200+C210+C220+C230+C130</f>
        <v>2558</v>
      </c>
      <c r="D241" s="971">
        <f t="shared" si="99"/>
        <v>43888</v>
      </c>
      <c r="E241" s="971">
        <f t="shared" si="99"/>
        <v>46446</v>
      </c>
      <c r="F241" s="971">
        <f t="shared" si="99"/>
        <v>11732</v>
      </c>
      <c r="G241" s="971">
        <f t="shared" si="99"/>
        <v>99782</v>
      </c>
      <c r="H241" s="971">
        <f t="shared" si="99"/>
        <v>111514</v>
      </c>
      <c r="I241" s="971">
        <f t="shared" si="99"/>
        <v>0</v>
      </c>
      <c r="J241" s="971">
        <f t="shared" si="99"/>
        <v>0</v>
      </c>
      <c r="K241" s="971">
        <f t="shared" si="99"/>
        <v>0</v>
      </c>
      <c r="L241" s="971">
        <f t="shared" si="99"/>
        <v>14290</v>
      </c>
      <c r="M241" s="971">
        <f t="shared" si="99"/>
        <v>143670</v>
      </c>
      <c r="N241" s="971">
        <f t="shared" si="99"/>
        <v>157960</v>
      </c>
    </row>
    <row r="242" spans="1:14" ht="51" customHeight="1">
      <c r="A242" s="223">
        <v>3</v>
      </c>
      <c r="B242" s="224" t="s">
        <v>332</v>
      </c>
      <c r="C242" s="971">
        <f t="shared" ref="C242:N242" si="100">C8+C19+C30+C41+C51+C61+C71+C81+C91+C101+C111+C121+C141+C151+C161+C171+C181+C191+C201+C211+C221+C231+C131</f>
        <v>86</v>
      </c>
      <c r="D242" s="971">
        <f t="shared" si="100"/>
        <v>5112</v>
      </c>
      <c r="E242" s="971">
        <f t="shared" si="100"/>
        <v>5198</v>
      </c>
      <c r="F242" s="971">
        <f t="shared" si="100"/>
        <v>110</v>
      </c>
      <c r="G242" s="971">
        <f t="shared" si="100"/>
        <v>3614</v>
      </c>
      <c r="H242" s="971">
        <f t="shared" si="100"/>
        <v>3724</v>
      </c>
      <c r="I242" s="971">
        <f t="shared" si="100"/>
        <v>0</v>
      </c>
      <c r="J242" s="971">
        <f t="shared" si="100"/>
        <v>0</v>
      </c>
      <c r="K242" s="971">
        <f t="shared" si="100"/>
        <v>0</v>
      </c>
      <c r="L242" s="971">
        <f t="shared" si="100"/>
        <v>196</v>
      </c>
      <c r="M242" s="971">
        <f t="shared" si="100"/>
        <v>8726</v>
      </c>
      <c r="N242" s="971">
        <f t="shared" si="100"/>
        <v>8922</v>
      </c>
    </row>
    <row r="243" spans="1:14" ht="51" customHeight="1">
      <c r="A243" s="223">
        <v>4</v>
      </c>
      <c r="B243" s="222" t="s">
        <v>612</v>
      </c>
      <c r="C243" s="971">
        <f t="shared" ref="C243:N243" si="101">C9+C20+C31+C42+C52+C62+C72+C82+C92+C102+C112+C122+C142+C152+C162+C172+C182+C192+C202+C212+C222+C232+C132</f>
        <v>7</v>
      </c>
      <c r="D243" s="971">
        <f t="shared" si="101"/>
        <v>16</v>
      </c>
      <c r="E243" s="971">
        <f t="shared" si="101"/>
        <v>23</v>
      </c>
      <c r="F243" s="971">
        <f t="shared" si="101"/>
        <v>4</v>
      </c>
      <c r="G243" s="971">
        <f t="shared" si="101"/>
        <v>56</v>
      </c>
      <c r="H243" s="971">
        <f t="shared" si="101"/>
        <v>60</v>
      </c>
      <c r="I243" s="971">
        <f t="shared" si="101"/>
        <v>17</v>
      </c>
      <c r="J243" s="971">
        <f t="shared" si="101"/>
        <v>15</v>
      </c>
      <c r="K243" s="971">
        <f t="shared" si="101"/>
        <v>32</v>
      </c>
      <c r="L243" s="971">
        <f t="shared" si="101"/>
        <v>28</v>
      </c>
      <c r="M243" s="971">
        <f t="shared" si="101"/>
        <v>87</v>
      </c>
      <c r="N243" s="971">
        <f t="shared" si="101"/>
        <v>115</v>
      </c>
    </row>
    <row r="244" spans="1:14" ht="51" customHeight="1">
      <c r="A244" s="226"/>
      <c r="B244" s="191" t="s">
        <v>6</v>
      </c>
      <c r="C244" s="227">
        <f>SUM(C240:C243)</f>
        <v>27925</v>
      </c>
      <c r="D244" s="227">
        <f t="shared" ref="D244:N244" si="102">SUM(D240:D243)</f>
        <v>136984</v>
      </c>
      <c r="E244" s="227">
        <f t="shared" si="102"/>
        <v>164909</v>
      </c>
      <c r="F244" s="227">
        <f t="shared" si="102"/>
        <v>22236</v>
      </c>
      <c r="G244" s="227">
        <f t="shared" si="102"/>
        <v>183519</v>
      </c>
      <c r="H244" s="227">
        <f t="shared" si="102"/>
        <v>205755</v>
      </c>
      <c r="I244" s="227">
        <f t="shared" si="102"/>
        <v>1667</v>
      </c>
      <c r="J244" s="227">
        <f t="shared" si="102"/>
        <v>11442</v>
      </c>
      <c r="K244" s="227">
        <f t="shared" si="102"/>
        <v>13109</v>
      </c>
      <c r="L244" s="227">
        <f t="shared" si="102"/>
        <v>51828</v>
      </c>
      <c r="M244" s="227">
        <f t="shared" si="102"/>
        <v>331945</v>
      </c>
      <c r="N244" s="227">
        <f t="shared" si="102"/>
        <v>383773</v>
      </c>
    </row>
    <row r="246" spans="1:14">
      <c r="C246" s="657" t="str">
        <f>IF(C244='Med. Attent. at Births B- 5'!F174,"TRUE","FALSE")</f>
        <v>TRUE</v>
      </c>
      <c r="D246" s="657" t="str">
        <f>IF(D244='Med. Attent. at Births B- 5'!F393,"TRUE","FALSE")</f>
        <v>TRUE</v>
      </c>
      <c r="E246" s="657"/>
      <c r="F246" s="657" t="str">
        <f>IF(F244='Med. Attent. at Births B- 5'!I174,"TRUE","FALSE")</f>
        <v>TRUE</v>
      </c>
      <c r="G246" s="657" t="str">
        <f>IF(G244='Med. Attent. at Births B- 5'!I393,"TRUE","FALSE")</f>
        <v>TRUE</v>
      </c>
      <c r="H246" s="657"/>
      <c r="I246" s="657"/>
      <c r="J246" s="657"/>
      <c r="K246" s="657"/>
      <c r="L246" s="657"/>
      <c r="M246" s="657"/>
      <c r="N246" s="657"/>
    </row>
    <row r="250" spans="1:14">
      <c r="H250" s="1121"/>
      <c r="I250" s="1121"/>
    </row>
  </sheetData>
  <mergeCells count="193">
    <mergeCell ref="A2:N2"/>
    <mergeCell ref="A3:A5"/>
    <mergeCell ref="B3:B5"/>
    <mergeCell ref="C3:H3"/>
    <mergeCell ref="I3:K4"/>
    <mergeCell ref="L3:N4"/>
    <mergeCell ref="C4:E4"/>
    <mergeCell ref="F4:H4"/>
    <mergeCell ref="A24:N24"/>
    <mergeCell ref="A25:A27"/>
    <mergeCell ref="B25:B27"/>
    <mergeCell ref="C25:H25"/>
    <mergeCell ref="I25:K26"/>
    <mergeCell ref="L25:N26"/>
    <mergeCell ref="C26:E26"/>
    <mergeCell ref="F26:H26"/>
    <mergeCell ref="A13:N13"/>
    <mergeCell ref="A14:A16"/>
    <mergeCell ref="B14:B16"/>
    <mergeCell ref="C14:H14"/>
    <mergeCell ref="I14:K15"/>
    <mergeCell ref="L14:N15"/>
    <mergeCell ref="C15:E15"/>
    <mergeCell ref="F15:H15"/>
    <mergeCell ref="A45:N45"/>
    <mergeCell ref="A46:A48"/>
    <mergeCell ref="B46:B48"/>
    <mergeCell ref="C46:H46"/>
    <mergeCell ref="I46:K47"/>
    <mergeCell ref="L46:N47"/>
    <mergeCell ref="C47:E47"/>
    <mergeCell ref="F47:H47"/>
    <mergeCell ref="A35:N35"/>
    <mergeCell ref="A36:A38"/>
    <mergeCell ref="B36:B38"/>
    <mergeCell ref="C36:H36"/>
    <mergeCell ref="I36:K37"/>
    <mergeCell ref="L36:N37"/>
    <mergeCell ref="C37:E37"/>
    <mergeCell ref="F37:H37"/>
    <mergeCell ref="A65:N65"/>
    <mergeCell ref="A66:A68"/>
    <mergeCell ref="B66:B68"/>
    <mergeCell ref="C66:H66"/>
    <mergeCell ref="I66:K67"/>
    <mergeCell ref="L66:N67"/>
    <mergeCell ref="C67:E67"/>
    <mergeCell ref="F67:H67"/>
    <mergeCell ref="A55:N55"/>
    <mergeCell ref="A56:A58"/>
    <mergeCell ref="B56:B58"/>
    <mergeCell ref="C56:H56"/>
    <mergeCell ref="I56:K57"/>
    <mergeCell ref="L56:N57"/>
    <mergeCell ref="C57:E57"/>
    <mergeCell ref="F57:H57"/>
    <mergeCell ref="A85:N85"/>
    <mergeCell ref="A86:A88"/>
    <mergeCell ref="B86:B88"/>
    <mergeCell ref="C86:H86"/>
    <mergeCell ref="I86:K87"/>
    <mergeCell ref="L86:N87"/>
    <mergeCell ref="C87:E87"/>
    <mergeCell ref="F87:H87"/>
    <mergeCell ref="A75:N75"/>
    <mergeCell ref="A76:A78"/>
    <mergeCell ref="B76:B78"/>
    <mergeCell ref="C76:H76"/>
    <mergeCell ref="I76:K77"/>
    <mergeCell ref="L76:N77"/>
    <mergeCell ref="C77:E77"/>
    <mergeCell ref="F77:H77"/>
    <mergeCell ref="A105:N105"/>
    <mergeCell ref="A106:A108"/>
    <mergeCell ref="B106:B108"/>
    <mergeCell ref="C106:H106"/>
    <mergeCell ref="I106:K107"/>
    <mergeCell ref="L106:N107"/>
    <mergeCell ref="C107:E107"/>
    <mergeCell ref="F107:H107"/>
    <mergeCell ref="A95:N95"/>
    <mergeCell ref="A96:A98"/>
    <mergeCell ref="B96:B98"/>
    <mergeCell ref="C96:H96"/>
    <mergeCell ref="I96:K97"/>
    <mergeCell ref="L96:N97"/>
    <mergeCell ref="C97:E97"/>
    <mergeCell ref="F97:H97"/>
    <mergeCell ref="A135:N135"/>
    <mergeCell ref="A136:A138"/>
    <mergeCell ref="B136:B138"/>
    <mergeCell ref="C136:H136"/>
    <mergeCell ref="I136:K137"/>
    <mergeCell ref="L136:N137"/>
    <mergeCell ref="C137:E137"/>
    <mergeCell ref="F137:H137"/>
    <mergeCell ref="A115:N115"/>
    <mergeCell ref="A116:A118"/>
    <mergeCell ref="B116:B118"/>
    <mergeCell ref="C116:H116"/>
    <mergeCell ref="I116:K117"/>
    <mergeCell ref="L116:N117"/>
    <mergeCell ref="C117:E117"/>
    <mergeCell ref="F117:H117"/>
    <mergeCell ref="A125:N125"/>
    <mergeCell ref="A126:A128"/>
    <mergeCell ref="B126:B128"/>
    <mergeCell ref="C126:H126"/>
    <mergeCell ref="I126:K127"/>
    <mergeCell ref="L126:N127"/>
    <mergeCell ref="C127:E127"/>
    <mergeCell ref="F127:H127"/>
    <mergeCell ref="A155:N155"/>
    <mergeCell ref="A156:A158"/>
    <mergeCell ref="B156:B158"/>
    <mergeCell ref="C156:H156"/>
    <mergeCell ref="I156:K157"/>
    <mergeCell ref="L156:N157"/>
    <mergeCell ref="C157:E157"/>
    <mergeCell ref="F157:H157"/>
    <mergeCell ref="A145:N145"/>
    <mergeCell ref="A146:A148"/>
    <mergeCell ref="B146:B148"/>
    <mergeCell ref="C146:H146"/>
    <mergeCell ref="I146:K147"/>
    <mergeCell ref="L146:N147"/>
    <mergeCell ref="C147:E147"/>
    <mergeCell ref="F147:H147"/>
    <mergeCell ref="A175:N175"/>
    <mergeCell ref="A176:A178"/>
    <mergeCell ref="B176:B178"/>
    <mergeCell ref="C176:H176"/>
    <mergeCell ref="I176:K177"/>
    <mergeCell ref="L176:N177"/>
    <mergeCell ref="C177:E177"/>
    <mergeCell ref="F177:H177"/>
    <mergeCell ref="A165:N165"/>
    <mergeCell ref="A166:A168"/>
    <mergeCell ref="B166:B168"/>
    <mergeCell ref="C166:H166"/>
    <mergeCell ref="I166:K167"/>
    <mergeCell ref="L166:N167"/>
    <mergeCell ref="C167:E167"/>
    <mergeCell ref="F167:H167"/>
    <mergeCell ref="A195:N195"/>
    <mergeCell ref="A196:A198"/>
    <mergeCell ref="B196:B198"/>
    <mergeCell ref="C196:H196"/>
    <mergeCell ref="I196:K197"/>
    <mergeCell ref="L196:N197"/>
    <mergeCell ref="C197:E197"/>
    <mergeCell ref="F197:H197"/>
    <mergeCell ref="A185:N185"/>
    <mergeCell ref="A186:A188"/>
    <mergeCell ref="B186:B188"/>
    <mergeCell ref="C186:H186"/>
    <mergeCell ref="I186:K187"/>
    <mergeCell ref="L186:N187"/>
    <mergeCell ref="C187:E187"/>
    <mergeCell ref="F187:H187"/>
    <mergeCell ref="A215:N215"/>
    <mergeCell ref="A216:A218"/>
    <mergeCell ref="B216:B218"/>
    <mergeCell ref="C216:H216"/>
    <mergeCell ref="I216:K217"/>
    <mergeCell ref="L216:N217"/>
    <mergeCell ref="C217:E217"/>
    <mergeCell ref="F217:H217"/>
    <mergeCell ref="A205:N205"/>
    <mergeCell ref="A206:A208"/>
    <mergeCell ref="B206:B208"/>
    <mergeCell ref="C206:H206"/>
    <mergeCell ref="I206:K207"/>
    <mergeCell ref="L206:N207"/>
    <mergeCell ref="C207:E207"/>
    <mergeCell ref="F207:H207"/>
    <mergeCell ref="A234:N234"/>
    <mergeCell ref="A237:A239"/>
    <mergeCell ref="B237:B239"/>
    <mergeCell ref="C237:H237"/>
    <mergeCell ref="I237:K238"/>
    <mergeCell ref="L237:N238"/>
    <mergeCell ref="C238:E238"/>
    <mergeCell ref="F238:H238"/>
    <mergeCell ref="A225:N225"/>
    <mergeCell ref="A226:A228"/>
    <mergeCell ref="B226:B228"/>
    <mergeCell ref="C226:H226"/>
    <mergeCell ref="I226:K227"/>
    <mergeCell ref="L226:N227"/>
    <mergeCell ref="C227:E227"/>
    <mergeCell ref="F227:H227"/>
    <mergeCell ref="A235:N23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336600"/>
  </sheetPr>
  <dimension ref="A1:X182"/>
  <sheetViews>
    <sheetView topLeftCell="A112" zoomScaleSheetLayoutView="70" workbookViewId="0">
      <selection activeCell="Q88" sqref="Q88"/>
    </sheetView>
  </sheetViews>
  <sheetFormatPr defaultColWidth="9.140625" defaultRowHeight="15.75"/>
  <cols>
    <col min="1" max="1" width="18.5703125" style="33" customWidth="1"/>
    <col min="2" max="11" width="11.85546875" style="33" customWidth="1"/>
    <col min="12" max="12" width="4.42578125" style="33" customWidth="1"/>
    <col min="13" max="13" width="19.7109375" style="33" customWidth="1"/>
    <col min="14" max="23" width="11.85546875" style="33" customWidth="1"/>
    <col min="24" max="16384" width="9.140625" style="396"/>
  </cols>
  <sheetData>
    <row r="1" spans="1:23">
      <c r="A1" s="1397" t="s">
        <v>550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55"/>
      <c r="M1" s="1397" t="s">
        <v>550</v>
      </c>
      <c r="N1" s="1397"/>
      <c r="O1" s="1397"/>
      <c r="P1" s="1397"/>
      <c r="Q1" s="1397"/>
      <c r="R1" s="1397"/>
      <c r="S1" s="1397"/>
      <c r="T1" s="1397"/>
      <c r="U1" s="1397"/>
      <c r="V1" s="1397"/>
      <c r="W1" s="1397"/>
    </row>
    <row r="2" spans="1:23">
      <c r="A2" s="1397" t="s">
        <v>258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55"/>
      <c r="M2" s="1397" t="s">
        <v>258</v>
      </c>
      <c r="N2" s="1397"/>
      <c r="O2" s="1397"/>
      <c r="P2" s="1397"/>
      <c r="Q2" s="1397"/>
      <c r="R2" s="1397"/>
      <c r="S2" s="1397"/>
      <c r="T2" s="1397"/>
      <c r="U2" s="1397"/>
      <c r="V2" s="1397"/>
      <c r="W2" s="1397"/>
    </row>
    <row r="3" spans="1:23">
      <c r="A3" s="55" t="s">
        <v>521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 t="s">
        <v>521</v>
      </c>
      <c r="N3" s="55"/>
      <c r="O3" s="55"/>
      <c r="P3" s="55"/>
      <c r="Q3" s="55"/>
      <c r="R3" s="55"/>
      <c r="S3" s="55"/>
      <c r="T3" s="55"/>
      <c r="U3" s="55"/>
      <c r="V3" s="55"/>
      <c r="W3" s="55"/>
    </row>
    <row r="4" spans="1:23" ht="16.5" thickBot="1">
      <c r="A4" s="55" t="s">
        <v>551</v>
      </c>
      <c r="B4" s="55"/>
      <c r="C4" s="55"/>
      <c r="D4" s="55"/>
      <c r="E4" s="55"/>
      <c r="F4" s="55"/>
      <c r="G4" s="55"/>
      <c r="H4" s="55"/>
      <c r="I4" s="55" t="s">
        <v>299</v>
      </c>
      <c r="J4" s="55"/>
      <c r="K4" s="55"/>
      <c r="L4" s="55"/>
      <c r="M4" s="55" t="s">
        <v>726</v>
      </c>
      <c r="N4" s="55"/>
      <c r="O4" s="55"/>
      <c r="P4" s="55"/>
      <c r="Q4" s="55"/>
      <c r="R4" s="55"/>
      <c r="S4" s="55"/>
      <c r="T4" s="55"/>
      <c r="U4" s="55" t="s">
        <v>727</v>
      </c>
      <c r="V4" s="55"/>
      <c r="W4" s="55"/>
    </row>
    <row r="5" spans="1:23" ht="27.75" customHeight="1">
      <c r="A5" s="1398" t="s">
        <v>590</v>
      </c>
      <c r="B5" s="1400" t="s">
        <v>736</v>
      </c>
      <c r="C5" s="1401"/>
      <c r="D5" s="1401"/>
      <c r="E5" s="1401"/>
      <c r="F5" s="1401"/>
      <c r="G5" s="1401"/>
      <c r="H5" s="1401"/>
      <c r="I5" s="1401"/>
      <c r="J5" s="1402"/>
      <c r="K5" s="1403" t="s">
        <v>185</v>
      </c>
      <c r="M5" s="1398" t="s">
        <v>590</v>
      </c>
      <c r="N5" s="1400" t="s">
        <v>164</v>
      </c>
      <c r="O5" s="1401"/>
      <c r="P5" s="1401"/>
      <c r="Q5" s="1401"/>
      <c r="R5" s="1401"/>
      <c r="S5" s="1401"/>
      <c r="T5" s="1401"/>
      <c r="U5" s="1401"/>
      <c r="V5" s="1402"/>
      <c r="W5" s="1403" t="s">
        <v>737</v>
      </c>
    </row>
    <row r="6" spans="1:23" ht="27.75" customHeight="1">
      <c r="A6" s="1399"/>
      <c r="B6" s="404">
        <v>1</v>
      </c>
      <c r="C6" s="404">
        <v>2</v>
      </c>
      <c r="D6" s="404">
        <v>3</v>
      </c>
      <c r="E6" s="404">
        <v>4</v>
      </c>
      <c r="F6" s="404">
        <v>5</v>
      </c>
      <c r="G6" s="404">
        <v>6</v>
      </c>
      <c r="H6" s="404" t="s">
        <v>182</v>
      </c>
      <c r="I6" s="404" t="s">
        <v>612</v>
      </c>
      <c r="J6" s="404" t="s">
        <v>6</v>
      </c>
      <c r="K6" s="1404"/>
      <c r="M6" s="1399"/>
      <c r="N6" s="404">
        <v>1</v>
      </c>
      <c r="O6" s="404">
        <v>2</v>
      </c>
      <c r="P6" s="404">
        <v>3</v>
      </c>
      <c r="Q6" s="404">
        <v>4</v>
      </c>
      <c r="R6" s="404">
        <v>5</v>
      </c>
      <c r="S6" s="404">
        <v>6</v>
      </c>
      <c r="T6" s="404" t="s">
        <v>182</v>
      </c>
      <c r="U6" s="404" t="s">
        <v>612</v>
      </c>
      <c r="V6" s="404" t="s">
        <v>6</v>
      </c>
      <c r="W6" s="1404"/>
    </row>
    <row r="7" spans="1:23" ht="29.25" customHeight="1">
      <c r="A7" s="479" t="s">
        <v>301</v>
      </c>
      <c r="B7" s="78"/>
      <c r="C7" s="78"/>
      <c r="D7" s="78"/>
      <c r="E7" s="78"/>
      <c r="F7" s="78"/>
      <c r="G7" s="78"/>
      <c r="H7" s="78"/>
      <c r="I7" s="78"/>
      <c r="J7" s="473">
        <f t="shared" ref="J7:J15" si="0">SUM(B7:I7)</f>
        <v>0</v>
      </c>
      <c r="K7" s="476">
        <f>J7/$J$16*100</f>
        <v>0</v>
      </c>
      <c r="M7" s="479" t="s">
        <v>301</v>
      </c>
      <c r="N7" s="78"/>
      <c r="O7" s="78"/>
      <c r="P7" s="78"/>
      <c r="Q7" s="78"/>
      <c r="R7" s="78"/>
      <c r="S7" s="78"/>
      <c r="T7" s="78"/>
      <c r="U7" s="78"/>
      <c r="V7" s="473">
        <f t="shared" ref="V7:V15" si="1">SUM(N7:U7)</f>
        <v>0</v>
      </c>
      <c r="W7" s="54">
        <f>V7/$V$16*100</f>
        <v>0</v>
      </c>
    </row>
    <row r="8" spans="1:23" ht="29.25" customHeight="1">
      <c r="A8" s="479" t="s">
        <v>265</v>
      </c>
      <c r="B8" s="78">
        <v>2445</v>
      </c>
      <c r="C8" s="78"/>
      <c r="D8" s="78"/>
      <c r="E8" s="78"/>
      <c r="F8" s="78"/>
      <c r="G8" s="78"/>
      <c r="H8" s="78"/>
      <c r="I8" s="78"/>
      <c r="J8" s="473">
        <f t="shared" si="0"/>
        <v>2445</v>
      </c>
      <c r="K8" s="476">
        <f t="shared" ref="K8:K16" si="2">J8/$J$16*100</f>
        <v>9.8799854527821562</v>
      </c>
      <c r="M8" s="479" t="s">
        <v>265</v>
      </c>
      <c r="N8" s="78">
        <v>178</v>
      </c>
      <c r="O8" s="78"/>
      <c r="P8" s="78"/>
      <c r="Q8" s="78"/>
      <c r="R8" s="78"/>
      <c r="S8" s="78"/>
      <c r="T8" s="78"/>
      <c r="U8" s="78"/>
      <c r="V8" s="473">
        <f t="shared" si="1"/>
        <v>178</v>
      </c>
      <c r="W8" s="54">
        <f t="shared" ref="W8:W16" si="3">V8/$V$16*100</f>
        <v>2.4936957130848976</v>
      </c>
    </row>
    <row r="9" spans="1:23" ht="29.25" customHeight="1">
      <c r="A9" s="479" t="s">
        <v>260</v>
      </c>
      <c r="B9" s="78">
        <v>3145</v>
      </c>
      <c r="C9" s="78">
        <v>1719</v>
      </c>
      <c r="D9" s="78">
        <v>47</v>
      </c>
      <c r="E9" s="78">
        <v>11</v>
      </c>
      <c r="F9" s="78"/>
      <c r="G9" s="78"/>
      <c r="H9" s="78"/>
      <c r="I9" s="78"/>
      <c r="J9" s="473">
        <f t="shared" si="0"/>
        <v>4922</v>
      </c>
      <c r="K9" s="476">
        <f t="shared" si="2"/>
        <v>19.889279508627308</v>
      </c>
      <c r="M9" s="479" t="s">
        <v>260</v>
      </c>
      <c r="N9" s="78">
        <v>1406</v>
      </c>
      <c r="O9" s="78">
        <v>652</v>
      </c>
      <c r="P9" s="78">
        <v>88</v>
      </c>
      <c r="Q9" s="78"/>
      <c r="R9" s="78"/>
      <c r="S9" s="78"/>
      <c r="T9" s="78"/>
      <c r="U9" s="78"/>
      <c r="V9" s="473">
        <f t="shared" si="1"/>
        <v>2146</v>
      </c>
      <c r="W9" s="54">
        <f t="shared" si="3"/>
        <v>30.064443821798825</v>
      </c>
    </row>
    <row r="10" spans="1:23" ht="29.25" customHeight="1">
      <c r="A10" s="479" t="s">
        <v>261</v>
      </c>
      <c r="B10" s="78">
        <v>3565</v>
      </c>
      <c r="C10" s="78">
        <v>3421</v>
      </c>
      <c r="D10" s="78">
        <v>490</v>
      </c>
      <c r="E10" s="78">
        <v>34</v>
      </c>
      <c r="F10" s="78"/>
      <c r="G10" s="78"/>
      <c r="H10" s="78"/>
      <c r="I10" s="78"/>
      <c r="J10" s="473">
        <f t="shared" si="0"/>
        <v>7510</v>
      </c>
      <c r="K10" s="476">
        <f t="shared" si="2"/>
        <v>30.347112781347235</v>
      </c>
      <c r="M10" s="479" t="s">
        <v>261</v>
      </c>
      <c r="N10" s="78">
        <v>1478</v>
      </c>
      <c r="O10" s="78">
        <v>1118</v>
      </c>
      <c r="P10" s="78">
        <v>312</v>
      </c>
      <c r="Q10" s="78">
        <v>69</v>
      </c>
      <c r="R10" s="78">
        <v>9</v>
      </c>
      <c r="S10" s="78"/>
      <c r="T10" s="78">
        <v>3</v>
      </c>
      <c r="U10" s="78"/>
      <c r="V10" s="473">
        <f t="shared" si="1"/>
        <v>2989</v>
      </c>
      <c r="W10" s="54">
        <f t="shared" si="3"/>
        <v>41.874474642757079</v>
      </c>
    </row>
    <row r="11" spans="1:23" ht="29.25" customHeight="1">
      <c r="A11" s="479" t="s">
        <v>262</v>
      </c>
      <c r="B11" s="78">
        <v>1849</v>
      </c>
      <c r="C11" s="78">
        <v>2160</v>
      </c>
      <c r="D11" s="78">
        <v>829</v>
      </c>
      <c r="E11" s="78">
        <v>48</v>
      </c>
      <c r="F11" s="78">
        <v>4</v>
      </c>
      <c r="G11" s="78"/>
      <c r="H11" s="78"/>
      <c r="I11" s="78"/>
      <c r="J11" s="473">
        <f t="shared" si="0"/>
        <v>4890</v>
      </c>
      <c r="K11" s="476">
        <f t="shared" si="2"/>
        <v>19.759970905564312</v>
      </c>
      <c r="M11" s="479" t="s">
        <v>262</v>
      </c>
      <c r="N11" s="78">
        <v>451</v>
      </c>
      <c r="O11" s="78">
        <v>675</v>
      </c>
      <c r="P11" s="78">
        <v>228</v>
      </c>
      <c r="Q11" s="78">
        <v>62</v>
      </c>
      <c r="R11" s="78">
        <v>26</v>
      </c>
      <c r="S11" s="78"/>
      <c r="T11" s="78">
        <v>4</v>
      </c>
      <c r="U11" s="78"/>
      <c r="V11" s="473">
        <f t="shared" si="1"/>
        <v>1446</v>
      </c>
      <c r="W11" s="54">
        <f t="shared" si="3"/>
        <v>20.257775287195294</v>
      </c>
    </row>
    <row r="12" spans="1:23" ht="29.25" customHeight="1">
      <c r="A12" s="479" t="s">
        <v>263</v>
      </c>
      <c r="B12" s="78">
        <v>1145</v>
      </c>
      <c r="C12" s="78">
        <v>1800</v>
      </c>
      <c r="D12" s="78">
        <v>1046</v>
      </c>
      <c r="E12" s="78">
        <v>742</v>
      </c>
      <c r="F12" s="78">
        <v>65</v>
      </c>
      <c r="G12" s="78"/>
      <c r="H12" s="78"/>
      <c r="I12" s="78"/>
      <c r="J12" s="473">
        <f t="shared" si="0"/>
        <v>4798</v>
      </c>
      <c r="K12" s="476">
        <f t="shared" si="2"/>
        <v>19.388208671758193</v>
      </c>
      <c r="M12" s="479" t="s">
        <v>263</v>
      </c>
      <c r="N12" s="78">
        <v>61</v>
      </c>
      <c r="O12" s="78">
        <v>144</v>
      </c>
      <c r="P12" s="78">
        <v>82</v>
      </c>
      <c r="Q12" s="78">
        <v>36</v>
      </c>
      <c r="R12" s="78">
        <v>10</v>
      </c>
      <c r="S12" s="78"/>
      <c r="T12" s="78">
        <v>1</v>
      </c>
      <c r="U12" s="78"/>
      <c r="V12" s="473">
        <f t="shared" si="1"/>
        <v>334</v>
      </c>
      <c r="W12" s="54">
        <f t="shared" si="3"/>
        <v>4.6791818436536845</v>
      </c>
    </row>
    <row r="13" spans="1:23" ht="29.25" customHeight="1">
      <c r="A13" s="479" t="s">
        <v>264</v>
      </c>
      <c r="B13" s="78"/>
      <c r="C13" s="78"/>
      <c r="D13" s="78">
        <v>71</v>
      </c>
      <c r="E13" s="78">
        <v>84</v>
      </c>
      <c r="F13" s="78">
        <v>11</v>
      </c>
      <c r="G13" s="78">
        <v>16</v>
      </c>
      <c r="H13" s="78"/>
      <c r="I13" s="78"/>
      <c r="J13" s="473">
        <f t="shared" si="0"/>
        <v>182</v>
      </c>
      <c r="K13" s="476">
        <f t="shared" si="2"/>
        <v>0.73544267992079848</v>
      </c>
      <c r="M13" s="479" t="s">
        <v>264</v>
      </c>
      <c r="N13" s="78">
        <v>3</v>
      </c>
      <c r="O13" s="78">
        <v>15</v>
      </c>
      <c r="P13" s="78">
        <v>15</v>
      </c>
      <c r="Q13" s="78">
        <v>7</v>
      </c>
      <c r="R13" s="78">
        <v>0</v>
      </c>
      <c r="S13" s="78"/>
      <c r="T13" s="78">
        <v>1</v>
      </c>
      <c r="U13" s="78"/>
      <c r="V13" s="473">
        <f t="shared" si="1"/>
        <v>41</v>
      </c>
      <c r="W13" s="54">
        <f t="shared" si="3"/>
        <v>0.57439058559820677</v>
      </c>
    </row>
    <row r="14" spans="1:23" ht="29.25" customHeight="1">
      <c r="A14" s="479" t="s">
        <v>617</v>
      </c>
      <c r="B14" s="42"/>
      <c r="C14" s="42"/>
      <c r="D14" s="42"/>
      <c r="E14" s="42"/>
      <c r="F14" s="42"/>
      <c r="G14" s="78"/>
      <c r="H14" s="78"/>
      <c r="I14" s="78"/>
      <c r="J14" s="473">
        <f t="shared" si="0"/>
        <v>0</v>
      </c>
      <c r="K14" s="476">
        <f t="shared" si="2"/>
        <v>0</v>
      </c>
      <c r="M14" s="479" t="s">
        <v>617</v>
      </c>
      <c r="N14" s="42">
        <v>1</v>
      </c>
      <c r="O14" s="42">
        <v>2</v>
      </c>
      <c r="P14" s="42"/>
      <c r="Q14" s="42"/>
      <c r="R14" s="42">
        <v>1</v>
      </c>
      <c r="S14" s="78"/>
      <c r="T14" s="78"/>
      <c r="U14" s="78"/>
      <c r="V14" s="473">
        <f t="shared" si="1"/>
        <v>4</v>
      </c>
      <c r="W14" s="54">
        <f t="shared" si="3"/>
        <v>5.6038105912020179E-2</v>
      </c>
    </row>
    <row r="15" spans="1:23" ht="28.5" customHeight="1">
      <c r="A15" s="480" t="s">
        <v>614</v>
      </c>
      <c r="B15" s="474"/>
      <c r="C15" s="78"/>
      <c r="D15" s="78"/>
      <c r="E15" s="474"/>
      <c r="F15" s="78"/>
      <c r="G15" s="78"/>
      <c r="H15" s="78"/>
      <c r="I15" s="78"/>
      <c r="J15" s="473">
        <f t="shared" si="0"/>
        <v>0</v>
      </c>
      <c r="K15" s="476">
        <f t="shared" si="2"/>
        <v>0</v>
      </c>
      <c r="M15" s="480" t="s">
        <v>614</v>
      </c>
      <c r="N15" s="474"/>
      <c r="O15" s="78"/>
      <c r="P15" s="78"/>
      <c r="Q15" s="474"/>
      <c r="R15" s="78"/>
      <c r="S15" s="78"/>
      <c r="T15" s="78"/>
      <c r="U15" s="78"/>
      <c r="V15" s="473">
        <f t="shared" si="1"/>
        <v>0</v>
      </c>
      <c r="W15" s="54">
        <f t="shared" si="3"/>
        <v>0</v>
      </c>
    </row>
    <row r="16" spans="1:23" ht="29.25" customHeight="1">
      <c r="A16" s="481" t="s">
        <v>6</v>
      </c>
      <c r="B16" s="475">
        <f>SUM(B7:B15)</f>
        <v>12149</v>
      </c>
      <c r="C16" s="475">
        <f t="shared" ref="C16:J16" si="4">SUM(C7:C15)</f>
        <v>9100</v>
      </c>
      <c r="D16" s="475">
        <f t="shared" si="4"/>
        <v>2483</v>
      </c>
      <c r="E16" s="475">
        <f t="shared" si="4"/>
        <v>919</v>
      </c>
      <c r="F16" s="475">
        <f t="shared" si="4"/>
        <v>80</v>
      </c>
      <c r="G16" s="475">
        <f t="shared" si="4"/>
        <v>16</v>
      </c>
      <c r="H16" s="475">
        <f>SUM(H7:H15)</f>
        <v>0</v>
      </c>
      <c r="I16" s="475">
        <f>SUM(I7:I15)</f>
        <v>0</v>
      </c>
      <c r="J16" s="475">
        <f t="shared" si="4"/>
        <v>24747</v>
      </c>
      <c r="K16" s="477">
        <f t="shared" si="2"/>
        <v>100</v>
      </c>
      <c r="M16" s="481" t="s">
        <v>6</v>
      </c>
      <c r="N16" s="475">
        <f>SUM(N7:N15)</f>
        <v>3578</v>
      </c>
      <c r="O16" s="475">
        <f t="shared" ref="O16:T16" si="5">SUM(O7:O15)</f>
        <v>2606</v>
      </c>
      <c r="P16" s="475">
        <f t="shared" si="5"/>
        <v>725</v>
      </c>
      <c r="Q16" s="475">
        <f t="shared" si="5"/>
        <v>174</v>
      </c>
      <c r="R16" s="475">
        <f t="shared" si="5"/>
        <v>46</v>
      </c>
      <c r="S16" s="475">
        <f t="shared" si="5"/>
        <v>0</v>
      </c>
      <c r="T16" s="475">
        <f t="shared" si="5"/>
        <v>9</v>
      </c>
      <c r="U16" s="475">
        <f t="shared" ref="U16" si="6">SUM(U7:U15)</f>
        <v>0</v>
      </c>
      <c r="V16" s="475">
        <f>SUM(V7:V15)</f>
        <v>7138</v>
      </c>
      <c r="W16" s="90">
        <f t="shared" si="3"/>
        <v>100</v>
      </c>
    </row>
    <row r="17" spans="1:23" ht="33.75" customHeight="1" thickBot="1">
      <c r="A17" s="482" t="s">
        <v>185</v>
      </c>
      <c r="B17" s="478">
        <f>B16/$J$16*100</f>
        <v>49.092819331636157</v>
      </c>
      <c r="C17" s="478">
        <f t="shared" ref="C17:J17" si="7">C16/$J$16*100</f>
        <v>36.772133996039926</v>
      </c>
      <c r="D17" s="478">
        <f t="shared" si="7"/>
        <v>10.033539418919466</v>
      </c>
      <c r="E17" s="478">
        <f t="shared" si="7"/>
        <v>3.7135814442154609</v>
      </c>
      <c r="F17" s="478">
        <f t="shared" si="7"/>
        <v>0.32327150765749385</v>
      </c>
      <c r="G17" s="478">
        <f t="shared" si="7"/>
        <v>6.4654301531498759E-2</v>
      </c>
      <c r="H17" s="478">
        <f t="shared" si="7"/>
        <v>0</v>
      </c>
      <c r="I17" s="478">
        <f t="shared" si="7"/>
        <v>0</v>
      </c>
      <c r="J17" s="478">
        <f t="shared" si="7"/>
        <v>100</v>
      </c>
      <c r="K17" s="484"/>
      <c r="M17" s="482" t="s">
        <v>185</v>
      </c>
      <c r="N17" s="485">
        <f>N16/$V$16*100</f>
        <v>50.126085738302052</v>
      </c>
      <c r="O17" s="485">
        <f t="shared" ref="O17:V17" si="8">O16/$V$16*100</f>
        <v>36.508826001681143</v>
      </c>
      <c r="P17" s="485">
        <f t="shared" si="8"/>
        <v>10.156906696553657</v>
      </c>
      <c r="Q17" s="485">
        <f t="shared" si="8"/>
        <v>2.4376576071728775</v>
      </c>
      <c r="R17" s="485">
        <f t="shared" si="8"/>
        <v>0.64443821798823198</v>
      </c>
      <c r="S17" s="485">
        <f t="shared" si="8"/>
        <v>0</v>
      </c>
      <c r="T17" s="485">
        <f t="shared" si="8"/>
        <v>0.12608573830204539</v>
      </c>
      <c r="U17" s="485">
        <f t="shared" si="8"/>
        <v>0</v>
      </c>
      <c r="V17" s="485">
        <f t="shared" si="8"/>
        <v>100</v>
      </c>
      <c r="W17" s="484"/>
    </row>
    <row r="18" spans="1:23">
      <c r="K18" s="508"/>
    </row>
    <row r="19" spans="1:23">
      <c r="V19" s="508"/>
    </row>
    <row r="20" spans="1:23">
      <c r="A20" s="1397" t="s">
        <v>550</v>
      </c>
      <c r="B20" s="1397"/>
      <c r="C20" s="1397"/>
      <c r="D20" s="1397"/>
      <c r="E20" s="1397"/>
      <c r="F20" s="1397"/>
      <c r="G20" s="1397"/>
      <c r="H20" s="1397"/>
      <c r="I20" s="1397"/>
      <c r="J20" s="1397"/>
      <c r="K20" s="1397"/>
      <c r="L20" s="55"/>
      <c r="M20" s="1397" t="s">
        <v>550</v>
      </c>
      <c r="N20" s="1397"/>
      <c r="O20" s="1397"/>
      <c r="P20" s="1397"/>
      <c r="Q20" s="1397"/>
      <c r="R20" s="1397"/>
      <c r="S20" s="1397"/>
      <c r="T20" s="1397"/>
      <c r="U20" s="1397"/>
      <c r="V20" s="1397"/>
      <c r="W20" s="1397"/>
    </row>
    <row r="21" spans="1:23">
      <c r="A21" s="1397" t="s">
        <v>258</v>
      </c>
      <c r="B21" s="1397"/>
      <c r="C21" s="1397"/>
      <c r="D21" s="1397"/>
      <c r="E21" s="1397"/>
      <c r="F21" s="1397"/>
      <c r="G21" s="1397"/>
      <c r="H21" s="1397"/>
      <c r="I21" s="1397"/>
      <c r="J21" s="1397"/>
      <c r="K21" s="1397"/>
      <c r="L21" s="55"/>
      <c r="M21" s="1397" t="s">
        <v>258</v>
      </c>
      <c r="N21" s="1397"/>
      <c r="O21" s="1397"/>
      <c r="P21" s="1397"/>
      <c r="Q21" s="1397"/>
      <c r="R21" s="1397"/>
      <c r="S21" s="1397"/>
      <c r="T21" s="1397"/>
      <c r="U21" s="1397"/>
      <c r="V21" s="1397"/>
      <c r="W21" s="1397"/>
    </row>
    <row r="22" spans="1:23">
      <c r="A22" s="55" t="s">
        <v>521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 t="s">
        <v>521</v>
      </c>
      <c r="N22" s="55"/>
      <c r="O22" s="55"/>
      <c r="P22" s="55"/>
      <c r="Q22" s="55"/>
      <c r="R22" s="55"/>
      <c r="S22" s="55"/>
      <c r="T22" s="55"/>
      <c r="U22" s="55"/>
      <c r="V22" s="55"/>
      <c r="W22" s="55"/>
    </row>
    <row r="23" spans="1:23" ht="16.5" thickBot="1">
      <c r="A23" s="55" t="s">
        <v>728</v>
      </c>
      <c r="B23" s="55"/>
      <c r="C23" s="55"/>
      <c r="D23" s="55"/>
      <c r="E23" s="55"/>
      <c r="F23" s="55"/>
      <c r="G23" s="55"/>
      <c r="H23" s="55"/>
      <c r="I23" s="55" t="s">
        <v>729</v>
      </c>
      <c r="J23" s="55"/>
      <c r="K23" s="55"/>
      <c r="L23" s="55"/>
      <c r="M23" s="55" t="s">
        <v>552</v>
      </c>
      <c r="N23" s="55"/>
      <c r="O23" s="55"/>
      <c r="P23" s="55"/>
      <c r="Q23" s="55"/>
      <c r="R23" s="55"/>
      <c r="S23" s="55"/>
      <c r="T23" s="55"/>
      <c r="U23" s="55" t="s">
        <v>249</v>
      </c>
      <c r="V23" s="55"/>
      <c r="W23" s="55"/>
    </row>
    <row r="24" spans="1:23" ht="27.75" customHeight="1">
      <c r="A24" s="1398" t="s">
        <v>590</v>
      </c>
      <c r="B24" s="1400" t="s">
        <v>164</v>
      </c>
      <c r="C24" s="1401"/>
      <c r="D24" s="1401"/>
      <c r="E24" s="1401"/>
      <c r="F24" s="1401"/>
      <c r="G24" s="1401"/>
      <c r="H24" s="1401"/>
      <c r="I24" s="1401"/>
      <c r="J24" s="1402"/>
      <c r="K24" s="1403" t="s">
        <v>737</v>
      </c>
      <c r="M24" s="1398" t="s">
        <v>590</v>
      </c>
      <c r="N24" s="1400" t="s">
        <v>164</v>
      </c>
      <c r="O24" s="1401"/>
      <c r="P24" s="1401"/>
      <c r="Q24" s="1401"/>
      <c r="R24" s="1401"/>
      <c r="S24" s="1401"/>
      <c r="T24" s="1401"/>
      <c r="U24" s="1401"/>
      <c r="V24" s="1402"/>
      <c r="W24" s="1403" t="s">
        <v>737</v>
      </c>
    </row>
    <row r="25" spans="1:23" ht="27.75" customHeight="1">
      <c r="A25" s="1399"/>
      <c r="B25" s="404">
        <v>1</v>
      </c>
      <c r="C25" s="404">
        <v>2</v>
      </c>
      <c r="D25" s="404">
        <v>3</v>
      </c>
      <c r="E25" s="404">
        <v>4</v>
      </c>
      <c r="F25" s="404">
        <v>5</v>
      </c>
      <c r="G25" s="404">
        <v>6</v>
      </c>
      <c r="H25" s="404" t="s">
        <v>182</v>
      </c>
      <c r="I25" s="404" t="s">
        <v>612</v>
      </c>
      <c r="J25" s="404" t="s">
        <v>6</v>
      </c>
      <c r="K25" s="1404"/>
      <c r="M25" s="1399"/>
      <c r="N25" s="404">
        <v>1</v>
      </c>
      <c r="O25" s="404">
        <v>2</v>
      </c>
      <c r="P25" s="404">
        <v>3</v>
      </c>
      <c r="Q25" s="404">
        <v>4</v>
      </c>
      <c r="R25" s="404">
        <v>5</v>
      </c>
      <c r="S25" s="404">
        <v>6</v>
      </c>
      <c r="T25" s="404" t="s">
        <v>182</v>
      </c>
      <c r="U25" s="404" t="s">
        <v>612</v>
      </c>
      <c r="V25" s="404" t="s">
        <v>6</v>
      </c>
      <c r="W25" s="1404"/>
    </row>
    <row r="26" spans="1:23" ht="29.25" customHeight="1">
      <c r="A26" s="479" t="s">
        <v>301</v>
      </c>
      <c r="B26" s="78"/>
      <c r="C26" s="78"/>
      <c r="D26" s="78"/>
      <c r="E26" s="78"/>
      <c r="F26" s="78"/>
      <c r="G26" s="78"/>
      <c r="H26" s="78"/>
      <c r="I26" s="78"/>
      <c r="J26" s="473">
        <f t="shared" ref="J26:J34" si="9">SUM(B26:I26)</f>
        <v>0</v>
      </c>
      <c r="K26" s="476">
        <f>J26/$J$35*100</f>
        <v>0</v>
      </c>
      <c r="M26" s="479" t="s">
        <v>301</v>
      </c>
      <c r="N26" s="78"/>
      <c r="O26" s="78"/>
      <c r="P26" s="78"/>
      <c r="Q26" s="78"/>
      <c r="R26" s="78"/>
      <c r="S26" s="78"/>
      <c r="T26" s="78"/>
      <c r="U26" s="78"/>
      <c r="V26" s="473">
        <f t="shared" ref="V26:V34" si="10">SUM(N26:U26)</f>
        <v>0</v>
      </c>
      <c r="W26" s="476">
        <f>V26/$V$35*100</f>
        <v>0</v>
      </c>
    </row>
    <row r="27" spans="1:23" ht="29.25" customHeight="1">
      <c r="A27" s="479" t="s">
        <v>265</v>
      </c>
      <c r="B27" s="78">
        <v>231</v>
      </c>
      <c r="C27" s="78"/>
      <c r="D27" s="78"/>
      <c r="E27" s="78"/>
      <c r="F27" s="78"/>
      <c r="G27" s="78"/>
      <c r="H27" s="78"/>
      <c r="I27" s="78"/>
      <c r="J27" s="473">
        <f t="shared" si="9"/>
        <v>231</v>
      </c>
      <c r="K27" s="476">
        <f t="shared" ref="K27:K35" si="11">J27/$J$35*100</f>
        <v>1.7693014705882353</v>
      </c>
      <c r="M27" s="479" t="s">
        <v>265</v>
      </c>
      <c r="N27" s="78">
        <v>35</v>
      </c>
      <c r="O27" s="78"/>
      <c r="P27" s="78"/>
      <c r="Q27" s="78"/>
      <c r="R27" s="78"/>
      <c r="S27" s="78"/>
      <c r="T27" s="78"/>
      <c r="U27" s="78"/>
      <c r="V27" s="473">
        <f t="shared" si="10"/>
        <v>35</v>
      </c>
      <c r="W27" s="476">
        <f t="shared" ref="W27:W35" si="12">V27/$V$35*100</f>
        <v>0.50309041253413833</v>
      </c>
    </row>
    <row r="28" spans="1:23" ht="29.25" customHeight="1">
      <c r="A28" s="479" t="s">
        <v>260</v>
      </c>
      <c r="B28" s="78">
        <v>2525</v>
      </c>
      <c r="C28" s="78">
        <v>1096</v>
      </c>
      <c r="D28" s="78">
        <v>170</v>
      </c>
      <c r="E28" s="78">
        <v>12</v>
      </c>
      <c r="F28" s="78">
        <v>1</v>
      </c>
      <c r="G28" s="78"/>
      <c r="H28" s="78"/>
      <c r="I28" s="78"/>
      <c r="J28" s="473">
        <f t="shared" si="9"/>
        <v>3804</v>
      </c>
      <c r="K28" s="476">
        <f t="shared" si="11"/>
        <v>29.136029411764707</v>
      </c>
      <c r="M28" s="479" t="s">
        <v>260</v>
      </c>
      <c r="N28" s="78">
        <v>1431</v>
      </c>
      <c r="O28" s="78">
        <v>898</v>
      </c>
      <c r="P28" s="78">
        <v>503</v>
      </c>
      <c r="Q28" s="78"/>
      <c r="R28" s="78"/>
      <c r="S28" s="78"/>
      <c r="T28" s="78"/>
      <c r="U28" s="78"/>
      <c r="V28" s="473">
        <f t="shared" si="10"/>
        <v>2832</v>
      </c>
      <c r="W28" s="476">
        <f t="shared" si="12"/>
        <v>40.707201379905136</v>
      </c>
    </row>
    <row r="29" spans="1:23" ht="29.25" customHeight="1">
      <c r="A29" s="479" t="s">
        <v>261</v>
      </c>
      <c r="B29" s="78">
        <v>2647</v>
      </c>
      <c r="C29" s="78">
        <v>1825</v>
      </c>
      <c r="D29" s="78">
        <v>504</v>
      </c>
      <c r="E29" s="78">
        <v>137</v>
      </c>
      <c r="F29" s="78">
        <v>27</v>
      </c>
      <c r="G29" s="78">
        <v>2</v>
      </c>
      <c r="H29" s="78"/>
      <c r="I29" s="78"/>
      <c r="J29" s="473">
        <f t="shared" si="9"/>
        <v>5142</v>
      </c>
      <c r="K29" s="476">
        <f t="shared" si="11"/>
        <v>39.384191176470587</v>
      </c>
      <c r="M29" s="479" t="s">
        <v>261</v>
      </c>
      <c r="N29" s="78">
        <v>692</v>
      </c>
      <c r="O29" s="78">
        <v>974</v>
      </c>
      <c r="P29" s="78">
        <v>249</v>
      </c>
      <c r="Q29" s="78">
        <v>65</v>
      </c>
      <c r="R29" s="78"/>
      <c r="S29" s="78"/>
      <c r="T29" s="78"/>
      <c r="U29" s="78"/>
      <c r="V29" s="473">
        <f t="shared" si="10"/>
        <v>1980</v>
      </c>
      <c r="W29" s="476">
        <f t="shared" si="12"/>
        <v>28.460543337645539</v>
      </c>
    </row>
    <row r="30" spans="1:23" ht="29.25" customHeight="1">
      <c r="A30" s="479" t="s">
        <v>262</v>
      </c>
      <c r="B30" s="78">
        <v>1030</v>
      </c>
      <c r="C30" s="78">
        <v>1372</v>
      </c>
      <c r="D30" s="78">
        <v>407</v>
      </c>
      <c r="E30" s="78">
        <v>120</v>
      </c>
      <c r="F30" s="78">
        <v>31</v>
      </c>
      <c r="G30" s="78">
        <v>10</v>
      </c>
      <c r="H30" s="78"/>
      <c r="I30" s="78"/>
      <c r="J30" s="473">
        <f t="shared" si="9"/>
        <v>2970</v>
      </c>
      <c r="K30" s="476">
        <f t="shared" si="11"/>
        <v>22.74816176470588</v>
      </c>
      <c r="M30" s="479" t="s">
        <v>262</v>
      </c>
      <c r="N30" s="78">
        <v>449</v>
      </c>
      <c r="O30" s="78">
        <v>377</v>
      </c>
      <c r="P30" s="78">
        <v>82</v>
      </c>
      <c r="Q30" s="78">
        <v>286</v>
      </c>
      <c r="R30" s="78"/>
      <c r="S30" s="78"/>
      <c r="T30" s="78"/>
      <c r="U30" s="78"/>
      <c r="V30" s="473">
        <f t="shared" si="10"/>
        <v>1194</v>
      </c>
      <c r="W30" s="476">
        <f t="shared" si="12"/>
        <v>17.16257007330746</v>
      </c>
    </row>
    <row r="31" spans="1:23" ht="29.25" customHeight="1">
      <c r="A31" s="479" t="s">
        <v>263</v>
      </c>
      <c r="B31" s="78">
        <v>178</v>
      </c>
      <c r="C31" s="78">
        <v>372</v>
      </c>
      <c r="D31" s="78">
        <v>158</v>
      </c>
      <c r="E31" s="78">
        <v>46</v>
      </c>
      <c r="F31" s="78">
        <v>25</v>
      </c>
      <c r="G31" s="78">
        <v>10</v>
      </c>
      <c r="H31" s="78"/>
      <c r="I31" s="78"/>
      <c r="J31" s="473">
        <f t="shared" si="9"/>
        <v>789</v>
      </c>
      <c r="K31" s="476">
        <f t="shared" si="11"/>
        <v>6.0431985294117645</v>
      </c>
      <c r="M31" s="479" t="s">
        <v>263</v>
      </c>
      <c r="N31" s="78">
        <v>166</v>
      </c>
      <c r="O31" s="78">
        <v>137</v>
      </c>
      <c r="P31" s="78">
        <v>42</v>
      </c>
      <c r="Q31" s="78">
        <v>97</v>
      </c>
      <c r="R31" s="78">
        <v>228</v>
      </c>
      <c r="S31" s="78"/>
      <c r="T31" s="78"/>
      <c r="U31" s="78"/>
      <c r="V31" s="473">
        <f t="shared" si="10"/>
        <v>670</v>
      </c>
      <c r="W31" s="476">
        <f t="shared" si="12"/>
        <v>9.6305878970820746</v>
      </c>
    </row>
    <row r="32" spans="1:23" ht="29.25" customHeight="1">
      <c r="A32" s="479" t="s">
        <v>264</v>
      </c>
      <c r="B32" s="78">
        <v>30</v>
      </c>
      <c r="C32" s="78">
        <v>37</v>
      </c>
      <c r="D32" s="78">
        <v>14</v>
      </c>
      <c r="E32" s="78">
        <v>5</v>
      </c>
      <c r="F32" s="78">
        <v>4</v>
      </c>
      <c r="G32" s="78">
        <v>3</v>
      </c>
      <c r="H32" s="78"/>
      <c r="I32" s="78"/>
      <c r="J32" s="473">
        <f t="shared" si="9"/>
        <v>93</v>
      </c>
      <c r="K32" s="476">
        <f t="shared" si="11"/>
        <v>0.7123161764705882</v>
      </c>
      <c r="M32" s="479" t="s">
        <v>264</v>
      </c>
      <c r="N32" s="78">
        <v>69</v>
      </c>
      <c r="O32" s="78">
        <v>43</v>
      </c>
      <c r="P32" s="78">
        <v>41</v>
      </c>
      <c r="Q32" s="78">
        <v>52</v>
      </c>
      <c r="R32" s="78">
        <v>29</v>
      </c>
      <c r="S32" s="78"/>
      <c r="T32" s="78"/>
      <c r="U32" s="78"/>
      <c r="V32" s="473">
        <f t="shared" si="10"/>
        <v>234</v>
      </c>
      <c r="W32" s="476">
        <f t="shared" si="12"/>
        <v>3.3635187580853811</v>
      </c>
    </row>
    <row r="33" spans="1:23" ht="29.25" customHeight="1">
      <c r="A33" s="479" t="s">
        <v>617</v>
      </c>
      <c r="B33" s="42">
        <v>14</v>
      </c>
      <c r="C33" s="42">
        <v>7</v>
      </c>
      <c r="D33" s="42">
        <v>3</v>
      </c>
      <c r="E33" s="42">
        <v>2</v>
      </c>
      <c r="F33" s="42">
        <v>1</v>
      </c>
      <c r="G33" s="78"/>
      <c r="H33" s="78"/>
      <c r="I33" s="78"/>
      <c r="J33" s="473">
        <f t="shared" si="9"/>
        <v>27</v>
      </c>
      <c r="K33" s="476">
        <f t="shared" si="11"/>
        <v>0.20680147058823531</v>
      </c>
      <c r="M33" s="479" t="s">
        <v>617</v>
      </c>
      <c r="N33" s="42"/>
      <c r="O33" s="42"/>
      <c r="P33" s="42">
        <v>12</v>
      </c>
      <c r="Q33" s="42"/>
      <c r="R33" s="42"/>
      <c r="S33" s="78"/>
      <c r="T33" s="78"/>
      <c r="U33" s="78"/>
      <c r="V33" s="473">
        <f t="shared" si="10"/>
        <v>12</v>
      </c>
      <c r="W33" s="476">
        <f t="shared" si="12"/>
        <v>0.17248814144027599</v>
      </c>
    </row>
    <row r="34" spans="1:23" ht="28.5" customHeight="1">
      <c r="A34" s="480" t="s">
        <v>614</v>
      </c>
      <c r="B34" s="474"/>
      <c r="C34" s="78"/>
      <c r="D34" s="78"/>
      <c r="E34" s="474"/>
      <c r="F34" s="78"/>
      <c r="G34" s="78"/>
      <c r="H34" s="78"/>
      <c r="I34" s="78"/>
      <c r="J34" s="473">
        <f t="shared" si="9"/>
        <v>0</v>
      </c>
      <c r="K34" s="476">
        <f t="shared" si="11"/>
        <v>0</v>
      </c>
      <c r="M34" s="480" t="s">
        <v>614</v>
      </c>
      <c r="N34" s="474"/>
      <c r="O34" s="78"/>
      <c r="P34" s="78"/>
      <c r="Q34" s="474"/>
      <c r="R34" s="78"/>
      <c r="S34" s="78"/>
      <c r="T34" s="78"/>
      <c r="U34" s="78"/>
      <c r="V34" s="473">
        <f t="shared" si="10"/>
        <v>0</v>
      </c>
      <c r="W34" s="476">
        <f t="shared" si="12"/>
        <v>0</v>
      </c>
    </row>
    <row r="35" spans="1:23" ht="29.25" customHeight="1">
      <c r="A35" s="481" t="s">
        <v>6</v>
      </c>
      <c r="B35" s="475">
        <f>SUM(B26:B34)</f>
        <v>6655</v>
      </c>
      <c r="C35" s="475">
        <f t="shared" ref="C35:J35" si="13">SUM(C26:C34)</f>
        <v>4709</v>
      </c>
      <c r="D35" s="475">
        <f t="shared" si="13"/>
        <v>1256</v>
      </c>
      <c r="E35" s="475">
        <f t="shared" si="13"/>
        <v>322</v>
      </c>
      <c r="F35" s="475">
        <f t="shared" si="13"/>
        <v>89</v>
      </c>
      <c r="G35" s="475">
        <f t="shared" si="13"/>
        <v>25</v>
      </c>
      <c r="H35" s="475">
        <f t="shared" si="13"/>
        <v>0</v>
      </c>
      <c r="I35" s="475">
        <f t="shared" si="13"/>
        <v>0</v>
      </c>
      <c r="J35" s="475">
        <f t="shared" si="13"/>
        <v>13056</v>
      </c>
      <c r="K35" s="477">
        <f t="shared" si="11"/>
        <v>100</v>
      </c>
      <c r="M35" s="481" t="s">
        <v>6</v>
      </c>
      <c r="N35" s="475">
        <f t="shared" ref="N35:V35" si="14">SUM(N26:N34)</f>
        <v>2842</v>
      </c>
      <c r="O35" s="475">
        <f t="shared" si="14"/>
        <v>2429</v>
      </c>
      <c r="P35" s="475">
        <f t="shared" si="14"/>
        <v>929</v>
      </c>
      <c r="Q35" s="475">
        <f t="shared" si="14"/>
        <v>500</v>
      </c>
      <c r="R35" s="475">
        <f t="shared" si="14"/>
        <v>257</v>
      </c>
      <c r="S35" s="475">
        <f t="shared" si="14"/>
        <v>0</v>
      </c>
      <c r="T35" s="475">
        <f t="shared" si="14"/>
        <v>0</v>
      </c>
      <c r="U35" s="475">
        <f t="shared" si="14"/>
        <v>0</v>
      </c>
      <c r="V35" s="475">
        <f t="shared" si="14"/>
        <v>6957</v>
      </c>
      <c r="W35" s="477">
        <f t="shared" si="12"/>
        <v>100</v>
      </c>
    </row>
    <row r="36" spans="1:23" ht="33.75" customHeight="1" thickBot="1">
      <c r="A36" s="482" t="s">
        <v>185</v>
      </c>
      <c r="B36" s="478">
        <f>B35/$J$35*100</f>
        <v>50.972732843137258</v>
      </c>
      <c r="C36" s="478">
        <f t="shared" ref="C36:J36" si="15">C35/$J$35*100</f>
        <v>36.067708333333329</v>
      </c>
      <c r="D36" s="478">
        <f t="shared" si="15"/>
        <v>9.6200980392156872</v>
      </c>
      <c r="E36" s="478">
        <f t="shared" si="15"/>
        <v>2.4662990196078431</v>
      </c>
      <c r="F36" s="478">
        <f t="shared" si="15"/>
        <v>0.68167892156862742</v>
      </c>
      <c r="G36" s="478">
        <f t="shared" si="15"/>
        <v>0.19148284313725489</v>
      </c>
      <c r="H36" s="478">
        <f t="shared" si="15"/>
        <v>0</v>
      </c>
      <c r="I36" s="478">
        <f t="shared" si="15"/>
        <v>0</v>
      </c>
      <c r="J36" s="478">
        <f t="shared" si="15"/>
        <v>100</v>
      </c>
      <c r="K36" s="484"/>
      <c r="M36" s="482" t="s">
        <v>185</v>
      </c>
      <c r="N36" s="478">
        <f>N35/$V$35*100</f>
        <v>40.850941497772034</v>
      </c>
      <c r="O36" s="478">
        <f t="shared" ref="O36:V36" si="16">O35/$V$35*100</f>
        <v>34.914474629869197</v>
      </c>
      <c r="P36" s="478">
        <f t="shared" si="16"/>
        <v>13.353456949834699</v>
      </c>
      <c r="Q36" s="478">
        <f t="shared" si="16"/>
        <v>7.187005893344832</v>
      </c>
      <c r="R36" s="478">
        <f t="shared" si="16"/>
        <v>3.6941210291792439</v>
      </c>
      <c r="S36" s="478">
        <f t="shared" si="16"/>
        <v>0</v>
      </c>
      <c r="T36" s="478">
        <f t="shared" si="16"/>
        <v>0</v>
      </c>
      <c r="U36" s="478">
        <f t="shared" si="16"/>
        <v>0</v>
      </c>
      <c r="V36" s="478">
        <f t="shared" si="16"/>
        <v>100</v>
      </c>
      <c r="W36" s="484"/>
    </row>
    <row r="37" spans="1:23">
      <c r="I37" s="508"/>
    </row>
    <row r="39" spans="1:23">
      <c r="A39" s="1397" t="s">
        <v>550</v>
      </c>
      <c r="B39" s="1397"/>
      <c r="C39" s="1397"/>
      <c r="D39" s="1397"/>
      <c r="E39" s="1397"/>
      <c r="F39" s="1397"/>
      <c r="G39" s="1397"/>
      <c r="H39" s="1397"/>
      <c r="I39" s="1397"/>
      <c r="J39" s="1397"/>
      <c r="K39" s="1397"/>
      <c r="L39" s="55"/>
      <c r="M39" s="1397" t="s">
        <v>550</v>
      </c>
      <c r="N39" s="1397"/>
      <c r="O39" s="1397"/>
      <c r="P39" s="1397"/>
      <c r="Q39" s="1397"/>
      <c r="R39" s="1397"/>
      <c r="S39" s="1397"/>
      <c r="T39" s="1397"/>
      <c r="U39" s="1397"/>
      <c r="V39" s="1397"/>
      <c r="W39" s="1397"/>
    </row>
    <row r="40" spans="1:23">
      <c r="A40" s="1397" t="s">
        <v>258</v>
      </c>
      <c r="B40" s="1397"/>
      <c r="C40" s="1397"/>
      <c r="D40" s="1397"/>
      <c r="E40" s="1397"/>
      <c r="F40" s="1397"/>
      <c r="G40" s="1397"/>
      <c r="H40" s="1397"/>
      <c r="I40" s="1397"/>
      <c r="J40" s="1397"/>
      <c r="K40" s="1397"/>
      <c r="L40" s="55"/>
      <c r="M40" s="1397" t="s">
        <v>258</v>
      </c>
      <c r="N40" s="1397"/>
      <c r="O40" s="1397"/>
      <c r="P40" s="1397"/>
      <c r="Q40" s="1397"/>
      <c r="R40" s="1397"/>
      <c r="S40" s="1397"/>
      <c r="T40" s="1397"/>
      <c r="U40" s="1397"/>
      <c r="V40" s="1397"/>
      <c r="W40" s="1397"/>
    </row>
    <row r="41" spans="1:23">
      <c r="A41" s="55" t="s">
        <v>521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 t="s">
        <v>521</v>
      </c>
      <c r="N41" s="55"/>
      <c r="O41" s="55"/>
      <c r="P41" s="55"/>
      <c r="Q41" s="55"/>
      <c r="R41" s="55"/>
      <c r="S41" s="55"/>
      <c r="T41" s="55"/>
      <c r="U41" s="55"/>
      <c r="V41" s="88"/>
      <c r="W41" s="55"/>
    </row>
    <row r="42" spans="1:23" ht="16.5" thickBot="1">
      <c r="A42" s="55" t="s">
        <v>730</v>
      </c>
      <c r="B42" s="55"/>
      <c r="C42" s="55"/>
      <c r="D42" s="55"/>
      <c r="E42" s="55"/>
      <c r="F42" s="55"/>
      <c r="G42" s="55"/>
      <c r="H42" s="55"/>
      <c r="I42" s="55" t="s">
        <v>174</v>
      </c>
      <c r="J42" s="55"/>
      <c r="K42" s="55"/>
      <c r="L42" s="55"/>
      <c r="M42" s="55" t="s">
        <v>553</v>
      </c>
      <c r="N42" s="55"/>
      <c r="O42" s="55"/>
      <c r="P42" s="55"/>
      <c r="Q42" s="55"/>
      <c r="R42" s="55"/>
      <c r="S42" s="55"/>
      <c r="T42" s="55"/>
      <c r="U42" s="55" t="s">
        <v>175</v>
      </c>
      <c r="V42" s="55"/>
      <c r="W42" s="55"/>
    </row>
    <row r="43" spans="1:23" ht="27.75" customHeight="1">
      <c r="A43" s="1398" t="s">
        <v>590</v>
      </c>
      <c r="B43" s="1400" t="s">
        <v>164</v>
      </c>
      <c r="C43" s="1401"/>
      <c r="D43" s="1401"/>
      <c r="E43" s="1401"/>
      <c r="F43" s="1401"/>
      <c r="G43" s="1401"/>
      <c r="H43" s="1401"/>
      <c r="I43" s="1401"/>
      <c r="J43" s="1402"/>
      <c r="K43" s="1403" t="s">
        <v>737</v>
      </c>
      <c r="M43" s="1398" t="s">
        <v>590</v>
      </c>
      <c r="N43" s="1307" t="s">
        <v>164</v>
      </c>
      <c r="O43" s="1307"/>
      <c r="P43" s="1307"/>
      <c r="Q43" s="1307"/>
      <c r="R43" s="1307"/>
      <c r="S43" s="1307"/>
      <c r="T43" s="1307"/>
      <c r="U43" s="1307"/>
      <c r="V43" s="1307"/>
      <c r="W43" s="1308" t="s">
        <v>737</v>
      </c>
    </row>
    <row r="44" spans="1:23" ht="27.75" customHeight="1">
      <c r="A44" s="1399"/>
      <c r="B44" s="404">
        <v>1</v>
      </c>
      <c r="C44" s="404">
        <v>2</v>
      </c>
      <c r="D44" s="404">
        <v>3</v>
      </c>
      <c r="E44" s="404">
        <v>4</v>
      </c>
      <c r="F44" s="404">
        <v>5</v>
      </c>
      <c r="G44" s="404">
        <v>6</v>
      </c>
      <c r="H44" s="404" t="s">
        <v>182</v>
      </c>
      <c r="I44" s="404" t="s">
        <v>612</v>
      </c>
      <c r="J44" s="404" t="s">
        <v>6</v>
      </c>
      <c r="K44" s="1404"/>
      <c r="M44" s="1399"/>
      <c r="N44" s="404">
        <v>1</v>
      </c>
      <c r="O44" s="404">
        <v>2</v>
      </c>
      <c r="P44" s="404">
        <v>3</v>
      </c>
      <c r="Q44" s="404">
        <v>4</v>
      </c>
      <c r="R44" s="404">
        <v>5</v>
      </c>
      <c r="S44" s="404">
        <v>6</v>
      </c>
      <c r="T44" s="404" t="s">
        <v>182</v>
      </c>
      <c r="U44" s="404" t="s">
        <v>612</v>
      </c>
      <c r="V44" s="404" t="s">
        <v>6</v>
      </c>
      <c r="W44" s="1309"/>
    </row>
    <row r="45" spans="1:23" ht="29.25" customHeight="1">
      <c r="A45" s="479" t="s">
        <v>301</v>
      </c>
      <c r="B45" s="78"/>
      <c r="C45" s="78"/>
      <c r="D45" s="78"/>
      <c r="E45" s="78"/>
      <c r="F45" s="78"/>
      <c r="G45" s="78"/>
      <c r="H45" s="78"/>
      <c r="I45" s="78"/>
      <c r="J45" s="473">
        <f t="shared" ref="J45:J53" si="17">SUM(B45:I45)</f>
        <v>0</v>
      </c>
      <c r="K45" s="476">
        <f>J45/$J$54*100</f>
        <v>0</v>
      </c>
      <c r="M45" s="479" t="s">
        <v>301</v>
      </c>
      <c r="N45" s="78"/>
      <c r="O45" s="78"/>
      <c r="P45" s="78"/>
      <c r="Q45" s="78"/>
      <c r="R45" s="78"/>
      <c r="S45" s="78"/>
      <c r="T45" s="78"/>
      <c r="U45" s="78"/>
      <c r="V45" s="473">
        <f t="shared" ref="V45:V53" si="18">SUM(N45:U45)</f>
        <v>0</v>
      </c>
      <c r="W45" s="476">
        <f>V45/$V$54*100</f>
        <v>0</v>
      </c>
    </row>
    <row r="46" spans="1:23" ht="29.25" customHeight="1">
      <c r="A46" s="479" t="s">
        <v>265</v>
      </c>
      <c r="B46" s="78"/>
      <c r="C46" s="78"/>
      <c r="D46" s="78"/>
      <c r="E46" s="78"/>
      <c r="F46" s="78"/>
      <c r="G46" s="78"/>
      <c r="H46" s="78"/>
      <c r="I46" s="78"/>
      <c r="J46" s="473">
        <f t="shared" si="17"/>
        <v>0</v>
      </c>
      <c r="K46" s="476">
        <f t="shared" ref="K46:K54" si="19">J46/$J$54*100</f>
        <v>0</v>
      </c>
      <c r="M46" s="479" t="s">
        <v>265</v>
      </c>
      <c r="N46" s="78"/>
      <c r="O46" s="78"/>
      <c r="P46" s="78"/>
      <c r="Q46" s="78"/>
      <c r="R46" s="78"/>
      <c r="S46" s="78"/>
      <c r="T46" s="78"/>
      <c r="U46" s="78"/>
      <c r="V46" s="473">
        <f t="shared" si="18"/>
        <v>0</v>
      </c>
      <c r="W46" s="476">
        <f t="shared" ref="W46:W54" si="20">V46/$V$54*100</f>
        <v>0</v>
      </c>
    </row>
    <row r="47" spans="1:23" ht="29.25" customHeight="1">
      <c r="A47" s="479" t="s">
        <v>260</v>
      </c>
      <c r="B47" s="78">
        <v>625</v>
      </c>
      <c r="C47" s="78">
        <v>1261</v>
      </c>
      <c r="D47" s="78"/>
      <c r="E47" s="78"/>
      <c r="F47" s="78"/>
      <c r="G47" s="78"/>
      <c r="H47" s="78"/>
      <c r="I47" s="78"/>
      <c r="J47" s="473">
        <f t="shared" si="17"/>
        <v>1886</v>
      </c>
      <c r="K47" s="476">
        <f t="shared" si="19"/>
        <v>30.224358974358971</v>
      </c>
      <c r="M47" s="479" t="s">
        <v>260</v>
      </c>
      <c r="N47" s="78">
        <v>879</v>
      </c>
      <c r="O47" s="78">
        <v>867</v>
      </c>
      <c r="P47" s="78">
        <v>105</v>
      </c>
      <c r="Q47" s="78">
        <v>3</v>
      </c>
      <c r="R47" s="78"/>
      <c r="S47" s="78"/>
      <c r="T47" s="78"/>
      <c r="U47" s="78"/>
      <c r="V47" s="473">
        <f t="shared" si="18"/>
        <v>1854</v>
      </c>
      <c r="W47" s="476">
        <f t="shared" si="20"/>
        <v>22.832512315270936</v>
      </c>
    </row>
    <row r="48" spans="1:23" ht="29.25" customHeight="1">
      <c r="A48" s="479" t="s">
        <v>261</v>
      </c>
      <c r="B48" s="78">
        <v>1297</v>
      </c>
      <c r="C48" s="78">
        <v>495</v>
      </c>
      <c r="D48" s="78">
        <v>480</v>
      </c>
      <c r="E48" s="78">
        <v>112</v>
      </c>
      <c r="F48" s="78"/>
      <c r="G48" s="78"/>
      <c r="H48" s="78"/>
      <c r="I48" s="78"/>
      <c r="J48" s="473">
        <f t="shared" si="17"/>
        <v>2384</v>
      </c>
      <c r="K48" s="476">
        <f t="shared" si="19"/>
        <v>38.205128205128204</v>
      </c>
      <c r="M48" s="479" t="s">
        <v>261</v>
      </c>
      <c r="N48" s="78">
        <v>1197</v>
      </c>
      <c r="O48" s="78">
        <v>994</v>
      </c>
      <c r="P48" s="78">
        <v>365</v>
      </c>
      <c r="Q48" s="78">
        <v>4</v>
      </c>
      <c r="R48" s="78"/>
      <c r="S48" s="78"/>
      <c r="T48" s="78"/>
      <c r="U48" s="78"/>
      <c r="V48" s="473">
        <f t="shared" si="18"/>
        <v>2560</v>
      </c>
      <c r="W48" s="476">
        <f t="shared" si="20"/>
        <v>31.527093596059114</v>
      </c>
    </row>
    <row r="49" spans="1:23" ht="29.25" customHeight="1">
      <c r="A49" s="479" t="s">
        <v>262</v>
      </c>
      <c r="B49" s="78">
        <v>442</v>
      </c>
      <c r="C49" s="78">
        <v>380</v>
      </c>
      <c r="D49" s="78">
        <v>570</v>
      </c>
      <c r="E49" s="78">
        <v>112</v>
      </c>
      <c r="F49" s="78"/>
      <c r="G49" s="78"/>
      <c r="H49" s="78"/>
      <c r="I49" s="78"/>
      <c r="J49" s="473">
        <f t="shared" si="17"/>
        <v>1504</v>
      </c>
      <c r="K49" s="476">
        <f t="shared" si="19"/>
        <v>24.102564102564102</v>
      </c>
      <c r="M49" s="479" t="s">
        <v>262</v>
      </c>
      <c r="N49" s="78">
        <v>1053</v>
      </c>
      <c r="O49" s="78">
        <v>712</v>
      </c>
      <c r="P49" s="78">
        <v>285</v>
      </c>
      <c r="Q49" s="78">
        <v>1</v>
      </c>
      <c r="R49" s="78"/>
      <c r="S49" s="78"/>
      <c r="T49" s="78"/>
      <c r="U49" s="78"/>
      <c r="V49" s="473">
        <f t="shared" si="18"/>
        <v>2051</v>
      </c>
      <c r="W49" s="476">
        <f t="shared" si="20"/>
        <v>25.258620689655171</v>
      </c>
    </row>
    <row r="50" spans="1:23" ht="29.25" customHeight="1">
      <c r="A50" s="479" t="s">
        <v>263</v>
      </c>
      <c r="B50" s="78">
        <v>3</v>
      </c>
      <c r="C50" s="78">
        <v>25</v>
      </c>
      <c r="D50" s="78">
        <v>320</v>
      </c>
      <c r="E50" s="78">
        <v>112</v>
      </c>
      <c r="F50" s="78">
        <v>2</v>
      </c>
      <c r="G50" s="78"/>
      <c r="H50" s="78"/>
      <c r="I50" s="78"/>
      <c r="J50" s="473">
        <f t="shared" si="17"/>
        <v>462</v>
      </c>
      <c r="K50" s="476">
        <f t="shared" si="19"/>
        <v>7.4038461538461542</v>
      </c>
      <c r="M50" s="479" t="s">
        <v>263</v>
      </c>
      <c r="N50" s="78">
        <v>841</v>
      </c>
      <c r="O50" s="78">
        <v>680</v>
      </c>
      <c r="P50" s="78">
        <v>128</v>
      </c>
      <c r="Q50" s="78"/>
      <c r="R50" s="78"/>
      <c r="S50" s="78"/>
      <c r="T50" s="78"/>
      <c r="U50" s="78"/>
      <c r="V50" s="473">
        <f t="shared" si="18"/>
        <v>1649</v>
      </c>
      <c r="W50" s="476">
        <f t="shared" si="20"/>
        <v>20.307881773399014</v>
      </c>
    </row>
    <row r="51" spans="1:23" ht="29.25" customHeight="1">
      <c r="A51" s="479" t="s">
        <v>264</v>
      </c>
      <c r="B51" s="78"/>
      <c r="C51" s="78"/>
      <c r="D51" s="78">
        <v>4</v>
      </c>
      <c r="E51" s="78"/>
      <c r="F51" s="78"/>
      <c r="G51" s="78"/>
      <c r="H51" s="78"/>
      <c r="I51" s="78"/>
      <c r="J51" s="473">
        <f t="shared" si="17"/>
        <v>4</v>
      </c>
      <c r="K51" s="476">
        <f t="shared" si="19"/>
        <v>6.4102564102564097E-2</v>
      </c>
      <c r="M51" s="479" t="s">
        <v>264</v>
      </c>
      <c r="N51" s="78">
        <v>2</v>
      </c>
      <c r="O51" s="78">
        <v>3</v>
      </c>
      <c r="P51" s="78">
        <v>1</v>
      </c>
      <c r="Q51" s="78"/>
      <c r="R51" s="78"/>
      <c r="S51" s="78"/>
      <c r="T51" s="78"/>
      <c r="U51" s="78"/>
      <c r="V51" s="473">
        <f>SUM(N51:U51)</f>
        <v>6</v>
      </c>
      <c r="W51" s="476">
        <f t="shared" si="20"/>
        <v>7.3891625615763554E-2</v>
      </c>
    </row>
    <row r="52" spans="1:23" ht="29.25" customHeight="1">
      <c r="A52" s="479" t="s">
        <v>617</v>
      </c>
      <c r="B52" s="42"/>
      <c r="C52" s="42"/>
      <c r="D52" s="42"/>
      <c r="E52" s="42"/>
      <c r="F52" s="42"/>
      <c r="G52" s="78"/>
      <c r="H52" s="78"/>
      <c r="I52" s="78"/>
      <c r="J52" s="473">
        <f t="shared" si="17"/>
        <v>0</v>
      </c>
      <c r="K52" s="476">
        <f t="shared" si="19"/>
        <v>0</v>
      </c>
      <c r="M52" s="479" t="s">
        <v>617</v>
      </c>
      <c r="N52" s="42"/>
      <c r="O52" s="42"/>
      <c r="P52" s="42"/>
      <c r="Q52" s="42"/>
      <c r="R52" s="42"/>
      <c r="S52" s="78"/>
      <c r="T52" s="78"/>
      <c r="U52" s="78"/>
      <c r="V52" s="473">
        <f t="shared" si="18"/>
        <v>0</v>
      </c>
      <c r="W52" s="476">
        <f t="shared" si="20"/>
        <v>0</v>
      </c>
    </row>
    <row r="53" spans="1:23" ht="29.25" customHeight="1">
      <c r="A53" s="480" t="s">
        <v>614</v>
      </c>
      <c r="B53" s="474"/>
      <c r="C53" s="78"/>
      <c r="D53" s="78"/>
      <c r="E53" s="474"/>
      <c r="F53" s="78"/>
      <c r="G53" s="78"/>
      <c r="H53" s="78"/>
      <c r="I53" s="78"/>
      <c r="J53" s="473">
        <f t="shared" si="17"/>
        <v>0</v>
      </c>
      <c r="K53" s="476">
        <f t="shared" si="19"/>
        <v>0</v>
      </c>
      <c r="M53" s="480" t="s">
        <v>614</v>
      </c>
      <c r="N53" s="474"/>
      <c r="O53" s="78"/>
      <c r="P53" s="78"/>
      <c r="Q53" s="474"/>
      <c r="R53" s="78"/>
      <c r="S53" s="78"/>
      <c r="T53" s="78"/>
      <c r="U53" s="78"/>
      <c r="V53" s="473">
        <f t="shared" si="18"/>
        <v>0</v>
      </c>
      <c r="W53" s="476">
        <f t="shared" si="20"/>
        <v>0</v>
      </c>
    </row>
    <row r="54" spans="1:23" ht="29.25" customHeight="1">
      <c r="A54" s="481" t="s">
        <v>6</v>
      </c>
      <c r="B54" s="475">
        <f t="shared" ref="B54:J54" si="21">SUM(B45:B53)</f>
        <v>2367</v>
      </c>
      <c r="C54" s="475">
        <f t="shared" si="21"/>
        <v>2161</v>
      </c>
      <c r="D54" s="475">
        <f t="shared" si="21"/>
        <v>1374</v>
      </c>
      <c r="E54" s="475">
        <f t="shared" si="21"/>
        <v>336</v>
      </c>
      <c r="F54" s="475">
        <f t="shared" si="21"/>
        <v>2</v>
      </c>
      <c r="G54" s="475">
        <f t="shared" si="21"/>
        <v>0</v>
      </c>
      <c r="H54" s="475">
        <f t="shared" si="21"/>
        <v>0</v>
      </c>
      <c r="I54" s="475">
        <f t="shared" si="21"/>
        <v>0</v>
      </c>
      <c r="J54" s="475">
        <f t="shared" si="21"/>
        <v>6240</v>
      </c>
      <c r="K54" s="477">
        <f t="shared" si="19"/>
        <v>100</v>
      </c>
      <c r="M54" s="481" t="s">
        <v>6</v>
      </c>
      <c r="N54" s="475">
        <f>SUM(N45:N53)</f>
        <v>3972</v>
      </c>
      <c r="O54" s="475">
        <f t="shared" ref="O54:V54" si="22">SUM(O45:O53)</f>
        <v>3256</v>
      </c>
      <c r="P54" s="475">
        <f t="shared" si="22"/>
        <v>884</v>
      </c>
      <c r="Q54" s="475">
        <f t="shared" si="22"/>
        <v>8</v>
      </c>
      <c r="R54" s="475">
        <f t="shared" si="22"/>
        <v>0</v>
      </c>
      <c r="S54" s="475">
        <f t="shared" si="22"/>
        <v>0</v>
      </c>
      <c r="T54" s="475">
        <f t="shared" si="22"/>
        <v>0</v>
      </c>
      <c r="U54" s="475">
        <f t="shared" si="22"/>
        <v>0</v>
      </c>
      <c r="V54" s="475">
        <f t="shared" si="22"/>
        <v>8120</v>
      </c>
      <c r="W54" s="477">
        <f t="shared" si="20"/>
        <v>100</v>
      </c>
    </row>
    <row r="55" spans="1:23" ht="33.75" customHeight="1" thickBot="1">
      <c r="A55" s="482" t="s">
        <v>185</v>
      </c>
      <c r="B55" s="478">
        <f>B54/$J$54*100</f>
        <v>37.932692307692307</v>
      </c>
      <c r="C55" s="478">
        <f t="shared" ref="C55:J55" si="23">C54/$J$54*100</f>
        <v>34.631410256410255</v>
      </c>
      <c r="D55" s="478">
        <f t="shared" si="23"/>
        <v>22.01923076923077</v>
      </c>
      <c r="E55" s="478">
        <f t="shared" si="23"/>
        <v>5.384615384615385</v>
      </c>
      <c r="F55" s="478">
        <f t="shared" si="23"/>
        <v>3.2051282051282048E-2</v>
      </c>
      <c r="G55" s="478">
        <f t="shared" si="23"/>
        <v>0</v>
      </c>
      <c r="H55" s="478">
        <f t="shared" si="23"/>
        <v>0</v>
      </c>
      <c r="I55" s="478">
        <f t="shared" si="23"/>
        <v>0</v>
      </c>
      <c r="J55" s="478">
        <f t="shared" si="23"/>
        <v>100</v>
      </c>
      <c r="K55" s="484"/>
      <c r="M55" s="482" t="s">
        <v>185</v>
      </c>
      <c r="N55" s="488">
        <f>N54/$V$54*100</f>
        <v>48.916256157635466</v>
      </c>
      <c r="O55" s="488">
        <f t="shared" ref="O55:V55" si="24">O54/$V$54*100</f>
        <v>40.09852216748768</v>
      </c>
      <c r="P55" s="488">
        <f t="shared" si="24"/>
        <v>10.886699507389162</v>
      </c>
      <c r="Q55" s="488">
        <f t="shared" si="24"/>
        <v>9.852216748768472E-2</v>
      </c>
      <c r="R55" s="488">
        <f t="shared" si="24"/>
        <v>0</v>
      </c>
      <c r="S55" s="488">
        <f t="shared" si="24"/>
        <v>0</v>
      </c>
      <c r="T55" s="488">
        <f t="shared" si="24"/>
        <v>0</v>
      </c>
      <c r="U55" s="488">
        <f t="shared" si="24"/>
        <v>0</v>
      </c>
      <c r="V55" s="488">
        <f t="shared" si="24"/>
        <v>100</v>
      </c>
      <c r="W55" s="484"/>
    </row>
    <row r="58" spans="1:23">
      <c r="A58" s="1397" t="s">
        <v>550</v>
      </c>
      <c r="B58" s="1397"/>
      <c r="C58" s="1397"/>
      <c r="D58" s="1397"/>
      <c r="E58" s="1397"/>
      <c r="F58" s="1397"/>
      <c r="G58" s="1397"/>
      <c r="H58" s="1397"/>
      <c r="I58" s="1397"/>
      <c r="J58" s="1397"/>
      <c r="K58" s="1397"/>
      <c r="L58" s="55"/>
      <c r="M58" s="1397" t="s">
        <v>550</v>
      </c>
      <c r="N58" s="1397"/>
      <c r="O58" s="1397"/>
      <c r="P58" s="1397"/>
      <c r="Q58" s="1397"/>
      <c r="R58" s="1397"/>
      <c r="S58" s="1397"/>
      <c r="T58" s="1397"/>
      <c r="U58" s="1397"/>
      <c r="V58" s="1397"/>
      <c r="W58" s="1397"/>
    </row>
    <row r="59" spans="1:23">
      <c r="A59" s="1397" t="s">
        <v>258</v>
      </c>
      <c r="B59" s="1397"/>
      <c r="C59" s="1397"/>
      <c r="D59" s="1397"/>
      <c r="E59" s="1397"/>
      <c r="F59" s="1397"/>
      <c r="G59" s="1397"/>
      <c r="H59" s="1397"/>
      <c r="I59" s="1397"/>
      <c r="J59" s="1397"/>
      <c r="K59" s="1397"/>
      <c r="L59" s="55"/>
      <c r="M59" s="1397" t="s">
        <v>258</v>
      </c>
      <c r="N59" s="1397"/>
      <c r="O59" s="1397"/>
      <c r="P59" s="1397"/>
      <c r="Q59" s="1397"/>
      <c r="R59" s="1397"/>
      <c r="S59" s="1397"/>
      <c r="T59" s="1397"/>
      <c r="U59" s="1397"/>
      <c r="V59" s="1397"/>
      <c r="W59" s="1397"/>
    </row>
    <row r="60" spans="1:23">
      <c r="A60" s="55" t="s">
        <v>521</v>
      </c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 t="s">
        <v>521</v>
      </c>
      <c r="N60" s="55"/>
      <c r="O60" s="55"/>
      <c r="P60" s="55"/>
      <c r="Q60" s="55"/>
      <c r="R60" s="55"/>
      <c r="S60" s="55"/>
      <c r="T60" s="55"/>
      <c r="U60" s="55"/>
      <c r="V60" s="55"/>
      <c r="W60" s="55"/>
    </row>
    <row r="61" spans="1:23" ht="16.5" thickBot="1">
      <c r="A61" s="55" t="s">
        <v>554</v>
      </c>
      <c r="B61" s="55"/>
      <c r="C61" s="55"/>
      <c r="D61" s="55"/>
      <c r="E61" s="55"/>
      <c r="F61" s="55"/>
      <c r="G61" s="55"/>
      <c r="H61" s="55"/>
      <c r="I61" s="55" t="s">
        <v>177</v>
      </c>
      <c r="J61" s="55"/>
      <c r="K61" s="55"/>
      <c r="L61" s="55"/>
      <c r="M61" s="55" t="s">
        <v>555</v>
      </c>
      <c r="N61" s="55"/>
      <c r="O61" s="55"/>
      <c r="P61" s="55"/>
      <c r="Q61" s="55"/>
      <c r="R61" s="55"/>
      <c r="S61" s="55"/>
      <c r="T61" s="55"/>
      <c r="U61" s="55" t="s">
        <v>178</v>
      </c>
      <c r="V61" s="55"/>
      <c r="W61" s="55"/>
    </row>
    <row r="62" spans="1:23" ht="27.75" customHeight="1">
      <c r="A62" s="1398" t="s">
        <v>590</v>
      </c>
      <c r="B62" s="1400" t="s">
        <v>736</v>
      </c>
      <c r="C62" s="1401"/>
      <c r="D62" s="1401"/>
      <c r="E62" s="1401"/>
      <c r="F62" s="1401"/>
      <c r="G62" s="1401"/>
      <c r="H62" s="1401"/>
      <c r="I62" s="1401"/>
      <c r="J62" s="1402"/>
      <c r="K62" s="1403" t="s">
        <v>737</v>
      </c>
      <c r="M62" s="1398" t="s">
        <v>590</v>
      </c>
      <c r="N62" s="1400" t="s">
        <v>164</v>
      </c>
      <c r="O62" s="1401"/>
      <c r="P62" s="1401"/>
      <c r="Q62" s="1401"/>
      <c r="R62" s="1401"/>
      <c r="S62" s="1401"/>
      <c r="T62" s="1401"/>
      <c r="U62" s="1401"/>
      <c r="V62" s="1402"/>
      <c r="W62" s="1403" t="s">
        <v>737</v>
      </c>
    </row>
    <row r="63" spans="1:23" ht="27.75" customHeight="1">
      <c r="A63" s="1399"/>
      <c r="B63" s="404">
        <v>1</v>
      </c>
      <c r="C63" s="404">
        <v>2</v>
      </c>
      <c r="D63" s="404">
        <v>3</v>
      </c>
      <c r="E63" s="404">
        <v>4</v>
      </c>
      <c r="F63" s="404">
        <v>5</v>
      </c>
      <c r="G63" s="404">
        <v>6</v>
      </c>
      <c r="H63" s="404" t="s">
        <v>182</v>
      </c>
      <c r="I63" s="404" t="s">
        <v>612</v>
      </c>
      <c r="J63" s="404" t="s">
        <v>6</v>
      </c>
      <c r="K63" s="1404"/>
      <c r="M63" s="1399"/>
      <c r="N63" s="404">
        <v>1</v>
      </c>
      <c r="O63" s="404">
        <v>2</v>
      </c>
      <c r="P63" s="404">
        <v>3</v>
      </c>
      <c r="Q63" s="404">
        <v>4</v>
      </c>
      <c r="R63" s="404">
        <v>5</v>
      </c>
      <c r="S63" s="404">
        <v>6</v>
      </c>
      <c r="T63" s="404" t="s">
        <v>182</v>
      </c>
      <c r="U63" s="404" t="s">
        <v>612</v>
      </c>
      <c r="V63" s="404" t="s">
        <v>6</v>
      </c>
      <c r="W63" s="1404"/>
    </row>
    <row r="64" spans="1:23" ht="29.25" customHeight="1">
      <c r="A64" s="479" t="s">
        <v>301</v>
      </c>
      <c r="B64" s="78"/>
      <c r="C64" s="78"/>
      <c r="D64" s="78"/>
      <c r="E64" s="78"/>
      <c r="F64" s="78"/>
      <c r="G64" s="78"/>
      <c r="H64" s="78"/>
      <c r="I64" s="78"/>
      <c r="J64" s="473">
        <f t="shared" ref="J64:J71" si="25">SUM(B64:I64)</f>
        <v>0</v>
      </c>
      <c r="K64" s="476">
        <f>J64/$J$73*100</f>
        <v>0</v>
      </c>
      <c r="M64" s="479" t="s">
        <v>301</v>
      </c>
      <c r="N64" s="78"/>
      <c r="O64" s="78"/>
      <c r="P64" s="78"/>
      <c r="Q64" s="78"/>
      <c r="R64" s="78"/>
      <c r="S64" s="78"/>
      <c r="T64" s="78"/>
      <c r="U64" s="78"/>
      <c r="V64" s="473">
        <f t="shared" ref="V64:V72" si="26">SUM(N64:U64)</f>
        <v>0</v>
      </c>
      <c r="W64" s="476">
        <f>V64/$V$73*100</f>
        <v>0</v>
      </c>
    </row>
    <row r="65" spans="1:23" ht="29.25" customHeight="1">
      <c r="A65" s="479" t="s">
        <v>265</v>
      </c>
      <c r="B65" s="78"/>
      <c r="C65" s="78"/>
      <c r="D65" s="78"/>
      <c r="E65" s="78"/>
      <c r="F65" s="78"/>
      <c r="G65" s="78"/>
      <c r="H65" s="78"/>
      <c r="I65" s="78"/>
      <c r="J65" s="473">
        <f t="shared" si="25"/>
        <v>0</v>
      </c>
      <c r="K65" s="476">
        <f t="shared" ref="K65:K73" si="27">J65/$J$73*100</f>
        <v>0</v>
      </c>
      <c r="M65" s="479" t="s">
        <v>265</v>
      </c>
      <c r="N65" s="78">
        <v>65</v>
      </c>
      <c r="O65" s="78"/>
      <c r="P65" s="78"/>
      <c r="Q65" s="78"/>
      <c r="R65" s="78"/>
      <c r="S65" s="78"/>
      <c r="T65" s="78"/>
      <c r="U65" s="78"/>
      <c r="V65" s="473">
        <f t="shared" si="26"/>
        <v>65</v>
      </c>
      <c r="W65" s="476">
        <f t="shared" ref="W65:W73" si="28">V65/$V$73*100</f>
        <v>1.4973508408200875</v>
      </c>
    </row>
    <row r="66" spans="1:23" ht="29.25" customHeight="1">
      <c r="A66" s="479" t="s">
        <v>260</v>
      </c>
      <c r="B66" s="78">
        <v>7130</v>
      </c>
      <c r="C66" s="78">
        <v>2301</v>
      </c>
      <c r="D66" s="78">
        <v>275</v>
      </c>
      <c r="E66" s="78">
        <v>58</v>
      </c>
      <c r="F66" s="78"/>
      <c r="G66" s="78"/>
      <c r="H66" s="78"/>
      <c r="I66" s="78"/>
      <c r="J66" s="473">
        <f t="shared" si="25"/>
        <v>9764</v>
      </c>
      <c r="K66" s="476">
        <f t="shared" si="27"/>
        <v>44.896082398381459</v>
      </c>
      <c r="M66" s="479" t="s">
        <v>260</v>
      </c>
      <c r="N66" s="78">
        <v>626</v>
      </c>
      <c r="O66" s="78">
        <v>336</v>
      </c>
      <c r="P66" s="78">
        <v>45</v>
      </c>
      <c r="Q66" s="78">
        <v>6</v>
      </c>
      <c r="R66" s="78"/>
      <c r="S66" s="78"/>
      <c r="T66" s="78"/>
      <c r="U66" s="78"/>
      <c r="V66" s="473">
        <f>SUM(N66:U66)</f>
        <v>1013</v>
      </c>
      <c r="W66" s="476">
        <f t="shared" si="28"/>
        <v>23.335636950011519</v>
      </c>
    </row>
    <row r="67" spans="1:23" ht="29.25" customHeight="1">
      <c r="A67" s="479" t="s">
        <v>261</v>
      </c>
      <c r="B67" s="78">
        <v>5356</v>
      </c>
      <c r="C67" s="78">
        <v>1773</v>
      </c>
      <c r="D67" s="78">
        <v>476</v>
      </c>
      <c r="E67" s="78">
        <v>66</v>
      </c>
      <c r="F67" s="78"/>
      <c r="G67" s="78"/>
      <c r="H67" s="78"/>
      <c r="I67" s="78"/>
      <c r="J67" s="473">
        <f t="shared" si="25"/>
        <v>7671</v>
      </c>
      <c r="K67" s="476">
        <f t="shared" si="27"/>
        <v>35.272208938752989</v>
      </c>
      <c r="M67" s="479" t="s">
        <v>261</v>
      </c>
      <c r="N67" s="78">
        <v>716</v>
      </c>
      <c r="O67" s="78">
        <v>568</v>
      </c>
      <c r="P67" s="78">
        <v>173</v>
      </c>
      <c r="Q67" s="78">
        <v>38</v>
      </c>
      <c r="R67" s="78">
        <v>10</v>
      </c>
      <c r="S67" s="78"/>
      <c r="T67" s="78"/>
      <c r="U67" s="78"/>
      <c r="V67" s="473">
        <f>SUM(N67:U67)</f>
        <v>1505</v>
      </c>
      <c r="W67" s="476">
        <f t="shared" si="28"/>
        <v>34.66943100668049</v>
      </c>
    </row>
    <row r="68" spans="1:23" ht="29.25" customHeight="1">
      <c r="A68" s="479" t="s">
        <v>262</v>
      </c>
      <c r="B68" s="78">
        <v>1168</v>
      </c>
      <c r="C68" s="78">
        <v>1536</v>
      </c>
      <c r="D68" s="78">
        <v>360</v>
      </c>
      <c r="E68" s="78">
        <v>9</v>
      </c>
      <c r="F68" s="78"/>
      <c r="G68" s="78"/>
      <c r="H68" s="78"/>
      <c r="I68" s="78"/>
      <c r="J68" s="473">
        <f t="shared" si="25"/>
        <v>3073</v>
      </c>
      <c r="K68" s="476">
        <f t="shared" si="27"/>
        <v>14.130034945742137</v>
      </c>
      <c r="M68" s="479" t="s">
        <v>262</v>
      </c>
      <c r="N68" s="78">
        <v>483</v>
      </c>
      <c r="O68" s="78">
        <v>574</v>
      </c>
      <c r="P68" s="78">
        <v>199</v>
      </c>
      <c r="Q68" s="78">
        <v>55</v>
      </c>
      <c r="R68" s="78">
        <v>11</v>
      </c>
      <c r="S68" s="78">
        <v>2</v>
      </c>
      <c r="T68" s="78"/>
      <c r="U68" s="78"/>
      <c r="V68" s="473">
        <f>SUM(N68:U68)</f>
        <v>1324</v>
      </c>
      <c r="W68" s="476">
        <f t="shared" si="28"/>
        <v>30.499884819166091</v>
      </c>
    </row>
    <row r="69" spans="1:23" ht="29.25" customHeight="1">
      <c r="A69" s="479" t="s">
        <v>263</v>
      </c>
      <c r="B69" s="78">
        <v>223</v>
      </c>
      <c r="C69" s="78">
        <v>746</v>
      </c>
      <c r="D69" s="78">
        <v>267</v>
      </c>
      <c r="E69" s="78">
        <v>4</v>
      </c>
      <c r="F69" s="78"/>
      <c r="G69" s="78"/>
      <c r="H69" s="78"/>
      <c r="I69" s="78"/>
      <c r="J69" s="473">
        <f t="shared" si="25"/>
        <v>1240</v>
      </c>
      <c r="K69" s="476">
        <f t="shared" si="27"/>
        <v>5.7016737171234135</v>
      </c>
      <c r="M69" s="479" t="s">
        <v>263</v>
      </c>
      <c r="N69" s="78">
        <v>111</v>
      </c>
      <c r="O69" s="78">
        <v>113</v>
      </c>
      <c r="P69" s="78">
        <v>99</v>
      </c>
      <c r="Q69" s="78">
        <v>27</v>
      </c>
      <c r="R69" s="78">
        <v>18</v>
      </c>
      <c r="S69" s="78">
        <v>2</v>
      </c>
      <c r="T69" s="78"/>
      <c r="U69" s="78"/>
      <c r="V69" s="473">
        <f>SUM(N69:U69)</f>
        <v>370</v>
      </c>
      <c r="W69" s="476">
        <f t="shared" si="28"/>
        <v>8.5233817092835764</v>
      </c>
    </row>
    <row r="70" spans="1:23" ht="29.25" customHeight="1">
      <c r="A70" s="479" t="s">
        <v>264</v>
      </c>
      <c r="B70" s="78"/>
      <c r="C70" s="78"/>
      <c r="D70" s="78"/>
      <c r="E70" s="78"/>
      <c r="F70" s="78"/>
      <c r="G70" s="78"/>
      <c r="H70" s="78"/>
      <c r="I70" s="78"/>
      <c r="J70" s="473">
        <f t="shared" si="25"/>
        <v>0</v>
      </c>
      <c r="K70" s="476">
        <f t="shared" si="27"/>
        <v>0</v>
      </c>
      <c r="M70" s="479" t="s">
        <v>264</v>
      </c>
      <c r="N70" s="78">
        <v>20</v>
      </c>
      <c r="O70" s="78">
        <v>10</v>
      </c>
      <c r="P70" s="78">
        <v>20</v>
      </c>
      <c r="Q70" s="78">
        <v>6</v>
      </c>
      <c r="R70" s="78"/>
      <c r="S70" s="78">
        <v>2</v>
      </c>
      <c r="T70" s="78"/>
      <c r="U70" s="78"/>
      <c r="V70" s="473">
        <f t="shared" si="26"/>
        <v>58</v>
      </c>
      <c r="W70" s="476">
        <f t="shared" si="28"/>
        <v>1.336097673347155</v>
      </c>
    </row>
    <row r="71" spans="1:23" ht="29.25" customHeight="1">
      <c r="A71" s="479" t="s">
        <v>617</v>
      </c>
      <c r="B71" s="42"/>
      <c r="C71" s="42"/>
      <c r="D71" s="42"/>
      <c r="E71" s="42"/>
      <c r="F71" s="42"/>
      <c r="G71" s="78"/>
      <c r="H71" s="78"/>
      <c r="I71" s="78"/>
      <c r="J71" s="473">
        <f t="shared" si="25"/>
        <v>0</v>
      </c>
      <c r="K71" s="476">
        <f t="shared" si="27"/>
        <v>0</v>
      </c>
      <c r="M71" s="479" t="s">
        <v>617</v>
      </c>
      <c r="N71" s="42">
        <v>4</v>
      </c>
      <c r="O71" s="42">
        <v>1</v>
      </c>
      <c r="P71" s="42">
        <v>1</v>
      </c>
      <c r="Q71" s="42"/>
      <c r="R71" s="42"/>
      <c r="S71" s="78"/>
      <c r="T71" s="78"/>
      <c r="U71" s="78"/>
      <c r="V71" s="473">
        <f t="shared" si="26"/>
        <v>6</v>
      </c>
      <c r="W71" s="476">
        <f t="shared" si="28"/>
        <v>0.138217000691085</v>
      </c>
    </row>
    <row r="72" spans="1:23" ht="29.25" customHeight="1">
      <c r="A72" s="480" t="s">
        <v>614</v>
      </c>
      <c r="B72" s="474"/>
      <c r="C72" s="78"/>
      <c r="D72" s="78"/>
      <c r="E72" s="474"/>
      <c r="F72" s="78"/>
      <c r="G72" s="78"/>
      <c r="H72" s="78"/>
      <c r="I72" s="78"/>
      <c r="J72" s="473">
        <f>SUM(B72:I72)</f>
        <v>0</v>
      </c>
      <c r="K72" s="476">
        <f t="shared" si="27"/>
        <v>0</v>
      </c>
      <c r="M72" s="480" t="s">
        <v>614</v>
      </c>
      <c r="N72" s="474"/>
      <c r="O72" s="78"/>
      <c r="P72" s="78"/>
      <c r="Q72" s="474"/>
      <c r="R72" s="78"/>
      <c r="S72" s="78"/>
      <c r="T72" s="78"/>
      <c r="U72" s="78"/>
      <c r="V72" s="473">
        <f t="shared" si="26"/>
        <v>0</v>
      </c>
      <c r="W72" s="476">
        <f t="shared" si="28"/>
        <v>0</v>
      </c>
    </row>
    <row r="73" spans="1:23" ht="29.25" customHeight="1">
      <c r="A73" s="481" t="s">
        <v>6</v>
      </c>
      <c r="B73" s="475">
        <f t="shared" ref="B73:J73" si="29">SUM(B64:B72)</f>
        <v>13877</v>
      </c>
      <c r="C73" s="475">
        <f t="shared" si="29"/>
        <v>6356</v>
      </c>
      <c r="D73" s="475">
        <f t="shared" si="29"/>
        <v>1378</v>
      </c>
      <c r="E73" s="475">
        <f t="shared" si="29"/>
        <v>137</v>
      </c>
      <c r="F73" s="475">
        <f t="shared" si="29"/>
        <v>0</v>
      </c>
      <c r="G73" s="475">
        <f t="shared" si="29"/>
        <v>0</v>
      </c>
      <c r="H73" s="475">
        <f t="shared" si="29"/>
        <v>0</v>
      </c>
      <c r="I73" s="475">
        <f t="shared" si="29"/>
        <v>0</v>
      </c>
      <c r="J73" s="475">
        <f t="shared" si="29"/>
        <v>21748</v>
      </c>
      <c r="K73" s="477">
        <f t="shared" si="27"/>
        <v>100</v>
      </c>
      <c r="M73" s="481" t="s">
        <v>6</v>
      </c>
      <c r="N73" s="475">
        <f>SUM(N64:N72)</f>
        <v>2025</v>
      </c>
      <c r="O73" s="475">
        <f t="shared" ref="O73:U73" si="30">SUM(O64:O72)</f>
        <v>1602</v>
      </c>
      <c r="P73" s="475">
        <f t="shared" si="30"/>
        <v>537</v>
      </c>
      <c r="Q73" s="475">
        <f t="shared" si="30"/>
        <v>132</v>
      </c>
      <c r="R73" s="475">
        <f t="shared" si="30"/>
        <v>39</v>
      </c>
      <c r="S73" s="475">
        <f t="shared" si="30"/>
        <v>6</v>
      </c>
      <c r="T73" s="475">
        <f t="shared" si="30"/>
        <v>0</v>
      </c>
      <c r="U73" s="475">
        <f t="shared" si="30"/>
        <v>0</v>
      </c>
      <c r="V73" s="475">
        <f>SUM(V64:V72)</f>
        <v>4341</v>
      </c>
      <c r="W73" s="477">
        <f t="shared" si="28"/>
        <v>100</v>
      </c>
    </row>
    <row r="74" spans="1:23" ht="29.25" customHeight="1" thickBot="1">
      <c r="A74" s="482" t="s">
        <v>185</v>
      </c>
      <c r="B74" s="478">
        <f>B73/$J$73*100</f>
        <v>63.808166268162594</v>
      </c>
      <c r="C74" s="478">
        <f t="shared" ref="C74:J74" si="31">C73/$J$73*100</f>
        <v>29.225675924222916</v>
      </c>
      <c r="D74" s="478">
        <f t="shared" si="31"/>
        <v>6.3362148243516643</v>
      </c>
      <c r="E74" s="478">
        <f t="shared" si="31"/>
        <v>0.62994298326282883</v>
      </c>
      <c r="F74" s="478">
        <f t="shared" si="31"/>
        <v>0</v>
      </c>
      <c r="G74" s="478">
        <f t="shared" si="31"/>
        <v>0</v>
      </c>
      <c r="H74" s="478">
        <f t="shared" si="31"/>
        <v>0</v>
      </c>
      <c r="I74" s="478">
        <f t="shared" si="31"/>
        <v>0</v>
      </c>
      <c r="J74" s="478">
        <f t="shared" si="31"/>
        <v>100</v>
      </c>
      <c r="K74" s="483"/>
      <c r="M74" s="482" t="s">
        <v>185</v>
      </c>
      <c r="N74" s="478">
        <f>N73/$V$73*100</f>
        <v>46.648237733241189</v>
      </c>
      <c r="O74" s="478">
        <f t="shared" ref="O74:V74" si="32">O73/$V$73*100</f>
        <v>36.903939184519693</v>
      </c>
      <c r="P74" s="478">
        <f t="shared" si="32"/>
        <v>12.370421561852108</v>
      </c>
      <c r="Q74" s="478">
        <f t="shared" si="32"/>
        <v>3.04077401520387</v>
      </c>
      <c r="R74" s="478">
        <f t="shared" si="32"/>
        <v>0.89841050449205251</v>
      </c>
      <c r="S74" s="478">
        <f t="shared" si="32"/>
        <v>0.138217000691085</v>
      </c>
      <c r="T74" s="478">
        <f t="shared" si="32"/>
        <v>0</v>
      </c>
      <c r="U74" s="478">
        <f t="shared" si="32"/>
        <v>0</v>
      </c>
      <c r="V74" s="478">
        <f t="shared" si="32"/>
        <v>100</v>
      </c>
      <c r="W74" s="484"/>
    </row>
    <row r="75" spans="1:23">
      <c r="J75" s="508"/>
    </row>
    <row r="76" spans="1:23">
      <c r="J76" s="508"/>
    </row>
    <row r="77" spans="1:23">
      <c r="A77" s="1397" t="s">
        <v>550</v>
      </c>
      <c r="B77" s="1397"/>
      <c r="C77" s="1397"/>
      <c r="D77" s="1397"/>
      <c r="E77" s="1397"/>
      <c r="F77" s="1397"/>
      <c r="G77" s="1397"/>
      <c r="H77" s="1397"/>
      <c r="I77" s="1397"/>
      <c r="J77" s="1397"/>
      <c r="K77" s="1397"/>
      <c r="L77" s="55"/>
      <c r="M77" s="1397" t="s">
        <v>550</v>
      </c>
      <c r="N77" s="1397"/>
      <c r="O77" s="1397"/>
      <c r="P77" s="1397"/>
      <c r="Q77" s="1397"/>
      <c r="R77" s="1397"/>
      <c r="S77" s="1397"/>
      <c r="T77" s="1397"/>
      <c r="U77" s="1397"/>
      <c r="V77" s="1397"/>
      <c r="W77" s="1397"/>
    </row>
    <row r="78" spans="1:23">
      <c r="A78" s="1397" t="s">
        <v>258</v>
      </c>
      <c r="B78" s="1397"/>
      <c r="C78" s="1397"/>
      <c r="D78" s="1397"/>
      <c r="E78" s="1397"/>
      <c r="F78" s="1397"/>
      <c r="G78" s="1397"/>
      <c r="H78" s="1397"/>
      <c r="I78" s="1397"/>
      <c r="J78" s="1397"/>
      <c r="K78" s="1397"/>
      <c r="L78" s="55"/>
      <c r="M78" s="1397" t="s">
        <v>258</v>
      </c>
      <c r="N78" s="1397"/>
      <c r="O78" s="1397"/>
      <c r="P78" s="1397"/>
      <c r="Q78" s="1397"/>
      <c r="R78" s="1397"/>
      <c r="S78" s="1397"/>
      <c r="T78" s="1397"/>
      <c r="U78" s="1397"/>
      <c r="V78" s="1397"/>
      <c r="W78" s="1397"/>
    </row>
    <row r="79" spans="1:23">
      <c r="A79" s="55" t="s">
        <v>521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 t="s">
        <v>521</v>
      </c>
      <c r="N79" s="55"/>
      <c r="O79" s="55"/>
      <c r="P79" s="55"/>
      <c r="Q79" s="55"/>
      <c r="R79" s="55"/>
      <c r="S79" s="55"/>
      <c r="T79" s="55"/>
      <c r="U79" s="55"/>
      <c r="V79" s="55"/>
      <c r="W79" s="55"/>
    </row>
    <row r="80" spans="1:23" ht="16.5" thickBot="1">
      <c r="A80" s="55" t="s">
        <v>556</v>
      </c>
      <c r="B80" s="55"/>
      <c r="C80" s="55"/>
      <c r="D80" s="55"/>
      <c r="E80" s="55"/>
      <c r="F80" s="55"/>
      <c r="G80" s="55"/>
      <c r="H80" s="55"/>
      <c r="I80" s="55" t="s">
        <v>176</v>
      </c>
      <c r="J80" s="55"/>
      <c r="K80" s="55"/>
      <c r="L80" s="55"/>
      <c r="M80" s="55" t="s">
        <v>731</v>
      </c>
      <c r="N80" s="55"/>
      <c r="O80" s="55"/>
      <c r="P80" s="55"/>
      <c r="Q80" s="55"/>
      <c r="R80" s="55"/>
      <c r="S80" s="55"/>
      <c r="T80" s="55"/>
      <c r="U80" s="55" t="s">
        <v>176</v>
      </c>
      <c r="V80" s="55"/>
      <c r="W80" s="55"/>
    </row>
    <row r="81" spans="1:23" ht="27.75" customHeight="1">
      <c r="A81" s="1398" t="s">
        <v>590</v>
      </c>
      <c r="B81" s="1400" t="s">
        <v>164</v>
      </c>
      <c r="C81" s="1401"/>
      <c r="D81" s="1401"/>
      <c r="E81" s="1401"/>
      <c r="F81" s="1401"/>
      <c r="G81" s="1401"/>
      <c r="H81" s="1401"/>
      <c r="I81" s="1401"/>
      <c r="J81" s="1402"/>
      <c r="K81" s="1403" t="s">
        <v>737</v>
      </c>
      <c r="M81" s="1398" t="s">
        <v>590</v>
      </c>
      <c r="N81" s="1400" t="s">
        <v>164</v>
      </c>
      <c r="O81" s="1401"/>
      <c r="P81" s="1401"/>
      <c r="Q81" s="1401"/>
      <c r="R81" s="1401"/>
      <c r="S81" s="1401"/>
      <c r="T81" s="1401"/>
      <c r="U81" s="1401"/>
      <c r="V81" s="1402"/>
      <c r="W81" s="1403" t="s">
        <v>737</v>
      </c>
    </row>
    <row r="82" spans="1:23" ht="27.75" customHeight="1">
      <c r="A82" s="1399"/>
      <c r="B82" s="404">
        <v>1</v>
      </c>
      <c r="C82" s="404">
        <v>2</v>
      </c>
      <c r="D82" s="404">
        <v>3</v>
      </c>
      <c r="E82" s="404">
        <v>4</v>
      </c>
      <c r="F82" s="404">
        <v>5</v>
      </c>
      <c r="G82" s="404">
        <v>6</v>
      </c>
      <c r="H82" s="404" t="s">
        <v>182</v>
      </c>
      <c r="I82" s="404" t="s">
        <v>612</v>
      </c>
      <c r="J82" s="404" t="s">
        <v>6</v>
      </c>
      <c r="K82" s="1404"/>
      <c r="M82" s="1399"/>
      <c r="N82" s="404">
        <v>1</v>
      </c>
      <c r="O82" s="404">
        <v>2</v>
      </c>
      <c r="P82" s="404">
        <v>3</v>
      </c>
      <c r="Q82" s="404">
        <v>4</v>
      </c>
      <c r="R82" s="404">
        <v>5</v>
      </c>
      <c r="S82" s="404">
        <v>6</v>
      </c>
      <c r="T82" s="404" t="s">
        <v>182</v>
      </c>
      <c r="U82" s="404" t="s">
        <v>612</v>
      </c>
      <c r="V82" s="404" t="s">
        <v>6</v>
      </c>
      <c r="W82" s="1404"/>
    </row>
    <row r="83" spans="1:23" ht="29.25" customHeight="1">
      <c r="A83" s="479" t="s">
        <v>301</v>
      </c>
      <c r="B83" s="78"/>
      <c r="C83" s="78"/>
      <c r="D83" s="78"/>
      <c r="E83" s="78"/>
      <c r="F83" s="78"/>
      <c r="G83" s="78"/>
      <c r="H83" s="78"/>
      <c r="I83" s="78"/>
      <c r="J83" s="473">
        <f t="shared" ref="J83:J91" si="33">SUM(B83:I83)</f>
        <v>0</v>
      </c>
      <c r="K83" s="476">
        <f>J83/$J$92*100</f>
        <v>0</v>
      </c>
      <c r="M83" s="479" t="s">
        <v>301</v>
      </c>
      <c r="N83" s="78"/>
      <c r="O83" s="78"/>
      <c r="P83" s="78"/>
      <c r="Q83" s="78"/>
      <c r="R83" s="78"/>
      <c r="S83" s="78"/>
      <c r="T83" s="78"/>
      <c r="U83" s="78"/>
      <c r="V83" s="473">
        <f t="shared" ref="V83:V91" si="34">SUM(N83:U83)</f>
        <v>0</v>
      </c>
      <c r="W83" s="476">
        <f>V83/$V$92*100</f>
        <v>0</v>
      </c>
    </row>
    <row r="84" spans="1:23" ht="29.25" customHeight="1">
      <c r="A84" s="479" t="s">
        <v>265</v>
      </c>
      <c r="B84" s="78">
        <v>3</v>
      </c>
      <c r="C84" s="78"/>
      <c r="D84" s="78"/>
      <c r="E84" s="78"/>
      <c r="F84" s="78"/>
      <c r="G84" s="78"/>
      <c r="H84" s="78"/>
      <c r="I84" s="78"/>
      <c r="J84" s="473">
        <f t="shared" si="33"/>
        <v>3</v>
      </c>
      <c r="K84" s="476">
        <f t="shared" ref="K84:K92" si="35">J84/$J$92*100</f>
        <v>8.1098615916955011E-3</v>
      </c>
      <c r="M84" s="479" t="s">
        <v>265</v>
      </c>
      <c r="N84" s="78">
        <v>1</v>
      </c>
      <c r="O84" s="78"/>
      <c r="P84" s="78"/>
      <c r="Q84" s="78"/>
      <c r="R84" s="78"/>
      <c r="S84" s="78"/>
      <c r="T84" s="78"/>
      <c r="U84" s="78"/>
      <c r="V84" s="473">
        <f t="shared" si="34"/>
        <v>1</v>
      </c>
      <c r="W84" s="476">
        <f t="shared" ref="W84:W92" si="36">V84/$V$92*100</f>
        <v>2.6357406431207171E-2</v>
      </c>
    </row>
    <row r="85" spans="1:23" ht="29.25" customHeight="1">
      <c r="A85" s="479" t="s">
        <v>260</v>
      </c>
      <c r="B85" s="78">
        <v>4651</v>
      </c>
      <c r="C85" s="78">
        <v>5380</v>
      </c>
      <c r="D85" s="78">
        <v>798</v>
      </c>
      <c r="E85" s="78"/>
      <c r="F85" s="78"/>
      <c r="G85" s="78"/>
      <c r="H85" s="78"/>
      <c r="I85" s="78"/>
      <c r="J85" s="473">
        <f t="shared" si="33"/>
        <v>10829</v>
      </c>
      <c r="K85" s="476">
        <f t="shared" si="35"/>
        <v>29.273897058823529</v>
      </c>
      <c r="M85" s="479" t="s">
        <v>260</v>
      </c>
      <c r="N85" s="78">
        <v>439</v>
      </c>
      <c r="O85" s="78">
        <v>212</v>
      </c>
      <c r="P85" s="78">
        <v>5</v>
      </c>
      <c r="Q85" s="78"/>
      <c r="R85" s="78"/>
      <c r="S85" s="78"/>
      <c r="T85" s="78"/>
      <c r="U85" s="78"/>
      <c r="V85" s="473">
        <f t="shared" si="34"/>
        <v>656</v>
      </c>
      <c r="W85" s="476">
        <f t="shared" si="36"/>
        <v>17.290458618871902</v>
      </c>
    </row>
    <row r="86" spans="1:23" ht="29.25" customHeight="1">
      <c r="A86" s="479" t="s">
        <v>261</v>
      </c>
      <c r="B86" s="78">
        <v>6151</v>
      </c>
      <c r="C86" s="78">
        <v>8835</v>
      </c>
      <c r="D86" s="78">
        <v>3634</v>
      </c>
      <c r="E86" s="78"/>
      <c r="F86" s="78"/>
      <c r="G86" s="78"/>
      <c r="H86" s="78"/>
      <c r="I86" s="78"/>
      <c r="J86" s="473">
        <f t="shared" si="33"/>
        <v>18620</v>
      </c>
      <c r="K86" s="476">
        <f t="shared" si="35"/>
        <v>50.335207612456742</v>
      </c>
      <c r="M86" s="479" t="s">
        <v>261</v>
      </c>
      <c r="N86" s="78">
        <v>518</v>
      </c>
      <c r="O86" s="78">
        <v>605</v>
      </c>
      <c r="P86" s="78">
        <v>330</v>
      </c>
      <c r="Q86" s="78"/>
      <c r="R86" s="78"/>
      <c r="S86" s="78"/>
      <c r="T86" s="78"/>
      <c r="U86" s="78"/>
      <c r="V86" s="473">
        <f t="shared" si="34"/>
        <v>1453</v>
      </c>
      <c r="W86" s="476">
        <f t="shared" si="36"/>
        <v>38.297311544544016</v>
      </c>
    </row>
    <row r="87" spans="1:23" ht="29.25" customHeight="1">
      <c r="A87" s="479" t="s">
        <v>262</v>
      </c>
      <c r="B87" s="78">
        <v>1969</v>
      </c>
      <c r="C87" s="78">
        <v>4766</v>
      </c>
      <c r="D87" s="78">
        <v>194</v>
      </c>
      <c r="E87" s="78">
        <v>395</v>
      </c>
      <c r="F87" s="78"/>
      <c r="G87" s="78"/>
      <c r="H87" s="78"/>
      <c r="I87" s="78"/>
      <c r="J87" s="473">
        <f t="shared" si="33"/>
        <v>7324</v>
      </c>
      <c r="K87" s="476">
        <f t="shared" si="35"/>
        <v>19.79887543252595</v>
      </c>
      <c r="M87" s="479" t="s">
        <v>262</v>
      </c>
      <c r="N87" s="78">
        <v>721</v>
      </c>
      <c r="O87" s="78">
        <v>784</v>
      </c>
      <c r="P87" s="78">
        <v>167</v>
      </c>
      <c r="Q87" s="78"/>
      <c r="R87" s="78"/>
      <c r="S87" s="78"/>
      <c r="T87" s="78"/>
      <c r="U87" s="78"/>
      <c r="V87" s="473">
        <f t="shared" si="34"/>
        <v>1672</v>
      </c>
      <c r="W87" s="476">
        <f t="shared" si="36"/>
        <v>44.069583552978386</v>
      </c>
    </row>
    <row r="88" spans="1:23" ht="29.25" customHeight="1">
      <c r="A88" s="479" t="s">
        <v>263</v>
      </c>
      <c r="B88" s="78">
        <v>11</v>
      </c>
      <c r="C88" s="78">
        <v>17</v>
      </c>
      <c r="D88" s="78">
        <v>149</v>
      </c>
      <c r="E88" s="78">
        <v>21</v>
      </c>
      <c r="F88" s="78"/>
      <c r="G88" s="78"/>
      <c r="H88" s="78"/>
      <c r="I88" s="78"/>
      <c r="J88" s="473">
        <f t="shared" si="33"/>
        <v>198</v>
      </c>
      <c r="K88" s="476">
        <f t="shared" si="35"/>
        <v>0.53525086505190311</v>
      </c>
      <c r="M88" s="479" t="s">
        <v>263</v>
      </c>
      <c r="N88" s="78">
        <v>3</v>
      </c>
      <c r="O88" s="78">
        <v>9</v>
      </c>
      <c r="P88" s="78"/>
      <c r="Q88" s="78"/>
      <c r="R88" s="78"/>
      <c r="S88" s="78"/>
      <c r="T88" s="78"/>
      <c r="U88" s="78"/>
      <c r="V88" s="473">
        <f t="shared" si="34"/>
        <v>12</v>
      </c>
      <c r="W88" s="476">
        <f t="shared" si="36"/>
        <v>0.31628887717448601</v>
      </c>
    </row>
    <row r="89" spans="1:23" ht="29.25" customHeight="1">
      <c r="A89" s="479" t="s">
        <v>264</v>
      </c>
      <c r="B89" s="78">
        <v>2</v>
      </c>
      <c r="C89" s="78">
        <v>1</v>
      </c>
      <c r="D89" s="78">
        <v>15</v>
      </c>
      <c r="E89" s="78"/>
      <c r="F89" s="78"/>
      <c r="G89" s="78"/>
      <c r="H89" s="78"/>
      <c r="I89" s="78"/>
      <c r="J89" s="473">
        <f t="shared" si="33"/>
        <v>18</v>
      </c>
      <c r="K89" s="476">
        <f t="shared" si="35"/>
        <v>4.8659169550173006E-2</v>
      </c>
      <c r="M89" s="479" t="s">
        <v>264</v>
      </c>
      <c r="N89" s="78"/>
      <c r="O89" s="78"/>
      <c r="P89" s="78"/>
      <c r="Q89" s="78"/>
      <c r="R89" s="78"/>
      <c r="S89" s="49"/>
      <c r="T89" s="78"/>
      <c r="U89" s="78"/>
      <c r="V89" s="473">
        <f t="shared" si="34"/>
        <v>0</v>
      </c>
      <c r="W89" s="476">
        <f t="shared" si="36"/>
        <v>0</v>
      </c>
    </row>
    <row r="90" spans="1:23" ht="29.25" customHeight="1">
      <c r="A90" s="479" t="s">
        <v>617</v>
      </c>
      <c r="B90" s="42"/>
      <c r="C90" s="42"/>
      <c r="D90" s="42"/>
      <c r="E90" s="42"/>
      <c r="F90" s="42"/>
      <c r="G90" s="78"/>
      <c r="H90" s="78"/>
      <c r="I90" s="78"/>
      <c r="J90" s="473">
        <f t="shared" si="33"/>
        <v>0</v>
      </c>
      <c r="K90" s="476">
        <f t="shared" si="35"/>
        <v>0</v>
      </c>
      <c r="M90" s="479" t="s">
        <v>617</v>
      </c>
      <c r="N90" s="42"/>
      <c r="O90" s="42"/>
      <c r="P90" s="42"/>
      <c r="Q90" s="42"/>
      <c r="R90" s="42"/>
      <c r="S90" s="78"/>
      <c r="T90" s="78"/>
      <c r="U90" s="78"/>
      <c r="V90" s="473">
        <f t="shared" si="34"/>
        <v>0</v>
      </c>
      <c r="W90" s="476">
        <f t="shared" si="36"/>
        <v>0</v>
      </c>
    </row>
    <row r="91" spans="1:23" ht="29.25" customHeight="1">
      <c r="A91" s="480" t="s">
        <v>614</v>
      </c>
      <c r="B91" s="474"/>
      <c r="C91" s="78"/>
      <c r="D91" s="78"/>
      <c r="E91" s="474"/>
      <c r="F91" s="78"/>
      <c r="G91" s="78"/>
      <c r="H91" s="78"/>
      <c r="I91" s="78"/>
      <c r="J91" s="473">
        <f t="shared" si="33"/>
        <v>0</v>
      </c>
      <c r="K91" s="476">
        <f t="shared" si="35"/>
        <v>0</v>
      </c>
      <c r="M91" s="480" t="s">
        <v>614</v>
      </c>
      <c r="N91" s="474"/>
      <c r="O91" s="78"/>
      <c r="P91" s="78"/>
      <c r="Q91" s="474"/>
      <c r="R91" s="78"/>
      <c r="S91" s="78"/>
      <c r="T91" s="78"/>
      <c r="U91" s="78"/>
      <c r="V91" s="473">
        <f t="shared" si="34"/>
        <v>0</v>
      </c>
      <c r="W91" s="476">
        <f t="shared" si="36"/>
        <v>0</v>
      </c>
    </row>
    <row r="92" spans="1:23" ht="29.25" customHeight="1">
      <c r="A92" s="481" t="s">
        <v>6</v>
      </c>
      <c r="B92" s="475">
        <f t="shared" ref="B92:J92" si="37">SUM(B83:B91)</f>
        <v>12787</v>
      </c>
      <c r="C92" s="475">
        <f t="shared" si="37"/>
        <v>18999</v>
      </c>
      <c r="D92" s="475">
        <f t="shared" si="37"/>
        <v>4790</v>
      </c>
      <c r="E92" s="475">
        <f t="shared" si="37"/>
        <v>416</v>
      </c>
      <c r="F92" s="475">
        <f t="shared" si="37"/>
        <v>0</v>
      </c>
      <c r="G92" s="475">
        <f t="shared" si="37"/>
        <v>0</v>
      </c>
      <c r="H92" s="475">
        <f t="shared" si="37"/>
        <v>0</v>
      </c>
      <c r="I92" s="475">
        <f t="shared" si="37"/>
        <v>0</v>
      </c>
      <c r="J92" s="475">
        <f t="shared" si="37"/>
        <v>36992</v>
      </c>
      <c r="K92" s="477">
        <f t="shared" si="35"/>
        <v>100</v>
      </c>
      <c r="M92" s="481" t="s">
        <v>6</v>
      </c>
      <c r="N92" s="475">
        <f>SUM(N83:N91)</f>
        <v>1682</v>
      </c>
      <c r="O92" s="475">
        <f t="shared" ref="O92:V92" si="38">SUM(O83:O91)</f>
        <v>1610</v>
      </c>
      <c r="P92" s="475">
        <f t="shared" si="38"/>
        <v>502</v>
      </c>
      <c r="Q92" s="475">
        <f t="shared" si="38"/>
        <v>0</v>
      </c>
      <c r="R92" s="475">
        <f t="shared" si="38"/>
        <v>0</v>
      </c>
      <c r="S92" s="475">
        <f t="shared" si="38"/>
        <v>0</v>
      </c>
      <c r="T92" s="475">
        <f t="shared" si="38"/>
        <v>0</v>
      </c>
      <c r="U92" s="475">
        <f t="shared" si="38"/>
        <v>0</v>
      </c>
      <c r="V92" s="475">
        <f t="shared" si="38"/>
        <v>3794</v>
      </c>
      <c r="W92" s="477">
        <f t="shared" si="36"/>
        <v>100</v>
      </c>
    </row>
    <row r="93" spans="1:23" ht="33.75" customHeight="1" thickBot="1">
      <c r="A93" s="482" t="s">
        <v>185</v>
      </c>
      <c r="B93" s="478">
        <f>B92/$J$92*100</f>
        <v>34.56693339100346</v>
      </c>
      <c r="C93" s="478">
        <f t="shared" ref="C93:J93" si="39">C92/$J$92*100</f>
        <v>51.359753460207614</v>
      </c>
      <c r="D93" s="478">
        <f t="shared" si="39"/>
        <v>12.948745674740483</v>
      </c>
      <c r="E93" s="478">
        <f t="shared" si="39"/>
        <v>1.124567474048443</v>
      </c>
      <c r="F93" s="478">
        <f t="shared" si="39"/>
        <v>0</v>
      </c>
      <c r="G93" s="478">
        <f t="shared" si="39"/>
        <v>0</v>
      </c>
      <c r="H93" s="478">
        <f t="shared" si="39"/>
        <v>0</v>
      </c>
      <c r="I93" s="478">
        <f t="shared" si="39"/>
        <v>0</v>
      </c>
      <c r="J93" s="478">
        <f t="shared" si="39"/>
        <v>100</v>
      </c>
      <c r="K93" s="484"/>
      <c r="M93" s="482" t="s">
        <v>185</v>
      </c>
      <c r="N93" s="478">
        <f>N92/$V$92*100</f>
        <v>44.33315761729046</v>
      </c>
      <c r="O93" s="478">
        <f t="shared" ref="O93:V93" si="40">O92/$V$92*100</f>
        <v>42.435424354243544</v>
      </c>
      <c r="P93" s="478">
        <f t="shared" si="40"/>
        <v>13.231418028465999</v>
      </c>
      <c r="Q93" s="478">
        <f t="shared" si="40"/>
        <v>0</v>
      </c>
      <c r="R93" s="478">
        <f t="shared" si="40"/>
        <v>0</v>
      </c>
      <c r="S93" s="478">
        <f t="shared" si="40"/>
        <v>0</v>
      </c>
      <c r="T93" s="478">
        <f t="shared" si="40"/>
        <v>0</v>
      </c>
      <c r="U93" s="478">
        <f t="shared" si="40"/>
        <v>0</v>
      </c>
      <c r="V93" s="478">
        <f t="shared" si="40"/>
        <v>100</v>
      </c>
      <c r="W93" s="484"/>
    </row>
    <row r="96" spans="1:23">
      <c r="A96" s="1397" t="s">
        <v>550</v>
      </c>
      <c r="B96" s="1397"/>
      <c r="C96" s="1397"/>
      <c r="D96" s="1397"/>
      <c r="E96" s="1397"/>
      <c r="F96" s="1397"/>
      <c r="G96" s="1397"/>
      <c r="H96" s="1397"/>
      <c r="I96" s="1397"/>
      <c r="J96" s="1397"/>
      <c r="K96" s="1397"/>
      <c r="L96" s="55"/>
      <c r="M96" s="1397" t="s">
        <v>550</v>
      </c>
      <c r="N96" s="1397"/>
      <c r="O96" s="1397"/>
      <c r="P96" s="1397"/>
      <c r="Q96" s="1397"/>
      <c r="R96" s="1397"/>
      <c r="S96" s="1397"/>
      <c r="T96" s="1397"/>
      <c r="U96" s="1397"/>
      <c r="V96" s="1397"/>
      <c r="W96" s="1397"/>
    </row>
    <row r="97" spans="1:23">
      <c r="A97" s="1397" t="s">
        <v>258</v>
      </c>
      <c r="B97" s="1397"/>
      <c r="C97" s="1397"/>
      <c r="D97" s="1397"/>
      <c r="E97" s="1397"/>
      <c r="F97" s="1397"/>
      <c r="G97" s="1397"/>
      <c r="H97" s="1397"/>
      <c r="I97" s="1397"/>
      <c r="J97" s="1397"/>
      <c r="K97" s="1397"/>
      <c r="L97" s="55"/>
      <c r="M97" s="1397" t="s">
        <v>258</v>
      </c>
      <c r="N97" s="1397"/>
      <c r="O97" s="1397"/>
      <c r="P97" s="1397"/>
      <c r="Q97" s="1397"/>
      <c r="R97" s="1397"/>
      <c r="S97" s="1397"/>
      <c r="T97" s="1397"/>
      <c r="U97" s="1397"/>
      <c r="V97" s="1397"/>
      <c r="W97" s="1397"/>
    </row>
    <row r="98" spans="1:23">
      <c r="A98" s="55" t="s">
        <v>521</v>
      </c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 t="s">
        <v>521</v>
      </c>
      <c r="N98" s="55"/>
      <c r="O98" s="55"/>
      <c r="P98" s="55"/>
      <c r="Q98" s="55"/>
      <c r="R98" s="55"/>
      <c r="S98" s="55"/>
      <c r="T98" s="55"/>
      <c r="U98" s="55"/>
      <c r="V98" s="55"/>
      <c r="W98" s="55"/>
    </row>
    <row r="99" spans="1:23" ht="16.5" thickBot="1">
      <c r="A99" s="55" t="s">
        <v>557</v>
      </c>
      <c r="B99" s="55"/>
      <c r="C99" s="55"/>
      <c r="D99" s="55"/>
      <c r="E99" s="55"/>
      <c r="F99" s="55"/>
      <c r="G99" s="55"/>
      <c r="H99" s="55"/>
      <c r="I99" s="55" t="s">
        <v>732</v>
      </c>
      <c r="J99" s="55"/>
      <c r="K99" s="55"/>
      <c r="L99" s="55"/>
      <c r="M99" s="55" t="s">
        <v>733</v>
      </c>
      <c r="N99" s="55"/>
      <c r="O99" s="55"/>
      <c r="P99" s="55"/>
      <c r="Q99" s="55"/>
      <c r="R99" s="55"/>
      <c r="S99" s="55"/>
      <c r="T99" s="55"/>
      <c r="U99" s="55" t="s">
        <v>734</v>
      </c>
      <c r="V99" s="55"/>
      <c r="W99" s="55"/>
    </row>
    <row r="100" spans="1:23" ht="27.75" customHeight="1">
      <c r="A100" s="1398" t="s">
        <v>590</v>
      </c>
      <c r="B100" s="1400" t="s">
        <v>164</v>
      </c>
      <c r="C100" s="1401"/>
      <c r="D100" s="1401"/>
      <c r="E100" s="1401"/>
      <c r="F100" s="1401"/>
      <c r="G100" s="1401"/>
      <c r="H100" s="1401"/>
      <c r="I100" s="1401"/>
      <c r="J100" s="1402"/>
      <c r="K100" s="1403" t="s">
        <v>737</v>
      </c>
      <c r="M100" s="1398" t="s">
        <v>590</v>
      </c>
      <c r="N100" s="1400" t="s">
        <v>164</v>
      </c>
      <c r="O100" s="1401"/>
      <c r="P100" s="1401"/>
      <c r="Q100" s="1401"/>
      <c r="R100" s="1401"/>
      <c r="S100" s="1401"/>
      <c r="T100" s="1401"/>
      <c r="U100" s="1401"/>
      <c r="V100" s="1402"/>
      <c r="W100" s="1403" t="s">
        <v>737</v>
      </c>
    </row>
    <row r="101" spans="1:23" ht="27.75" customHeight="1">
      <c r="A101" s="1399"/>
      <c r="B101" s="404">
        <v>1</v>
      </c>
      <c r="C101" s="404">
        <v>2</v>
      </c>
      <c r="D101" s="404">
        <v>3</v>
      </c>
      <c r="E101" s="404">
        <v>4</v>
      </c>
      <c r="F101" s="404">
        <v>5</v>
      </c>
      <c r="G101" s="404">
        <v>6</v>
      </c>
      <c r="H101" s="404" t="s">
        <v>182</v>
      </c>
      <c r="I101" s="404" t="s">
        <v>612</v>
      </c>
      <c r="J101" s="404" t="s">
        <v>6</v>
      </c>
      <c r="K101" s="1404"/>
      <c r="M101" s="1399"/>
      <c r="N101" s="404">
        <v>1</v>
      </c>
      <c r="O101" s="404">
        <v>2</v>
      </c>
      <c r="P101" s="404">
        <v>3</v>
      </c>
      <c r="Q101" s="404">
        <v>4</v>
      </c>
      <c r="R101" s="404">
        <v>5</v>
      </c>
      <c r="S101" s="404">
        <v>6</v>
      </c>
      <c r="T101" s="404" t="s">
        <v>182</v>
      </c>
      <c r="U101" s="404" t="s">
        <v>612</v>
      </c>
      <c r="V101" s="404" t="s">
        <v>6</v>
      </c>
      <c r="W101" s="1404"/>
    </row>
    <row r="102" spans="1:23" ht="29.25" customHeight="1">
      <c r="A102" s="479" t="s">
        <v>301</v>
      </c>
      <c r="B102" s="78">
        <v>1</v>
      </c>
      <c r="C102" s="78"/>
      <c r="D102" s="78"/>
      <c r="E102" s="78"/>
      <c r="F102" s="78"/>
      <c r="G102" s="78"/>
      <c r="H102" s="78"/>
      <c r="I102" s="78"/>
      <c r="J102" s="473">
        <f t="shared" ref="J102:J110" si="41">SUM(B102:I102)</f>
        <v>1</v>
      </c>
      <c r="K102" s="476">
        <f>J102/$J$111*100</f>
        <v>1.0072522159548751E-2</v>
      </c>
      <c r="M102" s="479" t="s">
        <v>301</v>
      </c>
      <c r="N102" s="78"/>
      <c r="O102" s="78"/>
      <c r="P102" s="78"/>
      <c r="Q102" s="78"/>
      <c r="R102" s="78"/>
      <c r="S102" s="78"/>
      <c r="T102" s="78"/>
      <c r="U102" s="78"/>
      <c r="V102" s="473">
        <f t="shared" ref="V102:V110" si="42">SUM(N102:U102)</f>
        <v>0</v>
      </c>
      <c r="W102" s="54">
        <f>V102/$V$111*100</f>
        <v>0</v>
      </c>
    </row>
    <row r="103" spans="1:23" ht="29.25" customHeight="1">
      <c r="A103" s="479" t="s">
        <v>265</v>
      </c>
      <c r="B103" s="78">
        <v>5</v>
      </c>
      <c r="C103" s="78"/>
      <c r="D103" s="78"/>
      <c r="E103" s="78"/>
      <c r="F103" s="78"/>
      <c r="G103" s="78"/>
      <c r="H103" s="78"/>
      <c r="I103" s="78"/>
      <c r="J103" s="473">
        <f t="shared" si="41"/>
        <v>5</v>
      </c>
      <c r="K103" s="476">
        <f t="shared" ref="K103:K111" si="43">J103/$J$111*100</f>
        <v>5.0362610797743748E-2</v>
      </c>
      <c r="M103" s="479" t="s">
        <v>265</v>
      </c>
      <c r="N103" s="78">
        <v>164</v>
      </c>
      <c r="O103" s="78"/>
      <c r="P103" s="78"/>
      <c r="Q103" s="78"/>
      <c r="R103" s="78"/>
      <c r="S103" s="78"/>
      <c r="T103" s="78"/>
      <c r="U103" s="78"/>
      <c r="V103" s="473">
        <f t="shared" si="42"/>
        <v>164</v>
      </c>
      <c r="W103" s="54">
        <f t="shared" ref="W103:W111" si="44">V103/$V$111*100</f>
        <v>2.8447528187337383</v>
      </c>
    </row>
    <row r="104" spans="1:23" ht="29.25" customHeight="1">
      <c r="A104" s="479" t="s">
        <v>260</v>
      </c>
      <c r="B104" s="78">
        <v>3681</v>
      </c>
      <c r="C104" s="78">
        <v>812</v>
      </c>
      <c r="D104" s="78">
        <v>1</v>
      </c>
      <c r="E104" s="78"/>
      <c r="F104" s="78"/>
      <c r="G104" s="78"/>
      <c r="H104" s="78"/>
      <c r="I104" s="78"/>
      <c r="J104" s="473">
        <f t="shared" si="41"/>
        <v>4494</v>
      </c>
      <c r="K104" s="476">
        <f t="shared" si="43"/>
        <v>45.265914585012084</v>
      </c>
      <c r="M104" s="479" t="s">
        <v>260</v>
      </c>
      <c r="N104" s="78">
        <v>1101</v>
      </c>
      <c r="O104" s="78">
        <v>522</v>
      </c>
      <c r="P104" s="78">
        <v>84</v>
      </c>
      <c r="Q104" s="78">
        <v>6</v>
      </c>
      <c r="R104" s="78">
        <v>1</v>
      </c>
      <c r="S104" s="78">
        <v>1</v>
      </c>
      <c r="T104" s="78"/>
      <c r="U104" s="78"/>
      <c r="V104" s="473">
        <f t="shared" si="42"/>
        <v>1715</v>
      </c>
      <c r="W104" s="54">
        <f t="shared" si="44"/>
        <v>29.748482220294882</v>
      </c>
    </row>
    <row r="105" spans="1:23" ht="29.25" customHeight="1">
      <c r="A105" s="479" t="s">
        <v>261</v>
      </c>
      <c r="B105" s="78">
        <v>3044</v>
      </c>
      <c r="C105" s="78">
        <v>1466</v>
      </c>
      <c r="D105" s="78">
        <v>511</v>
      </c>
      <c r="E105" s="78">
        <v>39</v>
      </c>
      <c r="F105" s="78"/>
      <c r="G105" s="78"/>
      <c r="H105" s="78"/>
      <c r="I105" s="78"/>
      <c r="J105" s="473">
        <f t="shared" si="41"/>
        <v>5060</v>
      </c>
      <c r="K105" s="476">
        <f t="shared" si="43"/>
        <v>50.966962127316684</v>
      </c>
      <c r="M105" s="479" t="s">
        <v>261</v>
      </c>
      <c r="N105" s="78">
        <v>1093</v>
      </c>
      <c r="O105" s="78">
        <v>753</v>
      </c>
      <c r="P105" s="78">
        <v>228</v>
      </c>
      <c r="Q105" s="78">
        <v>59</v>
      </c>
      <c r="R105" s="78">
        <v>13</v>
      </c>
      <c r="S105" s="78">
        <v>4</v>
      </c>
      <c r="T105" s="78"/>
      <c r="U105" s="78"/>
      <c r="V105" s="473">
        <f t="shared" si="42"/>
        <v>2150</v>
      </c>
      <c r="W105" s="54">
        <f t="shared" si="44"/>
        <v>37.294015611448394</v>
      </c>
    </row>
    <row r="106" spans="1:23" ht="29.25" customHeight="1">
      <c r="A106" s="479" t="s">
        <v>262</v>
      </c>
      <c r="B106" s="78">
        <v>32</v>
      </c>
      <c r="C106" s="78">
        <v>45</v>
      </c>
      <c r="D106" s="78">
        <v>156</v>
      </c>
      <c r="E106" s="78">
        <v>81</v>
      </c>
      <c r="F106" s="78">
        <v>22</v>
      </c>
      <c r="G106" s="78">
        <v>5</v>
      </c>
      <c r="H106" s="78"/>
      <c r="I106" s="78"/>
      <c r="J106" s="473">
        <f t="shared" si="41"/>
        <v>341</v>
      </c>
      <c r="K106" s="476">
        <f t="shared" si="43"/>
        <v>3.4347300564061238</v>
      </c>
      <c r="M106" s="479" t="s">
        <v>262</v>
      </c>
      <c r="N106" s="78">
        <v>461</v>
      </c>
      <c r="O106" s="78">
        <v>500</v>
      </c>
      <c r="P106" s="78">
        <v>177</v>
      </c>
      <c r="Q106" s="78">
        <v>62</v>
      </c>
      <c r="R106" s="78">
        <v>23</v>
      </c>
      <c r="S106" s="78">
        <v>9</v>
      </c>
      <c r="T106" s="78"/>
      <c r="U106" s="78"/>
      <c r="V106" s="473">
        <f t="shared" si="42"/>
        <v>1232</v>
      </c>
      <c r="W106" s="54">
        <f t="shared" si="44"/>
        <v>21.370338248048569</v>
      </c>
    </row>
    <row r="107" spans="1:23" ht="29.25" customHeight="1">
      <c r="A107" s="479" t="s">
        <v>263</v>
      </c>
      <c r="B107" s="78"/>
      <c r="C107" s="78"/>
      <c r="D107" s="78"/>
      <c r="E107" s="78">
        <v>9</v>
      </c>
      <c r="F107" s="78">
        <v>8</v>
      </c>
      <c r="G107" s="78">
        <v>5</v>
      </c>
      <c r="H107" s="78"/>
      <c r="I107" s="78"/>
      <c r="J107" s="473">
        <f t="shared" si="41"/>
        <v>22</v>
      </c>
      <c r="K107" s="476">
        <f t="shared" si="43"/>
        <v>0.22159548751007255</v>
      </c>
      <c r="M107" s="479" t="s">
        <v>263</v>
      </c>
      <c r="N107" s="78">
        <v>123</v>
      </c>
      <c r="O107" s="78">
        <v>154</v>
      </c>
      <c r="P107" s="78">
        <v>59</v>
      </c>
      <c r="Q107" s="78">
        <v>23</v>
      </c>
      <c r="R107" s="78">
        <v>12</v>
      </c>
      <c r="S107" s="78">
        <v>7</v>
      </c>
      <c r="T107" s="78"/>
      <c r="U107" s="78"/>
      <c r="V107" s="473">
        <f t="shared" si="42"/>
        <v>378</v>
      </c>
      <c r="W107" s="54">
        <f t="shared" si="44"/>
        <v>6.5568083261058101</v>
      </c>
    </row>
    <row r="108" spans="1:23" ht="29.25" customHeight="1">
      <c r="A108" s="479" t="s">
        <v>264</v>
      </c>
      <c r="B108" s="78"/>
      <c r="C108" s="78"/>
      <c r="D108" s="78"/>
      <c r="E108" s="78"/>
      <c r="F108" s="78">
        <v>5</v>
      </c>
      <c r="G108" s="78"/>
      <c r="H108" s="78"/>
      <c r="I108" s="78"/>
      <c r="J108" s="473">
        <f t="shared" si="41"/>
        <v>5</v>
      </c>
      <c r="K108" s="476">
        <f t="shared" si="43"/>
        <v>5.0362610797743748E-2</v>
      </c>
      <c r="M108" s="479" t="s">
        <v>264</v>
      </c>
      <c r="N108" s="78">
        <v>37</v>
      </c>
      <c r="O108" s="78">
        <v>31</v>
      </c>
      <c r="P108" s="78">
        <v>15</v>
      </c>
      <c r="Q108" s="78">
        <v>6</v>
      </c>
      <c r="R108" s="78">
        <v>1</v>
      </c>
      <c r="S108" s="78">
        <v>5</v>
      </c>
      <c r="T108" s="78"/>
      <c r="U108" s="78"/>
      <c r="V108" s="473">
        <f t="shared" si="42"/>
        <v>95</v>
      </c>
      <c r="W108" s="54">
        <f t="shared" si="44"/>
        <v>1.647875108412836</v>
      </c>
    </row>
    <row r="109" spans="1:23" ht="29.25" customHeight="1">
      <c r="A109" s="479" t="s">
        <v>617</v>
      </c>
      <c r="B109" s="42"/>
      <c r="C109" s="42"/>
      <c r="D109" s="42"/>
      <c r="E109" s="42"/>
      <c r="F109" s="42"/>
      <c r="G109" s="78"/>
      <c r="H109" s="78"/>
      <c r="I109" s="78"/>
      <c r="J109" s="473">
        <f t="shared" si="41"/>
        <v>0</v>
      </c>
      <c r="K109" s="476">
        <f t="shared" si="43"/>
        <v>0</v>
      </c>
      <c r="M109" s="479" t="s">
        <v>617</v>
      </c>
      <c r="N109" s="42">
        <v>12</v>
      </c>
      <c r="O109" s="42">
        <v>14</v>
      </c>
      <c r="P109" s="42">
        <v>5</v>
      </c>
      <c r="Q109" s="42"/>
      <c r="R109" s="42"/>
      <c r="S109" s="78"/>
      <c r="T109" s="78"/>
      <c r="U109" s="78"/>
      <c r="V109" s="473">
        <f t="shared" si="42"/>
        <v>31</v>
      </c>
      <c r="W109" s="54">
        <f t="shared" si="44"/>
        <v>0.53772766695576757</v>
      </c>
    </row>
    <row r="110" spans="1:23" ht="28.5" customHeight="1">
      <c r="A110" s="480" t="s">
        <v>614</v>
      </c>
      <c r="B110" s="474"/>
      <c r="C110" s="78"/>
      <c r="D110" s="78"/>
      <c r="E110" s="474"/>
      <c r="F110" s="78"/>
      <c r="G110" s="78"/>
      <c r="H110" s="78"/>
      <c r="I110" s="78"/>
      <c r="J110" s="473">
        <f t="shared" si="41"/>
        <v>0</v>
      </c>
      <c r="K110" s="476">
        <f t="shared" si="43"/>
        <v>0</v>
      </c>
      <c r="M110" s="480" t="s">
        <v>614</v>
      </c>
      <c r="N110" s="474"/>
      <c r="O110" s="78"/>
      <c r="P110" s="78"/>
      <c r="Q110" s="474"/>
      <c r="R110" s="78"/>
      <c r="S110" s="78"/>
      <c r="T110" s="78"/>
      <c r="U110" s="78"/>
      <c r="V110" s="473">
        <f t="shared" si="42"/>
        <v>0</v>
      </c>
      <c r="W110" s="54">
        <f t="shared" si="44"/>
        <v>0</v>
      </c>
    </row>
    <row r="111" spans="1:23" ht="29.25" customHeight="1">
      <c r="A111" s="481" t="s">
        <v>6</v>
      </c>
      <c r="B111" s="475">
        <f>SUM(B102:B110)</f>
        <v>6763</v>
      </c>
      <c r="C111" s="475">
        <f t="shared" ref="C111:J111" si="45">SUM(C102:C110)</f>
        <v>2323</v>
      </c>
      <c r="D111" s="475">
        <f t="shared" si="45"/>
        <v>668</v>
      </c>
      <c r="E111" s="475">
        <f t="shared" si="45"/>
        <v>129</v>
      </c>
      <c r="F111" s="475">
        <f t="shared" si="45"/>
        <v>35</v>
      </c>
      <c r="G111" s="475">
        <f t="shared" si="45"/>
        <v>10</v>
      </c>
      <c r="H111" s="475">
        <f t="shared" si="45"/>
        <v>0</v>
      </c>
      <c r="I111" s="475">
        <f t="shared" si="45"/>
        <v>0</v>
      </c>
      <c r="J111" s="475">
        <f t="shared" si="45"/>
        <v>9928</v>
      </c>
      <c r="K111" s="477">
        <f t="shared" si="43"/>
        <v>100</v>
      </c>
      <c r="M111" s="481" t="s">
        <v>6</v>
      </c>
      <c r="N111" s="475">
        <f>SUM(N102:N110)</f>
        <v>2991</v>
      </c>
      <c r="O111" s="475">
        <f t="shared" ref="O111:V111" si="46">SUM(O102:O110)</f>
        <v>1974</v>
      </c>
      <c r="P111" s="475">
        <f t="shared" si="46"/>
        <v>568</v>
      </c>
      <c r="Q111" s="475">
        <f t="shared" si="46"/>
        <v>156</v>
      </c>
      <c r="R111" s="475">
        <f t="shared" si="46"/>
        <v>50</v>
      </c>
      <c r="S111" s="475">
        <f t="shared" si="46"/>
        <v>26</v>
      </c>
      <c r="T111" s="475">
        <f t="shared" si="46"/>
        <v>0</v>
      </c>
      <c r="U111" s="475">
        <f t="shared" si="46"/>
        <v>0</v>
      </c>
      <c r="V111" s="475">
        <f t="shared" si="46"/>
        <v>5765</v>
      </c>
      <c r="W111" s="90">
        <f t="shared" si="44"/>
        <v>100</v>
      </c>
    </row>
    <row r="112" spans="1:23" ht="33.75" customHeight="1" thickBot="1">
      <c r="A112" s="482" t="s">
        <v>185</v>
      </c>
      <c r="B112" s="489">
        <f>B111/$J$111*100</f>
        <v>68.120467365028205</v>
      </c>
      <c r="C112" s="489">
        <f t="shared" ref="C112:J112" si="47">C111/$J$111*100</f>
        <v>23.398468976631747</v>
      </c>
      <c r="D112" s="489">
        <f t="shared" si="47"/>
        <v>6.7284448025785659</v>
      </c>
      <c r="E112" s="489">
        <f t="shared" si="47"/>
        <v>1.299355358581789</v>
      </c>
      <c r="F112" s="489">
        <f t="shared" si="47"/>
        <v>0.35253827558420631</v>
      </c>
      <c r="G112" s="489">
        <f t="shared" si="47"/>
        <v>0.1007252215954875</v>
      </c>
      <c r="H112" s="489">
        <f t="shared" si="47"/>
        <v>0</v>
      </c>
      <c r="I112" s="489">
        <f t="shared" si="47"/>
        <v>0</v>
      </c>
      <c r="J112" s="489">
        <f t="shared" si="47"/>
        <v>100</v>
      </c>
      <c r="K112" s="484"/>
      <c r="M112" s="482" t="s">
        <v>185</v>
      </c>
      <c r="N112" s="489">
        <f>N111/$V$111*100</f>
        <v>51.882046834345189</v>
      </c>
      <c r="O112" s="489">
        <f t="shared" ref="O112:V112" si="48">O111/$V$111*100</f>
        <v>34.241110147441454</v>
      </c>
      <c r="P112" s="489">
        <f t="shared" si="48"/>
        <v>9.852558542931483</v>
      </c>
      <c r="Q112" s="489">
        <f t="shared" si="48"/>
        <v>2.7059843885516046</v>
      </c>
      <c r="R112" s="489">
        <f t="shared" si="48"/>
        <v>0.86730268863833471</v>
      </c>
      <c r="S112" s="489">
        <f t="shared" si="48"/>
        <v>0.45099739809193412</v>
      </c>
      <c r="T112" s="489">
        <f t="shared" si="48"/>
        <v>0</v>
      </c>
      <c r="U112" s="489">
        <f t="shared" si="48"/>
        <v>0</v>
      </c>
      <c r="V112" s="489">
        <f t="shared" si="48"/>
        <v>100</v>
      </c>
      <c r="W112" s="486"/>
    </row>
    <row r="115" spans="1:23">
      <c r="A115" s="1397" t="s">
        <v>550</v>
      </c>
      <c r="B115" s="1397"/>
      <c r="C115" s="1397"/>
      <c r="D115" s="1397"/>
      <c r="E115" s="1397"/>
      <c r="F115" s="1397"/>
      <c r="G115" s="1397"/>
      <c r="H115" s="1397"/>
      <c r="I115" s="1397"/>
      <c r="J115" s="1397"/>
      <c r="K115" s="1397"/>
      <c r="L115" s="55"/>
      <c r="M115" s="1397" t="s">
        <v>550</v>
      </c>
      <c r="N115" s="1397"/>
      <c r="O115" s="1397"/>
      <c r="P115" s="1397"/>
      <c r="Q115" s="1397"/>
      <c r="R115" s="1397"/>
      <c r="S115" s="1397"/>
      <c r="T115" s="1397"/>
      <c r="U115" s="1397"/>
      <c r="V115" s="1397"/>
      <c r="W115" s="1397"/>
    </row>
    <row r="116" spans="1:23">
      <c r="A116" s="1397" t="s">
        <v>258</v>
      </c>
      <c r="B116" s="1397"/>
      <c r="C116" s="1397"/>
      <c r="D116" s="1397"/>
      <c r="E116" s="1397"/>
      <c r="F116" s="1397"/>
      <c r="G116" s="1397"/>
      <c r="H116" s="1397"/>
      <c r="I116" s="1397"/>
      <c r="J116" s="1397"/>
      <c r="K116" s="1397"/>
      <c r="L116" s="55"/>
      <c r="M116" s="1397" t="s">
        <v>258</v>
      </c>
      <c r="N116" s="1397"/>
      <c r="O116" s="1397"/>
      <c r="P116" s="1397"/>
      <c r="Q116" s="1397"/>
      <c r="R116" s="1397"/>
      <c r="S116" s="1397"/>
      <c r="T116" s="1397"/>
      <c r="U116" s="1397"/>
      <c r="V116" s="1397"/>
      <c r="W116" s="1397"/>
    </row>
    <row r="117" spans="1:23">
      <c r="A117" s="55" t="s">
        <v>521</v>
      </c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 t="s">
        <v>521</v>
      </c>
      <c r="N117" s="55"/>
      <c r="O117" s="55"/>
      <c r="P117" s="55"/>
      <c r="Q117" s="55"/>
      <c r="R117" s="55"/>
      <c r="S117" s="55"/>
      <c r="T117" s="55"/>
      <c r="U117" s="55"/>
      <c r="V117" s="55"/>
      <c r="W117" s="55"/>
    </row>
    <row r="118" spans="1:23" ht="16.5" thickBot="1">
      <c r="A118" s="55" t="s">
        <v>560</v>
      </c>
      <c r="B118" s="55"/>
      <c r="C118" s="55"/>
      <c r="D118" s="55"/>
      <c r="E118" s="55"/>
      <c r="F118" s="55"/>
      <c r="G118" s="55"/>
      <c r="H118" s="55"/>
      <c r="I118" s="55" t="s">
        <v>248</v>
      </c>
      <c r="J118" s="55"/>
      <c r="K118" s="55"/>
      <c r="L118" s="55"/>
      <c r="M118" s="55" t="s">
        <v>559</v>
      </c>
      <c r="N118" s="55"/>
      <c r="O118" s="55"/>
      <c r="P118" s="55"/>
      <c r="Q118" s="55"/>
      <c r="R118" s="55"/>
      <c r="S118" s="55"/>
      <c r="T118" s="55"/>
      <c r="U118" s="55" t="s">
        <v>173</v>
      </c>
      <c r="V118" s="55"/>
      <c r="W118" s="55"/>
    </row>
    <row r="119" spans="1:23" ht="27.75" customHeight="1">
      <c r="A119" s="1398" t="s">
        <v>590</v>
      </c>
      <c r="B119" s="1400" t="s">
        <v>164</v>
      </c>
      <c r="C119" s="1401"/>
      <c r="D119" s="1401"/>
      <c r="E119" s="1401"/>
      <c r="F119" s="1401"/>
      <c r="G119" s="1401"/>
      <c r="H119" s="1401"/>
      <c r="I119" s="1401"/>
      <c r="J119" s="1402"/>
      <c r="K119" s="1403" t="s">
        <v>737</v>
      </c>
      <c r="M119" s="1398" t="s">
        <v>590</v>
      </c>
      <c r="N119" s="1400" t="s">
        <v>164</v>
      </c>
      <c r="O119" s="1401"/>
      <c r="P119" s="1401"/>
      <c r="Q119" s="1401"/>
      <c r="R119" s="1401"/>
      <c r="S119" s="1401"/>
      <c r="T119" s="1401"/>
      <c r="U119" s="1401"/>
      <c r="V119" s="1402"/>
      <c r="W119" s="1403" t="s">
        <v>737</v>
      </c>
    </row>
    <row r="120" spans="1:23" ht="27.75" customHeight="1">
      <c r="A120" s="1399"/>
      <c r="B120" s="404">
        <v>1</v>
      </c>
      <c r="C120" s="404">
        <v>2</v>
      </c>
      <c r="D120" s="404">
        <v>3</v>
      </c>
      <c r="E120" s="404">
        <v>4</v>
      </c>
      <c r="F120" s="404">
        <v>5</v>
      </c>
      <c r="G120" s="404">
        <v>6</v>
      </c>
      <c r="H120" s="404" t="s">
        <v>182</v>
      </c>
      <c r="I120" s="404" t="s">
        <v>612</v>
      </c>
      <c r="J120" s="404" t="s">
        <v>6</v>
      </c>
      <c r="K120" s="1404"/>
      <c r="M120" s="1399"/>
      <c r="N120" s="404">
        <v>1</v>
      </c>
      <c r="O120" s="404">
        <v>2</v>
      </c>
      <c r="P120" s="404">
        <v>3</v>
      </c>
      <c r="Q120" s="404">
        <v>4</v>
      </c>
      <c r="R120" s="404">
        <v>5</v>
      </c>
      <c r="S120" s="404">
        <v>6</v>
      </c>
      <c r="T120" s="404" t="s">
        <v>182</v>
      </c>
      <c r="U120" s="404" t="s">
        <v>612</v>
      </c>
      <c r="V120" s="404" t="s">
        <v>6</v>
      </c>
      <c r="W120" s="1404"/>
    </row>
    <row r="121" spans="1:23" ht="29.25" customHeight="1">
      <c r="A121" s="479" t="s">
        <v>301</v>
      </c>
      <c r="B121" s="78"/>
      <c r="C121" s="78"/>
      <c r="D121" s="78"/>
      <c r="E121" s="78"/>
      <c r="F121" s="78"/>
      <c r="G121" s="78"/>
      <c r="H121" s="78"/>
      <c r="I121" s="78"/>
      <c r="J121" s="473">
        <f t="shared" ref="J121:J129" si="49">SUM(B121:I121)</f>
        <v>0</v>
      </c>
      <c r="K121" s="476">
        <f>J121/$J$130*100</f>
        <v>0</v>
      </c>
      <c r="M121" s="479" t="s">
        <v>301</v>
      </c>
      <c r="N121" s="78"/>
      <c r="O121" s="78"/>
      <c r="P121" s="78"/>
      <c r="Q121" s="78"/>
      <c r="R121" s="78"/>
      <c r="S121" s="78"/>
      <c r="T121" s="78"/>
      <c r="U121" s="78"/>
      <c r="V121" s="473">
        <f t="shared" ref="V121:V129" si="50">SUM(N121:U121)</f>
        <v>0</v>
      </c>
      <c r="W121" s="54">
        <f>V121/$V$130*100</f>
        <v>0</v>
      </c>
    </row>
    <row r="122" spans="1:23" ht="29.25" customHeight="1">
      <c r="A122" s="479" t="s">
        <v>265</v>
      </c>
      <c r="B122" s="78"/>
      <c r="C122" s="78"/>
      <c r="D122" s="78"/>
      <c r="E122" s="78"/>
      <c r="F122" s="78"/>
      <c r="G122" s="78"/>
      <c r="H122" s="78"/>
      <c r="I122" s="78"/>
      <c r="J122" s="473">
        <f t="shared" si="49"/>
        <v>0</v>
      </c>
      <c r="K122" s="476">
        <f t="shared" ref="K122:K129" si="51">J122/$J$130*100</f>
        <v>0</v>
      </c>
      <c r="M122" s="479" t="s">
        <v>265</v>
      </c>
      <c r="N122" s="78">
        <v>5</v>
      </c>
      <c r="O122" s="78"/>
      <c r="P122" s="78"/>
      <c r="Q122" s="78"/>
      <c r="R122" s="78"/>
      <c r="S122" s="78"/>
      <c r="T122" s="78"/>
      <c r="U122" s="78"/>
      <c r="V122" s="473">
        <f t="shared" si="50"/>
        <v>5</v>
      </c>
      <c r="W122" s="54">
        <f t="shared" ref="W122:W130" si="52">V122/$V$130*100</f>
        <v>3.1904032669729451E-2</v>
      </c>
    </row>
    <row r="123" spans="1:23" ht="29.25" customHeight="1">
      <c r="A123" s="479" t="s">
        <v>260</v>
      </c>
      <c r="B123" s="78">
        <v>1689</v>
      </c>
      <c r="C123" s="78">
        <v>835</v>
      </c>
      <c r="D123" s="78"/>
      <c r="E123" s="78"/>
      <c r="F123" s="78"/>
      <c r="G123" s="78"/>
      <c r="H123" s="78"/>
      <c r="I123" s="78"/>
      <c r="J123" s="473">
        <f t="shared" si="49"/>
        <v>2524</v>
      </c>
      <c r="K123" s="476">
        <f t="shared" si="51"/>
        <v>30.022600214107293</v>
      </c>
      <c r="M123" s="479" t="s">
        <v>260</v>
      </c>
      <c r="N123" s="78">
        <v>2708</v>
      </c>
      <c r="O123" s="78">
        <v>338</v>
      </c>
      <c r="P123" s="78"/>
      <c r="Q123" s="78"/>
      <c r="R123" s="78"/>
      <c r="S123" s="78"/>
      <c r="T123" s="78"/>
      <c r="U123" s="78"/>
      <c r="V123" s="473">
        <f t="shared" si="50"/>
        <v>3046</v>
      </c>
      <c r="W123" s="54">
        <f t="shared" si="52"/>
        <v>19.435936702399186</v>
      </c>
    </row>
    <row r="124" spans="1:23" ht="29.25" customHeight="1">
      <c r="A124" s="479" t="s">
        <v>261</v>
      </c>
      <c r="B124" s="78">
        <v>1973</v>
      </c>
      <c r="C124" s="78">
        <v>2028</v>
      </c>
      <c r="D124" s="78">
        <v>14</v>
      </c>
      <c r="E124" s="78"/>
      <c r="F124" s="78"/>
      <c r="G124" s="78"/>
      <c r="H124" s="78"/>
      <c r="I124" s="78"/>
      <c r="J124" s="473">
        <f t="shared" si="49"/>
        <v>4015</v>
      </c>
      <c r="K124" s="476">
        <f t="shared" si="51"/>
        <v>47.757820863566074</v>
      </c>
      <c r="M124" s="479" t="s">
        <v>261</v>
      </c>
      <c r="N124" s="78">
        <v>2599</v>
      </c>
      <c r="O124" s="78">
        <v>2894</v>
      </c>
      <c r="P124" s="78">
        <v>48</v>
      </c>
      <c r="Q124" s="78">
        <v>11</v>
      </c>
      <c r="R124" s="78"/>
      <c r="S124" s="78"/>
      <c r="T124" s="78"/>
      <c r="U124" s="78"/>
      <c r="V124" s="473">
        <f t="shared" si="50"/>
        <v>5552</v>
      </c>
      <c r="W124" s="54">
        <f t="shared" si="52"/>
        <v>35.426237876467589</v>
      </c>
    </row>
    <row r="125" spans="1:23" ht="29.25" customHeight="1">
      <c r="A125" s="479" t="s">
        <v>262</v>
      </c>
      <c r="B125" s="78">
        <v>456</v>
      </c>
      <c r="C125" s="78">
        <v>977</v>
      </c>
      <c r="D125" s="78">
        <v>46</v>
      </c>
      <c r="E125" s="78">
        <v>9</v>
      </c>
      <c r="F125" s="78"/>
      <c r="G125" s="78"/>
      <c r="H125" s="78"/>
      <c r="I125" s="78"/>
      <c r="J125" s="473">
        <f t="shared" si="49"/>
        <v>1488</v>
      </c>
      <c r="K125" s="476">
        <f t="shared" si="51"/>
        <v>17.699536100868325</v>
      </c>
      <c r="M125" s="479" t="s">
        <v>262</v>
      </c>
      <c r="N125" s="78">
        <v>504</v>
      </c>
      <c r="O125" s="78">
        <v>2889</v>
      </c>
      <c r="P125" s="78">
        <v>169</v>
      </c>
      <c r="Q125" s="78">
        <v>236</v>
      </c>
      <c r="R125" s="78"/>
      <c r="S125" s="78"/>
      <c r="T125" s="78"/>
      <c r="U125" s="78"/>
      <c r="V125" s="473">
        <f t="shared" si="50"/>
        <v>3798</v>
      </c>
      <c r="W125" s="54">
        <f t="shared" si="52"/>
        <v>24.234303215926492</v>
      </c>
    </row>
    <row r="126" spans="1:23" ht="29.25" customHeight="1">
      <c r="A126" s="479" t="s">
        <v>263</v>
      </c>
      <c r="B126" s="78">
        <v>13</v>
      </c>
      <c r="C126" s="78">
        <v>312</v>
      </c>
      <c r="D126" s="78">
        <v>25</v>
      </c>
      <c r="E126" s="78">
        <v>10</v>
      </c>
      <c r="F126" s="78"/>
      <c r="G126" s="78"/>
      <c r="H126" s="78"/>
      <c r="I126" s="78"/>
      <c r="J126" s="473">
        <f t="shared" si="49"/>
        <v>360</v>
      </c>
      <c r="K126" s="476">
        <f t="shared" si="51"/>
        <v>4.2821458308552396</v>
      </c>
      <c r="M126" s="479" t="s">
        <v>263</v>
      </c>
      <c r="N126" s="78">
        <v>67</v>
      </c>
      <c r="O126" s="78">
        <v>817</v>
      </c>
      <c r="P126" s="78">
        <v>902</v>
      </c>
      <c r="Q126" s="78">
        <v>227</v>
      </c>
      <c r="R126" s="78">
        <v>56</v>
      </c>
      <c r="S126" s="78"/>
      <c r="T126" s="78"/>
      <c r="U126" s="78"/>
      <c r="V126" s="473">
        <f t="shared" si="50"/>
        <v>2069</v>
      </c>
      <c r="W126" s="54">
        <f t="shared" si="52"/>
        <v>13.201888718734049</v>
      </c>
    </row>
    <row r="127" spans="1:23" ht="29.25" customHeight="1">
      <c r="A127" s="479" t="s">
        <v>264</v>
      </c>
      <c r="B127" s="78"/>
      <c r="C127" s="78">
        <v>12</v>
      </c>
      <c r="D127" s="78">
        <v>5</v>
      </c>
      <c r="E127" s="78">
        <v>2</v>
      </c>
      <c r="F127" s="78">
        <v>1</v>
      </c>
      <c r="G127" s="78"/>
      <c r="H127" s="78"/>
      <c r="I127" s="78"/>
      <c r="J127" s="473">
        <f t="shared" si="49"/>
        <v>20</v>
      </c>
      <c r="K127" s="476">
        <f t="shared" si="51"/>
        <v>0.23789699060306888</v>
      </c>
      <c r="M127" s="479" t="s">
        <v>264</v>
      </c>
      <c r="N127" s="78">
        <v>4</v>
      </c>
      <c r="O127" s="78">
        <v>52</v>
      </c>
      <c r="P127" s="78">
        <v>998</v>
      </c>
      <c r="Q127" s="78">
        <v>17</v>
      </c>
      <c r="R127" s="78">
        <v>15</v>
      </c>
      <c r="S127" s="78"/>
      <c r="T127" s="78"/>
      <c r="U127" s="78"/>
      <c r="V127" s="473">
        <f t="shared" si="50"/>
        <v>1086</v>
      </c>
      <c r="W127" s="54">
        <f t="shared" si="52"/>
        <v>6.9295558958652377</v>
      </c>
    </row>
    <row r="128" spans="1:23" ht="29.25" customHeight="1">
      <c r="A128" s="479" t="s">
        <v>617</v>
      </c>
      <c r="B128" s="42"/>
      <c r="C128" s="42"/>
      <c r="D128" s="42"/>
      <c r="E128" s="42"/>
      <c r="F128" s="42"/>
      <c r="G128" s="78"/>
      <c r="H128" s="78"/>
      <c r="I128" s="78"/>
      <c r="J128" s="473">
        <f t="shared" si="49"/>
        <v>0</v>
      </c>
      <c r="K128" s="476">
        <f t="shared" si="51"/>
        <v>0</v>
      </c>
      <c r="M128" s="479" t="s">
        <v>617</v>
      </c>
      <c r="N128" s="42"/>
      <c r="O128" s="42"/>
      <c r="P128" s="42">
        <v>116</v>
      </c>
      <c r="Q128" s="42"/>
      <c r="R128" s="42"/>
      <c r="S128" s="78"/>
      <c r="T128" s="78"/>
      <c r="U128" s="78"/>
      <c r="V128" s="473">
        <f t="shared" si="50"/>
        <v>116</v>
      </c>
      <c r="W128" s="54">
        <f t="shared" si="52"/>
        <v>0.74017355793772333</v>
      </c>
    </row>
    <row r="129" spans="1:23" ht="41.25" customHeight="1">
      <c r="A129" s="480" t="s">
        <v>614</v>
      </c>
      <c r="B129" s="474"/>
      <c r="C129" s="78"/>
      <c r="D129" s="78"/>
      <c r="E129" s="474"/>
      <c r="F129" s="78"/>
      <c r="G129" s="78"/>
      <c r="H129" s="78"/>
      <c r="I129" s="78"/>
      <c r="J129" s="473">
        <f t="shared" si="49"/>
        <v>0</v>
      </c>
      <c r="K129" s="476">
        <f t="shared" si="51"/>
        <v>0</v>
      </c>
      <c r="M129" s="480" t="s">
        <v>614</v>
      </c>
      <c r="N129" s="474"/>
      <c r="O129" s="78"/>
      <c r="P129" s="78"/>
      <c r="Q129" s="474"/>
      <c r="R129" s="78"/>
      <c r="S129" s="78"/>
      <c r="T129" s="78"/>
      <c r="U129" s="78"/>
      <c r="V129" s="473">
        <f t="shared" si="50"/>
        <v>0</v>
      </c>
      <c r="W129" s="54">
        <f t="shared" si="52"/>
        <v>0</v>
      </c>
    </row>
    <row r="130" spans="1:23" ht="29.25" customHeight="1">
      <c r="A130" s="481" t="s">
        <v>6</v>
      </c>
      <c r="B130" s="475">
        <f t="shared" ref="B130:J130" si="53">SUM(B121:B129)</f>
        <v>4131</v>
      </c>
      <c r="C130" s="475">
        <f t="shared" si="53"/>
        <v>4164</v>
      </c>
      <c r="D130" s="475">
        <f t="shared" si="53"/>
        <v>90</v>
      </c>
      <c r="E130" s="475">
        <f t="shared" si="53"/>
        <v>21</v>
      </c>
      <c r="F130" s="475">
        <f t="shared" si="53"/>
        <v>1</v>
      </c>
      <c r="G130" s="475">
        <f t="shared" si="53"/>
        <v>0</v>
      </c>
      <c r="H130" s="475">
        <f t="shared" si="53"/>
        <v>0</v>
      </c>
      <c r="I130" s="475">
        <f t="shared" si="53"/>
        <v>0</v>
      </c>
      <c r="J130" s="475">
        <f t="shared" si="53"/>
        <v>8407</v>
      </c>
      <c r="K130" s="477">
        <f>J130/$J$130*100</f>
        <v>100</v>
      </c>
      <c r="M130" s="481" t="s">
        <v>6</v>
      </c>
      <c r="N130" s="475">
        <f>SUM(N121:N129)</f>
        <v>5887</v>
      </c>
      <c r="O130" s="475">
        <f t="shared" ref="O130:V130" si="54">SUM(O121:O129)</f>
        <v>6990</v>
      </c>
      <c r="P130" s="475">
        <f t="shared" si="54"/>
        <v>2233</v>
      </c>
      <c r="Q130" s="475">
        <f t="shared" si="54"/>
        <v>491</v>
      </c>
      <c r="R130" s="475">
        <f t="shared" si="54"/>
        <v>71</v>
      </c>
      <c r="S130" s="475">
        <f t="shared" si="54"/>
        <v>0</v>
      </c>
      <c r="T130" s="475">
        <f t="shared" si="54"/>
        <v>0</v>
      </c>
      <c r="U130" s="475">
        <f t="shared" si="54"/>
        <v>0</v>
      </c>
      <c r="V130" s="475">
        <f t="shared" si="54"/>
        <v>15672</v>
      </c>
      <c r="W130" s="90">
        <f t="shared" si="52"/>
        <v>100</v>
      </c>
    </row>
    <row r="131" spans="1:23" ht="33.75" customHeight="1" thickBot="1">
      <c r="A131" s="482" t="s">
        <v>185</v>
      </c>
      <c r="B131" s="478">
        <f>B130/$J$130*100</f>
        <v>49.137623409063877</v>
      </c>
      <c r="C131" s="478">
        <f t="shared" ref="C131:J131" si="55">C130/$J$130*100</f>
        <v>49.530153443558937</v>
      </c>
      <c r="D131" s="478">
        <f t="shared" si="55"/>
        <v>1.0705364577138099</v>
      </c>
      <c r="E131" s="478">
        <f t="shared" si="55"/>
        <v>0.24979184013322231</v>
      </c>
      <c r="F131" s="478">
        <f t="shared" si="55"/>
        <v>1.1894849530153443E-2</v>
      </c>
      <c r="G131" s="478">
        <f t="shared" si="55"/>
        <v>0</v>
      </c>
      <c r="H131" s="478">
        <f t="shared" si="55"/>
        <v>0</v>
      </c>
      <c r="I131" s="478">
        <f t="shared" si="55"/>
        <v>0</v>
      </c>
      <c r="J131" s="478">
        <f t="shared" si="55"/>
        <v>100</v>
      </c>
      <c r="K131" s="486"/>
      <c r="M131" s="482" t="s">
        <v>185</v>
      </c>
      <c r="N131" s="489">
        <f>N130/$V$130*100</f>
        <v>37.563808065339458</v>
      </c>
      <c r="O131" s="489">
        <f t="shared" ref="O131:V131" si="56">O130/$V$130*100</f>
        <v>44.601837672281775</v>
      </c>
      <c r="P131" s="489">
        <f t="shared" si="56"/>
        <v>14.248340990301175</v>
      </c>
      <c r="Q131" s="489">
        <f t="shared" si="56"/>
        <v>3.1329760081674327</v>
      </c>
      <c r="R131" s="489">
        <f t="shared" si="56"/>
        <v>0.45303726391015831</v>
      </c>
      <c r="S131" s="489">
        <f t="shared" si="56"/>
        <v>0</v>
      </c>
      <c r="T131" s="489">
        <f t="shared" si="56"/>
        <v>0</v>
      </c>
      <c r="U131" s="489">
        <f t="shared" si="56"/>
        <v>0</v>
      </c>
      <c r="V131" s="489">
        <f t="shared" si="56"/>
        <v>100</v>
      </c>
      <c r="W131" s="484"/>
    </row>
    <row r="134" spans="1:23">
      <c r="A134" s="1397" t="s">
        <v>550</v>
      </c>
      <c r="B134" s="1397"/>
      <c r="C134" s="1397"/>
      <c r="D134" s="1397"/>
      <c r="E134" s="1397"/>
      <c r="F134" s="1397"/>
      <c r="G134" s="1397"/>
      <c r="H134" s="1397"/>
      <c r="I134" s="1397"/>
      <c r="J134" s="1397"/>
      <c r="K134" s="1397"/>
      <c r="L134" s="55"/>
      <c r="M134" s="1397" t="s">
        <v>550</v>
      </c>
      <c r="N134" s="1397"/>
      <c r="O134" s="1397"/>
      <c r="P134" s="1397"/>
      <c r="Q134" s="1397"/>
      <c r="R134" s="1397"/>
      <c r="S134" s="1397"/>
      <c r="T134" s="1397"/>
      <c r="U134" s="1397"/>
      <c r="V134" s="1397"/>
      <c r="W134" s="1397"/>
    </row>
    <row r="135" spans="1:23">
      <c r="A135" s="1397" t="s">
        <v>258</v>
      </c>
      <c r="B135" s="1397"/>
      <c r="C135" s="1397"/>
      <c r="D135" s="1397"/>
      <c r="E135" s="1397"/>
      <c r="F135" s="1397"/>
      <c r="G135" s="1397"/>
      <c r="H135" s="1397"/>
      <c r="I135" s="1397"/>
      <c r="J135" s="1397"/>
      <c r="K135" s="1397"/>
      <c r="L135" s="55"/>
      <c r="M135" s="1397" t="s">
        <v>258</v>
      </c>
      <c r="N135" s="1397"/>
      <c r="O135" s="1397"/>
      <c r="P135" s="1397"/>
      <c r="Q135" s="1397"/>
      <c r="R135" s="1397"/>
      <c r="S135" s="1397"/>
      <c r="T135" s="1397"/>
      <c r="U135" s="1397"/>
      <c r="V135" s="1397"/>
      <c r="W135" s="1397"/>
    </row>
    <row r="136" spans="1:23">
      <c r="A136" s="55" t="s">
        <v>521</v>
      </c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 t="s">
        <v>521</v>
      </c>
      <c r="N136" s="55"/>
      <c r="O136" s="55"/>
      <c r="P136" s="55"/>
      <c r="Q136" s="55"/>
      <c r="R136" s="55"/>
      <c r="S136" s="55"/>
      <c r="T136" s="55"/>
      <c r="U136" s="55"/>
      <c r="V136" s="55"/>
      <c r="W136" s="55"/>
    </row>
    <row r="137" spans="1:23" ht="16.5" thickBot="1">
      <c r="A137" s="55" t="s">
        <v>735</v>
      </c>
      <c r="B137" s="55"/>
      <c r="C137" s="55"/>
      <c r="D137" s="55"/>
      <c r="E137" s="55"/>
      <c r="F137" s="55"/>
      <c r="G137" s="55"/>
      <c r="H137" s="55"/>
      <c r="I137" s="55" t="s">
        <v>921</v>
      </c>
      <c r="J137" s="55"/>
      <c r="K137" s="55"/>
      <c r="L137" s="55"/>
      <c r="M137" s="55" t="s">
        <v>558</v>
      </c>
      <c r="N137" s="55"/>
      <c r="O137" s="55"/>
      <c r="P137" s="55"/>
      <c r="Q137" s="55"/>
      <c r="R137" s="55"/>
      <c r="S137" s="55"/>
      <c r="T137" s="55"/>
      <c r="U137" s="55" t="s">
        <v>300</v>
      </c>
      <c r="V137" s="55"/>
      <c r="W137" s="55"/>
    </row>
    <row r="138" spans="1:23" ht="27.75" customHeight="1">
      <c r="A138" s="1398" t="s">
        <v>590</v>
      </c>
      <c r="B138" s="1400" t="s">
        <v>164</v>
      </c>
      <c r="C138" s="1401"/>
      <c r="D138" s="1401"/>
      <c r="E138" s="1401"/>
      <c r="F138" s="1401"/>
      <c r="G138" s="1401"/>
      <c r="H138" s="1401"/>
      <c r="I138" s="1401"/>
      <c r="J138" s="1402"/>
      <c r="K138" s="1403" t="s">
        <v>737</v>
      </c>
      <c r="M138" s="1398" t="s">
        <v>590</v>
      </c>
      <c r="N138" s="1400" t="s">
        <v>164</v>
      </c>
      <c r="O138" s="1401"/>
      <c r="P138" s="1401"/>
      <c r="Q138" s="1401"/>
      <c r="R138" s="1401"/>
      <c r="S138" s="1401"/>
      <c r="T138" s="1401"/>
      <c r="U138" s="1401"/>
      <c r="V138" s="1402"/>
      <c r="W138" s="1403" t="s">
        <v>737</v>
      </c>
    </row>
    <row r="139" spans="1:23" ht="27.75" customHeight="1">
      <c r="A139" s="1399"/>
      <c r="B139" s="404">
        <v>1</v>
      </c>
      <c r="C139" s="404">
        <v>2</v>
      </c>
      <c r="D139" s="404">
        <v>3</v>
      </c>
      <c r="E139" s="404">
        <v>4</v>
      </c>
      <c r="F139" s="404">
        <v>5</v>
      </c>
      <c r="G139" s="404">
        <v>6</v>
      </c>
      <c r="H139" s="404" t="s">
        <v>182</v>
      </c>
      <c r="I139" s="404" t="s">
        <v>612</v>
      </c>
      <c r="J139" s="404" t="s">
        <v>6</v>
      </c>
      <c r="K139" s="1404"/>
      <c r="M139" s="1399"/>
      <c r="N139" s="404">
        <v>1</v>
      </c>
      <c r="O139" s="404">
        <v>2</v>
      </c>
      <c r="P139" s="404">
        <v>3</v>
      </c>
      <c r="Q139" s="404">
        <v>4</v>
      </c>
      <c r="R139" s="404">
        <v>5</v>
      </c>
      <c r="S139" s="404">
        <v>6</v>
      </c>
      <c r="T139" s="404" t="s">
        <v>182</v>
      </c>
      <c r="U139" s="404" t="s">
        <v>612</v>
      </c>
      <c r="V139" s="404" t="s">
        <v>6</v>
      </c>
      <c r="W139" s="1404"/>
    </row>
    <row r="140" spans="1:23" ht="29.25" customHeight="1">
      <c r="A140" s="479" t="s">
        <v>301</v>
      </c>
      <c r="B140" s="78"/>
      <c r="C140" s="78"/>
      <c r="D140" s="78"/>
      <c r="E140" s="78"/>
      <c r="F140" s="78"/>
      <c r="G140" s="78"/>
      <c r="H140" s="78"/>
      <c r="I140" s="78"/>
      <c r="J140" s="473">
        <f t="shared" ref="J140:J148" si="57">SUM(B140:I140)</f>
        <v>0</v>
      </c>
      <c r="K140" s="476">
        <f>J140/$J$149*100</f>
        <v>0</v>
      </c>
      <c r="M140" s="479" t="s">
        <v>301</v>
      </c>
      <c r="N140" s="78"/>
      <c r="O140" s="78"/>
      <c r="P140" s="78"/>
      <c r="Q140" s="78"/>
      <c r="R140" s="78"/>
      <c r="S140" s="78"/>
      <c r="T140" s="78"/>
      <c r="U140" s="78"/>
      <c r="V140" s="473">
        <f t="shared" ref="V140:V148" si="58">SUM(N140:U140)</f>
        <v>0</v>
      </c>
      <c r="W140" s="476">
        <f>V140/$V$149*100</f>
        <v>0</v>
      </c>
    </row>
    <row r="141" spans="1:23" ht="29.25" customHeight="1">
      <c r="A141" s="479" t="s">
        <v>265</v>
      </c>
      <c r="B141" s="78">
        <v>140</v>
      </c>
      <c r="C141" s="78"/>
      <c r="D141" s="78"/>
      <c r="E141" s="78"/>
      <c r="F141" s="78"/>
      <c r="G141" s="78"/>
      <c r="H141" s="78"/>
      <c r="I141" s="78"/>
      <c r="J141" s="473">
        <f t="shared" si="57"/>
        <v>140</v>
      </c>
      <c r="K141" s="476">
        <f t="shared" ref="K141:K149" si="59">J141/$J$149*100</f>
        <v>3.0388539179509442</v>
      </c>
      <c r="M141" s="479" t="s">
        <v>265</v>
      </c>
      <c r="N141" s="78">
        <v>4</v>
      </c>
      <c r="O141" s="78"/>
      <c r="P141" s="78"/>
      <c r="Q141" s="78"/>
      <c r="R141" s="78"/>
      <c r="S141" s="78"/>
      <c r="T141" s="78"/>
      <c r="U141" s="78"/>
      <c r="V141" s="473">
        <f t="shared" si="58"/>
        <v>4</v>
      </c>
      <c r="W141" s="476">
        <f t="shared" ref="W141:W149" si="60">V141/$V$149*100</f>
        <v>5.5028201953501166E-2</v>
      </c>
    </row>
    <row r="142" spans="1:23" ht="29.25" customHeight="1">
      <c r="A142" s="479" t="s">
        <v>260</v>
      </c>
      <c r="B142" s="78">
        <v>818</v>
      </c>
      <c r="C142" s="78">
        <v>535</v>
      </c>
      <c r="D142" s="78">
        <v>10</v>
      </c>
      <c r="E142" s="78"/>
      <c r="F142" s="78"/>
      <c r="G142" s="78"/>
      <c r="H142" s="78"/>
      <c r="I142" s="78"/>
      <c r="J142" s="473">
        <f t="shared" si="57"/>
        <v>1363</v>
      </c>
      <c r="K142" s="476">
        <f t="shared" si="59"/>
        <v>29.585413501193834</v>
      </c>
      <c r="M142" s="479" t="s">
        <v>260</v>
      </c>
      <c r="N142" s="78">
        <v>407</v>
      </c>
      <c r="O142" s="78">
        <v>915</v>
      </c>
      <c r="P142" s="78">
        <v>667</v>
      </c>
      <c r="Q142" s="78"/>
      <c r="R142" s="78"/>
      <c r="S142" s="78"/>
      <c r="T142" s="78"/>
      <c r="U142" s="78"/>
      <c r="V142" s="473">
        <f t="shared" si="58"/>
        <v>1989</v>
      </c>
      <c r="W142" s="476">
        <f t="shared" si="60"/>
        <v>27.362773421378456</v>
      </c>
    </row>
    <row r="143" spans="1:23" ht="29.25" customHeight="1">
      <c r="A143" s="479" t="s">
        <v>261</v>
      </c>
      <c r="B143" s="78">
        <v>671</v>
      </c>
      <c r="C143" s="78">
        <v>317</v>
      </c>
      <c r="D143" s="78">
        <v>619</v>
      </c>
      <c r="E143" s="78"/>
      <c r="F143" s="78"/>
      <c r="G143" s="78"/>
      <c r="H143" s="78"/>
      <c r="I143" s="78"/>
      <c r="J143" s="473">
        <f t="shared" si="57"/>
        <v>1607</v>
      </c>
      <c r="K143" s="476">
        <f t="shared" si="59"/>
        <v>34.881701758194048</v>
      </c>
      <c r="M143" s="479" t="s">
        <v>261</v>
      </c>
      <c r="N143" s="78">
        <v>695</v>
      </c>
      <c r="O143" s="78">
        <v>757</v>
      </c>
      <c r="P143" s="78">
        <v>1471</v>
      </c>
      <c r="Q143" s="78">
        <v>101</v>
      </c>
      <c r="R143" s="78">
        <v>4</v>
      </c>
      <c r="S143" s="78"/>
      <c r="T143" s="78"/>
      <c r="U143" s="78"/>
      <c r="V143" s="473">
        <f t="shared" si="58"/>
        <v>3028</v>
      </c>
      <c r="W143" s="476">
        <f t="shared" si="60"/>
        <v>41.656348878800387</v>
      </c>
    </row>
    <row r="144" spans="1:23" ht="29.25" customHeight="1">
      <c r="A144" s="479" t="s">
        <v>262</v>
      </c>
      <c r="B144" s="78">
        <v>157</v>
      </c>
      <c r="C144" s="78">
        <v>235</v>
      </c>
      <c r="D144" s="78">
        <v>611</v>
      </c>
      <c r="E144" s="78">
        <v>129</v>
      </c>
      <c r="F144" s="78">
        <v>10</v>
      </c>
      <c r="G144" s="78"/>
      <c r="H144" s="78"/>
      <c r="I144" s="78"/>
      <c r="J144" s="473">
        <f t="shared" si="57"/>
        <v>1142</v>
      </c>
      <c r="K144" s="476">
        <f t="shared" si="59"/>
        <v>24.788365530714131</v>
      </c>
      <c r="M144" s="479" t="s">
        <v>262</v>
      </c>
      <c r="N144" s="78">
        <v>266</v>
      </c>
      <c r="O144" s="78">
        <v>306</v>
      </c>
      <c r="P144" s="78">
        <v>678</v>
      </c>
      <c r="Q144" s="78">
        <v>73</v>
      </c>
      <c r="R144" s="78">
        <v>4</v>
      </c>
      <c r="S144" s="78"/>
      <c r="T144" s="78"/>
      <c r="U144" s="78"/>
      <c r="V144" s="473">
        <f t="shared" si="58"/>
        <v>1327</v>
      </c>
      <c r="W144" s="476">
        <f t="shared" si="60"/>
        <v>18.255605998074014</v>
      </c>
    </row>
    <row r="145" spans="1:23" ht="29.25" customHeight="1">
      <c r="A145" s="479" t="s">
        <v>263</v>
      </c>
      <c r="B145" s="78">
        <v>32</v>
      </c>
      <c r="C145" s="78">
        <v>61</v>
      </c>
      <c r="D145" s="78">
        <v>28</v>
      </c>
      <c r="E145" s="78">
        <v>74</v>
      </c>
      <c r="F145" s="78">
        <v>45</v>
      </c>
      <c r="G145" s="78">
        <v>7</v>
      </c>
      <c r="H145" s="78">
        <v>1</v>
      </c>
      <c r="I145" s="78"/>
      <c r="J145" s="473">
        <f t="shared" si="57"/>
        <v>248</v>
      </c>
      <c r="K145" s="476">
        <f t="shared" si="59"/>
        <v>5.3831126546559585</v>
      </c>
      <c r="M145" s="479" t="s">
        <v>263</v>
      </c>
      <c r="N145" s="78">
        <v>84</v>
      </c>
      <c r="O145" s="78">
        <v>274</v>
      </c>
      <c r="P145" s="78">
        <v>497</v>
      </c>
      <c r="Q145" s="78">
        <v>18</v>
      </c>
      <c r="R145" s="78">
        <v>2</v>
      </c>
      <c r="S145" s="78"/>
      <c r="T145" s="78"/>
      <c r="U145" s="78"/>
      <c r="V145" s="473">
        <f t="shared" si="58"/>
        <v>875</v>
      </c>
      <c r="W145" s="476">
        <f t="shared" si="60"/>
        <v>12.037419177328381</v>
      </c>
    </row>
    <row r="146" spans="1:23" ht="29.25" customHeight="1">
      <c r="A146" s="479" t="s">
        <v>264</v>
      </c>
      <c r="B146" s="78">
        <v>7</v>
      </c>
      <c r="C146" s="78">
        <v>24</v>
      </c>
      <c r="D146" s="78">
        <v>17</v>
      </c>
      <c r="E146" s="78">
        <v>45</v>
      </c>
      <c r="F146" s="78"/>
      <c r="G146" s="78">
        <v>7</v>
      </c>
      <c r="H146" s="78">
        <v>7</v>
      </c>
      <c r="I146" s="78"/>
      <c r="J146" s="473">
        <f t="shared" si="57"/>
        <v>107</v>
      </c>
      <c r="K146" s="476">
        <f t="shared" si="59"/>
        <v>2.322552637291079</v>
      </c>
      <c r="M146" s="479" t="s">
        <v>264</v>
      </c>
      <c r="N146" s="78">
        <v>2</v>
      </c>
      <c r="O146" s="78">
        <v>2</v>
      </c>
      <c r="P146" s="78">
        <v>33</v>
      </c>
      <c r="Q146" s="78">
        <v>9</v>
      </c>
      <c r="R146" s="78"/>
      <c r="S146" s="78"/>
      <c r="T146" s="78"/>
      <c r="U146" s="78"/>
      <c r="V146" s="473">
        <f t="shared" si="58"/>
        <v>46</v>
      </c>
      <c r="W146" s="476">
        <f t="shared" si="60"/>
        <v>0.63282432246526343</v>
      </c>
    </row>
    <row r="147" spans="1:23" ht="29.25" customHeight="1">
      <c r="A147" s="479" t="s">
        <v>617</v>
      </c>
      <c r="B147" s="42"/>
      <c r="C147" s="42"/>
      <c r="D147" s="42"/>
      <c r="E147" s="42"/>
      <c r="F147" s="42"/>
      <c r="G147" s="78"/>
      <c r="H147" s="78"/>
      <c r="I147" s="78"/>
      <c r="J147" s="473">
        <f t="shared" si="57"/>
        <v>0</v>
      </c>
      <c r="K147" s="476">
        <f t="shared" si="59"/>
        <v>0</v>
      </c>
      <c r="M147" s="479" t="s">
        <v>617</v>
      </c>
      <c r="N147" s="42"/>
      <c r="O147" s="42"/>
      <c r="P147" s="42"/>
      <c r="Q147" s="42"/>
      <c r="R147" s="42"/>
      <c r="S147" s="78"/>
      <c r="T147" s="78"/>
      <c r="U147" s="78"/>
      <c r="V147" s="473">
        <f t="shared" si="58"/>
        <v>0</v>
      </c>
      <c r="W147" s="476">
        <f t="shared" si="60"/>
        <v>0</v>
      </c>
    </row>
    <row r="148" spans="1:23" ht="41.25" customHeight="1">
      <c r="A148" s="480" t="s">
        <v>614</v>
      </c>
      <c r="B148" s="474"/>
      <c r="C148" s="78"/>
      <c r="D148" s="78"/>
      <c r="E148" s="474"/>
      <c r="F148" s="78"/>
      <c r="G148" s="78"/>
      <c r="H148" s="78"/>
      <c r="I148" s="78"/>
      <c r="J148" s="473">
        <f t="shared" si="57"/>
        <v>0</v>
      </c>
      <c r="K148" s="476">
        <f t="shared" si="59"/>
        <v>0</v>
      </c>
      <c r="M148" s="480" t="s">
        <v>614</v>
      </c>
      <c r="N148" s="474"/>
      <c r="O148" s="78"/>
      <c r="P148" s="78"/>
      <c r="Q148" s="474"/>
      <c r="R148" s="78"/>
      <c r="S148" s="78"/>
      <c r="T148" s="78"/>
      <c r="U148" s="78"/>
      <c r="V148" s="473">
        <f t="shared" si="58"/>
        <v>0</v>
      </c>
      <c r="W148" s="476">
        <f t="shared" si="60"/>
        <v>0</v>
      </c>
    </row>
    <row r="149" spans="1:23" ht="29.25" customHeight="1">
      <c r="A149" s="481" t="s">
        <v>6</v>
      </c>
      <c r="B149" s="475">
        <f t="shared" ref="B149:J149" si="61">SUM(B140:B148)</f>
        <v>1825</v>
      </c>
      <c r="C149" s="475">
        <f t="shared" si="61"/>
        <v>1172</v>
      </c>
      <c r="D149" s="475">
        <f t="shared" si="61"/>
        <v>1285</v>
      </c>
      <c r="E149" s="475">
        <f t="shared" si="61"/>
        <v>248</v>
      </c>
      <c r="F149" s="475">
        <f t="shared" si="61"/>
        <v>55</v>
      </c>
      <c r="G149" s="475">
        <f t="shared" si="61"/>
        <v>14</v>
      </c>
      <c r="H149" s="475">
        <f t="shared" si="61"/>
        <v>8</v>
      </c>
      <c r="I149" s="475">
        <f t="shared" si="61"/>
        <v>0</v>
      </c>
      <c r="J149" s="475">
        <f t="shared" si="61"/>
        <v>4607</v>
      </c>
      <c r="K149" s="477">
        <f t="shared" si="59"/>
        <v>100</v>
      </c>
      <c r="M149" s="481" t="s">
        <v>6</v>
      </c>
      <c r="N149" s="475">
        <f t="shared" ref="N149:V149" si="62">SUM(N140:N148)</f>
        <v>1458</v>
      </c>
      <c r="O149" s="475">
        <f t="shared" si="62"/>
        <v>2254</v>
      </c>
      <c r="P149" s="475">
        <f t="shared" si="62"/>
        <v>3346</v>
      </c>
      <c r="Q149" s="475">
        <f t="shared" si="62"/>
        <v>201</v>
      </c>
      <c r="R149" s="475">
        <f t="shared" si="62"/>
        <v>10</v>
      </c>
      <c r="S149" s="475">
        <f t="shared" si="62"/>
        <v>0</v>
      </c>
      <c r="T149" s="475">
        <f t="shared" si="62"/>
        <v>0</v>
      </c>
      <c r="U149" s="475">
        <f t="shared" si="62"/>
        <v>0</v>
      </c>
      <c r="V149" s="475">
        <f t="shared" si="62"/>
        <v>7269</v>
      </c>
      <c r="W149" s="477">
        <f t="shared" si="60"/>
        <v>100</v>
      </c>
    </row>
    <row r="150" spans="1:23" ht="33.75" customHeight="1" thickBot="1">
      <c r="A150" s="482" t="s">
        <v>185</v>
      </c>
      <c r="B150" s="478">
        <f>B149/$J$149*100</f>
        <v>39.613631430431951</v>
      </c>
      <c r="C150" s="478">
        <f t="shared" ref="C150:J150" si="63">C149/$J$149*100</f>
        <v>25.439548513132188</v>
      </c>
      <c r="D150" s="478">
        <f t="shared" si="63"/>
        <v>27.892337746906883</v>
      </c>
      <c r="E150" s="478">
        <f t="shared" si="63"/>
        <v>5.3831126546559585</v>
      </c>
      <c r="F150" s="478">
        <f t="shared" si="63"/>
        <v>1.1938354677664424</v>
      </c>
      <c r="G150" s="478">
        <f t="shared" si="63"/>
        <v>0.30388539179509444</v>
      </c>
      <c r="H150" s="478">
        <f t="shared" si="63"/>
        <v>0.17364879531148253</v>
      </c>
      <c r="I150" s="478">
        <f t="shared" si="63"/>
        <v>0</v>
      </c>
      <c r="J150" s="478">
        <f t="shared" si="63"/>
        <v>100</v>
      </c>
      <c r="K150" s="485"/>
      <c r="M150" s="482" t="s">
        <v>185</v>
      </c>
      <c r="N150" s="478">
        <f>N149/$V$149*100</f>
        <v>20.057779612051178</v>
      </c>
      <c r="O150" s="478">
        <f t="shared" ref="O150:V150" si="64">O149/$V$149*100</f>
        <v>31.008391800797909</v>
      </c>
      <c r="P150" s="478">
        <f t="shared" si="64"/>
        <v>46.03109093410373</v>
      </c>
      <c r="Q150" s="478">
        <f t="shared" si="64"/>
        <v>2.7651671481634339</v>
      </c>
      <c r="R150" s="478">
        <f t="shared" si="64"/>
        <v>0.13757050488375291</v>
      </c>
      <c r="S150" s="478">
        <f t="shared" si="64"/>
        <v>0</v>
      </c>
      <c r="T150" s="478">
        <f t="shared" si="64"/>
        <v>0</v>
      </c>
      <c r="U150" s="478">
        <f t="shared" si="64"/>
        <v>0</v>
      </c>
      <c r="V150" s="478">
        <f t="shared" si="64"/>
        <v>100</v>
      </c>
      <c r="W150" s="484"/>
    </row>
    <row r="152" spans="1:23">
      <c r="W152" s="508"/>
    </row>
    <row r="154" spans="1:23">
      <c r="A154" s="1397" t="s">
        <v>550</v>
      </c>
      <c r="B154" s="1397"/>
      <c r="C154" s="1397"/>
      <c r="D154" s="1397"/>
      <c r="E154" s="1397"/>
      <c r="F154" s="1397"/>
      <c r="G154" s="1397"/>
      <c r="H154" s="1397"/>
      <c r="I154" s="1397"/>
      <c r="J154" s="1397"/>
      <c r="K154" s="1397"/>
    </row>
    <row r="155" spans="1:23">
      <c r="A155" s="1397" t="s">
        <v>258</v>
      </c>
      <c r="B155" s="1397"/>
      <c r="C155" s="1397"/>
      <c r="D155" s="1397"/>
      <c r="E155" s="1397"/>
      <c r="F155" s="1397"/>
      <c r="G155" s="1397"/>
      <c r="H155" s="1397"/>
      <c r="I155" s="1397"/>
      <c r="J155" s="1397"/>
      <c r="K155" s="1397"/>
    </row>
    <row r="156" spans="1:23">
      <c r="A156" s="55" t="s">
        <v>521</v>
      </c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23" ht="16.5" thickBot="1">
      <c r="A157" s="55" t="s">
        <v>749</v>
      </c>
      <c r="B157" s="55"/>
      <c r="C157" s="55"/>
      <c r="D157" s="55"/>
      <c r="E157" s="55"/>
      <c r="F157" s="55"/>
      <c r="G157" s="55"/>
      <c r="H157" s="55"/>
      <c r="I157" s="55" t="s">
        <v>175</v>
      </c>
      <c r="J157" s="55"/>
      <c r="K157" s="55"/>
    </row>
    <row r="158" spans="1:23" ht="29.25" customHeight="1">
      <c r="A158" s="1398" t="s">
        <v>590</v>
      </c>
      <c r="B158" s="1400" t="s">
        <v>164</v>
      </c>
      <c r="C158" s="1401"/>
      <c r="D158" s="1401"/>
      <c r="E158" s="1401"/>
      <c r="F158" s="1401"/>
      <c r="G158" s="1401"/>
      <c r="H158" s="1401"/>
      <c r="I158" s="1401"/>
      <c r="J158" s="1402"/>
      <c r="K158" s="1403" t="s">
        <v>737</v>
      </c>
    </row>
    <row r="159" spans="1:23" ht="29.25" customHeight="1">
      <c r="A159" s="1399"/>
      <c r="B159" s="404">
        <v>1</v>
      </c>
      <c r="C159" s="404">
        <v>2</v>
      </c>
      <c r="D159" s="404">
        <v>3</v>
      </c>
      <c r="E159" s="404">
        <v>4</v>
      </c>
      <c r="F159" s="404">
        <v>5</v>
      </c>
      <c r="G159" s="404">
        <v>6</v>
      </c>
      <c r="H159" s="404" t="s">
        <v>182</v>
      </c>
      <c r="I159" s="404" t="s">
        <v>612</v>
      </c>
      <c r="J159" s="404" t="s">
        <v>6</v>
      </c>
      <c r="K159" s="1404"/>
    </row>
    <row r="160" spans="1:23" ht="29.25" customHeight="1">
      <c r="A160" s="479" t="s">
        <v>301</v>
      </c>
      <c r="B160" s="78"/>
      <c r="C160" s="78"/>
      <c r="D160" s="78"/>
      <c r="E160" s="78"/>
      <c r="F160" s="78"/>
      <c r="G160" s="78"/>
      <c r="H160" s="78"/>
      <c r="I160" s="78"/>
      <c r="J160" s="473">
        <f t="shared" ref="J160:J168" si="65">SUM(B160:I160)</f>
        <v>0</v>
      </c>
      <c r="K160" s="476">
        <f>J160/$V$149*100</f>
        <v>0</v>
      </c>
    </row>
    <row r="161" spans="1:24" ht="29.25" customHeight="1">
      <c r="A161" s="479" t="s">
        <v>265</v>
      </c>
      <c r="B161" s="78"/>
      <c r="C161" s="78"/>
      <c r="D161" s="78"/>
      <c r="E161" s="78"/>
      <c r="F161" s="78"/>
      <c r="G161" s="78"/>
      <c r="H161" s="78"/>
      <c r="I161" s="78"/>
      <c r="J161" s="473">
        <f t="shared" si="65"/>
        <v>0</v>
      </c>
      <c r="K161" s="476">
        <f t="shared" ref="K161:K169" si="66">J161/$V$149*100</f>
        <v>0</v>
      </c>
    </row>
    <row r="162" spans="1:24" ht="29.25" customHeight="1">
      <c r="A162" s="479" t="s">
        <v>260</v>
      </c>
      <c r="B162" s="78">
        <v>140</v>
      </c>
      <c r="C162" s="78">
        <v>125</v>
      </c>
      <c r="D162" s="78">
        <v>19</v>
      </c>
      <c r="E162" s="78"/>
      <c r="F162" s="78"/>
      <c r="G162" s="78"/>
      <c r="H162" s="78"/>
      <c r="I162" s="78"/>
      <c r="J162" s="473">
        <f t="shared" si="65"/>
        <v>284</v>
      </c>
      <c r="K162" s="476">
        <f t="shared" si="66"/>
        <v>3.9070023386985828</v>
      </c>
    </row>
    <row r="163" spans="1:24" ht="29.25" customHeight="1">
      <c r="A163" s="479" t="s">
        <v>261</v>
      </c>
      <c r="B163" s="78">
        <v>205</v>
      </c>
      <c r="C163" s="78">
        <v>209</v>
      </c>
      <c r="D163" s="78">
        <v>56</v>
      </c>
      <c r="E163" s="78">
        <v>2</v>
      </c>
      <c r="F163" s="78"/>
      <c r="G163" s="78"/>
      <c r="H163" s="78"/>
      <c r="I163" s="78"/>
      <c r="J163" s="473">
        <f t="shared" si="65"/>
        <v>472</v>
      </c>
      <c r="K163" s="476">
        <f t="shared" si="66"/>
        <v>6.4933278305131372</v>
      </c>
    </row>
    <row r="164" spans="1:24" ht="29.25" customHeight="1">
      <c r="A164" s="479" t="s">
        <v>262</v>
      </c>
      <c r="B164" s="78">
        <v>96</v>
      </c>
      <c r="C164" s="78">
        <v>49</v>
      </c>
      <c r="D164" s="78">
        <v>22</v>
      </c>
      <c r="E164" s="78"/>
      <c r="F164" s="78"/>
      <c r="G164" s="78"/>
      <c r="H164" s="78"/>
      <c r="I164" s="78"/>
      <c r="J164" s="473">
        <f t="shared" si="65"/>
        <v>167</v>
      </c>
      <c r="K164" s="476">
        <f t="shared" si="66"/>
        <v>2.2974274315586736</v>
      </c>
    </row>
    <row r="165" spans="1:24" ht="29.25" customHeight="1">
      <c r="A165" s="479" t="s">
        <v>263</v>
      </c>
      <c r="B165" s="78">
        <v>61</v>
      </c>
      <c r="C165" s="78">
        <v>100</v>
      </c>
      <c r="D165" s="78">
        <v>72</v>
      </c>
      <c r="E165" s="78"/>
      <c r="F165" s="78"/>
      <c r="G165" s="78"/>
      <c r="H165" s="78"/>
      <c r="I165" s="78"/>
      <c r="J165" s="473">
        <f t="shared" si="65"/>
        <v>233</v>
      </c>
      <c r="K165" s="476">
        <f t="shared" si="66"/>
        <v>3.2053927637914432</v>
      </c>
    </row>
    <row r="166" spans="1:24" ht="29.25" customHeight="1">
      <c r="A166" s="479" t="s">
        <v>264</v>
      </c>
      <c r="B166" s="78"/>
      <c r="C166" s="78"/>
      <c r="D166" s="78"/>
      <c r="E166" s="78"/>
      <c r="F166" s="78"/>
      <c r="G166" s="78"/>
      <c r="H166" s="78"/>
      <c r="I166" s="78"/>
      <c r="J166" s="473">
        <f t="shared" si="65"/>
        <v>0</v>
      </c>
      <c r="K166" s="476">
        <f t="shared" si="66"/>
        <v>0</v>
      </c>
      <c r="N166" s="1397"/>
      <c r="O166" s="1397"/>
      <c r="P166" s="1397"/>
      <c r="Q166" s="1397"/>
      <c r="R166" s="1397"/>
      <c r="S166" s="1397"/>
      <c r="T166" s="1397"/>
      <c r="U166" s="1397"/>
      <c r="V166" s="1397"/>
      <c r="W166" s="1397"/>
      <c r="X166" s="1397"/>
    </row>
    <row r="167" spans="1:24" ht="29.25" customHeight="1">
      <c r="A167" s="479" t="s">
        <v>617</v>
      </c>
      <c r="B167" s="42"/>
      <c r="C167" s="42"/>
      <c r="D167" s="42"/>
      <c r="E167" s="42"/>
      <c r="F167" s="42"/>
      <c r="G167" s="78"/>
      <c r="H167" s="78"/>
      <c r="I167" s="78"/>
      <c r="J167" s="473">
        <f t="shared" si="65"/>
        <v>0</v>
      </c>
      <c r="K167" s="476">
        <f t="shared" si="66"/>
        <v>0</v>
      </c>
      <c r="N167" s="1397"/>
      <c r="O167" s="1397"/>
      <c r="P167" s="1397"/>
      <c r="Q167" s="1397"/>
      <c r="R167" s="1397"/>
      <c r="S167" s="1397"/>
      <c r="T167" s="1397"/>
      <c r="U167" s="1397"/>
      <c r="V167" s="1397"/>
      <c r="W167" s="1397"/>
      <c r="X167" s="1397"/>
    </row>
    <row r="168" spans="1:24" ht="29.25" customHeight="1">
      <c r="A168" s="480" t="s">
        <v>614</v>
      </c>
      <c r="B168" s="474"/>
      <c r="C168" s="78"/>
      <c r="D168" s="78"/>
      <c r="E168" s="474"/>
      <c r="F168" s="78"/>
      <c r="G168" s="78"/>
      <c r="H168" s="78"/>
      <c r="I168" s="78"/>
      <c r="J168" s="473">
        <f t="shared" si="65"/>
        <v>0</v>
      </c>
      <c r="K168" s="476">
        <f t="shared" si="66"/>
        <v>0</v>
      </c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</row>
    <row r="169" spans="1:24" ht="29.25" customHeight="1" thickBot="1">
      <c r="A169" s="481" t="s">
        <v>6</v>
      </c>
      <c r="B169" s="475">
        <f>SUM(B160:B168)</f>
        <v>502</v>
      </c>
      <c r="C169" s="475">
        <f t="shared" ref="C169:J169" si="67">SUM(C160:C168)</f>
        <v>483</v>
      </c>
      <c r="D169" s="475">
        <f t="shared" si="67"/>
        <v>169</v>
      </c>
      <c r="E169" s="475">
        <f t="shared" si="67"/>
        <v>2</v>
      </c>
      <c r="F169" s="475">
        <f t="shared" si="67"/>
        <v>0</v>
      </c>
      <c r="G169" s="475">
        <f t="shared" si="67"/>
        <v>0</v>
      </c>
      <c r="H169" s="475">
        <f t="shared" si="67"/>
        <v>0</v>
      </c>
      <c r="I169" s="475">
        <f t="shared" si="67"/>
        <v>0</v>
      </c>
      <c r="J169" s="475">
        <f t="shared" si="67"/>
        <v>1156</v>
      </c>
      <c r="K169" s="477">
        <f t="shared" si="66"/>
        <v>15.903150364561839</v>
      </c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</row>
    <row r="170" spans="1:24" ht="29.25" customHeight="1" thickBot="1">
      <c r="A170" s="482" t="s">
        <v>185</v>
      </c>
      <c r="B170" s="478">
        <f>B169/$V$149*100</f>
        <v>6.9060393451643973</v>
      </c>
      <c r="C170" s="478">
        <f t="shared" ref="C170:J170" si="68">C169/$V$149*100</f>
        <v>6.6446553858852662</v>
      </c>
      <c r="D170" s="478">
        <f t="shared" si="68"/>
        <v>2.3249415325354241</v>
      </c>
      <c r="E170" s="478">
        <f t="shared" si="68"/>
        <v>2.7514100976750583E-2</v>
      </c>
      <c r="F170" s="478">
        <f t="shared" si="68"/>
        <v>0</v>
      </c>
      <c r="G170" s="478">
        <f t="shared" si="68"/>
        <v>0</v>
      </c>
      <c r="H170" s="478">
        <f t="shared" si="68"/>
        <v>0</v>
      </c>
      <c r="I170" s="478">
        <f t="shared" si="68"/>
        <v>0</v>
      </c>
      <c r="J170" s="478">
        <f t="shared" si="68"/>
        <v>15.903150364561839</v>
      </c>
      <c r="K170" s="485"/>
      <c r="N170" s="1398"/>
      <c r="O170" s="1400"/>
      <c r="P170" s="1401"/>
      <c r="Q170" s="1401"/>
      <c r="R170" s="1401"/>
      <c r="S170" s="1401"/>
      <c r="T170" s="1401"/>
      <c r="U170" s="1401"/>
      <c r="V170" s="1401"/>
      <c r="W170" s="1402"/>
      <c r="X170" s="1403"/>
    </row>
    <row r="171" spans="1:24">
      <c r="N171" s="1399"/>
      <c r="O171" s="404"/>
      <c r="P171" s="404"/>
      <c r="Q171" s="404"/>
      <c r="R171" s="404"/>
      <c r="S171" s="404"/>
      <c r="T171" s="404"/>
      <c r="U171" s="404"/>
      <c r="V171" s="404"/>
      <c r="W171" s="404"/>
      <c r="X171" s="1404"/>
    </row>
    <row r="172" spans="1:24">
      <c r="N172" s="479"/>
      <c r="O172" s="78"/>
      <c r="P172" s="78"/>
      <c r="Q172" s="78"/>
      <c r="R172" s="78"/>
      <c r="S172" s="78"/>
      <c r="T172" s="78"/>
      <c r="U172" s="78"/>
      <c r="V172" s="78"/>
      <c r="W172" s="473"/>
      <c r="X172" s="476"/>
    </row>
    <row r="173" spans="1:24">
      <c r="N173" s="479"/>
      <c r="O173" s="78"/>
      <c r="P173" s="78"/>
      <c r="Q173" s="78"/>
      <c r="R173" s="78"/>
      <c r="S173" s="78"/>
      <c r="T173" s="78"/>
      <c r="U173" s="78"/>
      <c r="V173" s="78"/>
      <c r="W173" s="473"/>
      <c r="X173" s="476"/>
    </row>
    <row r="174" spans="1:24">
      <c r="N174" s="479"/>
      <c r="O174" s="78"/>
      <c r="P174" s="78"/>
      <c r="Q174" s="78"/>
      <c r="R174" s="78"/>
      <c r="S174" s="78"/>
      <c r="T174" s="78"/>
      <c r="U174" s="78"/>
      <c r="V174" s="78"/>
      <c r="W174" s="473"/>
      <c r="X174" s="476"/>
    </row>
    <row r="175" spans="1:24">
      <c r="N175" s="479"/>
      <c r="O175" s="78"/>
      <c r="P175" s="78"/>
      <c r="Q175" s="78"/>
      <c r="R175" s="78"/>
      <c r="S175" s="78"/>
      <c r="T175" s="78"/>
      <c r="U175" s="78"/>
      <c r="V175" s="78"/>
      <c r="W175" s="473"/>
      <c r="X175" s="476"/>
    </row>
    <row r="176" spans="1:24">
      <c r="N176" s="479"/>
      <c r="O176" s="78"/>
      <c r="P176" s="78"/>
      <c r="Q176" s="78"/>
      <c r="R176" s="78"/>
      <c r="S176" s="78"/>
      <c r="T176" s="78"/>
      <c r="U176" s="78"/>
      <c r="V176" s="78"/>
      <c r="W176" s="473"/>
      <c r="X176" s="476"/>
    </row>
    <row r="177" spans="14:24">
      <c r="N177" s="479"/>
      <c r="O177" s="78"/>
      <c r="P177" s="78"/>
      <c r="Q177" s="78"/>
      <c r="R177" s="78"/>
      <c r="S177" s="78"/>
      <c r="T177" s="78"/>
      <c r="U177" s="78"/>
      <c r="V177" s="78"/>
      <c r="W177" s="473"/>
      <c r="X177" s="476"/>
    </row>
    <row r="178" spans="14:24">
      <c r="N178" s="479"/>
      <c r="O178" s="78"/>
      <c r="P178" s="78"/>
      <c r="Q178" s="78"/>
      <c r="R178" s="78"/>
      <c r="S178" s="78"/>
      <c r="T178" s="78"/>
      <c r="U178" s="78"/>
      <c r="V178" s="78"/>
      <c r="W178" s="473"/>
      <c r="X178" s="476"/>
    </row>
    <row r="179" spans="14:24">
      <c r="N179" s="479"/>
      <c r="O179" s="42"/>
      <c r="P179" s="42"/>
      <c r="Q179" s="42"/>
      <c r="R179" s="42"/>
      <c r="S179" s="42"/>
      <c r="T179" s="42"/>
      <c r="U179" s="78"/>
      <c r="V179" s="78"/>
      <c r="W179" s="473"/>
      <c r="X179" s="476"/>
    </row>
    <row r="180" spans="14:24">
      <c r="N180" s="480"/>
      <c r="O180" s="78"/>
      <c r="P180" s="474"/>
      <c r="Q180" s="78"/>
      <c r="R180" s="474"/>
      <c r="S180" s="474"/>
      <c r="T180" s="78"/>
      <c r="U180" s="78"/>
      <c r="V180" s="78"/>
      <c r="W180" s="473"/>
      <c r="X180" s="476"/>
    </row>
    <row r="181" spans="14:24">
      <c r="N181" s="481"/>
      <c r="O181" s="475"/>
      <c r="P181" s="475"/>
      <c r="Q181" s="475"/>
      <c r="R181" s="475"/>
      <c r="S181" s="475"/>
      <c r="T181" s="475"/>
      <c r="U181" s="475"/>
      <c r="V181" s="475"/>
      <c r="W181" s="475"/>
      <c r="X181" s="477"/>
    </row>
    <row r="182" spans="14:24" ht="16.5" thickBot="1">
      <c r="N182" s="482"/>
      <c r="O182" s="478"/>
      <c r="P182" s="478"/>
      <c r="Q182" s="478"/>
      <c r="R182" s="478"/>
      <c r="S182" s="478"/>
      <c r="T182" s="478"/>
      <c r="U182" s="478"/>
      <c r="V182" s="478"/>
      <c r="W182" s="478"/>
      <c r="X182" s="485"/>
    </row>
  </sheetData>
  <mergeCells count="90">
    <mergeCell ref="A1:K1"/>
    <mergeCell ref="A2:K2"/>
    <mergeCell ref="A43:A44"/>
    <mergeCell ref="B43:J43"/>
    <mergeCell ref="K43:K44"/>
    <mergeCell ref="A20:K20"/>
    <mergeCell ref="A21:K21"/>
    <mergeCell ref="A24:A25"/>
    <mergeCell ref="B24:J24"/>
    <mergeCell ref="K24:K25"/>
    <mergeCell ref="K5:K6"/>
    <mergeCell ref="B5:J5"/>
    <mergeCell ref="A5:A6"/>
    <mergeCell ref="A39:K39"/>
    <mergeCell ref="A40:K40"/>
    <mergeCell ref="A96:K96"/>
    <mergeCell ref="A77:K77"/>
    <mergeCell ref="A78:K78"/>
    <mergeCell ref="A81:A82"/>
    <mergeCell ref="B81:J81"/>
    <mergeCell ref="K81:K82"/>
    <mergeCell ref="A58:K58"/>
    <mergeCell ref="A59:K59"/>
    <mergeCell ref="A62:A63"/>
    <mergeCell ref="B62:J62"/>
    <mergeCell ref="K62:K63"/>
    <mergeCell ref="A138:A139"/>
    <mergeCell ref="B138:J138"/>
    <mergeCell ref="K138:K139"/>
    <mergeCell ref="A97:K97"/>
    <mergeCell ref="A100:A101"/>
    <mergeCell ref="B100:J100"/>
    <mergeCell ref="K100:K101"/>
    <mergeCell ref="A115:K115"/>
    <mergeCell ref="A116:K116"/>
    <mergeCell ref="A119:A120"/>
    <mergeCell ref="B119:J119"/>
    <mergeCell ref="K119:K120"/>
    <mergeCell ref="A134:K134"/>
    <mergeCell ref="A135:K135"/>
    <mergeCell ref="M40:W40"/>
    <mergeCell ref="M1:W1"/>
    <mergeCell ref="M2:W2"/>
    <mergeCell ref="M5:M6"/>
    <mergeCell ref="N5:V5"/>
    <mergeCell ref="W5:W6"/>
    <mergeCell ref="M20:W20"/>
    <mergeCell ref="M21:W21"/>
    <mergeCell ref="M24:M25"/>
    <mergeCell ref="N24:V24"/>
    <mergeCell ref="W24:W25"/>
    <mergeCell ref="M39:W39"/>
    <mergeCell ref="M96:W96"/>
    <mergeCell ref="M43:M44"/>
    <mergeCell ref="N43:V43"/>
    <mergeCell ref="W43:W44"/>
    <mergeCell ref="M58:W58"/>
    <mergeCell ref="M59:W59"/>
    <mergeCell ref="M62:M63"/>
    <mergeCell ref="N62:V62"/>
    <mergeCell ref="W62:W63"/>
    <mergeCell ref="M77:W77"/>
    <mergeCell ref="M78:W78"/>
    <mergeCell ref="M81:M82"/>
    <mergeCell ref="N81:V81"/>
    <mergeCell ref="W81:W82"/>
    <mergeCell ref="M138:M139"/>
    <mergeCell ref="N138:V138"/>
    <mergeCell ref="W138:W139"/>
    <mergeCell ref="M97:W97"/>
    <mergeCell ref="M100:M101"/>
    <mergeCell ref="N100:V100"/>
    <mergeCell ref="W100:W101"/>
    <mergeCell ref="M115:W115"/>
    <mergeCell ref="M116:W116"/>
    <mergeCell ref="M119:M120"/>
    <mergeCell ref="N119:V119"/>
    <mergeCell ref="W119:W120"/>
    <mergeCell ref="M134:W134"/>
    <mergeCell ref="M135:W135"/>
    <mergeCell ref="A154:K154"/>
    <mergeCell ref="A155:K155"/>
    <mergeCell ref="A158:A159"/>
    <mergeCell ref="B158:J158"/>
    <mergeCell ref="K158:K159"/>
    <mergeCell ref="N166:X166"/>
    <mergeCell ref="N167:X167"/>
    <mergeCell ref="N170:N171"/>
    <mergeCell ref="O170:W170"/>
    <mergeCell ref="X170:X1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1" orientation="landscape" r:id="rId1"/>
  <rowBreaks count="7" manualBreakCount="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</rowBreaks>
  <colBreaks count="1" manualBreakCount="1">
    <brk id="11" max="14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336600"/>
    <pageSetUpPr fitToPage="1"/>
  </sheetPr>
  <dimension ref="C2:CB405"/>
  <sheetViews>
    <sheetView topLeftCell="AB364" zoomScale="91" zoomScaleNormal="91" zoomScaleSheetLayoutView="100" workbookViewId="0">
      <selection activeCell="F363" sqref="F363"/>
    </sheetView>
  </sheetViews>
  <sheetFormatPr defaultColWidth="9.140625" defaultRowHeight="15"/>
  <cols>
    <col min="1" max="1" width="3" style="526" customWidth="1"/>
    <col min="2" max="2" width="4.85546875" style="526" customWidth="1"/>
    <col min="3" max="3" width="18.85546875" style="526" customWidth="1"/>
    <col min="4" max="27" width="8.140625" style="526" customWidth="1"/>
    <col min="28" max="28" width="6.85546875" style="526" customWidth="1"/>
    <col min="29" max="29" width="20" style="551" customWidth="1"/>
    <col min="30" max="50" width="7.85546875" style="551" customWidth="1"/>
    <col min="51" max="51" width="10.7109375" style="551" customWidth="1"/>
    <col min="52" max="52" width="11.7109375" style="551" customWidth="1"/>
    <col min="53" max="53" width="10.5703125" style="551" customWidth="1"/>
    <col min="54" max="54" width="9.140625" style="551"/>
    <col min="55" max="55" width="22.7109375" style="551" customWidth="1"/>
    <col min="56" max="57" width="15.7109375" style="551" customWidth="1"/>
    <col min="58" max="79" width="13" style="551" customWidth="1"/>
    <col min="80" max="80" width="15" style="526" customWidth="1"/>
    <col min="81" max="16384" width="9.140625" style="526"/>
  </cols>
  <sheetData>
    <row r="2" spans="3:79" s="514" customFormat="1" ht="15.75">
      <c r="C2" s="512" t="s">
        <v>489</v>
      </c>
      <c r="D2" s="512"/>
      <c r="E2" s="512"/>
      <c r="F2" s="512"/>
      <c r="G2" s="512"/>
      <c r="H2" s="512"/>
      <c r="I2" s="512"/>
      <c r="J2" s="513" t="s">
        <v>15</v>
      </c>
      <c r="K2" s="513"/>
      <c r="L2" s="513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 t="s">
        <v>490</v>
      </c>
      <c r="AG2" s="550"/>
      <c r="AJ2" s="514" t="s">
        <v>15</v>
      </c>
      <c r="AM2" s="512"/>
      <c r="BC2" s="512" t="s">
        <v>490</v>
      </c>
      <c r="BG2" s="550"/>
      <c r="BJ2" s="514" t="s">
        <v>15</v>
      </c>
      <c r="BM2" s="512"/>
    </row>
    <row r="3" spans="3:79" s="514" customFormat="1" ht="16.5" thickBot="1">
      <c r="C3" s="1410" t="s">
        <v>861</v>
      </c>
      <c r="D3" s="1410"/>
      <c r="E3" s="1410"/>
      <c r="F3" s="1410"/>
      <c r="G3" s="1410"/>
      <c r="H3" s="1410"/>
      <c r="I3" s="1410"/>
      <c r="J3" s="1410"/>
      <c r="K3" s="1410"/>
      <c r="L3" s="1410"/>
      <c r="M3" s="1410"/>
      <c r="N3" s="1410"/>
      <c r="O3" s="1410"/>
      <c r="P3" s="1410"/>
      <c r="Q3" s="1410"/>
      <c r="R3" s="1410"/>
      <c r="S3" s="1410"/>
      <c r="T3" s="1410"/>
      <c r="U3" s="1410"/>
      <c r="V3" s="1410"/>
      <c r="W3" s="1410"/>
      <c r="X3" s="1410"/>
      <c r="Y3" s="1410"/>
      <c r="Z3" s="1410"/>
      <c r="AA3" s="1410"/>
      <c r="AB3" s="515"/>
      <c r="AC3" s="1410" t="s">
        <v>861</v>
      </c>
      <c r="AD3" s="1410"/>
      <c r="AE3" s="1410"/>
      <c r="AF3" s="1410"/>
      <c r="AG3" s="1410"/>
      <c r="AH3" s="1410"/>
      <c r="AI3" s="1410"/>
      <c r="AJ3" s="1410"/>
      <c r="AK3" s="1410"/>
      <c r="AL3" s="1410"/>
      <c r="AM3" s="1410"/>
      <c r="AN3" s="1410"/>
      <c r="AO3" s="1410"/>
      <c r="AP3" s="1410"/>
      <c r="AQ3" s="1410"/>
      <c r="AR3" s="1410"/>
      <c r="AS3" s="1410"/>
      <c r="AT3" s="1410"/>
      <c r="AU3" s="1410"/>
      <c r="AV3" s="1410"/>
      <c r="AW3" s="1410"/>
      <c r="AX3" s="1410"/>
      <c r="AY3" s="1410"/>
      <c r="AZ3" s="1410"/>
      <c r="BA3" s="1410"/>
      <c r="BC3" s="1410" t="s">
        <v>861</v>
      </c>
      <c r="BD3" s="1410"/>
      <c r="BE3" s="1410"/>
      <c r="BF3" s="1410"/>
      <c r="BG3" s="1410"/>
      <c r="BH3" s="1410"/>
      <c r="BI3" s="1410"/>
      <c r="BJ3" s="1410"/>
      <c r="BK3" s="1410"/>
      <c r="BL3" s="1410"/>
      <c r="BM3" s="1410"/>
      <c r="BN3" s="1410"/>
      <c r="BO3" s="1410"/>
      <c r="BP3" s="1410"/>
      <c r="BQ3" s="1410"/>
      <c r="BR3" s="1410"/>
      <c r="BS3" s="1410"/>
      <c r="BT3" s="1410"/>
      <c r="BU3" s="1410"/>
      <c r="BV3" s="1410"/>
      <c r="BW3" s="1410"/>
      <c r="BX3" s="1410"/>
      <c r="BY3" s="1410"/>
      <c r="BZ3" s="1410"/>
      <c r="CA3" s="1410"/>
    </row>
    <row r="4" spans="3:79" s="514" customFormat="1" ht="15.75">
      <c r="C4" s="516"/>
      <c r="D4" s="1411" t="s">
        <v>95</v>
      </c>
      <c r="E4" s="1411"/>
      <c r="F4" s="1411"/>
      <c r="G4" s="1411"/>
      <c r="H4" s="1411"/>
      <c r="I4" s="1411"/>
      <c r="J4" s="1411"/>
      <c r="K4" s="1411"/>
      <c r="L4" s="1411"/>
      <c r="M4" s="1411"/>
      <c r="N4" s="1411"/>
      <c r="O4" s="1411"/>
      <c r="P4" s="1411"/>
      <c r="Q4" s="1411"/>
      <c r="R4" s="1411"/>
      <c r="S4" s="1411"/>
      <c r="T4" s="1411"/>
      <c r="U4" s="1411"/>
      <c r="V4" s="1411"/>
      <c r="W4" s="1411"/>
      <c r="X4" s="1411"/>
      <c r="Y4" s="1412"/>
      <c r="Z4" s="1412"/>
      <c r="AA4" s="1413"/>
      <c r="AB4" s="515"/>
      <c r="AC4" s="516"/>
      <c r="AD4" s="1411" t="s">
        <v>0</v>
      </c>
      <c r="AE4" s="1411"/>
      <c r="AF4" s="1411"/>
      <c r="AG4" s="1411"/>
      <c r="AH4" s="1411"/>
      <c r="AI4" s="1411"/>
      <c r="AJ4" s="1411"/>
      <c r="AK4" s="1411"/>
      <c r="AL4" s="1411"/>
      <c r="AM4" s="1411"/>
      <c r="AN4" s="1411"/>
      <c r="AO4" s="1411"/>
      <c r="AP4" s="1411"/>
      <c r="AQ4" s="1411"/>
      <c r="AR4" s="1411"/>
      <c r="AS4" s="1411"/>
      <c r="AT4" s="1411"/>
      <c r="AU4" s="1411"/>
      <c r="AV4" s="1411"/>
      <c r="AW4" s="1411"/>
      <c r="AX4" s="1411"/>
      <c r="AY4" s="1412"/>
      <c r="AZ4" s="1412"/>
      <c r="BA4" s="1413"/>
      <c r="BC4" s="516"/>
      <c r="BD4" s="1411" t="s">
        <v>623</v>
      </c>
      <c r="BE4" s="1411"/>
      <c r="BF4" s="1411"/>
      <c r="BG4" s="1411"/>
      <c r="BH4" s="1411"/>
      <c r="BI4" s="1411"/>
      <c r="BJ4" s="1411"/>
      <c r="BK4" s="1411"/>
      <c r="BL4" s="1411"/>
      <c r="BM4" s="1411"/>
      <c r="BN4" s="1411"/>
      <c r="BO4" s="1411"/>
      <c r="BP4" s="1411"/>
      <c r="BQ4" s="1411"/>
      <c r="BR4" s="1411"/>
      <c r="BS4" s="1411"/>
      <c r="BT4" s="1411"/>
      <c r="BU4" s="1411"/>
      <c r="BV4" s="1411"/>
      <c r="BW4" s="1411"/>
      <c r="BX4" s="1411"/>
      <c r="BY4" s="1412"/>
      <c r="BZ4" s="1412"/>
      <c r="CA4" s="1413"/>
    </row>
    <row r="5" spans="3:79" s="514" customFormat="1" ht="15.75" customHeight="1">
      <c r="C5" s="1405" t="s">
        <v>180</v>
      </c>
      <c r="D5" s="1431" t="s">
        <v>181</v>
      </c>
      <c r="E5" s="1431"/>
      <c r="F5" s="1431"/>
      <c r="G5" s="1431"/>
      <c r="H5" s="1431"/>
      <c r="I5" s="1431"/>
      <c r="J5" s="1431"/>
      <c r="K5" s="1431"/>
      <c r="L5" s="1431"/>
      <c r="M5" s="1431"/>
      <c r="N5" s="1431"/>
      <c r="O5" s="1431"/>
      <c r="P5" s="1431"/>
      <c r="Q5" s="1431"/>
      <c r="R5" s="1431"/>
      <c r="S5" s="1431"/>
      <c r="T5" s="1431"/>
      <c r="U5" s="1431"/>
      <c r="V5" s="1431"/>
      <c r="W5" s="1431"/>
      <c r="X5" s="1431"/>
      <c r="Y5" s="1406"/>
      <c r="Z5" s="1406"/>
      <c r="AA5" s="1432"/>
      <c r="AB5" s="515"/>
      <c r="AC5" s="1405" t="s">
        <v>180</v>
      </c>
      <c r="AD5" s="1431" t="s">
        <v>181</v>
      </c>
      <c r="AE5" s="1431"/>
      <c r="AF5" s="1431"/>
      <c r="AG5" s="1431"/>
      <c r="AH5" s="1431"/>
      <c r="AI5" s="1431"/>
      <c r="AJ5" s="1431"/>
      <c r="AK5" s="1431"/>
      <c r="AL5" s="1431"/>
      <c r="AM5" s="1431"/>
      <c r="AN5" s="1431"/>
      <c r="AO5" s="1431"/>
      <c r="AP5" s="1431"/>
      <c r="AQ5" s="1431"/>
      <c r="AR5" s="1431"/>
      <c r="AS5" s="1431"/>
      <c r="AT5" s="1431"/>
      <c r="AU5" s="1431"/>
      <c r="AV5" s="1431"/>
      <c r="AW5" s="1431"/>
      <c r="AX5" s="1431"/>
      <c r="AY5" s="1406"/>
      <c r="AZ5" s="1406"/>
      <c r="BA5" s="1432"/>
      <c r="BC5" s="1405" t="s">
        <v>180</v>
      </c>
      <c r="BD5" s="1431" t="s">
        <v>181</v>
      </c>
      <c r="BE5" s="1431"/>
      <c r="BF5" s="1431"/>
      <c r="BG5" s="1431"/>
      <c r="BH5" s="1431"/>
      <c r="BI5" s="1431"/>
      <c r="BJ5" s="1431"/>
      <c r="BK5" s="1431"/>
      <c r="BL5" s="1431"/>
      <c r="BM5" s="1431"/>
      <c r="BN5" s="1431"/>
      <c r="BO5" s="1431"/>
      <c r="BP5" s="1431"/>
      <c r="BQ5" s="1431"/>
      <c r="BR5" s="1431"/>
      <c r="BS5" s="1431"/>
      <c r="BT5" s="1431"/>
      <c r="BU5" s="1431"/>
      <c r="BV5" s="1431"/>
      <c r="BW5" s="1431"/>
      <c r="BX5" s="1431"/>
      <c r="BY5" s="1406"/>
      <c r="BZ5" s="1406"/>
      <c r="CA5" s="1432"/>
    </row>
    <row r="6" spans="3:79" s="514" customFormat="1" ht="15.75">
      <c r="C6" s="1405"/>
      <c r="D6" s="1406">
        <v>1</v>
      </c>
      <c r="E6" s="1407"/>
      <c r="F6" s="1408"/>
      <c r="G6" s="1406">
        <v>2</v>
      </c>
      <c r="H6" s="1407"/>
      <c r="I6" s="1408"/>
      <c r="J6" s="1406">
        <v>3</v>
      </c>
      <c r="K6" s="1407"/>
      <c r="L6" s="1408"/>
      <c r="M6" s="1406">
        <v>4</v>
      </c>
      <c r="N6" s="1407"/>
      <c r="O6" s="1408"/>
      <c r="P6" s="1406">
        <v>5</v>
      </c>
      <c r="Q6" s="1407"/>
      <c r="R6" s="1408"/>
      <c r="S6" s="1406">
        <v>6</v>
      </c>
      <c r="T6" s="1407"/>
      <c r="U6" s="1408"/>
      <c r="V6" s="1406" t="s">
        <v>182</v>
      </c>
      <c r="W6" s="1407"/>
      <c r="X6" s="1408"/>
      <c r="Y6" s="1406" t="s">
        <v>179</v>
      </c>
      <c r="Z6" s="1407"/>
      <c r="AA6" s="1409"/>
      <c r="AB6" s="515"/>
      <c r="AC6" s="1405"/>
      <c r="AD6" s="1406">
        <v>1</v>
      </c>
      <c r="AE6" s="1407"/>
      <c r="AF6" s="1408"/>
      <c r="AG6" s="1406">
        <v>2</v>
      </c>
      <c r="AH6" s="1407"/>
      <c r="AI6" s="1408"/>
      <c r="AJ6" s="1406">
        <v>3</v>
      </c>
      <c r="AK6" s="1407"/>
      <c r="AL6" s="1408"/>
      <c r="AM6" s="1406">
        <v>4</v>
      </c>
      <c r="AN6" s="1407"/>
      <c r="AO6" s="1408"/>
      <c r="AP6" s="1406">
        <v>5</v>
      </c>
      <c r="AQ6" s="1407"/>
      <c r="AR6" s="1408"/>
      <c r="AS6" s="1406">
        <v>6</v>
      </c>
      <c r="AT6" s="1407"/>
      <c r="AU6" s="1408"/>
      <c r="AV6" s="1406" t="s">
        <v>182</v>
      </c>
      <c r="AW6" s="1407"/>
      <c r="AX6" s="1408"/>
      <c r="AY6" s="1406" t="s">
        <v>179</v>
      </c>
      <c r="AZ6" s="1407"/>
      <c r="BA6" s="1409"/>
      <c r="BC6" s="1405"/>
      <c r="BD6" s="1406">
        <v>1</v>
      </c>
      <c r="BE6" s="1407"/>
      <c r="BF6" s="1408"/>
      <c r="BG6" s="1406">
        <v>2</v>
      </c>
      <c r="BH6" s="1407"/>
      <c r="BI6" s="1408"/>
      <c r="BJ6" s="1406">
        <v>3</v>
      </c>
      <c r="BK6" s="1407"/>
      <c r="BL6" s="1408"/>
      <c r="BM6" s="1406">
        <v>4</v>
      </c>
      <c r="BN6" s="1407"/>
      <c r="BO6" s="1408"/>
      <c r="BP6" s="1406">
        <v>5</v>
      </c>
      <c r="BQ6" s="1407"/>
      <c r="BR6" s="1408"/>
      <c r="BS6" s="1406">
        <v>6</v>
      </c>
      <c r="BT6" s="1407"/>
      <c r="BU6" s="1408"/>
      <c r="BV6" s="1406" t="s">
        <v>182</v>
      </c>
      <c r="BW6" s="1407"/>
      <c r="BX6" s="1408"/>
      <c r="BY6" s="1406" t="s">
        <v>179</v>
      </c>
      <c r="BZ6" s="1407"/>
      <c r="CA6" s="1409"/>
    </row>
    <row r="7" spans="3:79" s="514" customFormat="1" ht="15.75">
      <c r="C7" s="517"/>
      <c r="D7" s="518" t="s">
        <v>240</v>
      </c>
      <c r="E7" s="518" t="s">
        <v>241</v>
      </c>
      <c r="F7" s="518" t="s">
        <v>234</v>
      </c>
      <c r="G7" s="518" t="s">
        <v>240</v>
      </c>
      <c r="H7" s="518" t="s">
        <v>241</v>
      </c>
      <c r="I7" s="518" t="s">
        <v>234</v>
      </c>
      <c r="J7" s="518" t="s">
        <v>240</v>
      </c>
      <c r="K7" s="518" t="s">
        <v>241</v>
      </c>
      <c r="L7" s="518" t="s">
        <v>234</v>
      </c>
      <c r="M7" s="518" t="s">
        <v>240</v>
      </c>
      <c r="N7" s="518" t="s">
        <v>241</v>
      </c>
      <c r="O7" s="518" t="s">
        <v>234</v>
      </c>
      <c r="P7" s="518" t="s">
        <v>240</v>
      </c>
      <c r="Q7" s="518" t="s">
        <v>241</v>
      </c>
      <c r="R7" s="518" t="s">
        <v>234</v>
      </c>
      <c r="S7" s="518" t="s">
        <v>240</v>
      </c>
      <c r="T7" s="518" t="s">
        <v>241</v>
      </c>
      <c r="U7" s="518" t="s">
        <v>234</v>
      </c>
      <c r="V7" s="518" t="s">
        <v>240</v>
      </c>
      <c r="W7" s="518" t="s">
        <v>241</v>
      </c>
      <c r="X7" s="518" t="s">
        <v>234</v>
      </c>
      <c r="Y7" s="518" t="s">
        <v>240</v>
      </c>
      <c r="Z7" s="518" t="s">
        <v>241</v>
      </c>
      <c r="AA7" s="518" t="s">
        <v>234</v>
      </c>
      <c r="AB7" s="515"/>
      <c r="AC7" s="517"/>
      <c r="AD7" s="518" t="s">
        <v>240</v>
      </c>
      <c r="AE7" s="518" t="s">
        <v>241</v>
      </c>
      <c r="AF7" s="518" t="s">
        <v>234</v>
      </c>
      <c r="AG7" s="518" t="s">
        <v>240</v>
      </c>
      <c r="AH7" s="518" t="s">
        <v>241</v>
      </c>
      <c r="AI7" s="518" t="s">
        <v>234</v>
      </c>
      <c r="AJ7" s="518" t="s">
        <v>240</v>
      </c>
      <c r="AK7" s="518" t="s">
        <v>241</v>
      </c>
      <c r="AL7" s="518" t="s">
        <v>234</v>
      </c>
      <c r="AM7" s="518" t="s">
        <v>240</v>
      </c>
      <c r="AN7" s="518" t="s">
        <v>241</v>
      </c>
      <c r="AO7" s="518" t="s">
        <v>234</v>
      </c>
      <c r="AP7" s="518" t="s">
        <v>240</v>
      </c>
      <c r="AQ7" s="518" t="s">
        <v>241</v>
      </c>
      <c r="AR7" s="518" t="s">
        <v>234</v>
      </c>
      <c r="AS7" s="518" t="s">
        <v>240</v>
      </c>
      <c r="AT7" s="518" t="s">
        <v>241</v>
      </c>
      <c r="AU7" s="518" t="s">
        <v>234</v>
      </c>
      <c r="AV7" s="518" t="s">
        <v>240</v>
      </c>
      <c r="AW7" s="518" t="s">
        <v>241</v>
      </c>
      <c r="AX7" s="518" t="s">
        <v>234</v>
      </c>
      <c r="AY7" s="518" t="s">
        <v>240</v>
      </c>
      <c r="AZ7" s="518" t="s">
        <v>241</v>
      </c>
      <c r="BA7" s="518" t="s">
        <v>234</v>
      </c>
      <c r="BC7" s="517"/>
      <c r="BD7" s="518" t="s">
        <v>240</v>
      </c>
      <c r="BE7" s="518" t="s">
        <v>241</v>
      </c>
      <c r="BF7" s="518" t="s">
        <v>234</v>
      </c>
      <c r="BG7" s="518" t="s">
        <v>240</v>
      </c>
      <c r="BH7" s="518" t="s">
        <v>241</v>
      </c>
      <c r="BI7" s="518" t="s">
        <v>234</v>
      </c>
      <c r="BJ7" s="518" t="s">
        <v>240</v>
      </c>
      <c r="BK7" s="518" t="s">
        <v>241</v>
      </c>
      <c r="BL7" s="518" t="s">
        <v>234</v>
      </c>
      <c r="BM7" s="518" t="s">
        <v>240</v>
      </c>
      <c r="BN7" s="518" t="s">
        <v>241</v>
      </c>
      <c r="BO7" s="518" t="s">
        <v>234</v>
      </c>
      <c r="BP7" s="518" t="s">
        <v>240</v>
      </c>
      <c r="BQ7" s="518" t="s">
        <v>241</v>
      </c>
      <c r="BR7" s="518" t="s">
        <v>234</v>
      </c>
      <c r="BS7" s="518" t="s">
        <v>240</v>
      </c>
      <c r="BT7" s="518" t="s">
        <v>241</v>
      </c>
      <c r="BU7" s="518" t="s">
        <v>234</v>
      </c>
      <c r="BV7" s="518" t="s">
        <v>240</v>
      </c>
      <c r="BW7" s="518" t="s">
        <v>241</v>
      </c>
      <c r="BX7" s="518" t="s">
        <v>234</v>
      </c>
      <c r="BY7" s="518" t="s">
        <v>240</v>
      </c>
      <c r="BZ7" s="518" t="s">
        <v>241</v>
      </c>
      <c r="CA7" s="518" t="s">
        <v>234</v>
      </c>
    </row>
    <row r="8" spans="3:79" s="514" customFormat="1" ht="15.75">
      <c r="C8" s="519" t="s">
        <v>183</v>
      </c>
      <c r="D8" s="740"/>
      <c r="E8" s="740"/>
      <c r="F8" s="520">
        <f>D8+E8</f>
        <v>0</v>
      </c>
      <c r="G8" s="740"/>
      <c r="H8" s="740"/>
      <c r="I8" s="520">
        <f>G8+H8</f>
        <v>0</v>
      </c>
      <c r="J8" s="740"/>
      <c r="K8" s="740"/>
      <c r="L8" s="520">
        <f>J8+K8</f>
        <v>0</v>
      </c>
      <c r="M8" s="740"/>
      <c r="N8" s="740"/>
      <c r="O8" s="520">
        <f>M8+N8</f>
        <v>0</v>
      </c>
      <c r="P8" s="740"/>
      <c r="Q8" s="740"/>
      <c r="R8" s="520">
        <f>P8+Q8</f>
        <v>0</v>
      </c>
      <c r="S8" s="740"/>
      <c r="T8" s="740"/>
      <c r="U8" s="520">
        <f>S8+T8</f>
        <v>0</v>
      </c>
      <c r="V8" s="740"/>
      <c r="W8" s="740"/>
      <c r="X8" s="520">
        <f>V8+W8</f>
        <v>0</v>
      </c>
      <c r="Y8" s="521">
        <f t="shared" ref="Y8:Z15" si="0">D8+G8+J8+M8+P8+S8+V8</f>
        <v>0</v>
      </c>
      <c r="Z8" s="521">
        <f t="shared" si="0"/>
        <v>0</v>
      </c>
      <c r="AA8" s="522">
        <f>Y8+Z8</f>
        <v>0</v>
      </c>
      <c r="AB8" s="512"/>
      <c r="AC8" s="519" t="s">
        <v>183</v>
      </c>
      <c r="AD8" s="740">
        <v>0</v>
      </c>
      <c r="AE8" s="740">
        <v>0</v>
      </c>
      <c r="AF8" s="520">
        <f>AD8+AE8</f>
        <v>0</v>
      </c>
      <c r="AG8" s="740">
        <v>0</v>
      </c>
      <c r="AH8" s="740">
        <v>0</v>
      </c>
      <c r="AI8" s="520">
        <f>AG8+AH8</f>
        <v>0</v>
      </c>
      <c r="AJ8" s="740">
        <v>0</v>
      </c>
      <c r="AK8" s="740">
        <v>0</v>
      </c>
      <c r="AL8" s="520">
        <f>AJ8+AK8</f>
        <v>0</v>
      </c>
      <c r="AM8" s="740">
        <v>0</v>
      </c>
      <c r="AN8" s="740">
        <v>0</v>
      </c>
      <c r="AO8" s="520">
        <f>AM8+AN8</f>
        <v>0</v>
      </c>
      <c r="AP8" s="740">
        <v>0</v>
      </c>
      <c r="AQ8" s="740">
        <v>0</v>
      </c>
      <c r="AR8" s="520">
        <f>AP8+AQ8</f>
        <v>0</v>
      </c>
      <c r="AS8" s="740">
        <v>0</v>
      </c>
      <c r="AT8" s="740">
        <v>0</v>
      </c>
      <c r="AU8" s="520">
        <f>AS8+AT8</f>
        <v>0</v>
      </c>
      <c r="AV8" s="740"/>
      <c r="AW8" s="740"/>
      <c r="AX8" s="520">
        <f>AV8+AW8</f>
        <v>0</v>
      </c>
      <c r="AY8" s="521">
        <f>AD8+AG8+AJ8+AM8+AP8+AS8+AV8</f>
        <v>0</v>
      </c>
      <c r="AZ8" s="521">
        <f>AE8+AH8+AK8+AN8+AQ8+AT8+AW8</f>
        <v>0</v>
      </c>
      <c r="BA8" s="522">
        <f>AY8+AZ8</f>
        <v>0</v>
      </c>
      <c r="BC8" s="519" t="s">
        <v>183</v>
      </c>
      <c r="BD8" s="520">
        <f t="shared" ref="BD8:BD16" si="1">D8+AD8</f>
        <v>0</v>
      </c>
      <c r="BE8" s="520">
        <f t="shared" ref="BE8:BE16" si="2">E8+AE8</f>
        <v>0</v>
      </c>
      <c r="BF8" s="520">
        <f t="shared" ref="BF8:BF16" si="3">F8+AF8</f>
        <v>0</v>
      </c>
      <c r="BG8" s="520">
        <f t="shared" ref="BG8:BG16" si="4">G8+AG8</f>
        <v>0</v>
      </c>
      <c r="BH8" s="520">
        <f t="shared" ref="BH8:BH16" si="5">H8+AH8</f>
        <v>0</v>
      </c>
      <c r="BI8" s="520">
        <f t="shared" ref="BI8:BI16" si="6">I8+AI8</f>
        <v>0</v>
      </c>
      <c r="BJ8" s="520">
        <f t="shared" ref="BJ8:BJ16" si="7">J8+AJ8</f>
        <v>0</v>
      </c>
      <c r="BK8" s="520">
        <f t="shared" ref="BK8:BK16" si="8">K8+AK8</f>
        <v>0</v>
      </c>
      <c r="BL8" s="520">
        <f t="shared" ref="BL8:BL16" si="9">L8+AL8</f>
        <v>0</v>
      </c>
      <c r="BM8" s="520">
        <f t="shared" ref="BM8:BM16" si="10">M8+AM8</f>
        <v>0</v>
      </c>
      <c r="BN8" s="520">
        <f t="shared" ref="BN8:BN16" si="11">N8+AN8</f>
        <v>0</v>
      </c>
      <c r="BO8" s="520">
        <f t="shared" ref="BO8:BO16" si="12">O8+AO8</f>
        <v>0</v>
      </c>
      <c r="BP8" s="520">
        <f t="shared" ref="BP8:BP16" si="13">P8+AP8</f>
        <v>0</v>
      </c>
      <c r="BQ8" s="520">
        <f t="shared" ref="BQ8:BQ16" si="14">Q8+AQ8</f>
        <v>0</v>
      </c>
      <c r="BR8" s="520">
        <f t="shared" ref="BR8:BR16" si="15">R8+AR8</f>
        <v>0</v>
      </c>
      <c r="BS8" s="520">
        <f t="shared" ref="BS8:BS16" si="16">S8+AS8</f>
        <v>0</v>
      </c>
      <c r="BT8" s="520">
        <f t="shared" ref="BT8:BT16" si="17">T8+AT8</f>
        <v>0</v>
      </c>
      <c r="BU8" s="520">
        <f t="shared" ref="BU8:BU16" si="18">U8+AU8</f>
        <v>0</v>
      </c>
      <c r="BV8" s="520">
        <f t="shared" ref="BV8:BV16" si="19">V8+AV8</f>
        <v>0</v>
      </c>
      <c r="BW8" s="520">
        <f t="shared" ref="BW8:BW16" si="20">W8+AW8</f>
        <v>0</v>
      </c>
      <c r="BX8" s="520">
        <f t="shared" ref="BX8:BX16" si="21">X8+AX8</f>
        <v>0</v>
      </c>
      <c r="BY8" s="520">
        <f t="shared" ref="BY8:BY16" si="22">Y8+AY8</f>
        <v>0</v>
      </c>
      <c r="BZ8" s="520">
        <f t="shared" ref="BZ8:BZ16" si="23">Z8+AZ8</f>
        <v>0</v>
      </c>
      <c r="CA8" s="520">
        <f t="shared" ref="CA8:CA16" si="24">AA8+BA8</f>
        <v>0</v>
      </c>
    </row>
    <row r="9" spans="3:79" s="514" customFormat="1" ht="15.75">
      <c r="C9" s="519" t="s">
        <v>259</v>
      </c>
      <c r="D9" s="740">
        <v>117</v>
      </c>
      <c r="E9" s="740">
        <v>86</v>
      </c>
      <c r="F9" s="520">
        <f t="shared" ref="F9:F15" si="25">D9+E9</f>
        <v>203</v>
      </c>
      <c r="G9" s="740">
        <v>2</v>
      </c>
      <c r="H9" s="740">
        <v>2</v>
      </c>
      <c r="I9" s="520">
        <f t="shared" ref="I9:I15" si="26">G9+H9</f>
        <v>4</v>
      </c>
      <c r="J9" s="740">
        <v>0</v>
      </c>
      <c r="K9" s="740">
        <v>0</v>
      </c>
      <c r="L9" s="520">
        <f t="shared" ref="L9:L15" si="27">J9+K9</f>
        <v>0</v>
      </c>
      <c r="M9" s="740">
        <v>0</v>
      </c>
      <c r="N9" s="740">
        <v>0</v>
      </c>
      <c r="O9" s="520">
        <f t="shared" ref="O9:O15" si="28">M9+N9</f>
        <v>0</v>
      </c>
      <c r="P9" s="740">
        <v>0</v>
      </c>
      <c r="Q9" s="740">
        <v>0</v>
      </c>
      <c r="R9" s="520">
        <f t="shared" ref="R9:R15" si="29">P9+Q9</f>
        <v>0</v>
      </c>
      <c r="S9" s="740">
        <v>0</v>
      </c>
      <c r="T9" s="740">
        <v>0</v>
      </c>
      <c r="U9" s="520">
        <f t="shared" ref="U9:U15" si="30">S9+T9</f>
        <v>0</v>
      </c>
      <c r="V9" s="740"/>
      <c r="W9" s="740"/>
      <c r="X9" s="520">
        <f t="shared" ref="X9:X15" si="31">V9+W9</f>
        <v>0</v>
      </c>
      <c r="Y9" s="521">
        <f t="shared" si="0"/>
        <v>119</v>
      </c>
      <c r="Z9" s="521">
        <f t="shared" si="0"/>
        <v>88</v>
      </c>
      <c r="AA9" s="522">
        <f t="shared" ref="AA9:AA15" si="32">Y9+Z9</f>
        <v>207</v>
      </c>
      <c r="AB9" s="512"/>
      <c r="AC9" s="519" t="s">
        <v>259</v>
      </c>
      <c r="AD9" s="740">
        <v>1133</v>
      </c>
      <c r="AE9" s="740">
        <v>1437</v>
      </c>
      <c r="AF9" s="520">
        <f t="shared" ref="AF9:AF15" si="33">AD9+AE9</f>
        <v>2570</v>
      </c>
      <c r="AG9" s="740">
        <v>0</v>
      </c>
      <c r="AH9" s="740">
        <v>0</v>
      </c>
      <c r="AI9" s="520">
        <f t="shared" ref="AI9:AI15" si="34">AG9+AH9</f>
        <v>0</v>
      </c>
      <c r="AJ9" s="740">
        <v>0</v>
      </c>
      <c r="AK9" s="740">
        <v>0</v>
      </c>
      <c r="AL9" s="520">
        <f t="shared" ref="AL9:AL15" si="35">AJ9+AK9</f>
        <v>0</v>
      </c>
      <c r="AM9" s="740">
        <v>0</v>
      </c>
      <c r="AN9" s="740">
        <v>0</v>
      </c>
      <c r="AO9" s="520">
        <f t="shared" ref="AO9:AO15" si="36">AM9+AN9</f>
        <v>0</v>
      </c>
      <c r="AP9" s="740">
        <v>0</v>
      </c>
      <c r="AQ9" s="740">
        <v>0</v>
      </c>
      <c r="AR9" s="520">
        <f t="shared" ref="AR9:AR15" si="37">AP9+AQ9</f>
        <v>0</v>
      </c>
      <c r="AS9" s="740">
        <v>0</v>
      </c>
      <c r="AT9" s="740">
        <v>0</v>
      </c>
      <c r="AU9" s="520">
        <f t="shared" ref="AU9:AU15" si="38">AS9+AT9</f>
        <v>0</v>
      </c>
      <c r="AV9" s="740"/>
      <c r="AW9" s="740"/>
      <c r="AX9" s="520">
        <f t="shared" ref="AX9:AX15" si="39">AV9+AW9</f>
        <v>0</v>
      </c>
      <c r="AY9" s="521">
        <f t="shared" ref="AY9:AY15" si="40">AD9+AG9+AJ9+AM9+AP9+AS9+AV9</f>
        <v>1133</v>
      </c>
      <c r="AZ9" s="521">
        <f t="shared" ref="AZ9:AZ15" si="41">AE9+AH9+AK9+AN9+AQ9+AT9+AW9</f>
        <v>1437</v>
      </c>
      <c r="BA9" s="522">
        <f t="shared" ref="BA9:BA15" si="42">AY9+AZ9</f>
        <v>2570</v>
      </c>
      <c r="BC9" s="519" t="s">
        <v>259</v>
      </c>
      <c r="BD9" s="520">
        <f t="shared" si="1"/>
        <v>1250</v>
      </c>
      <c r="BE9" s="520">
        <f t="shared" si="2"/>
        <v>1523</v>
      </c>
      <c r="BF9" s="520">
        <f t="shared" si="3"/>
        <v>2773</v>
      </c>
      <c r="BG9" s="520">
        <f t="shared" si="4"/>
        <v>2</v>
      </c>
      <c r="BH9" s="520">
        <f t="shared" si="5"/>
        <v>2</v>
      </c>
      <c r="BI9" s="520">
        <f t="shared" si="6"/>
        <v>4</v>
      </c>
      <c r="BJ9" s="520">
        <f t="shared" si="7"/>
        <v>0</v>
      </c>
      <c r="BK9" s="520">
        <f t="shared" si="8"/>
        <v>0</v>
      </c>
      <c r="BL9" s="520">
        <f t="shared" si="9"/>
        <v>0</v>
      </c>
      <c r="BM9" s="520">
        <f t="shared" si="10"/>
        <v>0</v>
      </c>
      <c r="BN9" s="520">
        <f t="shared" si="11"/>
        <v>0</v>
      </c>
      <c r="BO9" s="520">
        <f t="shared" si="12"/>
        <v>0</v>
      </c>
      <c r="BP9" s="520">
        <f t="shared" si="13"/>
        <v>0</v>
      </c>
      <c r="BQ9" s="520">
        <f t="shared" si="14"/>
        <v>0</v>
      </c>
      <c r="BR9" s="520">
        <f t="shared" si="15"/>
        <v>0</v>
      </c>
      <c r="BS9" s="520">
        <f t="shared" si="16"/>
        <v>0</v>
      </c>
      <c r="BT9" s="520">
        <f t="shared" si="17"/>
        <v>0</v>
      </c>
      <c r="BU9" s="520">
        <f t="shared" si="18"/>
        <v>0</v>
      </c>
      <c r="BV9" s="520">
        <f t="shared" si="19"/>
        <v>0</v>
      </c>
      <c r="BW9" s="520">
        <f t="shared" si="20"/>
        <v>0</v>
      </c>
      <c r="BX9" s="520">
        <f t="shared" si="21"/>
        <v>0</v>
      </c>
      <c r="BY9" s="520">
        <f t="shared" si="22"/>
        <v>1252</v>
      </c>
      <c r="BZ9" s="520">
        <f t="shared" si="23"/>
        <v>1525</v>
      </c>
      <c r="CA9" s="520">
        <f t="shared" si="24"/>
        <v>2777</v>
      </c>
    </row>
    <row r="10" spans="3:79" s="514" customFormat="1" ht="15.75">
      <c r="C10" s="519" t="s">
        <v>260</v>
      </c>
      <c r="D10" s="740">
        <v>1192</v>
      </c>
      <c r="E10" s="740">
        <v>1007</v>
      </c>
      <c r="F10" s="520">
        <f t="shared" si="25"/>
        <v>2199</v>
      </c>
      <c r="G10" s="740">
        <v>496</v>
      </c>
      <c r="H10" s="740">
        <v>488</v>
      </c>
      <c r="I10" s="520">
        <f t="shared" si="26"/>
        <v>984</v>
      </c>
      <c r="J10" s="740">
        <v>73</v>
      </c>
      <c r="K10" s="740">
        <v>54</v>
      </c>
      <c r="L10" s="520">
        <f t="shared" si="27"/>
        <v>127</v>
      </c>
      <c r="M10" s="740">
        <v>7</v>
      </c>
      <c r="N10" s="740">
        <v>9</v>
      </c>
      <c r="O10" s="520">
        <f t="shared" si="28"/>
        <v>16</v>
      </c>
      <c r="P10" s="740">
        <v>0</v>
      </c>
      <c r="Q10" s="740">
        <v>1</v>
      </c>
      <c r="R10" s="520">
        <f t="shared" si="29"/>
        <v>1</v>
      </c>
      <c r="S10" s="740">
        <v>0</v>
      </c>
      <c r="T10" s="740">
        <v>1</v>
      </c>
      <c r="U10" s="520">
        <f t="shared" si="30"/>
        <v>1</v>
      </c>
      <c r="V10" s="740"/>
      <c r="W10" s="740"/>
      <c r="X10" s="520">
        <f t="shared" si="31"/>
        <v>0</v>
      </c>
      <c r="Y10" s="521">
        <f t="shared" si="0"/>
        <v>1768</v>
      </c>
      <c r="Z10" s="521">
        <f t="shared" si="0"/>
        <v>1560</v>
      </c>
      <c r="AA10" s="522">
        <f t="shared" si="32"/>
        <v>3328</v>
      </c>
      <c r="AB10" s="512"/>
      <c r="AC10" s="519" t="s">
        <v>260</v>
      </c>
      <c r="AD10" s="740">
        <v>2010</v>
      </c>
      <c r="AE10" s="740">
        <v>2315</v>
      </c>
      <c r="AF10" s="520">
        <f t="shared" si="33"/>
        <v>4325</v>
      </c>
      <c r="AG10" s="740">
        <v>1320</v>
      </c>
      <c r="AH10" s="740">
        <v>982</v>
      </c>
      <c r="AI10" s="520">
        <f t="shared" si="34"/>
        <v>2302</v>
      </c>
      <c r="AJ10" s="740">
        <v>97</v>
      </c>
      <c r="AK10" s="740">
        <v>86</v>
      </c>
      <c r="AL10" s="520">
        <f t="shared" si="35"/>
        <v>183</v>
      </c>
      <c r="AM10" s="740">
        <v>8</v>
      </c>
      <c r="AN10" s="740">
        <v>6</v>
      </c>
      <c r="AO10" s="520">
        <f t="shared" si="36"/>
        <v>14</v>
      </c>
      <c r="AP10" s="740">
        <v>0</v>
      </c>
      <c r="AQ10" s="740">
        <v>0</v>
      </c>
      <c r="AR10" s="520">
        <f t="shared" si="37"/>
        <v>0</v>
      </c>
      <c r="AS10" s="740">
        <v>0</v>
      </c>
      <c r="AT10" s="740">
        <v>0</v>
      </c>
      <c r="AU10" s="520">
        <f t="shared" si="38"/>
        <v>0</v>
      </c>
      <c r="AV10" s="740"/>
      <c r="AW10" s="740"/>
      <c r="AX10" s="520">
        <f t="shared" si="39"/>
        <v>0</v>
      </c>
      <c r="AY10" s="521">
        <f t="shared" si="40"/>
        <v>3435</v>
      </c>
      <c r="AZ10" s="521">
        <f t="shared" si="41"/>
        <v>3389</v>
      </c>
      <c r="BA10" s="522">
        <f t="shared" si="42"/>
        <v>6824</v>
      </c>
      <c r="BC10" s="519" t="s">
        <v>260</v>
      </c>
      <c r="BD10" s="520">
        <f t="shared" si="1"/>
        <v>3202</v>
      </c>
      <c r="BE10" s="520">
        <f t="shared" si="2"/>
        <v>3322</v>
      </c>
      <c r="BF10" s="520">
        <f t="shared" si="3"/>
        <v>6524</v>
      </c>
      <c r="BG10" s="520">
        <f t="shared" si="4"/>
        <v>1816</v>
      </c>
      <c r="BH10" s="520">
        <f t="shared" si="5"/>
        <v>1470</v>
      </c>
      <c r="BI10" s="520">
        <f t="shared" si="6"/>
        <v>3286</v>
      </c>
      <c r="BJ10" s="520">
        <f t="shared" si="7"/>
        <v>170</v>
      </c>
      <c r="BK10" s="520">
        <f t="shared" si="8"/>
        <v>140</v>
      </c>
      <c r="BL10" s="520">
        <f t="shared" si="9"/>
        <v>310</v>
      </c>
      <c r="BM10" s="520">
        <f t="shared" si="10"/>
        <v>15</v>
      </c>
      <c r="BN10" s="520">
        <f t="shared" si="11"/>
        <v>15</v>
      </c>
      <c r="BO10" s="520">
        <f t="shared" si="12"/>
        <v>30</v>
      </c>
      <c r="BP10" s="520">
        <f t="shared" si="13"/>
        <v>0</v>
      </c>
      <c r="BQ10" s="520">
        <f t="shared" si="14"/>
        <v>1</v>
      </c>
      <c r="BR10" s="520">
        <f t="shared" si="15"/>
        <v>1</v>
      </c>
      <c r="BS10" s="520">
        <f t="shared" si="16"/>
        <v>0</v>
      </c>
      <c r="BT10" s="520">
        <f t="shared" si="17"/>
        <v>1</v>
      </c>
      <c r="BU10" s="520">
        <f t="shared" si="18"/>
        <v>1</v>
      </c>
      <c r="BV10" s="520">
        <f t="shared" si="19"/>
        <v>0</v>
      </c>
      <c r="BW10" s="520">
        <f t="shared" si="20"/>
        <v>0</v>
      </c>
      <c r="BX10" s="520">
        <f t="shared" si="21"/>
        <v>0</v>
      </c>
      <c r="BY10" s="520">
        <f t="shared" si="22"/>
        <v>5203</v>
      </c>
      <c r="BZ10" s="520">
        <f t="shared" si="23"/>
        <v>4949</v>
      </c>
      <c r="CA10" s="520">
        <f t="shared" si="24"/>
        <v>10152</v>
      </c>
    </row>
    <row r="11" spans="3:79" s="514" customFormat="1" ht="15.75">
      <c r="C11" s="519" t="s">
        <v>261</v>
      </c>
      <c r="D11" s="740">
        <v>568</v>
      </c>
      <c r="E11" s="740">
        <v>607</v>
      </c>
      <c r="F11" s="520">
        <f t="shared" si="25"/>
        <v>1175</v>
      </c>
      <c r="G11" s="740">
        <v>741</v>
      </c>
      <c r="H11" s="740">
        <v>574</v>
      </c>
      <c r="I11" s="520">
        <f t="shared" si="26"/>
        <v>1315</v>
      </c>
      <c r="J11" s="740">
        <v>276</v>
      </c>
      <c r="K11" s="740">
        <v>346</v>
      </c>
      <c r="L11" s="520">
        <f t="shared" si="27"/>
        <v>622</v>
      </c>
      <c r="M11" s="740">
        <v>62</v>
      </c>
      <c r="N11" s="740">
        <v>62</v>
      </c>
      <c r="O11" s="520">
        <f t="shared" si="28"/>
        <v>124</v>
      </c>
      <c r="P11" s="740">
        <v>11</v>
      </c>
      <c r="Q11" s="740">
        <v>9</v>
      </c>
      <c r="R11" s="520">
        <f t="shared" si="29"/>
        <v>20</v>
      </c>
      <c r="S11" s="740">
        <v>3</v>
      </c>
      <c r="T11" s="740">
        <v>1</v>
      </c>
      <c r="U11" s="520">
        <f t="shared" si="30"/>
        <v>4</v>
      </c>
      <c r="V11" s="740"/>
      <c r="W11" s="740"/>
      <c r="X11" s="520">
        <f t="shared" si="31"/>
        <v>0</v>
      </c>
      <c r="Y11" s="521">
        <f t="shared" si="0"/>
        <v>1661</v>
      </c>
      <c r="Z11" s="521">
        <f t="shared" si="0"/>
        <v>1599</v>
      </c>
      <c r="AA11" s="522">
        <f t="shared" si="32"/>
        <v>3260</v>
      </c>
      <c r="AB11" s="512"/>
      <c r="AC11" s="519" t="s">
        <v>261</v>
      </c>
      <c r="AD11" s="740">
        <v>1954</v>
      </c>
      <c r="AE11" s="740">
        <v>2279</v>
      </c>
      <c r="AF11" s="520">
        <f t="shared" si="33"/>
        <v>4233</v>
      </c>
      <c r="AG11" s="740">
        <v>2372</v>
      </c>
      <c r="AH11" s="740">
        <v>1852</v>
      </c>
      <c r="AI11" s="520">
        <f t="shared" si="34"/>
        <v>4224</v>
      </c>
      <c r="AJ11" s="740">
        <v>460</v>
      </c>
      <c r="AK11" s="740">
        <v>421</v>
      </c>
      <c r="AL11" s="520">
        <f t="shared" si="35"/>
        <v>881</v>
      </c>
      <c r="AM11" s="740">
        <v>70</v>
      </c>
      <c r="AN11" s="740">
        <v>49</v>
      </c>
      <c r="AO11" s="520">
        <f t="shared" si="36"/>
        <v>119</v>
      </c>
      <c r="AP11" s="740">
        <v>10</v>
      </c>
      <c r="AQ11" s="740">
        <v>10</v>
      </c>
      <c r="AR11" s="520">
        <f t="shared" si="37"/>
        <v>20</v>
      </c>
      <c r="AS11" s="740">
        <v>0</v>
      </c>
      <c r="AT11" s="740">
        <v>1</v>
      </c>
      <c r="AU11" s="520">
        <f t="shared" si="38"/>
        <v>1</v>
      </c>
      <c r="AV11" s="740"/>
      <c r="AW11" s="740"/>
      <c r="AX11" s="520">
        <f t="shared" si="39"/>
        <v>0</v>
      </c>
      <c r="AY11" s="521">
        <f t="shared" si="40"/>
        <v>4866</v>
      </c>
      <c r="AZ11" s="521">
        <f t="shared" si="41"/>
        <v>4612</v>
      </c>
      <c r="BA11" s="522">
        <f t="shared" si="42"/>
        <v>9478</v>
      </c>
      <c r="BC11" s="519" t="s">
        <v>261</v>
      </c>
      <c r="BD11" s="520">
        <f t="shared" si="1"/>
        <v>2522</v>
      </c>
      <c r="BE11" s="520">
        <f t="shared" si="2"/>
        <v>2886</v>
      </c>
      <c r="BF11" s="520">
        <f t="shared" si="3"/>
        <v>5408</v>
      </c>
      <c r="BG11" s="520">
        <f t="shared" si="4"/>
        <v>3113</v>
      </c>
      <c r="BH11" s="520">
        <f t="shared" si="5"/>
        <v>2426</v>
      </c>
      <c r="BI11" s="520">
        <f t="shared" si="6"/>
        <v>5539</v>
      </c>
      <c r="BJ11" s="520">
        <f t="shared" si="7"/>
        <v>736</v>
      </c>
      <c r="BK11" s="520">
        <f t="shared" si="8"/>
        <v>767</v>
      </c>
      <c r="BL11" s="520">
        <f t="shared" si="9"/>
        <v>1503</v>
      </c>
      <c r="BM11" s="520">
        <f t="shared" si="10"/>
        <v>132</v>
      </c>
      <c r="BN11" s="520">
        <f t="shared" si="11"/>
        <v>111</v>
      </c>
      <c r="BO11" s="520">
        <f t="shared" si="12"/>
        <v>243</v>
      </c>
      <c r="BP11" s="520">
        <f t="shared" si="13"/>
        <v>21</v>
      </c>
      <c r="BQ11" s="520">
        <f t="shared" si="14"/>
        <v>19</v>
      </c>
      <c r="BR11" s="520">
        <f t="shared" si="15"/>
        <v>40</v>
      </c>
      <c r="BS11" s="520">
        <f t="shared" si="16"/>
        <v>3</v>
      </c>
      <c r="BT11" s="520">
        <f t="shared" si="17"/>
        <v>2</v>
      </c>
      <c r="BU11" s="520">
        <f t="shared" si="18"/>
        <v>5</v>
      </c>
      <c r="BV11" s="520">
        <f t="shared" si="19"/>
        <v>0</v>
      </c>
      <c r="BW11" s="520">
        <f t="shared" si="20"/>
        <v>0</v>
      </c>
      <c r="BX11" s="520">
        <f t="shared" si="21"/>
        <v>0</v>
      </c>
      <c r="BY11" s="520">
        <f t="shared" si="22"/>
        <v>6527</v>
      </c>
      <c r="BZ11" s="520">
        <f t="shared" si="23"/>
        <v>6211</v>
      </c>
      <c r="CA11" s="520">
        <f t="shared" si="24"/>
        <v>12738</v>
      </c>
    </row>
    <row r="12" spans="3:79" s="514" customFormat="1" ht="15.75">
      <c r="C12" s="519" t="s">
        <v>262</v>
      </c>
      <c r="D12" s="740">
        <v>150</v>
      </c>
      <c r="E12" s="740">
        <v>145</v>
      </c>
      <c r="F12" s="520">
        <f t="shared" si="25"/>
        <v>295</v>
      </c>
      <c r="G12" s="740">
        <v>263</v>
      </c>
      <c r="H12" s="740">
        <v>299</v>
      </c>
      <c r="I12" s="520">
        <f t="shared" si="26"/>
        <v>562</v>
      </c>
      <c r="J12" s="740">
        <v>162</v>
      </c>
      <c r="K12" s="740">
        <v>156</v>
      </c>
      <c r="L12" s="520">
        <f t="shared" si="27"/>
        <v>318</v>
      </c>
      <c r="M12" s="740">
        <v>52</v>
      </c>
      <c r="N12" s="740">
        <v>67</v>
      </c>
      <c r="O12" s="520">
        <f t="shared" si="28"/>
        <v>119</v>
      </c>
      <c r="P12" s="740">
        <v>17</v>
      </c>
      <c r="Q12" s="740">
        <v>16</v>
      </c>
      <c r="R12" s="520">
        <f t="shared" si="29"/>
        <v>33</v>
      </c>
      <c r="S12" s="740">
        <v>3</v>
      </c>
      <c r="T12" s="740">
        <v>3</v>
      </c>
      <c r="U12" s="520">
        <f t="shared" si="30"/>
        <v>6</v>
      </c>
      <c r="V12" s="740"/>
      <c r="W12" s="740"/>
      <c r="X12" s="520">
        <f t="shared" si="31"/>
        <v>0</v>
      </c>
      <c r="Y12" s="521">
        <f t="shared" si="0"/>
        <v>647</v>
      </c>
      <c r="Z12" s="521">
        <f t="shared" si="0"/>
        <v>686</v>
      </c>
      <c r="AA12" s="522">
        <f t="shared" si="32"/>
        <v>1333</v>
      </c>
      <c r="AB12" s="512"/>
      <c r="AC12" s="519" t="s">
        <v>262</v>
      </c>
      <c r="AD12" s="740">
        <v>1132</v>
      </c>
      <c r="AE12" s="740">
        <v>955</v>
      </c>
      <c r="AF12" s="520">
        <f t="shared" si="33"/>
        <v>2087</v>
      </c>
      <c r="AG12" s="740">
        <v>1567</v>
      </c>
      <c r="AH12" s="740">
        <v>1114</v>
      </c>
      <c r="AI12" s="520">
        <f t="shared" si="34"/>
        <v>2681</v>
      </c>
      <c r="AJ12" s="740">
        <v>522</v>
      </c>
      <c r="AK12" s="740">
        <v>497</v>
      </c>
      <c r="AL12" s="520">
        <f t="shared" si="35"/>
        <v>1019</v>
      </c>
      <c r="AM12" s="740">
        <v>84</v>
      </c>
      <c r="AN12" s="740">
        <v>62</v>
      </c>
      <c r="AO12" s="520">
        <f t="shared" si="36"/>
        <v>146</v>
      </c>
      <c r="AP12" s="740">
        <v>19</v>
      </c>
      <c r="AQ12" s="740">
        <v>20</v>
      </c>
      <c r="AR12" s="520">
        <f t="shared" si="37"/>
        <v>39</v>
      </c>
      <c r="AS12" s="740">
        <v>4</v>
      </c>
      <c r="AT12" s="740">
        <v>4</v>
      </c>
      <c r="AU12" s="520">
        <f t="shared" si="38"/>
        <v>8</v>
      </c>
      <c r="AV12" s="740"/>
      <c r="AW12" s="740"/>
      <c r="AX12" s="520">
        <f t="shared" si="39"/>
        <v>0</v>
      </c>
      <c r="AY12" s="521">
        <f t="shared" si="40"/>
        <v>3328</v>
      </c>
      <c r="AZ12" s="521">
        <f t="shared" si="41"/>
        <v>2652</v>
      </c>
      <c r="BA12" s="522">
        <f t="shared" si="42"/>
        <v>5980</v>
      </c>
      <c r="BC12" s="519" t="s">
        <v>262</v>
      </c>
      <c r="BD12" s="520">
        <f t="shared" si="1"/>
        <v>1282</v>
      </c>
      <c r="BE12" s="520">
        <f t="shared" si="2"/>
        <v>1100</v>
      </c>
      <c r="BF12" s="520">
        <f t="shared" si="3"/>
        <v>2382</v>
      </c>
      <c r="BG12" s="520">
        <f t="shared" si="4"/>
        <v>1830</v>
      </c>
      <c r="BH12" s="520">
        <f t="shared" si="5"/>
        <v>1413</v>
      </c>
      <c r="BI12" s="520">
        <f t="shared" si="6"/>
        <v>3243</v>
      </c>
      <c r="BJ12" s="520">
        <f t="shared" si="7"/>
        <v>684</v>
      </c>
      <c r="BK12" s="520">
        <f t="shared" si="8"/>
        <v>653</v>
      </c>
      <c r="BL12" s="520">
        <f t="shared" si="9"/>
        <v>1337</v>
      </c>
      <c r="BM12" s="520">
        <f t="shared" si="10"/>
        <v>136</v>
      </c>
      <c r="BN12" s="520">
        <f t="shared" si="11"/>
        <v>129</v>
      </c>
      <c r="BO12" s="520">
        <f t="shared" si="12"/>
        <v>265</v>
      </c>
      <c r="BP12" s="520">
        <f t="shared" si="13"/>
        <v>36</v>
      </c>
      <c r="BQ12" s="520">
        <f t="shared" si="14"/>
        <v>36</v>
      </c>
      <c r="BR12" s="520">
        <f t="shared" si="15"/>
        <v>72</v>
      </c>
      <c r="BS12" s="520">
        <f t="shared" si="16"/>
        <v>7</v>
      </c>
      <c r="BT12" s="520">
        <f t="shared" si="17"/>
        <v>7</v>
      </c>
      <c r="BU12" s="520">
        <f t="shared" si="18"/>
        <v>14</v>
      </c>
      <c r="BV12" s="520">
        <f t="shared" si="19"/>
        <v>0</v>
      </c>
      <c r="BW12" s="520">
        <f t="shared" si="20"/>
        <v>0</v>
      </c>
      <c r="BX12" s="520">
        <f t="shared" si="21"/>
        <v>0</v>
      </c>
      <c r="BY12" s="520">
        <f t="shared" si="22"/>
        <v>3975</v>
      </c>
      <c r="BZ12" s="520">
        <f t="shared" si="23"/>
        <v>3338</v>
      </c>
      <c r="CA12" s="520">
        <f t="shared" si="24"/>
        <v>7313</v>
      </c>
    </row>
    <row r="13" spans="3:79" s="514" customFormat="1" ht="15.75">
      <c r="C13" s="519" t="s">
        <v>263</v>
      </c>
      <c r="D13" s="740">
        <v>20</v>
      </c>
      <c r="E13" s="740">
        <v>15</v>
      </c>
      <c r="F13" s="520">
        <f t="shared" si="25"/>
        <v>35</v>
      </c>
      <c r="G13" s="740">
        <v>46</v>
      </c>
      <c r="H13" s="740">
        <v>35</v>
      </c>
      <c r="I13" s="520">
        <f t="shared" si="26"/>
        <v>81</v>
      </c>
      <c r="J13" s="740">
        <v>61</v>
      </c>
      <c r="K13" s="740">
        <v>38</v>
      </c>
      <c r="L13" s="520">
        <f t="shared" si="27"/>
        <v>99</v>
      </c>
      <c r="M13" s="740">
        <v>23</v>
      </c>
      <c r="N13" s="740">
        <v>26</v>
      </c>
      <c r="O13" s="520">
        <f t="shared" si="28"/>
        <v>49</v>
      </c>
      <c r="P13" s="740">
        <v>12</v>
      </c>
      <c r="Q13" s="740">
        <v>9</v>
      </c>
      <c r="R13" s="520">
        <f t="shared" si="29"/>
        <v>21</v>
      </c>
      <c r="S13" s="740">
        <v>1</v>
      </c>
      <c r="T13" s="740">
        <v>3</v>
      </c>
      <c r="U13" s="520">
        <f t="shared" si="30"/>
        <v>4</v>
      </c>
      <c r="V13" s="740"/>
      <c r="W13" s="740"/>
      <c r="X13" s="520">
        <f t="shared" si="31"/>
        <v>0</v>
      </c>
      <c r="Y13" s="521">
        <f t="shared" si="0"/>
        <v>163</v>
      </c>
      <c r="Z13" s="521">
        <f t="shared" si="0"/>
        <v>126</v>
      </c>
      <c r="AA13" s="522">
        <f t="shared" si="32"/>
        <v>289</v>
      </c>
      <c r="AB13" s="512"/>
      <c r="AC13" s="519" t="s">
        <v>263</v>
      </c>
      <c r="AD13" s="740">
        <v>507</v>
      </c>
      <c r="AE13" s="740">
        <v>691</v>
      </c>
      <c r="AF13" s="520">
        <f t="shared" si="33"/>
        <v>1198</v>
      </c>
      <c r="AG13" s="740">
        <v>1090</v>
      </c>
      <c r="AH13" s="740">
        <v>875</v>
      </c>
      <c r="AI13" s="520">
        <f t="shared" si="34"/>
        <v>1965</v>
      </c>
      <c r="AJ13" s="740">
        <v>789</v>
      </c>
      <c r="AK13" s="740">
        <v>304</v>
      </c>
      <c r="AL13" s="520">
        <f t="shared" si="35"/>
        <v>1093</v>
      </c>
      <c r="AM13" s="740">
        <v>410</v>
      </c>
      <c r="AN13" s="740">
        <v>365</v>
      </c>
      <c r="AO13" s="520">
        <f t="shared" si="36"/>
        <v>775</v>
      </c>
      <c r="AP13" s="740">
        <v>33</v>
      </c>
      <c r="AQ13" s="740">
        <v>55</v>
      </c>
      <c r="AR13" s="520">
        <f t="shared" si="37"/>
        <v>88</v>
      </c>
      <c r="AS13" s="740">
        <v>1</v>
      </c>
      <c r="AT13" s="740">
        <v>1</v>
      </c>
      <c r="AU13" s="520">
        <f t="shared" si="38"/>
        <v>2</v>
      </c>
      <c r="AV13" s="740"/>
      <c r="AW13" s="740"/>
      <c r="AX13" s="520">
        <f t="shared" si="39"/>
        <v>0</v>
      </c>
      <c r="AY13" s="521">
        <f t="shared" si="40"/>
        <v>2830</v>
      </c>
      <c r="AZ13" s="521">
        <f t="shared" si="41"/>
        <v>2291</v>
      </c>
      <c r="BA13" s="522">
        <f t="shared" si="42"/>
        <v>5121</v>
      </c>
      <c r="BC13" s="519" t="s">
        <v>263</v>
      </c>
      <c r="BD13" s="520">
        <f t="shared" si="1"/>
        <v>527</v>
      </c>
      <c r="BE13" s="520">
        <f t="shared" si="2"/>
        <v>706</v>
      </c>
      <c r="BF13" s="520">
        <f t="shared" si="3"/>
        <v>1233</v>
      </c>
      <c r="BG13" s="520">
        <f t="shared" si="4"/>
        <v>1136</v>
      </c>
      <c r="BH13" s="520">
        <f t="shared" si="5"/>
        <v>910</v>
      </c>
      <c r="BI13" s="520">
        <f t="shared" si="6"/>
        <v>2046</v>
      </c>
      <c r="BJ13" s="520">
        <f t="shared" si="7"/>
        <v>850</v>
      </c>
      <c r="BK13" s="520">
        <f t="shared" si="8"/>
        <v>342</v>
      </c>
      <c r="BL13" s="520">
        <f t="shared" si="9"/>
        <v>1192</v>
      </c>
      <c r="BM13" s="520">
        <f t="shared" si="10"/>
        <v>433</v>
      </c>
      <c r="BN13" s="520">
        <f t="shared" si="11"/>
        <v>391</v>
      </c>
      <c r="BO13" s="520">
        <f t="shared" si="12"/>
        <v>824</v>
      </c>
      <c r="BP13" s="520">
        <f t="shared" si="13"/>
        <v>45</v>
      </c>
      <c r="BQ13" s="520">
        <f t="shared" si="14"/>
        <v>64</v>
      </c>
      <c r="BR13" s="520">
        <f t="shared" si="15"/>
        <v>109</v>
      </c>
      <c r="BS13" s="520">
        <f t="shared" si="16"/>
        <v>2</v>
      </c>
      <c r="BT13" s="520">
        <f t="shared" si="17"/>
        <v>4</v>
      </c>
      <c r="BU13" s="520">
        <f t="shared" si="18"/>
        <v>6</v>
      </c>
      <c r="BV13" s="520">
        <f t="shared" si="19"/>
        <v>0</v>
      </c>
      <c r="BW13" s="520">
        <f t="shared" si="20"/>
        <v>0</v>
      </c>
      <c r="BX13" s="520">
        <f t="shared" si="21"/>
        <v>0</v>
      </c>
      <c r="BY13" s="520">
        <f t="shared" si="22"/>
        <v>2993</v>
      </c>
      <c r="BZ13" s="520">
        <f t="shared" si="23"/>
        <v>2417</v>
      </c>
      <c r="CA13" s="520">
        <f t="shared" si="24"/>
        <v>5410</v>
      </c>
    </row>
    <row r="14" spans="3:79" s="514" customFormat="1" ht="15.75">
      <c r="C14" s="519" t="s">
        <v>264</v>
      </c>
      <c r="D14" s="740">
        <v>0</v>
      </c>
      <c r="E14" s="740">
        <v>0</v>
      </c>
      <c r="F14" s="520">
        <f t="shared" si="25"/>
        <v>0</v>
      </c>
      <c r="G14" s="740">
        <v>2</v>
      </c>
      <c r="H14" s="740">
        <v>2</v>
      </c>
      <c r="I14" s="520">
        <f t="shared" si="26"/>
        <v>4</v>
      </c>
      <c r="J14" s="740">
        <v>5</v>
      </c>
      <c r="K14" s="740">
        <v>4</v>
      </c>
      <c r="L14" s="520">
        <f t="shared" si="27"/>
        <v>9</v>
      </c>
      <c r="M14" s="740">
        <v>6</v>
      </c>
      <c r="N14" s="740">
        <v>5</v>
      </c>
      <c r="O14" s="520">
        <f t="shared" si="28"/>
        <v>11</v>
      </c>
      <c r="P14" s="740">
        <v>1</v>
      </c>
      <c r="Q14" s="740">
        <v>0</v>
      </c>
      <c r="R14" s="520">
        <f t="shared" si="29"/>
        <v>1</v>
      </c>
      <c r="S14" s="740">
        <v>1</v>
      </c>
      <c r="T14" s="740">
        <v>0</v>
      </c>
      <c r="U14" s="520">
        <f t="shared" si="30"/>
        <v>1</v>
      </c>
      <c r="V14" s="740"/>
      <c r="W14" s="740"/>
      <c r="X14" s="520">
        <f t="shared" si="31"/>
        <v>0</v>
      </c>
      <c r="Y14" s="521">
        <f t="shared" si="0"/>
        <v>15</v>
      </c>
      <c r="Z14" s="521">
        <f t="shared" si="0"/>
        <v>11</v>
      </c>
      <c r="AA14" s="522">
        <f t="shared" si="32"/>
        <v>26</v>
      </c>
      <c r="AB14" s="512"/>
      <c r="AC14" s="519" t="s">
        <v>264</v>
      </c>
      <c r="AD14" s="740">
        <v>14</v>
      </c>
      <c r="AE14" s="740">
        <v>8</v>
      </c>
      <c r="AF14" s="520">
        <f t="shared" si="33"/>
        <v>22</v>
      </c>
      <c r="AG14" s="740">
        <v>14</v>
      </c>
      <c r="AH14" s="740">
        <v>12</v>
      </c>
      <c r="AI14" s="520">
        <f t="shared" si="34"/>
        <v>26</v>
      </c>
      <c r="AJ14" s="740">
        <v>100</v>
      </c>
      <c r="AK14" s="740">
        <v>31</v>
      </c>
      <c r="AL14" s="520">
        <f t="shared" si="35"/>
        <v>131</v>
      </c>
      <c r="AM14" s="740">
        <v>57</v>
      </c>
      <c r="AN14" s="740">
        <v>35</v>
      </c>
      <c r="AO14" s="520">
        <f t="shared" si="36"/>
        <v>92</v>
      </c>
      <c r="AP14" s="740">
        <v>5</v>
      </c>
      <c r="AQ14" s="740">
        <v>7</v>
      </c>
      <c r="AR14" s="520">
        <f t="shared" si="37"/>
        <v>12</v>
      </c>
      <c r="AS14" s="740">
        <v>9</v>
      </c>
      <c r="AT14" s="740">
        <v>7</v>
      </c>
      <c r="AU14" s="520">
        <f t="shared" si="38"/>
        <v>16</v>
      </c>
      <c r="AV14" s="740"/>
      <c r="AW14" s="740"/>
      <c r="AX14" s="520">
        <f t="shared" si="39"/>
        <v>0</v>
      </c>
      <c r="AY14" s="521">
        <f t="shared" si="40"/>
        <v>199</v>
      </c>
      <c r="AZ14" s="521">
        <f t="shared" si="41"/>
        <v>100</v>
      </c>
      <c r="BA14" s="522">
        <f t="shared" si="42"/>
        <v>299</v>
      </c>
      <c r="BC14" s="519" t="s">
        <v>264</v>
      </c>
      <c r="BD14" s="520">
        <f t="shared" si="1"/>
        <v>14</v>
      </c>
      <c r="BE14" s="520">
        <f t="shared" si="2"/>
        <v>8</v>
      </c>
      <c r="BF14" s="520">
        <f t="shared" si="3"/>
        <v>22</v>
      </c>
      <c r="BG14" s="520">
        <f t="shared" si="4"/>
        <v>16</v>
      </c>
      <c r="BH14" s="520">
        <f t="shared" si="5"/>
        <v>14</v>
      </c>
      <c r="BI14" s="520">
        <f t="shared" si="6"/>
        <v>30</v>
      </c>
      <c r="BJ14" s="520">
        <f t="shared" si="7"/>
        <v>105</v>
      </c>
      <c r="BK14" s="520">
        <f t="shared" si="8"/>
        <v>35</v>
      </c>
      <c r="BL14" s="520">
        <f t="shared" si="9"/>
        <v>140</v>
      </c>
      <c r="BM14" s="520">
        <f t="shared" si="10"/>
        <v>63</v>
      </c>
      <c r="BN14" s="520">
        <f t="shared" si="11"/>
        <v>40</v>
      </c>
      <c r="BO14" s="520">
        <f t="shared" si="12"/>
        <v>103</v>
      </c>
      <c r="BP14" s="520">
        <f t="shared" si="13"/>
        <v>6</v>
      </c>
      <c r="BQ14" s="520">
        <f t="shared" si="14"/>
        <v>7</v>
      </c>
      <c r="BR14" s="520">
        <f t="shared" si="15"/>
        <v>13</v>
      </c>
      <c r="BS14" s="520">
        <f t="shared" si="16"/>
        <v>10</v>
      </c>
      <c r="BT14" s="520">
        <f t="shared" si="17"/>
        <v>7</v>
      </c>
      <c r="BU14" s="520">
        <f t="shared" si="18"/>
        <v>17</v>
      </c>
      <c r="BV14" s="520">
        <f t="shared" si="19"/>
        <v>0</v>
      </c>
      <c r="BW14" s="520">
        <f t="shared" si="20"/>
        <v>0</v>
      </c>
      <c r="BX14" s="520">
        <f t="shared" si="21"/>
        <v>0</v>
      </c>
      <c r="BY14" s="520">
        <f t="shared" si="22"/>
        <v>214</v>
      </c>
      <c r="BZ14" s="520">
        <f t="shared" si="23"/>
        <v>111</v>
      </c>
      <c r="CA14" s="520">
        <f t="shared" si="24"/>
        <v>325</v>
      </c>
    </row>
    <row r="15" spans="3:79" s="514" customFormat="1" ht="15.75">
      <c r="C15" s="519" t="s">
        <v>184</v>
      </c>
      <c r="D15" s="520">
        <v>0</v>
      </c>
      <c r="E15" s="520">
        <v>1</v>
      </c>
      <c r="F15" s="520">
        <f t="shared" si="25"/>
        <v>1</v>
      </c>
      <c r="G15" s="520">
        <v>0</v>
      </c>
      <c r="H15" s="520">
        <v>0</v>
      </c>
      <c r="I15" s="520">
        <f t="shared" si="26"/>
        <v>0</v>
      </c>
      <c r="J15" s="520">
        <v>0</v>
      </c>
      <c r="K15" s="520">
        <v>0</v>
      </c>
      <c r="L15" s="520">
        <f t="shared" si="27"/>
        <v>0</v>
      </c>
      <c r="M15" s="520">
        <v>0</v>
      </c>
      <c r="N15" s="520">
        <v>1</v>
      </c>
      <c r="O15" s="520">
        <f t="shared" si="28"/>
        <v>1</v>
      </c>
      <c r="P15" s="520">
        <v>0</v>
      </c>
      <c r="Q15" s="520">
        <v>0</v>
      </c>
      <c r="R15" s="520">
        <f t="shared" si="29"/>
        <v>0</v>
      </c>
      <c r="S15" s="520">
        <v>0</v>
      </c>
      <c r="T15" s="520">
        <v>0</v>
      </c>
      <c r="U15" s="520">
        <f t="shared" si="30"/>
        <v>0</v>
      </c>
      <c r="V15" s="520"/>
      <c r="W15" s="520"/>
      <c r="X15" s="520">
        <f t="shared" si="31"/>
        <v>0</v>
      </c>
      <c r="Y15" s="521">
        <f t="shared" si="0"/>
        <v>0</v>
      </c>
      <c r="Z15" s="521">
        <f t="shared" si="0"/>
        <v>2</v>
      </c>
      <c r="AA15" s="522">
        <f t="shared" si="32"/>
        <v>2</v>
      </c>
      <c r="AB15" s="512"/>
      <c r="AC15" s="519" t="s">
        <v>184</v>
      </c>
      <c r="AD15" s="740">
        <v>0</v>
      </c>
      <c r="AE15" s="740">
        <v>2</v>
      </c>
      <c r="AF15" s="520">
        <f t="shared" si="33"/>
        <v>2</v>
      </c>
      <c r="AG15" s="740">
        <v>0</v>
      </c>
      <c r="AH15" s="740">
        <v>0</v>
      </c>
      <c r="AI15" s="520">
        <f t="shared" si="34"/>
        <v>0</v>
      </c>
      <c r="AJ15" s="740">
        <v>1</v>
      </c>
      <c r="AK15" s="740">
        <v>0</v>
      </c>
      <c r="AL15" s="520">
        <f t="shared" si="35"/>
        <v>1</v>
      </c>
      <c r="AM15" s="740">
        <v>0</v>
      </c>
      <c r="AN15" s="740">
        <v>1</v>
      </c>
      <c r="AO15" s="520">
        <f t="shared" si="36"/>
        <v>1</v>
      </c>
      <c r="AP15" s="740">
        <v>0</v>
      </c>
      <c r="AQ15" s="740">
        <v>0</v>
      </c>
      <c r="AR15" s="520">
        <f t="shared" si="37"/>
        <v>0</v>
      </c>
      <c r="AS15" s="740">
        <v>0</v>
      </c>
      <c r="AT15" s="740">
        <v>0</v>
      </c>
      <c r="AU15" s="520">
        <f t="shared" si="38"/>
        <v>0</v>
      </c>
      <c r="AV15" s="740"/>
      <c r="AW15" s="740"/>
      <c r="AX15" s="520">
        <f t="shared" si="39"/>
        <v>0</v>
      </c>
      <c r="AY15" s="521">
        <f t="shared" si="40"/>
        <v>1</v>
      </c>
      <c r="AZ15" s="521">
        <f t="shared" si="41"/>
        <v>3</v>
      </c>
      <c r="BA15" s="522">
        <f t="shared" si="42"/>
        <v>4</v>
      </c>
      <c r="BC15" s="519" t="s">
        <v>184</v>
      </c>
      <c r="BD15" s="520">
        <f t="shared" si="1"/>
        <v>0</v>
      </c>
      <c r="BE15" s="520">
        <f t="shared" si="2"/>
        <v>3</v>
      </c>
      <c r="BF15" s="520">
        <f t="shared" si="3"/>
        <v>3</v>
      </c>
      <c r="BG15" s="520">
        <f t="shared" si="4"/>
        <v>0</v>
      </c>
      <c r="BH15" s="520">
        <f t="shared" si="5"/>
        <v>0</v>
      </c>
      <c r="BI15" s="520">
        <f t="shared" si="6"/>
        <v>0</v>
      </c>
      <c r="BJ15" s="520">
        <f t="shared" si="7"/>
        <v>1</v>
      </c>
      <c r="BK15" s="520">
        <f t="shared" si="8"/>
        <v>0</v>
      </c>
      <c r="BL15" s="520">
        <f t="shared" si="9"/>
        <v>1</v>
      </c>
      <c r="BM15" s="520">
        <f t="shared" si="10"/>
        <v>0</v>
      </c>
      <c r="BN15" s="520">
        <f t="shared" si="11"/>
        <v>2</v>
      </c>
      <c r="BO15" s="520">
        <f t="shared" si="12"/>
        <v>2</v>
      </c>
      <c r="BP15" s="520">
        <f t="shared" si="13"/>
        <v>0</v>
      </c>
      <c r="BQ15" s="520">
        <f t="shared" si="14"/>
        <v>0</v>
      </c>
      <c r="BR15" s="520">
        <f t="shared" si="15"/>
        <v>0</v>
      </c>
      <c r="BS15" s="520">
        <f t="shared" si="16"/>
        <v>0</v>
      </c>
      <c r="BT15" s="520">
        <f t="shared" si="17"/>
        <v>0</v>
      </c>
      <c r="BU15" s="520">
        <f t="shared" si="18"/>
        <v>0</v>
      </c>
      <c r="BV15" s="520">
        <f t="shared" si="19"/>
        <v>0</v>
      </c>
      <c r="BW15" s="520">
        <f t="shared" si="20"/>
        <v>0</v>
      </c>
      <c r="BX15" s="520">
        <f t="shared" si="21"/>
        <v>0</v>
      </c>
      <c r="BY15" s="520">
        <f t="shared" si="22"/>
        <v>1</v>
      </c>
      <c r="BZ15" s="520">
        <f t="shared" si="23"/>
        <v>5</v>
      </c>
      <c r="CA15" s="520">
        <f t="shared" si="24"/>
        <v>6</v>
      </c>
    </row>
    <row r="16" spans="3:79" s="514" customFormat="1" ht="15.75">
      <c r="C16" s="519" t="s">
        <v>6</v>
      </c>
      <c r="D16" s="520">
        <f>SUM(D8:D15)</f>
        <v>2047</v>
      </c>
      <c r="E16" s="520">
        <f t="shared" ref="E16:AA16" si="43">SUM(E8:E15)</f>
        <v>1861</v>
      </c>
      <c r="F16" s="520">
        <f>SUM(F8:F15)</f>
        <v>3908</v>
      </c>
      <c r="G16" s="520">
        <f t="shared" si="43"/>
        <v>1550</v>
      </c>
      <c r="H16" s="520">
        <f t="shared" si="43"/>
        <v>1400</v>
      </c>
      <c r="I16" s="520">
        <f t="shared" si="43"/>
        <v>2950</v>
      </c>
      <c r="J16" s="520">
        <f t="shared" si="43"/>
        <v>577</v>
      </c>
      <c r="K16" s="520">
        <f t="shared" si="43"/>
        <v>598</v>
      </c>
      <c r="L16" s="520">
        <f t="shared" si="43"/>
        <v>1175</v>
      </c>
      <c r="M16" s="520">
        <f t="shared" si="43"/>
        <v>150</v>
      </c>
      <c r="N16" s="520">
        <f t="shared" si="43"/>
        <v>170</v>
      </c>
      <c r="O16" s="520">
        <f t="shared" si="43"/>
        <v>320</v>
      </c>
      <c r="P16" s="520">
        <f t="shared" si="43"/>
        <v>41</v>
      </c>
      <c r="Q16" s="520">
        <f t="shared" si="43"/>
        <v>35</v>
      </c>
      <c r="R16" s="520">
        <f t="shared" si="43"/>
        <v>76</v>
      </c>
      <c r="S16" s="520">
        <f t="shared" si="43"/>
        <v>8</v>
      </c>
      <c r="T16" s="520">
        <f t="shared" si="43"/>
        <v>8</v>
      </c>
      <c r="U16" s="520">
        <f t="shared" si="43"/>
        <v>16</v>
      </c>
      <c r="V16" s="520">
        <f t="shared" si="43"/>
        <v>0</v>
      </c>
      <c r="W16" s="520">
        <f t="shared" si="43"/>
        <v>0</v>
      </c>
      <c r="X16" s="520">
        <f t="shared" si="43"/>
        <v>0</v>
      </c>
      <c r="Y16" s="520">
        <f t="shared" si="43"/>
        <v>4373</v>
      </c>
      <c r="Z16" s="520">
        <f t="shared" si="43"/>
        <v>4072</v>
      </c>
      <c r="AA16" s="520">
        <f t="shared" si="43"/>
        <v>8445</v>
      </c>
      <c r="AB16" s="512"/>
      <c r="AC16" s="519" t="s">
        <v>6</v>
      </c>
      <c r="AD16" s="520">
        <f>SUM(AD8:AD15)</f>
        <v>6750</v>
      </c>
      <c r="AE16" s="520">
        <f t="shared" ref="AE16" si="44">SUM(AE8:AE15)</f>
        <v>7687</v>
      </c>
      <c r="AF16" s="520">
        <f>SUM(AF8:AF15)</f>
        <v>14437</v>
      </c>
      <c r="AG16" s="520">
        <f t="shared" ref="AG16:AW16" si="45">SUM(AG8:AG15)</f>
        <v>6363</v>
      </c>
      <c r="AH16" s="520">
        <f t="shared" si="45"/>
        <v>4835</v>
      </c>
      <c r="AI16" s="520">
        <f t="shared" si="45"/>
        <v>11198</v>
      </c>
      <c r="AJ16" s="520">
        <f t="shared" si="45"/>
        <v>1969</v>
      </c>
      <c r="AK16" s="520">
        <f t="shared" si="45"/>
        <v>1339</v>
      </c>
      <c r="AL16" s="520">
        <f t="shared" si="45"/>
        <v>3308</v>
      </c>
      <c r="AM16" s="520">
        <f t="shared" si="45"/>
        <v>629</v>
      </c>
      <c r="AN16" s="520">
        <f t="shared" si="45"/>
        <v>518</v>
      </c>
      <c r="AO16" s="520">
        <f t="shared" si="45"/>
        <v>1147</v>
      </c>
      <c r="AP16" s="520">
        <f t="shared" si="45"/>
        <v>67</v>
      </c>
      <c r="AQ16" s="520">
        <f t="shared" si="45"/>
        <v>92</v>
      </c>
      <c r="AR16" s="520">
        <f t="shared" si="45"/>
        <v>159</v>
      </c>
      <c r="AS16" s="520">
        <f t="shared" si="45"/>
        <v>14</v>
      </c>
      <c r="AT16" s="520">
        <f t="shared" si="45"/>
        <v>13</v>
      </c>
      <c r="AU16" s="520">
        <f t="shared" si="45"/>
        <v>27</v>
      </c>
      <c r="AV16" s="520">
        <f t="shared" si="45"/>
        <v>0</v>
      </c>
      <c r="AW16" s="520">
        <f t="shared" si="45"/>
        <v>0</v>
      </c>
      <c r="AX16" s="520">
        <f t="shared" ref="AX16:BA16" si="46">SUM(AX8:AX15)</f>
        <v>0</v>
      </c>
      <c r="AY16" s="520">
        <f t="shared" si="46"/>
        <v>15792</v>
      </c>
      <c r="AZ16" s="520">
        <f t="shared" si="46"/>
        <v>14484</v>
      </c>
      <c r="BA16" s="520">
        <f t="shared" si="46"/>
        <v>30276</v>
      </c>
      <c r="BC16" s="519" t="s">
        <v>6</v>
      </c>
      <c r="BD16" s="520">
        <f t="shared" si="1"/>
        <v>8797</v>
      </c>
      <c r="BE16" s="520">
        <f t="shared" si="2"/>
        <v>9548</v>
      </c>
      <c r="BF16" s="520">
        <f t="shared" si="3"/>
        <v>18345</v>
      </c>
      <c r="BG16" s="520">
        <f t="shared" si="4"/>
        <v>7913</v>
      </c>
      <c r="BH16" s="520">
        <f t="shared" si="5"/>
        <v>6235</v>
      </c>
      <c r="BI16" s="520">
        <f t="shared" si="6"/>
        <v>14148</v>
      </c>
      <c r="BJ16" s="520">
        <f t="shared" si="7"/>
        <v>2546</v>
      </c>
      <c r="BK16" s="520">
        <f t="shared" si="8"/>
        <v>1937</v>
      </c>
      <c r="BL16" s="520">
        <f t="shared" si="9"/>
        <v>4483</v>
      </c>
      <c r="BM16" s="520">
        <f t="shared" si="10"/>
        <v>779</v>
      </c>
      <c r="BN16" s="520">
        <f t="shared" si="11"/>
        <v>688</v>
      </c>
      <c r="BO16" s="520">
        <f t="shared" si="12"/>
        <v>1467</v>
      </c>
      <c r="BP16" s="520">
        <f t="shared" si="13"/>
        <v>108</v>
      </c>
      <c r="BQ16" s="520">
        <f t="shared" si="14"/>
        <v>127</v>
      </c>
      <c r="BR16" s="520">
        <f t="shared" si="15"/>
        <v>235</v>
      </c>
      <c r="BS16" s="520">
        <f t="shared" si="16"/>
        <v>22</v>
      </c>
      <c r="BT16" s="520">
        <f t="shared" si="17"/>
        <v>21</v>
      </c>
      <c r="BU16" s="520">
        <f t="shared" si="18"/>
        <v>43</v>
      </c>
      <c r="BV16" s="520">
        <f t="shared" si="19"/>
        <v>0</v>
      </c>
      <c r="BW16" s="520">
        <f t="shared" si="20"/>
        <v>0</v>
      </c>
      <c r="BX16" s="520">
        <f t="shared" si="21"/>
        <v>0</v>
      </c>
      <c r="BY16" s="520">
        <f t="shared" si="22"/>
        <v>20165</v>
      </c>
      <c r="BZ16" s="520">
        <f t="shared" si="23"/>
        <v>18556</v>
      </c>
      <c r="CA16" s="520">
        <f t="shared" si="24"/>
        <v>38721</v>
      </c>
    </row>
    <row r="17" spans="3:79" s="514" customFormat="1" ht="16.5" thickBot="1">
      <c r="C17" s="523" t="s">
        <v>185</v>
      </c>
      <c r="D17" s="524">
        <f>D16/$Y$16*100</f>
        <v>46.809970272124403</v>
      </c>
      <c r="E17" s="524">
        <f>E16/$Z$16*100</f>
        <v>45.70235756385069</v>
      </c>
      <c r="F17" s="524">
        <f>F16/$AA$16*100</f>
        <v>46.27590290112493</v>
      </c>
      <c r="G17" s="524">
        <f>G16/$Y$16*100</f>
        <v>35.444774754173338</v>
      </c>
      <c r="H17" s="524">
        <f>H16/$Z$16*100</f>
        <v>34.381139489194503</v>
      </c>
      <c r="I17" s="524">
        <f>I16/$AA$16*100</f>
        <v>34.931912374185906</v>
      </c>
      <c r="J17" s="524">
        <f>J16/$Y$16*100</f>
        <v>13.194603247198719</v>
      </c>
      <c r="K17" s="524">
        <f>K16/$Z$16*100</f>
        <v>14.685658153241651</v>
      </c>
      <c r="L17" s="524">
        <f>L16/$AA$16*100</f>
        <v>13.913558318531678</v>
      </c>
      <c r="M17" s="524">
        <f>M16/$Y$16*100</f>
        <v>3.4301394923393547</v>
      </c>
      <c r="N17" s="524">
        <f>N16/$Z$16*100</f>
        <v>4.1748526522593314</v>
      </c>
      <c r="O17" s="524">
        <f>O16/$AA$16*100</f>
        <v>3.7892243931320304</v>
      </c>
      <c r="P17" s="524">
        <f>P16/$Y$16*100</f>
        <v>0.93757146123942381</v>
      </c>
      <c r="Q17" s="524">
        <f>Q16/$Z$16*100</f>
        <v>0.85952848722986253</v>
      </c>
      <c r="R17" s="524">
        <f>R16/$AA$16*100</f>
        <v>0.89994079336885735</v>
      </c>
      <c r="S17" s="524">
        <f>S16/$Y$16*100</f>
        <v>0.1829407729247656</v>
      </c>
      <c r="T17" s="524">
        <f>T16/$Z$16*100</f>
        <v>0.19646365422396855</v>
      </c>
      <c r="U17" s="524">
        <f>U16/$AA$16*100</f>
        <v>0.18946121965660154</v>
      </c>
      <c r="V17" s="524">
        <f>V16/$Y$16*100</f>
        <v>0</v>
      </c>
      <c r="W17" s="524">
        <f>W16/$Z$16*100</f>
        <v>0</v>
      </c>
      <c r="X17" s="524">
        <f>X16/$AA$16*100</f>
        <v>0</v>
      </c>
      <c r="Y17" s="524">
        <f>Y16/$Y$16*100</f>
        <v>100</v>
      </c>
      <c r="Z17" s="524">
        <f>Z16/$Z$16*100</f>
        <v>100</v>
      </c>
      <c r="AA17" s="524">
        <f>AA16/$AA$16*100</f>
        <v>100</v>
      </c>
      <c r="AB17" s="525"/>
      <c r="AC17" s="523" t="s">
        <v>185</v>
      </c>
      <c r="AD17" s="524"/>
      <c r="AE17" s="524"/>
      <c r="AF17" s="524"/>
      <c r="AG17" s="524"/>
      <c r="AH17" s="524"/>
      <c r="AI17" s="524"/>
      <c r="AJ17" s="524"/>
      <c r="AK17" s="524"/>
      <c r="AL17" s="524"/>
      <c r="AM17" s="524"/>
      <c r="AN17" s="524"/>
      <c r="AO17" s="524"/>
      <c r="AP17" s="524"/>
      <c r="AQ17" s="524"/>
      <c r="AR17" s="524"/>
      <c r="AS17" s="524"/>
      <c r="AT17" s="524"/>
      <c r="AU17" s="524"/>
      <c r="AV17" s="524"/>
      <c r="AW17" s="524"/>
      <c r="AX17" s="524"/>
      <c r="AY17" s="524"/>
      <c r="AZ17" s="524"/>
      <c r="BA17" s="524"/>
      <c r="BC17" s="523" t="s">
        <v>185</v>
      </c>
      <c r="BD17" s="524">
        <f>BD16/$BY$16*100</f>
        <v>43.625092982891154</v>
      </c>
      <c r="BE17" s="524">
        <f>BE16/$BZ$16*100</f>
        <v>51.455054968743262</v>
      </c>
      <c r="BF17" s="524">
        <f>BF16/$CA$16*100</f>
        <v>47.377392112807001</v>
      </c>
      <c r="BG17" s="524">
        <f>BG16/$BY$16*100</f>
        <v>39.241259608232085</v>
      </c>
      <c r="BH17" s="524">
        <f>BH16/$BZ$16*100</f>
        <v>33.600991593015742</v>
      </c>
      <c r="BI17" s="524">
        <f>BI16/$CA$16*100</f>
        <v>36.538312543581</v>
      </c>
      <c r="BJ17" s="524">
        <f>BJ16/$BY$16*100</f>
        <v>12.625836846020333</v>
      </c>
      <c r="BK17" s="524">
        <f>BK16/$BZ$16*100</f>
        <v>10.43867212761371</v>
      </c>
      <c r="BL17" s="524">
        <f>BL16/$CA$16*100</f>
        <v>11.57769685700266</v>
      </c>
      <c r="BM17" s="524">
        <f>BM16/$BY$16*100</f>
        <v>3.8631291842301021</v>
      </c>
      <c r="BN17" s="524">
        <f>BN16/$BZ$16*100</f>
        <v>3.7076956240569086</v>
      </c>
      <c r="BO17" s="524">
        <f>BO16/$CA$16*100</f>
        <v>3.7886418222669866</v>
      </c>
      <c r="BP17" s="524">
        <f>BP16/$BY$16*100</f>
        <v>0.5355814530126457</v>
      </c>
      <c r="BQ17" s="524">
        <f>BQ16/$BZ$16*100</f>
        <v>0.68441474455701656</v>
      </c>
      <c r="BR17" s="524">
        <f>BR16/$CA$16*100</f>
        <v>0.60690581338291882</v>
      </c>
      <c r="BS17" s="524">
        <f>BS16/$BY$16*100</f>
        <v>0.10909992561368709</v>
      </c>
      <c r="BT17" s="524">
        <f>BT16/$BZ$16*100</f>
        <v>0.11317094201336494</v>
      </c>
      <c r="BU17" s="524">
        <f>BU16/$CA$16*100</f>
        <v>0.1110508509594277</v>
      </c>
      <c r="BV17" s="524">
        <f>BV16/$BY$16*100</f>
        <v>0</v>
      </c>
      <c r="BW17" s="524">
        <f>BW16/$BZ$16*100</f>
        <v>0</v>
      </c>
      <c r="BX17" s="524">
        <f>BX16/$CA$16*100</f>
        <v>0</v>
      </c>
      <c r="BY17" s="524">
        <f>BY16/$BY$16*100</f>
        <v>100</v>
      </c>
      <c r="BZ17" s="524">
        <f>BZ16/$BZ$16*100</f>
        <v>100</v>
      </c>
      <c r="CA17" s="524">
        <f>CA16/$CA$16*100</f>
        <v>100</v>
      </c>
    </row>
    <row r="19" spans="3:79" s="514" customFormat="1" ht="15.75">
      <c r="C19" s="512" t="s">
        <v>489</v>
      </c>
      <c r="D19" s="512"/>
      <c r="E19" s="512"/>
      <c r="F19" s="512"/>
      <c r="G19" s="512"/>
      <c r="H19" s="512"/>
      <c r="I19" s="512"/>
      <c r="J19" s="513" t="s">
        <v>20</v>
      </c>
      <c r="K19" s="513"/>
      <c r="L19" s="513"/>
      <c r="M19" s="512"/>
      <c r="N19" s="512"/>
      <c r="O19" s="512"/>
      <c r="P19" s="512"/>
      <c r="Q19" s="512"/>
      <c r="R19" s="512"/>
      <c r="S19" s="512"/>
      <c r="T19" s="512"/>
      <c r="U19" s="512"/>
      <c r="V19" s="512"/>
      <c r="W19" s="512"/>
      <c r="X19" s="512"/>
      <c r="Y19" s="512"/>
      <c r="Z19" s="512"/>
      <c r="AA19" s="512"/>
      <c r="AB19" s="512"/>
      <c r="AC19" s="512" t="s">
        <v>489</v>
      </c>
      <c r="AD19" s="512"/>
      <c r="AE19" s="512"/>
      <c r="AF19" s="512"/>
      <c r="AG19" s="512"/>
      <c r="AH19" s="512"/>
      <c r="AI19" s="512"/>
      <c r="AJ19" s="550" t="s">
        <v>20</v>
      </c>
      <c r="AK19" s="550"/>
      <c r="AL19" s="550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512"/>
      <c r="AY19" s="512"/>
      <c r="AZ19" s="512"/>
      <c r="BA19" s="512"/>
      <c r="BC19" s="512" t="s">
        <v>489</v>
      </c>
      <c r="BD19" s="512"/>
      <c r="BE19" s="512"/>
      <c r="BF19" s="512"/>
      <c r="BG19" s="512"/>
      <c r="BH19" s="512"/>
      <c r="BI19" s="512"/>
      <c r="BJ19" s="550" t="s">
        <v>20</v>
      </c>
      <c r="BK19" s="550"/>
      <c r="BL19" s="550"/>
      <c r="BM19" s="512"/>
      <c r="BN19" s="512"/>
      <c r="BO19" s="512"/>
      <c r="BP19" s="512"/>
      <c r="BQ19" s="512"/>
      <c r="BR19" s="512"/>
      <c r="BS19" s="512"/>
      <c r="BT19" s="512"/>
      <c r="BU19" s="512"/>
      <c r="BV19" s="512"/>
      <c r="BW19" s="512"/>
      <c r="BX19" s="512"/>
      <c r="BY19" s="512"/>
      <c r="BZ19" s="512"/>
      <c r="CA19" s="512"/>
    </row>
    <row r="20" spans="3:79" s="514" customFormat="1" ht="16.5" thickBot="1">
      <c r="C20" s="1410" t="s">
        <v>861</v>
      </c>
      <c r="D20" s="1410"/>
      <c r="E20" s="1410"/>
      <c r="F20" s="1410"/>
      <c r="G20" s="1410"/>
      <c r="H20" s="1410"/>
      <c r="I20" s="1410"/>
      <c r="J20" s="1410"/>
      <c r="K20" s="1410"/>
      <c r="L20" s="1410"/>
      <c r="M20" s="1410"/>
      <c r="N20" s="1410"/>
      <c r="O20" s="1410"/>
      <c r="P20" s="1410"/>
      <c r="Q20" s="1410"/>
      <c r="R20" s="1410"/>
      <c r="S20" s="1410"/>
      <c r="T20" s="1410"/>
      <c r="U20" s="1410"/>
      <c r="V20" s="1410"/>
      <c r="W20" s="1410"/>
      <c r="X20" s="1410"/>
      <c r="Y20" s="1410"/>
      <c r="Z20" s="1410"/>
      <c r="AA20" s="1410"/>
      <c r="AB20" s="515"/>
      <c r="AC20" s="1410" t="s">
        <v>861</v>
      </c>
      <c r="AD20" s="1410"/>
      <c r="AE20" s="1410"/>
      <c r="AF20" s="1410"/>
      <c r="AG20" s="1410"/>
      <c r="AH20" s="1410"/>
      <c r="AI20" s="1410"/>
      <c r="AJ20" s="1410"/>
      <c r="AK20" s="1410"/>
      <c r="AL20" s="1410"/>
      <c r="AM20" s="1410"/>
      <c r="AN20" s="1410"/>
      <c r="AO20" s="1410"/>
      <c r="AP20" s="1410"/>
      <c r="AQ20" s="1410"/>
      <c r="AR20" s="1410"/>
      <c r="AS20" s="1410"/>
      <c r="AT20" s="1410"/>
      <c r="AU20" s="1410"/>
      <c r="AV20" s="1410"/>
      <c r="AW20" s="1410"/>
      <c r="AX20" s="1410"/>
      <c r="AY20" s="1410"/>
      <c r="AZ20" s="1410"/>
      <c r="BA20" s="1410"/>
      <c r="BC20" s="1410" t="s">
        <v>861</v>
      </c>
      <c r="BD20" s="1410"/>
      <c r="BE20" s="1410"/>
      <c r="BF20" s="1410"/>
      <c r="BG20" s="1410"/>
      <c r="BH20" s="1410"/>
      <c r="BI20" s="1410"/>
      <c r="BJ20" s="1410"/>
      <c r="BK20" s="1410"/>
      <c r="BL20" s="1410"/>
      <c r="BM20" s="1410"/>
      <c r="BN20" s="1410"/>
      <c r="BO20" s="1410"/>
      <c r="BP20" s="1410"/>
      <c r="BQ20" s="1410"/>
      <c r="BR20" s="1410"/>
      <c r="BS20" s="1410"/>
      <c r="BT20" s="1410"/>
      <c r="BU20" s="1410"/>
      <c r="BV20" s="1410"/>
      <c r="BW20" s="1410"/>
      <c r="BX20" s="1410"/>
      <c r="BY20" s="1410"/>
      <c r="BZ20" s="1410"/>
      <c r="CA20" s="1410"/>
    </row>
    <row r="21" spans="3:79" s="514" customFormat="1" ht="15.75" customHeight="1">
      <c r="C21" s="516"/>
      <c r="D21" s="1411" t="s">
        <v>95</v>
      </c>
      <c r="E21" s="1411"/>
      <c r="F21" s="1411"/>
      <c r="G21" s="1411"/>
      <c r="H21" s="1411"/>
      <c r="I21" s="1411"/>
      <c r="J21" s="1411"/>
      <c r="K21" s="1411"/>
      <c r="L21" s="1411"/>
      <c r="M21" s="1411"/>
      <c r="N21" s="1411"/>
      <c r="O21" s="1411"/>
      <c r="P21" s="1411"/>
      <c r="Q21" s="1411"/>
      <c r="R21" s="1411"/>
      <c r="S21" s="1411"/>
      <c r="T21" s="1411"/>
      <c r="U21" s="1411"/>
      <c r="V21" s="1411"/>
      <c r="W21" s="1411"/>
      <c r="X21" s="1411"/>
      <c r="Y21" s="1412"/>
      <c r="Z21" s="1412"/>
      <c r="AA21" s="1413"/>
      <c r="AB21" s="515"/>
      <c r="AC21" s="516"/>
      <c r="AD21" s="1411" t="s">
        <v>0</v>
      </c>
      <c r="AE21" s="1411"/>
      <c r="AF21" s="1411"/>
      <c r="AG21" s="1411"/>
      <c r="AH21" s="1411"/>
      <c r="AI21" s="1411"/>
      <c r="AJ21" s="1411"/>
      <c r="AK21" s="1411"/>
      <c r="AL21" s="1411"/>
      <c r="AM21" s="1411"/>
      <c r="AN21" s="1411"/>
      <c r="AO21" s="1411"/>
      <c r="AP21" s="1411"/>
      <c r="AQ21" s="1411"/>
      <c r="AR21" s="1411"/>
      <c r="AS21" s="1411"/>
      <c r="AT21" s="1411"/>
      <c r="AU21" s="1411"/>
      <c r="AV21" s="1411"/>
      <c r="AW21" s="1411"/>
      <c r="AX21" s="1411"/>
      <c r="AY21" s="1412"/>
      <c r="AZ21" s="1412"/>
      <c r="BA21" s="1413"/>
      <c r="BC21" s="516"/>
      <c r="BD21" s="1412" t="s">
        <v>0</v>
      </c>
      <c r="BE21" s="1414"/>
      <c r="BF21" s="1414"/>
      <c r="BG21" s="1414"/>
      <c r="BH21" s="1414"/>
      <c r="BI21" s="1414"/>
      <c r="BJ21" s="1414"/>
      <c r="BK21" s="1414"/>
      <c r="BL21" s="1414"/>
      <c r="BM21" s="1414"/>
      <c r="BN21" s="1414"/>
      <c r="BO21" s="1414"/>
      <c r="BP21" s="1414"/>
      <c r="BQ21" s="1414"/>
      <c r="BR21" s="1414"/>
      <c r="BS21" s="1414"/>
      <c r="BT21" s="1414"/>
      <c r="BU21" s="1414"/>
      <c r="BV21" s="1414"/>
      <c r="BW21" s="1414"/>
      <c r="BX21" s="1414"/>
      <c r="BY21" s="1414"/>
      <c r="BZ21" s="1414"/>
      <c r="CA21" s="1415"/>
    </row>
    <row r="22" spans="3:79" s="514" customFormat="1" ht="15.75" customHeight="1">
      <c r="C22" s="1405" t="s">
        <v>180</v>
      </c>
      <c r="D22" s="1406">
        <v>1</v>
      </c>
      <c r="E22" s="1407"/>
      <c r="F22" s="1408"/>
      <c r="G22" s="1406">
        <v>2</v>
      </c>
      <c r="H22" s="1407"/>
      <c r="I22" s="1408"/>
      <c r="J22" s="1406">
        <v>3</v>
      </c>
      <c r="K22" s="1407"/>
      <c r="L22" s="1408"/>
      <c r="M22" s="1406">
        <v>4</v>
      </c>
      <c r="N22" s="1407"/>
      <c r="O22" s="1408"/>
      <c r="P22" s="1406">
        <v>5</v>
      </c>
      <c r="Q22" s="1407"/>
      <c r="R22" s="1408"/>
      <c r="S22" s="1406">
        <v>6</v>
      </c>
      <c r="T22" s="1407"/>
      <c r="U22" s="1408"/>
      <c r="V22" s="1406" t="s">
        <v>182</v>
      </c>
      <c r="W22" s="1407"/>
      <c r="X22" s="1408"/>
      <c r="Y22" s="1406" t="s">
        <v>179</v>
      </c>
      <c r="Z22" s="1407"/>
      <c r="AA22" s="1409"/>
      <c r="AB22" s="515"/>
      <c r="AC22" s="1405" t="s">
        <v>180</v>
      </c>
      <c r="AD22" s="1406">
        <v>1</v>
      </c>
      <c r="AE22" s="1407"/>
      <c r="AF22" s="1408"/>
      <c r="AG22" s="1406">
        <v>2</v>
      </c>
      <c r="AH22" s="1407"/>
      <c r="AI22" s="1408"/>
      <c r="AJ22" s="1406">
        <v>3</v>
      </c>
      <c r="AK22" s="1407"/>
      <c r="AL22" s="1408"/>
      <c r="AM22" s="1406">
        <v>4</v>
      </c>
      <c r="AN22" s="1407"/>
      <c r="AO22" s="1408"/>
      <c r="AP22" s="1406">
        <v>5</v>
      </c>
      <c r="AQ22" s="1407"/>
      <c r="AR22" s="1408"/>
      <c r="AS22" s="1406">
        <v>6</v>
      </c>
      <c r="AT22" s="1407"/>
      <c r="AU22" s="1408"/>
      <c r="AV22" s="1406" t="s">
        <v>182</v>
      </c>
      <c r="AW22" s="1407"/>
      <c r="AX22" s="1408"/>
      <c r="AY22" s="1406" t="s">
        <v>179</v>
      </c>
      <c r="AZ22" s="1407"/>
      <c r="BA22" s="1409"/>
      <c r="BC22" s="1405" t="s">
        <v>180</v>
      </c>
      <c r="BD22" s="1406">
        <v>1</v>
      </c>
      <c r="BE22" s="1407"/>
      <c r="BF22" s="1408"/>
      <c r="BG22" s="1406">
        <v>2</v>
      </c>
      <c r="BH22" s="1407"/>
      <c r="BI22" s="1408"/>
      <c r="BJ22" s="1406">
        <v>3</v>
      </c>
      <c r="BK22" s="1407"/>
      <c r="BL22" s="1408"/>
      <c r="BM22" s="1406">
        <v>4</v>
      </c>
      <c r="BN22" s="1407"/>
      <c r="BO22" s="1408"/>
      <c r="BP22" s="1406">
        <v>5</v>
      </c>
      <c r="BQ22" s="1407"/>
      <c r="BR22" s="1408"/>
      <c r="BS22" s="1406">
        <v>6</v>
      </c>
      <c r="BT22" s="1407"/>
      <c r="BU22" s="1408"/>
      <c r="BV22" s="1406" t="s">
        <v>182</v>
      </c>
      <c r="BW22" s="1407"/>
      <c r="BX22" s="1408"/>
      <c r="BY22" s="1406" t="s">
        <v>179</v>
      </c>
      <c r="BZ22" s="1407"/>
      <c r="CA22" s="1409"/>
    </row>
    <row r="23" spans="3:79" s="514" customFormat="1" ht="15.75">
      <c r="C23" s="1405"/>
      <c r="D23" s="518" t="s">
        <v>240</v>
      </c>
      <c r="E23" s="518" t="s">
        <v>241</v>
      </c>
      <c r="F23" s="518" t="s">
        <v>234</v>
      </c>
      <c r="G23" s="518" t="s">
        <v>240</v>
      </c>
      <c r="H23" s="518" t="s">
        <v>241</v>
      </c>
      <c r="I23" s="518" t="s">
        <v>234</v>
      </c>
      <c r="J23" s="518" t="s">
        <v>240</v>
      </c>
      <c r="K23" s="518" t="s">
        <v>241</v>
      </c>
      <c r="L23" s="518" t="s">
        <v>234</v>
      </c>
      <c r="M23" s="518" t="s">
        <v>240</v>
      </c>
      <c r="N23" s="518" t="s">
        <v>241</v>
      </c>
      <c r="O23" s="518" t="s">
        <v>234</v>
      </c>
      <c r="P23" s="518" t="s">
        <v>240</v>
      </c>
      <c r="Q23" s="518" t="s">
        <v>241</v>
      </c>
      <c r="R23" s="518" t="s">
        <v>234</v>
      </c>
      <c r="S23" s="518" t="s">
        <v>240</v>
      </c>
      <c r="T23" s="518" t="s">
        <v>241</v>
      </c>
      <c r="U23" s="518" t="s">
        <v>234</v>
      </c>
      <c r="V23" s="518" t="s">
        <v>240</v>
      </c>
      <c r="W23" s="518" t="s">
        <v>241</v>
      </c>
      <c r="X23" s="518" t="s">
        <v>234</v>
      </c>
      <c r="Y23" s="518" t="s">
        <v>240</v>
      </c>
      <c r="Z23" s="518" t="s">
        <v>241</v>
      </c>
      <c r="AA23" s="518" t="s">
        <v>234</v>
      </c>
      <c r="AB23" s="515"/>
      <c r="AC23" s="1405"/>
      <c r="AD23" s="518" t="s">
        <v>240</v>
      </c>
      <c r="AE23" s="518" t="s">
        <v>241</v>
      </c>
      <c r="AF23" s="518" t="s">
        <v>234</v>
      </c>
      <c r="AG23" s="518" t="s">
        <v>240</v>
      </c>
      <c r="AH23" s="518" t="s">
        <v>241</v>
      </c>
      <c r="AI23" s="518" t="s">
        <v>234</v>
      </c>
      <c r="AJ23" s="518" t="s">
        <v>240</v>
      </c>
      <c r="AK23" s="518" t="s">
        <v>241</v>
      </c>
      <c r="AL23" s="518" t="s">
        <v>234</v>
      </c>
      <c r="AM23" s="518" t="s">
        <v>240</v>
      </c>
      <c r="AN23" s="518" t="s">
        <v>241</v>
      </c>
      <c r="AO23" s="518" t="s">
        <v>234</v>
      </c>
      <c r="AP23" s="518" t="s">
        <v>240</v>
      </c>
      <c r="AQ23" s="518" t="s">
        <v>241</v>
      </c>
      <c r="AR23" s="518" t="s">
        <v>234</v>
      </c>
      <c r="AS23" s="518" t="s">
        <v>240</v>
      </c>
      <c r="AT23" s="518" t="s">
        <v>241</v>
      </c>
      <c r="AU23" s="518" t="s">
        <v>234</v>
      </c>
      <c r="AV23" s="518" t="s">
        <v>240</v>
      </c>
      <c r="AW23" s="518" t="s">
        <v>241</v>
      </c>
      <c r="AX23" s="518" t="s">
        <v>234</v>
      </c>
      <c r="AY23" s="518" t="s">
        <v>240</v>
      </c>
      <c r="AZ23" s="518" t="s">
        <v>241</v>
      </c>
      <c r="BA23" s="518" t="s">
        <v>234</v>
      </c>
      <c r="BC23" s="1405"/>
      <c r="BD23" s="518" t="s">
        <v>240</v>
      </c>
      <c r="BE23" s="518" t="s">
        <v>241</v>
      </c>
      <c r="BF23" s="518" t="s">
        <v>234</v>
      </c>
      <c r="BG23" s="518" t="s">
        <v>240</v>
      </c>
      <c r="BH23" s="518" t="s">
        <v>241</v>
      </c>
      <c r="BI23" s="518" t="s">
        <v>234</v>
      </c>
      <c r="BJ23" s="518" t="s">
        <v>240</v>
      </c>
      <c r="BK23" s="518" t="s">
        <v>241</v>
      </c>
      <c r="BL23" s="518" t="s">
        <v>234</v>
      </c>
      <c r="BM23" s="518" t="s">
        <v>240</v>
      </c>
      <c r="BN23" s="518" t="s">
        <v>241</v>
      </c>
      <c r="BO23" s="518" t="s">
        <v>234</v>
      </c>
      <c r="BP23" s="518" t="s">
        <v>240</v>
      </c>
      <c r="BQ23" s="518" t="s">
        <v>241</v>
      </c>
      <c r="BR23" s="518" t="s">
        <v>234</v>
      </c>
      <c r="BS23" s="518" t="s">
        <v>240</v>
      </c>
      <c r="BT23" s="518" t="s">
        <v>241</v>
      </c>
      <c r="BU23" s="518" t="s">
        <v>234</v>
      </c>
      <c r="BV23" s="518" t="s">
        <v>240</v>
      </c>
      <c r="BW23" s="518" t="s">
        <v>241</v>
      </c>
      <c r="BX23" s="518" t="s">
        <v>234</v>
      </c>
      <c r="BY23" s="518" t="s">
        <v>240</v>
      </c>
      <c r="BZ23" s="518" t="s">
        <v>241</v>
      </c>
      <c r="CA23" s="518" t="s">
        <v>234</v>
      </c>
    </row>
    <row r="24" spans="3:79" s="514" customFormat="1" ht="15.75">
      <c r="C24" s="519" t="s">
        <v>183</v>
      </c>
      <c r="D24" s="520">
        <v>0</v>
      </c>
      <c r="E24" s="520">
        <v>0</v>
      </c>
      <c r="F24" s="520">
        <f>D24+E24</f>
        <v>0</v>
      </c>
      <c r="G24" s="520">
        <v>0</v>
      </c>
      <c r="H24" s="520">
        <v>0</v>
      </c>
      <c r="I24" s="520">
        <f>G24+H24</f>
        <v>0</v>
      </c>
      <c r="J24" s="520">
        <v>0</v>
      </c>
      <c r="K24" s="520">
        <v>0</v>
      </c>
      <c r="L24" s="520">
        <f>J24+K24</f>
        <v>0</v>
      </c>
      <c r="M24" s="520">
        <v>0</v>
      </c>
      <c r="N24" s="520">
        <v>0</v>
      </c>
      <c r="O24" s="520">
        <f>M24+N24</f>
        <v>0</v>
      </c>
      <c r="P24" s="520">
        <v>0</v>
      </c>
      <c r="Q24" s="520">
        <v>0</v>
      </c>
      <c r="R24" s="520">
        <f>P24+Q24</f>
        <v>0</v>
      </c>
      <c r="S24" s="520">
        <v>0</v>
      </c>
      <c r="T24" s="520">
        <v>0</v>
      </c>
      <c r="U24" s="520">
        <f>S24+T24</f>
        <v>0</v>
      </c>
      <c r="V24" s="520">
        <v>0</v>
      </c>
      <c r="W24" s="520">
        <v>0</v>
      </c>
      <c r="X24" s="520">
        <f>V24+W24</f>
        <v>0</v>
      </c>
      <c r="Y24" s="521">
        <f t="shared" ref="Y24:AA31" si="47">D24+G24+J24+M24+P24+S24+V24</f>
        <v>0</v>
      </c>
      <c r="Z24" s="521">
        <f t="shared" si="47"/>
        <v>0</v>
      </c>
      <c r="AA24" s="521">
        <f t="shared" si="47"/>
        <v>0</v>
      </c>
      <c r="AB24" s="512"/>
      <c r="AC24" s="519" t="s">
        <v>183</v>
      </c>
      <c r="AD24" s="740">
        <v>0</v>
      </c>
      <c r="AE24" s="740">
        <v>0</v>
      </c>
      <c r="AF24" s="520">
        <f>AD24+AE24</f>
        <v>0</v>
      </c>
      <c r="AG24" s="740">
        <v>0</v>
      </c>
      <c r="AH24" s="740">
        <v>0</v>
      </c>
      <c r="AI24" s="520">
        <f>AG24+AH24</f>
        <v>0</v>
      </c>
      <c r="AJ24" s="740">
        <v>0</v>
      </c>
      <c r="AK24" s="740">
        <v>0</v>
      </c>
      <c r="AL24" s="520">
        <f>AJ24+AK24</f>
        <v>0</v>
      </c>
      <c r="AM24" s="740">
        <v>0</v>
      </c>
      <c r="AN24" s="740">
        <v>0</v>
      </c>
      <c r="AO24" s="520">
        <f>AM24+AN24</f>
        <v>0</v>
      </c>
      <c r="AP24" s="740">
        <v>0</v>
      </c>
      <c r="AQ24" s="740">
        <v>0</v>
      </c>
      <c r="AR24" s="520">
        <f>AP24+AQ24</f>
        <v>0</v>
      </c>
      <c r="AS24" s="740">
        <v>0</v>
      </c>
      <c r="AT24" s="740">
        <v>0</v>
      </c>
      <c r="AU24" s="520">
        <f>AS24+AT24</f>
        <v>0</v>
      </c>
      <c r="AV24" s="740">
        <v>0</v>
      </c>
      <c r="AW24" s="740">
        <v>0</v>
      </c>
      <c r="AX24" s="520">
        <f>AV24+AW24</f>
        <v>0</v>
      </c>
      <c r="AY24" s="521">
        <f>AD24+AG24+AJ24+AM24+AP24+AS24+AV24</f>
        <v>0</v>
      </c>
      <c r="AZ24" s="521">
        <f t="shared" ref="AZ24:BA24" si="48">AE24+AH24+AK24+AN24+AQ24+AT24+AW24</f>
        <v>0</v>
      </c>
      <c r="BA24" s="521">
        <f t="shared" si="48"/>
        <v>0</v>
      </c>
      <c r="BC24" s="519" t="s">
        <v>183</v>
      </c>
      <c r="BD24" s="520">
        <f t="shared" ref="BD24:BD32" si="49">D24+AD24</f>
        <v>0</v>
      </c>
      <c r="BE24" s="520">
        <f t="shared" ref="BE24:BE32" si="50">E24+AE24</f>
        <v>0</v>
      </c>
      <c r="BF24" s="520">
        <f t="shared" ref="BF24:BF32" si="51">F24+AF24</f>
        <v>0</v>
      </c>
      <c r="BG24" s="520">
        <f t="shared" ref="BG24:BG32" si="52">G24+AG24</f>
        <v>0</v>
      </c>
      <c r="BH24" s="520">
        <f t="shared" ref="BH24:BH32" si="53">H24+AH24</f>
        <v>0</v>
      </c>
      <c r="BI24" s="520">
        <f t="shared" ref="BI24:BI32" si="54">I24+AI24</f>
        <v>0</v>
      </c>
      <c r="BJ24" s="520">
        <f t="shared" ref="BJ24:BJ32" si="55">J24+AJ24</f>
        <v>0</v>
      </c>
      <c r="BK24" s="520">
        <f t="shared" ref="BK24:BK32" si="56">K24+AK24</f>
        <v>0</v>
      </c>
      <c r="BL24" s="520">
        <f t="shared" ref="BL24:BL32" si="57">L24+AL24</f>
        <v>0</v>
      </c>
      <c r="BM24" s="520">
        <f t="shared" ref="BM24:BM32" si="58">M24+AM24</f>
        <v>0</v>
      </c>
      <c r="BN24" s="520">
        <f t="shared" ref="BN24:BN32" si="59">N24+AN24</f>
        <v>0</v>
      </c>
      <c r="BO24" s="520">
        <f t="shared" ref="BO24:BO32" si="60">O24+AO24</f>
        <v>0</v>
      </c>
      <c r="BP24" s="520">
        <f t="shared" ref="BP24:BP32" si="61">P24+AP24</f>
        <v>0</v>
      </c>
      <c r="BQ24" s="520">
        <f t="shared" ref="BQ24:BQ32" si="62">Q24+AQ24</f>
        <v>0</v>
      </c>
      <c r="BR24" s="520">
        <f t="shared" ref="BR24:BR32" si="63">R24+AR24</f>
        <v>0</v>
      </c>
      <c r="BS24" s="520">
        <f t="shared" ref="BS24:BS32" si="64">S24+AS24</f>
        <v>0</v>
      </c>
      <c r="BT24" s="520">
        <f t="shared" ref="BT24:BT32" si="65">T24+AT24</f>
        <v>0</v>
      </c>
      <c r="BU24" s="520">
        <f t="shared" ref="BU24:BU32" si="66">U24+AU24</f>
        <v>0</v>
      </c>
      <c r="BV24" s="520">
        <f t="shared" ref="BV24:BV32" si="67">V24+AV24</f>
        <v>0</v>
      </c>
      <c r="BW24" s="520">
        <f t="shared" ref="BW24:BW32" si="68">W24+AW24</f>
        <v>0</v>
      </c>
      <c r="BX24" s="520">
        <f t="shared" ref="BX24:BX32" si="69">X24+AX24</f>
        <v>0</v>
      </c>
      <c r="BY24" s="520">
        <f t="shared" ref="BY24:BY32" si="70">Y24+AY24</f>
        <v>0</v>
      </c>
      <c r="BZ24" s="520">
        <f t="shared" ref="BZ24:BZ32" si="71">Z24+AZ24</f>
        <v>0</v>
      </c>
      <c r="CA24" s="520">
        <f t="shared" ref="CA24:CA32" si="72">AA24+BA24</f>
        <v>0</v>
      </c>
    </row>
    <row r="25" spans="3:79" s="514" customFormat="1" ht="15.75">
      <c r="C25" s="519" t="s">
        <v>259</v>
      </c>
      <c r="D25" s="520">
        <v>3</v>
      </c>
      <c r="E25" s="520">
        <v>2</v>
      </c>
      <c r="F25" s="520">
        <f t="shared" ref="F25:F31" si="73">D25+E25</f>
        <v>5</v>
      </c>
      <c r="G25" s="520">
        <v>0</v>
      </c>
      <c r="H25" s="520">
        <v>0</v>
      </c>
      <c r="I25" s="520">
        <f t="shared" ref="I25:I31" si="74">G25+H25</f>
        <v>0</v>
      </c>
      <c r="J25" s="520">
        <v>0</v>
      </c>
      <c r="K25" s="520">
        <v>0</v>
      </c>
      <c r="L25" s="520">
        <f t="shared" ref="L25:L31" si="75">J25+K25</f>
        <v>0</v>
      </c>
      <c r="M25" s="520">
        <v>0</v>
      </c>
      <c r="N25" s="520">
        <v>0</v>
      </c>
      <c r="O25" s="520">
        <f t="shared" ref="O25:O31" si="76">M25+N25</f>
        <v>0</v>
      </c>
      <c r="P25" s="520">
        <v>0</v>
      </c>
      <c r="Q25" s="520">
        <v>0</v>
      </c>
      <c r="R25" s="520">
        <f t="shared" ref="R25:R31" si="77">P25+Q25</f>
        <v>0</v>
      </c>
      <c r="S25" s="520">
        <v>0</v>
      </c>
      <c r="T25" s="520">
        <v>0</v>
      </c>
      <c r="U25" s="520">
        <f t="shared" ref="U25:U31" si="78">S25+T25</f>
        <v>0</v>
      </c>
      <c r="V25" s="520">
        <v>0</v>
      </c>
      <c r="W25" s="520">
        <v>0</v>
      </c>
      <c r="X25" s="520">
        <f t="shared" ref="X25:X31" si="79">V25+W25</f>
        <v>0</v>
      </c>
      <c r="Y25" s="521">
        <f t="shared" si="47"/>
        <v>3</v>
      </c>
      <c r="Z25" s="521">
        <f t="shared" si="47"/>
        <v>2</v>
      </c>
      <c r="AA25" s="521">
        <f t="shared" si="47"/>
        <v>5</v>
      </c>
      <c r="AB25" s="512"/>
      <c r="AC25" s="519" t="s">
        <v>259</v>
      </c>
      <c r="AD25" s="740">
        <v>116</v>
      </c>
      <c r="AE25" s="740">
        <v>95</v>
      </c>
      <c r="AF25" s="520">
        <f t="shared" ref="AF25:AF31" si="80">AD25+AE25</f>
        <v>211</v>
      </c>
      <c r="AG25" s="740">
        <v>0</v>
      </c>
      <c r="AH25" s="740">
        <v>0</v>
      </c>
      <c r="AI25" s="520">
        <f t="shared" ref="AI25:AI31" si="81">AG25+AH25</f>
        <v>0</v>
      </c>
      <c r="AJ25" s="740">
        <v>0</v>
      </c>
      <c r="AK25" s="740">
        <v>0</v>
      </c>
      <c r="AL25" s="520">
        <f t="shared" ref="AL25:AL31" si="82">AJ25+AK25</f>
        <v>0</v>
      </c>
      <c r="AM25" s="740">
        <v>0</v>
      </c>
      <c r="AN25" s="740">
        <v>0</v>
      </c>
      <c r="AO25" s="520">
        <f t="shared" ref="AO25:AO31" si="83">AM25+AN25</f>
        <v>0</v>
      </c>
      <c r="AP25" s="740">
        <v>0</v>
      </c>
      <c r="AQ25" s="740">
        <v>0</v>
      </c>
      <c r="AR25" s="520">
        <f t="shared" ref="AR25:AR31" si="84">AP25+AQ25</f>
        <v>0</v>
      </c>
      <c r="AS25" s="740">
        <v>0</v>
      </c>
      <c r="AT25" s="740">
        <v>0</v>
      </c>
      <c r="AU25" s="520">
        <f t="shared" ref="AU25:AU31" si="85">AS25+AT25</f>
        <v>0</v>
      </c>
      <c r="AV25" s="740">
        <v>0</v>
      </c>
      <c r="AW25" s="740">
        <v>0</v>
      </c>
      <c r="AX25" s="520">
        <f t="shared" ref="AX25:AX31" si="86">AV25+AW25</f>
        <v>0</v>
      </c>
      <c r="AY25" s="521">
        <f t="shared" ref="AY25:AY31" si="87">AD25+AG25+AJ25+AM25+AP25+AS25+AV25</f>
        <v>116</v>
      </c>
      <c r="AZ25" s="521">
        <f t="shared" ref="AZ25:AZ31" si="88">AE25+AH25+AK25+AN25+AQ25+AT25+AW25</f>
        <v>95</v>
      </c>
      <c r="BA25" s="521">
        <f t="shared" ref="BA25:BA31" si="89">AF25+AI25+AL25+AO25+AR25+AU25+AX25</f>
        <v>211</v>
      </c>
      <c r="BC25" s="519" t="s">
        <v>259</v>
      </c>
      <c r="BD25" s="520">
        <f t="shared" si="49"/>
        <v>119</v>
      </c>
      <c r="BE25" s="520">
        <f t="shared" si="50"/>
        <v>97</v>
      </c>
      <c r="BF25" s="520">
        <f t="shared" si="51"/>
        <v>216</v>
      </c>
      <c r="BG25" s="520">
        <f t="shared" si="52"/>
        <v>0</v>
      </c>
      <c r="BH25" s="520">
        <f t="shared" si="53"/>
        <v>0</v>
      </c>
      <c r="BI25" s="520">
        <f t="shared" si="54"/>
        <v>0</v>
      </c>
      <c r="BJ25" s="520">
        <f t="shared" si="55"/>
        <v>0</v>
      </c>
      <c r="BK25" s="520">
        <f t="shared" si="56"/>
        <v>0</v>
      </c>
      <c r="BL25" s="520">
        <f t="shared" si="57"/>
        <v>0</v>
      </c>
      <c r="BM25" s="520">
        <f t="shared" si="58"/>
        <v>0</v>
      </c>
      <c r="BN25" s="520">
        <f t="shared" si="59"/>
        <v>0</v>
      </c>
      <c r="BO25" s="520">
        <f t="shared" si="60"/>
        <v>0</v>
      </c>
      <c r="BP25" s="520">
        <f t="shared" si="61"/>
        <v>0</v>
      </c>
      <c r="BQ25" s="520">
        <f t="shared" si="62"/>
        <v>0</v>
      </c>
      <c r="BR25" s="520">
        <f t="shared" si="63"/>
        <v>0</v>
      </c>
      <c r="BS25" s="520">
        <f t="shared" si="64"/>
        <v>0</v>
      </c>
      <c r="BT25" s="520">
        <f t="shared" si="65"/>
        <v>0</v>
      </c>
      <c r="BU25" s="520">
        <f t="shared" si="66"/>
        <v>0</v>
      </c>
      <c r="BV25" s="520">
        <f t="shared" si="67"/>
        <v>0</v>
      </c>
      <c r="BW25" s="520">
        <f t="shared" si="68"/>
        <v>0</v>
      </c>
      <c r="BX25" s="520">
        <f t="shared" si="69"/>
        <v>0</v>
      </c>
      <c r="BY25" s="520">
        <f t="shared" si="70"/>
        <v>119</v>
      </c>
      <c r="BZ25" s="520">
        <f t="shared" si="71"/>
        <v>97</v>
      </c>
      <c r="CA25" s="520">
        <f t="shared" si="72"/>
        <v>216</v>
      </c>
    </row>
    <row r="26" spans="3:79" s="514" customFormat="1" ht="15.75">
      <c r="C26" s="519" t="s">
        <v>260</v>
      </c>
      <c r="D26" s="520">
        <v>24</v>
      </c>
      <c r="E26" s="520">
        <v>22</v>
      </c>
      <c r="F26" s="520">
        <f t="shared" si="73"/>
        <v>46</v>
      </c>
      <c r="G26" s="520">
        <v>29</v>
      </c>
      <c r="H26" s="520">
        <v>21</v>
      </c>
      <c r="I26" s="520">
        <f t="shared" si="74"/>
        <v>50</v>
      </c>
      <c r="J26" s="520">
        <v>7</v>
      </c>
      <c r="K26" s="520">
        <v>1</v>
      </c>
      <c r="L26" s="520">
        <f t="shared" si="75"/>
        <v>8</v>
      </c>
      <c r="M26" s="520">
        <v>0</v>
      </c>
      <c r="N26" s="520">
        <v>0</v>
      </c>
      <c r="O26" s="520">
        <f t="shared" si="76"/>
        <v>0</v>
      </c>
      <c r="P26" s="520">
        <v>0</v>
      </c>
      <c r="Q26" s="520">
        <v>0</v>
      </c>
      <c r="R26" s="520">
        <f t="shared" si="77"/>
        <v>0</v>
      </c>
      <c r="S26" s="520">
        <v>0</v>
      </c>
      <c r="T26" s="520">
        <v>0</v>
      </c>
      <c r="U26" s="520">
        <f t="shared" si="78"/>
        <v>0</v>
      </c>
      <c r="V26" s="520">
        <v>0</v>
      </c>
      <c r="W26" s="520">
        <v>0</v>
      </c>
      <c r="X26" s="520">
        <f t="shared" si="79"/>
        <v>0</v>
      </c>
      <c r="Y26" s="521">
        <f t="shared" si="47"/>
        <v>60</v>
      </c>
      <c r="Z26" s="521">
        <f t="shared" si="47"/>
        <v>44</v>
      </c>
      <c r="AA26" s="521">
        <f t="shared" si="47"/>
        <v>104</v>
      </c>
      <c r="AB26" s="512"/>
      <c r="AC26" s="519" t="s">
        <v>260</v>
      </c>
      <c r="AD26" s="740">
        <v>830</v>
      </c>
      <c r="AE26" s="740">
        <v>774</v>
      </c>
      <c r="AF26" s="520">
        <f t="shared" si="80"/>
        <v>1604</v>
      </c>
      <c r="AG26" s="740">
        <v>402</v>
      </c>
      <c r="AH26" s="740">
        <v>378</v>
      </c>
      <c r="AI26" s="520">
        <f t="shared" si="81"/>
        <v>780</v>
      </c>
      <c r="AJ26" s="740">
        <v>71</v>
      </c>
      <c r="AK26" s="740">
        <v>56</v>
      </c>
      <c r="AL26" s="520">
        <f t="shared" si="82"/>
        <v>127</v>
      </c>
      <c r="AM26" s="740">
        <v>0</v>
      </c>
      <c r="AN26" s="740">
        <v>0</v>
      </c>
      <c r="AO26" s="520">
        <f t="shared" si="83"/>
        <v>0</v>
      </c>
      <c r="AP26" s="740">
        <v>0</v>
      </c>
      <c r="AQ26" s="740">
        <v>0</v>
      </c>
      <c r="AR26" s="520">
        <f t="shared" si="84"/>
        <v>0</v>
      </c>
      <c r="AS26" s="740">
        <v>0</v>
      </c>
      <c r="AT26" s="740">
        <v>0</v>
      </c>
      <c r="AU26" s="520">
        <f t="shared" si="85"/>
        <v>0</v>
      </c>
      <c r="AV26" s="740">
        <v>0</v>
      </c>
      <c r="AW26" s="740">
        <v>0</v>
      </c>
      <c r="AX26" s="520">
        <f t="shared" si="86"/>
        <v>0</v>
      </c>
      <c r="AY26" s="521">
        <f t="shared" si="87"/>
        <v>1303</v>
      </c>
      <c r="AZ26" s="521">
        <f t="shared" si="88"/>
        <v>1208</v>
      </c>
      <c r="BA26" s="521">
        <f t="shared" si="89"/>
        <v>2511</v>
      </c>
      <c r="BC26" s="519" t="s">
        <v>260</v>
      </c>
      <c r="BD26" s="520">
        <f t="shared" si="49"/>
        <v>854</v>
      </c>
      <c r="BE26" s="520">
        <f t="shared" si="50"/>
        <v>796</v>
      </c>
      <c r="BF26" s="520">
        <f t="shared" si="51"/>
        <v>1650</v>
      </c>
      <c r="BG26" s="520">
        <f t="shared" si="52"/>
        <v>431</v>
      </c>
      <c r="BH26" s="520">
        <f t="shared" si="53"/>
        <v>399</v>
      </c>
      <c r="BI26" s="520">
        <f t="shared" si="54"/>
        <v>830</v>
      </c>
      <c r="BJ26" s="520">
        <f t="shared" si="55"/>
        <v>78</v>
      </c>
      <c r="BK26" s="520">
        <f t="shared" si="56"/>
        <v>57</v>
      </c>
      <c r="BL26" s="520">
        <f t="shared" si="57"/>
        <v>135</v>
      </c>
      <c r="BM26" s="520">
        <f t="shared" si="58"/>
        <v>0</v>
      </c>
      <c r="BN26" s="520">
        <f t="shared" si="59"/>
        <v>0</v>
      </c>
      <c r="BO26" s="520">
        <f t="shared" si="60"/>
        <v>0</v>
      </c>
      <c r="BP26" s="520">
        <f t="shared" si="61"/>
        <v>0</v>
      </c>
      <c r="BQ26" s="520">
        <f t="shared" si="62"/>
        <v>0</v>
      </c>
      <c r="BR26" s="520">
        <f t="shared" si="63"/>
        <v>0</v>
      </c>
      <c r="BS26" s="520">
        <f t="shared" si="64"/>
        <v>0</v>
      </c>
      <c r="BT26" s="520">
        <f t="shared" si="65"/>
        <v>0</v>
      </c>
      <c r="BU26" s="520">
        <f t="shared" si="66"/>
        <v>0</v>
      </c>
      <c r="BV26" s="520">
        <f t="shared" si="67"/>
        <v>0</v>
      </c>
      <c r="BW26" s="520">
        <f t="shared" si="68"/>
        <v>0</v>
      </c>
      <c r="BX26" s="520">
        <f t="shared" si="69"/>
        <v>0</v>
      </c>
      <c r="BY26" s="520">
        <f t="shared" si="70"/>
        <v>1363</v>
      </c>
      <c r="BZ26" s="520">
        <f t="shared" si="71"/>
        <v>1252</v>
      </c>
      <c r="CA26" s="520">
        <f t="shared" si="72"/>
        <v>2615</v>
      </c>
    </row>
    <row r="27" spans="3:79" s="514" customFormat="1" ht="15.75">
      <c r="C27" s="519" t="s">
        <v>261</v>
      </c>
      <c r="D27" s="520">
        <v>12</v>
      </c>
      <c r="E27" s="520">
        <v>9</v>
      </c>
      <c r="F27" s="520">
        <f t="shared" si="73"/>
        <v>21</v>
      </c>
      <c r="G27" s="520">
        <v>32</v>
      </c>
      <c r="H27" s="520">
        <v>26</v>
      </c>
      <c r="I27" s="520">
        <f t="shared" si="74"/>
        <v>58</v>
      </c>
      <c r="J27" s="520">
        <v>11</v>
      </c>
      <c r="K27" s="520">
        <v>8</v>
      </c>
      <c r="L27" s="520">
        <f t="shared" si="75"/>
        <v>19</v>
      </c>
      <c r="M27" s="520">
        <v>3</v>
      </c>
      <c r="N27" s="520">
        <v>5</v>
      </c>
      <c r="O27" s="520">
        <f t="shared" si="76"/>
        <v>8</v>
      </c>
      <c r="P27" s="520">
        <v>1</v>
      </c>
      <c r="Q27" s="520">
        <v>2</v>
      </c>
      <c r="R27" s="520">
        <f t="shared" si="77"/>
        <v>3</v>
      </c>
      <c r="S27" s="520">
        <v>0</v>
      </c>
      <c r="T27" s="520">
        <v>0</v>
      </c>
      <c r="U27" s="520">
        <f t="shared" si="78"/>
        <v>0</v>
      </c>
      <c r="V27" s="520">
        <v>0</v>
      </c>
      <c r="W27" s="520">
        <v>0</v>
      </c>
      <c r="X27" s="520">
        <f t="shared" si="79"/>
        <v>0</v>
      </c>
      <c r="Y27" s="521">
        <f t="shared" si="47"/>
        <v>59</v>
      </c>
      <c r="Z27" s="521">
        <f t="shared" si="47"/>
        <v>50</v>
      </c>
      <c r="AA27" s="521">
        <f t="shared" si="47"/>
        <v>109</v>
      </c>
      <c r="AB27" s="512"/>
      <c r="AC27" s="519" t="s">
        <v>261</v>
      </c>
      <c r="AD27" s="740">
        <v>816</v>
      </c>
      <c r="AE27" s="740">
        <v>767</v>
      </c>
      <c r="AF27" s="520">
        <f t="shared" si="80"/>
        <v>1583</v>
      </c>
      <c r="AG27" s="740">
        <v>660</v>
      </c>
      <c r="AH27" s="740">
        <v>615</v>
      </c>
      <c r="AI27" s="520">
        <f t="shared" si="81"/>
        <v>1275</v>
      </c>
      <c r="AJ27" s="740">
        <v>199</v>
      </c>
      <c r="AK27" s="740">
        <v>180</v>
      </c>
      <c r="AL27" s="520">
        <f t="shared" si="82"/>
        <v>379</v>
      </c>
      <c r="AM27" s="740">
        <v>58</v>
      </c>
      <c r="AN27" s="740">
        <v>35</v>
      </c>
      <c r="AO27" s="520">
        <f t="shared" si="83"/>
        <v>93</v>
      </c>
      <c r="AP27" s="740">
        <v>9</v>
      </c>
      <c r="AQ27" s="740">
        <v>7</v>
      </c>
      <c r="AR27" s="520">
        <f t="shared" si="84"/>
        <v>16</v>
      </c>
      <c r="AS27" s="740">
        <v>0</v>
      </c>
      <c r="AT27" s="740">
        <v>0</v>
      </c>
      <c r="AU27" s="520">
        <f t="shared" si="85"/>
        <v>0</v>
      </c>
      <c r="AV27" s="740">
        <v>2</v>
      </c>
      <c r="AW27" s="740">
        <v>2</v>
      </c>
      <c r="AX27" s="520">
        <f t="shared" si="86"/>
        <v>4</v>
      </c>
      <c r="AY27" s="521">
        <f t="shared" si="87"/>
        <v>1744</v>
      </c>
      <c r="AZ27" s="521">
        <f t="shared" si="88"/>
        <v>1606</v>
      </c>
      <c r="BA27" s="521">
        <f t="shared" si="89"/>
        <v>3350</v>
      </c>
      <c r="BC27" s="519" t="s">
        <v>261</v>
      </c>
      <c r="BD27" s="520">
        <f t="shared" si="49"/>
        <v>828</v>
      </c>
      <c r="BE27" s="520">
        <f t="shared" si="50"/>
        <v>776</v>
      </c>
      <c r="BF27" s="520">
        <f t="shared" si="51"/>
        <v>1604</v>
      </c>
      <c r="BG27" s="520">
        <f t="shared" si="52"/>
        <v>692</v>
      </c>
      <c r="BH27" s="520">
        <f t="shared" si="53"/>
        <v>641</v>
      </c>
      <c r="BI27" s="520">
        <f t="shared" si="54"/>
        <v>1333</v>
      </c>
      <c r="BJ27" s="520">
        <f t="shared" si="55"/>
        <v>210</v>
      </c>
      <c r="BK27" s="520">
        <f t="shared" si="56"/>
        <v>188</v>
      </c>
      <c r="BL27" s="520">
        <f t="shared" si="57"/>
        <v>398</v>
      </c>
      <c r="BM27" s="520">
        <f t="shared" si="58"/>
        <v>61</v>
      </c>
      <c r="BN27" s="520">
        <f t="shared" si="59"/>
        <v>40</v>
      </c>
      <c r="BO27" s="520">
        <f t="shared" si="60"/>
        <v>101</v>
      </c>
      <c r="BP27" s="520">
        <f t="shared" si="61"/>
        <v>10</v>
      </c>
      <c r="BQ27" s="520">
        <f t="shared" si="62"/>
        <v>9</v>
      </c>
      <c r="BR27" s="520">
        <f t="shared" si="63"/>
        <v>19</v>
      </c>
      <c r="BS27" s="520">
        <f t="shared" si="64"/>
        <v>0</v>
      </c>
      <c r="BT27" s="520">
        <f t="shared" si="65"/>
        <v>0</v>
      </c>
      <c r="BU27" s="520">
        <f t="shared" si="66"/>
        <v>0</v>
      </c>
      <c r="BV27" s="520">
        <f t="shared" si="67"/>
        <v>2</v>
      </c>
      <c r="BW27" s="520">
        <f t="shared" si="68"/>
        <v>2</v>
      </c>
      <c r="BX27" s="520">
        <f t="shared" si="69"/>
        <v>4</v>
      </c>
      <c r="BY27" s="520">
        <f t="shared" si="70"/>
        <v>1803</v>
      </c>
      <c r="BZ27" s="520">
        <f t="shared" si="71"/>
        <v>1656</v>
      </c>
      <c r="CA27" s="520">
        <f t="shared" si="72"/>
        <v>3459</v>
      </c>
    </row>
    <row r="28" spans="3:79" s="514" customFormat="1" ht="15.75">
      <c r="C28" s="519" t="s">
        <v>262</v>
      </c>
      <c r="D28" s="520">
        <v>4</v>
      </c>
      <c r="E28" s="520">
        <v>3</v>
      </c>
      <c r="F28" s="520">
        <f t="shared" si="73"/>
        <v>7</v>
      </c>
      <c r="G28" s="520">
        <v>13</v>
      </c>
      <c r="H28" s="520">
        <v>6</v>
      </c>
      <c r="I28" s="520">
        <f t="shared" si="74"/>
        <v>19</v>
      </c>
      <c r="J28" s="520">
        <v>10</v>
      </c>
      <c r="K28" s="520">
        <v>10</v>
      </c>
      <c r="L28" s="520">
        <f t="shared" si="75"/>
        <v>20</v>
      </c>
      <c r="M28" s="520">
        <v>4</v>
      </c>
      <c r="N28" s="520">
        <v>3</v>
      </c>
      <c r="O28" s="520">
        <f t="shared" si="76"/>
        <v>7</v>
      </c>
      <c r="P28" s="520">
        <v>0</v>
      </c>
      <c r="Q28" s="520">
        <v>1</v>
      </c>
      <c r="R28" s="520">
        <f t="shared" si="77"/>
        <v>1</v>
      </c>
      <c r="S28" s="520">
        <v>0</v>
      </c>
      <c r="T28" s="520">
        <v>0</v>
      </c>
      <c r="U28" s="520">
        <f t="shared" si="78"/>
        <v>0</v>
      </c>
      <c r="V28" s="520">
        <v>1</v>
      </c>
      <c r="W28" s="520">
        <v>0</v>
      </c>
      <c r="X28" s="520">
        <f t="shared" si="79"/>
        <v>1</v>
      </c>
      <c r="Y28" s="521">
        <f t="shared" si="47"/>
        <v>32</v>
      </c>
      <c r="Z28" s="521">
        <f t="shared" si="47"/>
        <v>23</v>
      </c>
      <c r="AA28" s="521">
        <f t="shared" si="47"/>
        <v>55</v>
      </c>
      <c r="AB28" s="512"/>
      <c r="AC28" s="519" t="s">
        <v>262</v>
      </c>
      <c r="AD28" s="740">
        <v>252</v>
      </c>
      <c r="AE28" s="740">
        <v>222</v>
      </c>
      <c r="AF28" s="520">
        <f t="shared" si="80"/>
        <v>474</v>
      </c>
      <c r="AG28" s="740">
        <v>395</v>
      </c>
      <c r="AH28" s="740">
        <v>345</v>
      </c>
      <c r="AI28" s="520">
        <f t="shared" si="81"/>
        <v>740</v>
      </c>
      <c r="AJ28" s="740">
        <v>146</v>
      </c>
      <c r="AK28" s="740">
        <v>122</v>
      </c>
      <c r="AL28" s="520">
        <f t="shared" si="82"/>
        <v>268</v>
      </c>
      <c r="AM28" s="740">
        <v>41</v>
      </c>
      <c r="AN28" s="740">
        <v>37</v>
      </c>
      <c r="AO28" s="520">
        <f t="shared" si="83"/>
        <v>78</v>
      </c>
      <c r="AP28" s="740">
        <v>18</v>
      </c>
      <c r="AQ28" s="740">
        <v>16</v>
      </c>
      <c r="AR28" s="520">
        <f t="shared" si="84"/>
        <v>34</v>
      </c>
      <c r="AS28" s="740">
        <v>0</v>
      </c>
      <c r="AT28" s="740">
        <v>0</v>
      </c>
      <c r="AU28" s="520">
        <f t="shared" si="85"/>
        <v>0</v>
      </c>
      <c r="AV28" s="740">
        <v>4</v>
      </c>
      <c r="AW28" s="740">
        <v>2</v>
      </c>
      <c r="AX28" s="520">
        <f t="shared" si="86"/>
        <v>6</v>
      </c>
      <c r="AY28" s="521">
        <f t="shared" si="87"/>
        <v>856</v>
      </c>
      <c r="AZ28" s="521">
        <f t="shared" si="88"/>
        <v>744</v>
      </c>
      <c r="BA28" s="521">
        <f t="shared" si="89"/>
        <v>1600</v>
      </c>
      <c r="BC28" s="519" t="s">
        <v>262</v>
      </c>
      <c r="BD28" s="520">
        <f t="shared" si="49"/>
        <v>256</v>
      </c>
      <c r="BE28" s="520">
        <f t="shared" si="50"/>
        <v>225</v>
      </c>
      <c r="BF28" s="520">
        <f t="shared" si="51"/>
        <v>481</v>
      </c>
      <c r="BG28" s="520">
        <f t="shared" si="52"/>
        <v>408</v>
      </c>
      <c r="BH28" s="520">
        <f t="shared" si="53"/>
        <v>351</v>
      </c>
      <c r="BI28" s="520">
        <f t="shared" si="54"/>
        <v>759</v>
      </c>
      <c r="BJ28" s="520">
        <f t="shared" si="55"/>
        <v>156</v>
      </c>
      <c r="BK28" s="520">
        <f t="shared" si="56"/>
        <v>132</v>
      </c>
      <c r="BL28" s="520">
        <f t="shared" si="57"/>
        <v>288</v>
      </c>
      <c r="BM28" s="520">
        <f t="shared" si="58"/>
        <v>45</v>
      </c>
      <c r="BN28" s="520">
        <f t="shared" si="59"/>
        <v>40</v>
      </c>
      <c r="BO28" s="520">
        <f t="shared" si="60"/>
        <v>85</v>
      </c>
      <c r="BP28" s="520">
        <f t="shared" si="61"/>
        <v>18</v>
      </c>
      <c r="BQ28" s="520">
        <f t="shared" si="62"/>
        <v>17</v>
      </c>
      <c r="BR28" s="520">
        <f t="shared" si="63"/>
        <v>35</v>
      </c>
      <c r="BS28" s="520">
        <f t="shared" si="64"/>
        <v>0</v>
      </c>
      <c r="BT28" s="520">
        <f t="shared" si="65"/>
        <v>0</v>
      </c>
      <c r="BU28" s="520">
        <f t="shared" si="66"/>
        <v>0</v>
      </c>
      <c r="BV28" s="520">
        <f t="shared" si="67"/>
        <v>5</v>
      </c>
      <c r="BW28" s="520">
        <f t="shared" si="68"/>
        <v>2</v>
      </c>
      <c r="BX28" s="520">
        <f t="shared" si="69"/>
        <v>7</v>
      </c>
      <c r="BY28" s="520">
        <f t="shared" si="70"/>
        <v>888</v>
      </c>
      <c r="BZ28" s="520">
        <f t="shared" si="71"/>
        <v>767</v>
      </c>
      <c r="CA28" s="520">
        <f t="shared" si="72"/>
        <v>1655</v>
      </c>
    </row>
    <row r="29" spans="3:79" s="514" customFormat="1" ht="15.75">
      <c r="C29" s="519" t="s">
        <v>263</v>
      </c>
      <c r="D29" s="520">
        <v>1</v>
      </c>
      <c r="E29" s="520">
        <v>0</v>
      </c>
      <c r="F29" s="520">
        <f t="shared" si="73"/>
        <v>1</v>
      </c>
      <c r="G29" s="520">
        <v>2</v>
      </c>
      <c r="H29" s="520">
        <v>3</v>
      </c>
      <c r="I29" s="520">
        <f t="shared" si="74"/>
        <v>5</v>
      </c>
      <c r="J29" s="520">
        <v>1</v>
      </c>
      <c r="K29" s="520">
        <v>3</v>
      </c>
      <c r="L29" s="520">
        <f t="shared" si="75"/>
        <v>4</v>
      </c>
      <c r="M29" s="520">
        <v>0</v>
      </c>
      <c r="N29" s="520">
        <v>1</v>
      </c>
      <c r="O29" s="520">
        <f t="shared" si="76"/>
        <v>1</v>
      </c>
      <c r="P29" s="520">
        <v>1</v>
      </c>
      <c r="Q29" s="520">
        <v>0</v>
      </c>
      <c r="R29" s="520">
        <f t="shared" si="77"/>
        <v>1</v>
      </c>
      <c r="S29" s="520">
        <v>0</v>
      </c>
      <c r="T29" s="520">
        <v>0</v>
      </c>
      <c r="U29" s="520">
        <f t="shared" si="78"/>
        <v>0</v>
      </c>
      <c r="V29" s="520">
        <v>0</v>
      </c>
      <c r="W29" s="520">
        <v>0</v>
      </c>
      <c r="X29" s="520">
        <f t="shared" si="79"/>
        <v>0</v>
      </c>
      <c r="Y29" s="521">
        <f t="shared" si="47"/>
        <v>5</v>
      </c>
      <c r="Z29" s="521">
        <f t="shared" si="47"/>
        <v>7</v>
      </c>
      <c r="AA29" s="521">
        <f t="shared" si="47"/>
        <v>12</v>
      </c>
      <c r="AB29" s="512"/>
      <c r="AC29" s="519" t="s">
        <v>263</v>
      </c>
      <c r="AD29" s="740">
        <v>36</v>
      </c>
      <c r="AE29" s="740">
        <v>26</v>
      </c>
      <c r="AF29" s="520">
        <f t="shared" si="80"/>
        <v>62</v>
      </c>
      <c r="AG29" s="740">
        <v>85</v>
      </c>
      <c r="AH29" s="740">
        <v>79</v>
      </c>
      <c r="AI29" s="520">
        <f t="shared" si="81"/>
        <v>164</v>
      </c>
      <c r="AJ29" s="740">
        <v>49</v>
      </c>
      <c r="AK29" s="740">
        <v>43</v>
      </c>
      <c r="AL29" s="520">
        <f t="shared" si="82"/>
        <v>92</v>
      </c>
      <c r="AM29" s="740">
        <v>24</v>
      </c>
      <c r="AN29" s="740">
        <v>16</v>
      </c>
      <c r="AO29" s="520">
        <f t="shared" si="83"/>
        <v>40</v>
      </c>
      <c r="AP29" s="740">
        <v>8</v>
      </c>
      <c r="AQ29" s="740">
        <v>6</v>
      </c>
      <c r="AR29" s="520">
        <f t="shared" si="84"/>
        <v>14</v>
      </c>
      <c r="AS29" s="740">
        <v>0</v>
      </c>
      <c r="AT29" s="740">
        <v>0</v>
      </c>
      <c r="AU29" s="520">
        <f t="shared" si="85"/>
        <v>0</v>
      </c>
      <c r="AV29" s="740">
        <v>2</v>
      </c>
      <c r="AW29" s="740">
        <v>2</v>
      </c>
      <c r="AX29" s="520">
        <f t="shared" si="86"/>
        <v>4</v>
      </c>
      <c r="AY29" s="521">
        <f t="shared" si="87"/>
        <v>204</v>
      </c>
      <c r="AZ29" s="521">
        <f t="shared" si="88"/>
        <v>172</v>
      </c>
      <c r="BA29" s="521">
        <f t="shared" si="89"/>
        <v>376</v>
      </c>
      <c r="BC29" s="519" t="s">
        <v>263</v>
      </c>
      <c r="BD29" s="520">
        <f t="shared" si="49"/>
        <v>37</v>
      </c>
      <c r="BE29" s="520">
        <f t="shared" si="50"/>
        <v>26</v>
      </c>
      <c r="BF29" s="520">
        <f t="shared" si="51"/>
        <v>63</v>
      </c>
      <c r="BG29" s="520">
        <f t="shared" si="52"/>
        <v>87</v>
      </c>
      <c r="BH29" s="520">
        <f t="shared" si="53"/>
        <v>82</v>
      </c>
      <c r="BI29" s="520">
        <f t="shared" si="54"/>
        <v>169</v>
      </c>
      <c r="BJ29" s="520">
        <f t="shared" si="55"/>
        <v>50</v>
      </c>
      <c r="BK29" s="520">
        <f t="shared" si="56"/>
        <v>46</v>
      </c>
      <c r="BL29" s="520">
        <f t="shared" si="57"/>
        <v>96</v>
      </c>
      <c r="BM29" s="520">
        <f t="shared" si="58"/>
        <v>24</v>
      </c>
      <c r="BN29" s="520">
        <f t="shared" si="59"/>
        <v>17</v>
      </c>
      <c r="BO29" s="520">
        <f t="shared" si="60"/>
        <v>41</v>
      </c>
      <c r="BP29" s="520">
        <f t="shared" si="61"/>
        <v>9</v>
      </c>
      <c r="BQ29" s="520">
        <f t="shared" si="62"/>
        <v>6</v>
      </c>
      <c r="BR29" s="520">
        <f t="shared" si="63"/>
        <v>15</v>
      </c>
      <c r="BS29" s="520">
        <f t="shared" si="64"/>
        <v>0</v>
      </c>
      <c r="BT29" s="520">
        <f t="shared" si="65"/>
        <v>0</v>
      </c>
      <c r="BU29" s="520">
        <f t="shared" si="66"/>
        <v>0</v>
      </c>
      <c r="BV29" s="520">
        <f t="shared" si="67"/>
        <v>2</v>
      </c>
      <c r="BW29" s="520">
        <f t="shared" si="68"/>
        <v>2</v>
      </c>
      <c r="BX29" s="520">
        <f t="shared" si="69"/>
        <v>4</v>
      </c>
      <c r="BY29" s="520">
        <f t="shared" si="70"/>
        <v>209</v>
      </c>
      <c r="BZ29" s="520">
        <f t="shared" si="71"/>
        <v>179</v>
      </c>
      <c r="CA29" s="520">
        <f t="shared" si="72"/>
        <v>388</v>
      </c>
    </row>
    <row r="30" spans="3:79" s="514" customFormat="1" ht="15.75">
      <c r="C30" s="519" t="s">
        <v>264</v>
      </c>
      <c r="D30" s="520">
        <v>0</v>
      </c>
      <c r="E30" s="520">
        <v>0</v>
      </c>
      <c r="F30" s="520">
        <f t="shared" si="73"/>
        <v>0</v>
      </c>
      <c r="G30" s="520">
        <v>0</v>
      </c>
      <c r="H30" s="520">
        <v>0</v>
      </c>
      <c r="I30" s="520">
        <f t="shared" si="74"/>
        <v>0</v>
      </c>
      <c r="J30" s="520">
        <v>0</v>
      </c>
      <c r="K30" s="520">
        <v>0</v>
      </c>
      <c r="L30" s="520">
        <f t="shared" si="75"/>
        <v>0</v>
      </c>
      <c r="M30" s="520">
        <v>0</v>
      </c>
      <c r="N30" s="520">
        <v>0</v>
      </c>
      <c r="O30" s="520">
        <f t="shared" si="76"/>
        <v>0</v>
      </c>
      <c r="P30" s="520">
        <v>0</v>
      </c>
      <c r="Q30" s="520">
        <v>0</v>
      </c>
      <c r="R30" s="520">
        <f t="shared" si="77"/>
        <v>0</v>
      </c>
      <c r="S30" s="520">
        <v>0</v>
      </c>
      <c r="T30" s="520">
        <v>0</v>
      </c>
      <c r="U30" s="520">
        <f t="shared" si="78"/>
        <v>0</v>
      </c>
      <c r="V30" s="520">
        <v>0</v>
      </c>
      <c r="W30" s="520">
        <v>0</v>
      </c>
      <c r="X30" s="520">
        <f t="shared" si="79"/>
        <v>0</v>
      </c>
      <c r="Y30" s="521">
        <f t="shared" si="47"/>
        <v>0</v>
      </c>
      <c r="Z30" s="521">
        <f t="shared" si="47"/>
        <v>0</v>
      </c>
      <c r="AA30" s="521">
        <f t="shared" si="47"/>
        <v>0</v>
      </c>
      <c r="AB30" s="512"/>
      <c r="AC30" s="519" t="s">
        <v>264</v>
      </c>
      <c r="AD30" s="740">
        <v>3</v>
      </c>
      <c r="AE30" s="740">
        <v>1</v>
      </c>
      <c r="AF30" s="520">
        <f t="shared" si="80"/>
        <v>4</v>
      </c>
      <c r="AG30" s="740">
        <v>9</v>
      </c>
      <c r="AH30" s="740">
        <v>7</v>
      </c>
      <c r="AI30" s="520">
        <f t="shared" si="81"/>
        <v>16</v>
      </c>
      <c r="AJ30" s="740">
        <v>9</v>
      </c>
      <c r="AK30" s="740">
        <v>6</v>
      </c>
      <c r="AL30" s="520">
        <f t="shared" si="82"/>
        <v>15</v>
      </c>
      <c r="AM30" s="740">
        <v>8</v>
      </c>
      <c r="AN30" s="740">
        <v>1</v>
      </c>
      <c r="AO30" s="520">
        <f t="shared" si="83"/>
        <v>9</v>
      </c>
      <c r="AP30" s="740">
        <v>1</v>
      </c>
      <c r="AQ30" s="740">
        <v>1</v>
      </c>
      <c r="AR30" s="520">
        <f t="shared" si="84"/>
        <v>2</v>
      </c>
      <c r="AS30" s="740">
        <v>0</v>
      </c>
      <c r="AT30" s="740">
        <v>0</v>
      </c>
      <c r="AU30" s="520">
        <f t="shared" si="85"/>
        <v>0</v>
      </c>
      <c r="AV30" s="740">
        <v>1</v>
      </c>
      <c r="AW30" s="740">
        <v>2</v>
      </c>
      <c r="AX30" s="520">
        <f t="shared" si="86"/>
        <v>3</v>
      </c>
      <c r="AY30" s="521">
        <f t="shared" si="87"/>
        <v>31</v>
      </c>
      <c r="AZ30" s="521">
        <f t="shared" si="88"/>
        <v>18</v>
      </c>
      <c r="BA30" s="521">
        <f t="shared" si="89"/>
        <v>49</v>
      </c>
      <c r="BC30" s="519" t="s">
        <v>264</v>
      </c>
      <c r="BD30" s="520">
        <f t="shared" si="49"/>
        <v>3</v>
      </c>
      <c r="BE30" s="520">
        <f t="shared" si="50"/>
        <v>1</v>
      </c>
      <c r="BF30" s="520">
        <f t="shared" si="51"/>
        <v>4</v>
      </c>
      <c r="BG30" s="520">
        <f t="shared" si="52"/>
        <v>9</v>
      </c>
      <c r="BH30" s="520">
        <f t="shared" si="53"/>
        <v>7</v>
      </c>
      <c r="BI30" s="520">
        <f t="shared" si="54"/>
        <v>16</v>
      </c>
      <c r="BJ30" s="520">
        <f t="shared" si="55"/>
        <v>9</v>
      </c>
      <c r="BK30" s="520">
        <f t="shared" si="56"/>
        <v>6</v>
      </c>
      <c r="BL30" s="520">
        <f t="shared" si="57"/>
        <v>15</v>
      </c>
      <c r="BM30" s="520">
        <f t="shared" si="58"/>
        <v>8</v>
      </c>
      <c r="BN30" s="520">
        <f t="shared" si="59"/>
        <v>1</v>
      </c>
      <c r="BO30" s="520">
        <f t="shared" si="60"/>
        <v>9</v>
      </c>
      <c r="BP30" s="520">
        <f t="shared" si="61"/>
        <v>1</v>
      </c>
      <c r="BQ30" s="520">
        <f t="shared" si="62"/>
        <v>1</v>
      </c>
      <c r="BR30" s="520">
        <f t="shared" si="63"/>
        <v>2</v>
      </c>
      <c r="BS30" s="520">
        <f t="shared" si="64"/>
        <v>0</v>
      </c>
      <c r="BT30" s="520">
        <f t="shared" si="65"/>
        <v>0</v>
      </c>
      <c r="BU30" s="520">
        <f t="shared" si="66"/>
        <v>0</v>
      </c>
      <c r="BV30" s="520">
        <f t="shared" si="67"/>
        <v>1</v>
      </c>
      <c r="BW30" s="520">
        <f t="shared" si="68"/>
        <v>2</v>
      </c>
      <c r="BX30" s="520">
        <f t="shared" si="69"/>
        <v>3</v>
      </c>
      <c r="BY30" s="520">
        <f t="shared" si="70"/>
        <v>31</v>
      </c>
      <c r="BZ30" s="520">
        <f t="shared" si="71"/>
        <v>18</v>
      </c>
      <c r="CA30" s="520">
        <f t="shared" si="72"/>
        <v>49</v>
      </c>
    </row>
    <row r="31" spans="3:79" s="514" customFormat="1" ht="15.75">
      <c r="C31" s="519" t="s">
        <v>184</v>
      </c>
      <c r="D31" s="520">
        <v>0</v>
      </c>
      <c r="E31" s="520">
        <v>0</v>
      </c>
      <c r="F31" s="520">
        <f t="shared" si="73"/>
        <v>0</v>
      </c>
      <c r="G31" s="520">
        <v>0</v>
      </c>
      <c r="H31" s="520">
        <v>0</v>
      </c>
      <c r="I31" s="520">
        <f t="shared" si="74"/>
        <v>0</v>
      </c>
      <c r="J31" s="520">
        <v>0</v>
      </c>
      <c r="K31" s="520">
        <v>0</v>
      </c>
      <c r="L31" s="520">
        <f t="shared" si="75"/>
        <v>0</v>
      </c>
      <c r="M31" s="520">
        <v>0</v>
      </c>
      <c r="N31" s="520">
        <v>0</v>
      </c>
      <c r="O31" s="520">
        <f t="shared" si="76"/>
        <v>0</v>
      </c>
      <c r="P31" s="520">
        <v>0</v>
      </c>
      <c r="Q31" s="520">
        <v>0</v>
      </c>
      <c r="R31" s="520">
        <f t="shared" si="77"/>
        <v>0</v>
      </c>
      <c r="S31" s="520">
        <v>0</v>
      </c>
      <c r="T31" s="520">
        <v>0</v>
      </c>
      <c r="U31" s="520">
        <f t="shared" si="78"/>
        <v>0</v>
      </c>
      <c r="V31" s="520">
        <v>0</v>
      </c>
      <c r="W31" s="520">
        <v>0</v>
      </c>
      <c r="X31" s="520">
        <f t="shared" si="79"/>
        <v>0</v>
      </c>
      <c r="Y31" s="521">
        <f t="shared" si="47"/>
        <v>0</v>
      </c>
      <c r="Z31" s="521">
        <f t="shared" si="47"/>
        <v>0</v>
      </c>
      <c r="AA31" s="521">
        <f t="shared" si="47"/>
        <v>0</v>
      </c>
      <c r="AB31" s="512"/>
      <c r="AC31" s="519" t="s">
        <v>184</v>
      </c>
      <c r="AD31" s="740">
        <v>0</v>
      </c>
      <c r="AE31" s="740">
        <v>1</v>
      </c>
      <c r="AF31" s="520">
        <f t="shared" si="80"/>
        <v>1</v>
      </c>
      <c r="AG31" s="740">
        <v>0</v>
      </c>
      <c r="AH31" s="740">
        <v>6</v>
      </c>
      <c r="AI31" s="520">
        <f t="shared" si="81"/>
        <v>6</v>
      </c>
      <c r="AJ31" s="740">
        <v>0</v>
      </c>
      <c r="AK31" s="740">
        <v>0</v>
      </c>
      <c r="AL31" s="520">
        <f t="shared" si="82"/>
        <v>0</v>
      </c>
      <c r="AM31" s="740">
        <v>0</v>
      </c>
      <c r="AN31" s="740">
        <v>0</v>
      </c>
      <c r="AO31" s="520">
        <f t="shared" si="83"/>
        <v>0</v>
      </c>
      <c r="AP31" s="740">
        <v>0</v>
      </c>
      <c r="AQ31" s="740">
        <v>1</v>
      </c>
      <c r="AR31" s="520">
        <f t="shared" si="84"/>
        <v>1</v>
      </c>
      <c r="AS31" s="740">
        <v>0</v>
      </c>
      <c r="AT31" s="740">
        <v>0</v>
      </c>
      <c r="AU31" s="520">
        <f t="shared" si="85"/>
        <v>0</v>
      </c>
      <c r="AV31" s="740">
        <v>0</v>
      </c>
      <c r="AW31" s="740">
        <v>0</v>
      </c>
      <c r="AX31" s="520">
        <f t="shared" si="86"/>
        <v>0</v>
      </c>
      <c r="AY31" s="521">
        <f t="shared" si="87"/>
        <v>0</v>
      </c>
      <c r="AZ31" s="521">
        <f t="shared" si="88"/>
        <v>8</v>
      </c>
      <c r="BA31" s="521">
        <f t="shared" si="89"/>
        <v>8</v>
      </c>
      <c r="BC31" s="519" t="s">
        <v>184</v>
      </c>
      <c r="BD31" s="520">
        <f t="shared" si="49"/>
        <v>0</v>
      </c>
      <c r="BE31" s="520">
        <f t="shared" si="50"/>
        <v>1</v>
      </c>
      <c r="BF31" s="520">
        <f t="shared" si="51"/>
        <v>1</v>
      </c>
      <c r="BG31" s="520">
        <f t="shared" si="52"/>
        <v>0</v>
      </c>
      <c r="BH31" s="520">
        <f t="shared" si="53"/>
        <v>6</v>
      </c>
      <c r="BI31" s="520">
        <f t="shared" si="54"/>
        <v>6</v>
      </c>
      <c r="BJ31" s="520">
        <f t="shared" si="55"/>
        <v>0</v>
      </c>
      <c r="BK31" s="520">
        <f t="shared" si="56"/>
        <v>0</v>
      </c>
      <c r="BL31" s="520">
        <f t="shared" si="57"/>
        <v>0</v>
      </c>
      <c r="BM31" s="520">
        <f t="shared" si="58"/>
        <v>0</v>
      </c>
      <c r="BN31" s="520">
        <f t="shared" si="59"/>
        <v>0</v>
      </c>
      <c r="BO31" s="520">
        <f t="shared" si="60"/>
        <v>0</v>
      </c>
      <c r="BP31" s="520">
        <f t="shared" si="61"/>
        <v>0</v>
      </c>
      <c r="BQ31" s="520">
        <f t="shared" si="62"/>
        <v>1</v>
      </c>
      <c r="BR31" s="520">
        <f t="shared" si="63"/>
        <v>1</v>
      </c>
      <c r="BS31" s="520">
        <f t="shared" si="64"/>
        <v>0</v>
      </c>
      <c r="BT31" s="520">
        <f t="shared" si="65"/>
        <v>0</v>
      </c>
      <c r="BU31" s="520">
        <f t="shared" si="66"/>
        <v>0</v>
      </c>
      <c r="BV31" s="520">
        <f t="shared" si="67"/>
        <v>0</v>
      </c>
      <c r="BW31" s="520">
        <f t="shared" si="68"/>
        <v>0</v>
      </c>
      <c r="BX31" s="520">
        <f t="shared" si="69"/>
        <v>0</v>
      </c>
      <c r="BY31" s="520">
        <f t="shared" si="70"/>
        <v>0</v>
      </c>
      <c r="BZ31" s="520">
        <f t="shared" si="71"/>
        <v>8</v>
      </c>
      <c r="CA31" s="520">
        <f t="shared" si="72"/>
        <v>8</v>
      </c>
    </row>
    <row r="32" spans="3:79" s="514" customFormat="1" ht="15.75">
      <c r="C32" s="519" t="s">
        <v>6</v>
      </c>
      <c r="D32" s="520">
        <f>SUM(D24:D31)</f>
        <v>44</v>
      </c>
      <c r="E32" s="520">
        <f t="shared" ref="E32:Z32" si="90">SUM(E24:E31)</f>
        <v>36</v>
      </c>
      <c r="F32" s="520">
        <f t="shared" si="90"/>
        <v>80</v>
      </c>
      <c r="G32" s="520">
        <f t="shared" si="90"/>
        <v>76</v>
      </c>
      <c r="H32" s="520">
        <f t="shared" si="90"/>
        <v>56</v>
      </c>
      <c r="I32" s="520">
        <f t="shared" si="90"/>
        <v>132</v>
      </c>
      <c r="J32" s="520">
        <f t="shared" si="90"/>
        <v>29</v>
      </c>
      <c r="K32" s="520">
        <f t="shared" si="90"/>
        <v>22</v>
      </c>
      <c r="L32" s="520">
        <f t="shared" si="90"/>
        <v>51</v>
      </c>
      <c r="M32" s="520">
        <f t="shared" si="90"/>
        <v>7</v>
      </c>
      <c r="N32" s="520">
        <f t="shared" si="90"/>
        <v>9</v>
      </c>
      <c r="O32" s="520">
        <f t="shared" si="90"/>
        <v>16</v>
      </c>
      <c r="P32" s="520">
        <f t="shared" si="90"/>
        <v>2</v>
      </c>
      <c r="Q32" s="520">
        <f t="shared" si="90"/>
        <v>3</v>
      </c>
      <c r="R32" s="520">
        <f t="shared" si="90"/>
        <v>5</v>
      </c>
      <c r="S32" s="520">
        <f t="shared" si="90"/>
        <v>0</v>
      </c>
      <c r="T32" s="520">
        <f t="shared" si="90"/>
        <v>0</v>
      </c>
      <c r="U32" s="520">
        <f t="shared" si="90"/>
        <v>0</v>
      </c>
      <c r="V32" s="520">
        <f t="shared" si="90"/>
        <v>1</v>
      </c>
      <c r="W32" s="520">
        <f t="shared" si="90"/>
        <v>0</v>
      </c>
      <c r="X32" s="520">
        <f t="shared" si="90"/>
        <v>1</v>
      </c>
      <c r="Y32" s="520">
        <f t="shared" si="90"/>
        <v>159</v>
      </c>
      <c r="Z32" s="520">
        <f t="shared" si="90"/>
        <v>126</v>
      </c>
      <c r="AA32" s="520">
        <f>SUM(AA24:AA31)</f>
        <v>285</v>
      </c>
      <c r="AB32" s="512"/>
      <c r="AC32" s="519" t="s">
        <v>6</v>
      </c>
      <c r="AD32" s="520">
        <f>SUM(AD24:AD31)</f>
        <v>2053</v>
      </c>
      <c r="AE32" s="520">
        <f t="shared" ref="AE32:BA32" si="91">SUM(AE24:AE31)</f>
        <v>1886</v>
      </c>
      <c r="AF32" s="520">
        <f t="shared" si="91"/>
        <v>3939</v>
      </c>
      <c r="AG32" s="520">
        <f t="shared" si="91"/>
        <v>1551</v>
      </c>
      <c r="AH32" s="520">
        <f t="shared" si="91"/>
        <v>1430</v>
      </c>
      <c r="AI32" s="520">
        <f t="shared" si="91"/>
        <v>2981</v>
      </c>
      <c r="AJ32" s="520">
        <f t="shared" si="91"/>
        <v>474</v>
      </c>
      <c r="AK32" s="520">
        <f t="shared" si="91"/>
        <v>407</v>
      </c>
      <c r="AL32" s="520">
        <f t="shared" si="91"/>
        <v>881</v>
      </c>
      <c r="AM32" s="520">
        <f t="shared" si="91"/>
        <v>131</v>
      </c>
      <c r="AN32" s="520">
        <f t="shared" si="91"/>
        <v>89</v>
      </c>
      <c r="AO32" s="520">
        <f t="shared" si="91"/>
        <v>220</v>
      </c>
      <c r="AP32" s="520">
        <f t="shared" si="91"/>
        <v>36</v>
      </c>
      <c r="AQ32" s="520">
        <f t="shared" si="91"/>
        <v>31</v>
      </c>
      <c r="AR32" s="520">
        <f t="shared" si="91"/>
        <v>67</v>
      </c>
      <c r="AS32" s="520">
        <f t="shared" si="91"/>
        <v>0</v>
      </c>
      <c r="AT32" s="520">
        <f t="shared" si="91"/>
        <v>0</v>
      </c>
      <c r="AU32" s="520">
        <f t="shared" si="91"/>
        <v>0</v>
      </c>
      <c r="AV32" s="520">
        <f t="shared" si="91"/>
        <v>9</v>
      </c>
      <c r="AW32" s="520">
        <f t="shared" si="91"/>
        <v>8</v>
      </c>
      <c r="AX32" s="520">
        <f t="shared" si="91"/>
        <v>17</v>
      </c>
      <c r="AY32" s="520">
        <f t="shared" si="91"/>
        <v>4254</v>
      </c>
      <c r="AZ32" s="520">
        <f t="shared" si="91"/>
        <v>3851</v>
      </c>
      <c r="BA32" s="520">
        <f t="shared" si="91"/>
        <v>8105</v>
      </c>
      <c r="BC32" s="519" t="s">
        <v>6</v>
      </c>
      <c r="BD32" s="520">
        <f t="shared" si="49"/>
        <v>2097</v>
      </c>
      <c r="BE32" s="520">
        <f t="shared" si="50"/>
        <v>1922</v>
      </c>
      <c r="BF32" s="520">
        <f t="shared" si="51"/>
        <v>4019</v>
      </c>
      <c r="BG32" s="520">
        <f t="shared" si="52"/>
        <v>1627</v>
      </c>
      <c r="BH32" s="520">
        <f t="shared" si="53"/>
        <v>1486</v>
      </c>
      <c r="BI32" s="520">
        <f t="shared" si="54"/>
        <v>3113</v>
      </c>
      <c r="BJ32" s="520">
        <f t="shared" si="55"/>
        <v>503</v>
      </c>
      <c r="BK32" s="520">
        <f t="shared" si="56"/>
        <v>429</v>
      </c>
      <c r="BL32" s="520">
        <f t="shared" si="57"/>
        <v>932</v>
      </c>
      <c r="BM32" s="520">
        <f t="shared" si="58"/>
        <v>138</v>
      </c>
      <c r="BN32" s="520">
        <f t="shared" si="59"/>
        <v>98</v>
      </c>
      <c r="BO32" s="520">
        <f t="shared" si="60"/>
        <v>236</v>
      </c>
      <c r="BP32" s="520">
        <f t="shared" si="61"/>
        <v>38</v>
      </c>
      <c r="BQ32" s="520">
        <f t="shared" si="62"/>
        <v>34</v>
      </c>
      <c r="BR32" s="520">
        <f t="shared" si="63"/>
        <v>72</v>
      </c>
      <c r="BS32" s="520">
        <f t="shared" si="64"/>
        <v>0</v>
      </c>
      <c r="BT32" s="520">
        <f t="shared" si="65"/>
        <v>0</v>
      </c>
      <c r="BU32" s="520">
        <f t="shared" si="66"/>
        <v>0</v>
      </c>
      <c r="BV32" s="520">
        <f t="shared" si="67"/>
        <v>10</v>
      </c>
      <c r="BW32" s="520">
        <f t="shared" si="68"/>
        <v>8</v>
      </c>
      <c r="BX32" s="520">
        <f t="shared" si="69"/>
        <v>18</v>
      </c>
      <c r="BY32" s="520">
        <f t="shared" si="70"/>
        <v>4413</v>
      </c>
      <c r="BZ32" s="520">
        <f t="shared" si="71"/>
        <v>3977</v>
      </c>
      <c r="CA32" s="520">
        <f t="shared" si="72"/>
        <v>8390</v>
      </c>
    </row>
    <row r="33" spans="3:79" s="514" customFormat="1" ht="16.5" thickBot="1">
      <c r="C33" s="523" t="s">
        <v>185</v>
      </c>
      <c r="D33" s="524">
        <f>D32/$Y$32*100</f>
        <v>27.672955974842768</v>
      </c>
      <c r="E33" s="524">
        <f>E32/$Z$32*100</f>
        <v>28.571428571428569</v>
      </c>
      <c r="F33" s="524">
        <f>F32/$AA$32*100</f>
        <v>28.07017543859649</v>
      </c>
      <c r="G33" s="524">
        <f>G32/$Y$32*100</f>
        <v>47.79874213836478</v>
      </c>
      <c r="H33" s="524">
        <f>H32/$Z$32*100</f>
        <v>44.444444444444443</v>
      </c>
      <c r="I33" s="524">
        <f>I32/$AA$32*100</f>
        <v>46.315789473684212</v>
      </c>
      <c r="J33" s="524">
        <f>J32/$Y$32*100</f>
        <v>18.238993710691823</v>
      </c>
      <c r="K33" s="524">
        <f>K32/$Z$32*100</f>
        <v>17.460317460317459</v>
      </c>
      <c r="L33" s="524">
        <f>L32/$AA$32*100</f>
        <v>17.894736842105264</v>
      </c>
      <c r="M33" s="524">
        <f>M32/$Y$32*100</f>
        <v>4.4025157232704402</v>
      </c>
      <c r="N33" s="524">
        <f>N32/$Z$32*100</f>
        <v>7.1428571428571423</v>
      </c>
      <c r="O33" s="524">
        <f>O32/$AA$32*100</f>
        <v>5.6140350877192979</v>
      </c>
      <c r="P33" s="524">
        <f>P32/$Y$32*100</f>
        <v>1.257861635220126</v>
      </c>
      <c r="Q33" s="524">
        <f>Q32/$Z$32*100</f>
        <v>2.3809523809523809</v>
      </c>
      <c r="R33" s="524">
        <f>R32/$AA$32*100</f>
        <v>1.7543859649122806</v>
      </c>
      <c r="S33" s="524">
        <f>S32/$Y$32*100</f>
        <v>0</v>
      </c>
      <c r="T33" s="524">
        <f>T32/$Z$32*100</f>
        <v>0</v>
      </c>
      <c r="U33" s="524">
        <f>U32/$AA$32*100</f>
        <v>0</v>
      </c>
      <c r="V33" s="524">
        <f>V32/$Y$32*100</f>
        <v>0.62893081761006298</v>
      </c>
      <c r="W33" s="524">
        <f>W32/$Z$32*100</f>
        <v>0</v>
      </c>
      <c r="X33" s="524">
        <f>X32/$AA$32*100</f>
        <v>0.35087719298245612</v>
      </c>
      <c r="Y33" s="524">
        <f>Y32/$Y$32*100</f>
        <v>100</v>
      </c>
      <c r="Z33" s="524">
        <f>Z32/$Z$32*100</f>
        <v>100</v>
      </c>
      <c r="AA33" s="524">
        <f>AA32/$AA$32*100</f>
        <v>100</v>
      </c>
      <c r="AB33" s="525"/>
      <c r="AC33" s="523" t="s">
        <v>185</v>
      </c>
      <c r="AD33" s="524"/>
      <c r="AE33" s="524"/>
      <c r="AF33" s="524"/>
      <c r="AG33" s="524"/>
      <c r="AH33" s="524"/>
      <c r="AI33" s="524"/>
      <c r="AJ33" s="524"/>
      <c r="AK33" s="524"/>
      <c r="AL33" s="524"/>
      <c r="AM33" s="524"/>
      <c r="AN33" s="524"/>
      <c r="AO33" s="524"/>
      <c r="AP33" s="524"/>
      <c r="AQ33" s="524"/>
      <c r="AR33" s="524"/>
      <c r="AS33" s="524"/>
      <c r="AT33" s="524"/>
      <c r="AU33" s="524"/>
      <c r="AV33" s="524"/>
      <c r="AW33" s="524"/>
      <c r="AX33" s="524"/>
      <c r="AY33" s="524"/>
      <c r="AZ33" s="524"/>
      <c r="BA33" s="524"/>
      <c r="BC33" s="523" t="s">
        <v>185</v>
      </c>
      <c r="BD33" s="524">
        <f>BD32/$BY$16*100</f>
        <v>10.399206545995538</v>
      </c>
      <c r="BE33" s="524">
        <f>BE32/$BZ$16*100</f>
        <v>10.357835740461306</v>
      </c>
      <c r="BF33" s="524">
        <f>BF32/$CA$16*100</f>
        <v>10.379380697812557</v>
      </c>
      <c r="BG33" s="524">
        <f>BG32/$BY$16*100</f>
        <v>8.0684354078849498</v>
      </c>
      <c r="BH33" s="524">
        <f>BH32/$BZ$16*100</f>
        <v>8.008191420564776</v>
      </c>
      <c r="BI33" s="524">
        <f>BI32/$CA$16*100</f>
        <v>8.0395650938767069</v>
      </c>
      <c r="BJ33" s="524">
        <f>BJ32/$BY$16*100</f>
        <v>2.4944210265311186</v>
      </c>
      <c r="BK33" s="524">
        <f>BK32/$BZ$16*100</f>
        <v>2.3119206725587409</v>
      </c>
      <c r="BL33" s="524">
        <f>BL32/$CA$16*100</f>
        <v>2.4069626300973632</v>
      </c>
      <c r="BM33" s="524">
        <f>BM32/$BY$16*100</f>
        <v>0.68435407884949173</v>
      </c>
      <c r="BN33" s="524">
        <f>BN32/$BZ$16*100</f>
        <v>0.52813106272903643</v>
      </c>
      <c r="BO33" s="524">
        <f>BO32/$CA$16*100</f>
        <v>0.60948839131220789</v>
      </c>
      <c r="BP33" s="524">
        <f>BP32/$BY$16*100</f>
        <v>0.18844532606000497</v>
      </c>
      <c r="BQ33" s="524">
        <f>BQ32/$BZ$16*100</f>
        <v>0.18322914421211467</v>
      </c>
      <c r="BR33" s="524">
        <f>BR32/$CA$16*100</f>
        <v>0.18594561090880918</v>
      </c>
      <c r="BS33" s="524">
        <f>BS32/$BY$16*100</f>
        <v>0</v>
      </c>
      <c r="BT33" s="524">
        <f>BT32/$BZ$16*100</f>
        <v>0</v>
      </c>
      <c r="BU33" s="524">
        <f>BU32/$CA$16*100</f>
        <v>0</v>
      </c>
      <c r="BV33" s="524">
        <f>BV32/$BY$16*100</f>
        <v>4.9590875278948676E-2</v>
      </c>
      <c r="BW33" s="524">
        <f>BW32/$BZ$16*100</f>
        <v>4.311273981461522E-2</v>
      </c>
      <c r="BX33" s="524">
        <f>BX32/$CA$16*100</f>
        <v>4.6486402727202294E-2</v>
      </c>
      <c r="BY33" s="524">
        <f>BY32/$BY$16*100</f>
        <v>21.884453260600051</v>
      </c>
      <c r="BZ33" s="524">
        <f>BZ32/$BZ$16*100</f>
        <v>21.432420780340593</v>
      </c>
      <c r="CA33" s="524">
        <f>CA32/$CA$16*100</f>
        <v>21.667828826734848</v>
      </c>
    </row>
    <row r="35" spans="3:79" s="514" customFormat="1" ht="15.75">
      <c r="C35" s="512" t="s">
        <v>489</v>
      </c>
      <c r="D35" s="512"/>
      <c r="E35" s="512"/>
      <c r="F35" s="512"/>
      <c r="G35" s="512"/>
      <c r="H35" s="512"/>
      <c r="I35" s="512"/>
      <c r="J35" s="513" t="s">
        <v>21</v>
      </c>
      <c r="K35" s="513"/>
      <c r="L35" s="513"/>
      <c r="M35" s="512"/>
      <c r="N35" s="512"/>
      <c r="O35" s="512"/>
      <c r="P35" s="512"/>
      <c r="Q35" s="512"/>
      <c r="R35" s="512"/>
      <c r="S35" s="512"/>
      <c r="T35" s="512"/>
      <c r="U35" s="512"/>
      <c r="V35" s="512"/>
      <c r="W35" s="512"/>
      <c r="X35" s="512"/>
      <c r="Y35" s="512"/>
      <c r="Z35" s="512"/>
      <c r="AA35" s="512"/>
      <c r="AB35" s="512"/>
      <c r="AC35" s="512" t="s">
        <v>489</v>
      </c>
      <c r="AD35" s="512"/>
      <c r="AE35" s="512"/>
      <c r="AF35" s="512"/>
      <c r="AG35" s="512"/>
      <c r="AH35" s="512"/>
      <c r="AI35" s="512"/>
      <c r="AJ35" s="550" t="s">
        <v>21</v>
      </c>
      <c r="AK35" s="550"/>
      <c r="AL35" s="550"/>
      <c r="AM35" s="512"/>
      <c r="AN35" s="512"/>
      <c r="AO35" s="512"/>
      <c r="AP35" s="512"/>
      <c r="AQ35" s="512"/>
      <c r="AR35" s="512"/>
      <c r="AS35" s="512"/>
      <c r="AT35" s="512"/>
      <c r="AU35" s="512"/>
      <c r="AV35" s="512"/>
      <c r="AW35" s="512"/>
      <c r="AX35" s="512"/>
      <c r="AY35" s="512"/>
      <c r="AZ35" s="512"/>
      <c r="BA35" s="512"/>
      <c r="BC35" s="512" t="s">
        <v>489</v>
      </c>
      <c r="BD35" s="512"/>
      <c r="BE35" s="512"/>
      <c r="BF35" s="512"/>
      <c r="BG35" s="512"/>
      <c r="BH35" s="512"/>
      <c r="BI35" s="512"/>
      <c r="BJ35" s="550" t="s">
        <v>21</v>
      </c>
      <c r="BK35" s="550"/>
      <c r="BL35" s="550"/>
      <c r="BM35" s="512"/>
      <c r="BN35" s="512"/>
      <c r="BO35" s="512"/>
      <c r="BP35" s="512"/>
      <c r="BQ35" s="512"/>
      <c r="BR35" s="512"/>
      <c r="BS35" s="512"/>
      <c r="BT35" s="512"/>
      <c r="BU35" s="512"/>
      <c r="BV35" s="512"/>
      <c r="BW35" s="512"/>
      <c r="BX35" s="512"/>
      <c r="BY35" s="512"/>
      <c r="BZ35" s="512"/>
      <c r="CA35" s="512"/>
    </row>
    <row r="36" spans="3:79" s="514" customFormat="1" ht="16.5" thickBot="1">
      <c r="C36" s="1410" t="s">
        <v>861</v>
      </c>
      <c r="D36" s="1410"/>
      <c r="E36" s="1410"/>
      <c r="F36" s="1410"/>
      <c r="G36" s="1410"/>
      <c r="H36" s="1410"/>
      <c r="I36" s="1410"/>
      <c r="J36" s="1410"/>
      <c r="K36" s="1410"/>
      <c r="L36" s="1410"/>
      <c r="M36" s="1410"/>
      <c r="N36" s="1410"/>
      <c r="O36" s="1410"/>
      <c r="P36" s="1410"/>
      <c r="Q36" s="1410"/>
      <c r="R36" s="1410"/>
      <c r="S36" s="1410"/>
      <c r="T36" s="1410"/>
      <c r="U36" s="1410"/>
      <c r="V36" s="1410"/>
      <c r="W36" s="1410"/>
      <c r="X36" s="1410"/>
      <c r="Y36" s="1410"/>
      <c r="Z36" s="1410"/>
      <c r="AA36" s="1410"/>
      <c r="AB36" s="515"/>
      <c r="AC36" s="1410" t="s">
        <v>861</v>
      </c>
      <c r="AD36" s="1410"/>
      <c r="AE36" s="1410"/>
      <c r="AF36" s="1410"/>
      <c r="AG36" s="1410"/>
      <c r="AH36" s="1410"/>
      <c r="AI36" s="1410"/>
      <c r="AJ36" s="1410"/>
      <c r="AK36" s="1410"/>
      <c r="AL36" s="1410"/>
      <c r="AM36" s="1410"/>
      <c r="AN36" s="1410"/>
      <c r="AO36" s="1410"/>
      <c r="AP36" s="1410"/>
      <c r="AQ36" s="1410"/>
      <c r="AR36" s="1410"/>
      <c r="AS36" s="1410"/>
      <c r="AT36" s="1410"/>
      <c r="AU36" s="1410"/>
      <c r="AV36" s="1410"/>
      <c r="AW36" s="1410"/>
      <c r="AX36" s="1410"/>
      <c r="AY36" s="1410"/>
      <c r="AZ36" s="1410"/>
      <c r="BA36" s="1410"/>
      <c r="BC36" s="1410" t="s">
        <v>861</v>
      </c>
      <c r="BD36" s="1410"/>
      <c r="BE36" s="1410"/>
      <c r="BF36" s="1410"/>
      <c r="BG36" s="1410"/>
      <c r="BH36" s="1410"/>
      <c r="BI36" s="1410"/>
      <c r="BJ36" s="1410"/>
      <c r="BK36" s="1410"/>
      <c r="BL36" s="1410"/>
      <c r="BM36" s="1410"/>
      <c r="BN36" s="1410"/>
      <c r="BO36" s="1410"/>
      <c r="BP36" s="1410"/>
      <c r="BQ36" s="1410"/>
      <c r="BR36" s="1410"/>
      <c r="BS36" s="1410"/>
      <c r="BT36" s="1410"/>
      <c r="BU36" s="1410"/>
      <c r="BV36" s="1410"/>
      <c r="BW36" s="1410"/>
      <c r="BX36" s="1410"/>
      <c r="BY36" s="1410"/>
      <c r="BZ36" s="1410"/>
      <c r="CA36" s="1410"/>
    </row>
    <row r="37" spans="3:79" s="514" customFormat="1" ht="15.75" customHeight="1">
      <c r="C37" s="516"/>
      <c r="D37" s="1411" t="s">
        <v>95</v>
      </c>
      <c r="E37" s="1411"/>
      <c r="F37" s="1411"/>
      <c r="G37" s="1411"/>
      <c r="H37" s="1411"/>
      <c r="I37" s="1411"/>
      <c r="J37" s="1411"/>
      <c r="K37" s="1411"/>
      <c r="L37" s="1411"/>
      <c r="M37" s="1411"/>
      <c r="N37" s="1411"/>
      <c r="O37" s="1411"/>
      <c r="P37" s="1411"/>
      <c r="Q37" s="1411"/>
      <c r="R37" s="1411"/>
      <c r="S37" s="1411"/>
      <c r="T37" s="1411"/>
      <c r="U37" s="1411"/>
      <c r="V37" s="1411"/>
      <c r="W37" s="1411"/>
      <c r="X37" s="1411"/>
      <c r="Y37" s="1412"/>
      <c r="Z37" s="1412"/>
      <c r="AA37" s="1413"/>
      <c r="AB37" s="515"/>
      <c r="AC37" s="516"/>
      <c r="AD37" s="1411" t="s">
        <v>0</v>
      </c>
      <c r="AE37" s="1411"/>
      <c r="AF37" s="1411"/>
      <c r="AG37" s="1411"/>
      <c r="AH37" s="1411"/>
      <c r="AI37" s="1411"/>
      <c r="AJ37" s="1411"/>
      <c r="AK37" s="1411"/>
      <c r="AL37" s="1411"/>
      <c r="AM37" s="1411"/>
      <c r="AN37" s="1411"/>
      <c r="AO37" s="1411"/>
      <c r="AP37" s="1411"/>
      <c r="AQ37" s="1411"/>
      <c r="AR37" s="1411"/>
      <c r="AS37" s="1411"/>
      <c r="AT37" s="1411"/>
      <c r="AU37" s="1411"/>
      <c r="AV37" s="1411"/>
      <c r="AW37" s="1411"/>
      <c r="AX37" s="1411"/>
      <c r="AY37" s="1412"/>
      <c r="AZ37" s="1412"/>
      <c r="BA37" s="1413"/>
      <c r="BC37" s="516"/>
      <c r="BD37" s="1412" t="s">
        <v>0</v>
      </c>
      <c r="BE37" s="1414"/>
      <c r="BF37" s="1414"/>
      <c r="BG37" s="1414"/>
      <c r="BH37" s="1414"/>
      <c r="BI37" s="1414"/>
      <c r="BJ37" s="1414"/>
      <c r="BK37" s="1414"/>
      <c r="BL37" s="1414"/>
      <c r="BM37" s="1414"/>
      <c r="BN37" s="1414"/>
      <c r="BO37" s="1414"/>
      <c r="BP37" s="1414"/>
      <c r="BQ37" s="1414"/>
      <c r="BR37" s="1414"/>
      <c r="BS37" s="1414"/>
      <c r="BT37" s="1414"/>
      <c r="BU37" s="1414"/>
      <c r="BV37" s="1414"/>
      <c r="BW37" s="1414"/>
      <c r="BX37" s="1414"/>
      <c r="BY37" s="1414"/>
      <c r="BZ37" s="1414"/>
      <c r="CA37" s="1415"/>
    </row>
    <row r="38" spans="3:79" s="514" customFormat="1" ht="15.75" customHeight="1">
      <c r="C38" s="1405" t="s">
        <v>180</v>
      </c>
      <c r="D38" s="1406">
        <v>1</v>
      </c>
      <c r="E38" s="1407"/>
      <c r="F38" s="1408"/>
      <c r="G38" s="1406">
        <v>2</v>
      </c>
      <c r="H38" s="1407"/>
      <c r="I38" s="1408"/>
      <c r="J38" s="1406">
        <v>3</v>
      </c>
      <c r="K38" s="1407"/>
      <c r="L38" s="1408"/>
      <c r="M38" s="1406">
        <v>4</v>
      </c>
      <c r="N38" s="1407"/>
      <c r="O38" s="1408"/>
      <c r="P38" s="1406">
        <v>5</v>
      </c>
      <c r="Q38" s="1407"/>
      <c r="R38" s="1408"/>
      <c r="S38" s="1406">
        <v>6</v>
      </c>
      <c r="T38" s="1407"/>
      <c r="U38" s="1408"/>
      <c r="V38" s="1406" t="s">
        <v>182</v>
      </c>
      <c r="W38" s="1407"/>
      <c r="X38" s="1408"/>
      <c r="Y38" s="1406" t="s">
        <v>179</v>
      </c>
      <c r="Z38" s="1407"/>
      <c r="AA38" s="1409"/>
      <c r="AB38" s="515"/>
      <c r="AC38" s="1405" t="s">
        <v>180</v>
      </c>
      <c r="AD38" s="1406">
        <v>1</v>
      </c>
      <c r="AE38" s="1407"/>
      <c r="AF38" s="1408"/>
      <c r="AG38" s="1406">
        <v>2</v>
      </c>
      <c r="AH38" s="1407"/>
      <c r="AI38" s="1408"/>
      <c r="AJ38" s="1406">
        <v>3</v>
      </c>
      <c r="AK38" s="1407"/>
      <c r="AL38" s="1408"/>
      <c r="AM38" s="1406">
        <v>4</v>
      </c>
      <c r="AN38" s="1407"/>
      <c r="AO38" s="1408"/>
      <c r="AP38" s="1406">
        <v>5</v>
      </c>
      <c r="AQ38" s="1407"/>
      <c r="AR38" s="1408"/>
      <c r="AS38" s="1406">
        <v>6</v>
      </c>
      <c r="AT38" s="1407"/>
      <c r="AU38" s="1408"/>
      <c r="AV38" s="1406" t="s">
        <v>182</v>
      </c>
      <c r="AW38" s="1407"/>
      <c r="AX38" s="1408"/>
      <c r="AY38" s="1406" t="s">
        <v>179</v>
      </c>
      <c r="AZ38" s="1407"/>
      <c r="BA38" s="1409"/>
      <c r="BC38" s="1405" t="s">
        <v>180</v>
      </c>
      <c r="BD38" s="1406">
        <v>1</v>
      </c>
      <c r="BE38" s="1407"/>
      <c r="BF38" s="1408"/>
      <c r="BG38" s="1406">
        <v>2</v>
      </c>
      <c r="BH38" s="1407"/>
      <c r="BI38" s="1408"/>
      <c r="BJ38" s="1406">
        <v>3</v>
      </c>
      <c r="BK38" s="1407"/>
      <c r="BL38" s="1408"/>
      <c r="BM38" s="1406">
        <v>4</v>
      </c>
      <c r="BN38" s="1407"/>
      <c r="BO38" s="1408"/>
      <c r="BP38" s="1406">
        <v>5</v>
      </c>
      <c r="BQ38" s="1407"/>
      <c r="BR38" s="1408"/>
      <c r="BS38" s="1406">
        <v>6</v>
      </c>
      <c r="BT38" s="1407"/>
      <c r="BU38" s="1408"/>
      <c r="BV38" s="1406" t="s">
        <v>182</v>
      </c>
      <c r="BW38" s="1407"/>
      <c r="BX38" s="1408"/>
      <c r="BY38" s="1406" t="s">
        <v>179</v>
      </c>
      <c r="BZ38" s="1407"/>
      <c r="CA38" s="1409"/>
    </row>
    <row r="39" spans="3:79" s="514" customFormat="1" ht="15.75">
      <c r="C39" s="1405"/>
      <c r="D39" s="518" t="s">
        <v>240</v>
      </c>
      <c r="E39" s="518" t="s">
        <v>241</v>
      </c>
      <c r="F39" s="518" t="s">
        <v>234</v>
      </c>
      <c r="G39" s="518" t="s">
        <v>240</v>
      </c>
      <c r="H39" s="518" t="s">
        <v>241</v>
      </c>
      <c r="I39" s="518" t="s">
        <v>234</v>
      </c>
      <c r="J39" s="518" t="s">
        <v>240</v>
      </c>
      <c r="K39" s="518" t="s">
        <v>241</v>
      </c>
      <c r="L39" s="518" t="s">
        <v>234</v>
      </c>
      <c r="M39" s="518" t="s">
        <v>240</v>
      </c>
      <c r="N39" s="518" t="s">
        <v>241</v>
      </c>
      <c r="O39" s="518" t="s">
        <v>234</v>
      </c>
      <c r="P39" s="518" t="s">
        <v>240</v>
      </c>
      <c r="Q39" s="518" t="s">
        <v>241</v>
      </c>
      <c r="R39" s="518" t="s">
        <v>234</v>
      </c>
      <c r="S39" s="518" t="s">
        <v>240</v>
      </c>
      <c r="T39" s="518" t="s">
        <v>241</v>
      </c>
      <c r="U39" s="518" t="s">
        <v>234</v>
      </c>
      <c r="V39" s="518" t="s">
        <v>240</v>
      </c>
      <c r="W39" s="518" t="s">
        <v>241</v>
      </c>
      <c r="X39" s="518" t="s">
        <v>234</v>
      </c>
      <c r="Y39" s="518" t="s">
        <v>240</v>
      </c>
      <c r="Z39" s="518" t="s">
        <v>241</v>
      </c>
      <c r="AA39" s="518" t="s">
        <v>234</v>
      </c>
      <c r="AB39" s="515"/>
      <c r="AC39" s="1405"/>
      <c r="AD39" s="518" t="s">
        <v>240</v>
      </c>
      <c r="AE39" s="518" t="s">
        <v>241</v>
      </c>
      <c r="AF39" s="518" t="s">
        <v>234</v>
      </c>
      <c r="AG39" s="518" t="s">
        <v>240</v>
      </c>
      <c r="AH39" s="518" t="s">
        <v>241</v>
      </c>
      <c r="AI39" s="518" t="s">
        <v>234</v>
      </c>
      <c r="AJ39" s="518" t="s">
        <v>240</v>
      </c>
      <c r="AK39" s="518" t="s">
        <v>241</v>
      </c>
      <c r="AL39" s="518" t="s">
        <v>234</v>
      </c>
      <c r="AM39" s="518" t="s">
        <v>240</v>
      </c>
      <c r="AN39" s="518" t="s">
        <v>241</v>
      </c>
      <c r="AO39" s="518" t="s">
        <v>234</v>
      </c>
      <c r="AP39" s="518" t="s">
        <v>240</v>
      </c>
      <c r="AQ39" s="518" t="s">
        <v>241</v>
      </c>
      <c r="AR39" s="518" t="s">
        <v>234</v>
      </c>
      <c r="AS39" s="518" t="s">
        <v>240</v>
      </c>
      <c r="AT39" s="518" t="s">
        <v>241</v>
      </c>
      <c r="AU39" s="518" t="s">
        <v>234</v>
      </c>
      <c r="AV39" s="518" t="s">
        <v>240</v>
      </c>
      <c r="AW39" s="518" t="s">
        <v>241</v>
      </c>
      <c r="AX39" s="518" t="s">
        <v>234</v>
      </c>
      <c r="AY39" s="518" t="s">
        <v>240</v>
      </c>
      <c r="AZ39" s="518" t="s">
        <v>241</v>
      </c>
      <c r="BA39" s="518" t="s">
        <v>234</v>
      </c>
      <c r="BC39" s="1405"/>
      <c r="BD39" s="518" t="s">
        <v>240</v>
      </c>
      <c r="BE39" s="518" t="s">
        <v>241</v>
      </c>
      <c r="BF39" s="518" t="s">
        <v>234</v>
      </c>
      <c r="BG39" s="518" t="s">
        <v>240</v>
      </c>
      <c r="BH39" s="518" t="s">
        <v>241</v>
      </c>
      <c r="BI39" s="518" t="s">
        <v>234</v>
      </c>
      <c r="BJ39" s="518" t="s">
        <v>240</v>
      </c>
      <c r="BK39" s="518" t="s">
        <v>241</v>
      </c>
      <c r="BL39" s="518" t="s">
        <v>234</v>
      </c>
      <c r="BM39" s="518" t="s">
        <v>240</v>
      </c>
      <c r="BN39" s="518" t="s">
        <v>241</v>
      </c>
      <c r="BO39" s="518" t="s">
        <v>234</v>
      </c>
      <c r="BP39" s="518" t="s">
        <v>240</v>
      </c>
      <c r="BQ39" s="518" t="s">
        <v>241</v>
      </c>
      <c r="BR39" s="518" t="s">
        <v>234</v>
      </c>
      <c r="BS39" s="518" t="s">
        <v>240</v>
      </c>
      <c r="BT39" s="518" t="s">
        <v>241</v>
      </c>
      <c r="BU39" s="518" t="s">
        <v>234</v>
      </c>
      <c r="BV39" s="518" t="s">
        <v>240</v>
      </c>
      <c r="BW39" s="518" t="s">
        <v>241</v>
      </c>
      <c r="BX39" s="518" t="s">
        <v>234</v>
      </c>
      <c r="BY39" s="518" t="s">
        <v>240</v>
      </c>
      <c r="BZ39" s="518" t="s">
        <v>241</v>
      </c>
      <c r="CA39" s="518" t="s">
        <v>234</v>
      </c>
    </row>
    <row r="40" spans="3:79" s="514" customFormat="1" ht="15.75">
      <c r="C40" s="519" t="s">
        <v>183</v>
      </c>
      <c r="D40" s="520">
        <v>0</v>
      </c>
      <c r="E40" s="520">
        <v>0</v>
      </c>
      <c r="F40" s="520">
        <f>D40+E40</f>
        <v>0</v>
      </c>
      <c r="G40" s="520">
        <v>0</v>
      </c>
      <c r="H40" s="520">
        <v>0</v>
      </c>
      <c r="I40" s="520">
        <f>G40+H40</f>
        <v>0</v>
      </c>
      <c r="J40" s="520">
        <v>0</v>
      </c>
      <c r="K40" s="520">
        <v>0</v>
      </c>
      <c r="L40" s="520">
        <f>J40+K40</f>
        <v>0</v>
      </c>
      <c r="M40" s="520">
        <v>0</v>
      </c>
      <c r="N40" s="520">
        <v>0</v>
      </c>
      <c r="O40" s="520">
        <f>M40+N40</f>
        <v>0</v>
      </c>
      <c r="P40" s="520">
        <v>0</v>
      </c>
      <c r="Q40" s="520">
        <v>0</v>
      </c>
      <c r="R40" s="520">
        <f>P40+Q40</f>
        <v>0</v>
      </c>
      <c r="S40" s="520">
        <v>0</v>
      </c>
      <c r="T40" s="520">
        <v>0</v>
      </c>
      <c r="U40" s="520">
        <f>S40+T40</f>
        <v>0</v>
      </c>
      <c r="V40" s="520">
        <v>0</v>
      </c>
      <c r="W40" s="520">
        <v>0</v>
      </c>
      <c r="X40" s="520">
        <f>V40+W40</f>
        <v>0</v>
      </c>
      <c r="Y40" s="521">
        <f t="shared" ref="Y40:Z47" si="92">D40+G40+J40+M40+P40+S40+V40</f>
        <v>0</v>
      </c>
      <c r="Z40" s="521">
        <f t="shared" si="92"/>
        <v>0</v>
      </c>
      <c r="AA40" s="522">
        <f>Y40+Z40</f>
        <v>0</v>
      </c>
      <c r="AB40" s="512"/>
      <c r="AC40" s="519" t="s">
        <v>183</v>
      </c>
      <c r="AD40" s="740">
        <v>0</v>
      </c>
      <c r="AE40" s="740">
        <v>0</v>
      </c>
      <c r="AF40" s="520">
        <f>AD40+AE40</f>
        <v>0</v>
      </c>
      <c r="AG40" s="740">
        <v>0</v>
      </c>
      <c r="AH40" s="740">
        <v>0</v>
      </c>
      <c r="AI40" s="520">
        <f>AG40+AH40</f>
        <v>0</v>
      </c>
      <c r="AJ40" s="740">
        <v>0</v>
      </c>
      <c r="AK40" s="740">
        <v>0</v>
      </c>
      <c r="AL40" s="520">
        <f>AJ40+AK40</f>
        <v>0</v>
      </c>
      <c r="AM40" s="740">
        <v>0</v>
      </c>
      <c r="AN40" s="740">
        <v>0</v>
      </c>
      <c r="AO40" s="520">
        <f>AM40+AN40</f>
        <v>0</v>
      </c>
      <c r="AP40" s="520">
        <v>0</v>
      </c>
      <c r="AQ40" s="520">
        <v>0</v>
      </c>
      <c r="AR40" s="520">
        <f>AP40+AQ40</f>
        <v>0</v>
      </c>
      <c r="AS40" s="520">
        <v>0</v>
      </c>
      <c r="AT40" s="520">
        <v>0</v>
      </c>
      <c r="AU40" s="520">
        <f>AS40+AT40</f>
        <v>0</v>
      </c>
      <c r="AV40" s="520">
        <v>0</v>
      </c>
      <c r="AW40" s="520">
        <v>0</v>
      </c>
      <c r="AX40" s="520">
        <f>AV40+AW40</f>
        <v>0</v>
      </c>
      <c r="AY40" s="521">
        <f>AD40+AG40+AJ40+AM40+AP40+AS40+AV40</f>
        <v>0</v>
      </c>
      <c r="AZ40" s="521">
        <f>AE40+AH40+AK40+AN40+AQ40+AT40+AW40</f>
        <v>0</v>
      </c>
      <c r="BA40" s="522">
        <f>AY40+AZ40</f>
        <v>0</v>
      </c>
      <c r="BC40" s="519" t="s">
        <v>183</v>
      </c>
      <c r="BD40" s="520">
        <f t="shared" ref="BD40:BD48" si="93">D40+AD40</f>
        <v>0</v>
      </c>
      <c r="BE40" s="520">
        <f t="shared" ref="BE40:BE48" si="94">E40+AE40</f>
        <v>0</v>
      </c>
      <c r="BF40" s="520">
        <f t="shared" ref="BF40:BF48" si="95">F40+AF40</f>
        <v>0</v>
      </c>
      <c r="BG40" s="520">
        <f t="shared" ref="BG40:BG48" si="96">G40+AG40</f>
        <v>0</v>
      </c>
      <c r="BH40" s="520">
        <f t="shared" ref="BH40:BH48" si="97">H40+AH40</f>
        <v>0</v>
      </c>
      <c r="BI40" s="520">
        <f t="shared" ref="BI40:BI48" si="98">I40+AI40</f>
        <v>0</v>
      </c>
      <c r="BJ40" s="520">
        <f t="shared" ref="BJ40:BJ48" si="99">J40+AJ40</f>
        <v>0</v>
      </c>
      <c r="BK40" s="520">
        <f t="shared" ref="BK40:BK48" si="100">K40+AK40</f>
        <v>0</v>
      </c>
      <c r="BL40" s="520">
        <f t="shared" ref="BL40:BL48" si="101">L40+AL40</f>
        <v>0</v>
      </c>
      <c r="BM40" s="520">
        <f t="shared" ref="BM40:BM48" si="102">M40+AM40</f>
        <v>0</v>
      </c>
      <c r="BN40" s="520">
        <f t="shared" ref="BN40:BN48" si="103">N40+AN40</f>
        <v>0</v>
      </c>
      <c r="BO40" s="520">
        <f t="shared" ref="BO40:BO48" si="104">O40+AO40</f>
        <v>0</v>
      </c>
      <c r="BP40" s="520">
        <f t="shared" ref="BP40:BP48" si="105">P40+AP40</f>
        <v>0</v>
      </c>
      <c r="BQ40" s="520">
        <f t="shared" ref="BQ40:BQ48" si="106">Q40+AQ40</f>
        <v>0</v>
      </c>
      <c r="BR40" s="520">
        <f t="shared" ref="BR40:BR48" si="107">R40+AR40</f>
        <v>0</v>
      </c>
      <c r="BS40" s="520">
        <f t="shared" ref="BS40:BS48" si="108">S40+AS40</f>
        <v>0</v>
      </c>
      <c r="BT40" s="520">
        <f t="shared" ref="BT40:BT48" si="109">T40+AT40</f>
        <v>0</v>
      </c>
      <c r="BU40" s="520">
        <f t="shared" ref="BU40:BU48" si="110">U40+AU40</f>
        <v>0</v>
      </c>
      <c r="BV40" s="520">
        <f t="shared" ref="BV40:BV48" si="111">V40+AV40</f>
        <v>0</v>
      </c>
      <c r="BW40" s="520">
        <f t="shared" ref="BW40:BW48" si="112">W40+AW40</f>
        <v>0</v>
      </c>
      <c r="BX40" s="520">
        <f t="shared" ref="BX40:BX48" si="113">X40+AX40</f>
        <v>0</v>
      </c>
      <c r="BY40" s="520">
        <f t="shared" ref="BY40:BY48" si="114">Y40+AY40</f>
        <v>0</v>
      </c>
      <c r="BZ40" s="520">
        <f t="shared" ref="BZ40:BZ48" si="115">Z40+AZ40</f>
        <v>0</v>
      </c>
      <c r="CA40" s="520">
        <f t="shared" ref="CA40:CA48" si="116">AA40+BA40</f>
        <v>0</v>
      </c>
    </row>
    <row r="41" spans="3:79" s="514" customFormat="1" ht="15.75">
      <c r="C41" s="519" t="s">
        <v>259</v>
      </c>
      <c r="D41" s="520">
        <v>18</v>
      </c>
      <c r="E41" s="520">
        <v>16</v>
      </c>
      <c r="F41" s="520">
        <f t="shared" ref="F41:F47" si="117">D41+E41</f>
        <v>34</v>
      </c>
      <c r="G41" s="520">
        <v>0</v>
      </c>
      <c r="H41" s="520">
        <v>0</v>
      </c>
      <c r="I41" s="520">
        <f t="shared" ref="I41:I47" si="118">G41+H41</f>
        <v>0</v>
      </c>
      <c r="J41" s="520">
        <v>0</v>
      </c>
      <c r="K41" s="520">
        <v>0</v>
      </c>
      <c r="L41" s="520">
        <f t="shared" ref="L41:L47" si="119">J41+K41</f>
        <v>0</v>
      </c>
      <c r="M41" s="520">
        <v>0</v>
      </c>
      <c r="N41" s="520">
        <v>0</v>
      </c>
      <c r="O41" s="520">
        <f t="shared" ref="O41:O47" si="120">M41+N41</f>
        <v>0</v>
      </c>
      <c r="P41" s="520">
        <v>0</v>
      </c>
      <c r="Q41" s="520">
        <v>0</v>
      </c>
      <c r="R41" s="520">
        <f t="shared" ref="R41:R47" si="121">P41+Q41</f>
        <v>0</v>
      </c>
      <c r="S41" s="520">
        <v>0</v>
      </c>
      <c r="T41" s="520">
        <v>0</v>
      </c>
      <c r="U41" s="520">
        <f t="shared" ref="U41:U47" si="122">S41+T41</f>
        <v>0</v>
      </c>
      <c r="V41" s="520">
        <v>0</v>
      </c>
      <c r="W41" s="520">
        <v>0</v>
      </c>
      <c r="X41" s="520">
        <f t="shared" ref="X41:X47" si="123">V41+W41</f>
        <v>0</v>
      </c>
      <c r="Y41" s="521">
        <f t="shared" si="92"/>
        <v>18</v>
      </c>
      <c r="Z41" s="521">
        <f t="shared" si="92"/>
        <v>16</v>
      </c>
      <c r="AA41" s="522">
        <f t="shared" ref="AA41:AA47" si="124">Y41+Z41</f>
        <v>34</v>
      </c>
      <c r="AB41" s="512"/>
      <c r="AC41" s="519" t="s">
        <v>259</v>
      </c>
      <c r="AD41" s="740">
        <v>191</v>
      </c>
      <c r="AE41" s="740">
        <v>177</v>
      </c>
      <c r="AF41" s="520">
        <f t="shared" ref="AF41:AF47" si="125">AD41+AE41</f>
        <v>368</v>
      </c>
      <c r="AG41" s="740">
        <v>0</v>
      </c>
      <c r="AH41" s="740">
        <v>0</v>
      </c>
      <c r="AI41" s="520">
        <f t="shared" ref="AI41:AI47" si="126">AG41+AH41</f>
        <v>0</v>
      </c>
      <c r="AJ41" s="740">
        <v>0</v>
      </c>
      <c r="AK41" s="740">
        <v>0</v>
      </c>
      <c r="AL41" s="520">
        <f t="shared" ref="AL41:AL47" si="127">AJ41+AK41</f>
        <v>0</v>
      </c>
      <c r="AM41" s="740">
        <v>0</v>
      </c>
      <c r="AN41" s="740">
        <v>0</v>
      </c>
      <c r="AO41" s="520">
        <f t="shared" ref="AO41:AO47" si="128">AM41+AN41</f>
        <v>0</v>
      </c>
      <c r="AP41" s="520">
        <v>0</v>
      </c>
      <c r="AQ41" s="520">
        <v>0</v>
      </c>
      <c r="AR41" s="520">
        <f t="shared" ref="AR41:AR47" si="129">AP41+AQ41</f>
        <v>0</v>
      </c>
      <c r="AS41" s="520">
        <v>0</v>
      </c>
      <c r="AT41" s="520">
        <v>0</v>
      </c>
      <c r="AU41" s="520">
        <f t="shared" ref="AU41:AU47" si="130">AS41+AT41</f>
        <v>0</v>
      </c>
      <c r="AV41" s="520">
        <v>0</v>
      </c>
      <c r="AW41" s="520">
        <v>0</v>
      </c>
      <c r="AX41" s="520">
        <f t="shared" ref="AX41:AX47" si="131">AV41+AW41</f>
        <v>0</v>
      </c>
      <c r="AY41" s="521">
        <f t="shared" ref="AY41:AY47" si="132">AD41+AG41+AJ41+AM41+AP41+AS41+AV41</f>
        <v>191</v>
      </c>
      <c r="AZ41" s="521">
        <f t="shared" ref="AZ41:AZ47" si="133">AE41+AH41+AK41+AN41+AQ41+AT41+AW41</f>
        <v>177</v>
      </c>
      <c r="BA41" s="522">
        <f t="shared" ref="BA41:BA47" si="134">AY41+AZ41</f>
        <v>368</v>
      </c>
      <c r="BC41" s="519" t="s">
        <v>259</v>
      </c>
      <c r="BD41" s="520">
        <f t="shared" si="93"/>
        <v>209</v>
      </c>
      <c r="BE41" s="520">
        <f t="shared" si="94"/>
        <v>193</v>
      </c>
      <c r="BF41" s="520">
        <f t="shared" si="95"/>
        <v>402</v>
      </c>
      <c r="BG41" s="520">
        <f t="shared" si="96"/>
        <v>0</v>
      </c>
      <c r="BH41" s="520">
        <f t="shared" si="97"/>
        <v>0</v>
      </c>
      <c r="BI41" s="520">
        <f t="shared" si="98"/>
        <v>0</v>
      </c>
      <c r="BJ41" s="520">
        <f t="shared" si="99"/>
        <v>0</v>
      </c>
      <c r="BK41" s="520">
        <f t="shared" si="100"/>
        <v>0</v>
      </c>
      <c r="BL41" s="520">
        <f t="shared" si="101"/>
        <v>0</v>
      </c>
      <c r="BM41" s="520">
        <f t="shared" si="102"/>
        <v>0</v>
      </c>
      <c r="BN41" s="520">
        <f t="shared" si="103"/>
        <v>0</v>
      </c>
      <c r="BO41" s="520">
        <f t="shared" si="104"/>
        <v>0</v>
      </c>
      <c r="BP41" s="520">
        <f t="shared" si="105"/>
        <v>0</v>
      </c>
      <c r="BQ41" s="520">
        <f t="shared" si="106"/>
        <v>0</v>
      </c>
      <c r="BR41" s="520">
        <f t="shared" si="107"/>
        <v>0</v>
      </c>
      <c r="BS41" s="520">
        <f t="shared" si="108"/>
        <v>0</v>
      </c>
      <c r="BT41" s="520">
        <f t="shared" si="109"/>
        <v>0</v>
      </c>
      <c r="BU41" s="520">
        <f t="shared" si="110"/>
        <v>0</v>
      </c>
      <c r="BV41" s="520">
        <f t="shared" si="111"/>
        <v>0</v>
      </c>
      <c r="BW41" s="520">
        <f t="shared" si="112"/>
        <v>0</v>
      </c>
      <c r="BX41" s="520">
        <f t="shared" si="113"/>
        <v>0</v>
      </c>
      <c r="BY41" s="520">
        <f t="shared" si="114"/>
        <v>209</v>
      </c>
      <c r="BZ41" s="520">
        <f t="shared" si="115"/>
        <v>193</v>
      </c>
      <c r="CA41" s="520">
        <f t="shared" si="116"/>
        <v>402</v>
      </c>
    </row>
    <row r="42" spans="3:79" s="514" customFormat="1" ht="15.75">
      <c r="C42" s="519" t="s">
        <v>260</v>
      </c>
      <c r="D42" s="520">
        <v>139</v>
      </c>
      <c r="E42" s="520">
        <v>122</v>
      </c>
      <c r="F42" s="520">
        <f t="shared" si="117"/>
        <v>261</v>
      </c>
      <c r="G42" s="520">
        <v>79</v>
      </c>
      <c r="H42" s="520">
        <v>68</v>
      </c>
      <c r="I42" s="520">
        <f t="shared" si="118"/>
        <v>147</v>
      </c>
      <c r="J42" s="520">
        <v>23</v>
      </c>
      <c r="K42" s="520">
        <v>10</v>
      </c>
      <c r="L42" s="520">
        <f t="shared" si="119"/>
        <v>33</v>
      </c>
      <c r="M42" s="520">
        <v>0</v>
      </c>
      <c r="N42" s="520">
        <v>1</v>
      </c>
      <c r="O42" s="520">
        <f t="shared" si="120"/>
        <v>1</v>
      </c>
      <c r="P42" s="520">
        <v>0</v>
      </c>
      <c r="Q42" s="520">
        <v>0</v>
      </c>
      <c r="R42" s="520">
        <f t="shared" si="121"/>
        <v>0</v>
      </c>
      <c r="S42" s="520">
        <v>0</v>
      </c>
      <c r="T42" s="520">
        <v>0</v>
      </c>
      <c r="U42" s="520">
        <f t="shared" si="122"/>
        <v>0</v>
      </c>
      <c r="V42" s="520">
        <v>0</v>
      </c>
      <c r="W42" s="520">
        <v>0</v>
      </c>
      <c r="X42" s="520">
        <f t="shared" si="123"/>
        <v>0</v>
      </c>
      <c r="Y42" s="521">
        <f t="shared" si="92"/>
        <v>241</v>
      </c>
      <c r="Z42" s="521">
        <f t="shared" si="92"/>
        <v>201</v>
      </c>
      <c r="AA42" s="522">
        <f t="shared" si="124"/>
        <v>442</v>
      </c>
      <c r="AB42" s="512"/>
      <c r="AC42" s="519" t="s">
        <v>260</v>
      </c>
      <c r="AD42" s="740">
        <v>1832</v>
      </c>
      <c r="AE42" s="740">
        <v>1693</v>
      </c>
      <c r="AF42" s="520">
        <f t="shared" si="125"/>
        <v>3525</v>
      </c>
      <c r="AG42" s="740">
        <v>884</v>
      </c>
      <c r="AH42" s="740">
        <v>817</v>
      </c>
      <c r="AI42" s="520">
        <f t="shared" si="126"/>
        <v>1701</v>
      </c>
      <c r="AJ42" s="740">
        <v>142</v>
      </c>
      <c r="AK42" s="740">
        <v>129</v>
      </c>
      <c r="AL42" s="520">
        <f t="shared" si="127"/>
        <v>271</v>
      </c>
      <c r="AM42" s="740">
        <v>15</v>
      </c>
      <c r="AN42" s="740">
        <v>10</v>
      </c>
      <c r="AO42" s="520">
        <f t="shared" si="128"/>
        <v>25</v>
      </c>
      <c r="AP42" s="520">
        <v>2</v>
      </c>
      <c r="AQ42" s="520">
        <v>1</v>
      </c>
      <c r="AR42" s="520">
        <f t="shared" si="129"/>
        <v>3</v>
      </c>
      <c r="AS42" s="520">
        <v>0</v>
      </c>
      <c r="AT42" s="520">
        <v>0</v>
      </c>
      <c r="AU42" s="520">
        <f t="shared" si="130"/>
        <v>0</v>
      </c>
      <c r="AV42" s="520">
        <v>277</v>
      </c>
      <c r="AW42" s="520">
        <v>300</v>
      </c>
      <c r="AX42" s="520">
        <f t="shared" si="131"/>
        <v>577</v>
      </c>
      <c r="AY42" s="521">
        <f t="shared" si="132"/>
        <v>3152</v>
      </c>
      <c r="AZ42" s="521">
        <f t="shared" si="133"/>
        <v>2950</v>
      </c>
      <c r="BA42" s="522">
        <f t="shared" si="134"/>
        <v>6102</v>
      </c>
      <c r="BC42" s="519" t="s">
        <v>260</v>
      </c>
      <c r="BD42" s="520">
        <f t="shared" si="93"/>
        <v>1971</v>
      </c>
      <c r="BE42" s="520">
        <f t="shared" si="94"/>
        <v>1815</v>
      </c>
      <c r="BF42" s="520">
        <f t="shared" si="95"/>
        <v>3786</v>
      </c>
      <c r="BG42" s="520">
        <f t="shared" si="96"/>
        <v>963</v>
      </c>
      <c r="BH42" s="520">
        <f t="shared" si="97"/>
        <v>885</v>
      </c>
      <c r="BI42" s="520">
        <f t="shared" si="98"/>
        <v>1848</v>
      </c>
      <c r="BJ42" s="520">
        <f t="shared" si="99"/>
        <v>165</v>
      </c>
      <c r="BK42" s="520">
        <f t="shared" si="100"/>
        <v>139</v>
      </c>
      <c r="BL42" s="520">
        <f t="shared" si="101"/>
        <v>304</v>
      </c>
      <c r="BM42" s="520">
        <f t="shared" si="102"/>
        <v>15</v>
      </c>
      <c r="BN42" s="520">
        <f t="shared" si="103"/>
        <v>11</v>
      </c>
      <c r="BO42" s="520">
        <f t="shared" si="104"/>
        <v>26</v>
      </c>
      <c r="BP42" s="520">
        <f t="shared" si="105"/>
        <v>2</v>
      </c>
      <c r="BQ42" s="520">
        <f t="shared" si="106"/>
        <v>1</v>
      </c>
      <c r="BR42" s="520">
        <f t="shared" si="107"/>
        <v>3</v>
      </c>
      <c r="BS42" s="520">
        <f t="shared" si="108"/>
        <v>0</v>
      </c>
      <c r="BT42" s="520">
        <f t="shared" si="109"/>
        <v>0</v>
      </c>
      <c r="BU42" s="520">
        <f t="shared" si="110"/>
        <v>0</v>
      </c>
      <c r="BV42" s="520">
        <f t="shared" si="111"/>
        <v>277</v>
      </c>
      <c r="BW42" s="520">
        <f t="shared" si="112"/>
        <v>300</v>
      </c>
      <c r="BX42" s="520">
        <f t="shared" si="113"/>
        <v>577</v>
      </c>
      <c r="BY42" s="520">
        <f t="shared" si="114"/>
        <v>3393</v>
      </c>
      <c r="BZ42" s="520">
        <f t="shared" si="115"/>
        <v>3151</v>
      </c>
      <c r="CA42" s="520">
        <f t="shared" si="116"/>
        <v>6544</v>
      </c>
    </row>
    <row r="43" spans="3:79" s="514" customFormat="1" ht="15.75">
      <c r="C43" s="519" t="s">
        <v>261</v>
      </c>
      <c r="D43" s="520">
        <v>108</v>
      </c>
      <c r="E43" s="520">
        <v>97</v>
      </c>
      <c r="F43" s="520">
        <f t="shared" si="117"/>
        <v>205</v>
      </c>
      <c r="G43" s="520">
        <v>95</v>
      </c>
      <c r="H43" s="520">
        <v>106</v>
      </c>
      <c r="I43" s="520">
        <f t="shared" si="118"/>
        <v>201</v>
      </c>
      <c r="J43" s="520">
        <v>50</v>
      </c>
      <c r="K43" s="520">
        <v>54</v>
      </c>
      <c r="L43" s="520">
        <f t="shared" si="119"/>
        <v>104</v>
      </c>
      <c r="M43" s="520">
        <v>21</v>
      </c>
      <c r="N43" s="520">
        <v>10</v>
      </c>
      <c r="O43" s="520">
        <f t="shared" si="120"/>
        <v>31</v>
      </c>
      <c r="P43" s="520">
        <v>5</v>
      </c>
      <c r="Q43" s="520">
        <v>2</v>
      </c>
      <c r="R43" s="520">
        <f t="shared" si="121"/>
        <v>7</v>
      </c>
      <c r="S43" s="520">
        <v>0</v>
      </c>
      <c r="T43" s="520">
        <v>0</v>
      </c>
      <c r="U43" s="520">
        <f t="shared" si="122"/>
        <v>0</v>
      </c>
      <c r="V43" s="520">
        <v>0</v>
      </c>
      <c r="W43" s="520">
        <v>0</v>
      </c>
      <c r="X43" s="520">
        <f t="shared" si="123"/>
        <v>0</v>
      </c>
      <c r="Y43" s="521">
        <f t="shared" si="92"/>
        <v>279</v>
      </c>
      <c r="Z43" s="521">
        <f t="shared" si="92"/>
        <v>269</v>
      </c>
      <c r="AA43" s="522">
        <f t="shared" si="124"/>
        <v>548</v>
      </c>
      <c r="AB43" s="512"/>
      <c r="AC43" s="519" t="s">
        <v>261</v>
      </c>
      <c r="AD43" s="740">
        <v>1758</v>
      </c>
      <c r="AE43" s="740">
        <v>1623</v>
      </c>
      <c r="AF43" s="520">
        <f t="shared" si="125"/>
        <v>3381</v>
      </c>
      <c r="AG43" s="740">
        <v>1353</v>
      </c>
      <c r="AH43" s="740">
        <v>1249</v>
      </c>
      <c r="AI43" s="520">
        <f t="shared" si="126"/>
        <v>2602</v>
      </c>
      <c r="AJ43" s="740">
        <v>421</v>
      </c>
      <c r="AK43" s="740">
        <v>390</v>
      </c>
      <c r="AL43" s="520">
        <f t="shared" si="127"/>
        <v>811</v>
      </c>
      <c r="AM43" s="740">
        <v>105</v>
      </c>
      <c r="AN43" s="740">
        <v>98</v>
      </c>
      <c r="AO43" s="520">
        <f t="shared" si="128"/>
        <v>203</v>
      </c>
      <c r="AP43" s="520">
        <v>23</v>
      </c>
      <c r="AQ43" s="520">
        <v>19</v>
      </c>
      <c r="AR43" s="520">
        <f t="shared" si="129"/>
        <v>42</v>
      </c>
      <c r="AS43" s="520">
        <v>0</v>
      </c>
      <c r="AT43" s="520">
        <v>0</v>
      </c>
      <c r="AU43" s="520">
        <f t="shared" si="130"/>
        <v>0</v>
      </c>
      <c r="AV43" s="520">
        <v>260</v>
      </c>
      <c r="AW43" s="520">
        <v>242</v>
      </c>
      <c r="AX43" s="520">
        <f t="shared" si="131"/>
        <v>502</v>
      </c>
      <c r="AY43" s="521">
        <f t="shared" si="132"/>
        <v>3920</v>
      </c>
      <c r="AZ43" s="521">
        <f t="shared" si="133"/>
        <v>3621</v>
      </c>
      <c r="BA43" s="522">
        <f t="shared" si="134"/>
        <v>7541</v>
      </c>
      <c r="BC43" s="519" t="s">
        <v>261</v>
      </c>
      <c r="BD43" s="520">
        <f t="shared" si="93"/>
        <v>1866</v>
      </c>
      <c r="BE43" s="520">
        <f t="shared" si="94"/>
        <v>1720</v>
      </c>
      <c r="BF43" s="520">
        <f t="shared" si="95"/>
        <v>3586</v>
      </c>
      <c r="BG43" s="520">
        <f t="shared" si="96"/>
        <v>1448</v>
      </c>
      <c r="BH43" s="520">
        <f t="shared" si="97"/>
        <v>1355</v>
      </c>
      <c r="BI43" s="520">
        <f t="shared" si="98"/>
        <v>2803</v>
      </c>
      <c r="BJ43" s="520">
        <f t="shared" si="99"/>
        <v>471</v>
      </c>
      <c r="BK43" s="520">
        <f t="shared" si="100"/>
        <v>444</v>
      </c>
      <c r="BL43" s="520">
        <f t="shared" si="101"/>
        <v>915</v>
      </c>
      <c r="BM43" s="520">
        <f t="shared" si="102"/>
        <v>126</v>
      </c>
      <c r="BN43" s="520">
        <f t="shared" si="103"/>
        <v>108</v>
      </c>
      <c r="BO43" s="520">
        <f t="shared" si="104"/>
        <v>234</v>
      </c>
      <c r="BP43" s="520">
        <f t="shared" si="105"/>
        <v>28</v>
      </c>
      <c r="BQ43" s="520">
        <f t="shared" si="106"/>
        <v>21</v>
      </c>
      <c r="BR43" s="520">
        <f t="shared" si="107"/>
        <v>49</v>
      </c>
      <c r="BS43" s="520">
        <f t="shared" si="108"/>
        <v>0</v>
      </c>
      <c r="BT43" s="520">
        <f t="shared" si="109"/>
        <v>0</v>
      </c>
      <c r="BU43" s="520">
        <f t="shared" si="110"/>
        <v>0</v>
      </c>
      <c r="BV43" s="520">
        <f t="shared" si="111"/>
        <v>260</v>
      </c>
      <c r="BW43" s="520">
        <f t="shared" si="112"/>
        <v>242</v>
      </c>
      <c r="BX43" s="520">
        <f t="shared" si="113"/>
        <v>502</v>
      </c>
      <c r="BY43" s="520">
        <f t="shared" si="114"/>
        <v>4199</v>
      </c>
      <c r="BZ43" s="520">
        <f t="shared" si="115"/>
        <v>3890</v>
      </c>
      <c r="CA43" s="520">
        <f t="shared" si="116"/>
        <v>8089</v>
      </c>
    </row>
    <row r="44" spans="3:79" s="514" customFormat="1" ht="15.75">
      <c r="C44" s="519" t="s">
        <v>262</v>
      </c>
      <c r="D44" s="520">
        <v>34</v>
      </c>
      <c r="E44" s="520">
        <v>31</v>
      </c>
      <c r="F44" s="520">
        <f t="shared" si="117"/>
        <v>65</v>
      </c>
      <c r="G44" s="520">
        <v>60</v>
      </c>
      <c r="H44" s="520">
        <v>45</v>
      </c>
      <c r="I44" s="520">
        <f t="shared" si="118"/>
        <v>105</v>
      </c>
      <c r="J44" s="520">
        <v>21</v>
      </c>
      <c r="K44" s="520">
        <v>32</v>
      </c>
      <c r="L44" s="520">
        <f t="shared" si="119"/>
        <v>53</v>
      </c>
      <c r="M44" s="520">
        <v>15</v>
      </c>
      <c r="N44" s="520">
        <v>11</v>
      </c>
      <c r="O44" s="520">
        <f t="shared" si="120"/>
        <v>26</v>
      </c>
      <c r="P44" s="520">
        <v>1</v>
      </c>
      <c r="Q44" s="520">
        <v>0</v>
      </c>
      <c r="R44" s="520">
        <f t="shared" si="121"/>
        <v>1</v>
      </c>
      <c r="S44" s="520">
        <v>0</v>
      </c>
      <c r="T44" s="520">
        <v>0</v>
      </c>
      <c r="U44" s="520">
        <f t="shared" si="122"/>
        <v>0</v>
      </c>
      <c r="V44" s="520">
        <v>2</v>
      </c>
      <c r="W44" s="520">
        <v>1</v>
      </c>
      <c r="X44" s="520">
        <f t="shared" si="123"/>
        <v>3</v>
      </c>
      <c r="Y44" s="521">
        <f t="shared" si="92"/>
        <v>133</v>
      </c>
      <c r="Z44" s="521">
        <f t="shared" si="92"/>
        <v>120</v>
      </c>
      <c r="AA44" s="522">
        <f t="shared" si="124"/>
        <v>253</v>
      </c>
      <c r="AB44" s="512"/>
      <c r="AC44" s="519" t="s">
        <v>262</v>
      </c>
      <c r="AD44" s="740">
        <v>650</v>
      </c>
      <c r="AE44" s="740">
        <v>601</v>
      </c>
      <c r="AF44" s="520">
        <f t="shared" si="125"/>
        <v>1251</v>
      </c>
      <c r="AG44" s="740">
        <v>910</v>
      </c>
      <c r="AH44" s="740">
        <v>841</v>
      </c>
      <c r="AI44" s="520">
        <f t="shared" si="126"/>
        <v>1751</v>
      </c>
      <c r="AJ44" s="740">
        <v>300</v>
      </c>
      <c r="AK44" s="740">
        <v>277</v>
      </c>
      <c r="AL44" s="520">
        <f t="shared" si="127"/>
        <v>577</v>
      </c>
      <c r="AM44" s="740">
        <v>91</v>
      </c>
      <c r="AN44" s="740">
        <v>85</v>
      </c>
      <c r="AO44" s="520">
        <f t="shared" si="128"/>
        <v>176</v>
      </c>
      <c r="AP44" s="520">
        <v>32</v>
      </c>
      <c r="AQ44" s="520">
        <v>20</v>
      </c>
      <c r="AR44" s="520">
        <f t="shared" si="129"/>
        <v>52</v>
      </c>
      <c r="AS44" s="520">
        <v>0</v>
      </c>
      <c r="AT44" s="520">
        <v>0</v>
      </c>
      <c r="AU44" s="520">
        <f t="shared" si="130"/>
        <v>0</v>
      </c>
      <c r="AV44" s="520">
        <v>145</v>
      </c>
      <c r="AW44" s="520">
        <v>135</v>
      </c>
      <c r="AX44" s="520">
        <f t="shared" si="131"/>
        <v>280</v>
      </c>
      <c r="AY44" s="521">
        <f t="shared" si="132"/>
        <v>2128</v>
      </c>
      <c r="AZ44" s="521">
        <f t="shared" si="133"/>
        <v>1959</v>
      </c>
      <c r="BA44" s="522">
        <f t="shared" si="134"/>
        <v>4087</v>
      </c>
      <c r="BC44" s="519" t="s">
        <v>262</v>
      </c>
      <c r="BD44" s="520">
        <f t="shared" si="93"/>
        <v>684</v>
      </c>
      <c r="BE44" s="520">
        <f t="shared" si="94"/>
        <v>632</v>
      </c>
      <c r="BF44" s="520">
        <f t="shared" si="95"/>
        <v>1316</v>
      </c>
      <c r="BG44" s="520">
        <f t="shared" si="96"/>
        <v>970</v>
      </c>
      <c r="BH44" s="520">
        <f t="shared" si="97"/>
        <v>886</v>
      </c>
      <c r="BI44" s="520">
        <f t="shared" si="98"/>
        <v>1856</v>
      </c>
      <c r="BJ44" s="520">
        <f t="shared" si="99"/>
        <v>321</v>
      </c>
      <c r="BK44" s="520">
        <f t="shared" si="100"/>
        <v>309</v>
      </c>
      <c r="BL44" s="520">
        <f t="shared" si="101"/>
        <v>630</v>
      </c>
      <c r="BM44" s="520">
        <f t="shared" si="102"/>
        <v>106</v>
      </c>
      <c r="BN44" s="520">
        <f t="shared" si="103"/>
        <v>96</v>
      </c>
      <c r="BO44" s="520">
        <f t="shared" si="104"/>
        <v>202</v>
      </c>
      <c r="BP44" s="520">
        <f t="shared" si="105"/>
        <v>33</v>
      </c>
      <c r="BQ44" s="520">
        <f t="shared" si="106"/>
        <v>20</v>
      </c>
      <c r="BR44" s="520">
        <f t="shared" si="107"/>
        <v>53</v>
      </c>
      <c r="BS44" s="520">
        <f t="shared" si="108"/>
        <v>0</v>
      </c>
      <c r="BT44" s="520">
        <f t="shared" si="109"/>
        <v>0</v>
      </c>
      <c r="BU44" s="520">
        <f t="shared" si="110"/>
        <v>0</v>
      </c>
      <c r="BV44" s="520">
        <f t="shared" si="111"/>
        <v>147</v>
      </c>
      <c r="BW44" s="520">
        <f t="shared" si="112"/>
        <v>136</v>
      </c>
      <c r="BX44" s="520">
        <f t="shared" si="113"/>
        <v>283</v>
      </c>
      <c r="BY44" s="520">
        <f t="shared" si="114"/>
        <v>2261</v>
      </c>
      <c r="BZ44" s="520">
        <f t="shared" si="115"/>
        <v>2079</v>
      </c>
      <c r="CA44" s="520">
        <f t="shared" si="116"/>
        <v>4340</v>
      </c>
    </row>
    <row r="45" spans="3:79" s="514" customFormat="1" ht="15.75">
      <c r="C45" s="519" t="s">
        <v>263</v>
      </c>
      <c r="D45" s="520">
        <v>11</v>
      </c>
      <c r="E45" s="520">
        <v>9</v>
      </c>
      <c r="F45" s="520">
        <f t="shared" si="117"/>
        <v>20</v>
      </c>
      <c r="G45" s="520">
        <v>20</v>
      </c>
      <c r="H45" s="520">
        <v>15</v>
      </c>
      <c r="I45" s="520">
        <f t="shared" si="118"/>
        <v>35</v>
      </c>
      <c r="J45" s="520">
        <v>9</v>
      </c>
      <c r="K45" s="520">
        <v>6</v>
      </c>
      <c r="L45" s="520">
        <f t="shared" si="119"/>
        <v>15</v>
      </c>
      <c r="M45" s="520">
        <v>4</v>
      </c>
      <c r="N45" s="520">
        <v>2</v>
      </c>
      <c r="O45" s="520">
        <f t="shared" si="120"/>
        <v>6</v>
      </c>
      <c r="P45" s="520">
        <v>1</v>
      </c>
      <c r="Q45" s="520">
        <v>1</v>
      </c>
      <c r="R45" s="520">
        <f t="shared" si="121"/>
        <v>2</v>
      </c>
      <c r="S45" s="520">
        <v>0</v>
      </c>
      <c r="T45" s="520">
        <v>0</v>
      </c>
      <c r="U45" s="520">
        <f t="shared" si="122"/>
        <v>0</v>
      </c>
      <c r="V45" s="520">
        <v>2</v>
      </c>
      <c r="W45" s="520">
        <v>3</v>
      </c>
      <c r="X45" s="520">
        <f t="shared" si="123"/>
        <v>5</v>
      </c>
      <c r="Y45" s="521">
        <f t="shared" si="92"/>
        <v>47</v>
      </c>
      <c r="Z45" s="521">
        <f t="shared" si="92"/>
        <v>36</v>
      </c>
      <c r="AA45" s="522">
        <f t="shared" si="124"/>
        <v>83</v>
      </c>
      <c r="AB45" s="512"/>
      <c r="AC45" s="519" t="s">
        <v>263</v>
      </c>
      <c r="AD45" s="740">
        <v>114</v>
      </c>
      <c r="AE45" s="740">
        <v>105</v>
      </c>
      <c r="AF45" s="520">
        <f t="shared" si="125"/>
        <v>219</v>
      </c>
      <c r="AG45" s="740">
        <v>229</v>
      </c>
      <c r="AH45" s="740">
        <v>212</v>
      </c>
      <c r="AI45" s="520">
        <f t="shared" si="126"/>
        <v>441</v>
      </c>
      <c r="AJ45" s="740">
        <v>110</v>
      </c>
      <c r="AK45" s="740">
        <v>102</v>
      </c>
      <c r="AL45" s="520">
        <f t="shared" si="127"/>
        <v>212</v>
      </c>
      <c r="AM45" s="740">
        <v>38</v>
      </c>
      <c r="AN45" s="740">
        <v>36</v>
      </c>
      <c r="AO45" s="520">
        <f t="shared" si="128"/>
        <v>74</v>
      </c>
      <c r="AP45" s="520">
        <v>18</v>
      </c>
      <c r="AQ45" s="520">
        <v>13</v>
      </c>
      <c r="AR45" s="520">
        <f t="shared" si="129"/>
        <v>31</v>
      </c>
      <c r="AS45" s="520">
        <v>0</v>
      </c>
      <c r="AT45" s="520">
        <v>0</v>
      </c>
      <c r="AU45" s="520">
        <f t="shared" si="130"/>
        <v>0</v>
      </c>
      <c r="AV45" s="520">
        <v>20</v>
      </c>
      <c r="AW45" s="520">
        <v>19</v>
      </c>
      <c r="AX45" s="520">
        <f t="shared" si="131"/>
        <v>39</v>
      </c>
      <c r="AY45" s="521">
        <f t="shared" si="132"/>
        <v>529</v>
      </c>
      <c r="AZ45" s="521">
        <f t="shared" si="133"/>
        <v>487</v>
      </c>
      <c r="BA45" s="522">
        <f t="shared" si="134"/>
        <v>1016</v>
      </c>
      <c r="BC45" s="519" t="s">
        <v>263</v>
      </c>
      <c r="BD45" s="520">
        <f t="shared" si="93"/>
        <v>125</v>
      </c>
      <c r="BE45" s="520">
        <f t="shared" si="94"/>
        <v>114</v>
      </c>
      <c r="BF45" s="520">
        <f t="shared" si="95"/>
        <v>239</v>
      </c>
      <c r="BG45" s="520">
        <f t="shared" si="96"/>
        <v>249</v>
      </c>
      <c r="BH45" s="520">
        <f t="shared" si="97"/>
        <v>227</v>
      </c>
      <c r="BI45" s="520">
        <f t="shared" si="98"/>
        <v>476</v>
      </c>
      <c r="BJ45" s="520">
        <f t="shared" si="99"/>
        <v>119</v>
      </c>
      <c r="BK45" s="520">
        <f t="shared" si="100"/>
        <v>108</v>
      </c>
      <c r="BL45" s="520">
        <f t="shared" si="101"/>
        <v>227</v>
      </c>
      <c r="BM45" s="520">
        <f t="shared" si="102"/>
        <v>42</v>
      </c>
      <c r="BN45" s="520">
        <f t="shared" si="103"/>
        <v>38</v>
      </c>
      <c r="BO45" s="520">
        <f t="shared" si="104"/>
        <v>80</v>
      </c>
      <c r="BP45" s="520">
        <f t="shared" si="105"/>
        <v>19</v>
      </c>
      <c r="BQ45" s="520">
        <f t="shared" si="106"/>
        <v>14</v>
      </c>
      <c r="BR45" s="520">
        <f t="shared" si="107"/>
        <v>33</v>
      </c>
      <c r="BS45" s="520">
        <f t="shared" si="108"/>
        <v>0</v>
      </c>
      <c r="BT45" s="520">
        <f t="shared" si="109"/>
        <v>0</v>
      </c>
      <c r="BU45" s="520">
        <f t="shared" si="110"/>
        <v>0</v>
      </c>
      <c r="BV45" s="520">
        <f t="shared" si="111"/>
        <v>22</v>
      </c>
      <c r="BW45" s="520">
        <f t="shared" si="112"/>
        <v>22</v>
      </c>
      <c r="BX45" s="520">
        <f t="shared" si="113"/>
        <v>44</v>
      </c>
      <c r="BY45" s="520">
        <f t="shared" si="114"/>
        <v>576</v>
      </c>
      <c r="BZ45" s="520">
        <f t="shared" si="115"/>
        <v>523</v>
      </c>
      <c r="CA45" s="520">
        <f t="shared" si="116"/>
        <v>1099</v>
      </c>
    </row>
    <row r="46" spans="3:79" s="514" customFormat="1" ht="15.75">
      <c r="C46" s="519" t="s">
        <v>264</v>
      </c>
      <c r="D46" s="520">
        <v>4</v>
      </c>
      <c r="E46" s="520">
        <v>2</v>
      </c>
      <c r="F46" s="520">
        <f t="shared" si="117"/>
        <v>6</v>
      </c>
      <c r="G46" s="520">
        <v>2</v>
      </c>
      <c r="H46" s="520">
        <v>0</v>
      </c>
      <c r="I46" s="520">
        <f t="shared" si="118"/>
        <v>2</v>
      </c>
      <c r="J46" s="520">
        <v>1</v>
      </c>
      <c r="K46" s="520">
        <v>1</v>
      </c>
      <c r="L46" s="520">
        <f t="shared" si="119"/>
        <v>2</v>
      </c>
      <c r="M46" s="520">
        <v>0</v>
      </c>
      <c r="N46" s="520">
        <v>0</v>
      </c>
      <c r="O46" s="520">
        <f t="shared" si="120"/>
        <v>0</v>
      </c>
      <c r="P46" s="520">
        <v>0</v>
      </c>
      <c r="Q46" s="520">
        <v>0</v>
      </c>
      <c r="R46" s="520">
        <f t="shared" si="121"/>
        <v>0</v>
      </c>
      <c r="S46" s="520">
        <v>0</v>
      </c>
      <c r="T46" s="520">
        <v>0</v>
      </c>
      <c r="U46" s="520">
        <f t="shared" si="122"/>
        <v>0</v>
      </c>
      <c r="V46" s="520">
        <v>1</v>
      </c>
      <c r="W46" s="520">
        <v>1</v>
      </c>
      <c r="X46" s="520">
        <f t="shared" si="123"/>
        <v>2</v>
      </c>
      <c r="Y46" s="521">
        <f t="shared" si="92"/>
        <v>8</v>
      </c>
      <c r="Z46" s="521">
        <f t="shared" si="92"/>
        <v>4</v>
      </c>
      <c r="AA46" s="522">
        <f t="shared" si="124"/>
        <v>12</v>
      </c>
      <c r="AB46" s="512"/>
      <c r="AC46" s="519" t="s">
        <v>264</v>
      </c>
      <c r="AD46" s="740">
        <v>19</v>
      </c>
      <c r="AE46" s="740">
        <v>18</v>
      </c>
      <c r="AF46" s="520">
        <f t="shared" si="125"/>
        <v>37</v>
      </c>
      <c r="AG46" s="740">
        <v>22</v>
      </c>
      <c r="AH46" s="740">
        <v>20</v>
      </c>
      <c r="AI46" s="520">
        <f t="shared" si="126"/>
        <v>42</v>
      </c>
      <c r="AJ46" s="740">
        <v>12</v>
      </c>
      <c r="AK46" s="740">
        <v>11</v>
      </c>
      <c r="AL46" s="520">
        <f t="shared" si="127"/>
        <v>23</v>
      </c>
      <c r="AM46" s="740">
        <v>7</v>
      </c>
      <c r="AN46" s="740">
        <v>3</v>
      </c>
      <c r="AO46" s="520">
        <f t="shared" si="128"/>
        <v>10</v>
      </c>
      <c r="AP46" s="520">
        <v>3</v>
      </c>
      <c r="AQ46" s="520">
        <v>2</v>
      </c>
      <c r="AR46" s="520">
        <f t="shared" si="129"/>
        <v>5</v>
      </c>
      <c r="AS46" s="520">
        <v>0</v>
      </c>
      <c r="AT46" s="520">
        <v>0</v>
      </c>
      <c r="AU46" s="520">
        <f t="shared" si="130"/>
        <v>0</v>
      </c>
      <c r="AV46" s="520">
        <v>2</v>
      </c>
      <c r="AW46" s="520">
        <v>4</v>
      </c>
      <c r="AX46" s="520">
        <f t="shared" si="131"/>
        <v>6</v>
      </c>
      <c r="AY46" s="521">
        <f t="shared" si="132"/>
        <v>65</v>
      </c>
      <c r="AZ46" s="521">
        <f t="shared" si="133"/>
        <v>58</v>
      </c>
      <c r="BA46" s="522">
        <f t="shared" si="134"/>
        <v>123</v>
      </c>
      <c r="BC46" s="519" t="s">
        <v>264</v>
      </c>
      <c r="BD46" s="520">
        <f t="shared" si="93"/>
        <v>23</v>
      </c>
      <c r="BE46" s="520">
        <f t="shared" si="94"/>
        <v>20</v>
      </c>
      <c r="BF46" s="520">
        <f t="shared" si="95"/>
        <v>43</v>
      </c>
      <c r="BG46" s="520">
        <f t="shared" si="96"/>
        <v>24</v>
      </c>
      <c r="BH46" s="520">
        <f t="shared" si="97"/>
        <v>20</v>
      </c>
      <c r="BI46" s="520">
        <f t="shared" si="98"/>
        <v>44</v>
      </c>
      <c r="BJ46" s="520">
        <f t="shared" si="99"/>
        <v>13</v>
      </c>
      <c r="BK46" s="520">
        <f t="shared" si="100"/>
        <v>12</v>
      </c>
      <c r="BL46" s="520">
        <f t="shared" si="101"/>
        <v>25</v>
      </c>
      <c r="BM46" s="520">
        <f t="shared" si="102"/>
        <v>7</v>
      </c>
      <c r="BN46" s="520">
        <f t="shared" si="103"/>
        <v>3</v>
      </c>
      <c r="BO46" s="520">
        <f t="shared" si="104"/>
        <v>10</v>
      </c>
      <c r="BP46" s="520">
        <f t="shared" si="105"/>
        <v>3</v>
      </c>
      <c r="BQ46" s="520">
        <f t="shared" si="106"/>
        <v>2</v>
      </c>
      <c r="BR46" s="520">
        <f t="shared" si="107"/>
        <v>5</v>
      </c>
      <c r="BS46" s="520">
        <f t="shared" si="108"/>
        <v>0</v>
      </c>
      <c r="BT46" s="520">
        <f t="shared" si="109"/>
        <v>0</v>
      </c>
      <c r="BU46" s="520">
        <f t="shared" si="110"/>
        <v>0</v>
      </c>
      <c r="BV46" s="520">
        <f t="shared" si="111"/>
        <v>3</v>
      </c>
      <c r="BW46" s="520">
        <f t="shared" si="112"/>
        <v>5</v>
      </c>
      <c r="BX46" s="520">
        <f t="shared" si="113"/>
        <v>8</v>
      </c>
      <c r="BY46" s="520">
        <f t="shared" si="114"/>
        <v>73</v>
      </c>
      <c r="BZ46" s="520">
        <f t="shared" si="115"/>
        <v>62</v>
      </c>
      <c r="CA46" s="520">
        <f t="shared" si="116"/>
        <v>135</v>
      </c>
    </row>
    <row r="47" spans="3:79" s="514" customFormat="1" ht="15.75">
      <c r="C47" s="519" t="s">
        <v>184</v>
      </c>
      <c r="D47" s="520">
        <v>1</v>
      </c>
      <c r="E47" s="520">
        <v>1</v>
      </c>
      <c r="F47" s="520">
        <f t="shared" si="117"/>
        <v>2</v>
      </c>
      <c r="G47" s="520">
        <v>4</v>
      </c>
      <c r="H47" s="520">
        <v>1</v>
      </c>
      <c r="I47" s="520">
        <f t="shared" si="118"/>
        <v>5</v>
      </c>
      <c r="J47" s="520">
        <v>3</v>
      </c>
      <c r="K47" s="520">
        <v>1</v>
      </c>
      <c r="L47" s="520">
        <f t="shared" si="119"/>
        <v>4</v>
      </c>
      <c r="M47" s="520">
        <v>0</v>
      </c>
      <c r="N47" s="520">
        <v>0</v>
      </c>
      <c r="O47" s="520">
        <f t="shared" si="120"/>
        <v>0</v>
      </c>
      <c r="P47" s="520">
        <v>0</v>
      </c>
      <c r="Q47" s="520">
        <v>0</v>
      </c>
      <c r="R47" s="520">
        <f t="shared" si="121"/>
        <v>0</v>
      </c>
      <c r="S47" s="520">
        <v>0</v>
      </c>
      <c r="T47" s="520">
        <v>0</v>
      </c>
      <c r="U47" s="520">
        <f t="shared" si="122"/>
        <v>0</v>
      </c>
      <c r="V47" s="520">
        <v>1</v>
      </c>
      <c r="W47" s="520">
        <v>0</v>
      </c>
      <c r="X47" s="520">
        <f t="shared" si="123"/>
        <v>1</v>
      </c>
      <c r="Y47" s="521">
        <f t="shared" si="92"/>
        <v>9</v>
      </c>
      <c r="Z47" s="521">
        <f t="shared" si="92"/>
        <v>3</v>
      </c>
      <c r="AA47" s="522">
        <f t="shared" si="124"/>
        <v>12</v>
      </c>
      <c r="AB47" s="512"/>
      <c r="AC47" s="519" t="s">
        <v>184</v>
      </c>
      <c r="AD47" s="740">
        <v>9</v>
      </c>
      <c r="AE47" s="740">
        <v>8</v>
      </c>
      <c r="AF47" s="520">
        <f t="shared" si="125"/>
        <v>17</v>
      </c>
      <c r="AG47" s="740">
        <v>5</v>
      </c>
      <c r="AH47" s="740">
        <v>3</v>
      </c>
      <c r="AI47" s="520">
        <f t="shared" si="126"/>
        <v>8</v>
      </c>
      <c r="AJ47" s="740">
        <v>2</v>
      </c>
      <c r="AK47" s="740">
        <v>1</v>
      </c>
      <c r="AL47" s="520">
        <f t="shared" si="127"/>
        <v>3</v>
      </c>
      <c r="AM47" s="740">
        <v>2</v>
      </c>
      <c r="AN47" s="740">
        <v>0</v>
      </c>
      <c r="AO47" s="520">
        <f t="shared" si="128"/>
        <v>2</v>
      </c>
      <c r="AP47" s="520">
        <v>1</v>
      </c>
      <c r="AQ47" s="520">
        <v>0</v>
      </c>
      <c r="AR47" s="520">
        <f t="shared" si="129"/>
        <v>1</v>
      </c>
      <c r="AS47" s="520">
        <v>0</v>
      </c>
      <c r="AT47" s="520">
        <v>0</v>
      </c>
      <c r="AU47" s="520">
        <f t="shared" si="130"/>
        <v>0</v>
      </c>
      <c r="AV47" s="520">
        <v>0</v>
      </c>
      <c r="AW47" s="520">
        <v>1</v>
      </c>
      <c r="AX47" s="520">
        <f t="shared" si="131"/>
        <v>1</v>
      </c>
      <c r="AY47" s="521">
        <f t="shared" si="132"/>
        <v>19</v>
      </c>
      <c r="AZ47" s="521">
        <f t="shared" si="133"/>
        <v>13</v>
      </c>
      <c r="BA47" s="522">
        <f t="shared" si="134"/>
        <v>32</v>
      </c>
      <c r="BC47" s="519" t="s">
        <v>184</v>
      </c>
      <c r="BD47" s="520">
        <f t="shared" si="93"/>
        <v>10</v>
      </c>
      <c r="BE47" s="520">
        <f t="shared" si="94"/>
        <v>9</v>
      </c>
      <c r="BF47" s="520">
        <f t="shared" si="95"/>
        <v>19</v>
      </c>
      <c r="BG47" s="520">
        <f t="shared" si="96"/>
        <v>9</v>
      </c>
      <c r="BH47" s="520">
        <f t="shared" si="97"/>
        <v>4</v>
      </c>
      <c r="BI47" s="520">
        <f t="shared" si="98"/>
        <v>13</v>
      </c>
      <c r="BJ47" s="520">
        <f t="shared" si="99"/>
        <v>5</v>
      </c>
      <c r="BK47" s="520">
        <f t="shared" si="100"/>
        <v>2</v>
      </c>
      <c r="BL47" s="520">
        <f t="shared" si="101"/>
        <v>7</v>
      </c>
      <c r="BM47" s="520">
        <f t="shared" si="102"/>
        <v>2</v>
      </c>
      <c r="BN47" s="520">
        <f t="shared" si="103"/>
        <v>0</v>
      </c>
      <c r="BO47" s="520">
        <f t="shared" si="104"/>
        <v>2</v>
      </c>
      <c r="BP47" s="520">
        <f t="shared" si="105"/>
        <v>1</v>
      </c>
      <c r="BQ47" s="520">
        <f t="shared" si="106"/>
        <v>0</v>
      </c>
      <c r="BR47" s="520">
        <f t="shared" si="107"/>
        <v>1</v>
      </c>
      <c r="BS47" s="520">
        <f t="shared" si="108"/>
        <v>0</v>
      </c>
      <c r="BT47" s="520">
        <f t="shared" si="109"/>
        <v>0</v>
      </c>
      <c r="BU47" s="520">
        <f t="shared" si="110"/>
        <v>0</v>
      </c>
      <c r="BV47" s="520">
        <f t="shared" si="111"/>
        <v>1</v>
      </c>
      <c r="BW47" s="520">
        <f t="shared" si="112"/>
        <v>1</v>
      </c>
      <c r="BX47" s="520">
        <f t="shared" si="113"/>
        <v>2</v>
      </c>
      <c r="BY47" s="520">
        <f t="shared" si="114"/>
        <v>28</v>
      </c>
      <c r="BZ47" s="520">
        <f t="shared" si="115"/>
        <v>16</v>
      </c>
      <c r="CA47" s="520">
        <f t="shared" si="116"/>
        <v>44</v>
      </c>
    </row>
    <row r="48" spans="3:79" s="514" customFormat="1" ht="15.75">
      <c r="C48" s="519" t="s">
        <v>6</v>
      </c>
      <c r="D48" s="520">
        <f>SUM(D40:D47)</f>
        <v>315</v>
      </c>
      <c r="E48" s="520">
        <f t="shared" ref="E48" si="135">SUM(E40:E47)</f>
        <v>278</v>
      </c>
      <c r="F48" s="520">
        <f t="shared" ref="F48" si="136">SUM(F40:F47)</f>
        <v>593</v>
      </c>
      <c r="G48" s="520">
        <f t="shared" ref="G48" si="137">SUM(G40:G47)</f>
        <v>260</v>
      </c>
      <c r="H48" s="520">
        <f t="shared" ref="H48" si="138">SUM(H40:H47)</f>
        <v>235</v>
      </c>
      <c r="I48" s="520">
        <f t="shared" ref="I48" si="139">SUM(I40:I47)</f>
        <v>495</v>
      </c>
      <c r="J48" s="520">
        <f t="shared" ref="J48" si="140">SUM(J40:J47)</f>
        <v>107</v>
      </c>
      <c r="K48" s="520">
        <f t="shared" ref="K48" si="141">SUM(K40:K47)</f>
        <v>104</v>
      </c>
      <c r="L48" s="520">
        <f t="shared" ref="L48" si="142">SUM(L40:L47)</f>
        <v>211</v>
      </c>
      <c r="M48" s="520">
        <f t="shared" ref="M48" si="143">SUM(M40:M47)</f>
        <v>40</v>
      </c>
      <c r="N48" s="520">
        <f t="shared" ref="N48" si="144">SUM(N40:N47)</f>
        <v>24</v>
      </c>
      <c r="O48" s="520">
        <f t="shared" ref="O48" si="145">SUM(O40:O47)</f>
        <v>64</v>
      </c>
      <c r="P48" s="520">
        <f t="shared" ref="P48" si="146">SUM(P40:P47)</f>
        <v>7</v>
      </c>
      <c r="Q48" s="520">
        <f t="shared" ref="Q48" si="147">SUM(Q40:Q47)</f>
        <v>3</v>
      </c>
      <c r="R48" s="520">
        <f t="shared" ref="R48" si="148">SUM(R40:R47)</f>
        <v>10</v>
      </c>
      <c r="S48" s="520">
        <f t="shared" ref="S48" si="149">SUM(S40:S47)</f>
        <v>0</v>
      </c>
      <c r="T48" s="520">
        <f t="shared" ref="T48" si="150">SUM(T40:T47)</f>
        <v>0</v>
      </c>
      <c r="U48" s="520">
        <f t="shared" ref="U48" si="151">SUM(U40:U47)</f>
        <v>0</v>
      </c>
      <c r="V48" s="520">
        <f t="shared" ref="V48" si="152">SUM(V40:V47)</f>
        <v>6</v>
      </c>
      <c r="W48" s="520">
        <f t="shared" ref="W48" si="153">SUM(W40:W47)</f>
        <v>5</v>
      </c>
      <c r="X48" s="520">
        <f t="shared" ref="X48" si="154">SUM(X40:X47)</f>
        <v>11</v>
      </c>
      <c r="Y48" s="520">
        <f t="shared" ref="Y48" si="155">SUM(Y40:Y47)</f>
        <v>735</v>
      </c>
      <c r="Z48" s="520">
        <f t="shared" ref="Z48" si="156">SUM(Z40:Z47)</f>
        <v>649</v>
      </c>
      <c r="AA48" s="520">
        <f t="shared" ref="AA48" si="157">SUM(AA40:AA47)</f>
        <v>1384</v>
      </c>
      <c r="AB48" s="512"/>
      <c r="AC48" s="519" t="s">
        <v>6</v>
      </c>
      <c r="AD48" s="520">
        <f>SUM(AD40:AD47)</f>
        <v>4573</v>
      </c>
      <c r="AE48" s="520">
        <f t="shared" ref="AE48" si="158">SUM(AE40:AE47)</f>
        <v>4225</v>
      </c>
      <c r="AF48" s="520">
        <f t="shared" ref="AF48" si="159">SUM(AF40:AF47)</f>
        <v>8798</v>
      </c>
      <c r="AG48" s="520">
        <f t="shared" ref="AG48" si="160">SUM(AG40:AG47)</f>
        <v>3403</v>
      </c>
      <c r="AH48" s="520">
        <f t="shared" ref="AH48" si="161">SUM(AH40:AH47)</f>
        <v>3142</v>
      </c>
      <c r="AI48" s="520">
        <f t="shared" ref="AI48" si="162">SUM(AI40:AI47)</f>
        <v>6545</v>
      </c>
      <c r="AJ48" s="520">
        <f t="shared" ref="AJ48" si="163">SUM(AJ40:AJ47)</f>
        <v>987</v>
      </c>
      <c r="AK48" s="520">
        <f t="shared" ref="AK48" si="164">SUM(AK40:AK47)</f>
        <v>910</v>
      </c>
      <c r="AL48" s="520">
        <f t="shared" ref="AL48" si="165">SUM(AL40:AL47)</f>
        <v>1897</v>
      </c>
      <c r="AM48" s="520">
        <f t="shared" ref="AM48" si="166">SUM(AM40:AM47)</f>
        <v>258</v>
      </c>
      <c r="AN48" s="520">
        <f t="shared" ref="AN48" si="167">SUM(AN40:AN47)</f>
        <v>232</v>
      </c>
      <c r="AO48" s="520">
        <f t="shared" ref="AO48" si="168">SUM(AO40:AO47)</f>
        <v>490</v>
      </c>
      <c r="AP48" s="520">
        <f t="shared" ref="AP48" si="169">SUM(AP40:AP47)</f>
        <v>79</v>
      </c>
      <c r="AQ48" s="520">
        <f t="shared" ref="AQ48" si="170">SUM(AQ40:AQ47)</f>
        <v>55</v>
      </c>
      <c r="AR48" s="520">
        <f t="shared" ref="AR48" si="171">SUM(AR40:AR47)</f>
        <v>134</v>
      </c>
      <c r="AS48" s="520">
        <f t="shared" ref="AS48" si="172">SUM(AS40:AS47)</f>
        <v>0</v>
      </c>
      <c r="AT48" s="520">
        <f t="shared" ref="AT48" si="173">SUM(AT40:AT47)</f>
        <v>0</v>
      </c>
      <c r="AU48" s="520">
        <f t="shared" ref="AU48" si="174">SUM(AU40:AU47)</f>
        <v>0</v>
      </c>
      <c r="AV48" s="520">
        <f t="shared" ref="AV48" si="175">SUM(AV40:AV47)</f>
        <v>704</v>
      </c>
      <c r="AW48" s="520">
        <f t="shared" ref="AW48" si="176">SUM(AW40:AW47)</f>
        <v>701</v>
      </c>
      <c r="AX48" s="520">
        <f t="shared" ref="AX48" si="177">SUM(AX40:AX47)</f>
        <v>1405</v>
      </c>
      <c r="AY48" s="520">
        <f t="shared" ref="AY48" si="178">SUM(AY40:AY47)</f>
        <v>10004</v>
      </c>
      <c r="AZ48" s="520">
        <f t="shared" ref="AZ48" si="179">SUM(AZ40:AZ47)</f>
        <v>9265</v>
      </c>
      <c r="BA48" s="520">
        <f t="shared" ref="BA48" si="180">SUM(BA40:BA47)</f>
        <v>19269</v>
      </c>
      <c r="BC48" s="519" t="s">
        <v>6</v>
      </c>
      <c r="BD48" s="520">
        <f t="shared" si="93"/>
        <v>4888</v>
      </c>
      <c r="BE48" s="520">
        <f t="shared" si="94"/>
        <v>4503</v>
      </c>
      <c r="BF48" s="520">
        <f t="shared" si="95"/>
        <v>9391</v>
      </c>
      <c r="BG48" s="520">
        <f t="shared" si="96"/>
        <v>3663</v>
      </c>
      <c r="BH48" s="520">
        <f t="shared" si="97"/>
        <v>3377</v>
      </c>
      <c r="BI48" s="520">
        <f t="shared" si="98"/>
        <v>7040</v>
      </c>
      <c r="BJ48" s="520">
        <f t="shared" si="99"/>
        <v>1094</v>
      </c>
      <c r="BK48" s="520">
        <f t="shared" si="100"/>
        <v>1014</v>
      </c>
      <c r="BL48" s="520">
        <f t="shared" si="101"/>
        <v>2108</v>
      </c>
      <c r="BM48" s="520">
        <f t="shared" si="102"/>
        <v>298</v>
      </c>
      <c r="BN48" s="520">
        <f t="shared" si="103"/>
        <v>256</v>
      </c>
      <c r="BO48" s="520">
        <f t="shared" si="104"/>
        <v>554</v>
      </c>
      <c r="BP48" s="520">
        <f t="shared" si="105"/>
        <v>86</v>
      </c>
      <c r="BQ48" s="520">
        <f t="shared" si="106"/>
        <v>58</v>
      </c>
      <c r="BR48" s="520">
        <f t="shared" si="107"/>
        <v>144</v>
      </c>
      <c r="BS48" s="520">
        <f t="shared" si="108"/>
        <v>0</v>
      </c>
      <c r="BT48" s="520">
        <f t="shared" si="109"/>
        <v>0</v>
      </c>
      <c r="BU48" s="520">
        <f t="shared" si="110"/>
        <v>0</v>
      </c>
      <c r="BV48" s="520">
        <f t="shared" si="111"/>
        <v>710</v>
      </c>
      <c r="BW48" s="520">
        <f t="shared" si="112"/>
        <v>706</v>
      </c>
      <c r="BX48" s="520">
        <f t="shared" si="113"/>
        <v>1416</v>
      </c>
      <c r="BY48" s="520">
        <f t="shared" si="114"/>
        <v>10739</v>
      </c>
      <c r="BZ48" s="520">
        <f t="shared" si="115"/>
        <v>9914</v>
      </c>
      <c r="CA48" s="520">
        <f t="shared" si="116"/>
        <v>20653</v>
      </c>
    </row>
    <row r="49" spans="3:79" s="514" customFormat="1" ht="16.5" thickBot="1">
      <c r="C49" s="523" t="s">
        <v>185</v>
      </c>
      <c r="D49" s="524">
        <f>D48/$Y$48*100</f>
        <v>42.857142857142854</v>
      </c>
      <c r="E49" s="524">
        <f>E48/$Y$48*100</f>
        <v>37.823129251700685</v>
      </c>
      <c r="F49" s="524">
        <f>F48/$Y$48*100</f>
        <v>80.680272108843539</v>
      </c>
      <c r="G49" s="524"/>
      <c r="H49" s="524"/>
      <c r="I49" s="524"/>
      <c r="J49" s="524"/>
      <c r="K49" s="524"/>
      <c r="L49" s="524"/>
      <c r="M49" s="524"/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  <c r="Y49" s="524"/>
      <c r="Z49" s="524"/>
      <c r="AA49" s="524"/>
      <c r="AB49" s="525"/>
      <c r="AC49" s="523" t="s">
        <v>185</v>
      </c>
      <c r="AD49" s="524"/>
      <c r="AE49" s="524"/>
      <c r="AF49" s="524"/>
      <c r="AG49" s="524"/>
      <c r="AH49" s="524"/>
      <c r="AI49" s="524"/>
      <c r="AJ49" s="524"/>
      <c r="AK49" s="524"/>
      <c r="AL49" s="524"/>
      <c r="AM49" s="524"/>
      <c r="AN49" s="524"/>
      <c r="AO49" s="524"/>
      <c r="AP49" s="524"/>
      <c r="AQ49" s="524"/>
      <c r="AR49" s="524"/>
      <c r="AS49" s="524"/>
      <c r="AT49" s="524"/>
      <c r="AU49" s="524"/>
      <c r="AV49" s="524"/>
      <c r="AW49" s="524"/>
      <c r="AX49" s="524"/>
      <c r="AY49" s="524"/>
      <c r="AZ49" s="524"/>
      <c r="BA49" s="524"/>
      <c r="BC49" s="523" t="s">
        <v>185</v>
      </c>
      <c r="BD49" s="524">
        <f>BD48/$BY$16*100</f>
        <v>24.240019836350115</v>
      </c>
      <c r="BE49" s="524">
        <f>BE48/$BZ$16*100</f>
        <v>24.267083423151544</v>
      </c>
      <c r="BF49" s="524">
        <f>BF48/$CA$16*100</f>
        <v>24.252989333953153</v>
      </c>
      <c r="BG49" s="524">
        <f>BG48/$BY$16*100</f>
        <v>18.165137614678901</v>
      </c>
      <c r="BH49" s="524">
        <f>BH48/$BZ$16*100</f>
        <v>18.198965294244449</v>
      </c>
      <c r="BI49" s="524">
        <f>BI48/$CA$16*100</f>
        <v>18.181348622194673</v>
      </c>
      <c r="BJ49" s="524">
        <f>BJ48/$BY$16*100</f>
        <v>5.4252417555169856</v>
      </c>
      <c r="BK49" s="524">
        <f>BK48/$BZ$16*100</f>
        <v>5.464539771502479</v>
      </c>
      <c r="BL49" s="524">
        <f>BL48/$CA$16*100</f>
        <v>5.4440742749412463</v>
      </c>
      <c r="BM49" s="524">
        <f>BM48/$BY$16*100</f>
        <v>1.4778080833126706</v>
      </c>
      <c r="BN49" s="524">
        <f>BN48/$BZ$16*100</f>
        <v>1.379607674067687</v>
      </c>
      <c r="BO49" s="524">
        <f>BO48/$CA$16*100</f>
        <v>1.4307481728261149</v>
      </c>
      <c r="BP49" s="524">
        <f>BP48/$BY$16*100</f>
        <v>0.42648152739895862</v>
      </c>
      <c r="BQ49" s="524">
        <f>BQ48/$BZ$16*100</f>
        <v>0.31256736365596033</v>
      </c>
      <c r="BR49" s="524">
        <f>BR48/$CA$16*100</f>
        <v>0.37189122181761836</v>
      </c>
      <c r="BS49" s="524">
        <f>BS48/$BY$16*100</f>
        <v>0</v>
      </c>
      <c r="BT49" s="524">
        <f>BT48/$BZ$16*100</f>
        <v>0</v>
      </c>
      <c r="BU49" s="524">
        <f>BU48/$CA$16*100</f>
        <v>0</v>
      </c>
      <c r="BV49" s="524">
        <f>BV48/$BY$16*100</f>
        <v>3.520952144805356</v>
      </c>
      <c r="BW49" s="524">
        <f>BW48/$BZ$16*100</f>
        <v>3.8046992886397928</v>
      </c>
      <c r="BX49" s="524">
        <f>BX48/$CA$16*100</f>
        <v>3.6569303478732467</v>
      </c>
      <c r="BY49" s="524">
        <f>BY48/$BY$16*100</f>
        <v>53.255640962062976</v>
      </c>
      <c r="BZ49" s="524">
        <f>BZ48/$BZ$16*100</f>
        <v>53.427462815261904</v>
      </c>
      <c r="CA49" s="524">
        <f>CA48/$CA$16*100</f>
        <v>53.337981973606055</v>
      </c>
    </row>
    <row r="51" spans="3:79" s="514" customFormat="1" ht="15.75">
      <c r="C51" s="512" t="s">
        <v>489</v>
      </c>
      <c r="D51" s="512"/>
      <c r="E51" s="512"/>
      <c r="F51" s="512"/>
      <c r="G51" s="512"/>
      <c r="H51" s="512"/>
      <c r="I51" s="512"/>
      <c r="J51" s="513" t="s">
        <v>25</v>
      </c>
      <c r="K51" s="513"/>
      <c r="L51" s="513"/>
      <c r="M51" s="512"/>
      <c r="N51" s="512"/>
      <c r="O51" s="512"/>
      <c r="P51" s="512"/>
      <c r="Q51" s="512"/>
      <c r="R51" s="512"/>
      <c r="S51" s="512"/>
      <c r="T51" s="512"/>
      <c r="U51" s="512"/>
      <c r="V51" s="512"/>
      <c r="W51" s="512"/>
      <c r="X51" s="512"/>
      <c r="Y51" s="512"/>
      <c r="Z51" s="512"/>
      <c r="AA51" s="512"/>
      <c r="AB51" s="512"/>
      <c r="AC51" s="512" t="s">
        <v>489</v>
      </c>
      <c r="AD51" s="512"/>
      <c r="AE51" s="512"/>
      <c r="AF51" s="512"/>
      <c r="AG51" s="512"/>
      <c r="AH51" s="512"/>
      <c r="AI51" s="512"/>
      <c r="AJ51" s="550" t="s">
        <v>25</v>
      </c>
      <c r="AK51" s="550"/>
      <c r="AL51" s="550"/>
      <c r="AM51" s="512"/>
      <c r="AN51" s="512"/>
      <c r="AO51" s="512"/>
      <c r="AP51" s="512"/>
      <c r="AQ51" s="512"/>
      <c r="AR51" s="512"/>
      <c r="AS51" s="512"/>
      <c r="AT51" s="512"/>
      <c r="AU51" s="512"/>
      <c r="AV51" s="512"/>
      <c r="AW51" s="512"/>
      <c r="AX51" s="512"/>
      <c r="AY51" s="512"/>
      <c r="AZ51" s="512"/>
      <c r="BA51" s="512"/>
      <c r="BC51" s="512" t="s">
        <v>489</v>
      </c>
      <c r="BD51" s="512"/>
      <c r="BE51" s="512"/>
      <c r="BF51" s="512"/>
      <c r="BG51" s="512"/>
      <c r="BH51" s="512"/>
      <c r="BI51" s="512"/>
      <c r="BJ51" s="550" t="s">
        <v>25</v>
      </c>
      <c r="BK51" s="550"/>
      <c r="BL51" s="550"/>
      <c r="BM51" s="512"/>
      <c r="BN51" s="512"/>
      <c r="BO51" s="512"/>
      <c r="BP51" s="512"/>
      <c r="BQ51" s="512"/>
      <c r="BR51" s="512"/>
      <c r="BS51" s="512"/>
      <c r="BT51" s="512"/>
      <c r="BU51" s="512"/>
      <c r="BV51" s="512"/>
      <c r="BW51" s="512"/>
      <c r="BX51" s="512"/>
      <c r="BY51" s="512"/>
      <c r="BZ51" s="512"/>
      <c r="CA51" s="512"/>
    </row>
    <row r="52" spans="3:79" s="514" customFormat="1" ht="16.5" thickBot="1">
      <c r="C52" s="1410" t="s">
        <v>861</v>
      </c>
      <c r="D52" s="1410"/>
      <c r="E52" s="1410"/>
      <c r="F52" s="1410"/>
      <c r="G52" s="1410"/>
      <c r="H52" s="1410"/>
      <c r="I52" s="1410"/>
      <c r="J52" s="1410"/>
      <c r="K52" s="1410"/>
      <c r="L52" s="1410"/>
      <c r="M52" s="1410"/>
      <c r="N52" s="1410"/>
      <c r="O52" s="1410"/>
      <c r="P52" s="1410"/>
      <c r="Q52" s="1410"/>
      <c r="R52" s="1410"/>
      <c r="S52" s="1410"/>
      <c r="T52" s="1410"/>
      <c r="U52" s="1410"/>
      <c r="V52" s="1410"/>
      <c r="W52" s="1410"/>
      <c r="X52" s="1410"/>
      <c r="Y52" s="1410"/>
      <c r="Z52" s="1410"/>
      <c r="AA52" s="1410"/>
      <c r="AB52" s="515"/>
      <c r="AC52" s="1410" t="s">
        <v>861</v>
      </c>
      <c r="AD52" s="1410"/>
      <c r="AE52" s="1410"/>
      <c r="AF52" s="1410"/>
      <c r="AG52" s="1410"/>
      <c r="AH52" s="1410"/>
      <c r="AI52" s="1410"/>
      <c r="AJ52" s="1410"/>
      <c r="AK52" s="1410"/>
      <c r="AL52" s="1410"/>
      <c r="AM52" s="1410"/>
      <c r="AN52" s="1410"/>
      <c r="AO52" s="1410"/>
      <c r="AP52" s="1410"/>
      <c r="AQ52" s="1410"/>
      <c r="AR52" s="1410"/>
      <c r="AS52" s="1410"/>
      <c r="AT52" s="1410"/>
      <c r="AU52" s="1410"/>
      <c r="AV52" s="1410"/>
      <c r="AW52" s="1410"/>
      <c r="AX52" s="1410"/>
      <c r="AY52" s="1410"/>
      <c r="AZ52" s="1410"/>
      <c r="BA52" s="1410"/>
      <c r="BC52" s="1410" t="s">
        <v>861</v>
      </c>
      <c r="BD52" s="1410"/>
      <c r="BE52" s="1410"/>
      <c r="BF52" s="1410"/>
      <c r="BG52" s="1410"/>
      <c r="BH52" s="1410"/>
      <c r="BI52" s="1410"/>
      <c r="BJ52" s="1410"/>
      <c r="BK52" s="1410"/>
      <c r="BL52" s="1410"/>
      <c r="BM52" s="1410"/>
      <c r="BN52" s="1410"/>
      <c r="BO52" s="1410"/>
      <c r="BP52" s="1410"/>
      <c r="BQ52" s="1410"/>
      <c r="BR52" s="1410"/>
      <c r="BS52" s="1410"/>
      <c r="BT52" s="1410"/>
      <c r="BU52" s="1410"/>
      <c r="BV52" s="1410"/>
      <c r="BW52" s="1410"/>
      <c r="BX52" s="1410"/>
      <c r="BY52" s="1410"/>
      <c r="BZ52" s="1410"/>
      <c r="CA52" s="1410"/>
    </row>
    <row r="53" spans="3:79" s="514" customFormat="1" ht="15.75" customHeight="1">
      <c r="C53" s="516"/>
      <c r="D53" s="1411" t="s">
        <v>95</v>
      </c>
      <c r="E53" s="1411"/>
      <c r="F53" s="1411"/>
      <c r="G53" s="1411"/>
      <c r="H53" s="1411"/>
      <c r="I53" s="1411"/>
      <c r="J53" s="1411"/>
      <c r="K53" s="1411"/>
      <c r="L53" s="1411"/>
      <c r="M53" s="1411"/>
      <c r="N53" s="1411"/>
      <c r="O53" s="1411"/>
      <c r="P53" s="1411"/>
      <c r="Q53" s="1411"/>
      <c r="R53" s="1411"/>
      <c r="S53" s="1411"/>
      <c r="T53" s="1411"/>
      <c r="U53" s="1411"/>
      <c r="V53" s="1411"/>
      <c r="W53" s="1411"/>
      <c r="X53" s="1411"/>
      <c r="Y53" s="1412"/>
      <c r="Z53" s="1412"/>
      <c r="AA53" s="1413"/>
      <c r="AB53" s="515"/>
      <c r="AC53" s="516"/>
      <c r="AD53" s="1411" t="s">
        <v>0</v>
      </c>
      <c r="AE53" s="1411"/>
      <c r="AF53" s="1411"/>
      <c r="AG53" s="1411"/>
      <c r="AH53" s="1411"/>
      <c r="AI53" s="1411"/>
      <c r="AJ53" s="1411"/>
      <c r="AK53" s="1411"/>
      <c r="AL53" s="1411"/>
      <c r="AM53" s="1411"/>
      <c r="AN53" s="1411"/>
      <c r="AO53" s="1411"/>
      <c r="AP53" s="1411"/>
      <c r="AQ53" s="1411"/>
      <c r="AR53" s="1411"/>
      <c r="AS53" s="1411"/>
      <c r="AT53" s="1411"/>
      <c r="AU53" s="1411"/>
      <c r="AV53" s="1411"/>
      <c r="AW53" s="1411"/>
      <c r="AX53" s="1411"/>
      <c r="AY53" s="1412"/>
      <c r="AZ53" s="1412"/>
      <c r="BA53" s="1413"/>
      <c r="BC53" s="516"/>
      <c r="BD53" s="1412" t="s">
        <v>0</v>
      </c>
      <c r="BE53" s="1414"/>
      <c r="BF53" s="1414"/>
      <c r="BG53" s="1414"/>
      <c r="BH53" s="1414"/>
      <c r="BI53" s="1414"/>
      <c r="BJ53" s="1414"/>
      <c r="BK53" s="1414"/>
      <c r="BL53" s="1414"/>
      <c r="BM53" s="1414"/>
      <c r="BN53" s="1414"/>
      <c r="BO53" s="1414"/>
      <c r="BP53" s="1414"/>
      <c r="BQ53" s="1414"/>
      <c r="BR53" s="1414"/>
      <c r="BS53" s="1414"/>
      <c r="BT53" s="1414"/>
      <c r="BU53" s="1414"/>
      <c r="BV53" s="1414"/>
      <c r="BW53" s="1414"/>
      <c r="BX53" s="1414"/>
      <c r="BY53" s="1414"/>
      <c r="BZ53" s="1414"/>
      <c r="CA53" s="1415"/>
    </row>
    <row r="54" spans="3:79" s="514" customFormat="1" ht="15.75" customHeight="1">
      <c r="C54" s="1405" t="s">
        <v>180</v>
      </c>
      <c r="D54" s="1406">
        <v>1</v>
      </c>
      <c r="E54" s="1407"/>
      <c r="F54" s="1408"/>
      <c r="G54" s="1406">
        <v>2</v>
      </c>
      <c r="H54" s="1407"/>
      <c r="I54" s="1408"/>
      <c r="J54" s="1406">
        <v>3</v>
      </c>
      <c r="K54" s="1407"/>
      <c r="L54" s="1408"/>
      <c r="M54" s="1406">
        <v>4</v>
      </c>
      <c r="N54" s="1407"/>
      <c r="O54" s="1408"/>
      <c r="P54" s="1406">
        <v>5</v>
      </c>
      <c r="Q54" s="1407"/>
      <c r="R54" s="1408"/>
      <c r="S54" s="1406">
        <v>6</v>
      </c>
      <c r="T54" s="1407"/>
      <c r="U54" s="1408"/>
      <c r="V54" s="1406" t="s">
        <v>182</v>
      </c>
      <c r="W54" s="1407"/>
      <c r="X54" s="1408"/>
      <c r="Y54" s="1406" t="s">
        <v>179</v>
      </c>
      <c r="Z54" s="1407"/>
      <c r="AA54" s="1409"/>
      <c r="AB54" s="515"/>
      <c r="AC54" s="1405" t="s">
        <v>180</v>
      </c>
      <c r="AD54" s="1406">
        <v>1</v>
      </c>
      <c r="AE54" s="1407"/>
      <c r="AF54" s="1408"/>
      <c r="AG54" s="1406">
        <v>2</v>
      </c>
      <c r="AH54" s="1407"/>
      <c r="AI54" s="1408"/>
      <c r="AJ54" s="1406">
        <v>3</v>
      </c>
      <c r="AK54" s="1407"/>
      <c r="AL54" s="1408"/>
      <c r="AM54" s="1406">
        <v>4</v>
      </c>
      <c r="AN54" s="1407"/>
      <c r="AO54" s="1408"/>
      <c r="AP54" s="1406">
        <v>5</v>
      </c>
      <c r="AQ54" s="1407"/>
      <c r="AR54" s="1408"/>
      <c r="AS54" s="1406">
        <v>6</v>
      </c>
      <c r="AT54" s="1407"/>
      <c r="AU54" s="1408"/>
      <c r="AV54" s="1406" t="s">
        <v>182</v>
      </c>
      <c r="AW54" s="1407"/>
      <c r="AX54" s="1408"/>
      <c r="AY54" s="1406" t="s">
        <v>179</v>
      </c>
      <c r="AZ54" s="1407"/>
      <c r="BA54" s="1409"/>
      <c r="BC54" s="1405" t="s">
        <v>180</v>
      </c>
      <c r="BD54" s="1406">
        <v>1</v>
      </c>
      <c r="BE54" s="1407"/>
      <c r="BF54" s="1408"/>
      <c r="BG54" s="1406">
        <v>2</v>
      </c>
      <c r="BH54" s="1407"/>
      <c r="BI54" s="1408"/>
      <c r="BJ54" s="1406">
        <v>3</v>
      </c>
      <c r="BK54" s="1407"/>
      <c r="BL54" s="1408"/>
      <c r="BM54" s="1406">
        <v>4</v>
      </c>
      <c r="BN54" s="1407"/>
      <c r="BO54" s="1408"/>
      <c r="BP54" s="1406">
        <v>5</v>
      </c>
      <c r="BQ54" s="1407"/>
      <c r="BR54" s="1408"/>
      <c r="BS54" s="1406">
        <v>6</v>
      </c>
      <c r="BT54" s="1407"/>
      <c r="BU54" s="1408"/>
      <c r="BV54" s="1406" t="s">
        <v>182</v>
      </c>
      <c r="BW54" s="1407"/>
      <c r="BX54" s="1408"/>
      <c r="BY54" s="1406" t="s">
        <v>179</v>
      </c>
      <c r="BZ54" s="1407"/>
      <c r="CA54" s="1409"/>
    </row>
    <row r="55" spans="3:79" s="514" customFormat="1" ht="15.75">
      <c r="C55" s="1405"/>
      <c r="D55" s="518" t="s">
        <v>240</v>
      </c>
      <c r="E55" s="518" t="s">
        <v>241</v>
      </c>
      <c r="F55" s="518" t="s">
        <v>234</v>
      </c>
      <c r="G55" s="518" t="s">
        <v>240</v>
      </c>
      <c r="H55" s="518" t="s">
        <v>241</v>
      </c>
      <c r="I55" s="518" t="s">
        <v>234</v>
      </c>
      <c r="J55" s="518" t="s">
        <v>240</v>
      </c>
      <c r="K55" s="518" t="s">
        <v>241</v>
      </c>
      <c r="L55" s="518" t="s">
        <v>234</v>
      </c>
      <c r="M55" s="518" t="s">
        <v>240</v>
      </c>
      <c r="N55" s="518" t="s">
        <v>241</v>
      </c>
      <c r="O55" s="518" t="s">
        <v>234</v>
      </c>
      <c r="P55" s="518" t="s">
        <v>240</v>
      </c>
      <c r="Q55" s="518" t="s">
        <v>241</v>
      </c>
      <c r="R55" s="518" t="s">
        <v>234</v>
      </c>
      <c r="S55" s="518" t="s">
        <v>240</v>
      </c>
      <c r="T55" s="518" t="s">
        <v>241</v>
      </c>
      <c r="U55" s="518" t="s">
        <v>234</v>
      </c>
      <c r="V55" s="518" t="s">
        <v>240</v>
      </c>
      <c r="W55" s="518" t="s">
        <v>241</v>
      </c>
      <c r="X55" s="518" t="s">
        <v>234</v>
      </c>
      <c r="Y55" s="518" t="s">
        <v>240</v>
      </c>
      <c r="Z55" s="518" t="s">
        <v>241</v>
      </c>
      <c r="AA55" s="518" t="s">
        <v>234</v>
      </c>
      <c r="AB55" s="515"/>
      <c r="AC55" s="1405"/>
      <c r="AD55" s="518" t="s">
        <v>240</v>
      </c>
      <c r="AE55" s="518" t="s">
        <v>241</v>
      </c>
      <c r="AF55" s="518" t="s">
        <v>234</v>
      </c>
      <c r="AG55" s="518" t="s">
        <v>240</v>
      </c>
      <c r="AH55" s="518" t="s">
        <v>241</v>
      </c>
      <c r="AI55" s="518" t="s">
        <v>234</v>
      </c>
      <c r="AJ55" s="518" t="s">
        <v>240</v>
      </c>
      <c r="AK55" s="518" t="s">
        <v>241</v>
      </c>
      <c r="AL55" s="518" t="s">
        <v>234</v>
      </c>
      <c r="AM55" s="518" t="s">
        <v>240</v>
      </c>
      <c r="AN55" s="518" t="s">
        <v>241</v>
      </c>
      <c r="AO55" s="518" t="s">
        <v>234</v>
      </c>
      <c r="AP55" s="518" t="s">
        <v>240</v>
      </c>
      <c r="AQ55" s="518" t="s">
        <v>241</v>
      </c>
      <c r="AR55" s="518" t="s">
        <v>234</v>
      </c>
      <c r="AS55" s="518" t="s">
        <v>240</v>
      </c>
      <c r="AT55" s="518" t="s">
        <v>241</v>
      </c>
      <c r="AU55" s="518" t="s">
        <v>234</v>
      </c>
      <c r="AV55" s="518" t="s">
        <v>240</v>
      </c>
      <c r="AW55" s="518" t="s">
        <v>241</v>
      </c>
      <c r="AX55" s="518" t="s">
        <v>234</v>
      </c>
      <c r="AY55" s="518" t="s">
        <v>240</v>
      </c>
      <c r="AZ55" s="518" t="s">
        <v>241</v>
      </c>
      <c r="BA55" s="518" t="s">
        <v>234</v>
      </c>
      <c r="BC55" s="1405"/>
      <c r="BD55" s="518" t="s">
        <v>240</v>
      </c>
      <c r="BE55" s="518" t="s">
        <v>241</v>
      </c>
      <c r="BF55" s="518" t="s">
        <v>234</v>
      </c>
      <c r="BG55" s="518" t="s">
        <v>240</v>
      </c>
      <c r="BH55" s="518" t="s">
        <v>241</v>
      </c>
      <c r="BI55" s="518" t="s">
        <v>234</v>
      </c>
      <c r="BJ55" s="518" t="s">
        <v>240</v>
      </c>
      <c r="BK55" s="518" t="s">
        <v>241</v>
      </c>
      <c r="BL55" s="518" t="s">
        <v>234</v>
      </c>
      <c r="BM55" s="518" t="s">
        <v>240</v>
      </c>
      <c r="BN55" s="518" t="s">
        <v>241</v>
      </c>
      <c r="BO55" s="518" t="s">
        <v>234</v>
      </c>
      <c r="BP55" s="518" t="s">
        <v>240</v>
      </c>
      <c r="BQ55" s="518" t="s">
        <v>241</v>
      </c>
      <c r="BR55" s="518" t="s">
        <v>234</v>
      </c>
      <c r="BS55" s="518" t="s">
        <v>240</v>
      </c>
      <c r="BT55" s="518" t="s">
        <v>241</v>
      </c>
      <c r="BU55" s="518" t="s">
        <v>234</v>
      </c>
      <c r="BV55" s="518" t="s">
        <v>240</v>
      </c>
      <c r="BW55" s="518" t="s">
        <v>241</v>
      </c>
      <c r="BX55" s="518" t="s">
        <v>234</v>
      </c>
      <c r="BY55" s="518" t="s">
        <v>240</v>
      </c>
      <c r="BZ55" s="518" t="s">
        <v>241</v>
      </c>
      <c r="CA55" s="518" t="s">
        <v>234</v>
      </c>
    </row>
    <row r="56" spans="3:79" s="514" customFormat="1" ht="15.75">
      <c r="C56" s="519" t="s">
        <v>183</v>
      </c>
      <c r="D56" s="520"/>
      <c r="E56" s="520"/>
      <c r="F56" s="520">
        <f>SUM(D56:E56)</f>
        <v>0</v>
      </c>
      <c r="G56" s="520"/>
      <c r="H56" s="520"/>
      <c r="I56" s="520">
        <f>SUM(G56:H56)</f>
        <v>0</v>
      </c>
      <c r="J56" s="520"/>
      <c r="K56" s="520"/>
      <c r="L56" s="520">
        <f>SUM(J56:K56)</f>
        <v>0</v>
      </c>
      <c r="M56" s="520"/>
      <c r="N56" s="520"/>
      <c r="O56" s="520">
        <f>SUM(M56:N56)</f>
        <v>0</v>
      </c>
      <c r="P56" s="520"/>
      <c r="Q56" s="520"/>
      <c r="R56" s="520">
        <f>SUM(P56:Q56)</f>
        <v>0</v>
      </c>
      <c r="S56" s="520"/>
      <c r="T56" s="520"/>
      <c r="U56" s="520">
        <f>SUM(S56:T56)</f>
        <v>0</v>
      </c>
      <c r="V56" s="740"/>
      <c r="W56" s="740"/>
      <c r="X56" s="520">
        <f>SUM(V56:W56)</f>
        <v>0</v>
      </c>
      <c r="Y56" s="521">
        <f t="shared" ref="Y56:Z63" si="181">D56+G56+J56+M56+P56+S56+V56</f>
        <v>0</v>
      </c>
      <c r="Z56" s="521">
        <f t="shared" si="181"/>
        <v>0</v>
      </c>
      <c r="AA56" s="522">
        <f>Y56+Z56</f>
        <v>0</v>
      </c>
      <c r="AB56" s="512"/>
      <c r="AC56" s="519" t="s">
        <v>183</v>
      </c>
      <c r="AD56" s="740"/>
      <c r="AE56" s="740"/>
      <c r="AF56" s="520">
        <f>AD56+AE56</f>
        <v>0</v>
      </c>
      <c r="AG56" s="740"/>
      <c r="AH56" s="740"/>
      <c r="AI56" s="520">
        <f>AG56+AH56</f>
        <v>0</v>
      </c>
      <c r="AJ56" s="740"/>
      <c r="AK56" s="740"/>
      <c r="AL56" s="520">
        <f>AJ56+AK56</f>
        <v>0</v>
      </c>
      <c r="AM56" s="740"/>
      <c r="AN56" s="740"/>
      <c r="AO56" s="520">
        <f>AM56+AN56</f>
        <v>0</v>
      </c>
      <c r="AP56" s="740"/>
      <c r="AQ56" s="740"/>
      <c r="AR56" s="520">
        <f>AP56+AQ56</f>
        <v>0</v>
      </c>
      <c r="AS56" s="740"/>
      <c r="AT56" s="740"/>
      <c r="AU56" s="520">
        <f>AS56+AT56</f>
        <v>0</v>
      </c>
      <c r="AV56" s="520"/>
      <c r="AW56" s="520"/>
      <c r="AX56" s="520">
        <f>AV56+AW56</f>
        <v>0</v>
      </c>
      <c r="AY56" s="521">
        <f>AD56+AG56+AJ56+AM56+AP56+AS56+AV56</f>
        <v>0</v>
      </c>
      <c r="AZ56" s="521">
        <f>AE56+AH56+AK56+AN56+AQ56+AT56+AW56</f>
        <v>0</v>
      </c>
      <c r="BA56" s="522">
        <f>AY56+AZ56</f>
        <v>0</v>
      </c>
      <c r="BC56" s="519" t="s">
        <v>183</v>
      </c>
      <c r="BD56" s="520">
        <f t="shared" ref="BD56:BD64" si="182">D56+AD56</f>
        <v>0</v>
      </c>
      <c r="BE56" s="520">
        <f t="shared" ref="BE56:BE64" si="183">E56+AE56</f>
        <v>0</v>
      </c>
      <c r="BF56" s="520">
        <f t="shared" ref="BF56:BF64" si="184">F56+AF56</f>
        <v>0</v>
      </c>
      <c r="BG56" s="520">
        <f t="shared" ref="BG56:BG64" si="185">G56+AG56</f>
        <v>0</v>
      </c>
      <c r="BH56" s="520">
        <f t="shared" ref="BH56:BH64" si="186">H56+AH56</f>
        <v>0</v>
      </c>
      <c r="BI56" s="520">
        <f t="shared" ref="BI56:BI64" si="187">I56+AI56</f>
        <v>0</v>
      </c>
      <c r="BJ56" s="520">
        <f t="shared" ref="BJ56:BJ64" si="188">J56+AJ56</f>
        <v>0</v>
      </c>
      <c r="BK56" s="520">
        <f t="shared" ref="BK56:BK64" si="189">K56+AK56</f>
        <v>0</v>
      </c>
      <c r="BL56" s="520">
        <f t="shared" ref="BL56:BL64" si="190">L56+AL56</f>
        <v>0</v>
      </c>
      <c r="BM56" s="520">
        <f t="shared" ref="BM56:BM64" si="191">M56+AM56</f>
        <v>0</v>
      </c>
      <c r="BN56" s="520">
        <f t="shared" ref="BN56:BN64" si="192">N56+AN56</f>
        <v>0</v>
      </c>
      <c r="BO56" s="520">
        <f t="shared" ref="BO56:BO64" si="193">O56+AO56</f>
        <v>0</v>
      </c>
      <c r="BP56" s="520">
        <f t="shared" ref="BP56:BP64" si="194">P56+AP56</f>
        <v>0</v>
      </c>
      <c r="BQ56" s="520">
        <f t="shared" ref="BQ56:BQ64" si="195">Q56+AQ56</f>
        <v>0</v>
      </c>
      <c r="BR56" s="520">
        <f t="shared" ref="BR56:BR64" si="196">R56+AR56</f>
        <v>0</v>
      </c>
      <c r="BS56" s="520">
        <f t="shared" ref="BS56:BS64" si="197">S56+AS56</f>
        <v>0</v>
      </c>
      <c r="BT56" s="520">
        <f t="shared" ref="BT56:BT64" si="198">T56+AT56</f>
        <v>0</v>
      </c>
      <c r="BU56" s="520">
        <f t="shared" ref="BU56:BU64" si="199">U56+AU56</f>
        <v>0</v>
      </c>
      <c r="BV56" s="520">
        <f t="shared" ref="BV56:BV64" si="200">V56+AV56</f>
        <v>0</v>
      </c>
      <c r="BW56" s="520">
        <f t="shared" ref="BW56:BW64" si="201">W56+AW56</f>
        <v>0</v>
      </c>
      <c r="BX56" s="520">
        <f t="shared" ref="BX56:BX64" si="202">X56+AX56</f>
        <v>0</v>
      </c>
      <c r="BY56" s="520">
        <f t="shared" ref="BY56:BY64" si="203">Y56+AY56</f>
        <v>0</v>
      </c>
      <c r="BZ56" s="520">
        <f t="shared" ref="BZ56:BZ64" si="204">Z56+AZ56</f>
        <v>0</v>
      </c>
      <c r="CA56" s="520">
        <f t="shared" ref="CA56:CA64" si="205">AA56+BA56</f>
        <v>0</v>
      </c>
    </row>
    <row r="57" spans="3:79" s="514" customFormat="1" ht="15.75">
      <c r="C57" s="519" t="s">
        <v>259</v>
      </c>
      <c r="D57" s="520">
        <v>38</v>
      </c>
      <c r="E57" s="520">
        <v>30</v>
      </c>
      <c r="F57" s="520">
        <f t="shared" ref="F57:F63" si="206">SUM(D57:E57)</f>
        <v>68</v>
      </c>
      <c r="G57" s="520">
        <v>0</v>
      </c>
      <c r="H57" s="520">
        <v>0</v>
      </c>
      <c r="I57" s="520">
        <f t="shared" ref="I57:I63" si="207">SUM(G57:H57)</f>
        <v>0</v>
      </c>
      <c r="J57" s="520"/>
      <c r="K57" s="520"/>
      <c r="L57" s="520">
        <f t="shared" ref="L57:L63" si="208">SUM(J57:K57)</f>
        <v>0</v>
      </c>
      <c r="M57" s="520"/>
      <c r="N57" s="520"/>
      <c r="O57" s="520">
        <f t="shared" ref="O57:O63" si="209">SUM(M57:N57)</f>
        <v>0</v>
      </c>
      <c r="P57" s="520"/>
      <c r="Q57" s="520"/>
      <c r="R57" s="520">
        <f t="shared" ref="R57:R63" si="210">SUM(P57:Q57)</f>
        <v>0</v>
      </c>
      <c r="S57" s="520"/>
      <c r="T57" s="520"/>
      <c r="U57" s="520">
        <f t="shared" ref="U57:U63" si="211">SUM(S57:T57)</f>
        <v>0</v>
      </c>
      <c r="V57" s="740"/>
      <c r="W57" s="740"/>
      <c r="X57" s="520">
        <f t="shared" ref="X57:X63" si="212">SUM(V57:W57)</f>
        <v>0</v>
      </c>
      <c r="Y57" s="521">
        <f t="shared" si="181"/>
        <v>38</v>
      </c>
      <c r="Z57" s="521">
        <f t="shared" si="181"/>
        <v>30</v>
      </c>
      <c r="AA57" s="522">
        <f t="shared" ref="AA57:AA63" si="213">Y57+Z57</f>
        <v>68</v>
      </c>
      <c r="AB57" s="512"/>
      <c r="AC57" s="519" t="s">
        <v>259</v>
      </c>
      <c r="AD57" s="740">
        <v>163</v>
      </c>
      <c r="AE57" s="740">
        <v>149</v>
      </c>
      <c r="AF57" s="520">
        <f t="shared" ref="AF57:AF63" si="214">AD57+AE57</f>
        <v>312</v>
      </c>
      <c r="AG57" s="740">
        <v>0</v>
      </c>
      <c r="AH57" s="740">
        <v>0</v>
      </c>
      <c r="AI57" s="520">
        <f t="shared" ref="AI57:AI63" si="215">AG57+AH57</f>
        <v>0</v>
      </c>
      <c r="AJ57" s="740"/>
      <c r="AK57" s="740"/>
      <c r="AL57" s="520">
        <f t="shared" ref="AL57:AL63" si="216">AJ57+AK57</f>
        <v>0</v>
      </c>
      <c r="AM57" s="740"/>
      <c r="AN57" s="740"/>
      <c r="AO57" s="520">
        <f t="shared" ref="AO57:AO63" si="217">AM57+AN57</f>
        <v>0</v>
      </c>
      <c r="AP57" s="740"/>
      <c r="AQ57" s="740"/>
      <c r="AR57" s="520">
        <f t="shared" ref="AR57:AR63" si="218">AP57+AQ57</f>
        <v>0</v>
      </c>
      <c r="AS57" s="740">
        <v>0</v>
      </c>
      <c r="AT57" s="740"/>
      <c r="AU57" s="520">
        <f t="shared" ref="AU57:AU63" si="219">AS57+AT57</f>
        <v>0</v>
      </c>
      <c r="AV57" s="520"/>
      <c r="AW57" s="520"/>
      <c r="AX57" s="520">
        <f t="shared" ref="AX57:AX63" si="220">AV57+AW57</f>
        <v>0</v>
      </c>
      <c r="AY57" s="521">
        <f t="shared" ref="AY57:AY63" si="221">AD57+AG57+AJ57+AM57+AP57+AS57+AV57</f>
        <v>163</v>
      </c>
      <c r="AZ57" s="521">
        <f t="shared" ref="AZ57:AZ63" si="222">AE57+AH57+AK57+AN57+AQ57+AT57+AW57</f>
        <v>149</v>
      </c>
      <c r="BA57" s="522">
        <f t="shared" ref="BA57:BA63" si="223">AY57+AZ57</f>
        <v>312</v>
      </c>
      <c r="BC57" s="519" t="s">
        <v>259</v>
      </c>
      <c r="BD57" s="520">
        <f t="shared" si="182"/>
        <v>201</v>
      </c>
      <c r="BE57" s="520">
        <f t="shared" si="183"/>
        <v>179</v>
      </c>
      <c r="BF57" s="520">
        <f t="shared" si="184"/>
        <v>380</v>
      </c>
      <c r="BG57" s="520">
        <f t="shared" si="185"/>
        <v>0</v>
      </c>
      <c r="BH57" s="520">
        <f t="shared" si="186"/>
        <v>0</v>
      </c>
      <c r="BI57" s="520">
        <f t="shared" si="187"/>
        <v>0</v>
      </c>
      <c r="BJ57" s="520">
        <f t="shared" si="188"/>
        <v>0</v>
      </c>
      <c r="BK57" s="520">
        <f t="shared" si="189"/>
        <v>0</v>
      </c>
      <c r="BL57" s="520">
        <f t="shared" si="190"/>
        <v>0</v>
      </c>
      <c r="BM57" s="520">
        <f t="shared" si="191"/>
        <v>0</v>
      </c>
      <c r="BN57" s="520">
        <f t="shared" si="192"/>
        <v>0</v>
      </c>
      <c r="BO57" s="520">
        <f t="shared" si="193"/>
        <v>0</v>
      </c>
      <c r="BP57" s="520">
        <f t="shared" si="194"/>
        <v>0</v>
      </c>
      <c r="BQ57" s="520">
        <f t="shared" si="195"/>
        <v>0</v>
      </c>
      <c r="BR57" s="520">
        <f t="shared" si="196"/>
        <v>0</v>
      </c>
      <c r="BS57" s="520">
        <f t="shared" si="197"/>
        <v>0</v>
      </c>
      <c r="BT57" s="520">
        <f t="shared" si="198"/>
        <v>0</v>
      </c>
      <c r="BU57" s="520">
        <f t="shared" si="199"/>
        <v>0</v>
      </c>
      <c r="BV57" s="520">
        <f t="shared" si="200"/>
        <v>0</v>
      </c>
      <c r="BW57" s="520">
        <f t="shared" si="201"/>
        <v>0</v>
      </c>
      <c r="BX57" s="520">
        <f t="shared" si="202"/>
        <v>0</v>
      </c>
      <c r="BY57" s="520">
        <f t="shared" si="203"/>
        <v>201</v>
      </c>
      <c r="BZ57" s="520">
        <f t="shared" si="204"/>
        <v>179</v>
      </c>
      <c r="CA57" s="520">
        <f t="shared" si="205"/>
        <v>380</v>
      </c>
    </row>
    <row r="58" spans="3:79" s="514" customFormat="1" ht="15.75">
      <c r="C58" s="519" t="s">
        <v>260</v>
      </c>
      <c r="D58" s="520">
        <v>154</v>
      </c>
      <c r="E58" s="520">
        <v>151</v>
      </c>
      <c r="F58" s="520">
        <f t="shared" si="206"/>
        <v>305</v>
      </c>
      <c r="G58" s="520">
        <v>117</v>
      </c>
      <c r="H58" s="520">
        <v>120</v>
      </c>
      <c r="I58" s="520">
        <f t="shared" si="207"/>
        <v>237</v>
      </c>
      <c r="J58" s="520">
        <v>12</v>
      </c>
      <c r="K58" s="520">
        <v>16</v>
      </c>
      <c r="L58" s="520">
        <f t="shared" si="208"/>
        <v>28</v>
      </c>
      <c r="M58" s="520">
        <v>0</v>
      </c>
      <c r="N58" s="520">
        <v>0</v>
      </c>
      <c r="O58" s="520">
        <f t="shared" si="209"/>
        <v>0</v>
      </c>
      <c r="P58" s="520"/>
      <c r="Q58" s="520"/>
      <c r="R58" s="520">
        <f t="shared" si="210"/>
        <v>0</v>
      </c>
      <c r="S58" s="520"/>
      <c r="T58" s="520"/>
      <c r="U58" s="520">
        <f t="shared" si="211"/>
        <v>0</v>
      </c>
      <c r="V58" s="740"/>
      <c r="W58" s="740"/>
      <c r="X58" s="520">
        <f t="shared" si="212"/>
        <v>0</v>
      </c>
      <c r="Y58" s="521">
        <f t="shared" si="181"/>
        <v>283</v>
      </c>
      <c r="Z58" s="521">
        <f t="shared" si="181"/>
        <v>287</v>
      </c>
      <c r="AA58" s="522">
        <f t="shared" si="213"/>
        <v>570</v>
      </c>
      <c r="AB58" s="512"/>
      <c r="AC58" s="519" t="s">
        <v>260</v>
      </c>
      <c r="AD58" s="740">
        <v>1249</v>
      </c>
      <c r="AE58" s="740">
        <v>1126</v>
      </c>
      <c r="AF58" s="520">
        <f t="shared" si="214"/>
        <v>2375</v>
      </c>
      <c r="AG58" s="740">
        <v>463</v>
      </c>
      <c r="AH58" s="740">
        <v>392</v>
      </c>
      <c r="AI58" s="520">
        <f t="shared" si="215"/>
        <v>855</v>
      </c>
      <c r="AJ58" s="740">
        <v>57</v>
      </c>
      <c r="AK58" s="740">
        <v>54</v>
      </c>
      <c r="AL58" s="520">
        <f t="shared" si="216"/>
        <v>111</v>
      </c>
      <c r="AM58" s="740">
        <v>2</v>
      </c>
      <c r="AN58" s="740"/>
      <c r="AO58" s="520">
        <f t="shared" si="217"/>
        <v>2</v>
      </c>
      <c r="AP58" s="740"/>
      <c r="AQ58" s="740"/>
      <c r="AR58" s="520">
        <f t="shared" si="218"/>
        <v>0</v>
      </c>
      <c r="AS58" s="740">
        <v>0</v>
      </c>
      <c r="AT58" s="740"/>
      <c r="AU58" s="520">
        <f t="shared" si="219"/>
        <v>0</v>
      </c>
      <c r="AV58" s="520"/>
      <c r="AW58" s="520"/>
      <c r="AX58" s="520">
        <f t="shared" si="220"/>
        <v>0</v>
      </c>
      <c r="AY58" s="521">
        <f t="shared" si="221"/>
        <v>1771</v>
      </c>
      <c r="AZ58" s="521">
        <f t="shared" si="222"/>
        <v>1572</v>
      </c>
      <c r="BA58" s="522">
        <f t="shared" si="223"/>
        <v>3343</v>
      </c>
      <c r="BC58" s="519" t="s">
        <v>260</v>
      </c>
      <c r="BD58" s="520">
        <f t="shared" si="182"/>
        <v>1403</v>
      </c>
      <c r="BE58" s="520">
        <f t="shared" si="183"/>
        <v>1277</v>
      </c>
      <c r="BF58" s="520">
        <f t="shared" si="184"/>
        <v>2680</v>
      </c>
      <c r="BG58" s="520">
        <f t="shared" si="185"/>
        <v>580</v>
      </c>
      <c r="BH58" s="520">
        <f t="shared" si="186"/>
        <v>512</v>
      </c>
      <c r="BI58" s="520">
        <f t="shared" si="187"/>
        <v>1092</v>
      </c>
      <c r="BJ58" s="520">
        <f t="shared" si="188"/>
        <v>69</v>
      </c>
      <c r="BK58" s="520">
        <f t="shared" si="189"/>
        <v>70</v>
      </c>
      <c r="BL58" s="520">
        <f t="shared" si="190"/>
        <v>139</v>
      </c>
      <c r="BM58" s="520">
        <f t="shared" si="191"/>
        <v>2</v>
      </c>
      <c r="BN58" s="520">
        <f t="shared" si="192"/>
        <v>0</v>
      </c>
      <c r="BO58" s="520">
        <f t="shared" si="193"/>
        <v>2</v>
      </c>
      <c r="BP58" s="520">
        <f t="shared" si="194"/>
        <v>0</v>
      </c>
      <c r="BQ58" s="520">
        <f t="shared" si="195"/>
        <v>0</v>
      </c>
      <c r="BR58" s="520">
        <f t="shared" si="196"/>
        <v>0</v>
      </c>
      <c r="BS58" s="520">
        <f t="shared" si="197"/>
        <v>0</v>
      </c>
      <c r="BT58" s="520">
        <f t="shared" si="198"/>
        <v>0</v>
      </c>
      <c r="BU58" s="520">
        <f t="shared" si="199"/>
        <v>0</v>
      </c>
      <c r="BV58" s="520">
        <f t="shared" si="200"/>
        <v>0</v>
      </c>
      <c r="BW58" s="520">
        <f t="shared" si="201"/>
        <v>0</v>
      </c>
      <c r="BX58" s="520">
        <f t="shared" si="202"/>
        <v>0</v>
      </c>
      <c r="BY58" s="520">
        <f t="shared" si="203"/>
        <v>2054</v>
      </c>
      <c r="BZ58" s="520">
        <f t="shared" si="204"/>
        <v>1859</v>
      </c>
      <c r="CA58" s="520">
        <f t="shared" si="205"/>
        <v>3913</v>
      </c>
    </row>
    <row r="59" spans="3:79" s="514" customFormat="1" ht="15.75">
      <c r="C59" s="519" t="s">
        <v>261</v>
      </c>
      <c r="D59" s="520">
        <v>88</v>
      </c>
      <c r="E59" s="520">
        <v>67</v>
      </c>
      <c r="F59" s="520">
        <f t="shared" si="206"/>
        <v>155</v>
      </c>
      <c r="G59" s="520">
        <v>115</v>
      </c>
      <c r="H59" s="520">
        <v>102</v>
      </c>
      <c r="I59" s="520">
        <f t="shared" si="207"/>
        <v>217</v>
      </c>
      <c r="J59" s="520">
        <v>34</v>
      </c>
      <c r="K59" s="520">
        <v>39</v>
      </c>
      <c r="L59" s="520">
        <f t="shared" si="208"/>
        <v>73</v>
      </c>
      <c r="M59" s="520">
        <v>5</v>
      </c>
      <c r="N59" s="520">
        <v>4</v>
      </c>
      <c r="O59" s="520">
        <f t="shared" si="209"/>
        <v>9</v>
      </c>
      <c r="P59" s="520">
        <v>0</v>
      </c>
      <c r="Q59" s="520">
        <v>0</v>
      </c>
      <c r="R59" s="520">
        <f t="shared" si="210"/>
        <v>0</v>
      </c>
      <c r="S59" s="520"/>
      <c r="T59" s="520"/>
      <c r="U59" s="520">
        <f t="shared" si="211"/>
        <v>0</v>
      </c>
      <c r="V59" s="740"/>
      <c r="W59" s="740"/>
      <c r="X59" s="520">
        <f t="shared" si="212"/>
        <v>0</v>
      </c>
      <c r="Y59" s="521">
        <f t="shared" si="181"/>
        <v>242</v>
      </c>
      <c r="Z59" s="521">
        <f t="shared" si="181"/>
        <v>212</v>
      </c>
      <c r="AA59" s="522">
        <f t="shared" si="213"/>
        <v>454</v>
      </c>
      <c r="AB59" s="512"/>
      <c r="AC59" s="519" t="s">
        <v>261</v>
      </c>
      <c r="AD59" s="740">
        <v>670</v>
      </c>
      <c r="AE59" s="740">
        <v>588</v>
      </c>
      <c r="AF59" s="520">
        <f t="shared" si="214"/>
        <v>1258</v>
      </c>
      <c r="AG59" s="740">
        <v>958</v>
      </c>
      <c r="AH59" s="740">
        <v>897</v>
      </c>
      <c r="AI59" s="520">
        <f t="shared" si="215"/>
        <v>1855</v>
      </c>
      <c r="AJ59" s="740">
        <v>205</v>
      </c>
      <c r="AK59" s="740">
        <v>198</v>
      </c>
      <c r="AL59" s="520">
        <f t="shared" si="216"/>
        <v>403</v>
      </c>
      <c r="AM59" s="740">
        <v>9</v>
      </c>
      <c r="AN59" s="740">
        <v>7</v>
      </c>
      <c r="AO59" s="520">
        <f t="shared" si="217"/>
        <v>16</v>
      </c>
      <c r="AP59" s="740">
        <v>0</v>
      </c>
      <c r="AQ59" s="740"/>
      <c r="AR59" s="520">
        <f t="shared" si="218"/>
        <v>0</v>
      </c>
      <c r="AS59" s="740">
        <v>0</v>
      </c>
      <c r="AT59" s="740"/>
      <c r="AU59" s="520">
        <f t="shared" si="219"/>
        <v>0</v>
      </c>
      <c r="AV59" s="520"/>
      <c r="AW59" s="520"/>
      <c r="AX59" s="520">
        <f t="shared" si="220"/>
        <v>0</v>
      </c>
      <c r="AY59" s="521">
        <f t="shared" si="221"/>
        <v>1842</v>
      </c>
      <c r="AZ59" s="521">
        <f t="shared" si="222"/>
        <v>1690</v>
      </c>
      <c r="BA59" s="522">
        <f t="shared" si="223"/>
        <v>3532</v>
      </c>
      <c r="BC59" s="519" t="s">
        <v>261</v>
      </c>
      <c r="BD59" s="520">
        <f t="shared" si="182"/>
        <v>758</v>
      </c>
      <c r="BE59" s="520">
        <f t="shared" si="183"/>
        <v>655</v>
      </c>
      <c r="BF59" s="520">
        <f t="shared" si="184"/>
        <v>1413</v>
      </c>
      <c r="BG59" s="520">
        <f t="shared" si="185"/>
        <v>1073</v>
      </c>
      <c r="BH59" s="520">
        <f t="shared" si="186"/>
        <v>999</v>
      </c>
      <c r="BI59" s="520">
        <f t="shared" si="187"/>
        <v>2072</v>
      </c>
      <c r="BJ59" s="520">
        <f t="shared" si="188"/>
        <v>239</v>
      </c>
      <c r="BK59" s="520">
        <f t="shared" si="189"/>
        <v>237</v>
      </c>
      <c r="BL59" s="520">
        <f t="shared" si="190"/>
        <v>476</v>
      </c>
      <c r="BM59" s="520">
        <f t="shared" si="191"/>
        <v>14</v>
      </c>
      <c r="BN59" s="520">
        <f t="shared" si="192"/>
        <v>11</v>
      </c>
      <c r="BO59" s="520">
        <f t="shared" si="193"/>
        <v>25</v>
      </c>
      <c r="BP59" s="520">
        <f t="shared" si="194"/>
        <v>0</v>
      </c>
      <c r="BQ59" s="520">
        <f t="shared" si="195"/>
        <v>0</v>
      </c>
      <c r="BR59" s="520">
        <f t="shared" si="196"/>
        <v>0</v>
      </c>
      <c r="BS59" s="520">
        <f t="shared" si="197"/>
        <v>0</v>
      </c>
      <c r="BT59" s="520">
        <f t="shared" si="198"/>
        <v>0</v>
      </c>
      <c r="BU59" s="520">
        <f t="shared" si="199"/>
        <v>0</v>
      </c>
      <c r="BV59" s="520">
        <f t="shared" si="200"/>
        <v>0</v>
      </c>
      <c r="BW59" s="520">
        <f t="shared" si="201"/>
        <v>0</v>
      </c>
      <c r="BX59" s="520">
        <f t="shared" si="202"/>
        <v>0</v>
      </c>
      <c r="BY59" s="520">
        <f t="shared" si="203"/>
        <v>2084</v>
      </c>
      <c r="BZ59" s="520">
        <f t="shared" si="204"/>
        <v>1902</v>
      </c>
      <c r="CA59" s="520">
        <f t="shared" si="205"/>
        <v>3986</v>
      </c>
    </row>
    <row r="60" spans="3:79" s="514" customFormat="1" ht="15.75">
      <c r="C60" s="519" t="s">
        <v>262</v>
      </c>
      <c r="D60" s="520">
        <v>5</v>
      </c>
      <c r="E60" s="520">
        <v>2</v>
      </c>
      <c r="F60" s="520">
        <f t="shared" si="206"/>
        <v>7</v>
      </c>
      <c r="G60" s="520">
        <v>22</v>
      </c>
      <c r="H60" s="520">
        <v>38</v>
      </c>
      <c r="I60" s="520">
        <f t="shared" si="207"/>
        <v>60</v>
      </c>
      <c r="J60" s="520">
        <v>52</v>
      </c>
      <c r="K60" s="520">
        <v>45</v>
      </c>
      <c r="L60" s="520">
        <f t="shared" si="208"/>
        <v>97</v>
      </c>
      <c r="M60" s="520">
        <v>14</v>
      </c>
      <c r="N60" s="520">
        <v>12</v>
      </c>
      <c r="O60" s="520">
        <f t="shared" si="209"/>
        <v>26</v>
      </c>
      <c r="P60" s="520">
        <v>6</v>
      </c>
      <c r="Q60" s="520">
        <v>6</v>
      </c>
      <c r="R60" s="520">
        <f t="shared" si="210"/>
        <v>12</v>
      </c>
      <c r="S60" s="520"/>
      <c r="T60" s="520"/>
      <c r="U60" s="520">
        <f t="shared" si="211"/>
        <v>0</v>
      </c>
      <c r="V60" s="740">
        <v>0</v>
      </c>
      <c r="W60" s="740">
        <v>0</v>
      </c>
      <c r="X60" s="520">
        <f t="shared" si="212"/>
        <v>0</v>
      </c>
      <c r="Y60" s="521">
        <f t="shared" si="181"/>
        <v>99</v>
      </c>
      <c r="Z60" s="521">
        <f t="shared" si="181"/>
        <v>103</v>
      </c>
      <c r="AA60" s="522">
        <f t="shared" si="213"/>
        <v>202</v>
      </c>
      <c r="AB60" s="512"/>
      <c r="AC60" s="519" t="s">
        <v>262</v>
      </c>
      <c r="AD60" s="740">
        <v>291</v>
      </c>
      <c r="AE60" s="740">
        <v>285</v>
      </c>
      <c r="AF60" s="520">
        <f t="shared" si="214"/>
        <v>576</v>
      </c>
      <c r="AG60" s="740">
        <v>279</v>
      </c>
      <c r="AH60" s="740">
        <v>325</v>
      </c>
      <c r="AI60" s="520">
        <f t="shared" si="215"/>
        <v>604</v>
      </c>
      <c r="AJ60" s="740">
        <v>278</v>
      </c>
      <c r="AK60" s="740">
        <v>260</v>
      </c>
      <c r="AL60" s="520">
        <f t="shared" si="216"/>
        <v>538</v>
      </c>
      <c r="AM60" s="740">
        <v>75</v>
      </c>
      <c r="AN60" s="740">
        <v>68</v>
      </c>
      <c r="AO60" s="520">
        <f t="shared" si="217"/>
        <v>143</v>
      </c>
      <c r="AP60" s="740">
        <v>3</v>
      </c>
      <c r="AQ60" s="740">
        <v>2</v>
      </c>
      <c r="AR60" s="520">
        <f t="shared" si="218"/>
        <v>5</v>
      </c>
      <c r="AS60" s="740">
        <v>0</v>
      </c>
      <c r="AT60" s="740"/>
      <c r="AU60" s="520">
        <f t="shared" si="219"/>
        <v>0</v>
      </c>
      <c r="AV60" s="520">
        <v>2</v>
      </c>
      <c r="AW60" s="520">
        <v>2</v>
      </c>
      <c r="AX60" s="520">
        <f t="shared" si="220"/>
        <v>4</v>
      </c>
      <c r="AY60" s="521">
        <f t="shared" si="221"/>
        <v>928</v>
      </c>
      <c r="AZ60" s="521">
        <f t="shared" si="222"/>
        <v>942</v>
      </c>
      <c r="BA60" s="522">
        <f t="shared" si="223"/>
        <v>1870</v>
      </c>
      <c r="BC60" s="519" t="s">
        <v>262</v>
      </c>
      <c r="BD60" s="520">
        <f t="shared" si="182"/>
        <v>296</v>
      </c>
      <c r="BE60" s="520">
        <f t="shared" si="183"/>
        <v>287</v>
      </c>
      <c r="BF60" s="520">
        <f t="shared" si="184"/>
        <v>583</v>
      </c>
      <c r="BG60" s="520">
        <f t="shared" si="185"/>
        <v>301</v>
      </c>
      <c r="BH60" s="520">
        <f t="shared" si="186"/>
        <v>363</v>
      </c>
      <c r="BI60" s="520">
        <f t="shared" si="187"/>
        <v>664</v>
      </c>
      <c r="BJ60" s="520">
        <f t="shared" si="188"/>
        <v>330</v>
      </c>
      <c r="BK60" s="520">
        <f t="shared" si="189"/>
        <v>305</v>
      </c>
      <c r="BL60" s="520">
        <f t="shared" si="190"/>
        <v>635</v>
      </c>
      <c r="BM60" s="520">
        <f t="shared" si="191"/>
        <v>89</v>
      </c>
      <c r="BN60" s="520">
        <f t="shared" si="192"/>
        <v>80</v>
      </c>
      <c r="BO60" s="520">
        <f t="shared" si="193"/>
        <v>169</v>
      </c>
      <c r="BP60" s="520">
        <f t="shared" si="194"/>
        <v>9</v>
      </c>
      <c r="BQ60" s="520">
        <f t="shared" si="195"/>
        <v>8</v>
      </c>
      <c r="BR60" s="520">
        <f t="shared" si="196"/>
        <v>17</v>
      </c>
      <c r="BS60" s="520">
        <f t="shared" si="197"/>
        <v>0</v>
      </c>
      <c r="BT60" s="520">
        <f t="shared" si="198"/>
        <v>0</v>
      </c>
      <c r="BU60" s="520">
        <f t="shared" si="199"/>
        <v>0</v>
      </c>
      <c r="BV60" s="520">
        <f t="shared" si="200"/>
        <v>2</v>
      </c>
      <c r="BW60" s="520">
        <f t="shared" si="201"/>
        <v>2</v>
      </c>
      <c r="BX60" s="520">
        <f t="shared" si="202"/>
        <v>4</v>
      </c>
      <c r="BY60" s="520">
        <f t="shared" si="203"/>
        <v>1027</v>
      </c>
      <c r="BZ60" s="520">
        <f t="shared" si="204"/>
        <v>1045</v>
      </c>
      <c r="CA60" s="520">
        <f t="shared" si="205"/>
        <v>2072</v>
      </c>
    </row>
    <row r="61" spans="3:79" s="514" customFormat="1" ht="15.75">
      <c r="C61" s="519" t="s">
        <v>263</v>
      </c>
      <c r="D61" s="520">
        <v>0</v>
      </c>
      <c r="E61" s="520">
        <v>0</v>
      </c>
      <c r="F61" s="520">
        <f t="shared" si="206"/>
        <v>0</v>
      </c>
      <c r="G61" s="520">
        <v>2</v>
      </c>
      <c r="H61" s="520">
        <v>1</v>
      </c>
      <c r="I61" s="520">
        <f t="shared" si="207"/>
        <v>3</v>
      </c>
      <c r="J61" s="520">
        <v>2</v>
      </c>
      <c r="K61" s="520">
        <v>1</v>
      </c>
      <c r="L61" s="520">
        <f t="shared" si="208"/>
        <v>3</v>
      </c>
      <c r="M61" s="520">
        <v>12</v>
      </c>
      <c r="N61" s="520">
        <v>11</v>
      </c>
      <c r="O61" s="520">
        <f t="shared" si="209"/>
        <v>23</v>
      </c>
      <c r="P61" s="520">
        <v>6</v>
      </c>
      <c r="Q61" s="520">
        <v>5</v>
      </c>
      <c r="R61" s="520">
        <f t="shared" si="210"/>
        <v>11</v>
      </c>
      <c r="S61" s="520"/>
      <c r="T61" s="520"/>
      <c r="U61" s="520">
        <f t="shared" si="211"/>
        <v>0</v>
      </c>
      <c r="V61" s="740"/>
      <c r="W61" s="740"/>
      <c r="X61" s="520">
        <f t="shared" si="212"/>
        <v>0</v>
      </c>
      <c r="Y61" s="521">
        <f t="shared" si="181"/>
        <v>22</v>
      </c>
      <c r="Z61" s="521">
        <f t="shared" si="181"/>
        <v>18</v>
      </c>
      <c r="AA61" s="522">
        <f t="shared" si="213"/>
        <v>40</v>
      </c>
      <c r="AB61" s="512"/>
      <c r="AC61" s="519" t="s">
        <v>263</v>
      </c>
      <c r="AD61" s="740">
        <v>15</v>
      </c>
      <c r="AE61" s="740">
        <v>20</v>
      </c>
      <c r="AF61" s="520">
        <f t="shared" si="214"/>
        <v>35</v>
      </c>
      <c r="AG61" s="740">
        <v>58</v>
      </c>
      <c r="AH61" s="740">
        <v>52</v>
      </c>
      <c r="AI61" s="520">
        <f t="shared" si="215"/>
        <v>110</v>
      </c>
      <c r="AJ61" s="740">
        <v>75</v>
      </c>
      <c r="AK61" s="740">
        <v>72</v>
      </c>
      <c r="AL61" s="520">
        <f t="shared" si="216"/>
        <v>147</v>
      </c>
      <c r="AM61" s="740">
        <v>82</v>
      </c>
      <c r="AN61" s="740">
        <v>74</v>
      </c>
      <c r="AO61" s="520">
        <f t="shared" si="217"/>
        <v>156</v>
      </c>
      <c r="AP61" s="740">
        <v>19</v>
      </c>
      <c r="AQ61" s="740">
        <v>16</v>
      </c>
      <c r="AR61" s="520">
        <f t="shared" si="218"/>
        <v>35</v>
      </c>
      <c r="AS61" s="740">
        <v>0</v>
      </c>
      <c r="AT61" s="740"/>
      <c r="AU61" s="520">
        <f t="shared" si="219"/>
        <v>0</v>
      </c>
      <c r="AV61" s="520">
        <v>7</v>
      </c>
      <c r="AW61" s="520">
        <v>6</v>
      </c>
      <c r="AX61" s="520">
        <f t="shared" si="220"/>
        <v>13</v>
      </c>
      <c r="AY61" s="521">
        <f t="shared" si="221"/>
        <v>256</v>
      </c>
      <c r="AZ61" s="521">
        <f t="shared" si="222"/>
        <v>240</v>
      </c>
      <c r="BA61" s="522">
        <f t="shared" si="223"/>
        <v>496</v>
      </c>
      <c r="BC61" s="519" t="s">
        <v>263</v>
      </c>
      <c r="BD61" s="520">
        <f t="shared" si="182"/>
        <v>15</v>
      </c>
      <c r="BE61" s="520">
        <f t="shared" si="183"/>
        <v>20</v>
      </c>
      <c r="BF61" s="520">
        <f t="shared" si="184"/>
        <v>35</v>
      </c>
      <c r="BG61" s="520">
        <f t="shared" si="185"/>
        <v>60</v>
      </c>
      <c r="BH61" s="520">
        <f t="shared" si="186"/>
        <v>53</v>
      </c>
      <c r="BI61" s="520">
        <f t="shared" si="187"/>
        <v>113</v>
      </c>
      <c r="BJ61" s="520">
        <f t="shared" si="188"/>
        <v>77</v>
      </c>
      <c r="BK61" s="520">
        <f t="shared" si="189"/>
        <v>73</v>
      </c>
      <c r="BL61" s="520">
        <f t="shared" si="190"/>
        <v>150</v>
      </c>
      <c r="BM61" s="520">
        <f t="shared" si="191"/>
        <v>94</v>
      </c>
      <c r="BN61" s="520">
        <f t="shared" si="192"/>
        <v>85</v>
      </c>
      <c r="BO61" s="520">
        <f t="shared" si="193"/>
        <v>179</v>
      </c>
      <c r="BP61" s="520">
        <f t="shared" si="194"/>
        <v>25</v>
      </c>
      <c r="BQ61" s="520">
        <f t="shared" si="195"/>
        <v>21</v>
      </c>
      <c r="BR61" s="520">
        <f t="shared" si="196"/>
        <v>46</v>
      </c>
      <c r="BS61" s="520">
        <f t="shared" si="197"/>
        <v>0</v>
      </c>
      <c r="BT61" s="520">
        <f t="shared" si="198"/>
        <v>0</v>
      </c>
      <c r="BU61" s="520">
        <f t="shared" si="199"/>
        <v>0</v>
      </c>
      <c r="BV61" s="520">
        <f t="shared" si="200"/>
        <v>7</v>
      </c>
      <c r="BW61" s="520">
        <f t="shared" si="201"/>
        <v>6</v>
      </c>
      <c r="BX61" s="520">
        <f t="shared" si="202"/>
        <v>13</v>
      </c>
      <c r="BY61" s="520">
        <f t="shared" si="203"/>
        <v>278</v>
      </c>
      <c r="BZ61" s="520">
        <f t="shared" si="204"/>
        <v>258</v>
      </c>
      <c r="CA61" s="520">
        <f t="shared" si="205"/>
        <v>536</v>
      </c>
    </row>
    <row r="62" spans="3:79" s="514" customFormat="1" ht="15.75">
      <c r="C62" s="519" t="s">
        <v>264</v>
      </c>
      <c r="D62" s="520"/>
      <c r="E62" s="520"/>
      <c r="F62" s="520">
        <f t="shared" si="206"/>
        <v>0</v>
      </c>
      <c r="G62" s="520">
        <v>0</v>
      </c>
      <c r="H62" s="520">
        <v>0</v>
      </c>
      <c r="I62" s="520">
        <f t="shared" si="207"/>
        <v>0</v>
      </c>
      <c r="J62" s="520">
        <v>0</v>
      </c>
      <c r="K62" s="520">
        <v>0</v>
      </c>
      <c r="L62" s="520">
        <f t="shared" si="208"/>
        <v>0</v>
      </c>
      <c r="M62" s="520">
        <v>0</v>
      </c>
      <c r="N62" s="520">
        <v>0</v>
      </c>
      <c r="O62" s="520">
        <f t="shared" si="209"/>
        <v>0</v>
      </c>
      <c r="P62" s="520">
        <v>1</v>
      </c>
      <c r="Q62" s="520">
        <v>0</v>
      </c>
      <c r="R62" s="520">
        <f t="shared" si="210"/>
        <v>1</v>
      </c>
      <c r="S62" s="520">
        <v>0</v>
      </c>
      <c r="T62" s="520">
        <v>0</v>
      </c>
      <c r="U62" s="520">
        <f t="shared" si="211"/>
        <v>0</v>
      </c>
      <c r="V62" s="740">
        <v>0</v>
      </c>
      <c r="W62" s="740">
        <v>1</v>
      </c>
      <c r="X62" s="520">
        <f t="shared" si="212"/>
        <v>1</v>
      </c>
      <c r="Y62" s="521">
        <f t="shared" si="181"/>
        <v>1</v>
      </c>
      <c r="Z62" s="521">
        <f t="shared" si="181"/>
        <v>1</v>
      </c>
      <c r="AA62" s="522">
        <f t="shared" si="213"/>
        <v>2</v>
      </c>
      <c r="AB62" s="512"/>
      <c r="AC62" s="519" t="s">
        <v>264</v>
      </c>
      <c r="AD62" s="740">
        <v>0</v>
      </c>
      <c r="AE62" s="740">
        <v>0</v>
      </c>
      <c r="AF62" s="520">
        <f t="shared" si="214"/>
        <v>0</v>
      </c>
      <c r="AG62" s="740">
        <v>2</v>
      </c>
      <c r="AH62" s="740">
        <v>3</v>
      </c>
      <c r="AI62" s="520">
        <f t="shared" si="215"/>
        <v>5</v>
      </c>
      <c r="AJ62" s="740">
        <v>4</v>
      </c>
      <c r="AK62" s="740">
        <v>3</v>
      </c>
      <c r="AL62" s="520">
        <f t="shared" si="216"/>
        <v>7</v>
      </c>
      <c r="AM62" s="740">
        <v>9</v>
      </c>
      <c r="AN62" s="740">
        <v>5</v>
      </c>
      <c r="AO62" s="520">
        <f t="shared" si="217"/>
        <v>14</v>
      </c>
      <c r="AP62" s="740">
        <v>18</v>
      </c>
      <c r="AQ62" s="740">
        <v>13</v>
      </c>
      <c r="AR62" s="520">
        <f t="shared" si="218"/>
        <v>31</v>
      </c>
      <c r="AS62" s="740"/>
      <c r="AT62" s="740"/>
      <c r="AU62" s="520">
        <f t="shared" si="219"/>
        <v>0</v>
      </c>
      <c r="AV62" s="520">
        <v>9</v>
      </c>
      <c r="AW62" s="520">
        <v>8</v>
      </c>
      <c r="AX62" s="520">
        <f t="shared" si="220"/>
        <v>17</v>
      </c>
      <c r="AY62" s="521">
        <f t="shared" si="221"/>
        <v>42</v>
      </c>
      <c r="AZ62" s="521">
        <f t="shared" si="222"/>
        <v>32</v>
      </c>
      <c r="BA62" s="522">
        <f t="shared" si="223"/>
        <v>74</v>
      </c>
      <c r="BC62" s="519" t="s">
        <v>264</v>
      </c>
      <c r="BD62" s="520">
        <f t="shared" si="182"/>
        <v>0</v>
      </c>
      <c r="BE62" s="520">
        <f t="shared" si="183"/>
        <v>0</v>
      </c>
      <c r="BF62" s="520">
        <f t="shared" si="184"/>
        <v>0</v>
      </c>
      <c r="BG62" s="520">
        <f t="shared" si="185"/>
        <v>2</v>
      </c>
      <c r="BH62" s="520">
        <f t="shared" si="186"/>
        <v>3</v>
      </c>
      <c r="BI62" s="520">
        <f t="shared" si="187"/>
        <v>5</v>
      </c>
      <c r="BJ62" s="520">
        <f t="shared" si="188"/>
        <v>4</v>
      </c>
      <c r="BK62" s="520">
        <f t="shared" si="189"/>
        <v>3</v>
      </c>
      <c r="BL62" s="520">
        <f t="shared" si="190"/>
        <v>7</v>
      </c>
      <c r="BM62" s="520">
        <f t="shared" si="191"/>
        <v>9</v>
      </c>
      <c r="BN62" s="520">
        <f t="shared" si="192"/>
        <v>5</v>
      </c>
      <c r="BO62" s="520">
        <f t="shared" si="193"/>
        <v>14</v>
      </c>
      <c r="BP62" s="520">
        <f t="shared" si="194"/>
        <v>19</v>
      </c>
      <c r="BQ62" s="520">
        <f t="shared" si="195"/>
        <v>13</v>
      </c>
      <c r="BR62" s="520">
        <f t="shared" si="196"/>
        <v>32</v>
      </c>
      <c r="BS62" s="520">
        <f t="shared" si="197"/>
        <v>0</v>
      </c>
      <c r="BT62" s="520">
        <f t="shared" si="198"/>
        <v>0</v>
      </c>
      <c r="BU62" s="520">
        <f t="shared" si="199"/>
        <v>0</v>
      </c>
      <c r="BV62" s="520">
        <f t="shared" si="200"/>
        <v>9</v>
      </c>
      <c r="BW62" s="520">
        <f t="shared" si="201"/>
        <v>9</v>
      </c>
      <c r="BX62" s="520">
        <f t="shared" si="202"/>
        <v>18</v>
      </c>
      <c r="BY62" s="520">
        <f t="shared" si="203"/>
        <v>43</v>
      </c>
      <c r="BZ62" s="520">
        <f t="shared" si="204"/>
        <v>33</v>
      </c>
      <c r="CA62" s="520">
        <f t="shared" si="205"/>
        <v>76</v>
      </c>
    </row>
    <row r="63" spans="3:79" s="514" customFormat="1" ht="15.75">
      <c r="C63" s="519" t="s">
        <v>184</v>
      </c>
      <c r="D63" s="520"/>
      <c r="E63" s="520"/>
      <c r="F63" s="520">
        <f t="shared" si="206"/>
        <v>0</v>
      </c>
      <c r="G63" s="520"/>
      <c r="H63" s="520"/>
      <c r="I63" s="520">
        <f t="shared" si="207"/>
        <v>0</v>
      </c>
      <c r="J63" s="520"/>
      <c r="K63" s="520"/>
      <c r="L63" s="520">
        <f t="shared" si="208"/>
        <v>0</v>
      </c>
      <c r="M63" s="520"/>
      <c r="N63" s="520"/>
      <c r="O63" s="520">
        <f t="shared" si="209"/>
        <v>0</v>
      </c>
      <c r="P63" s="520"/>
      <c r="Q63" s="520"/>
      <c r="R63" s="520">
        <f t="shared" si="210"/>
        <v>0</v>
      </c>
      <c r="S63" s="520">
        <v>0</v>
      </c>
      <c r="T63" s="520">
        <v>0</v>
      </c>
      <c r="U63" s="520">
        <f t="shared" si="211"/>
        <v>0</v>
      </c>
      <c r="V63" s="520">
        <v>2</v>
      </c>
      <c r="W63" s="520">
        <v>1</v>
      </c>
      <c r="X63" s="520">
        <f t="shared" si="212"/>
        <v>3</v>
      </c>
      <c r="Y63" s="521">
        <f t="shared" si="181"/>
        <v>2</v>
      </c>
      <c r="Z63" s="521">
        <f t="shared" si="181"/>
        <v>1</v>
      </c>
      <c r="AA63" s="522">
        <f t="shared" si="213"/>
        <v>3</v>
      </c>
      <c r="AB63" s="512"/>
      <c r="AC63" s="519" t="s">
        <v>184</v>
      </c>
      <c r="AD63" s="740">
        <v>1</v>
      </c>
      <c r="AE63" s="740">
        <v>0</v>
      </c>
      <c r="AF63" s="520">
        <f t="shared" si="214"/>
        <v>1</v>
      </c>
      <c r="AG63" s="740">
        <v>0</v>
      </c>
      <c r="AH63" s="740"/>
      <c r="AI63" s="520">
        <f t="shared" si="215"/>
        <v>0</v>
      </c>
      <c r="AJ63" s="740"/>
      <c r="AK63" s="740"/>
      <c r="AL63" s="520">
        <f t="shared" si="216"/>
        <v>0</v>
      </c>
      <c r="AM63" s="740">
        <v>1</v>
      </c>
      <c r="AN63" s="740">
        <v>1</v>
      </c>
      <c r="AO63" s="520">
        <f t="shared" si="217"/>
        <v>2</v>
      </c>
      <c r="AP63" s="740">
        <v>1</v>
      </c>
      <c r="AQ63" s="740">
        <v>1</v>
      </c>
      <c r="AR63" s="520">
        <f t="shared" si="218"/>
        <v>2</v>
      </c>
      <c r="AS63" s="740"/>
      <c r="AT63" s="740"/>
      <c r="AU63" s="520">
        <f t="shared" si="219"/>
        <v>0</v>
      </c>
      <c r="AV63" s="520">
        <v>4</v>
      </c>
      <c r="AW63" s="520">
        <v>4</v>
      </c>
      <c r="AX63" s="520">
        <f t="shared" si="220"/>
        <v>8</v>
      </c>
      <c r="AY63" s="521">
        <f t="shared" si="221"/>
        <v>7</v>
      </c>
      <c r="AZ63" s="521">
        <f t="shared" si="222"/>
        <v>6</v>
      </c>
      <c r="BA63" s="522">
        <f t="shared" si="223"/>
        <v>13</v>
      </c>
      <c r="BC63" s="519" t="s">
        <v>184</v>
      </c>
      <c r="BD63" s="520">
        <f t="shared" si="182"/>
        <v>1</v>
      </c>
      <c r="BE63" s="520">
        <f t="shared" si="183"/>
        <v>0</v>
      </c>
      <c r="BF63" s="520">
        <f t="shared" si="184"/>
        <v>1</v>
      </c>
      <c r="BG63" s="520">
        <f t="shared" si="185"/>
        <v>0</v>
      </c>
      <c r="BH63" s="520">
        <f t="shared" si="186"/>
        <v>0</v>
      </c>
      <c r="BI63" s="520">
        <f t="shared" si="187"/>
        <v>0</v>
      </c>
      <c r="BJ63" s="520">
        <f t="shared" si="188"/>
        <v>0</v>
      </c>
      <c r="BK63" s="520">
        <f t="shared" si="189"/>
        <v>0</v>
      </c>
      <c r="BL63" s="520">
        <f t="shared" si="190"/>
        <v>0</v>
      </c>
      <c r="BM63" s="520">
        <f t="shared" si="191"/>
        <v>1</v>
      </c>
      <c r="BN63" s="520">
        <f t="shared" si="192"/>
        <v>1</v>
      </c>
      <c r="BO63" s="520">
        <f t="shared" si="193"/>
        <v>2</v>
      </c>
      <c r="BP63" s="520">
        <f t="shared" si="194"/>
        <v>1</v>
      </c>
      <c r="BQ63" s="520">
        <f t="shared" si="195"/>
        <v>1</v>
      </c>
      <c r="BR63" s="520">
        <f t="shared" si="196"/>
        <v>2</v>
      </c>
      <c r="BS63" s="520">
        <f t="shared" si="197"/>
        <v>0</v>
      </c>
      <c r="BT63" s="520">
        <f t="shared" si="198"/>
        <v>0</v>
      </c>
      <c r="BU63" s="520">
        <f t="shared" si="199"/>
        <v>0</v>
      </c>
      <c r="BV63" s="520">
        <f t="shared" si="200"/>
        <v>6</v>
      </c>
      <c r="BW63" s="520">
        <f t="shared" si="201"/>
        <v>5</v>
      </c>
      <c r="BX63" s="520">
        <f t="shared" si="202"/>
        <v>11</v>
      </c>
      <c r="BY63" s="520">
        <f t="shared" si="203"/>
        <v>9</v>
      </c>
      <c r="BZ63" s="520">
        <f t="shared" si="204"/>
        <v>7</v>
      </c>
      <c r="CA63" s="520">
        <f t="shared" si="205"/>
        <v>16</v>
      </c>
    </row>
    <row r="64" spans="3:79" s="514" customFormat="1" ht="15.75">
      <c r="C64" s="519" t="s">
        <v>6</v>
      </c>
      <c r="D64" s="520">
        <f>SUM(D56:D63)</f>
        <v>285</v>
      </c>
      <c r="E64" s="520">
        <f t="shared" ref="E64:AA64" si="224">SUM(E56:E63)</f>
        <v>250</v>
      </c>
      <c r="F64" s="520">
        <f t="shared" si="224"/>
        <v>535</v>
      </c>
      <c r="G64" s="520">
        <f t="shared" si="224"/>
        <v>256</v>
      </c>
      <c r="H64" s="520">
        <f t="shared" si="224"/>
        <v>261</v>
      </c>
      <c r="I64" s="520">
        <f t="shared" si="224"/>
        <v>517</v>
      </c>
      <c r="J64" s="520">
        <f t="shared" si="224"/>
        <v>100</v>
      </c>
      <c r="K64" s="520">
        <f t="shared" si="224"/>
        <v>101</v>
      </c>
      <c r="L64" s="520">
        <f t="shared" si="224"/>
        <v>201</v>
      </c>
      <c r="M64" s="520">
        <f t="shared" si="224"/>
        <v>31</v>
      </c>
      <c r="N64" s="520">
        <f t="shared" si="224"/>
        <v>27</v>
      </c>
      <c r="O64" s="520">
        <f t="shared" si="224"/>
        <v>58</v>
      </c>
      <c r="P64" s="520">
        <f t="shared" si="224"/>
        <v>13</v>
      </c>
      <c r="Q64" s="520">
        <f t="shared" si="224"/>
        <v>11</v>
      </c>
      <c r="R64" s="520">
        <f t="shared" si="224"/>
        <v>24</v>
      </c>
      <c r="S64" s="520">
        <f t="shared" si="224"/>
        <v>0</v>
      </c>
      <c r="T64" s="520">
        <f t="shared" si="224"/>
        <v>0</v>
      </c>
      <c r="U64" s="520">
        <f t="shared" si="224"/>
        <v>0</v>
      </c>
      <c r="V64" s="520">
        <f t="shared" si="224"/>
        <v>2</v>
      </c>
      <c r="W64" s="520">
        <f t="shared" si="224"/>
        <v>2</v>
      </c>
      <c r="X64" s="520">
        <f t="shared" si="224"/>
        <v>4</v>
      </c>
      <c r="Y64" s="520">
        <f t="shared" si="224"/>
        <v>687</v>
      </c>
      <c r="Z64" s="520">
        <f t="shared" si="224"/>
        <v>652</v>
      </c>
      <c r="AA64" s="520">
        <f t="shared" si="224"/>
        <v>1339</v>
      </c>
      <c r="AB64" s="512"/>
      <c r="AC64" s="519" t="s">
        <v>6</v>
      </c>
      <c r="AD64" s="520">
        <f>SUM(AD56:AD63)</f>
        <v>2389</v>
      </c>
      <c r="AE64" s="520">
        <f t="shared" ref="AE64" si="225">SUM(AE56:AE63)</f>
        <v>2168</v>
      </c>
      <c r="AF64" s="520">
        <f>SUM(AF56:AF63)</f>
        <v>4557</v>
      </c>
      <c r="AG64" s="520">
        <f t="shared" ref="AG64:AW64" si="226">SUM(AG56:AG63)</f>
        <v>1760</v>
      </c>
      <c r="AH64" s="520">
        <f t="shared" si="226"/>
        <v>1669</v>
      </c>
      <c r="AI64" s="520">
        <f t="shared" si="226"/>
        <v>3429</v>
      </c>
      <c r="AJ64" s="520">
        <f t="shared" si="226"/>
        <v>619</v>
      </c>
      <c r="AK64" s="520">
        <f t="shared" si="226"/>
        <v>587</v>
      </c>
      <c r="AL64" s="520">
        <f t="shared" si="226"/>
        <v>1206</v>
      </c>
      <c r="AM64" s="520">
        <f t="shared" si="226"/>
        <v>178</v>
      </c>
      <c r="AN64" s="520">
        <f t="shared" si="226"/>
        <v>155</v>
      </c>
      <c r="AO64" s="520">
        <f t="shared" si="226"/>
        <v>333</v>
      </c>
      <c r="AP64" s="520">
        <f t="shared" si="226"/>
        <v>41</v>
      </c>
      <c r="AQ64" s="520">
        <f t="shared" si="226"/>
        <v>32</v>
      </c>
      <c r="AR64" s="520">
        <f t="shared" si="226"/>
        <v>73</v>
      </c>
      <c r="AS64" s="520">
        <f t="shared" si="226"/>
        <v>0</v>
      </c>
      <c r="AT64" s="520">
        <f t="shared" si="226"/>
        <v>0</v>
      </c>
      <c r="AU64" s="520">
        <f t="shared" si="226"/>
        <v>0</v>
      </c>
      <c r="AV64" s="520">
        <f t="shared" si="226"/>
        <v>22</v>
      </c>
      <c r="AW64" s="520">
        <f t="shared" si="226"/>
        <v>20</v>
      </c>
      <c r="AX64" s="520">
        <f t="shared" ref="AX64:BA64" si="227">SUM(AX56:AX63)</f>
        <v>42</v>
      </c>
      <c r="AY64" s="520">
        <f t="shared" si="227"/>
        <v>5009</v>
      </c>
      <c r="AZ64" s="520">
        <f t="shared" si="227"/>
        <v>4631</v>
      </c>
      <c r="BA64" s="520">
        <f t="shared" si="227"/>
        <v>9640</v>
      </c>
      <c r="BC64" s="519" t="s">
        <v>6</v>
      </c>
      <c r="BD64" s="520">
        <f t="shared" si="182"/>
        <v>2674</v>
      </c>
      <c r="BE64" s="520">
        <f t="shared" si="183"/>
        <v>2418</v>
      </c>
      <c r="BF64" s="520">
        <f t="shared" si="184"/>
        <v>5092</v>
      </c>
      <c r="BG64" s="520">
        <f t="shared" si="185"/>
        <v>2016</v>
      </c>
      <c r="BH64" s="520">
        <f t="shared" si="186"/>
        <v>1930</v>
      </c>
      <c r="BI64" s="520">
        <f t="shared" si="187"/>
        <v>3946</v>
      </c>
      <c r="BJ64" s="520">
        <f t="shared" si="188"/>
        <v>719</v>
      </c>
      <c r="BK64" s="520">
        <f t="shared" si="189"/>
        <v>688</v>
      </c>
      <c r="BL64" s="520">
        <f t="shared" si="190"/>
        <v>1407</v>
      </c>
      <c r="BM64" s="520">
        <f t="shared" si="191"/>
        <v>209</v>
      </c>
      <c r="BN64" s="520">
        <f t="shared" si="192"/>
        <v>182</v>
      </c>
      <c r="BO64" s="520">
        <f t="shared" si="193"/>
        <v>391</v>
      </c>
      <c r="BP64" s="520">
        <f t="shared" si="194"/>
        <v>54</v>
      </c>
      <c r="BQ64" s="520">
        <f t="shared" si="195"/>
        <v>43</v>
      </c>
      <c r="BR64" s="520">
        <f t="shared" si="196"/>
        <v>97</v>
      </c>
      <c r="BS64" s="520">
        <f t="shared" si="197"/>
        <v>0</v>
      </c>
      <c r="BT64" s="520">
        <f t="shared" si="198"/>
        <v>0</v>
      </c>
      <c r="BU64" s="520">
        <f t="shared" si="199"/>
        <v>0</v>
      </c>
      <c r="BV64" s="520">
        <f t="shared" si="200"/>
        <v>24</v>
      </c>
      <c r="BW64" s="520">
        <f t="shared" si="201"/>
        <v>22</v>
      </c>
      <c r="BX64" s="520">
        <f t="shared" si="202"/>
        <v>46</v>
      </c>
      <c r="BY64" s="520">
        <f t="shared" si="203"/>
        <v>5696</v>
      </c>
      <c r="BZ64" s="520">
        <f t="shared" si="204"/>
        <v>5283</v>
      </c>
      <c r="CA64" s="520">
        <f t="shared" si="205"/>
        <v>10979</v>
      </c>
    </row>
    <row r="65" spans="3:79" s="514" customFormat="1" ht="16.5" thickBot="1">
      <c r="C65" s="523" t="s">
        <v>185</v>
      </c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  <c r="AA65" s="524"/>
      <c r="AB65" s="525"/>
      <c r="AC65" s="523" t="s">
        <v>185</v>
      </c>
      <c r="AD65" s="524"/>
      <c r="AE65" s="524"/>
      <c r="AF65" s="524"/>
      <c r="AG65" s="524"/>
      <c r="AH65" s="524"/>
      <c r="AI65" s="524"/>
      <c r="AJ65" s="524"/>
      <c r="AK65" s="524"/>
      <c r="AL65" s="524"/>
      <c r="AM65" s="524"/>
      <c r="AN65" s="524"/>
      <c r="AO65" s="524"/>
      <c r="AP65" s="524"/>
      <c r="AQ65" s="524"/>
      <c r="AR65" s="524"/>
      <c r="AS65" s="524"/>
      <c r="AT65" s="524"/>
      <c r="AU65" s="524"/>
      <c r="AV65" s="524"/>
      <c r="AW65" s="524"/>
      <c r="AX65" s="524"/>
      <c r="AY65" s="524"/>
      <c r="AZ65" s="524"/>
      <c r="BA65" s="524"/>
      <c r="BC65" s="523" t="s">
        <v>185</v>
      </c>
      <c r="BD65" s="524">
        <f>BD64/$BY$16*100</f>
        <v>13.260600049590876</v>
      </c>
      <c r="BE65" s="524">
        <f>BE64/$BZ$16*100</f>
        <v>13.030825608967451</v>
      </c>
      <c r="BF65" s="524">
        <f>BF64/$CA$16*100</f>
        <v>13.150486815939672</v>
      </c>
      <c r="BG65" s="524">
        <f>BG64/$BY$16*100</f>
        <v>9.9975204562360531</v>
      </c>
      <c r="BH65" s="524">
        <f>BH64/$BZ$16*100</f>
        <v>10.400948480275922</v>
      </c>
      <c r="BI65" s="524">
        <f>BI64/$CA$16*100</f>
        <v>10.190852508974459</v>
      </c>
      <c r="BJ65" s="524">
        <f>BJ64/$BY$16*100</f>
        <v>3.56558393255641</v>
      </c>
      <c r="BK65" s="524">
        <f>BK64/$BZ$16*100</f>
        <v>3.7076956240569086</v>
      </c>
      <c r="BL65" s="524">
        <f>BL64/$CA$16*100</f>
        <v>3.6336871465096463</v>
      </c>
      <c r="BM65" s="524">
        <f>BM64/$BY$16*100</f>
        <v>1.0364492933300273</v>
      </c>
      <c r="BN65" s="524">
        <f>BN64/$BZ$16*100</f>
        <v>0.98081483078249621</v>
      </c>
      <c r="BO65" s="524">
        <f>BO64/$CA$16*100</f>
        <v>1.0097879703520054</v>
      </c>
      <c r="BP65" s="524">
        <f>BP64/$BY$16*100</f>
        <v>0.26779072650632285</v>
      </c>
      <c r="BQ65" s="524">
        <f>BQ64/$BZ$16*100</f>
        <v>0.23173097650355678</v>
      </c>
      <c r="BR65" s="524">
        <f>BR64/$CA$16*100</f>
        <v>0.25051005914103458</v>
      </c>
      <c r="BS65" s="524">
        <f>BS64/$BY$16*100</f>
        <v>0</v>
      </c>
      <c r="BT65" s="524">
        <f>BT64/$BZ$16*100</f>
        <v>0</v>
      </c>
      <c r="BU65" s="524">
        <f>BU64/$CA$16*100</f>
        <v>0</v>
      </c>
      <c r="BV65" s="524">
        <f>BV64/$BY$16*100</f>
        <v>0.11901810066947682</v>
      </c>
      <c r="BW65" s="524">
        <f>BW64/$BZ$16*100</f>
        <v>0.11856003449019184</v>
      </c>
      <c r="BX65" s="524">
        <f>BX64/$CA$16*100</f>
        <v>0.11879858474729474</v>
      </c>
      <c r="BY65" s="524">
        <f>BY64/$BY$16*100</f>
        <v>28.246962558889166</v>
      </c>
      <c r="BZ65" s="524">
        <f>BZ64/$BZ$16*100</f>
        <v>28.470575555076529</v>
      </c>
      <c r="CA65" s="524">
        <f>CA64/$CA$16*100</f>
        <v>28.354123085664114</v>
      </c>
    </row>
    <row r="67" spans="3:79" s="514" customFormat="1" ht="15.75">
      <c r="C67" s="512" t="s">
        <v>489</v>
      </c>
      <c r="D67" s="512"/>
      <c r="E67" s="512"/>
      <c r="F67" s="512"/>
      <c r="G67" s="512"/>
      <c r="H67" s="512"/>
      <c r="I67" s="512"/>
      <c r="J67" s="513" t="s">
        <v>27</v>
      </c>
      <c r="K67" s="513"/>
      <c r="L67" s="513"/>
      <c r="M67" s="512"/>
      <c r="N67" s="512"/>
      <c r="O67" s="512"/>
      <c r="P67" s="512"/>
      <c r="Q67" s="512"/>
      <c r="R67" s="512"/>
      <c r="S67" s="512"/>
      <c r="T67" s="512"/>
      <c r="U67" s="512"/>
      <c r="V67" s="512"/>
      <c r="W67" s="512"/>
      <c r="X67" s="512"/>
      <c r="Y67" s="512"/>
      <c r="Z67" s="512"/>
      <c r="AA67" s="512"/>
      <c r="AB67" s="512"/>
      <c r="AC67" s="512" t="s">
        <v>489</v>
      </c>
      <c r="AD67" s="512"/>
      <c r="AE67" s="512"/>
      <c r="AF67" s="512"/>
      <c r="AG67" s="512"/>
      <c r="AH67" s="512"/>
      <c r="AI67" s="512"/>
      <c r="AJ67" s="550" t="s">
        <v>27</v>
      </c>
      <c r="AK67" s="550"/>
      <c r="AL67" s="550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  <c r="BA67" s="512"/>
      <c r="BC67" s="512" t="s">
        <v>489</v>
      </c>
      <c r="BD67" s="512"/>
      <c r="BE67" s="512"/>
      <c r="BF67" s="512"/>
      <c r="BG67" s="512"/>
      <c r="BH67" s="512"/>
      <c r="BI67" s="512"/>
      <c r="BJ67" s="550" t="s">
        <v>27</v>
      </c>
      <c r="BK67" s="550"/>
      <c r="BL67" s="550"/>
      <c r="BM67" s="512"/>
      <c r="BN67" s="512"/>
      <c r="BO67" s="512"/>
      <c r="BP67" s="512"/>
      <c r="BQ67" s="512"/>
      <c r="BR67" s="512"/>
      <c r="BS67" s="512"/>
      <c r="BT67" s="512"/>
      <c r="BU67" s="512"/>
      <c r="BV67" s="512"/>
      <c r="BW67" s="512"/>
      <c r="BX67" s="512"/>
      <c r="BY67" s="512"/>
      <c r="BZ67" s="512"/>
      <c r="CA67" s="512"/>
    </row>
    <row r="68" spans="3:79" s="514" customFormat="1" ht="16.5" thickBot="1">
      <c r="C68" s="1410" t="s">
        <v>861</v>
      </c>
      <c r="D68" s="1410"/>
      <c r="E68" s="1410"/>
      <c r="F68" s="1410"/>
      <c r="G68" s="1410"/>
      <c r="H68" s="1410"/>
      <c r="I68" s="1410"/>
      <c r="J68" s="1410"/>
      <c r="K68" s="1410"/>
      <c r="L68" s="1410"/>
      <c r="M68" s="1410"/>
      <c r="N68" s="1410"/>
      <c r="O68" s="1410"/>
      <c r="P68" s="1410"/>
      <c r="Q68" s="1410"/>
      <c r="R68" s="1410"/>
      <c r="S68" s="1410"/>
      <c r="T68" s="1410"/>
      <c r="U68" s="1410"/>
      <c r="V68" s="1410"/>
      <c r="W68" s="1410"/>
      <c r="X68" s="1410"/>
      <c r="Y68" s="1410"/>
      <c r="Z68" s="1410"/>
      <c r="AA68" s="1410"/>
      <c r="AB68" s="515"/>
      <c r="AC68" s="1410" t="s">
        <v>861</v>
      </c>
      <c r="AD68" s="1410"/>
      <c r="AE68" s="1410"/>
      <c r="AF68" s="1410"/>
      <c r="AG68" s="1410"/>
      <c r="AH68" s="1410"/>
      <c r="AI68" s="1410"/>
      <c r="AJ68" s="1410"/>
      <c r="AK68" s="1410"/>
      <c r="AL68" s="1410"/>
      <c r="AM68" s="1410"/>
      <c r="AN68" s="1410"/>
      <c r="AO68" s="1410"/>
      <c r="AP68" s="1410"/>
      <c r="AQ68" s="1410"/>
      <c r="AR68" s="1410"/>
      <c r="AS68" s="1410"/>
      <c r="AT68" s="1410"/>
      <c r="AU68" s="1410"/>
      <c r="AV68" s="1410"/>
      <c r="AW68" s="1410"/>
      <c r="AX68" s="1410"/>
      <c r="AY68" s="1410"/>
      <c r="AZ68" s="1410"/>
      <c r="BA68" s="1410"/>
      <c r="BC68" s="1410" t="s">
        <v>861</v>
      </c>
      <c r="BD68" s="1410"/>
      <c r="BE68" s="1410"/>
      <c r="BF68" s="1410"/>
      <c r="BG68" s="1410"/>
      <c r="BH68" s="1410"/>
      <c r="BI68" s="1410"/>
      <c r="BJ68" s="1410"/>
      <c r="BK68" s="1410"/>
      <c r="BL68" s="1410"/>
      <c r="BM68" s="1410"/>
      <c r="BN68" s="1410"/>
      <c r="BO68" s="1410"/>
      <c r="BP68" s="1410"/>
      <c r="BQ68" s="1410"/>
      <c r="BR68" s="1410"/>
      <c r="BS68" s="1410"/>
      <c r="BT68" s="1410"/>
      <c r="BU68" s="1410"/>
      <c r="BV68" s="1410"/>
      <c r="BW68" s="1410"/>
      <c r="BX68" s="1410"/>
      <c r="BY68" s="1410"/>
      <c r="BZ68" s="1410"/>
      <c r="CA68" s="1410"/>
    </row>
    <row r="69" spans="3:79" s="514" customFormat="1" ht="15.75" customHeight="1">
      <c r="C69" s="516"/>
      <c r="D69" s="1411" t="s">
        <v>95</v>
      </c>
      <c r="E69" s="1411"/>
      <c r="F69" s="1411"/>
      <c r="G69" s="1411"/>
      <c r="H69" s="1411"/>
      <c r="I69" s="1411"/>
      <c r="J69" s="1411"/>
      <c r="K69" s="1411"/>
      <c r="L69" s="1411"/>
      <c r="M69" s="1411"/>
      <c r="N69" s="1411"/>
      <c r="O69" s="1411"/>
      <c r="P69" s="1411"/>
      <c r="Q69" s="1411"/>
      <c r="R69" s="1411"/>
      <c r="S69" s="1411"/>
      <c r="T69" s="1411"/>
      <c r="U69" s="1411"/>
      <c r="V69" s="1411"/>
      <c r="W69" s="1411"/>
      <c r="X69" s="1411"/>
      <c r="Y69" s="1412"/>
      <c r="Z69" s="1412"/>
      <c r="AA69" s="1413"/>
      <c r="AB69" s="515"/>
      <c r="AC69" s="516"/>
      <c r="AD69" s="1411" t="s">
        <v>0</v>
      </c>
      <c r="AE69" s="1411"/>
      <c r="AF69" s="1411"/>
      <c r="AG69" s="1411"/>
      <c r="AH69" s="1411"/>
      <c r="AI69" s="1411"/>
      <c r="AJ69" s="1411"/>
      <c r="AK69" s="1411"/>
      <c r="AL69" s="1411"/>
      <c r="AM69" s="1411"/>
      <c r="AN69" s="1411"/>
      <c r="AO69" s="1411"/>
      <c r="AP69" s="1411"/>
      <c r="AQ69" s="1411"/>
      <c r="AR69" s="1411"/>
      <c r="AS69" s="1411"/>
      <c r="AT69" s="1411"/>
      <c r="AU69" s="1411"/>
      <c r="AV69" s="1411"/>
      <c r="AW69" s="1411"/>
      <c r="AX69" s="1411"/>
      <c r="AY69" s="1412"/>
      <c r="AZ69" s="1412"/>
      <c r="BA69" s="1413"/>
      <c r="BC69" s="516"/>
      <c r="BD69" s="1412" t="s">
        <v>0</v>
      </c>
      <c r="BE69" s="1414"/>
      <c r="BF69" s="1414"/>
      <c r="BG69" s="1414"/>
      <c r="BH69" s="1414"/>
      <c r="BI69" s="1414"/>
      <c r="BJ69" s="1414"/>
      <c r="BK69" s="1414"/>
      <c r="BL69" s="1414"/>
      <c r="BM69" s="1414"/>
      <c r="BN69" s="1414"/>
      <c r="BO69" s="1414"/>
      <c r="BP69" s="1414"/>
      <c r="BQ69" s="1414"/>
      <c r="BR69" s="1414"/>
      <c r="BS69" s="1414"/>
      <c r="BT69" s="1414"/>
      <c r="BU69" s="1414"/>
      <c r="BV69" s="1414"/>
      <c r="BW69" s="1414"/>
      <c r="BX69" s="1414"/>
      <c r="BY69" s="1414"/>
      <c r="BZ69" s="1414"/>
      <c r="CA69" s="1415"/>
    </row>
    <row r="70" spans="3:79" s="514" customFormat="1" ht="15.75" customHeight="1">
      <c r="C70" s="1405" t="s">
        <v>180</v>
      </c>
      <c r="D70" s="1406">
        <v>1</v>
      </c>
      <c r="E70" s="1407"/>
      <c r="F70" s="1408"/>
      <c r="G70" s="1406">
        <v>2</v>
      </c>
      <c r="H70" s="1407"/>
      <c r="I70" s="1408"/>
      <c r="J70" s="1406">
        <v>3</v>
      </c>
      <c r="K70" s="1407"/>
      <c r="L70" s="1408"/>
      <c r="M70" s="1406">
        <v>4</v>
      </c>
      <c r="N70" s="1407"/>
      <c r="O70" s="1408"/>
      <c r="P70" s="1406">
        <v>5</v>
      </c>
      <c r="Q70" s="1407"/>
      <c r="R70" s="1408"/>
      <c r="S70" s="1406">
        <v>6</v>
      </c>
      <c r="T70" s="1407"/>
      <c r="U70" s="1408"/>
      <c r="V70" s="1406" t="s">
        <v>182</v>
      </c>
      <c r="W70" s="1407"/>
      <c r="X70" s="1408"/>
      <c r="Y70" s="1406" t="s">
        <v>179</v>
      </c>
      <c r="Z70" s="1407"/>
      <c r="AA70" s="1409"/>
      <c r="AB70" s="515"/>
      <c r="AC70" s="1405" t="s">
        <v>180</v>
      </c>
      <c r="AD70" s="1406">
        <v>1</v>
      </c>
      <c r="AE70" s="1407"/>
      <c r="AF70" s="1408"/>
      <c r="AG70" s="1406">
        <v>2</v>
      </c>
      <c r="AH70" s="1407"/>
      <c r="AI70" s="1408"/>
      <c r="AJ70" s="1406">
        <v>3</v>
      </c>
      <c r="AK70" s="1407"/>
      <c r="AL70" s="1408"/>
      <c r="AM70" s="1406">
        <v>4</v>
      </c>
      <c r="AN70" s="1407"/>
      <c r="AO70" s="1408"/>
      <c r="AP70" s="1406">
        <v>5</v>
      </c>
      <c r="AQ70" s="1407"/>
      <c r="AR70" s="1408"/>
      <c r="AS70" s="1406">
        <v>6</v>
      </c>
      <c r="AT70" s="1407"/>
      <c r="AU70" s="1408"/>
      <c r="AV70" s="1406" t="s">
        <v>182</v>
      </c>
      <c r="AW70" s="1407"/>
      <c r="AX70" s="1408"/>
      <c r="AY70" s="1406" t="s">
        <v>179</v>
      </c>
      <c r="AZ70" s="1407"/>
      <c r="BA70" s="1409"/>
      <c r="BC70" s="1405" t="s">
        <v>180</v>
      </c>
      <c r="BD70" s="1406">
        <v>1</v>
      </c>
      <c r="BE70" s="1407"/>
      <c r="BF70" s="1408"/>
      <c r="BG70" s="1406">
        <v>2</v>
      </c>
      <c r="BH70" s="1407"/>
      <c r="BI70" s="1408"/>
      <c r="BJ70" s="1406">
        <v>3</v>
      </c>
      <c r="BK70" s="1407"/>
      <c r="BL70" s="1408"/>
      <c r="BM70" s="1406">
        <v>4</v>
      </c>
      <c r="BN70" s="1407"/>
      <c r="BO70" s="1408"/>
      <c r="BP70" s="1406">
        <v>5</v>
      </c>
      <c r="BQ70" s="1407"/>
      <c r="BR70" s="1408"/>
      <c r="BS70" s="1406">
        <v>6</v>
      </c>
      <c r="BT70" s="1407"/>
      <c r="BU70" s="1408"/>
      <c r="BV70" s="1406" t="s">
        <v>182</v>
      </c>
      <c r="BW70" s="1407"/>
      <c r="BX70" s="1408"/>
      <c r="BY70" s="1406" t="s">
        <v>179</v>
      </c>
      <c r="BZ70" s="1407"/>
      <c r="CA70" s="1409"/>
    </row>
    <row r="71" spans="3:79" s="514" customFormat="1" ht="15.75">
      <c r="C71" s="1405"/>
      <c r="D71" s="518" t="s">
        <v>240</v>
      </c>
      <c r="E71" s="518" t="s">
        <v>241</v>
      </c>
      <c r="F71" s="518" t="s">
        <v>234</v>
      </c>
      <c r="G71" s="518" t="s">
        <v>240</v>
      </c>
      <c r="H71" s="518" t="s">
        <v>241</v>
      </c>
      <c r="I71" s="518" t="s">
        <v>234</v>
      </c>
      <c r="J71" s="518" t="s">
        <v>240</v>
      </c>
      <c r="K71" s="518" t="s">
        <v>241</v>
      </c>
      <c r="L71" s="518" t="s">
        <v>234</v>
      </c>
      <c r="M71" s="518" t="s">
        <v>240</v>
      </c>
      <c r="N71" s="518" t="s">
        <v>241</v>
      </c>
      <c r="O71" s="518" t="s">
        <v>234</v>
      </c>
      <c r="P71" s="518" t="s">
        <v>240</v>
      </c>
      <c r="Q71" s="518" t="s">
        <v>241</v>
      </c>
      <c r="R71" s="518" t="s">
        <v>234</v>
      </c>
      <c r="S71" s="518" t="s">
        <v>240</v>
      </c>
      <c r="T71" s="518" t="s">
        <v>241</v>
      </c>
      <c r="U71" s="518" t="s">
        <v>234</v>
      </c>
      <c r="V71" s="518" t="s">
        <v>240</v>
      </c>
      <c r="W71" s="518" t="s">
        <v>241</v>
      </c>
      <c r="X71" s="518" t="s">
        <v>234</v>
      </c>
      <c r="Y71" s="518" t="s">
        <v>240</v>
      </c>
      <c r="Z71" s="518" t="s">
        <v>241</v>
      </c>
      <c r="AA71" s="518" t="s">
        <v>234</v>
      </c>
      <c r="AB71" s="515"/>
      <c r="AC71" s="1405"/>
      <c r="AD71" s="518" t="s">
        <v>240</v>
      </c>
      <c r="AE71" s="518" t="s">
        <v>241</v>
      </c>
      <c r="AF71" s="518" t="s">
        <v>234</v>
      </c>
      <c r="AG71" s="518" t="s">
        <v>240</v>
      </c>
      <c r="AH71" s="518" t="s">
        <v>241</v>
      </c>
      <c r="AI71" s="518" t="s">
        <v>234</v>
      </c>
      <c r="AJ71" s="518" t="s">
        <v>240</v>
      </c>
      <c r="AK71" s="518" t="s">
        <v>241</v>
      </c>
      <c r="AL71" s="518" t="s">
        <v>234</v>
      </c>
      <c r="AM71" s="518" t="s">
        <v>240</v>
      </c>
      <c r="AN71" s="518" t="s">
        <v>241</v>
      </c>
      <c r="AO71" s="518" t="s">
        <v>234</v>
      </c>
      <c r="AP71" s="518" t="s">
        <v>240</v>
      </c>
      <c r="AQ71" s="518" t="s">
        <v>241</v>
      </c>
      <c r="AR71" s="518" t="s">
        <v>234</v>
      </c>
      <c r="AS71" s="518" t="s">
        <v>240</v>
      </c>
      <c r="AT71" s="518" t="s">
        <v>241</v>
      </c>
      <c r="AU71" s="518" t="s">
        <v>234</v>
      </c>
      <c r="AV71" s="518" t="s">
        <v>240</v>
      </c>
      <c r="AW71" s="518" t="s">
        <v>241</v>
      </c>
      <c r="AX71" s="518" t="s">
        <v>234</v>
      </c>
      <c r="AY71" s="518" t="s">
        <v>240</v>
      </c>
      <c r="AZ71" s="518" t="s">
        <v>241</v>
      </c>
      <c r="BA71" s="518" t="s">
        <v>234</v>
      </c>
      <c r="BC71" s="1405"/>
      <c r="BD71" s="518" t="s">
        <v>240</v>
      </c>
      <c r="BE71" s="518" t="s">
        <v>241</v>
      </c>
      <c r="BF71" s="518" t="s">
        <v>234</v>
      </c>
      <c r="BG71" s="518" t="s">
        <v>240</v>
      </c>
      <c r="BH71" s="518" t="s">
        <v>241</v>
      </c>
      <c r="BI71" s="518" t="s">
        <v>234</v>
      </c>
      <c r="BJ71" s="518" t="s">
        <v>240</v>
      </c>
      <c r="BK71" s="518" t="s">
        <v>241</v>
      </c>
      <c r="BL71" s="518" t="s">
        <v>234</v>
      </c>
      <c r="BM71" s="518" t="s">
        <v>240</v>
      </c>
      <c r="BN71" s="518" t="s">
        <v>241</v>
      </c>
      <c r="BO71" s="518" t="s">
        <v>234</v>
      </c>
      <c r="BP71" s="518" t="s">
        <v>240</v>
      </c>
      <c r="BQ71" s="518" t="s">
        <v>241</v>
      </c>
      <c r="BR71" s="518" t="s">
        <v>234</v>
      </c>
      <c r="BS71" s="518" t="s">
        <v>240</v>
      </c>
      <c r="BT71" s="518" t="s">
        <v>241</v>
      </c>
      <c r="BU71" s="518" t="s">
        <v>234</v>
      </c>
      <c r="BV71" s="518" t="s">
        <v>240</v>
      </c>
      <c r="BW71" s="518" t="s">
        <v>241</v>
      </c>
      <c r="BX71" s="518" t="s">
        <v>234</v>
      </c>
      <c r="BY71" s="518" t="s">
        <v>240</v>
      </c>
      <c r="BZ71" s="518" t="s">
        <v>241</v>
      </c>
      <c r="CA71" s="518" t="s">
        <v>234</v>
      </c>
    </row>
    <row r="72" spans="3:79" s="514" customFormat="1" ht="15.75">
      <c r="C72" s="519" t="s">
        <v>183</v>
      </c>
      <c r="D72" s="520">
        <v>0</v>
      </c>
      <c r="E72" s="520">
        <v>0</v>
      </c>
      <c r="F72" s="520">
        <f>SUM(D72:E72)</f>
        <v>0</v>
      </c>
      <c r="G72" s="520">
        <v>0</v>
      </c>
      <c r="H72" s="520">
        <v>0</v>
      </c>
      <c r="I72" s="520">
        <f>SUM(G72:H72)</f>
        <v>0</v>
      </c>
      <c r="J72" s="520">
        <v>0</v>
      </c>
      <c r="K72" s="520">
        <v>0</v>
      </c>
      <c r="L72" s="520">
        <f>SUM(J72:K72)</f>
        <v>0</v>
      </c>
      <c r="M72" s="520">
        <v>0</v>
      </c>
      <c r="N72" s="520">
        <v>0</v>
      </c>
      <c r="O72" s="520">
        <f>SUM(M72:N72)</f>
        <v>0</v>
      </c>
      <c r="P72" s="520">
        <v>0</v>
      </c>
      <c r="Q72" s="520">
        <v>0</v>
      </c>
      <c r="R72" s="520">
        <f>SUM(P72:Q72)</f>
        <v>0</v>
      </c>
      <c r="S72" s="740">
        <v>0</v>
      </c>
      <c r="T72" s="740">
        <v>0</v>
      </c>
      <c r="U72" s="520">
        <f>SUM(S72:T72)</f>
        <v>0</v>
      </c>
      <c r="V72" s="520"/>
      <c r="W72" s="520"/>
      <c r="X72" s="520">
        <f>V72+W72</f>
        <v>0</v>
      </c>
      <c r="Y72" s="521">
        <f t="shared" ref="Y72:Z79" si="228">D72+G72+J72+M72+P72+S72+V72</f>
        <v>0</v>
      </c>
      <c r="Z72" s="521">
        <f t="shared" si="228"/>
        <v>0</v>
      </c>
      <c r="AA72" s="522">
        <f>Y72+Z72</f>
        <v>0</v>
      </c>
      <c r="AB72" s="512"/>
      <c r="AC72" s="519" t="s">
        <v>183</v>
      </c>
      <c r="AD72" s="740"/>
      <c r="AE72" s="740"/>
      <c r="AF72" s="520">
        <f>SUM(AD72:AE72)</f>
        <v>0</v>
      </c>
      <c r="AG72" s="740"/>
      <c r="AH72" s="740"/>
      <c r="AI72" s="520">
        <f>SUM(AG72:AH72)</f>
        <v>0</v>
      </c>
      <c r="AJ72" s="740"/>
      <c r="AK72" s="740"/>
      <c r="AL72" s="520">
        <f>SUM(AJ72:AK72)</f>
        <v>0</v>
      </c>
      <c r="AM72" s="740"/>
      <c r="AN72" s="740"/>
      <c r="AO72" s="520">
        <f>SUM(AM72:AN72)</f>
        <v>0</v>
      </c>
      <c r="AP72" s="740"/>
      <c r="AQ72" s="740"/>
      <c r="AR72" s="520">
        <f>SUM(AP72:AQ72)</f>
        <v>0</v>
      </c>
      <c r="AS72" s="740"/>
      <c r="AT72" s="740"/>
      <c r="AU72" s="520">
        <f>SUM(AS72:AT72)</f>
        <v>0</v>
      </c>
      <c r="AV72" s="520"/>
      <c r="AW72" s="520"/>
      <c r="AX72" s="520">
        <f>SUM(AV72:AW72)</f>
        <v>0</v>
      </c>
      <c r="AY72" s="521">
        <f>AD72+AG72+AJ72+AM72+AP72+AS72+AV72</f>
        <v>0</v>
      </c>
      <c r="AZ72" s="521">
        <f>AE72+AH72+AK72+AN72+AQ72+AT72+AW72</f>
        <v>0</v>
      </c>
      <c r="BA72" s="522">
        <f>AY72+AZ72</f>
        <v>0</v>
      </c>
      <c r="BC72" s="519" t="s">
        <v>183</v>
      </c>
      <c r="BD72" s="520">
        <f t="shared" ref="BD72:BD80" si="229">D72+AD72</f>
        <v>0</v>
      </c>
      <c r="BE72" s="520">
        <f t="shared" ref="BE72:BE80" si="230">E72+AE72</f>
        <v>0</v>
      </c>
      <c r="BF72" s="520">
        <f t="shared" ref="BF72:BF80" si="231">F72+AF72</f>
        <v>0</v>
      </c>
      <c r="BG72" s="520">
        <f t="shared" ref="BG72:BG80" si="232">G72+AG72</f>
        <v>0</v>
      </c>
      <c r="BH72" s="520">
        <f t="shared" ref="BH72:BH80" si="233">H72+AH72</f>
        <v>0</v>
      </c>
      <c r="BI72" s="520">
        <f t="shared" ref="BI72:BI80" si="234">I72+AI72</f>
        <v>0</v>
      </c>
      <c r="BJ72" s="520">
        <f t="shared" ref="BJ72:BJ80" si="235">J72+AJ72</f>
        <v>0</v>
      </c>
      <c r="BK72" s="520">
        <f t="shared" ref="BK72:BK80" si="236">K72+AK72</f>
        <v>0</v>
      </c>
      <c r="BL72" s="520">
        <f t="shared" ref="BL72:BL80" si="237">L72+AL72</f>
        <v>0</v>
      </c>
      <c r="BM72" s="520">
        <f t="shared" ref="BM72:BM80" si="238">M72+AM72</f>
        <v>0</v>
      </c>
      <c r="BN72" s="520">
        <f t="shared" ref="BN72:BN80" si="239">N72+AN72</f>
        <v>0</v>
      </c>
      <c r="BO72" s="520">
        <f t="shared" ref="BO72:BO80" si="240">O72+AO72</f>
        <v>0</v>
      </c>
      <c r="BP72" s="520">
        <f t="shared" ref="BP72:BP80" si="241">P72+AP72</f>
        <v>0</v>
      </c>
      <c r="BQ72" s="520">
        <f t="shared" ref="BQ72:BQ80" si="242">Q72+AQ72</f>
        <v>0</v>
      </c>
      <c r="BR72" s="520">
        <f t="shared" ref="BR72:BR80" si="243">R72+AR72</f>
        <v>0</v>
      </c>
      <c r="BS72" s="520">
        <f t="shared" ref="BS72:BS80" si="244">S72+AS72</f>
        <v>0</v>
      </c>
      <c r="BT72" s="520">
        <f t="shared" ref="BT72:BT80" si="245">T72+AT72</f>
        <v>0</v>
      </c>
      <c r="BU72" s="520">
        <f t="shared" ref="BU72:BU80" si="246">U72+AU72</f>
        <v>0</v>
      </c>
      <c r="BV72" s="520">
        <f t="shared" ref="BV72:BV80" si="247">V72+AV72</f>
        <v>0</v>
      </c>
      <c r="BW72" s="520">
        <f t="shared" ref="BW72:BW80" si="248">W72+AW72</f>
        <v>0</v>
      </c>
      <c r="BX72" s="520">
        <f t="shared" ref="BX72:BX80" si="249">X72+AX72</f>
        <v>0</v>
      </c>
      <c r="BY72" s="520">
        <f t="shared" ref="BY72:BY80" si="250">Y72+AY72</f>
        <v>0</v>
      </c>
      <c r="BZ72" s="520">
        <f t="shared" ref="BZ72:BZ80" si="251">Z72+AZ72</f>
        <v>0</v>
      </c>
      <c r="CA72" s="520">
        <f t="shared" ref="CA72:CA80" si="252">AA72+BA72</f>
        <v>0</v>
      </c>
    </row>
    <row r="73" spans="3:79" s="514" customFormat="1" ht="15.75">
      <c r="C73" s="519" t="s">
        <v>259</v>
      </c>
      <c r="D73" s="520">
        <v>15</v>
      </c>
      <c r="E73" s="520">
        <v>11</v>
      </c>
      <c r="F73" s="520">
        <f t="shared" ref="F73:F79" si="253">SUM(D73:E73)</f>
        <v>26</v>
      </c>
      <c r="G73" s="520">
        <v>0</v>
      </c>
      <c r="H73" s="520">
        <v>0</v>
      </c>
      <c r="I73" s="520">
        <f t="shared" ref="I73:I79" si="254">SUM(G73:H73)</f>
        <v>0</v>
      </c>
      <c r="J73" s="520">
        <v>0</v>
      </c>
      <c r="K73" s="520">
        <v>0</v>
      </c>
      <c r="L73" s="520">
        <f t="shared" ref="L73:L79" si="255">SUM(J73:K73)</f>
        <v>0</v>
      </c>
      <c r="M73" s="520">
        <v>0</v>
      </c>
      <c r="N73" s="520">
        <v>0</v>
      </c>
      <c r="O73" s="520">
        <f t="shared" ref="O73:O79" si="256">SUM(M73:N73)</f>
        <v>0</v>
      </c>
      <c r="P73" s="520">
        <v>0</v>
      </c>
      <c r="Q73" s="520">
        <v>0</v>
      </c>
      <c r="R73" s="520">
        <f t="shared" ref="R73:R79" si="257">SUM(P73:Q73)</f>
        <v>0</v>
      </c>
      <c r="S73" s="740">
        <v>0</v>
      </c>
      <c r="T73" s="740">
        <v>0</v>
      </c>
      <c r="U73" s="520">
        <f t="shared" ref="U73:U79" si="258">SUM(S73:T73)</f>
        <v>0</v>
      </c>
      <c r="V73" s="520"/>
      <c r="W73" s="520"/>
      <c r="X73" s="520">
        <f t="shared" ref="X73:X79" si="259">V73+W73</f>
        <v>0</v>
      </c>
      <c r="Y73" s="521">
        <f t="shared" si="228"/>
        <v>15</v>
      </c>
      <c r="Z73" s="521">
        <f t="shared" si="228"/>
        <v>11</v>
      </c>
      <c r="AA73" s="522">
        <f t="shared" ref="AA73:AA79" si="260">Y73+Z73</f>
        <v>26</v>
      </c>
      <c r="AB73" s="512"/>
      <c r="AC73" s="519" t="s">
        <v>259</v>
      </c>
      <c r="AD73" s="740">
        <v>40</v>
      </c>
      <c r="AE73" s="740">
        <v>29</v>
      </c>
      <c r="AF73" s="520">
        <f t="shared" ref="AF73:AF79" si="261">SUM(AD73:AE73)</f>
        <v>69</v>
      </c>
      <c r="AG73" s="740">
        <v>0</v>
      </c>
      <c r="AH73" s="740">
        <v>0</v>
      </c>
      <c r="AI73" s="520">
        <f t="shared" ref="AI73:AI79" si="262">SUM(AG73:AH73)</f>
        <v>0</v>
      </c>
      <c r="AJ73" s="740">
        <v>0</v>
      </c>
      <c r="AK73" s="740">
        <v>0</v>
      </c>
      <c r="AL73" s="520">
        <f t="shared" ref="AL73:AL79" si="263">SUM(AJ73:AK73)</f>
        <v>0</v>
      </c>
      <c r="AM73" s="740">
        <v>0</v>
      </c>
      <c r="AN73" s="740">
        <v>0</v>
      </c>
      <c r="AO73" s="520">
        <f t="shared" ref="AO73:AO79" si="264">SUM(AM73:AN73)</f>
        <v>0</v>
      </c>
      <c r="AP73" s="740">
        <v>0</v>
      </c>
      <c r="AQ73" s="740">
        <v>0</v>
      </c>
      <c r="AR73" s="520">
        <f t="shared" ref="AR73:AR79" si="265">SUM(AP73:AQ73)</f>
        <v>0</v>
      </c>
      <c r="AS73" s="740">
        <v>0</v>
      </c>
      <c r="AT73" s="740">
        <v>0</v>
      </c>
      <c r="AU73" s="520">
        <f t="shared" ref="AU73:AU79" si="266">SUM(AS73:AT73)</f>
        <v>0</v>
      </c>
      <c r="AV73" s="520"/>
      <c r="AW73" s="520"/>
      <c r="AX73" s="520">
        <f t="shared" ref="AX73:AX79" si="267">SUM(AV73:AW73)</f>
        <v>0</v>
      </c>
      <c r="AY73" s="521">
        <f t="shared" ref="AY73:AY79" si="268">AD73+AG73+AJ73+AM73+AP73+AS73+AV73</f>
        <v>40</v>
      </c>
      <c r="AZ73" s="521">
        <f t="shared" ref="AZ73:AZ79" si="269">AE73+AH73+AK73+AN73+AQ73+AT73+AW73</f>
        <v>29</v>
      </c>
      <c r="BA73" s="522">
        <f t="shared" ref="BA73:BA79" si="270">AY73+AZ73</f>
        <v>69</v>
      </c>
      <c r="BC73" s="519" t="s">
        <v>259</v>
      </c>
      <c r="BD73" s="520">
        <f t="shared" si="229"/>
        <v>55</v>
      </c>
      <c r="BE73" s="520">
        <f t="shared" si="230"/>
        <v>40</v>
      </c>
      <c r="BF73" s="520">
        <f t="shared" si="231"/>
        <v>95</v>
      </c>
      <c r="BG73" s="520">
        <f t="shared" si="232"/>
        <v>0</v>
      </c>
      <c r="BH73" s="520">
        <f t="shared" si="233"/>
        <v>0</v>
      </c>
      <c r="BI73" s="520">
        <f t="shared" si="234"/>
        <v>0</v>
      </c>
      <c r="BJ73" s="520">
        <f t="shared" si="235"/>
        <v>0</v>
      </c>
      <c r="BK73" s="520">
        <f t="shared" si="236"/>
        <v>0</v>
      </c>
      <c r="BL73" s="520">
        <f t="shared" si="237"/>
        <v>0</v>
      </c>
      <c r="BM73" s="520">
        <f t="shared" si="238"/>
        <v>0</v>
      </c>
      <c r="BN73" s="520">
        <f t="shared" si="239"/>
        <v>0</v>
      </c>
      <c r="BO73" s="520">
        <f t="shared" si="240"/>
        <v>0</v>
      </c>
      <c r="BP73" s="520">
        <f t="shared" si="241"/>
        <v>0</v>
      </c>
      <c r="BQ73" s="520">
        <f t="shared" si="242"/>
        <v>0</v>
      </c>
      <c r="BR73" s="520">
        <f t="shared" si="243"/>
        <v>0</v>
      </c>
      <c r="BS73" s="520">
        <f t="shared" si="244"/>
        <v>0</v>
      </c>
      <c r="BT73" s="520">
        <f t="shared" si="245"/>
        <v>0</v>
      </c>
      <c r="BU73" s="520">
        <f t="shared" si="246"/>
        <v>0</v>
      </c>
      <c r="BV73" s="520">
        <f t="shared" si="247"/>
        <v>0</v>
      </c>
      <c r="BW73" s="520">
        <f t="shared" si="248"/>
        <v>0</v>
      </c>
      <c r="BX73" s="520">
        <f t="shared" si="249"/>
        <v>0</v>
      </c>
      <c r="BY73" s="520">
        <f t="shared" si="250"/>
        <v>55</v>
      </c>
      <c r="BZ73" s="520">
        <f t="shared" si="251"/>
        <v>40</v>
      </c>
      <c r="CA73" s="520">
        <f t="shared" si="252"/>
        <v>95</v>
      </c>
    </row>
    <row r="74" spans="3:79" s="514" customFormat="1" ht="15.75">
      <c r="C74" s="519" t="s">
        <v>260</v>
      </c>
      <c r="D74" s="520">
        <v>232</v>
      </c>
      <c r="E74" s="520">
        <v>237</v>
      </c>
      <c r="F74" s="520">
        <f t="shared" si="253"/>
        <v>469</v>
      </c>
      <c r="G74" s="520">
        <v>126</v>
      </c>
      <c r="H74" s="520">
        <v>142</v>
      </c>
      <c r="I74" s="520">
        <f t="shared" si="254"/>
        <v>268</v>
      </c>
      <c r="J74" s="520">
        <v>0</v>
      </c>
      <c r="K74" s="520">
        <v>0</v>
      </c>
      <c r="L74" s="520">
        <f t="shared" si="255"/>
        <v>0</v>
      </c>
      <c r="M74" s="520">
        <v>0</v>
      </c>
      <c r="N74" s="520">
        <v>0</v>
      </c>
      <c r="O74" s="520">
        <f t="shared" si="256"/>
        <v>0</v>
      </c>
      <c r="P74" s="520">
        <v>0</v>
      </c>
      <c r="Q74" s="520">
        <v>0</v>
      </c>
      <c r="R74" s="520">
        <f t="shared" si="257"/>
        <v>0</v>
      </c>
      <c r="S74" s="740">
        <v>0</v>
      </c>
      <c r="T74" s="740">
        <v>0</v>
      </c>
      <c r="U74" s="520">
        <f t="shared" si="258"/>
        <v>0</v>
      </c>
      <c r="V74" s="520"/>
      <c r="W74" s="520"/>
      <c r="X74" s="520">
        <f t="shared" si="259"/>
        <v>0</v>
      </c>
      <c r="Y74" s="521">
        <f t="shared" si="228"/>
        <v>358</v>
      </c>
      <c r="Z74" s="521">
        <f t="shared" si="228"/>
        <v>379</v>
      </c>
      <c r="AA74" s="522">
        <f t="shared" si="260"/>
        <v>737</v>
      </c>
      <c r="AB74" s="512"/>
      <c r="AC74" s="519" t="s">
        <v>260</v>
      </c>
      <c r="AD74" s="740">
        <v>1267</v>
      </c>
      <c r="AE74" s="740">
        <v>1218</v>
      </c>
      <c r="AF74" s="520">
        <f t="shared" si="261"/>
        <v>2485</v>
      </c>
      <c r="AG74" s="740">
        <v>1390</v>
      </c>
      <c r="AH74" s="740">
        <v>1264</v>
      </c>
      <c r="AI74" s="520">
        <f t="shared" si="262"/>
        <v>2654</v>
      </c>
      <c r="AJ74" s="740">
        <v>447</v>
      </c>
      <c r="AK74" s="740">
        <v>402</v>
      </c>
      <c r="AL74" s="520">
        <f t="shared" si="263"/>
        <v>849</v>
      </c>
      <c r="AM74" s="740">
        <v>19</v>
      </c>
      <c r="AN74" s="740">
        <v>25</v>
      </c>
      <c r="AO74" s="520">
        <f t="shared" si="264"/>
        <v>44</v>
      </c>
      <c r="AP74" s="740">
        <v>0</v>
      </c>
      <c r="AQ74" s="740">
        <v>0</v>
      </c>
      <c r="AR74" s="520">
        <f t="shared" si="265"/>
        <v>0</v>
      </c>
      <c r="AS74" s="740">
        <v>0</v>
      </c>
      <c r="AT74" s="740">
        <v>0</v>
      </c>
      <c r="AU74" s="520">
        <f t="shared" si="266"/>
        <v>0</v>
      </c>
      <c r="AV74" s="520"/>
      <c r="AW74" s="520"/>
      <c r="AX74" s="520">
        <f t="shared" si="267"/>
        <v>0</v>
      </c>
      <c r="AY74" s="521">
        <f t="shared" si="268"/>
        <v>3123</v>
      </c>
      <c r="AZ74" s="521">
        <f t="shared" si="269"/>
        <v>2909</v>
      </c>
      <c r="BA74" s="522">
        <f t="shared" si="270"/>
        <v>6032</v>
      </c>
      <c r="BC74" s="519" t="s">
        <v>260</v>
      </c>
      <c r="BD74" s="520">
        <f t="shared" si="229"/>
        <v>1499</v>
      </c>
      <c r="BE74" s="520">
        <f t="shared" si="230"/>
        <v>1455</v>
      </c>
      <c r="BF74" s="520">
        <f t="shared" si="231"/>
        <v>2954</v>
      </c>
      <c r="BG74" s="520">
        <f t="shared" si="232"/>
        <v>1516</v>
      </c>
      <c r="BH74" s="520">
        <f t="shared" si="233"/>
        <v>1406</v>
      </c>
      <c r="BI74" s="520">
        <f t="shared" si="234"/>
        <v>2922</v>
      </c>
      <c r="BJ74" s="520">
        <f t="shared" si="235"/>
        <v>447</v>
      </c>
      <c r="BK74" s="520">
        <f t="shared" si="236"/>
        <v>402</v>
      </c>
      <c r="BL74" s="520">
        <f t="shared" si="237"/>
        <v>849</v>
      </c>
      <c r="BM74" s="520">
        <f t="shared" si="238"/>
        <v>19</v>
      </c>
      <c r="BN74" s="520">
        <f t="shared" si="239"/>
        <v>25</v>
      </c>
      <c r="BO74" s="520">
        <f t="shared" si="240"/>
        <v>44</v>
      </c>
      <c r="BP74" s="520">
        <f t="shared" si="241"/>
        <v>0</v>
      </c>
      <c r="BQ74" s="520">
        <f t="shared" si="242"/>
        <v>0</v>
      </c>
      <c r="BR74" s="520">
        <f t="shared" si="243"/>
        <v>0</v>
      </c>
      <c r="BS74" s="520">
        <f t="shared" si="244"/>
        <v>0</v>
      </c>
      <c r="BT74" s="520">
        <f t="shared" si="245"/>
        <v>0</v>
      </c>
      <c r="BU74" s="520">
        <f t="shared" si="246"/>
        <v>0</v>
      </c>
      <c r="BV74" s="520">
        <f t="shared" si="247"/>
        <v>0</v>
      </c>
      <c r="BW74" s="520">
        <f t="shared" si="248"/>
        <v>0</v>
      </c>
      <c r="BX74" s="520">
        <f t="shared" si="249"/>
        <v>0</v>
      </c>
      <c r="BY74" s="520">
        <f t="shared" si="250"/>
        <v>3481</v>
      </c>
      <c r="BZ74" s="520">
        <f t="shared" si="251"/>
        <v>3288</v>
      </c>
      <c r="CA74" s="520">
        <f t="shared" si="252"/>
        <v>6769</v>
      </c>
    </row>
    <row r="75" spans="3:79" s="514" customFormat="1" ht="15.75">
      <c r="C75" s="519" t="s">
        <v>261</v>
      </c>
      <c r="D75" s="520">
        <v>81</v>
      </c>
      <c r="E75" s="520">
        <v>86</v>
      </c>
      <c r="F75" s="520">
        <f t="shared" si="253"/>
        <v>167</v>
      </c>
      <c r="G75" s="520">
        <v>156</v>
      </c>
      <c r="H75" s="520">
        <v>140</v>
      </c>
      <c r="I75" s="520">
        <f t="shared" si="254"/>
        <v>296</v>
      </c>
      <c r="J75" s="520">
        <v>69</v>
      </c>
      <c r="K75" s="520">
        <v>68</v>
      </c>
      <c r="L75" s="520">
        <f t="shared" si="255"/>
        <v>137</v>
      </c>
      <c r="M75" s="520">
        <v>0</v>
      </c>
      <c r="N75" s="520">
        <v>0</v>
      </c>
      <c r="O75" s="520">
        <f t="shared" si="256"/>
        <v>0</v>
      </c>
      <c r="P75" s="520">
        <v>0</v>
      </c>
      <c r="Q75" s="520">
        <v>0</v>
      </c>
      <c r="R75" s="520">
        <f t="shared" si="257"/>
        <v>0</v>
      </c>
      <c r="S75" s="740">
        <v>0</v>
      </c>
      <c r="T75" s="740">
        <v>0</v>
      </c>
      <c r="U75" s="520">
        <f t="shared" si="258"/>
        <v>0</v>
      </c>
      <c r="V75" s="520"/>
      <c r="W75" s="520"/>
      <c r="X75" s="520">
        <f t="shared" si="259"/>
        <v>0</v>
      </c>
      <c r="Y75" s="521">
        <f t="shared" si="228"/>
        <v>306</v>
      </c>
      <c r="Z75" s="521">
        <f t="shared" si="228"/>
        <v>294</v>
      </c>
      <c r="AA75" s="522">
        <f t="shared" si="260"/>
        <v>600</v>
      </c>
      <c r="AB75" s="512"/>
      <c r="AC75" s="519" t="s">
        <v>261</v>
      </c>
      <c r="AD75" s="740">
        <v>519</v>
      </c>
      <c r="AE75" s="740">
        <v>535</v>
      </c>
      <c r="AF75" s="520">
        <f t="shared" si="261"/>
        <v>1054</v>
      </c>
      <c r="AG75" s="740">
        <v>677</v>
      </c>
      <c r="AH75" s="740">
        <v>655</v>
      </c>
      <c r="AI75" s="520">
        <f t="shared" si="262"/>
        <v>1332</v>
      </c>
      <c r="AJ75" s="740">
        <v>219</v>
      </c>
      <c r="AK75" s="740">
        <v>245</v>
      </c>
      <c r="AL75" s="520">
        <f t="shared" si="263"/>
        <v>464</v>
      </c>
      <c r="AM75" s="740">
        <v>41</v>
      </c>
      <c r="AN75" s="740">
        <v>36</v>
      </c>
      <c r="AO75" s="520">
        <f t="shared" si="264"/>
        <v>77</v>
      </c>
      <c r="AP75" s="740">
        <v>0</v>
      </c>
      <c r="AQ75" s="740">
        <v>0</v>
      </c>
      <c r="AR75" s="520">
        <f t="shared" si="265"/>
        <v>0</v>
      </c>
      <c r="AS75" s="740">
        <v>0</v>
      </c>
      <c r="AT75" s="740">
        <v>0</v>
      </c>
      <c r="AU75" s="520">
        <f t="shared" si="266"/>
        <v>0</v>
      </c>
      <c r="AV75" s="520"/>
      <c r="AW75" s="520"/>
      <c r="AX75" s="520">
        <f t="shared" si="267"/>
        <v>0</v>
      </c>
      <c r="AY75" s="521">
        <f t="shared" si="268"/>
        <v>1456</v>
      </c>
      <c r="AZ75" s="521">
        <f t="shared" si="269"/>
        <v>1471</v>
      </c>
      <c r="BA75" s="522">
        <f t="shared" si="270"/>
        <v>2927</v>
      </c>
      <c r="BC75" s="519" t="s">
        <v>261</v>
      </c>
      <c r="BD75" s="520">
        <f t="shared" si="229"/>
        <v>600</v>
      </c>
      <c r="BE75" s="520">
        <f t="shared" si="230"/>
        <v>621</v>
      </c>
      <c r="BF75" s="520">
        <f t="shared" si="231"/>
        <v>1221</v>
      </c>
      <c r="BG75" s="520">
        <f t="shared" si="232"/>
        <v>833</v>
      </c>
      <c r="BH75" s="520">
        <f t="shared" si="233"/>
        <v>795</v>
      </c>
      <c r="BI75" s="520">
        <f t="shared" si="234"/>
        <v>1628</v>
      </c>
      <c r="BJ75" s="520">
        <f t="shared" si="235"/>
        <v>288</v>
      </c>
      <c r="BK75" s="520">
        <f t="shared" si="236"/>
        <v>313</v>
      </c>
      <c r="BL75" s="520">
        <f t="shared" si="237"/>
        <v>601</v>
      </c>
      <c r="BM75" s="520">
        <f t="shared" si="238"/>
        <v>41</v>
      </c>
      <c r="BN75" s="520">
        <f t="shared" si="239"/>
        <v>36</v>
      </c>
      <c r="BO75" s="520">
        <f t="shared" si="240"/>
        <v>77</v>
      </c>
      <c r="BP75" s="520">
        <f t="shared" si="241"/>
        <v>0</v>
      </c>
      <c r="BQ75" s="520">
        <f t="shared" si="242"/>
        <v>0</v>
      </c>
      <c r="BR75" s="520">
        <f t="shared" si="243"/>
        <v>0</v>
      </c>
      <c r="BS75" s="520">
        <f t="shared" si="244"/>
        <v>0</v>
      </c>
      <c r="BT75" s="520">
        <f t="shared" si="245"/>
        <v>0</v>
      </c>
      <c r="BU75" s="520">
        <f t="shared" si="246"/>
        <v>0</v>
      </c>
      <c r="BV75" s="520">
        <f t="shared" si="247"/>
        <v>0</v>
      </c>
      <c r="BW75" s="520">
        <f t="shared" si="248"/>
        <v>0</v>
      </c>
      <c r="BX75" s="520">
        <f t="shared" si="249"/>
        <v>0</v>
      </c>
      <c r="BY75" s="520">
        <f t="shared" si="250"/>
        <v>1762</v>
      </c>
      <c r="BZ75" s="520">
        <f t="shared" si="251"/>
        <v>1765</v>
      </c>
      <c r="CA75" s="520">
        <f t="shared" si="252"/>
        <v>3527</v>
      </c>
    </row>
    <row r="76" spans="3:79" s="514" customFormat="1" ht="15.75">
      <c r="C76" s="519" t="s">
        <v>262</v>
      </c>
      <c r="D76" s="520">
        <v>47</v>
      </c>
      <c r="E76" s="520">
        <v>61</v>
      </c>
      <c r="F76" s="520">
        <f t="shared" si="253"/>
        <v>108</v>
      </c>
      <c r="G76" s="520">
        <v>51</v>
      </c>
      <c r="H76" s="520">
        <v>30</v>
      </c>
      <c r="I76" s="520">
        <f t="shared" si="254"/>
        <v>81</v>
      </c>
      <c r="J76" s="520">
        <v>36</v>
      </c>
      <c r="K76" s="520">
        <v>20</v>
      </c>
      <c r="L76" s="520">
        <f t="shared" si="255"/>
        <v>56</v>
      </c>
      <c r="M76" s="520">
        <v>7</v>
      </c>
      <c r="N76" s="520">
        <v>4</v>
      </c>
      <c r="O76" s="520">
        <f t="shared" si="256"/>
        <v>11</v>
      </c>
      <c r="P76" s="520">
        <v>0</v>
      </c>
      <c r="Q76" s="520">
        <v>0</v>
      </c>
      <c r="R76" s="520">
        <f t="shared" si="257"/>
        <v>0</v>
      </c>
      <c r="S76" s="740">
        <v>0</v>
      </c>
      <c r="T76" s="740">
        <v>0</v>
      </c>
      <c r="U76" s="520">
        <f t="shared" si="258"/>
        <v>0</v>
      </c>
      <c r="V76" s="520"/>
      <c r="W76" s="520"/>
      <c r="X76" s="520">
        <f t="shared" si="259"/>
        <v>0</v>
      </c>
      <c r="Y76" s="521">
        <f t="shared" si="228"/>
        <v>141</v>
      </c>
      <c r="Z76" s="521">
        <f t="shared" si="228"/>
        <v>115</v>
      </c>
      <c r="AA76" s="522">
        <f t="shared" si="260"/>
        <v>256</v>
      </c>
      <c r="AB76" s="512"/>
      <c r="AC76" s="519" t="s">
        <v>262</v>
      </c>
      <c r="AD76" s="740">
        <v>389</v>
      </c>
      <c r="AE76" s="740">
        <v>322</v>
      </c>
      <c r="AF76" s="520">
        <f t="shared" si="261"/>
        <v>711</v>
      </c>
      <c r="AG76" s="740">
        <v>503</v>
      </c>
      <c r="AH76" s="740">
        <v>456</v>
      </c>
      <c r="AI76" s="520">
        <f t="shared" si="262"/>
        <v>959</v>
      </c>
      <c r="AJ76" s="740">
        <v>125</v>
      </c>
      <c r="AK76" s="740">
        <v>132</v>
      </c>
      <c r="AL76" s="520">
        <f t="shared" si="263"/>
        <v>257</v>
      </c>
      <c r="AM76" s="740">
        <v>175</v>
      </c>
      <c r="AN76" s="740">
        <v>161</v>
      </c>
      <c r="AO76" s="520">
        <f t="shared" si="264"/>
        <v>336</v>
      </c>
      <c r="AP76" s="740">
        <v>4</v>
      </c>
      <c r="AQ76" s="740">
        <v>6</v>
      </c>
      <c r="AR76" s="520">
        <f t="shared" si="265"/>
        <v>10</v>
      </c>
      <c r="AS76" s="740">
        <v>2</v>
      </c>
      <c r="AT76" s="740">
        <v>1</v>
      </c>
      <c r="AU76" s="520">
        <f t="shared" si="266"/>
        <v>3</v>
      </c>
      <c r="AV76" s="520"/>
      <c r="AW76" s="520"/>
      <c r="AX76" s="520">
        <f t="shared" si="267"/>
        <v>0</v>
      </c>
      <c r="AY76" s="521">
        <f t="shared" si="268"/>
        <v>1198</v>
      </c>
      <c r="AZ76" s="521">
        <f t="shared" si="269"/>
        <v>1078</v>
      </c>
      <c r="BA76" s="522">
        <f t="shared" si="270"/>
        <v>2276</v>
      </c>
      <c r="BC76" s="519" t="s">
        <v>262</v>
      </c>
      <c r="BD76" s="520">
        <f t="shared" si="229"/>
        <v>436</v>
      </c>
      <c r="BE76" s="520">
        <f t="shared" si="230"/>
        <v>383</v>
      </c>
      <c r="BF76" s="520">
        <f t="shared" si="231"/>
        <v>819</v>
      </c>
      <c r="BG76" s="520">
        <f t="shared" si="232"/>
        <v>554</v>
      </c>
      <c r="BH76" s="520">
        <f t="shared" si="233"/>
        <v>486</v>
      </c>
      <c r="BI76" s="520">
        <f t="shared" si="234"/>
        <v>1040</v>
      </c>
      <c r="BJ76" s="520">
        <f t="shared" si="235"/>
        <v>161</v>
      </c>
      <c r="BK76" s="520">
        <f t="shared" si="236"/>
        <v>152</v>
      </c>
      <c r="BL76" s="520">
        <f t="shared" si="237"/>
        <v>313</v>
      </c>
      <c r="BM76" s="520">
        <f t="shared" si="238"/>
        <v>182</v>
      </c>
      <c r="BN76" s="520">
        <f t="shared" si="239"/>
        <v>165</v>
      </c>
      <c r="BO76" s="520">
        <f t="shared" si="240"/>
        <v>347</v>
      </c>
      <c r="BP76" s="520">
        <f t="shared" si="241"/>
        <v>4</v>
      </c>
      <c r="BQ76" s="520">
        <f t="shared" si="242"/>
        <v>6</v>
      </c>
      <c r="BR76" s="520">
        <f t="shared" si="243"/>
        <v>10</v>
      </c>
      <c r="BS76" s="520">
        <f t="shared" si="244"/>
        <v>2</v>
      </c>
      <c r="BT76" s="520">
        <f t="shared" si="245"/>
        <v>1</v>
      </c>
      <c r="BU76" s="520">
        <f t="shared" si="246"/>
        <v>3</v>
      </c>
      <c r="BV76" s="520">
        <f t="shared" si="247"/>
        <v>0</v>
      </c>
      <c r="BW76" s="520">
        <f t="shared" si="248"/>
        <v>0</v>
      </c>
      <c r="BX76" s="520">
        <f t="shared" si="249"/>
        <v>0</v>
      </c>
      <c r="BY76" s="520">
        <f t="shared" si="250"/>
        <v>1339</v>
      </c>
      <c r="BZ76" s="520">
        <f t="shared" si="251"/>
        <v>1193</v>
      </c>
      <c r="CA76" s="520">
        <f t="shared" si="252"/>
        <v>2532</v>
      </c>
    </row>
    <row r="77" spans="3:79" s="514" customFormat="1" ht="15.75">
      <c r="C77" s="519" t="s">
        <v>263</v>
      </c>
      <c r="D77" s="520">
        <v>8</v>
      </c>
      <c r="E77" s="520">
        <v>12</v>
      </c>
      <c r="F77" s="520">
        <f t="shared" si="253"/>
        <v>20</v>
      </c>
      <c r="G77" s="520">
        <v>9</v>
      </c>
      <c r="H77" s="520">
        <v>11</v>
      </c>
      <c r="I77" s="520">
        <f t="shared" si="254"/>
        <v>20</v>
      </c>
      <c r="J77" s="520">
        <v>10</v>
      </c>
      <c r="K77" s="520">
        <v>15</v>
      </c>
      <c r="L77" s="520">
        <f t="shared" si="255"/>
        <v>25</v>
      </c>
      <c r="M77" s="520">
        <v>5</v>
      </c>
      <c r="N77" s="520">
        <v>6</v>
      </c>
      <c r="O77" s="520">
        <f t="shared" si="256"/>
        <v>11</v>
      </c>
      <c r="P77" s="520">
        <v>3</v>
      </c>
      <c r="Q77" s="520">
        <v>5</v>
      </c>
      <c r="R77" s="520">
        <f t="shared" si="257"/>
        <v>8</v>
      </c>
      <c r="S77" s="740">
        <v>0</v>
      </c>
      <c r="T77" s="740">
        <v>0</v>
      </c>
      <c r="U77" s="520">
        <f t="shared" si="258"/>
        <v>0</v>
      </c>
      <c r="V77" s="520"/>
      <c r="W77" s="520"/>
      <c r="X77" s="520">
        <f t="shared" si="259"/>
        <v>0</v>
      </c>
      <c r="Y77" s="521">
        <f t="shared" si="228"/>
        <v>35</v>
      </c>
      <c r="Z77" s="521">
        <f t="shared" si="228"/>
        <v>49</v>
      </c>
      <c r="AA77" s="522">
        <f t="shared" si="260"/>
        <v>84</v>
      </c>
      <c r="AB77" s="512"/>
      <c r="AC77" s="519" t="s">
        <v>263</v>
      </c>
      <c r="AD77" s="740">
        <v>294</v>
      </c>
      <c r="AE77" s="740">
        <v>261</v>
      </c>
      <c r="AF77" s="520">
        <f t="shared" si="261"/>
        <v>555</v>
      </c>
      <c r="AG77" s="740">
        <v>253</v>
      </c>
      <c r="AH77" s="740">
        <v>189</v>
      </c>
      <c r="AI77" s="520">
        <f t="shared" si="262"/>
        <v>442</v>
      </c>
      <c r="AJ77" s="740">
        <v>102</v>
      </c>
      <c r="AK77" s="740">
        <v>87</v>
      </c>
      <c r="AL77" s="520">
        <f t="shared" si="263"/>
        <v>189</v>
      </c>
      <c r="AM77" s="740">
        <v>89</v>
      </c>
      <c r="AN77" s="740">
        <v>78</v>
      </c>
      <c r="AO77" s="520">
        <f t="shared" si="264"/>
        <v>167</v>
      </c>
      <c r="AP77" s="740">
        <v>155</v>
      </c>
      <c r="AQ77" s="740">
        <v>148</v>
      </c>
      <c r="AR77" s="520">
        <f t="shared" si="265"/>
        <v>303</v>
      </c>
      <c r="AS77" s="740">
        <v>8</v>
      </c>
      <c r="AT77" s="740">
        <v>12</v>
      </c>
      <c r="AU77" s="520">
        <f t="shared" si="266"/>
        <v>20</v>
      </c>
      <c r="AV77" s="520"/>
      <c r="AW77" s="520"/>
      <c r="AX77" s="520">
        <f t="shared" si="267"/>
        <v>0</v>
      </c>
      <c r="AY77" s="521">
        <f t="shared" si="268"/>
        <v>901</v>
      </c>
      <c r="AZ77" s="521">
        <f t="shared" si="269"/>
        <v>775</v>
      </c>
      <c r="BA77" s="522">
        <f t="shared" si="270"/>
        <v>1676</v>
      </c>
      <c r="BC77" s="519" t="s">
        <v>263</v>
      </c>
      <c r="BD77" s="520">
        <f t="shared" si="229"/>
        <v>302</v>
      </c>
      <c r="BE77" s="520">
        <f t="shared" si="230"/>
        <v>273</v>
      </c>
      <c r="BF77" s="520">
        <f t="shared" si="231"/>
        <v>575</v>
      </c>
      <c r="BG77" s="520">
        <f t="shared" si="232"/>
        <v>262</v>
      </c>
      <c r="BH77" s="520">
        <f t="shared" si="233"/>
        <v>200</v>
      </c>
      <c r="BI77" s="520">
        <f t="shared" si="234"/>
        <v>462</v>
      </c>
      <c r="BJ77" s="520">
        <f t="shared" si="235"/>
        <v>112</v>
      </c>
      <c r="BK77" s="520">
        <f t="shared" si="236"/>
        <v>102</v>
      </c>
      <c r="BL77" s="520">
        <f t="shared" si="237"/>
        <v>214</v>
      </c>
      <c r="BM77" s="520">
        <f t="shared" si="238"/>
        <v>94</v>
      </c>
      <c r="BN77" s="520">
        <f t="shared" si="239"/>
        <v>84</v>
      </c>
      <c r="BO77" s="520">
        <f t="shared" si="240"/>
        <v>178</v>
      </c>
      <c r="BP77" s="520">
        <f t="shared" si="241"/>
        <v>158</v>
      </c>
      <c r="BQ77" s="520">
        <f t="shared" si="242"/>
        <v>153</v>
      </c>
      <c r="BR77" s="520">
        <f t="shared" si="243"/>
        <v>311</v>
      </c>
      <c r="BS77" s="520">
        <f t="shared" si="244"/>
        <v>8</v>
      </c>
      <c r="BT77" s="520">
        <f t="shared" si="245"/>
        <v>12</v>
      </c>
      <c r="BU77" s="520">
        <f t="shared" si="246"/>
        <v>20</v>
      </c>
      <c r="BV77" s="520">
        <f t="shared" si="247"/>
        <v>0</v>
      </c>
      <c r="BW77" s="520">
        <f t="shared" si="248"/>
        <v>0</v>
      </c>
      <c r="BX77" s="520">
        <f t="shared" si="249"/>
        <v>0</v>
      </c>
      <c r="BY77" s="520">
        <f t="shared" si="250"/>
        <v>936</v>
      </c>
      <c r="BZ77" s="520">
        <f t="shared" si="251"/>
        <v>824</v>
      </c>
      <c r="CA77" s="520">
        <f t="shared" si="252"/>
        <v>1760</v>
      </c>
    </row>
    <row r="78" spans="3:79" s="514" customFormat="1" ht="15.75">
      <c r="C78" s="519" t="s">
        <v>264</v>
      </c>
      <c r="D78" s="520">
        <v>0</v>
      </c>
      <c r="E78" s="520">
        <v>0</v>
      </c>
      <c r="F78" s="520">
        <f t="shared" si="253"/>
        <v>0</v>
      </c>
      <c r="G78" s="520">
        <v>8</v>
      </c>
      <c r="H78" s="520">
        <v>9</v>
      </c>
      <c r="I78" s="520">
        <f t="shared" si="254"/>
        <v>17</v>
      </c>
      <c r="J78" s="520">
        <v>8</v>
      </c>
      <c r="K78" s="520">
        <v>7</v>
      </c>
      <c r="L78" s="520">
        <f t="shared" si="255"/>
        <v>15</v>
      </c>
      <c r="M78" s="520">
        <v>5</v>
      </c>
      <c r="N78" s="520">
        <v>4</v>
      </c>
      <c r="O78" s="520">
        <f t="shared" si="256"/>
        <v>9</v>
      </c>
      <c r="P78" s="520">
        <v>5</v>
      </c>
      <c r="Q78" s="520">
        <v>5</v>
      </c>
      <c r="R78" s="520">
        <f t="shared" si="257"/>
        <v>10</v>
      </c>
      <c r="S78" s="740">
        <v>2</v>
      </c>
      <c r="T78" s="740">
        <v>2</v>
      </c>
      <c r="U78" s="520">
        <f t="shared" si="258"/>
        <v>4</v>
      </c>
      <c r="V78" s="520"/>
      <c r="W78" s="520"/>
      <c r="X78" s="520">
        <f t="shared" si="259"/>
        <v>0</v>
      </c>
      <c r="Y78" s="521">
        <f t="shared" si="228"/>
        <v>28</v>
      </c>
      <c r="Z78" s="521">
        <f t="shared" si="228"/>
        <v>27</v>
      </c>
      <c r="AA78" s="522">
        <f t="shared" si="260"/>
        <v>55</v>
      </c>
      <c r="AB78" s="512"/>
      <c r="AC78" s="519" t="s">
        <v>264</v>
      </c>
      <c r="AD78" s="740">
        <v>87</v>
      </c>
      <c r="AE78" s="740">
        <v>81</v>
      </c>
      <c r="AF78" s="520">
        <f t="shared" si="261"/>
        <v>168</v>
      </c>
      <c r="AG78" s="740">
        <v>109</v>
      </c>
      <c r="AH78" s="740">
        <v>94</v>
      </c>
      <c r="AI78" s="520">
        <f t="shared" si="262"/>
        <v>203</v>
      </c>
      <c r="AJ78" s="740">
        <v>50</v>
      </c>
      <c r="AK78" s="740">
        <v>32</v>
      </c>
      <c r="AL78" s="520">
        <f t="shared" si="263"/>
        <v>82</v>
      </c>
      <c r="AM78" s="740">
        <v>29</v>
      </c>
      <c r="AN78" s="740">
        <v>28</v>
      </c>
      <c r="AO78" s="520">
        <f t="shared" si="264"/>
        <v>57</v>
      </c>
      <c r="AP78" s="740">
        <v>22</v>
      </c>
      <c r="AQ78" s="740">
        <v>20</v>
      </c>
      <c r="AR78" s="520">
        <f t="shared" si="265"/>
        <v>42</v>
      </c>
      <c r="AS78" s="740">
        <v>11</v>
      </c>
      <c r="AT78" s="740">
        <v>5</v>
      </c>
      <c r="AU78" s="520">
        <f t="shared" si="266"/>
        <v>16</v>
      </c>
      <c r="AV78" s="520"/>
      <c r="AW78" s="520"/>
      <c r="AX78" s="520">
        <f t="shared" si="267"/>
        <v>0</v>
      </c>
      <c r="AY78" s="521">
        <f t="shared" si="268"/>
        <v>308</v>
      </c>
      <c r="AZ78" s="521">
        <f t="shared" si="269"/>
        <v>260</v>
      </c>
      <c r="BA78" s="522">
        <f t="shared" si="270"/>
        <v>568</v>
      </c>
      <c r="BC78" s="519" t="s">
        <v>264</v>
      </c>
      <c r="BD78" s="520">
        <f t="shared" si="229"/>
        <v>87</v>
      </c>
      <c r="BE78" s="520">
        <f t="shared" si="230"/>
        <v>81</v>
      </c>
      <c r="BF78" s="520">
        <f t="shared" si="231"/>
        <v>168</v>
      </c>
      <c r="BG78" s="520">
        <f t="shared" si="232"/>
        <v>117</v>
      </c>
      <c r="BH78" s="520">
        <f t="shared" si="233"/>
        <v>103</v>
      </c>
      <c r="BI78" s="520">
        <f t="shared" si="234"/>
        <v>220</v>
      </c>
      <c r="BJ78" s="520">
        <f t="shared" si="235"/>
        <v>58</v>
      </c>
      <c r="BK78" s="520">
        <f t="shared" si="236"/>
        <v>39</v>
      </c>
      <c r="BL78" s="520">
        <f t="shared" si="237"/>
        <v>97</v>
      </c>
      <c r="BM78" s="520">
        <f t="shared" si="238"/>
        <v>34</v>
      </c>
      <c r="BN78" s="520">
        <f t="shared" si="239"/>
        <v>32</v>
      </c>
      <c r="BO78" s="520">
        <f t="shared" si="240"/>
        <v>66</v>
      </c>
      <c r="BP78" s="520">
        <f t="shared" si="241"/>
        <v>27</v>
      </c>
      <c r="BQ78" s="520">
        <f t="shared" si="242"/>
        <v>25</v>
      </c>
      <c r="BR78" s="520">
        <f t="shared" si="243"/>
        <v>52</v>
      </c>
      <c r="BS78" s="520">
        <f t="shared" si="244"/>
        <v>13</v>
      </c>
      <c r="BT78" s="520">
        <f t="shared" si="245"/>
        <v>7</v>
      </c>
      <c r="BU78" s="520">
        <f t="shared" si="246"/>
        <v>20</v>
      </c>
      <c r="BV78" s="520">
        <f t="shared" si="247"/>
        <v>0</v>
      </c>
      <c r="BW78" s="520">
        <f t="shared" si="248"/>
        <v>0</v>
      </c>
      <c r="BX78" s="520">
        <f t="shared" si="249"/>
        <v>0</v>
      </c>
      <c r="BY78" s="520">
        <f t="shared" si="250"/>
        <v>336</v>
      </c>
      <c r="BZ78" s="520">
        <f t="shared" si="251"/>
        <v>287</v>
      </c>
      <c r="CA78" s="520">
        <f t="shared" si="252"/>
        <v>623</v>
      </c>
    </row>
    <row r="79" spans="3:79" s="514" customFormat="1" ht="15.75">
      <c r="C79" s="519" t="s">
        <v>184</v>
      </c>
      <c r="D79" s="520"/>
      <c r="E79" s="520"/>
      <c r="F79" s="520">
        <f t="shared" si="253"/>
        <v>0</v>
      </c>
      <c r="G79" s="520"/>
      <c r="H79" s="520"/>
      <c r="I79" s="520">
        <f t="shared" si="254"/>
        <v>0</v>
      </c>
      <c r="J79" s="520"/>
      <c r="K79" s="520"/>
      <c r="L79" s="520">
        <f t="shared" si="255"/>
        <v>0</v>
      </c>
      <c r="M79" s="520"/>
      <c r="N79" s="520"/>
      <c r="O79" s="520">
        <f t="shared" si="256"/>
        <v>0</v>
      </c>
      <c r="P79" s="520"/>
      <c r="Q79" s="520"/>
      <c r="R79" s="520">
        <f t="shared" si="257"/>
        <v>0</v>
      </c>
      <c r="S79" s="520"/>
      <c r="T79" s="520"/>
      <c r="U79" s="520">
        <f t="shared" si="258"/>
        <v>0</v>
      </c>
      <c r="V79" s="520"/>
      <c r="W79" s="520"/>
      <c r="X79" s="520">
        <f t="shared" si="259"/>
        <v>0</v>
      </c>
      <c r="Y79" s="521">
        <f t="shared" si="228"/>
        <v>0</v>
      </c>
      <c r="Z79" s="521">
        <f t="shared" si="228"/>
        <v>0</v>
      </c>
      <c r="AA79" s="522">
        <f t="shared" si="260"/>
        <v>0</v>
      </c>
      <c r="AB79" s="512"/>
      <c r="AC79" s="519" t="s">
        <v>184</v>
      </c>
      <c r="AD79" s="740">
        <v>0</v>
      </c>
      <c r="AE79" s="740">
        <v>0</v>
      </c>
      <c r="AF79" s="520">
        <f t="shared" si="261"/>
        <v>0</v>
      </c>
      <c r="AG79" s="740">
        <v>0</v>
      </c>
      <c r="AH79" s="740">
        <v>0</v>
      </c>
      <c r="AI79" s="520">
        <f t="shared" si="262"/>
        <v>0</v>
      </c>
      <c r="AJ79" s="740">
        <v>48</v>
      </c>
      <c r="AK79" s="740">
        <v>4</v>
      </c>
      <c r="AL79" s="520">
        <f t="shared" si="263"/>
        <v>52</v>
      </c>
      <c r="AM79" s="740">
        <v>40</v>
      </c>
      <c r="AN79" s="740">
        <v>5</v>
      </c>
      <c r="AO79" s="520">
        <f t="shared" si="264"/>
        <v>45</v>
      </c>
      <c r="AP79" s="740">
        <v>9</v>
      </c>
      <c r="AQ79" s="740">
        <v>2</v>
      </c>
      <c r="AR79" s="520">
        <f t="shared" si="265"/>
        <v>11</v>
      </c>
      <c r="AS79" s="740">
        <v>8</v>
      </c>
      <c r="AT79" s="740">
        <v>1</v>
      </c>
      <c r="AU79" s="520">
        <f t="shared" si="266"/>
        <v>9</v>
      </c>
      <c r="AV79" s="520"/>
      <c r="AW79" s="520"/>
      <c r="AX79" s="520">
        <f t="shared" si="267"/>
        <v>0</v>
      </c>
      <c r="AY79" s="521">
        <f t="shared" si="268"/>
        <v>105</v>
      </c>
      <c r="AZ79" s="521">
        <f t="shared" si="269"/>
        <v>12</v>
      </c>
      <c r="BA79" s="522">
        <f t="shared" si="270"/>
        <v>117</v>
      </c>
      <c r="BC79" s="519" t="s">
        <v>184</v>
      </c>
      <c r="BD79" s="520">
        <f t="shared" si="229"/>
        <v>0</v>
      </c>
      <c r="BE79" s="520">
        <f t="shared" si="230"/>
        <v>0</v>
      </c>
      <c r="BF79" s="520">
        <f t="shared" si="231"/>
        <v>0</v>
      </c>
      <c r="BG79" s="520">
        <f t="shared" si="232"/>
        <v>0</v>
      </c>
      <c r="BH79" s="520">
        <f t="shared" si="233"/>
        <v>0</v>
      </c>
      <c r="BI79" s="520">
        <f t="shared" si="234"/>
        <v>0</v>
      </c>
      <c r="BJ79" s="520">
        <f t="shared" si="235"/>
        <v>48</v>
      </c>
      <c r="BK79" s="520">
        <f t="shared" si="236"/>
        <v>4</v>
      </c>
      <c r="BL79" s="520">
        <f t="shared" si="237"/>
        <v>52</v>
      </c>
      <c r="BM79" s="520">
        <f t="shared" si="238"/>
        <v>40</v>
      </c>
      <c r="BN79" s="520">
        <f t="shared" si="239"/>
        <v>5</v>
      </c>
      <c r="BO79" s="520">
        <f t="shared" si="240"/>
        <v>45</v>
      </c>
      <c r="BP79" s="520">
        <f t="shared" si="241"/>
        <v>9</v>
      </c>
      <c r="BQ79" s="520">
        <f t="shared" si="242"/>
        <v>2</v>
      </c>
      <c r="BR79" s="520">
        <f t="shared" si="243"/>
        <v>11</v>
      </c>
      <c r="BS79" s="520">
        <f t="shared" si="244"/>
        <v>8</v>
      </c>
      <c r="BT79" s="520">
        <f t="shared" si="245"/>
        <v>1</v>
      </c>
      <c r="BU79" s="520">
        <f t="shared" si="246"/>
        <v>9</v>
      </c>
      <c r="BV79" s="520">
        <f t="shared" si="247"/>
        <v>0</v>
      </c>
      <c r="BW79" s="520">
        <f t="shared" si="248"/>
        <v>0</v>
      </c>
      <c r="BX79" s="520">
        <f t="shared" si="249"/>
        <v>0</v>
      </c>
      <c r="BY79" s="520">
        <f t="shared" si="250"/>
        <v>105</v>
      </c>
      <c r="BZ79" s="520">
        <f t="shared" si="251"/>
        <v>12</v>
      </c>
      <c r="CA79" s="520">
        <f t="shared" si="252"/>
        <v>117</v>
      </c>
    </row>
    <row r="80" spans="3:79" s="514" customFormat="1" ht="15.75">
      <c r="C80" s="519" t="s">
        <v>6</v>
      </c>
      <c r="D80" s="520">
        <f>SUM(D72:D79)</f>
        <v>383</v>
      </c>
      <c r="E80" s="520">
        <f t="shared" ref="E80:AA80" si="271">SUM(E72:E79)</f>
        <v>407</v>
      </c>
      <c r="F80" s="520">
        <f t="shared" si="271"/>
        <v>790</v>
      </c>
      <c r="G80" s="520">
        <f t="shared" si="271"/>
        <v>350</v>
      </c>
      <c r="H80" s="520">
        <f t="shared" si="271"/>
        <v>332</v>
      </c>
      <c r="I80" s="520">
        <f t="shared" si="271"/>
        <v>682</v>
      </c>
      <c r="J80" s="520">
        <f t="shared" si="271"/>
        <v>123</v>
      </c>
      <c r="K80" s="520">
        <f t="shared" si="271"/>
        <v>110</v>
      </c>
      <c r="L80" s="520">
        <f t="shared" si="271"/>
        <v>233</v>
      </c>
      <c r="M80" s="520">
        <f t="shared" si="271"/>
        <v>17</v>
      </c>
      <c r="N80" s="520">
        <f t="shared" si="271"/>
        <v>14</v>
      </c>
      <c r="O80" s="520">
        <f t="shared" si="271"/>
        <v>31</v>
      </c>
      <c r="P80" s="520">
        <f t="shared" si="271"/>
        <v>8</v>
      </c>
      <c r="Q80" s="520">
        <f t="shared" si="271"/>
        <v>10</v>
      </c>
      <c r="R80" s="520">
        <f t="shared" si="271"/>
        <v>18</v>
      </c>
      <c r="S80" s="520">
        <f t="shared" si="271"/>
        <v>2</v>
      </c>
      <c r="T80" s="520">
        <f t="shared" si="271"/>
        <v>2</v>
      </c>
      <c r="U80" s="520">
        <f t="shared" si="271"/>
        <v>4</v>
      </c>
      <c r="V80" s="520">
        <f t="shared" si="271"/>
        <v>0</v>
      </c>
      <c r="W80" s="520">
        <f t="shared" si="271"/>
        <v>0</v>
      </c>
      <c r="X80" s="520">
        <f t="shared" si="271"/>
        <v>0</v>
      </c>
      <c r="Y80" s="520">
        <f t="shared" si="271"/>
        <v>883</v>
      </c>
      <c r="Z80" s="520">
        <f t="shared" si="271"/>
        <v>875</v>
      </c>
      <c r="AA80" s="520">
        <f t="shared" si="271"/>
        <v>1758</v>
      </c>
      <c r="AB80" s="512"/>
      <c r="AC80" s="519" t="s">
        <v>6</v>
      </c>
      <c r="AD80" s="520">
        <f>SUM(AD72:AD79)</f>
        <v>2596</v>
      </c>
      <c r="AE80" s="520">
        <f t="shared" ref="AE80" si="272">SUM(AE72:AE79)</f>
        <v>2446</v>
      </c>
      <c r="AF80" s="520">
        <f>SUM(AF72:AF79)</f>
        <v>5042</v>
      </c>
      <c r="AG80" s="520">
        <f t="shared" ref="AG80:AW80" si="273">SUM(AG72:AG79)</f>
        <v>2932</v>
      </c>
      <c r="AH80" s="520">
        <f t="shared" si="273"/>
        <v>2658</v>
      </c>
      <c r="AI80" s="520">
        <f t="shared" si="273"/>
        <v>5590</v>
      </c>
      <c r="AJ80" s="520">
        <f t="shared" si="273"/>
        <v>991</v>
      </c>
      <c r="AK80" s="520">
        <f t="shared" si="273"/>
        <v>902</v>
      </c>
      <c r="AL80" s="520">
        <f t="shared" si="273"/>
        <v>1893</v>
      </c>
      <c r="AM80" s="520">
        <f t="shared" si="273"/>
        <v>393</v>
      </c>
      <c r="AN80" s="520">
        <f t="shared" si="273"/>
        <v>333</v>
      </c>
      <c r="AO80" s="520">
        <f t="shared" si="273"/>
        <v>726</v>
      </c>
      <c r="AP80" s="520">
        <f t="shared" si="273"/>
        <v>190</v>
      </c>
      <c r="AQ80" s="520">
        <f t="shared" si="273"/>
        <v>176</v>
      </c>
      <c r="AR80" s="520">
        <f t="shared" si="273"/>
        <v>366</v>
      </c>
      <c r="AS80" s="520">
        <f t="shared" si="273"/>
        <v>29</v>
      </c>
      <c r="AT80" s="520">
        <f t="shared" si="273"/>
        <v>19</v>
      </c>
      <c r="AU80" s="520">
        <f t="shared" si="273"/>
        <v>48</v>
      </c>
      <c r="AV80" s="520">
        <f t="shared" si="273"/>
        <v>0</v>
      </c>
      <c r="AW80" s="520">
        <f t="shared" si="273"/>
        <v>0</v>
      </c>
      <c r="AX80" s="520">
        <f t="shared" ref="AX80:BA80" si="274">SUM(AX72:AX79)</f>
        <v>0</v>
      </c>
      <c r="AY80" s="520">
        <f t="shared" si="274"/>
        <v>7131</v>
      </c>
      <c r="AZ80" s="520">
        <f t="shared" si="274"/>
        <v>6534</v>
      </c>
      <c r="BA80" s="520">
        <f t="shared" si="274"/>
        <v>13665</v>
      </c>
      <c r="BC80" s="519" t="s">
        <v>6</v>
      </c>
      <c r="BD80" s="520">
        <f t="shared" si="229"/>
        <v>2979</v>
      </c>
      <c r="BE80" s="520">
        <f t="shared" si="230"/>
        <v>2853</v>
      </c>
      <c r="BF80" s="520">
        <f t="shared" si="231"/>
        <v>5832</v>
      </c>
      <c r="BG80" s="520">
        <f t="shared" si="232"/>
        <v>3282</v>
      </c>
      <c r="BH80" s="520">
        <f t="shared" si="233"/>
        <v>2990</v>
      </c>
      <c r="BI80" s="520">
        <f t="shared" si="234"/>
        <v>6272</v>
      </c>
      <c r="BJ80" s="520">
        <f t="shared" si="235"/>
        <v>1114</v>
      </c>
      <c r="BK80" s="520">
        <f t="shared" si="236"/>
        <v>1012</v>
      </c>
      <c r="BL80" s="520">
        <f t="shared" si="237"/>
        <v>2126</v>
      </c>
      <c r="BM80" s="520">
        <f t="shared" si="238"/>
        <v>410</v>
      </c>
      <c r="BN80" s="520">
        <f t="shared" si="239"/>
        <v>347</v>
      </c>
      <c r="BO80" s="520">
        <f t="shared" si="240"/>
        <v>757</v>
      </c>
      <c r="BP80" s="520">
        <f t="shared" si="241"/>
        <v>198</v>
      </c>
      <c r="BQ80" s="520">
        <f t="shared" si="242"/>
        <v>186</v>
      </c>
      <c r="BR80" s="520">
        <f t="shared" si="243"/>
        <v>384</v>
      </c>
      <c r="BS80" s="520">
        <f t="shared" si="244"/>
        <v>31</v>
      </c>
      <c r="BT80" s="520">
        <f t="shared" si="245"/>
        <v>21</v>
      </c>
      <c r="BU80" s="520">
        <f t="shared" si="246"/>
        <v>52</v>
      </c>
      <c r="BV80" s="520">
        <f t="shared" si="247"/>
        <v>0</v>
      </c>
      <c r="BW80" s="520">
        <f t="shared" si="248"/>
        <v>0</v>
      </c>
      <c r="BX80" s="520">
        <f t="shared" si="249"/>
        <v>0</v>
      </c>
      <c r="BY80" s="520">
        <f t="shared" si="250"/>
        <v>8014</v>
      </c>
      <c r="BZ80" s="520">
        <f t="shared" si="251"/>
        <v>7409</v>
      </c>
      <c r="CA80" s="520">
        <f t="shared" si="252"/>
        <v>15423</v>
      </c>
    </row>
    <row r="81" spans="3:79" s="514" customFormat="1" ht="16.5" thickBot="1">
      <c r="C81" s="523" t="s">
        <v>185</v>
      </c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/>
      <c r="AA81" s="524"/>
      <c r="AB81" s="525"/>
      <c r="AC81" s="523" t="s">
        <v>185</v>
      </c>
      <c r="AD81" s="524"/>
      <c r="AE81" s="524"/>
      <c r="AF81" s="524"/>
      <c r="AG81" s="524"/>
      <c r="AH81" s="524"/>
      <c r="AI81" s="524"/>
      <c r="AJ81" s="524"/>
      <c r="AK81" s="524"/>
      <c r="AL81" s="524"/>
      <c r="AM81" s="524"/>
      <c r="AN81" s="524"/>
      <c r="AO81" s="524"/>
      <c r="AP81" s="524"/>
      <c r="AQ81" s="524"/>
      <c r="AR81" s="524"/>
      <c r="AS81" s="524"/>
      <c r="AT81" s="524"/>
      <c r="AU81" s="524"/>
      <c r="AV81" s="524"/>
      <c r="AW81" s="524"/>
      <c r="AX81" s="524"/>
      <c r="AY81" s="524"/>
      <c r="AZ81" s="524"/>
      <c r="BA81" s="524"/>
      <c r="BC81" s="523" t="s">
        <v>185</v>
      </c>
      <c r="BD81" s="524">
        <f>BD80/$BY$16*100</f>
        <v>14.773121745598811</v>
      </c>
      <c r="BE81" s="524">
        <f>BE80/$BZ$16*100</f>
        <v>15.375080836387154</v>
      </c>
      <c r="BF81" s="524">
        <f>BF80/$CA$16*100</f>
        <v>15.061594483613543</v>
      </c>
      <c r="BG81" s="524">
        <f>BG80/$BY$16*100</f>
        <v>16.275725266550957</v>
      </c>
      <c r="BH81" s="524">
        <f>BH80/$BZ$16*100</f>
        <v>16.113386505712437</v>
      </c>
      <c r="BI81" s="524">
        <f>BI80/$CA$16*100</f>
        <v>16.19792877250071</v>
      </c>
      <c r="BJ81" s="524">
        <f>BJ80/$BY$16*100</f>
        <v>5.5244235060748821</v>
      </c>
      <c r="BK81" s="524">
        <f>BK80/$BZ$16*100</f>
        <v>5.4537615865488256</v>
      </c>
      <c r="BL81" s="524">
        <f>BL80/$CA$16*100</f>
        <v>5.4905606776684479</v>
      </c>
      <c r="BM81" s="524">
        <f>BM80/$BY$16*100</f>
        <v>2.0332258864368957</v>
      </c>
      <c r="BN81" s="524">
        <f>BN80/$BZ$16*100</f>
        <v>1.8700150894589354</v>
      </c>
      <c r="BO81" s="524">
        <f>BO80/$CA$16*100</f>
        <v>1.9550114924717854</v>
      </c>
      <c r="BP81" s="524">
        <f>BP80/$BY$16*100</f>
        <v>0.98189933052318379</v>
      </c>
      <c r="BQ81" s="524">
        <f>BQ80/$BZ$16*100</f>
        <v>1.0023712006898038</v>
      </c>
      <c r="BR81" s="524">
        <f>BR80/$CA$16*100</f>
        <v>0.99170992484698228</v>
      </c>
      <c r="BS81" s="524">
        <f>BS80/$BY$16*100</f>
        <v>0.1537317133647409</v>
      </c>
      <c r="BT81" s="524">
        <f>BT80/$BZ$16*100</f>
        <v>0.11317094201336494</v>
      </c>
      <c r="BU81" s="524">
        <f>BU80/$CA$16*100</f>
        <v>0.13429405232302885</v>
      </c>
      <c r="BV81" s="524">
        <f>BV80/$BY$16*100</f>
        <v>0</v>
      </c>
      <c r="BW81" s="524">
        <f>BW80/$BZ$16*100</f>
        <v>0</v>
      </c>
      <c r="BX81" s="524">
        <f>BX80/$CA$16*100</f>
        <v>0</v>
      </c>
      <c r="BY81" s="524">
        <f>BY80/$BY$16*100</f>
        <v>39.742127448549468</v>
      </c>
      <c r="BZ81" s="524">
        <f>BZ80/$BZ$16*100</f>
        <v>39.92778616081052</v>
      </c>
      <c r="CA81" s="524">
        <f>CA80/$CA$16*100</f>
        <v>39.831099403424496</v>
      </c>
    </row>
    <row r="83" spans="3:79" s="514" customFormat="1" ht="15.75">
      <c r="C83" s="512" t="s">
        <v>489</v>
      </c>
      <c r="D83" s="512"/>
      <c r="E83" s="512"/>
      <c r="F83" s="512"/>
      <c r="G83" s="512"/>
      <c r="H83" s="512"/>
      <c r="I83" s="512"/>
      <c r="J83" s="513" t="s">
        <v>186</v>
      </c>
      <c r="K83" s="513"/>
      <c r="L83" s="513"/>
      <c r="M83" s="512"/>
      <c r="N83" s="512"/>
      <c r="O83" s="512"/>
      <c r="P83" s="512"/>
      <c r="Q83" s="512"/>
      <c r="R83" s="512"/>
      <c r="S83" s="512"/>
      <c r="T83" s="512"/>
      <c r="U83" s="512"/>
      <c r="V83" s="512"/>
      <c r="W83" s="512"/>
      <c r="X83" s="512"/>
      <c r="Y83" s="512"/>
      <c r="Z83" s="512"/>
      <c r="AA83" s="512"/>
      <c r="AB83" s="512"/>
      <c r="AC83" s="512" t="s">
        <v>489</v>
      </c>
      <c r="AD83" s="512"/>
      <c r="AE83" s="512"/>
      <c r="AF83" s="512"/>
      <c r="AG83" s="512"/>
      <c r="AH83" s="512"/>
      <c r="AI83" s="512"/>
      <c r="AJ83" s="550" t="s">
        <v>186</v>
      </c>
      <c r="AK83" s="550"/>
      <c r="AL83" s="550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  <c r="BA83" s="512"/>
      <c r="BC83" s="512" t="s">
        <v>489</v>
      </c>
      <c r="BD83" s="512"/>
      <c r="BE83" s="512"/>
      <c r="BF83" s="512"/>
      <c r="BG83" s="512"/>
      <c r="BH83" s="512"/>
      <c r="BI83" s="512"/>
      <c r="BJ83" s="550" t="s">
        <v>186</v>
      </c>
      <c r="BK83" s="550"/>
      <c r="BL83" s="550"/>
      <c r="BM83" s="512"/>
      <c r="BN83" s="512"/>
      <c r="BO83" s="512"/>
      <c r="BP83" s="512"/>
      <c r="BQ83" s="512"/>
      <c r="BR83" s="512"/>
      <c r="BS83" s="512"/>
      <c r="BT83" s="512"/>
      <c r="BU83" s="512"/>
      <c r="BV83" s="512"/>
      <c r="BW83" s="512"/>
      <c r="BX83" s="512"/>
      <c r="BY83" s="512"/>
      <c r="BZ83" s="512"/>
      <c r="CA83" s="512"/>
    </row>
    <row r="84" spans="3:79" s="514" customFormat="1" ht="16.5" thickBot="1">
      <c r="C84" s="1410" t="s">
        <v>861</v>
      </c>
      <c r="D84" s="1410"/>
      <c r="E84" s="1410"/>
      <c r="F84" s="1410"/>
      <c r="G84" s="1410"/>
      <c r="H84" s="1410"/>
      <c r="I84" s="1410"/>
      <c r="J84" s="1410"/>
      <c r="K84" s="1410"/>
      <c r="L84" s="1410"/>
      <c r="M84" s="1410"/>
      <c r="N84" s="1410"/>
      <c r="O84" s="1410"/>
      <c r="P84" s="1410"/>
      <c r="Q84" s="1410"/>
      <c r="R84" s="1410"/>
      <c r="S84" s="1410"/>
      <c r="T84" s="1410"/>
      <c r="U84" s="1410"/>
      <c r="V84" s="1410"/>
      <c r="W84" s="1410"/>
      <c r="X84" s="1410"/>
      <c r="Y84" s="1410"/>
      <c r="Z84" s="1410"/>
      <c r="AA84" s="1410"/>
      <c r="AB84" s="515"/>
      <c r="AC84" s="1410" t="s">
        <v>861</v>
      </c>
      <c r="AD84" s="1410"/>
      <c r="AE84" s="1410"/>
      <c r="AF84" s="1410"/>
      <c r="AG84" s="1410"/>
      <c r="AH84" s="1410"/>
      <c r="AI84" s="1410"/>
      <c r="AJ84" s="1410"/>
      <c r="AK84" s="1410"/>
      <c r="AL84" s="1410"/>
      <c r="AM84" s="1410"/>
      <c r="AN84" s="1410"/>
      <c r="AO84" s="1410"/>
      <c r="AP84" s="1410"/>
      <c r="AQ84" s="1410"/>
      <c r="AR84" s="1410"/>
      <c r="AS84" s="1410"/>
      <c r="AT84" s="1410"/>
      <c r="AU84" s="1410"/>
      <c r="AV84" s="1410"/>
      <c r="AW84" s="1410"/>
      <c r="AX84" s="1410"/>
      <c r="AY84" s="1410"/>
      <c r="AZ84" s="1410"/>
      <c r="BA84" s="1410"/>
      <c r="BC84" s="1410" t="s">
        <v>861</v>
      </c>
      <c r="BD84" s="1410"/>
      <c r="BE84" s="1410"/>
      <c r="BF84" s="1410"/>
      <c r="BG84" s="1410"/>
      <c r="BH84" s="1410"/>
      <c r="BI84" s="1410"/>
      <c r="BJ84" s="1410"/>
      <c r="BK84" s="1410"/>
      <c r="BL84" s="1410"/>
      <c r="BM84" s="1410"/>
      <c r="BN84" s="1410"/>
      <c r="BO84" s="1410"/>
      <c r="BP84" s="1410"/>
      <c r="BQ84" s="1410"/>
      <c r="BR84" s="1410"/>
      <c r="BS84" s="1410"/>
      <c r="BT84" s="1410"/>
      <c r="BU84" s="1410"/>
      <c r="BV84" s="1410"/>
      <c r="BW84" s="1410"/>
      <c r="BX84" s="1410"/>
      <c r="BY84" s="1410"/>
      <c r="BZ84" s="1410"/>
      <c r="CA84" s="1410"/>
    </row>
    <row r="85" spans="3:79" s="514" customFormat="1" ht="16.5" customHeight="1" thickBot="1">
      <c r="C85" s="527"/>
      <c r="D85" s="1428" t="s">
        <v>95</v>
      </c>
      <c r="E85" s="1428"/>
      <c r="F85" s="1428"/>
      <c r="G85" s="1428"/>
      <c r="H85" s="1428"/>
      <c r="I85" s="1428"/>
      <c r="J85" s="1428"/>
      <c r="K85" s="1428"/>
      <c r="L85" s="1428"/>
      <c r="M85" s="1428"/>
      <c r="N85" s="1428"/>
      <c r="O85" s="1428"/>
      <c r="P85" s="1428"/>
      <c r="Q85" s="1428"/>
      <c r="R85" s="1428"/>
      <c r="S85" s="1428"/>
      <c r="T85" s="1428"/>
      <c r="U85" s="1428"/>
      <c r="V85" s="1428"/>
      <c r="W85" s="1428"/>
      <c r="X85" s="1428"/>
      <c r="Y85" s="1429"/>
      <c r="Z85" s="1429"/>
      <c r="AA85" s="1430"/>
      <c r="AB85" s="515"/>
      <c r="AC85" s="527"/>
      <c r="AD85" s="1411" t="s">
        <v>0</v>
      </c>
      <c r="AE85" s="1411"/>
      <c r="AF85" s="1411"/>
      <c r="AG85" s="1411"/>
      <c r="AH85" s="1411"/>
      <c r="AI85" s="1411"/>
      <c r="AJ85" s="1411"/>
      <c r="AK85" s="1411"/>
      <c r="AL85" s="1411"/>
      <c r="AM85" s="1411"/>
      <c r="AN85" s="1411"/>
      <c r="AO85" s="1411"/>
      <c r="AP85" s="1411"/>
      <c r="AQ85" s="1411"/>
      <c r="AR85" s="1411"/>
      <c r="AS85" s="1411"/>
      <c r="AT85" s="1411"/>
      <c r="AU85" s="1411"/>
      <c r="AV85" s="1411"/>
      <c r="AW85" s="1411"/>
      <c r="AX85" s="1411"/>
      <c r="AY85" s="1412"/>
      <c r="AZ85" s="1412"/>
      <c r="BA85" s="1413"/>
      <c r="BC85" s="527"/>
      <c r="BD85" s="1412" t="s">
        <v>0</v>
      </c>
      <c r="BE85" s="1414"/>
      <c r="BF85" s="1414"/>
      <c r="BG85" s="1414"/>
      <c r="BH85" s="1414"/>
      <c r="BI85" s="1414"/>
      <c r="BJ85" s="1414"/>
      <c r="BK85" s="1414"/>
      <c r="BL85" s="1414"/>
      <c r="BM85" s="1414"/>
      <c r="BN85" s="1414"/>
      <c r="BO85" s="1414"/>
      <c r="BP85" s="1414"/>
      <c r="BQ85" s="1414"/>
      <c r="BR85" s="1414"/>
      <c r="BS85" s="1414"/>
      <c r="BT85" s="1414"/>
      <c r="BU85" s="1414"/>
      <c r="BV85" s="1414"/>
      <c r="BW85" s="1414"/>
      <c r="BX85" s="1414"/>
      <c r="BY85" s="1414"/>
      <c r="BZ85" s="1414"/>
      <c r="CA85" s="1415"/>
    </row>
    <row r="86" spans="3:79" s="514" customFormat="1" ht="15.75" customHeight="1">
      <c r="C86" s="1427" t="s">
        <v>180</v>
      </c>
      <c r="D86" s="1406">
        <v>1</v>
      </c>
      <c r="E86" s="1407"/>
      <c r="F86" s="1408"/>
      <c r="G86" s="1406">
        <v>2</v>
      </c>
      <c r="H86" s="1407"/>
      <c r="I86" s="1408"/>
      <c r="J86" s="1406">
        <v>3</v>
      </c>
      <c r="K86" s="1407"/>
      <c r="L86" s="1408"/>
      <c r="M86" s="1406">
        <v>4</v>
      </c>
      <c r="N86" s="1407"/>
      <c r="O86" s="1408"/>
      <c r="P86" s="1406">
        <v>5</v>
      </c>
      <c r="Q86" s="1407"/>
      <c r="R86" s="1408"/>
      <c r="S86" s="1406">
        <v>6</v>
      </c>
      <c r="T86" s="1407"/>
      <c r="U86" s="1408"/>
      <c r="V86" s="1406" t="s">
        <v>182</v>
      </c>
      <c r="W86" s="1407"/>
      <c r="X86" s="1408"/>
      <c r="Y86" s="1406" t="s">
        <v>179</v>
      </c>
      <c r="Z86" s="1407"/>
      <c r="AA86" s="1409"/>
      <c r="AB86" s="515"/>
      <c r="AC86" s="1427" t="s">
        <v>180</v>
      </c>
      <c r="AD86" s="1406">
        <v>1</v>
      </c>
      <c r="AE86" s="1407"/>
      <c r="AF86" s="1408"/>
      <c r="AG86" s="1406">
        <v>2</v>
      </c>
      <c r="AH86" s="1407"/>
      <c r="AI86" s="1408"/>
      <c r="AJ86" s="1406">
        <v>3</v>
      </c>
      <c r="AK86" s="1407"/>
      <c r="AL86" s="1408"/>
      <c r="AM86" s="1406">
        <v>4</v>
      </c>
      <c r="AN86" s="1407"/>
      <c r="AO86" s="1408"/>
      <c r="AP86" s="1406">
        <v>5</v>
      </c>
      <c r="AQ86" s="1407"/>
      <c r="AR86" s="1408"/>
      <c r="AS86" s="1406">
        <v>6</v>
      </c>
      <c r="AT86" s="1407"/>
      <c r="AU86" s="1408"/>
      <c r="AV86" s="1406" t="s">
        <v>182</v>
      </c>
      <c r="AW86" s="1407"/>
      <c r="AX86" s="1408"/>
      <c r="AY86" s="1406" t="s">
        <v>179</v>
      </c>
      <c r="AZ86" s="1407"/>
      <c r="BA86" s="1409"/>
      <c r="BC86" s="1427" t="s">
        <v>180</v>
      </c>
      <c r="BD86" s="1406">
        <v>1</v>
      </c>
      <c r="BE86" s="1407"/>
      <c r="BF86" s="1408"/>
      <c r="BG86" s="1406">
        <v>2</v>
      </c>
      <c r="BH86" s="1407"/>
      <c r="BI86" s="1408"/>
      <c r="BJ86" s="1406">
        <v>3</v>
      </c>
      <c r="BK86" s="1407"/>
      <c r="BL86" s="1408"/>
      <c r="BM86" s="1406">
        <v>4</v>
      </c>
      <c r="BN86" s="1407"/>
      <c r="BO86" s="1408"/>
      <c r="BP86" s="1406">
        <v>5</v>
      </c>
      <c r="BQ86" s="1407"/>
      <c r="BR86" s="1408"/>
      <c r="BS86" s="1406">
        <v>6</v>
      </c>
      <c r="BT86" s="1407"/>
      <c r="BU86" s="1408"/>
      <c r="BV86" s="1406" t="s">
        <v>182</v>
      </c>
      <c r="BW86" s="1407"/>
      <c r="BX86" s="1408"/>
      <c r="BY86" s="1406" t="s">
        <v>179</v>
      </c>
      <c r="BZ86" s="1407"/>
      <c r="CA86" s="1409"/>
    </row>
    <row r="87" spans="3:79" s="514" customFormat="1" ht="15.75">
      <c r="C87" s="1405"/>
      <c r="D87" s="518" t="s">
        <v>240</v>
      </c>
      <c r="E87" s="518" t="s">
        <v>241</v>
      </c>
      <c r="F87" s="518" t="s">
        <v>234</v>
      </c>
      <c r="G87" s="518" t="s">
        <v>240</v>
      </c>
      <c r="H87" s="518" t="s">
        <v>241</v>
      </c>
      <c r="I87" s="518" t="s">
        <v>234</v>
      </c>
      <c r="J87" s="518" t="s">
        <v>240</v>
      </c>
      <c r="K87" s="518" t="s">
        <v>241</v>
      </c>
      <c r="L87" s="518" t="s">
        <v>234</v>
      </c>
      <c r="M87" s="518" t="s">
        <v>240</v>
      </c>
      <c r="N87" s="518" t="s">
        <v>241</v>
      </c>
      <c r="O87" s="518" t="s">
        <v>234</v>
      </c>
      <c r="P87" s="518" t="s">
        <v>240</v>
      </c>
      <c r="Q87" s="518" t="s">
        <v>241</v>
      </c>
      <c r="R87" s="518" t="s">
        <v>234</v>
      </c>
      <c r="S87" s="518" t="s">
        <v>240</v>
      </c>
      <c r="T87" s="518" t="s">
        <v>241</v>
      </c>
      <c r="U87" s="518" t="s">
        <v>234</v>
      </c>
      <c r="V87" s="518" t="s">
        <v>240</v>
      </c>
      <c r="W87" s="518" t="s">
        <v>241</v>
      </c>
      <c r="X87" s="518" t="s">
        <v>234</v>
      </c>
      <c r="Y87" s="518" t="s">
        <v>240</v>
      </c>
      <c r="Z87" s="518" t="s">
        <v>241</v>
      </c>
      <c r="AA87" s="518" t="s">
        <v>234</v>
      </c>
      <c r="AB87" s="515"/>
      <c r="AC87" s="1405"/>
      <c r="AD87" s="518" t="s">
        <v>240</v>
      </c>
      <c r="AE87" s="518" t="s">
        <v>241</v>
      </c>
      <c r="AF87" s="518" t="s">
        <v>234</v>
      </c>
      <c r="AG87" s="518" t="s">
        <v>240</v>
      </c>
      <c r="AH87" s="518" t="s">
        <v>241</v>
      </c>
      <c r="AI87" s="518" t="s">
        <v>234</v>
      </c>
      <c r="AJ87" s="518" t="s">
        <v>240</v>
      </c>
      <c r="AK87" s="518" t="s">
        <v>241</v>
      </c>
      <c r="AL87" s="518" t="s">
        <v>234</v>
      </c>
      <c r="AM87" s="518" t="s">
        <v>240</v>
      </c>
      <c r="AN87" s="518" t="s">
        <v>241</v>
      </c>
      <c r="AO87" s="518" t="s">
        <v>234</v>
      </c>
      <c r="AP87" s="518" t="s">
        <v>240</v>
      </c>
      <c r="AQ87" s="518" t="s">
        <v>241</v>
      </c>
      <c r="AR87" s="518" t="s">
        <v>234</v>
      </c>
      <c r="AS87" s="518" t="s">
        <v>240</v>
      </c>
      <c r="AT87" s="518" t="s">
        <v>241</v>
      </c>
      <c r="AU87" s="518" t="s">
        <v>234</v>
      </c>
      <c r="AV87" s="518" t="s">
        <v>240</v>
      </c>
      <c r="AW87" s="518" t="s">
        <v>241</v>
      </c>
      <c r="AX87" s="518" t="s">
        <v>234</v>
      </c>
      <c r="AY87" s="518" t="s">
        <v>240</v>
      </c>
      <c r="AZ87" s="518" t="s">
        <v>241</v>
      </c>
      <c r="BA87" s="518" t="s">
        <v>234</v>
      </c>
      <c r="BC87" s="1405"/>
      <c r="BD87" s="518" t="s">
        <v>240</v>
      </c>
      <c r="BE87" s="518" t="s">
        <v>241</v>
      </c>
      <c r="BF87" s="518" t="s">
        <v>234</v>
      </c>
      <c r="BG87" s="518" t="s">
        <v>240</v>
      </c>
      <c r="BH87" s="518" t="s">
        <v>241</v>
      </c>
      <c r="BI87" s="518" t="s">
        <v>234</v>
      </c>
      <c r="BJ87" s="518" t="s">
        <v>240</v>
      </c>
      <c r="BK87" s="518" t="s">
        <v>241</v>
      </c>
      <c r="BL87" s="518" t="s">
        <v>234</v>
      </c>
      <c r="BM87" s="518" t="s">
        <v>240</v>
      </c>
      <c r="BN87" s="518" t="s">
        <v>241</v>
      </c>
      <c r="BO87" s="518" t="s">
        <v>234</v>
      </c>
      <c r="BP87" s="518" t="s">
        <v>240</v>
      </c>
      <c r="BQ87" s="518" t="s">
        <v>241</v>
      </c>
      <c r="BR87" s="518" t="s">
        <v>234</v>
      </c>
      <c r="BS87" s="518" t="s">
        <v>240</v>
      </c>
      <c r="BT87" s="518" t="s">
        <v>241</v>
      </c>
      <c r="BU87" s="518" t="s">
        <v>234</v>
      </c>
      <c r="BV87" s="518" t="s">
        <v>240</v>
      </c>
      <c r="BW87" s="518" t="s">
        <v>241</v>
      </c>
      <c r="BX87" s="518" t="s">
        <v>234</v>
      </c>
      <c r="BY87" s="518" t="s">
        <v>240</v>
      </c>
      <c r="BZ87" s="518" t="s">
        <v>241</v>
      </c>
      <c r="CA87" s="518" t="s">
        <v>234</v>
      </c>
    </row>
    <row r="88" spans="3:79" s="514" customFormat="1" ht="15.75">
      <c r="C88" s="519" t="s">
        <v>183</v>
      </c>
      <c r="D88" s="520">
        <v>0</v>
      </c>
      <c r="E88" s="520">
        <v>0</v>
      </c>
      <c r="F88" s="520">
        <f>SUM(D88:E88)</f>
        <v>0</v>
      </c>
      <c r="G88" s="520">
        <v>0</v>
      </c>
      <c r="H88" s="520">
        <v>0</v>
      </c>
      <c r="I88" s="520">
        <f>SUM(G88:H88)</f>
        <v>0</v>
      </c>
      <c r="J88" s="520">
        <v>0</v>
      </c>
      <c r="K88" s="520">
        <v>0</v>
      </c>
      <c r="L88" s="520">
        <f>SUM(J88:K88)</f>
        <v>0</v>
      </c>
      <c r="M88" s="520">
        <v>0</v>
      </c>
      <c r="N88" s="520">
        <v>0</v>
      </c>
      <c r="O88" s="520">
        <f>SUM(M88:N88)</f>
        <v>0</v>
      </c>
      <c r="P88" s="520">
        <v>0</v>
      </c>
      <c r="Q88" s="520">
        <v>0</v>
      </c>
      <c r="R88" s="520">
        <f>SUM(P88:Q88)</f>
        <v>0</v>
      </c>
      <c r="S88" s="520">
        <v>0</v>
      </c>
      <c r="T88" s="520">
        <v>0</v>
      </c>
      <c r="U88" s="520">
        <f>SUM(S88:T88)</f>
        <v>0</v>
      </c>
      <c r="V88" s="520"/>
      <c r="W88" s="520"/>
      <c r="X88" s="520">
        <f>SUM(V88:W88)</f>
        <v>0</v>
      </c>
      <c r="Y88" s="521">
        <f t="shared" ref="Y88:Z95" si="275">D88+G88+J88+M88+P88+S88+V88</f>
        <v>0</v>
      </c>
      <c r="Z88" s="521">
        <f t="shared" si="275"/>
        <v>0</v>
      </c>
      <c r="AA88" s="522">
        <f>Y88+Z88</f>
        <v>0</v>
      </c>
      <c r="AB88" s="512"/>
      <c r="AC88" s="519" t="s">
        <v>183</v>
      </c>
      <c r="AD88" s="740">
        <v>0</v>
      </c>
      <c r="AE88" s="740">
        <v>0</v>
      </c>
      <c r="AF88" s="520">
        <f>SUM(AD88:AE88)</f>
        <v>0</v>
      </c>
      <c r="AG88" s="740">
        <v>0</v>
      </c>
      <c r="AH88" s="740">
        <v>0</v>
      </c>
      <c r="AI88" s="520">
        <f>SUM(AG88:AH88)</f>
        <v>0</v>
      </c>
      <c r="AJ88" s="740">
        <v>0</v>
      </c>
      <c r="AK88" s="740">
        <v>0</v>
      </c>
      <c r="AL88" s="520">
        <f>SUM(AJ88:AK88)</f>
        <v>0</v>
      </c>
      <c r="AM88" s="740">
        <v>0</v>
      </c>
      <c r="AN88" s="740">
        <v>0</v>
      </c>
      <c r="AO88" s="520">
        <f>SUM(AM88:AN88)</f>
        <v>0</v>
      </c>
      <c r="AP88" s="740">
        <v>0</v>
      </c>
      <c r="AQ88" s="740">
        <v>0</v>
      </c>
      <c r="AR88" s="520">
        <f>SUM(AP88:AQ88)</f>
        <v>0</v>
      </c>
      <c r="AS88" s="740">
        <v>0</v>
      </c>
      <c r="AT88" s="740">
        <v>0</v>
      </c>
      <c r="AU88" s="520">
        <f>SUM(AS88:AT88)</f>
        <v>0</v>
      </c>
      <c r="AV88" s="520"/>
      <c r="AW88" s="520"/>
      <c r="AX88" s="520">
        <f>SUM(AV88:AW88)</f>
        <v>0</v>
      </c>
      <c r="AY88" s="521">
        <f>AD88+AG88+AJ88+AM88+AP88+AS88+AV88</f>
        <v>0</v>
      </c>
      <c r="AZ88" s="521">
        <f t="shared" ref="AZ88:BA88" si="276">AE88+AH88+AK88+AN88+AQ88+AT88+AW88</f>
        <v>0</v>
      </c>
      <c r="BA88" s="521">
        <f t="shared" si="276"/>
        <v>0</v>
      </c>
      <c r="BC88" s="519" t="s">
        <v>183</v>
      </c>
      <c r="BD88" s="520">
        <f t="shared" ref="BD88:BD96" si="277">D88+AD88</f>
        <v>0</v>
      </c>
      <c r="BE88" s="520">
        <f t="shared" ref="BE88:BE96" si="278">E88+AE88</f>
        <v>0</v>
      </c>
      <c r="BF88" s="520">
        <f t="shared" ref="BF88:BF96" si="279">F88+AF88</f>
        <v>0</v>
      </c>
      <c r="BG88" s="520">
        <f t="shared" ref="BG88:BG96" si="280">G88+AG88</f>
        <v>0</v>
      </c>
      <c r="BH88" s="520">
        <f t="shared" ref="BH88:BH96" si="281">H88+AH88</f>
        <v>0</v>
      </c>
      <c r="BI88" s="520">
        <f t="shared" ref="BI88:BI96" si="282">I88+AI88</f>
        <v>0</v>
      </c>
      <c r="BJ88" s="520">
        <f t="shared" ref="BJ88:BJ96" si="283">J88+AJ88</f>
        <v>0</v>
      </c>
      <c r="BK88" s="520">
        <f t="shared" ref="BK88:BK96" si="284">K88+AK88</f>
        <v>0</v>
      </c>
      <c r="BL88" s="520">
        <f t="shared" ref="BL88:BL96" si="285">L88+AL88</f>
        <v>0</v>
      </c>
      <c r="BM88" s="520">
        <f t="shared" ref="BM88:BM96" si="286">M88+AM88</f>
        <v>0</v>
      </c>
      <c r="BN88" s="520">
        <f t="shared" ref="BN88:BN96" si="287">N88+AN88</f>
        <v>0</v>
      </c>
      <c r="BO88" s="520">
        <f t="shared" ref="BO88:BO96" si="288">O88+AO88</f>
        <v>0</v>
      </c>
      <c r="BP88" s="520">
        <f t="shared" ref="BP88:BP96" si="289">P88+AP88</f>
        <v>0</v>
      </c>
      <c r="BQ88" s="520">
        <f t="shared" ref="BQ88:BQ96" si="290">Q88+AQ88</f>
        <v>0</v>
      </c>
      <c r="BR88" s="520">
        <f t="shared" ref="BR88:BR96" si="291">R88+AR88</f>
        <v>0</v>
      </c>
      <c r="BS88" s="520">
        <f t="shared" ref="BS88:BS96" si="292">S88+AS88</f>
        <v>0</v>
      </c>
      <c r="BT88" s="520">
        <f t="shared" ref="BT88:BT96" si="293">T88+AT88</f>
        <v>0</v>
      </c>
      <c r="BU88" s="520">
        <f t="shared" ref="BU88:BU96" si="294">U88+AU88</f>
        <v>0</v>
      </c>
      <c r="BV88" s="520">
        <f t="shared" ref="BV88:BV96" si="295">V88+AV88</f>
        <v>0</v>
      </c>
      <c r="BW88" s="520">
        <f t="shared" ref="BW88:BW96" si="296">W88+AW88</f>
        <v>0</v>
      </c>
      <c r="BX88" s="520">
        <f t="shared" ref="BX88:BX96" si="297">X88+AX88</f>
        <v>0</v>
      </c>
      <c r="BY88" s="520">
        <f t="shared" ref="BY88:BY96" si="298">Y88+AY88</f>
        <v>0</v>
      </c>
      <c r="BZ88" s="520">
        <f t="shared" ref="BZ88:BZ96" si="299">Z88+AZ88</f>
        <v>0</v>
      </c>
      <c r="CA88" s="520">
        <f t="shared" ref="CA88:CA96" si="300">AA88+BA88</f>
        <v>0</v>
      </c>
    </row>
    <row r="89" spans="3:79" s="514" customFormat="1" ht="15.75">
      <c r="C89" s="519" t="s">
        <v>259</v>
      </c>
      <c r="D89" s="520">
        <v>1</v>
      </c>
      <c r="E89" s="520">
        <v>1</v>
      </c>
      <c r="F89" s="520">
        <f t="shared" ref="F89:F95" si="301">SUM(D89:E89)</f>
        <v>2</v>
      </c>
      <c r="G89" s="520">
        <v>0</v>
      </c>
      <c r="H89" s="520">
        <v>1</v>
      </c>
      <c r="I89" s="520">
        <f t="shared" ref="I89:I95" si="302">SUM(G89:H89)</f>
        <v>1</v>
      </c>
      <c r="J89" s="520">
        <v>0</v>
      </c>
      <c r="K89" s="520">
        <v>0</v>
      </c>
      <c r="L89" s="520">
        <f t="shared" ref="L89:L95" si="303">SUM(J89:K89)</f>
        <v>0</v>
      </c>
      <c r="M89" s="520">
        <v>0</v>
      </c>
      <c r="N89" s="520">
        <v>0</v>
      </c>
      <c r="O89" s="520">
        <f t="shared" ref="O89:O95" si="304">SUM(M89:N89)</f>
        <v>0</v>
      </c>
      <c r="P89" s="520">
        <v>0</v>
      </c>
      <c r="Q89" s="520">
        <v>0</v>
      </c>
      <c r="R89" s="520">
        <f t="shared" ref="R89:R95" si="305">SUM(P89:Q89)</f>
        <v>0</v>
      </c>
      <c r="S89" s="520">
        <v>0</v>
      </c>
      <c r="T89" s="520">
        <v>0</v>
      </c>
      <c r="U89" s="520">
        <f t="shared" ref="U89:U95" si="306">SUM(S89:T89)</f>
        <v>0</v>
      </c>
      <c r="V89" s="520"/>
      <c r="W89" s="520"/>
      <c r="X89" s="520">
        <f t="shared" ref="X89:X95" si="307">SUM(V89:W89)</f>
        <v>0</v>
      </c>
      <c r="Y89" s="521">
        <f t="shared" si="275"/>
        <v>1</v>
      </c>
      <c r="Z89" s="521">
        <f t="shared" si="275"/>
        <v>2</v>
      </c>
      <c r="AA89" s="522">
        <f t="shared" ref="AA89:AA95" si="308">Y89+Z89</f>
        <v>3</v>
      </c>
      <c r="AB89" s="512"/>
      <c r="AC89" s="519" t="s">
        <v>259</v>
      </c>
      <c r="AD89" s="740">
        <v>50</v>
      </c>
      <c r="AE89" s="740">
        <v>30</v>
      </c>
      <c r="AF89" s="520">
        <f t="shared" ref="AF89:AF95" si="309">SUM(AD89:AE89)</f>
        <v>80</v>
      </c>
      <c r="AG89" s="740">
        <v>0</v>
      </c>
      <c r="AH89" s="740">
        <v>0</v>
      </c>
      <c r="AI89" s="520">
        <f t="shared" ref="AI89:AI95" si="310">SUM(AG89:AH89)</f>
        <v>0</v>
      </c>
      <c r="AJ89" s="740">
        <v>0</v>
      </c>
      <c r="AK89" s="740">
        <v>0</v>
      </c>
      <c r="AL89" s="520">
        <f t="shared" ref="AL89:AL95" si="311">SUM(AJ89:AK89)</f>
        <v>0</v>
      </c>
      <c r="AM89" s="740">
        <v>0</v>
      </c>
      <c r="AN89" s="740">
        <v>0</v>
      </c>
      <c r="AO89" s="520">
        <f t="shared" ref="AO89:AO95" si="312">SUM(AM89:AN89)</f>
        <v>0</v>
      </c>
      <c r="AP89" s="740">
        <v>0</v>
      </c>
      <c r="AQ89" s="740">
        <v>0</v>
      </c>
      <c r="AR89" s="520">
        <f t="shared" ref="AR89:AR95" si="313">SUM(AP89:AQ89)</f>
        <v>0</v>
      </c>
      <c r="AS89" s="740">
        <v>0</v>
      </c>
      <c r="AT89" s="740">
        <v>0</v>
      </c>
      <c r="AU89" s="520">
        <f t="shared" ref="AU89:AU95" si="314">SUM(AS89:AT89)</f>
        <v>0</v>
      </c>
      <c r="AV89" s="520"/>
      <c r="AW89" s="520"/>
      <c r="AX89" s="520">
        <f t="shared" ref="AX89:AX95" si="315">SUM(AV89:AW89)</f>
        <v>0</v>
      </c>
      <c r="AY89" s="521">
        <f t="shared" ref="AY89:AY95" si="316">AD89+AG89+AJ89+AM89+AP89+AS89+AV89</f>
        <v>50</v>
      </c>
      <c r="AZ89" s="521">
        <f t="shared" ref="AZ89:AZ95" si="317">AE89+AH89+AK89+AN89+AQ89+AT89+AW89</f>
        <v>30</v>
      </c>
      <c r="BA89" s="521">
        <f t="shared" ref="BA89:BA95" si="318">AF89+AI89+AL89+AO89+AR89+AU89+AX89</f>
        <v>80</v>
      </c>
      <c r="BC89" s="519" t="s">
        <v>259</v>
      </c>
      <c r="BD89" s="520">
        <f t="shared" si="277"/>
        <v>51</v>
      </c>
      <c r="BE89" s="520">
        <f t="shared" si="278"/>
        <v>31</v>
      </c>
      <c r="BF89" s="520">
        <f t="shared" si="279"/>
        <v>82</v>
      </c>
      <c r="BG89" s="520">
        <f t="shared" si="280"/>
        <v>0</v>
      </c>
      <c r="BH89" s="520">
        <f t="shared" si="281"/>
        <v>1</v>
      </c>
      <c r="BI89" s="520">
        <f t="shared" si="282"/>
        <v>1</v>
      </c>
      <c r="BJ89" s="520">
        <f t="shared" si="283"/>
        <v>0</v>
      </c>
      <c r="BK89" s="520">
        <f t="shared" si="284"/>
        <v>0</v>
      </c>
      <c r="BL89" s="520">
        <f t="shared" si="285"/>
        <v>0</v>
      </c>
      <c r="BM89" s="520">
        <f t="shared" si="286"/>
        <v>0</v>
      </c>
      <c r="BN89" s="520">
        <f t="shared" si="287"/>
        <v>0</v>
      </c>
      <c r="BO89" s="520">
        <f t="shared" si="288"/>
        <v>0</v>
      </c>
      <c r="BP89" s="520">
        <f t="shared" si="289"/>
        <v>0</v>
      </c>
      <c r="BQ89" s="520">
        <f t="shared" si="290"/>
        <v>0</v>
      </c>
      <c r="BR89" s="520">
        <f t="shared" si="291"/>
        <v>0</v>
      </c>
      <c r="BS89" s="520">
        <f t="shared" si="292"/>
        <v>0</v>
      </c>
      <c r="BT89" s="520">
        <f t="shared" si="293"/>
        <v>0</v>
      </c>
      <c r="BU89" s="520">
        <f t="shared" si="294"/>
        <v>0</v>
      </c>
      <c r="BV89" s="520">
        <f t="shared" si="295"/>
        <v>0</v>
      </c>
      <c r="BW89" s="520">
        <f t="shared" si="296"/>
        <v>0</v>
      </c>
      <c r="BX89" s="520">
        <f t="shared" si="297"/>
        <v>0</v>
      </c>
      <c r="BY89" s="520">
        <f t="shared" si="298"/>
        <v>51</v>
      </c>
      <c r="BZ89" s="520">
        <f t="shared" si="299"/>
        <v>32</v>
      </c>
      <c r="CA89" s="520">
        <f t="shared" si="300"/>
        <v>83</v>
      </c>
    </row>
    <row r="90" spans="3:79" s="514" customFormat="1" ht="15.75">
      <c r="C90" s="519" t="s">
        <v>260</v>
      </c>
      <c r="D90" s="520">
        <v>26</v>
      </c>
      <c r="E90" s="520">
        <v>30</v>
      </c>
      <c r="F90" s="520">
        <f t="shared" si="301"/>
        <v>56</v>
      </c>
      <c r="G90" s="520">
        <v>21</v>
      </c>
      <c r="H90" s="520">
        <v>14</v>
      </c>
      <c r="I90" s="520">
        <f t="shared" si="302"/>
        <v>35</v>
      </c>
      <c r="J90" s="520">
        <v>3</v>
      </c>
      <c r="K90" s="520">
        <v>5</v>
      </c>
      <c r="L90" s="520">
        <f t="shared" si="303"/>
        <v>8</v>
      </c>
      <c r="M90" s="520">
        <v>1</v>
      </c>
      <c r="N90" s="520">
        <v>0</v>
      </c>
      <c r="O90" s="520">
        <f t="shared" si="304"/>
        <v>1</v>
      </c>
      <c r="P90" s="520">
        <v>0</v>
      </c>
      <c r="Q90" s="520">
        <v>0</v>
      </c>
      <c r="R90" s="520">
        <f t="shared" si="305"/>
        <v>0</v>
      </c>
      <c r="S90" s="520">
        <v>0</v>
      </c>
      <c r="T90" s="520">
        <v>0</v>
      </c>
      <c r="U90" s="520">
        <f t="shared" si="306"/>
        <v>0</v>
      </c>
      <c r="V90" s="520"/>
      <c r="W90" s="520"/>
      <c r="X90" s="520">
        <f t="shared" si="307"/>
        <v>0</v>
      </c>
      <c r="Y90" s="521">
        <f t="shared" si="275"/>
        <v>51</v>
      </c>
      <c r="Z90" s="521">
        <f t="shared" si="275"/>
        <v>49</v>
      </c>
      <c r="AA90" s="522">
        <f t="shared" si="308"/>
        <v>100</v>
      </c>
      <c r="AB90" s="512"/>
      <c r="AC90" s="519" t="s">
        <v>260</v>
      </c>
      <c r="AD90" s="740">
        <v>442</v>
      </c>
      <c r="AE90" s="740">
        <v>468</v>
      </c>
      <c r="AF90" s="520">
        <f t="shared" si="309"/>
        <v>910</v>
      </c>
      <c r="AG90" s="740">
        <v>163</v>
      </c>
      <c r="AH90" s="740">
        <v>185</v>
      </c>
      <c r="AI90" s="520">
        <f t="shared" si="310"/>
        <v>348</v>
      </c>
      <c r="AJ90" s="740">
        <v>16</v>
      </c>
      <c r="AK90" s="740">
        <v>43</v>
      </c>
      <c r="AL90" s="520">
        <f t="shared" si="311"/>
        <v>59</v>
      </c>
      <c r="AM90" s="740">
        <v>4</v>
      </c>
      <c r="AN90" s="740">
        <v>1</v>
      </c>
      <c r="AO90" s="520">
        <f t="shared" si="312"/>
        <v>5</v>
      </c>
      <c r="AP90" s="740">
        <v>0</v>
      </c>
      <c r="AQ90" s="740">
        <v>0</v>
      </c>
      <c r="AR90" s="520">
        <f t="shared" si="313"/>
        <v>0</v>
      </c>
      <c r="AS90" s="740">
        <v>0</v>
      </c>
      <c r="AT90" s="740">
        <v>0</v>
      </c>
      <c r="AU90" s="520">
        <f t="shared" si="314"/>
        <v>0</v>
      </c>
      <c r="AV90" s="520"/>
      <c r="AW90" s="520"/>
      <c r="AX90" s="520">
        <f t="shared" si="315"/>
        <v>0</v>
      </c>
      <c r="AY90" s="521">
        <f t="shared" si="316"/>
        <v>625</v>
      </c>
      <c r="AZ90" s="521">
        <f t="shared" si="317"/>
        <v>697</v>
      </c>
      <c r="BA90" s="521">
        <f t="shared" si="318"/>
        <v>1322</v>
      </c>
      <c r="BC90" s="519" t="s">
        <v>260</v>
      </c>
      <c r="BD90" s="520">
        <f t="shared" si="277"/>
        <v>468</v>
      </c>
      <c r="BE90" s="520">
        <f t="shared" si="278"/>
        <v>498</v>
      </c>
      <c r="BF90" s="520">
        <f t="shared" si="279"/>
        <v>966</v>
      </c>
      <c r="BG90" s="520">
        <f t="shared" si="280"/>
        <v>184</v>
      </c>
      <c r="BH90" s="520">
        <f t="shared" si="281"/>
        <v>199</v>
      </c>
      <c r="BI90" s="520">
        <f t="shared" si="282"/>
        <v>383</v>
      </c>
      <c r="BJ90" s="520">
        <f t="shared" si="283"/>
        <v>19</v>
      </c>
      <c r="BK90" s="520">
        <f t="shared" si="284"/>
        <v>48</v>
      </c>
      <c r="BL90" s="520">
        <f t="shared" si="285"/>
        <v>67</v>
      </c>
      <c r="BM90" s="520">
        <f t="shared" si="286"/>
        <v>5</v>
      </c>
      <c r="BN90" s="520">
        <f t="shared" si="287"/>
        <v>1</v>
      </c>
      <c r="BO90" s="520">
        <f t="shared" si="288"/>
        <v>6</v>
      </c>
      <c r="BP90" s="520">
        <f t="shared" si="289"/>
        <v>0</v>
      </c>
      <c r="BQ90" s="520">
        <f t="shared" si="290"/>
        <v>0</v>
      </c>
      <c r="BR90" s="520">
        <f t="shared" si="291"/>
        <v>0</v>
      </c>
      <c r="BS90" s="520">
        <f t="shared" si="292"/>
        <v>0</v>
      </c>
      <c r="BT90" s="520">
        <f t="shared" si="293"/>
        <v>0</v>
      </c>
      <c r="BU90" s="520">
        <f t="shared" si="294"/>
        <v>0</v>
      </c>
      <c r="BV90" s="520">
        <f t="shared" si="295"/>
        <v>0</v>
      </c>
      <c r="BW90" s="520">
        <f t="shared" si="296"/>
        <v>0</v>
      </c>
      <c r="BX90" s="520">
        <f t="shared" si="297"/>
        <v>0</v>
      </c>
      <c r="BY90" s="520">
        <f t="shared" si="298"/>
        <v>676</v>
      </c>
      <c r="BZ90" s="520">
        <f t="shared" si="299"/>
        <v>746</v>
      </c>
      <c r="CA90" s="520">
        <f t="shared" si="300"/>
        <v>1422</v>
      </c>
    </row>
    <row r="91" spans="3:79" s="514" customFormat="1" ht="15.75">
      <c r="C91" s="519" t="s">
        <v>261</v>
      </c>
      <c r="D91" s="520">
        <v>37</v>
      </c>
      <c r="E91" s="520">
        <v>40</v>
      </c>
      <c r="F91" s="520">
        <f t="shared" si="301"/>
        <v>77</v>
      </c>
      <c r="G91" s="520">
        <v>25</v>
      </c>
      <c r="H91" s="520">
        <v>19</v>
      </c>
      <c r="I91" s="520">
        <f t="shared" si="302"/>
        <v>44</v>
      </c>
      <c r="J91" s="520">
        <v>7</v>
      </c>
      <c r="K91" s="520">
        <v>7</v>
      </c>
      <c r="L91" s="520">
        <f t="shared" si="303"/>
        <v>14</v>
      </c>
      <c r="M91" s="520">
        <v>2</v>
      </c>
      <c r="N91" s="520">
        <v>3</v>
      </c>
      <c r="O91" s="520">
        <f t="shared" si="304"/>
        <v>5</v>
      </c>
      <c r="P91" s="520">
        <v>0</v>
      </c>
      <c r="Q91" s="520">
        <v>0</v>
      </c>
      <c r="R91" s="520">
        <f t="shared" si="305"/>
        <v>0</v>
      </c>
      <c r="S91" s="520">
        <v>0</v>
      </c>
      <c r="T91" s="520">
        <v>0</v>
      </c>
      <c r="U91" s="520">
        <f t="shared" si="306"/>
        <v>0</v>
      </c>
      <c r="V91" s="520"/>
      <c r="W91" s="520"/>
      <c r="X91" s="520">
        <f t="shared" si="307"/>
        <v>0</v>
      </c>
      <c r="Y91" s="521">
        <f t="shared" si="275"/>
        <v>71</v>
      </c>
      <c r="Z91" s="521">
        <f t="shared" si="275"/>
        <v>69</v>
      </c>
      <c r="AA91" s="522">
        <f t="shared" si="308"/>
        <v>140</v>
      </c>
      <c r="AB91" s="512"/>
      <c r="AC91" s="519" t="s">
        <v>261</v>
      </c>
      <c r="AD91" s="740">
        <v>350</v>
      </c>
      <c r="AE91" s="740">
        <v>415</v>
      </c>
      <c r="AF91" s="520">
        <f t="shared" si="309"/>
        <v>765</v>
      </c>
      <c r="AG91" s="740">
        <v>352</v>
      </c>
      <c r="AH91" s="740">
        <v>322</v>
      </c>
      <c r="AI91" s="520">
        <f t="shared" si="310"/>
        <v>674</v>
      </c>
      <c r="AJ91" s="740">
        <v>125</v>
      </c>
      <c r="AK91" s="740">
        <v>114</v>
      </c>
      <c r="AL91" s="520">
        <f t="shared" si="311"/>
        <v>239</v>
      </c>
      <c r="AM91" s="740">
        <v>26</v>
      </c>
      <c r="AN91" s="740">
        <v>13</v>
      </c>
      <c r="AO91" s="520">
        <f t="shared" si="312"/>
        <v>39</v>
      </c>
      <c r="AP91" s="740">
        <v>5</v>
      </c>
      <c r="AQ91" s="740">
        <v>1</v>
      </c>
      <c r="AR91" s="520">
        <f t="shared" si="313"/>
        <v>6</v>
      </c>
      <c r="AS91" s="740">
        <v>1</v>
      </c>
      <c r="AT91" s="740">
        <v>1</v>
      </c>
      <c r="AU91" s="520">
        <f t="shared" si="314"/>
        <v>2</v>
      </c>
      <c r="AV91" s="520"/>
      <c r="AW91" s="520"/>
      <c r="AX91" s="520">
        <f t="shared" si="315"/>
        <v>0</v>
      </c>
      <c r="AY91" s="521">
        <f t="shared" si="316"/>
        <v>859</v>
      </c>
      <c r="AZ91" s="521">
        <f t="shared" si="317"/>
        <v>866</v>
      </c>
      <c r="BA91" s="521">
        <f t="shared" si="318"/>
        <v>1725</v>
      </c>
      <c r="BC91" s="519" t="s">
        <v>261</v>
      </c>
      <c r="BD91" s="520">
        <f t="shared" si="277"/>
        <v>387</v>
      </c>
      <c r="BE91" s="520">
        <f t="shared" si="278"/>
        <v>455</v>
      </c>
      <c r="BF91" s="520">
        <f t="shared" si="279"/>
        <v>842</v>
      </c>
      <c r="BG91" s="520">
        <f t="shared" si="280"/>
        <v>377</v>
      </c>
      <c r="BH91" s="520">
        <f t="shared" si="281"/>
        <v>341</v>
      </c>
      <c r="BI91" s="520">
        <f t="shared" si="282"/>
        <v>718</v>
      </c>
      <c r="BJ91" s="520">
        <f t="shared" si="283"/>
        <v>132</v>
      </c>
      <c r="BK91" s="520">
        <f t="shared" si="284"/>
        <v>121</v>
      </c>
      <c r="BL91" s="520">
        <f t="shared" si="285"/>
        <v>253</v>
      </c>
      <c r="BM91" s="520">
        <f t="shared" si="286"/>
        <v>28</v>
      </c>
      <c r="BN91" s="520">
        <f t="shared" si="287"/>
        <v>16</v>
      </c>
      <c r="BO91" s="520">
        <f t="shared" si="288"/>
        <v>44</v>
      </c>
      <c r="BP91" s="520">
        <f t="shared" si="289"/>
        <v>5</v>
      </c>
      <c r="BQ91" s="520">
        <f t="shared" si="290"/>
        <v>1</v>
      </c>
      <c r="BR91" s="520">
        <f t="shared" si="291"/>
        <v>6</v>
      </c>
      <c r="BS91" s="520">
        <f t="shared" si="292"/>
        <v>1</v>
      </c>
      <c r="BT91" s="520">
        <f t="shared" si="293"/>
        <v>1</v>
      </c>
      <c r="BU91" s="520">
        <f t="shared" si="294"/>
        <v>2</v>
      </c>
      <c r="BV91" s="520">
        <f t="shared" si="295"/>
        <v>0</v>
      </c>
      <c r="BW91" s="520">
        <f t="shared" si="296"/>
        <v>0</v>
      </c>
      <c r="BX91" s="520">
        <f t="shared" si="297"/>
        <v>0</v>
      </c>
      <c r="BY91" s="520">
        <f t="shared" si="298"/>
        <v>930</v>
      </c>
      <c r="BZ91" s="520">
        <f t="shared" si="299"/>
        <v>935</v>
      </c>
      <c r="CA91" s="520">
        <f t="shared" si="300"/>
        <v>1865</v>
      </c>
    </row>
    <row r="92" spans="3:79" s="514" customFormat="1" ht="15.75">
      <c r="C92" s="519" t="s">
        <v>262</v>
      </c>
      <c r="D92" s="520">
        <v>11</v>
      </c>
      <c r="E92" s="520">
        <v>6</v>
      </c>
      <c r="F92" s="520">
        <f t="shared" si="301"/>
        <v>17</v>
      </c>
      <c r="G92" s="520">
        <v>31</v>
      </c>
      <c r="H92" s="520">
        <v>23</v>
      </c>
      <c r="I92" s="520">
        <f t="shared" si="302"/>
        <v>54</v>
      </c>
      <c r="J92" s="520">
        <v>11</v>
      </c>
      <c r="K92" s="520">
        <v>9</v>
      </c>
      <c r="L92" s="520">
        <f t="shared" si="303"/>
        <v>20</v>
      </c>
      <c r="M92" s="520">
        <v>5</v>
      </c>
      <c r="N92" s="520">
        <v>1</v>
      </c>
      <c r="O92" s="520">
        <f t="shared" si="304"/>
        <v>6</v>
      </c>
      <c r="P92" s="520">
        <v>1</v>
      </c>
      <c r="Q92" s="520">
        <v>1</v>
      </c>
      <c r="R92" s="520">
        <f t="shared" si="305"/>
        <v>2</v>
      </c>
      <c r="S92" s="520">
        <v>0</v>
      </c>
      <c r="T92" s="520">
        <v>0</v>
      </c>
      <c r="U92" s="520">
        <f t="shared" si="306"/>
        <v>0</v>
      </c>
      <c r="V92" s="520"/>
      <c r="W92" s="520"/>
      <c r="X92" s="520">
        <f t="shared" si="307"/>
        <v>0</v>
      </c>
      <c r="Y92" s="521">
        <f t="shared" si="275"/>
        <v>59</v>
      </c>
      <c r="Z92" s="521">
        <f t="shared" si="275"/>
        <v>40</v>
      </c>
      <c r="AA92" s="522">
        <f t="shared" si="308"/>
        <v>99</v>
      </c>
      <c r="AB92" s="512"/>
      <c r="AC92" s="519" t="s">
        <v>262</v>
      </c>
      <c r="AD92" s="740">
        <v>147</v>
      </c>
      <c r="AE92" s="740">
        <v>124</v>
      </c>
      <c r="AF92" s="520">
        <f t="shared" si="309"/>
        <v>271</v>
      </c>
      <c r="AG92" s="740">
        <v>293</v>
      </c>
      <c r="AH92" s="740">
        <v>187</v>
      </c>
      <c r="AI92" s="520">
        <f t="shared" si="310"/>
        <v>480</v>
      </c>
      <c r="AJ92" s="740">
        <v>81</v>
      </c>
      <c r="AK92" s="740">
        <v>78</v>
      </c>
      <c r="AL92" s="520">
        <f t="shared" si="311"/>
        <v>159</v>
      </c>
      <c r="AM92" s="740">
        <v>39</v>
      </c>
      <c r="AN92" s="740">
        <v>36</v>
      </c>
      <c r="AO92" s="520">
        <f t="shared" si="312"/>
        <v>75</v>
      </c>
      <c r="AP92" s="740">
        <v>9</v>
      </c>
      <c r="AQ92" s="740">
        <v>4</v>
      </c>
      <c r="AR92" s="520">
        <f t="shared" si="313"/>
        <v>13</v>
      </c>
      <c r="AS92" s="740">
        <v>4</v>
      </c>
      <c r="AT92" s="740">
        <v>2</v>
      </c>
      <c r="AU92" s="520">
        <f t="shared" si="314"/>
        <v>6</v>
      </c>
      <c r="AV92" s="520"/>
      <c r="AW92" s="520"/>
      <c r="AX92" s="520">
        <f t="shared" si="315"/>
        <v>0</v>
      </c>
      <c r="AY92" s="521">
        <f t="shared" si="316"/>
        <v>573</v>
      </c>
      <c r="AZ92" s="521">
        <f t="shared" si="317"/>
        <v>431</v>
      </c>
      <c r="BA92" s="521">
        <f t="shared" si="318"/>
        <v>1004</v>
      </c>
      <c r="BC92" s="519" t="s">
        <v>262</v>
      </c>
      <c r="BD92" s="520">
        <f t="shared" si="277"/>
        <v>158</v>
      </c>
      <c r="BE92" s="520">
        <f t="shared" si="278"/>
        <v>130</v>
      </c>
      <c r="BF92" s="520">
        <f t="shared" si="279"/>
        <v>288</v>
      </c>
      <c r="BG92" s="520">
        <f t="shared" si="280"/>
        <v>324</v>
      </c>
      <c r="BH92" s="520">
        <f t="shared" si="281"/>
        <v>210</v>
      </c>
      <c r="BI92" s="520">
        <f t="shared" si="282"/>
        <v>534</v>
      </c>
      <c r="BJ92" s="520">
        <f t="shared" si="283"/>
        <v>92</v>
      </c>
      <c r="BK92" s="520">
        <f t="shared" si="284"/>
        <v>87</v>
      </c>
      <c r="BL92" s="520">
        <f t="shared" si="285"/>
        <v>179</v>
      </c>
      <c r="BM92" s="520">
        <f t="shared" si="286"/>
        <v>44</v>
      </c>
      <c r="BN92" s="520">
        <f t="shared" si="287"/>
        <v>37</v>
      </c>
      <c r="BO92" s="520">
        <f t="shared" si="288"/>
        <v>81</v>
      </c>
      <c r="BP92" s="520">
        <f t="shared" si="289"/>
        <v>10</v>
      </c>
      <c r="BQ92" s="520">
        <f t="shared" si="290"/>
        <v>5</v>
      </c>
      <c r="BR92" s="520">
        <f t="shared" si="291"/>
        <v>15</v>
      </c>
      <c r="BS92" s="520">
        <f t="shared" si="292"/>
        <v>4</v>
      </c>
      <c r="BT92" s="520">
        <f t="shared" si="293"/>
        <v>2</v>
      </c>
      <c r="BU92" s="520">
        <f t="shared" si="294"/>
        <v>6</v>
      </c>
      <c r="BV92" s="520">
        <f t="shared" si="295"/>
        <v>0</v>
      </c>
      <c r="BW92" s="520">
        <f t="shared" si="296"/>
        <v>0</v>
      </c>
      <c r="BX92" s="520">
        <f t="shared" si="297"/>
        <v>0</v>
      </c>
      <c r="BY92" s="520">
        <f t="shared" si="298"/>
        <v>632</v>
      </c>
      <c r="BZ92" s="520">
        <f t="shared" si="299"/>
        <v>471</v>
      </c>
      <c r="CA92" s="520">
        <f t="shared" si="300"/>
        <v>1103</v>
      </c>
    </row>
    <row r="93" spans="3:79" s="514" customFormat="1" ht="15.75">
      <c r="C93" s="519" t="s">
        <v>263</v>
      </c>
      <c r="D93" s="520">
        <v>1</v>
      </c>
      <c r="E93" s="520">
        <v>0</v>
      </c>
      <c r="F93" s="520">
        <f t="shared" si="301"/>
        <v>1</v>
      </c>
      <c r="G93" s="520">
        <v>2</v>
      </c>
      <c r="H93" s="520">
        <v>6</v>
      </c>
      <c r="I93" s="520">
        <f t="shared" si="302"/>
        <v>8</v>
      </c>
      <c r="J93" s="520">
        <v>1</v>
      </c>
      <c r="K93" s="520">
        <v>0</v>
      </c>
      <c r="L93" s="520">
        <f t="shared" si="303"/>
        <v>1</v>
      </c>
      <c r="M93" s="520">
        <v>3</v>
      </c>
      <c r="N93" s="520">
        <v>1</v>
      </c>
      <c r="O93" s="520">
        <f t="shared" si="304"/>
        <v>4</v>
      </c>
      <c r="P93" s="520">
        <v>3</v>
      </c>
      <c r="Q93" s="520">
        <v>1</v>
      </c>
      <c r="R93" s="520">
        <f t="shared" si="305"/>
        <v>4</v>
      </c>
      <c r="S93" s="520">
        <v>0</v>
      </c>
      <c r="T93" s="520">
        <v>1</v>
      </c>
      <c r="U93" s="520">
        <f t="shared" si="306"/>
        <v>1</v>
      </c>
      <c r="V93" s="520"/>
      <c r="W93" s="520"/>
      <c r="X93" s="520">
        <f t="shared" si="307"/>
        <v>0</v>
      </c>
      <c r="Y93" s="521">
        <f t="shared" si="275"/>
        <v>10</v>
      </c>
      <c r="Z93" s="521">
        <f t="shared" si="275"/>
        <v>9</v>
      </c>
      <c r="AA93" s="522">
        <f t="shared" si="308"/>
        <v>19</v>
      </c>
      <c r="AB93" s="512"/>
      <c r="AC93" s="519" t="s">
        <v>263</v>
      </c>
      <c r="AD93" s="740">
        <v>21</v>
      </c>
      <c r="AE93" s="740">
        <v>12</v>
      </c>
      <c r="AF93" s="520">
        <f t="shared" si="309"/>
        <v>33</v>
      </c>
      <c r="AG93" s="740">
        <v>71</v>
      </c>
      <c r="AH93" s="740">
        <v>54</v>
      </c>
      <c r="AI93" s="520">
        <f t="shared" si="310"/>
        <v>125</v>
      </c>
      <c r="AJ93" s="740">
        <v>39</v>
      </c>
      <c r="AK93" s="740">
        <v>25</v>
      </c>
      <c r="AL93" s="520">
        <f t="shared" si="311"/>
        <v>64</v>
      </c>
      <c r="AM93" s="740">
        <v>11</v>
      </c>
      <c r="AN93" s="740">
        <v>7</v>
      </c>
      <c r="AO93" s="520">
        <f t="shared" si="312"/>
        <v>18</v>
      </c>
      <c r="AP93" s="740">
        <v>6</v>
      </c>
      <c r="AQ93" s="740">
        <v>2</v>
      </c>
      <c r="AR93" s="520">
        <f t="shared" si="313"/>
        <v>8</v>
      </c>
      <c r="AS93" s="740">
        <v>4</v>
      </c>
      <c r="AT93" s="740">
        <v>3</v>
      </c>
      <c r="AU93" s="520">
        <f t="shared" si="314"/>
        <v>7</v>
      </c>
      <c r="AV93" s="520"/>
      <c r="AW93" s="520"/>
      <c r="AX93" s="520">
        <f t="shared" si="315"/>
        <v>0</v>
      </c>
      <c r="AY93" s="521">
        <f t="shared" si="316"/>
        <v>152</v>
      </c>
      <c r="AZ93" s="521">
        <f t="shared" si="317"/>
        <v>103</v>
      </c>
      <c r="BA93" s="521">
        <f t="shared" si="318"/>
        <v>255</v>
      </c>
      <c r="BC93" s="519" t="s">
        <v>263</v>
      </c>
      <c r="BD93" s="520">
        <f t="shared" si="277"/>
        <v>22</v>
      </c>
      <c r="BE93" s="520">
        <f t="shared" si="278"/>
        <v>12</v>
      </c>
      <c r="BF93" s="520">
        <f t="shared" si="279"/>
        <v>34</v>
      </c>
      <c r="BG93" s="520">
        <f t="shared" si="280"/>
        <v>73</v>
      </c>
      <c r="BH93" s="520">
        <f t="shared" si="281"/>
        <v>60</v>
      </c>
      <c r="BI93" s="520">
        <f t="shared" si="282"/>
        <v>133</v>
      </c>
      <c r="BJ93" s="520">
        <f t="shared" si="283"/>
        <v>40</v>
      </c>
      <c r="BK93" s="520">
        <f t="shared" si="284"/>
        <v>25</v>
      </c>
      <c r="BL93" s="520">
        <f t="shared" si="285"/>
        <v>65</v>
      </c>
      <c r="BM93" s="520">
        <f t="shared" si="286"/>
        <v>14</v>
      </c>
      <c r="BN93" s="520">
        <f t="shared" si="287"/>
        <v>8</v>
      </c>
      <c r="BO93" s="520">
        <f t="shared" si="288"/>
        <v>22</v>
      </c>
      <c r="BP93" s="520">
        <f t="shared" si="289"/>
        <v>9</v>
      </c>
      <c r="BQ93" s="520">
        <f t="shared" si="290"/>
        <v>3</v>
      </c>
      <c r="BR93" s="520">
        <f t="shared" si="291"/>
        <v>12</v>
      </c>
      <c r="BS93" s="520">
        <f t="shared" si="292"/>
        <v>4</v>
      </c>
      <c r="BT93" s="520">
        <f t="shared" si="293"/>
        <v>4</v>
      </c>
      <c r="BU93" s="520">
        <f t="shared" si="294"/>
        <v>8</v>
      </c>
      <c r="BV93" s="520">
        <f t="shared" si="295"/>
        <v>0</v>
      </c>
      <c r="BW93" s="520">
        <f t="shared" si="296"/>
        <v>0</v>
      </c>
      <c r="BX93" s="520">
        <f t="shared" si="297"/>
        <v>0</v>
      </c>
      <c r="BY93" s="520">
        <f t="shared" si="298"/>
        <v>162</v>
      </c>
      <c r="BZ93" s="520">
        <f t="shared" si="299"/>
        <v>112</v>
      </c>
      <c r="CA93" s="520">
        <f t="shared" si="300"/>
        <v>274</v>
      </c>
    </row>
    <row r="94" spans="3:79" s="514" customFormat="1" ht="15.75">
      <c r="C94" s="519" t="s">
        <v>264</v>
      </c>
      <c r="D94" s="520">
        <v>0</v>
      </c>
      <c r="E94" s="520">
        <v>1</v>
      </c>
      <c r="F94" s="520">
        <f t="shared" si="301"/>
        <v>1</v>
      </c>
      <c r="G94" s="520">
        <v>1</v>
      </c>
      <c r="H94" s="520">
        <v>1</v>
      </c>
      <c r="I94" s="520">
        <f t="shared" si="302"/>
        <v>2</v>
      </c>
      <c r="J94" s="520">
        <v>0</v>
      </c>
      <c r="K94" s="520">
        <v>0</v>
      </c>
      <c r="L94" s="520">
        <f t="shared" si="303"/>
        <v>0</v>
      </c>
      <c r="M94" s="520">
        <v>0</v>
      </c>
      <c r="N94" s="520">
        <v>0</v>
      </c>
      <c r="O94" s="520">
        <f t="shared" si="304"/>
        <v>0</v>
      </c>
      <c r="P94" s="520">
        <v>0</v>
      </c>
      <c r="Q94" s="520">
        <v>0</v>
      </c>
      <c r="R94" s="520">
        <f t="shared" si="305"/>
        <v>0</v>
      </c>
      <c r="S94" s="520">
        <v>0</v>
      </c>
      <c r="T94" s="520">
        <v>0</v>
      </c>
      <c r="U94" s="520">
        <f t="shared" si="306"/>
        <v>0</v>
      </c>
      <c r="V94" s="520"/>
      <c r="W94" s="520"/>
      <c r="X94" s="520">
        <f t="shared" si="307"/>
        <v>0</v>
      </c>
      <c r="Y94" s="521">
        <f t="shared" si="275"/>
        <v>1</v>
      </c>
      <c r="Z94" s="521">
        <f t="shared" si="275"/>
        <v>2</v>
      </c>
      <c r="AA94" s="522">
        <f t="shared" si="308"/>
        <v>3</v>
      </c>
      <c r="AB94" s="512"/>
      <c r="AC94" s="519" t="s">
        <v>264</v>
      </c>
      <c r="AD94" s="740">
        <v>2</v>
      </c>
      <c r="AE94" s="740">
        <v>2</v>
      </c>
      <c r="AF94" s="520">
        <f t="shared" si="309"/>
        <v>4</v>
      </c>
      <c r="AG94" s="740">
        <v>4</v>
      </c>
      <c r="AH94" s="740">
        <v>2</v>
      </c>
      <c r="AI94" s="520">
        <f t="shared" si="310"/>
        <v>6</v>
      </c>
      <c r="AJ94" s="740">
        <v>2</v>
      </c>
      <c r="AK94" s="740">
        <v>1</v>
      </c>
      <c r="AL94" s="520">
        <f t="shared" si="311"/>
        <v>3</v>
      </c>
      <c r="AM94" s="740">
        <v>3</v>
      </c>
      <c r="AN94" s="740">
        <v>1</v>
      </c>
      <c r="AO94" s="520">
        <f t="shared" si="312"/>
        <v>4</v>
      </c>
      <c r="AP94" s="740">
        <v>1</v>
      </c>
      <c r="AQ94" s="740">
        <v>0</v>
      </c>
      <c r="AR94" s="520">
        <f t="shared" si="313"/>
        <v>1</v>
      </c>
      <c r="AS94" s="740">
        <v>1</v>
      </c>
      <c r="AT94" s="740">
        <v>1</v>
      </c>
      <c r="AU94" s="520">
        <f t="shared" si="314"/>
        <v>2</v>
      </c>
      <c r="AV94" s="520"/>
      <c r="AW94" s="520"/>
      <c r="AX94" s="520">
        <f t="shared" si="315"/>
        <v>0</v>
      </c>
      <c r="AY94" s="521">
        <f t="shared" si="316"/>
        <v>13</v>
      </c>
      <c r="AZ94" s="521">
        <f t="shared" si="317"/>
        <v>7</v>
      </c>
      <c r="BA94" s="521">
        <f t="shared" si="318"/>
        <v>20</v>
      </c>
      <c r="BC94" s="519" t="s">
        <v>264</v>
      </c>
      <c r="BD94" s="520">
        <f t="shared" si="277"/>
        <v>2</v>
      </c>
      <c r="BE94" s="520">
        <f t="shared" si="278"/>
        <v>3</v>
      </c>
      <c r="BF94" s="520">
        <f t="shared" si="279"/>
        <v>5</v>
      </c>
      <c r="BG94" s="520">
        <f t="shared" si="280"/>
        <v>5</v>
      </c>
      <c r="BH94" s="520">
        <f t="shared" si="281"/>
        <v>3</v>
      </c>
      <c r="BI94" s="520">
        <f t="shared" si="282"/>
        <v>8</v>
      </c>
      <c r="BJ94" s="520">
        <f t="shared" si="283"/>
        <v>2</v>
      </c>
      <c r="BK94" s="520">
        <f t="shared" si="284"/>
        <v>1</v>
      </c>
      <c r="BL94" s="520">
        <f t="shared" si="285"/>
        <v>3</v>
      </c>
      <c r="BM94" s="520">
        <f t="shared" si="286"/>
        <v>3</v>
      </c>
      <c r="BN94" s="520">
        <f t="shared" si="287"/>
        <v>1</v>
      </c>
      <c r="BO94" s="520">
        <f t="shared" si="288"/>
        <v>4</v>
      </c>
      <c r="BP94" s="520">
        <f t="shared" si="289"/>
        <v>1</v>
      </c>
      <c r="BQ94" s="520">
        <f t="shared" si="290"/>
        <v>0</v>
      </c>
      <c r="BR94" s="520">
        <f t="shared" si="291"/>
        <v>1</v>
      </c>
      <c r="BS94" s="520">
        <f t="shared" si="292"/>
        <v>1</v>
      </c>
      <c r="BT94" s="520">
        <f t="shared" si="293"/>
        <v>1</v>
      </c>
      <c r="BU94" s="520">
        <f t="shared" si="294"/>
        <v>2</v>
      </c>
      <c r="BV94" s="520">
        <f t="shared" si="295"/>
        <v>0</v>
      </c>
      <c r="BW94" s="520">
        <f t="shared" si="296"/>
        <v>0</v>
      </c>
      <c r="BX94" s="520">
        <f t="shared" si="297"/>
        <v>0</v>
      </c>
      <c r="BY94" s="520">
        <f t="shared" si="298"/>
        <v>14</v>
      </c>
      <c r="BZ94" s="520">
        <f t="shared" si="299"/>
        <v>9</v>
      </c>
      <c r="CA94" s="520">
        <f t="shared" si="300"/>
        <v>23</v>
      </c>
    </row>
    <row r="95" spans="3:79" s="514" customFormat="1" ht="15.75">
      <c r="C95" s="519" t="s">
        <v>184</v>
      </c>
      <c r="D95" s="520"/>
      <c r="E95" s="520"/>
      <c r="F95" s="520">
        <f t="shared" si="301"/>
        <v>0</v>
      </c>
      <c r="G95" s="520"/>
      <c r="H95" s="520"/>
      <c r="I95" s="520">
        <f t="shared" si="302"/>
        <v>0</v>
      </c>
      <c r="J95" s="520"/>
      <c r="K95" s="520"/>
      <c r="L95" s="520">
        <f t="shared" si="303"/>
        <v>0</v>
      </c>
      <c r="M95" s="520"/>
      <c r="N95" s="520"/>
      <c r="O95" s="520">
        <f t="shared" si="304"/>
        <v>0</v>
      </c>
      <c r="P95" s="520"/>
      <c r="Q95" s="520"/>
      <c r="R95" s="520">
        <f t="shared" si="305"/>
        <v>0</v>
      </c>
      <c r="S95" s="520"/>
      <c r="T95" s="520"/>
      <c r="U95" s="520">
        <f t="shared" si="306"/>
        <v>0</v>
      </c>
      <c r="V95" s="520"/>
      <c r="W95" s="520"/>
      <c r="X95" s="520">
        <f t="shared" si="307"/>
        <v>0</v>
      </c>
      <c r="Y95" s="521">
        <f t="shared" si="275"/>
        <v>0</v>
      </c>
      <c r="Z95" s="521">
        <f t="shared" si="275"/>
        <v>0</v>
      </c>
      <c r="AA95" s="522">
        <f t="shared" si="308"/>
        <v>0</v>
      </c>
      <c r="AB95" s="512"/>
      <c r="AC95" s="519" t="s">
        <v>184</v>
      </c>
      <c r="AD95" s="740">
        <v>1</v>
      </c>
      <c r="AE95" s="740">
        <v>1</v>
      </c>
      <c r="AF95" s="520">
        <f t="shared" si="309"/>
        <v>2</v>
      </c>
      <c r="AG95" s="740">
        <v>1</v>
      </c>
      <c r="AH95" s="740">
        <v>1</v>
      </c>
      <c r="AI95" s="520">
        <f t="shared" si="310"/>
        <v>2</v>
      </c>
      <c r="AJ95" s="740">
        <v>0</v>
      </c>
      <c r="AK95" s="740">
        <v>0</v>
      </c>
      <c r="AL95" s="520">
        <f t="shared" si="311"/>
        <v>0</v>
      </c>
      <c r="AM95" s="740">
        <v>0</v>
      </c>
      <c r="AN95" s="740">
        <v>0</v>
      </c>
      <c r="AO95" s="520">
        <f t="shared" si="312"/>
        <v>0</v>
      </c>
      <c r="AP95" s="740">
        <v>1</v>
      </c>
      <c r="AQ95" s="740">
        <v>0</v>
      </c>
      <c r="AR95" s="520">
        <f t="shared" si="313"/>
        <v>1</v>
      </c>
      <c r="AS95" s="740">
        <v>0</v>
      </c>
      <c r="AT95" s="740">
        <v>0</v>
      </c>
      <c r="AU95" s="520">
        <f t="shared" si="314"/>
        <v>0</v>
      </c>
      <c r="AV95" s="520"/>
      <c r="AW95" s="520"/>
      <c r="AX95" s="520">
        <f t="shared" si="315"/>
        <v>0</v>
      </c>
      <c r="AY95" s="521">
        <f t="shared" si="316"/>
        <v>3</v>
      </c>
      <c r="AZ95" s="521">
        <f t="shared" si="317"/>
        <v>2</v>
      </c>
      <c r="BA95" s="521">
        <f t="shared" si="318"/>
        <v>5</v>
      </c>
      <c r="BC95" s="519" t="s">
        <v>184</v>
      </c>
      <c r="BD95" s="520">
        <f t="shared" si="277"/>
        <v>1</v>
      </c>
      <c r="BE95" s="520">
        <f t="shared" si="278"/>
        <v>1</v>
      </c>
      <c r="BF95" s="520">
        <f t="shared" si="279"/>
        <v>2</v>
      </c>
      <c r="BG95" s="520">
        <f t="shared" si="280"/>
        <v>1</v>
      </c>
      <c r="BH95" s="520">
        <f t="shared" si="281"/>
        <v>1</v>
      </c>
      <c r="BI95" s="520">
        <f t="shared" si="282"/>
        <v>2</v>
      </c>
      <c r="BJ95" s="520">
        <f t="shared" si="283"/>
        <v>0</v>
      </c>
      <c r="BK95" s="520">
        <f t="shared" si="284"/>
        <v>0</v>
      </c>
      <c r="BL95" s="520">
        <f t="shared" si="285"/>
        <v>0</v>
      </c>
      <c r="BM95" s="520">
        <f t="shared" si="286"/>
        <v>0</v>
      </c>
      <c r="BN95" s="520">
        <f t="shared" si="287"/>
        <v>0</v>
      </c>
      <c r="BO95" s="520">
        <f t="shared" si="288"/>
        <v>0</v>
      </c>
      <c r="BP95" s="520">
        <f t="shared" si="289"/>
        <v>1</v>
      </c>
      <c r="BQ95" s="520">
        <f t="shared" si="290"/>
        <v>0</v>
      </c>
      <c r="BR95" s="520">
        <f t="shared" si="291"/>
        <v>1</v>
      </c>
      <c r="BS95" s="520">
        <f t="shared" si="292"/>
        <v>0</v>
      </c>
      <c r="BT95" s="520">
        <f t="shared" si="293"/>
        <v>0</v>
      </c>
      <c r="BU95" s="520">
        <f t="shared" si="294"/>
        <v>0</v>
      </c>
      <c r="BV95" s="520">
        <f t="shared" si="295"/>
        <v>0</v>
      </c>
      <c r="BW95" s="520">
        <f t="shared" si="296"/>
        <v>0</v>
      </c>
      <c r="BX95" s="520">
        <f t="shared" si="297"/>
        <v>0</v>
      </c>
      <c r="BY95" s="520">
        <f t="shared" si="298"/>
        <v>3</v>
      </c>
      <c r="BZ95" s="520">
        <f t="shared" si="299"/>
        <v>2</v>
      </c>
      <c r="CA95" s="520">
        <f t="shared" si="300"/>
        <v>5</v>
      </c>
    </row>
    <row r="96" spans="3:79" s="514" customFormat="1" ht="15.75">
      <c r="C96" s="519" t="s">
        <v>6</v>
      </c>
      <c r="D96" s="520">
        <f>SUM(D88:D95)</f>
        <v>76</v>
      </c>
      <c r="E96" s="520">
        <f>SUM(E88:E95)</f>
        <v>78</v>
      </c>
      <c r="F96" s="520">
        <f>SUM(F88:F95)</f>
        <v>154</v>
      </c>
      <c r="G96" s="520">
        <f t="shared" ref="G96:AA96" si="319">SUM(G88:G95)</f>
        <v>80</v>
      </c>
      <c r="H96" s="520">
        <f t="shared" si="319"/>
        <v>64</v>
      </c>
      <c r="I96" s="520">
        <f t="shared" si="319"/>
        <v>144</v>
      </c>
      <c r="J96" s="520">
        <f t="shared" si="319"/>
        <v>22</v>
      </c>
      <c r="K96" s="520">
        <f t="shared" si="319"/>
        <v>21</v>
      </c>
      <c r="L96" s="520">
        <f t="shared" si="319"/>
        <v>43</v>
      </c>
      <c r="M96" s="520">
        <f t="shared" si="319"/>
        <v>11</v>
      </c>
      <c r="N96" s="520">
        <f t="shared" si="319"/>
        <v>5</v>
      </c>
      <c r="O96" s="520">
        <f t="shared" si="319"/>
        <v>16</v>
      </c>
      <c r="P96" s="520">
        <f t="shared" si="319"/>
        <v>4</v>
      </c>
      <c r="Q96" s="520">
        <f t="shared" si="319"/>
        <v>2</v>
      </c>
      <c r="R96" s="520">
        <f t="shared" si="319"/>
        <v>6</v>
      </c>
      <c r="S96" s="520">
        <f t="shared" si="319"/>
        <v>0</v>
      </c>
      <c r="T96" s="520">
        <f t="shared" si="319"/>
        <v>1</v>
      </c>
      <c r="U96" s="520">
        <f t="shared" si="319"/>
        <v>1</v>
      </c>
      <c r="V96" s="520">
        <f t="shared" si="319"/>
        <v>0</v>
      </c>
      <c r="W96" s="520">
        <f t="shared" si="319"/>
        <v>0</v>
      </c>
      <c r="X96" s="520">
        <f t="shared" si="319"/>
        <v>0</v>
      </c>
      <c r="Y96" s="520">
        <f t="shared" si="319"/>
        <v>193</v>
      </c>
      <c r="Z96" s="520">
        <f t="shared" si="319"/>
        <v>171</v>
      </c>
      <c r="AA96" s="520">
        <f t="shared" si="319"/>
        <v>364</v>
      </c>
      <c r="AB96" s="512"/>
      <c r="AC96" s="519" t="s">
        <v>6</v>
      </c>
      <c r="AD96" s="520">
        <f>SUM(AD88:AD95)</f>
        <v>1013</v>
      </c>
      <c r="AE96" s="520">
        <f t="shared" ref="AE96:BA96" si="320">SUM(AE88:AE95)</f>
        <v>1052</v>
      </c>
      <c r="AF96" s="520">
        <f t="shared" si="320"/>
        <v>2065</v>
      </c>
      <c r="AG96" s="520">
        <f t="shared" si="320"/>
        <v>884</v>
      </c>
      <c r="AH96" s="520">
        <f t="shared" si="320"/>
        <v>751</v>
      </c>
      <c r="AI96" s="520">
        <f t="shared" si="320"/>
        <v>1635</v>
      </c>
      <c r="AJ96" s="520">
        <f t="shared" si="320"/>
        <v>263</v>
      </c>
      <c r="AK96" s="520">
        <f t="shared" si="320"/>
        <v>261</v>
      </c>
      <c r="AL96" s="520">
        <f t="shared" si="320"/>
        <v>524</v>
      </c>
      <c r="AM96" s="520">
        <f t="shared" si="320"/>
        <v>83</v>
      </c>
      <c r="AN96" s="520">
        <f t="shared" si="320"/>
        <v>58</v>
      </c>
      <c r="AO96" s="520">
        <f t="shared" si="320"/>
        <v>141</v>
      </c>
      <c r="AP96" s="520">
        <f t="shared" si="320"/>
        <v>22</v>
      </c>
      <c r="AQ96" s="520">
        <f t="shared" si="320"/>
        <v>7</v>
      </c>
      <c r="AR96" s="520">
        <f t="shared" si="320"/>
        <v>29</v>
      </c>
      <c r="AS96" s="520">
        <f t="shared" si="320"/>
        <v>10</v>
      </c>
      <c r="AT96" s="520">
        <f t="shared" si="320"/>
        <v>7</v>
      </c>
      <c r="AU96" s="520">
        <f t="shared" si="320"/>
        <v>17</v>
      </c>
      <c r="AV96" s="520">
        <f t="shared" si="320"/>
        <v>0</v>
      </c>
      <c r="AW96" s="520">
        <f t="shared" si="320"/>
        <v>0</v>
      </c>
      <c r="AX96" s="520">
        <f t="shared" si="320"/>
        <v>0</v>
      </c>
      <c r="AY96" s="520">
        <f t="shared" si="320"/>
        <v>2275</v>
      </c>
      <c r="AZ96" s="520">
        <f t="shared" si="320"/>
        <v>2136</v>
      </c>
      <c r="BA96" s="520">
        <f t="shared" si="320"/>
        <v>4411</v>
      </c>
      <c r="BC96" s="519" t="s">
        <v>6</v>
      </c>
      <c r="BD96" s="520">
        <f t="shared" si="277"/>
        <v>1089</v>
      </c>
      <c r="BE96" s="520">
        <f t="shared" si="278"/>
        <v>1130</v>
      </c>
      <c r="BF96" s="520">
        <f t="shared" si="279"/>
        <v>2219</v>
      </c>
      <c r="BG96" s="520">
        <f t="shared" si="280"/>
        <v>964</v>
      </c>
      <c r="BH96" s="520">
        <f t="shared" si="281"/>
        <v>815</v>
      </c>
      <c r="BI96" s="520">
        <f t="shared" si="282"/>
        <v>1779</v>
      </c>
      <c r="BJ96" s="520">
        <f t="shared" si="283"/>
        <v>285</v>
      </c>
      <c r="BK96" s="520">
        <f t="shared" si="284"/>
        <v>282</v>
      </c>
      <c r="BL96" s="520">
        <f t="shared" si="285"/>
        <v>567</v>
      </c>
      <c r="BM96" s="520">
        <f t="shared" si="286"/>
        <v>94</v>
      </c>
      <c r="BN96" s="520">
        <f t="shared" si="287"/>
        <v>63</v>
      </c>
      <c r="BO96" s="520">
        <f t="shared" si="288"/>
        <v>157</v>
      </c>
      <c r="BP96" s="520">
        <f t="shared" si="289"/>
        <v>26</v>
      </c>
      <c r="BQ96" s="520">
        <f t="shared" si="290"/>
        <v>9</v>
      </c>
      <c r="BR96" s="520">
        <f t="shared" si="291"/>
        <v>35</v>
      </c>
      <c r="BS96" s="520">
        <f t="shared" si="292"/>
        <v>10</v>
      </c>
      <c r="BT96" s="520">
        <f t="shared" si="293"/>
        <v>8</v>
      </c>
      <c r="BU96" s="520">
        <f t="shared" si="294"/>
        <v>18</v>
      </c>
      <c r="BV96" s="520">
        <f t="shared" si="295"/>
        <v>0</v>
      </c>
      <c r="BW96" s="520">
        <f t="shared" si="296"/>
        <v>0</v>
      </c>
      <c r="BX96" s="520">
        <f t="shared" si="297"/>
        <v>0</v>
      </c>
      <c r="BY96" s="520">
        <f t="shared" si="298"/>
        <v>2468</v>
      </c>
      <c r="BZ96" s="520">
        <f t="shared" si="299"/>
        <v>2307</v>
      </c>
      <c r="CA96" s="520">
        <f t="shared" si="300"/>
        <v>4775</v>
      </c>
    </row>
    <row r="97" spans="3:79" s="514" customFormat="1" ht="16.5" thickBot="1">
      <c r="C97" s="523" t="s">
        <v>185</v>
      </c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24"/>
      <c r="U97" s="524"/>
      <c r="V97" s="524"/>
      <c r="W97" s="524"/>
      <c r="X97" s="524"/>
      <c r="Y97" s="524"/>
      <c r="Z97" s="524"/>
      <c r="AA97" s="524"/>
      <c r="AB97" s="525"/>
      <c r="AC97" s="523" t="s">
        <v>185</v>
      </c>
      <c r="AD97" s="524"/>
      <c r="AE97" s="524"/>
      <c r="AF97" s="524"/>
      <c r="AG97" s="524"/>
      <c r="AH97" s="524"/>
      <c r="AI97" s="524"/>
      <c r="AJ97" s="524"/>
      <c r="AK97" s="524"/>
      <c r="AL97" s="524"/>
      <c r="AM97" s="524"/>
      <c r="AN97" s="524"/>
      <c r="AO97" s="524"/>
      <c r="AP97" s="524"/>
      <c r="AQ97" s="524"/>
      <c r="AR97" s="524"/>
      <c r="AS97" s="524"/>
      <c r="AT97" s="524"/>
      <c r="AU97" s="524"/>
      <c r="AV97" s="524"/>
      <c r="AW97" s="524"/>
      <c r="AX97" s="524"/>
      <c r="AY97" s="524"/>
      <c r="AZ97" s="524"/>
      <c r="BA97" s="524"/>
      <c r="BC97" s="523" t="s">
        <v>185</v>
      </c>
      <c r="BD97" s="524">
        <f>BD96/$BY$16*100</f>
        <v>5.4004463178775106</v>
      </c>
      <c r="BE97" s="524">
        <f>BE96/$BZ$16*100</f>
        <v>6.0896744988144</v>
      </c>
      <c r="BF97" s="524">
        <f>BF96/$CA$16*100</f>
        <v>5.7307404250923275</v>
      </c>
      <c r="BG97" s="524">
        <f>BG96/$BY$16*100</f>
        <v>4.7805603768906524</v>
      </c>
      <c r="BH97" s="524">
        <f>BH96/$BZ$16*100</f>
        <v>4.3921103686139249</v>
      </c>
      <c r="BI97" s="524">
        <f>BI96/$CA$16*100</f>
        <v>4.5944061362051603</v>
      </c>
      <c r="BJ97" s="524">
        <f>BJ96/$BY$16*100</f>
        <v>1.4133399454500373</v>
      </c>
      <c r="BK97" s="524">
        <f>BK96/$BZ$16*100</f>
        <v>1.5197240784651864</v>
      </c>
      <c r="BL97" s="524">
        <f>BL96/$CA$16*100</f>
        <v>1.4643216859068724</v>
      </c>
      <c r="BM97" s="524">
        <f>BM96/$BY$16*100</f>
        <v>0.46615422762211756</v>
      </c>
      <c r="BN97" s="524">
        <f>BN96/$BZ$16*100</f>
        <v>0.33951282604009486</v>
      </c>
      <c r="BO97" s="524">
        <f>BO96/$CA$16*100</f>
        <v>0.40546473489837559</v>
      </c>
      <c r="BP97" s="524">
        <f>BP96/$BY$16*100</f>
        <v>0.12893627572526656</v>
      </c>
      <c r="BQ97" s="524">
        <f>BQ96/$BZ$16*100</f>
        <v>4.8501832291442122E-2</v>
      </c>
      <c r="BR97" s="524">
        <f>BR96/$CA$16*100</f>
        <v>9.0390227525115566E-2</v>
      </c>
      <c r="BS97" s="524">
        <f>BS96/$BY$16*100</f>
        <v>4.9590875278948676E-2</v>
      </c>
      <c r="BT97" s="524">
        <f>BT96/$BZ$16*100</f>
        <v>4.311273981461522E-2</v>
      </c>
      <c r="BU97" s="524">
        <f>BU96/$CA$16*100</f>
        <v>4.6486402727202294E-2</v>
      </c>
      <c r="BV97" s="524">
        <f>BV96/$BY$16*100</f>
        <v>0</v>
      </c>
      <c r="BW97" s="524">
        <f>BW96/$BZ$16*100</f>
        <v>0</v>
      </c>
      <c r="BX97" s="524">
        <f>BX96/$CA$16*100</f>
        <v>0</v>
      </c>
      <c r="BY97" s="524">
        <f>BY96/$BY$16*100</f>
        <v>12.239028018844532</v>
      </c>
      <c r="BZ97" s="524">
        <f>BZ96/$BZ$16*100</f>
        <v>12.432636344039663</v>
      </c>
      <c r="CA97" s="524">
        <f>CA96/$CA$16*100</f>
        <v>12.331809612355054</v>
      </c>
    </row>
    <row r="99" spans="3:79" s="514" customFormat="1" ht="15.75">
      <c r="C99" s="512" t="s">
        <v>489</v>
      </c>
      <c r="D99" s="512"/>
      <c r="E99" s="512"/>
      <c r="F99" s="512"/>
      <c r="G99" s="512"/>
      <c r="H99" s="512"/>
      <c r="I99" s="512"/>
      <c r="J99" s="513" t="s">
        <v>33</v>
      </c>
      <c r="K99" s="513"/>
      <c r="L99" s="513"/>
      <c r="M99" s="512"/>
      <c r="N99" s="512"/>
      <c r="O99" s="512"/>
      <c r="P99" s="512"/>
      <c r="Q99" s="512"/>
      <c r="R99" s="512"/>
      <c r="S99" s="512"/>
      <c r="T99" s="512"/>
      <c r="U99" s="512"/>
      <c r="V99" s="512"/>
      <c r="W99" s="512"/>
      <c r="X99" s="512"/>
      <c r="Y99" s="512"/>
      <c r="Z99" s="512"/>
      <c r="AA99" s="512"/>
      <c r="AB99" s="512"/>
      <c r="AC99" s="512" t="s">
        <v>489</v>
      </c>
      <c r="AD99" s="512"/>
      <c r="AE99" s="512"/>
      <c r="AF99" s="512"/>
      <c r="AG99" s="512"/>
      <c r="AH99" s="512"/>
      <c r="AI99" s="512"/>
      <c r="AJ99" s="550" t="s">
        <v>33</v>
      </c>
      <c r="AK99" s="550"/>
      <c r="AL99" s="550"/>
      <c r="AM99" s="512"/>
      <c r="AN99" s="512"/>
      <c r="AO99" s="512"/>
      <c r="AP99" s="512"/>
      <c r="AQ99" s="512"/>
      <c r="AR99" s="512"/>
      <c r="AS99" s="512"/>
      <c r="AT99" s="512"/>
      <c r="AU99" s="512"/>
      <c r="AV99" s="512"/>
      <c r="AW99" s="512"/>
      <c r="AX99" s="512"/>
      <c r="AY99" s="512"/>
      <c r="AZ99" s="512"/>
      <c r="BA99" s="512"/>
      <c r="BC99" s="512" t="s">
        <v>489</v>
      </c>
      <c r="BD99" s="512"/>
      <c r="BE99" s="512"/>
      <c r="BF99" s="512"/>
      <c r="BG99" s="512"/>
      <c r="BH99" s="512"/>
      <c r="BI99" s="512"/>
      <c r="BJ99" s="550" t="s">
        <v>33</v>
      </c>
      <c r="BK99" s="550"/>
      <c r="BL99" s="550"/>
      <c r="BM99" s="512"/>
      <c r="BN99" s="512"/>
      <c r="BO99" s="512"/>
      <c r="BP99" s="512"/>
      <c r="BQ99" s="512"/>
      <c r="BR99" s="512"/>
      <c r="BS99" s="512"/>
      <c r="BT99" s="512"/>
      <c r="BU99" s="512"/>
      <c r="BV99" s="512"/>
      <c r="BW99" s="512"/>
      <c r="BX99" s="512"/>
      <c r="BY99" s="512"/>
      <c r="BZ99" s="512"/>
      <c r="CA99" s="512"/>
    </row>
    <row r="100" spans="3:79" s="514" customFormat="1" ht="16.5" thickBot="1">
      <c r="C100" s="1410" t="s">
        <v>861</v>
      </c>
      <c r="D100" s="1410"/>
      <c r="E100" s="1410"/>
      <c r="F100" s="1410"/>
      <c r="G100" s="1410"/>
      <c r="H100" s="1410"/>
      <c r="I100" s="1410"/>
      <c r="J100" s="1410"/>
      <c r="K100" s="1410"/>
      <c r="L100" s="1410"/>
      <c r="M100" s="1410"/>
      <c r="N100" s="1410"/>
      <c r="O100" s="1410"/>
      <c r="P100" s="1410"/>
      <c r="Q100" s="1410"/>
      <c r="R100" s="1410"/>
      <c r="S100" s="1410"/>
      <c r="T100" s="1410"/>
      <c r="U100" s="1410"/>
      <c r="V100" s="1410"/>
      <c r="W100" s="1410"/>
      <c r="X100" s="1410"/>
      <c r="Y100" s="1410"/>
      <c r="Z100" s="1410"/>
      <c r="AA100" s="1410"/>
      <c r="AB100" s="515"/>
      <c r="AC100" s="1410" t="s">
        <v>861</v>
      </c>
      <c r="AD100" s="1410"/>
      <c r="AE100" s="1410"/>
      <c r="AF100" s="1410"/>
      <c r="AG100" s="1410"/>
      <c r="AH100" s="1410"/>
      <c r="AI100" s="1410"/>
      <c r="AJ100" s="1410"/>
      <c r="AK100" s="1410"/>
      <c r="AL100" s="1410"/>
      <c r="AM100" s="1410"/>
      <c r="AN100" s="1410"/>
      <c r="AO100" s="1410"/>
      <c r="AP100" s="1410"/>
      <c r="AQ100" s="1410"/>
      <c r="AR100" s="1410"/>
      <c r="AS100" s="1410"/>
      <c r="AT100" s="1410"/>
      <c r="AU100" s="1410"/>
      <c r="AV100" s="1410"/>
      <c r="AW100" s="1410"/>
      <c r="AX100" s="1410"/>
      <c r="AY100" s="1410"/>
      <c r="AZ100" s="1410"/>
      <c r="BA100" s="1410"/>
      <c r="BC100" s="1410" t="s">
        <v>861</v>
      </c>
      <c r="BD100" s="1410"/>
      <c r="BE100" s="1410"/>
      <c r="BF100" s="1410"/>
      <c r="BG100" s="1410"/>
      <c r="BH100" s="1410"/>
      <c r="BI100" s="1410"/>
      <c r="BJ100" s="1410"/>
      <c r="BK100" s="1410"/>
      <c r="BL100" s="1410"/>
      <c r="BM100" s="1410"/>
      <c r="BN100" s="1410"/>
      <c r="BO100" s="1410"/>
      <c r="BP100" s="1410"/>
      <c r="BQ100" s="1410"/>
      <c r="BR100" s="1410"/>
      <c r="BS100" s="1410"/>
      <c r="BT100" s="1410"/>
      <c r="BU100" s="1410"/>
      <c r="BV100" s="1410"/>
      <c r="BW100" s="1410"/>
      <c r="BX100" s="1410"/>
      <c r="BY100" s="1410"/>
      <c r="BZ100" s="1410"/>
      <c r="CA100" s="1410"/>
    </row>
    <row r="101" spans="3:79" s="514" customFormat="1" ht="15.75" customHeight="1">
      <c r="C101" s="516"/>
      <c r="D101" s="1411" t="s">
        <v>95</v>
      </c>
      <c r="E101" s="1411"/>
      <c r="F101" s="1411"/>
      <c r="G101" s="1411"/>
      <c r="H101" s="1411"/>
      <c r="I101" s="1411"/>
      <c r="J101" s="1411"/>
      <c r="K101" s="1411"/>
      <c r="L101" s="1411"/>
      <c r="M101" s="1411"/>
      <c r="N101" s="1411"/>
      <c r="O101" s="1411"/>
      <c r="P101" s="1411"/>
      <c r="Q101" s="1411"/>
      <c r="R101" s="1411"/>
      <c r="S101" s="1411"/>
      <c r="T101" s="1411"/>
      <c r="U101" s="1411"/>
      <c r="V101" s="1411"/>
      <c r="W101" s="1411"/>
      <c r="X101" s="1411"/>
      <c r="Y101" s="1412"/>
      <c r="Z101" s="1412"/>
      <c r="AA101" s="1413"/>
      <c r="AB101" s="515"/>
      <c r="AC101" s="516"/>
      <c r="AD101" s="1411" t="s">
        <v>0</v>
      </c>
      <c r="AE101" s="1411"/>
      <c r="AF101" s="1411"/>
      <c r="AG101" s="1411"/>
      <c r="AH101" s="1411"/>
      <c r="AI101" s="1411"/>
      <c r="AJ101" s="1411"/>
      <c r="AK101" s="1411"/>
      <c r="AL101" s="1411"/>
      <c r="AM101" s="1411"/>
      <c r="AN101" s="1411"/>
      <c r="AO101" s="1411"/>
      <c r="AP101" s="1411"/>
      <c r="AQ101" s="1411"/>
      <c r="AR101" s="1411"/>
      <c r="AS101" s="1411"/>
      <c r="AT101" s="1411"/>
      <c r="AU101" s="1411"/>
      <c r="AV101" s="1411"/>
      <c r="AW101" s="1411"/>
      <c r="AX101" s="1411"/>
      <c r="AY101" s="1412"/>
      <c r="AZ101" s="1412"/>
      <c r="BA101" s="1413"/>
      <c r="BC101" s="516"/>
      <c r="BD101" s="1412" t="s">
        <v>0</v>
      </c>
      <c r="BE101" s="1414"/>
      <c r="BF101" s="1414"/>
      <c r="BG101" s="1414"/>
      <c r="BH101" s="1414"/>
      <c r="BI101" s="1414"/>
      <c r="BJ101" s="1414"/>
      <c r="BK101" s="1414"/>
      <c r="BL101" s="1414"/>
      <c r="BM101" s="1414"/>
      <c r="BN101" s="1414"/>
      <c r="BO101" s="1414"/>
      <c r="BP101" s="1414"/>
      <c r="BQ101" s="1414"/>
      <c r="BR101" s="1414"/>
      <c r="BS101" s="1414"/>
      <c r="BT101" s="1414"/>
      <c r="BU101" s="1414"/>
      <c r="BV101" s="1414"/>
      <c r="BW101" s="1414"/>
      <c r="BX101" s="1414"/>
      <c r="BY101" s="1414"/>
      <c r="BZ101" s="1414"/>
      <c r="CA101" s="1415"/>
    </row>
    <row r="102" spans="3:79" s="514" customFormat="1" ht="15.75" customHeight="1">
      <c r="C102" s="1405" t="s">
        <v>180</v>
      </c>
      <c r="D102" s="1406">
        <v>1</v>
      </c>
      <c r="E102" s="1407"/>
      <c r="F102" s="1408"/>
      <c r="G102" s="1406">
        <v>2</v>
      </c>
      <c r="H102" s="1407"/>
      <c r="I102" s="1408"/>
      <c r="J102" s="1406">
        <v>3</v>
      </c>
      <c r="K102" s="1407"/>
      <c r="L102" s="1408"/>
      <c r="M102" s="1406">
        <v>4</v>
      </c>
      <c r="N102" s="1407"/>
      <c r="O102" s="1408"/>
      <c r="P102" s="1406">
        <v>5</v>
      </c>
      <c r="Q102" s="1407"/>
      <c r="R102" s="1408"/>
      <c r="S102" s="1406">
        <v>6</v>
      </c>
      <c r="T102" s="1407"/>
      <c r="U102" s="1408"/>
      <c r="V102" s="1406" t="s">
        <v>182</v>
      </c>
      <c r="W102" s="1407"/>
      <c r="X102" s="1408"/>
      <c r="Y102" s="1406" t="s">
        <v>179</v>
      </c>
      <c r="Z102" s="1407"/>
      <c r="AA102" s="1409"/>
      <c r="AB102" s="515"/>
      <c r="AC102" s="1405" t="s">
        <v>180</v>
      </c>
      <c r="AD102" s="1406">
        <v>1</v>
      </c>
      <c r="AE102" s="1407"/>
      <c r="AF102" s="1408"/>
      <c r="AG102" s="1406">
        <v>2</v>
      </c>
      <c r="AH102" s="1407"/>
      <c r="AI102" s="1408"/>
      <c r="AJ102" s="1406">
        <v>3</v>
      </c>
      <c r="AK102" s="1407"/>
      <c r="AL102" s="1408"/>
      <c r="AM102" s="1406">
        <v>4</v>
      </c>
      <c r="AN102" s="1407"/>
      <c r="AO102" s="1408"/>
      <c r="AP102" s="1406">
        <v>5</v>
      </c>
      <c r="AQ102" s="1407"/>
      <c r="AR102" s="1408"/>
      <c r="AS102" s="1406">
        <v>6</v>
      </c>
      <c r="AT102" s="1407"/>
      <c r="AU102" s="1408"/>
      <c r="AV102" s="1406" t="s">
        <v>182</v>
      </c>
      <c r="AW102" s="1407"/>
      <c r="AX102" s="1408"/>
      <c r="AY102" s="1406" t="s">
        <v>179</v>
      </c>
      <c r="AZ102" s="1407"/>
      <c r="BA102" s="1409"/>
      <c r="BC102" s="1405" t="s">
        <v>180</v>
      </c>
      <c r="BD102" s="1406">
        <v>1</v>
      </c>
      <c r="BE102" s="1407"/>
      <c r="BF102" s="1408"/>
      <c r="BG102" s="1406">
        <v>2</v>
      </c>
      <c r="BH102" s="1407"/>
      <c r="BI102" s="1408"/>
      <c r="BJ102" s="1406">
        <v>3</v>
      </c>
      <c r="BK102" s="1407"/>
      <c r="BL102" s="1408"/>
      <c r="BM102" s="1406">
        <v>4</v>
      </c>
      <c r="BN102" s="1407"/>
      <c r="BO102" s="1408"/>
      <c r="BP102" s="1406">
        <v>5</v>
      </c>
      <c r="BQ102" s="1407"/>
      <c r="BR102" s="1408"/>
      <c r="BS102" s="1406">
        <v>6</v>
      </c>
      <c r="BT102" s="1407"/>
      <c r="BU102" s="1408"/>
      <c r="BV102" s="1406" t="s">
        <v>182</v>
      </c>
      <c r="BW102" s="1407"/>
      <c r="BX102" s="1408"/>
      <c r="BY102" s="1406" t="s">
        <v>179</v>
      </c>
      <c r="BZ102" s="1407"/>
      <c r="CA102" s="1409"/>
    </row>
    <row r="103" spans="3:79" s="514" customFormat="1" ht="15.75">
      <c r="C103" s="1405"/>
      <c r="D103" s="518" t="s">
        <v>240</v>
      </c>
      <c r="E103" s="518" t="s">
        <v>241</v>
      </c>
      <c r="F103" s="518" t="s">
        <v>234</v>
      </c>
      <c r="G103" s="518" t="s">
        <v>240</v>
      </c>
      <c r="H103" s="518" t="s">
        <v>241</v>
      </c>
      <c r="I103" s="518" t="s">
        <v>234</v>
      </c>
      <c r="J103" s="518" t="s">
        <v>240</v>
      </c>
      <c r="K103" s="518" t="s">
        <v>241</v>
      </c>
      <c r="L103" s="518" t="s">
        <v>234</v>
      </c>
      <c r="M103" s="518" t="s">
        <v>240</v>
      </c>
      <c r="N103" s="518" t="s">
        <v>241</v>
      </c>
      <c r="O103" s="518" t="s">
        <v>234</v>
      </c>
      <c r="P103" s="518" t="s">
        <v>240</v>
      </c>
      <c r="Q103" s="518" t="s">
        <v>241</v>
      </c>
      <c r="R103" s="518" t="s">
        <v>234</v>
      </c>
      <c r="S103" s="518" t="s">
        <v>240</v>
      </c>
      <c r="T103" s="518" t="s">
        <v>241</v>
      </c>
      <c r="U103" s="518" t="s">
        <v>234</v>
      </c>
      <c r="V103" s="518" t="s">
        <v>240</v>
      </c>
      <c r="W103" s="518" t="s">
        <v>241</v>
      </c>
      <c r="X103" s="518" t="s">
        <v>234</v>
      </c>
      <c r="Y103" s="518" t="s">
        <v>240</v>
      </c>
      <c r="Z103" s="518" t="s">
        <v>241</v>
      </c>
      <c r="AA103" s="518" t="s">
        <v>234</v>
      </c>
      <c r="AB103" s="515"/>
      <c r="AC103" s="1405"/>
      <c r="AD103" s="518" t="s">
        <v>240</v>
      </c>
      <c r="AE103" s="518" t="s">
        <v>241</v>
      </c>
      <c r="AF103" s="518" t="s">
        <v>234</v>
      </c>
      <c r="AG103" s="518" t="s">
        <v>240</v>
      </c>
      <c r="AH103" s="518" t="s">
        <v>241</v>
      </c>
      <c r="AI103" s="518" t="s">
        <v>234</v>
      </c>
      <c r="AJ103" s="518" t="s">
        <v>240</v>
      </c>
      <c r="AK103" s="518" t="s">
        <v>241</v>
      </c>
      <c r="AL103" s="518" t="s">
        <v>234</v>
      </c>
      <c r="AM103" s="518" t="s">
        <v>240</v>
      </c>
      <c r="AN103" s="518" t="s">
        <v>241</v>
      </c>
      <c r="AO103" s="518" t="s">
        <v>234</v>
      </c>
      <c r="AP103" s="518" t="s">
        <v>240</v>
      </c>
      <c r="AQ103" s="518" t="s">
        <v>241</v>
      </c>
      <c r="AR103" s="518" t="s">
        <v>234</v>
      </c>
      <c r="AS103" s="518" t="s">
        <v>240</v>
      </c>
      <c r="AT103" s="518" t="s">
        <v>241</v>
      </c>
      <c r="AU103" s="518" t="s">
        <v>234</v>
      </c>
      <c r="AV103" s="518" t="s">
        <v>240</v>
      </c>
      <c r="AW103" s="518" t="s">
        <v>241</v>
      </c>
      <c r="AX103" s="518" t="s">
        <v>234</v>
      </c>
      <c r="AY103" s="518" t="s">
        <v>240</v>
      </c>
      <c r="AZ103" s="518" t="s">
        <v>241</v>
      </c>
      <c r="BA103" s="518" t="s">
        <v>234</v>
      </c>
      <c r="BC103" s="1405"/>
      <c r="BD103" s="518" t="s">
        <v>240</v>
      </c>
      <c r="BE103" s="518" t="s">
        <v>241</v>
      </c>
      <c r="BF103" s="518" t="s">
        <v>234</v>
      </c>
      <c r="BG103" s="518" t="s">
        <v>240</v>
      </c>
      <c r="BH103" s="518" t="s">
        <v>241</v>
      </c>
      <c r="BI103" s="518" t="s">
        <v>234</v>
      </c>
      <c r="BJ103" s="518" t="s">
        <v>240</v>
      </c>
      <c r="BK103" s="518" t="s">
        <v>241</v>
      </c>
      <c r="BL103" s="518" t="s">
        <v>234</v>
      </c>
      <c r="BM103" s="518" t="s">
        <v>240</v>
      </c>
      <c r="BN103" s="518" t="s">
        <v>241</v>
      </c>
      <c r="BO103" s="518" t="s">
        <v>234</v>
      </c>
      <c r="BP103" s="518" t="s">
        <v>240</v>
      </c>
      <c r="BQ103" s="518" t="s">
        <v>241</v>
      </c>
      <c r="BR103" s="518" t="s">
        <v>234</v>
      </c>
      <c r="BS103" s="518" t="s">
        <v>240</v>
      </c>
      <c r="BT103" s="518" t="s">
        <v>241</v>
      </c>
      <c r="BU103" s="518" t="s">
        <v>234</v>
      </c>
      <c r="BV103" s="518" t="s">
        <v>240</v>
      </c>
      <c r="BW103" s="518" t="s">
        <v>241</v>
      </c>
      <c r="BX103" s="518" t="s">
        <v>234</v>
      </c>
      <c r="BY103" s="518" t="s">
        <v>240</v>
      </c>
      <c r="BZ103" s="518" t="s">
        <v>241</v>
      </c>
      <c r="CA103" s="518" t="s">
        <v>234</v>
      </c>
    </row>
    <row r="104" spans="3:79" s="514" customFormat="1" ht="15.75">
      <c r="C104" s="519" t="s">
        <v>183</v>
      </c>
      <c r="D104" s="520"/>
      <c r="E104" s="520"/>
      <c r="F104" s="520">
        <f>SUM(D104:E104)</f>
        <v>0</v>
      </c>
      <c r="G104" s="520"/>
      <c r="H104" s="520"/>
      <c r="I104" s="520">
        <f>SUM(G104:H104)</f>
        <v>0</v>
      </c>
      <c r="J104" s="520"/>
      <c r="K104" s="520"/>
      <c r="L104" s="520">
        <f>SUM(J104:K104)</f>
        <v>0</v>
      </c>
      <c r="M104" s="520"/>
      <c r="N104" s="520"/>
      <c r="O104" s="520">
        <f>SUM(M104:N104)</f>
        <v>0</v>
      </c>
      <c r="P104" s="520"/>
      <c r="Q104" s="520"/>
      <c r="R104" s="520">
        <f>SUM(P104:Q104)</f>
        <v>0</v>
      </c>
      <c r="S104" s="740"/>
      <c r="T104" s="740"/>
      <c r="U104" s="520">
        <f>SUM(S104:T104)</f>
        <v>0</v>
      </c>
      <c r="V104" s="520"/>
      <c r="W104" s="520"/>
      <c r="X104" s="520">
        <f>V104+W104</f>
        <v>0</v>
      </c>
      <c r="Y104" s="521">
        <f t="shared" ref="Y104:Z111" si="321">D104+G104+J104+M104+P104+S104+V104</f>
        <v>0</v>
      </c>
      <c r="Z104" s="521">
        <f t="shared" si="321"/>
        <v>0</v>
      </c>
      <c r="AA104" s="522">
        <f>Y104+Z104</f>
        <v>0</v>
      </c>
      <c r="AB104" s="512"/>
      <c r="AC104" s="519" t="s">
        <v>183</v>
      </c>
      <c r="AD104" s="740"/>
      <c r="AE104" s="740"/>
      <c r="AF104" s="520">
        <f>SUM(AD104:AE104)</f>
        <v>0</v>
      </c>
      <c r="AG104" s="740"/>
      <c r="AH104" s="740"/>
      <c r="AI104" s="520">
        <f>SUM(AG104:AH104)</f>
        <v>0</v>
      </c>
      <c r="AJ104" s="740"/>
      <c r="AK104" s="740"/>
      <c r="AL104" s="520">
        <f>SUM(AJ104:AK104)</f>
        <v>0</v>
      </c>
      <c r="AM104" s="740"/>
      <c r="AN104" s="740"/>
      <c r="AO104" s="520">
        <f>SUM(AM104:AN104)</f>
        <v>0</v>
      </c>
      <c r="AP104" s="520"/>
      <c r="AQ104" s="520"/>
      <c r="AR104" s="520">
        <f>SUM(AP104:AQ104)</f>
        <v>0</v>
      </c>
      <c r="AS104" s="520"/>
      <c r="AT104" s="520"/>
      <c r="AU104" s="520">
        <f>AS104+AT104</f>
        <v>0</v>
      </c>
      <c r="AV104" s="520"/>
      <c r="AW104" s="520"/>
      <c r="AX104" s="520">
        <f>AV104+AW104</f>
        <v>0</v>
      </c>
      <c r="AY104" s="521">
        <f>AD104+AG104+AJ104+AM104+AP104+AS104+AV104</f>
        <v>0</v>
      </c>
      <c r="AZ104" s="521">
        <f>AE104+AH104+AK104+AN104+AQ104+AT104+AW104</f>
        <v>0</v>
      </c>
      <c r="BA104" s="522">
        <f>AY104+AZ104</f>
        <v>0</v>
      </c>
      <c r="BC104" s="519" t="s">
        <v>183</v>
      </c>
      <c r="BD104" s="520">
        <f t="shared" ref="BD104:BD112" si="322">D104+AD104</f>
        <v>0</v>
      </c>
      <c r="BE104" s="520">
        <f t="shared" ref="BE104:BE112" si="323">E104+AE104</f>
        <v>0</v>
      </c>
      <c r="BF104" s="520">
        <f t="shared" ref="BF104:BF112" si="324">F104+AF104</f>
        <v>0</v>
      </c>
      <c r="BG104" s="520">
        <f t="shared" ref="BG104:BG112" si="325">G104+AG104</f>
        <v>0</v>
      </c>
      <c r="BH104" s="520">
        <f t="shared" ref="BH104:BH112" si="326">H104+AH104</f>
        <v>0</v>
      </c>
      <c r="BI104" s="520">
        <f t="shared" ref="BI104:BI112" si="327">I104+AI104</f>
        <v>0</v>
      </c>
      <c r="BJ104" s="520">
        <f t="shared" ref="BJ104:BJ112" si="328">J104+AJ104</f>
        <v>0</v>
      </c>
      <c r="BK104" s="520">
        <f t="shared" ref="BK104:BK112" si="329">K104+AK104</f>
        <v>0</v>
      </c>
      <c r="BL104" s="520">
        <f t="shared" ref="BL104:BL112" si="330">L104+AL104</f>
        <v>0</v>
      </c>
      <c r="BM104" s="520">
        <f t="shared" ref="BM104:BM112" si="331">M104+AM104</f>
        <v>0</v>
      </c>
      <c r="BN104" s="520">
        <f t="shared" ref="BN104:BN112" si="332">N104+AN104</f>
        <v>0</v>
      </c>
      <c r="BO104" s="520">
        <f t="shared" ref="BO104:BO112" si="333">O104+AO104</f>
        <v>0</v>
      </c>
      <c r="BP104" s="520">
        <f t="shared" ref="BP104:BP112" si="334">P104+AP104</f>
        <v>0</v>
      </c>
      <c r="BQ104" s="520">
        <f t="shared" ref="BQ104:BQ112" si="335">Q104+AQ104</f>
        <v>0</v>
      </c>
      <c r="BR104" s="520">
        <f t="shared" ref="BR104:BR112" si="336">R104+AR104</f>
        <v>0</v>
      </c>
      <c r="BS104" s="520">
        <f t="shared" ref="BS104:BS112" si="337">S104+AS104</f>
        <v>0</v>
      </c>
      <c r="BT104" s="520">
        <f t="shared" ref="BT104:BT112" si="338">T104+AT104</f>
        <v>0</v>
      </c>
      <c r="BU104" s="520">
        <f t="shared" ref="BU104:BU112" si="339">U104+AU104</f>
        <v>0</v>
      </c>
      <c r="BV104" s="520">
        <f t="shared" ref="BV104:BV112" si="340">V104+AV104</f>
        <v>0</v>
      </c>
      <c r="BW104" s="520">
        <f t="shared" ref="BW104:BW112" si="341">W104+AW104</f>
        <v>0</v>
      </c>
      <c r="BX104" s="520">
        <f t="shared" ref="BX104:BX112" si="342">X104+AX104</f>
        <v>0</v>
      </c>
      <c r="BY104" s="520">
        <f t="shared" ref="BY104:BY112" si="343">Y104+AY104</f>
        <v>0</v>
      </c>
      <c r="BZ104" s="520">
        <f t="shared" ref="BZ104:BZ112" si="344">Z104+AZ104</f>
        <v>0</v>
      </c>
      <c r="CA104" s="520">
        <f t="shared" ref="CA104:CA112" si="345">AA104+BA104</f>
        <v>0</v>
      </c>
    </row>
    <row r="105" spans="3:79" s="514" customFormat="1" ht="15.75">
      <c r="C105" s="519" t="s">
        <v>259</v>
      </c>
      <c r="D105" s="520">
        <v>21</v>
      </c>
      <c r="E105" s="520">
        <v>23</v>
      </c>
      <c r="F105" s="520">
        <f t="shared" ref="F105:F110" si="346">SUM(D105:E105)</f>
        <v>44</v>
      </c>
      <c r="G105" s="520"/>
      <c r="H105" s="520"/>
      <c r="I105" s="520">
        <f t="shared" ref="I105:I111" si="347">SUM(G105:H105)</f>
        <v>0</v>
      </c>
      <c r="J105" s="520"/>
      <c r="K105" s="520"/>
      <c r="L105" s="520">
        <f t="shared" ref="L105:L111" si="348">SUM(J105:K105)</f>
        <v>0</v>
      </c>
      <c r="M105" s="520"/>
      <c r="N105" s="520"/>
      <c r="O105" s="520">
        <f t="shared" ref="O105:O110" si="349">SUM(M105:N105)</f>
        <v>0</v>
      </c>
      <c r="P105" s="520"/>
      <c r="Q105" s="520"/>
      <c r="R105" s="520">
        <f t="shared" ref="R105:R110" si="350">SUM(P105:Q105)</f>
        <v>0</v>
      </c>
      <c r="S105" s="740"/>
      <c r="T105" s="740"/>
      <c r="U105" s="520">
        <f t="shared" ref="U105:U111" si="351">SUM(S105:T105)</f>
        <v>0</v>
      </c>
      <c r="V105" s="520"/>
      <c r="W105" s="520"/>
      <c r="X105" s="520">
        <f t="shared" ref="X105:X111" si="352">V105+W105</f>
        <v>0</v>
      </c>
      <c r="Y105" s="521">
        <f t="shared" si="321"/>
        <v>21</v>
      </c>
      <c r="Z105" s="521">
        <f t="shared" si="321"/>
        <v>23</v>
      </c>
      <c r="AA105" s="522">
        <f t="shared" ref="AA105:AA111" si="353">Y105+Z105</f>
        <v>44</v>
      </c>
      <c r="AB105" s="512"/>
      <c r="AC105" s="519" t="s">
        <v>259</v>
      </c>
      <c r="AD105" s="740">
        <v>101</v>
      </c>
      <c r="AE105" s="740">
        <v>89</v>
      </c>
      <c r="AF105" s="520">
        <f t="shared" ref="AF105:AF111" si="354">SUM(AD105:AE105)</f>
        <v>190</v>
      </c>
      <c r="AG105" s="740"/>
      <c r="AH105" s="740"/>
      <c r="AI105" s="520">
        <f t="shared" ref="AI105:AI111" si="355">SUM(AG105:AH105)</f>
        <v>0</v>
      </c>
      <c r="AJ105" s="740"/>
      <c r="AK105" s="740"/>
      <c r="AL105" s="520">
        <f t="shared" ref="AL105:AL111" si="356">SUM(AJ105:AK105)</f>
        <v>0</v>
      </c>
      <c r="AM105" s="740"/>
      <c r="AN105" s="740"/>
      <c r="AO105" s="520">
        <f t="shared" ref="AO105:AO110" si="357">SUM(AM105:AN105)</f>
        <v>0</v>
      </c>
      <c r="AP105" s="520"/>
      <c r="AQ105" s="520"/>
      <c r="AR105" s="520">
        <f t="shared" ref="AR105:AR111" si="358">SUM(AP105:AQ105)</f>
        <v>0</v>
      </c>
      <c r="AS105" s="520"/>
      <c r="AT105" s="520"/>
      <c r="AU105" s="520">
        <f t="shared" ref="AU105:AU111" si="359">AS105+AT105</f>
        <v>0</v>
      </c>
      <c r="AV105" s="520"/>
      <c r="AW105" s="520"/>
      <c r="AX105" s="520">
        <f t="shared" ref="AX105:AX111" si="360">AV105+AW105</f>
        <v>0</v>
      </c>
      <c r="AY105" s="521">
        <f t="shared" ref="AY105:AY111" si="361">AD105+AG105+AJ105+AM105+AP105+AS105+AV105</f>
        <v>101</v>
      </c>
      <c r="AZ105" s="521">
        <f t="shared" ref="AZ105:AZ111" si="362">AE105+AH105+AK105+AN105+AQ105+AT105+AW105</f>
        <v>89</v>
      </c>
      <c r="BA105" s="522">
        <f t="shared" ref="BA105:BA111" si="363">AY105+AZ105</f>
        <v>190</v>
      </c>
      <c r="BC105" s="519" t="s">
        <v>259</v>
      </c>
      <c r="BD105" s="520">
        <f t="shared" si="322"/>
        <v>122</v>
      </c>
      <c r="BE105" s="520">
        <f t="shared" si="323"/>
        <v>112</v>
      </c>
      <c r="BF105" s="520">
        <f t="shared" si="324"/>
        <v>234</v>
      </c>
      <c r="BG105" s="520">
        <f t="shared" si="325"/>
        <v>0</v>
      </c>
      <c r="BH105" s="520">
        <f t="shared" si="326"/>
        <v>0</v>
      </c>
      <c r="BI105" s="520">
        <f t="shared" si="327"/>
        <v>0</v>
      </c>
      <c r="BJ105" s="520">
        <f t="shared" si="328"/>
        <v>0</v>
      </c>
      <c r="BK105" s="520">
        <f t="shared" si="329"/>
        <v>0</v>
      </c>
      <c r="BL105" s="520">
        <f t="shared" si="330"/>
        <v>0</v>
      </c>
      <c r="BM105" s="520">
        <f t="shared" si="331"/>
        <v>0</v>
      </c>
      <c r="BN105" s="520">
        <f t="shared" si="332"/>
        <v>0</v>
      </c>
      <c r="BO105" s="520">
        <f t="shared" si="333"/>
        <v>0</v>
      </c>
      <c r="BP105" s="520">
        <f t="shared" si="334"/>
        <v>0</v>
      </c>
      <c r="BQ105" s="520">
        <f t="shared" si="335"/>
        <v>0</v>
      </c>
      <c r="BR105" s="520">
        <f t="shared" si="336"/>
        <v>0</v>
      </c>
      <c r="BS105" s="520">
        <f t="shared" si="337"/>
        <v>0</v>
      </c>
      <c r="BT105" s="520">
        <f t="shared" si="338"/>
        <v>0</v>
      </c>
      <c r="BU105" s="520">
        <f t="shared" si="339"/>
        <v>0</v>
      </c>
      <c r="BV105" s="520">
        <f t="shared" si="340"/>
        <v>0</v>
      </c>
      <c r="BW105" s="520">
        <f t="shared" si="341"/>
        <v>0</v>
      </c>
      <c r="BX105" s="520">
        <f t="shared" si="342"/>
        <v>0</v>
      </c>
      <c r="BY105" s="520">
        <f t="shared" si="343"/>
        <v>122</v>
      </c>
      <c r="BZ105" s="520">
        <f t="shared" si="344"/>
        <v>112</v>
      </c>
      <c r="CA105" s="520">
        <f t="shared" si="345"/>
        <v>234</v>
      </c>
    </row>
    <row r="106" spans="3:79" s="514" customFormat="1" ht="15.75">
      <c r="C106" s="519" t="s">
        <v>260</v>
      </c>
      <c r="D106" s="520">
        <v>145</v>
      </c>
      <c r="E106" s="520">
        <v>134</v>
      </c>
      <c r="F106" s="520">
        <f t="shared" si="346"/>
        <v>279</v>
      </c>
      <c r="G106" s="520">
        <v>95</v>
      </c>
      <c r="H106" s="520">
        <v>86</v>
      </c>
      <c r="I106" s="520">
        <f t="shared" si="347"/>
        <v>181</v>
      </c>
      <c r="J106" s="520">
        <v>29</v>
      </c>
      <c r="K106" s="520">
        <v>14</v>
      </c>
      <c r="L106" s="520">
        <f t="shared" si="348"/>
        <v>43</v>
      </c>
      <c r="M106" s="520"/>
      <c r="N106" s="520"/>
      <c r="O106" s="520">
        <f t="shared" si="349"/>
        <v>0</v>
      </c>
      <c r="P106" s="520"/>
      <c r="Q106" s="520"/>
      <c r="R106" s="520">
        <f t="shared" si="350"/>
        <v>0</v>
      </c>
      <c r="S106" s="740"/>
      <c r="T106" s="740"/>
      <c r="U106" s="520">
        <f t="shared" si="351"/>
        <v>0</v>
      </c>
      <c r="V106" s="520"/>
      <c r="W106" s="520"/>
      <c r="X106" s="520">
        <f t="shared" si="352"/>
        <v>0</v>
      </c>
      <c r="Y106" s="521">
        <f t="shared" si="321"/>
        <v>269</v>
      </c>
      <c r="Z106" s="521">
        <f t="shared" si="321"/>
        <v>234</v>
      </c>
      <c r="AA106" s="522">
        <f t="shared" si="353"/>
        <v>503</v>
      </c>
      <c r="AB106" s="512"/>
      <c r="AC106" s="519" t="s">
        <v>260</v>
      </c>
      <c r="AD106" s="740">
        <v>881</v>
      </c>
      <c r="AE106" s="740">
        <v>841</v>
      </c>
      <c r="AF106" s="520">
        <f t="shared" si="354"/>
        <v>1722</v>
      </c>
      <c r="AG106" s="740">
        <v>443</v>
      </c>
      <c r="AH106" s="740">
        <v>421</v>
      </c>
      <c r="AI106" s="520">
        <f t="shared" si="355"/>
        <v>864</v>
      </c>
      <c r="AJ106" s="740">
        <v>96</v>
      </c>
      <c r="AK106" s="740">
        <v>76</v>
      </c>
      <c r="AL106" s="520">
        <f t="shared" si="356"/>
        <v>172</v>
      </c>
      <c r="AM106" s="740"/>
      <c r="AN106" s="740"/>
      <c r="AO106" s="520">
        <f t="shared" si="357"/>
        <v>0</v>
      </c>
      <c r="AP106" s="520"/>
      <c r="AQ106" s="520"/>
      <c r="AR106" s="520">
        <f t="shared" si="358"/>
        <v>0</v>
      </c>
      <c r="AS106" s="520"/>
      <c r="AT106" s="520"/>
      <c r="AU106" s="520">
        <f t="shared" si="359"/>
        <v>0</v>
      </c>
      <c r="AV106" s="520"/>
      <c r="AW106" s="520"/>
      <c r="AX106" s="520">
        <f t="shared" si="360"/>
        <v>0</v>
      </c>
      <c r="AY106" s="521">
        <f t="shared" si="361"/>
        <v>1420</v>
      </c>
      <c r="AZ106" s="521">
        <f t="shared" si="362"/>
        <v>1338</v>
      </c>
      <c r="BA106" s="522">
        <f t="shared" si="363"/>
        <v>2758</v>
      </c>
      <c r="BC106" s="519" t="s">
        <v>260</v>
      </c>
      <c r="BD106" s="520">
        <f t="shared" si="322"/>
        <v>1026</v>
      </c>
      <c r="BE106" s="520">
        <f t="shared" si="323"/>
        <v>975</v>
      </c>
      <c r="BF106" s="520">
        <f t="shared" si="324"/>
        <v>2001</v>
      </c>
      <c r="BG106" s="520">
        <f t="shared" si="325"/>
        <v>538</v>
      </c>
      <c r="BH106" s="520">
        <f t="shared" si="326"/>
        <v>507</v>
      </c>
      <c r="BI106" s="520">
        <f t="shared" si="327"/>
        <v>1045</v>
      </c>
      <c r="BJ106" s="520">
        <f t="shared" si="328"/>
        <v>125</v>
      </c>
      <c r="BK106" s="520">
        <f t="shared" si="329"/>
        <v>90</v>
      </c>
      <c r="BL106" s="520">
        <f t="shared" si="330"/>
        <v>215</v>
      </c>
      <c r="BM106" s="520">
        <f t="shared" si="331"/>
        <v>0</v>
      </c>
      <c r="BN106" s="520">
        <f t="shared" si="332"/>
        <v>0</v>
      </c>
      <c r="BO106" s="520">
        <f t="shared" si="333"/>
        <v>0</v>
      </c>
      <c r="BP106" s="520">
        <f t="shared" si="334"/>
        <v>0</v>
      </c>
      <c r="BQ106" s="520">
        <f t="shared" si="335"/>
        <v>0</v>
      </c>
      <c r="BR106" s="520">
        <f t="shared" si="336"/>
        <v>0</v>
      </c>
      <c r="BS106" s="520">
        <f t="shared" si="337"/>
        <v>0</v>
      </c>
      <c r="BT106" s="520">
        <f t="shared" si="338"/>
        <v>0</v>
      </c>
      <c r="BU106" s="520">
        <f t="shared" si="339"/>
        <v>0</v>
      </c>
      <c r="BV106" s="520">
        <f t="shared" si="340"/>
        <v>0</v>
      </c>
      <c r="BW106" s="520">
        <f t="shared" si="341"/>
        <v>0</v>
      </c>
      <c r="BX106" s="520">
        <f t="shared" si="342"/>
        <v>0</v>
      </c>
      <c r="BY106" s="520">
        <f t="shared" si="343"/>
        <v>1689</v>
      </c>
      <c r="BZ106" s="520">
        <f t="shared" si="344"/>
        <v>1572</v>
      </c>
      <c r="CA106" s="520">
        <f t="shared" si="345"/>
        <v>3261</v>
      </c>
    </row>
    <row r="107" spans="3:79" s="514" customFormat="1" ht="15.75">
      <c r="C107" s="519" t="s">
        <v>261</v>
      </c>
      <c r="D107" s="520">
        <v>68</v>
      </c>
      <c r="E107" s="520">
        <v>58</v>
      </c>
      <c r="F107" s="520">
        <f t="shared" si="346"/>
        <v>126</v>
      </c>
      <c r="G107" s="520">
        <v>89</v>
      </c>
      <c r="H107" s="520">
        <v>106</v>
      </c>
      <c r="I107" s="520">
        <f t="shared" si="347"/>
        <v>195</v>
      </c>
      <c r="J107" s="520">
        <v>41</v>
      </c>
      <c r="K107" s="520">
        <v>40</v>
      </c>
      <c r="L107" s="520">
        <f t="shared" si="348"/>
        <v>81</v>
      </c>
      <c r="M107" s="520">
        <v>19</v>
      </c>
      <c r="N107" s="520">
        <v>8</v>
      </c>
      <c r="O107" s="520">
        <f t="shared" si="349"/>
        <v>27</v>
      </c>
      <c r="P107" s="520">
        <v>3</v>
      </c>
      <c r="Q107" s="520">
        <v>2</v>
      </c>
      <c r="R107" s="520">
        <f t="shared" si="350"/>
        <v>5</v>
      </c>
      <c r="S107" s="740"/>
      <c r="T107" s="740"/>
      <c r="U107" s="520">
        <f t="shared" si="351"/>
        <v>0</v>
      </c>
      <c r="V107" s="520"/>
      <c r="W107" s="520"/>
      <c r="X107" s="520">
        <f t="shared" si="352"/>
        <v>0</v>
      </c>
      <c r="Y107" s="521">
        <f t="shared" si="321"/>
        <v>220</v>
      </c>
      <c r="Z107" s="521">
        <f t="shared" si="321"/>
        <v>214</v>
      </c>
      <c r="AA107" s="522">
        <f t="shared" si="353"/>
        <v>434</v>
      </c>
      <c r="AB107" s="512"/>
      <c r="AC107" s="519" t="s">
        <v>261</v>
      </c>
      <c r="AD107" s="740">
        <v>750</v>
      </c>
      <c r="AE107" s="740">
        <v>679</v>
      </c>
      <c r="AF107" s="520">
        <f t="shared" si="354"/>
        <v>1429</v>
      </c>
      <c r="AG107" s="740">
        <v>668</v>
      </c>
      <c r="AH107" s="740">
        <v>622</v>
      </c>
      <c r="AI107" s="520">
        <f t="shared" si="355"/>
        <v>1290</v>
      </c>
      <c r="AJ107" s="740">
        <v>225</v>
      </c>
      <c r="AK107" s="740">
        <v>190</v>
      </c>
      <c r="AL107" s="520">
        <f t="shared" si="356"/>
        <v>415</v>
      </c>
      <c r="AM107" s="740">
        <v>52</v>
      </c>
      <c r="AN107" s="740">
        <v>46</v>
      </c>
      <c r="AO107" s="520">
        <f t="shared" si="357"/>
        <v>98</v>
      </c>
      <c r="AP107" s="520">
        <v>2</v>
      </c>
      <c r="AQ107" s="520">
        <v>1</v>
      </c>
      <c r="AR107" s="520">
        <f t="shared" si="358"/>
        <v>3</v>
      </c>
      <c r="AS107" s="520"/>
      <c r="AT107" s="520"/>
      <c r="AU107" s="520">
        <f t="shared" si="359"/>
        <v>0</v>
      </c>
      <c r="AV107" s="520">
        <v>3</v>
      </c>
      <c r="AW107" s="520">
        <v>1</v>
      </c>
      <c r="AX107" s="520">
        <f t="shared" si="360"/>
        <v>4</v>
      </c>
      <c r="AY107" s="521">
        <f t="shared" si="361"/>
        <v>1700</v>
      </c>
      <c r="AZ107" s="521">
        <f t="shared" si="362"/>
        <v>1539</v>
      </c>
      <c r="BA107" s="522">
        <f t="shared" si="363"/>
        <v>3239</v>
      </c>
      <c r="BC107" s="519" t="s">
        <v>261</v>
      </c>
      <c r="BD107" s="520">
        <f t="shared" si="322"/>
        <v>818</v>
      </c>
      <c r="BE107" s="520">
        <f t="shared" si="323"/>
        <v>737</v>
      </c>
      <c r="BF107" s="520">
        <f t="shared" si="324"/>
        <v>1555</v>
      </c>
      <c r="BG107" s="520">
        <f t="shared" si="325"/>
        <v>757</v>
      </c>
      <c r="BH107" s="520">
        <f t="shared" si="326"/>
        <v>728</v>
      </c>
      <c r="BI107" s="520">
        <f t="shared" si="327"/>
        <v>1485</v>
      </c>
      <c r="BJ107" s="520">
        <f t="shared" si="328"/>
        <v>266</v>
      </c>
      <c r="BK107" s="520">
        <f t="shared" si="329"/>
        <v>230</v>
      </c>
      <c r="BL107" s="520">
        <f t="shared" si="330"/>
        <v>496</v>
      </c>
      <c r="BM107" s="520">
        <f t="shared" si="331"/>
        <v>71</v>
      </c>
      <c r="BN107" s="520">
        <f t="shared" si="332"/>
        <v>54</v>
      </c>
      <c r="BO107" s="520">
        <f t="shared" si="333"/>
        <v>125</v>
      </c>
      <c r="BP107" s="520">
        <f t="shared" si="334"/>
        <v>5</v>
      </c>
      <c r="BQ107" s="520">
        <f t="shared" si="335"/>
        <v>3</v>
      </c>
      <c r="BR107" s="520">
        <f t="shared" si="336"/>
        <v>8</v>
      </c>
      <c r="BS107" s="520">
        <f t="shared" si="337"/>
        <v>0</v>
      </c>
      <c r="BT107" s="520">
        <f t="shared" si="338"/>
        <v>0</v>
      </c>
      <c r="BU107" s="520">
        <f t="shared" si="339"/>
        <v>0</v>
      </c>
      <c r="BV107" s="520">
        <f t="shared" si="340"/>
        <v>3</v>
      </c>
      <c r="BW107" s="520">
        <f t="shared" si="341"/>
        <v>1</v>
      </c>
      <c r="BX107" s="520">
        <f t="shared" si="342"/>
        <v>4</v>
      </c>
      <c r="BY107" s="520">
        <f t="shared" si="343"/>
        <v>1920</v>
      </c>
      <c r="BZ107" s="520">
        <f t="shared" si="344"/>
        <v>1753</v>
      </c>
      <c r="CA107" s="520">
        <f t="shared" si="345"/>
        <v>3673</v>
      </c>
    </row>
    <row r="108" spans="3:79" s="514" customFormat="1" ht="15.75">
      <c r="C108" s="519" t="s">
        <v>262</v>
      </c>
      <c r="D108" s="520">
        <v>21</v>
      </c>
      <c r="E108" s="520">
        <v>8</v>
      </c>
      <c r="F108" s="520">
        <f t="shared" si="346"/>
        <v>29</v>
      </c>
      <c r="G108" s="520">
        <v>39</v>
      </c>
      <c r="H108" s="520">
        <v>32</v>
      </c>
      <c r="I108" s="520">
        <f t="shared" si="347"/>
        <v>71</v>
      </c>
      <c r="J108" s="520">
        <v>28</v>
      </c>
      <c r="K108" s="520">
        <v>29</v>
      </c>
      <c r="L108" s="520">
        <f t="shared" si="348"/>
        <v>57</v>
      </c>
      <c r="M108" s="520">
        <v>22</v>
      </c>
      <c r="N108" s="520">
        <v>13</v>
      </c>
      <c r="O108" s="520">
        <f t="shared" si="349"/>
        <v>35</v>
      </c>
      <c r="P108" s="520">
        <v>4</v>
      </c>
      <c r="Q108" s="520">
        <v>2</v>
      </c>
      <c r="R108" s="520">
        <f t="shared" si="350"/>
        <v>6</v>
      </c>
      <c r="S108" s="740">
        <v>3</v>
      </c>
      <c r="T108" s="740">
        <v>1</v>
      </c>
      <c r="U108" s="520">
        <f t="shared" si="351"/>
        <v>4</v>
      </c>
      <c r="V108" s="520"/>
      <c r="W108" s="520"/>
      <c r="X108" s="520">
        <f t="shared" si="352"/>
        <v>0</v>
      </c>
      <c r="Y108" s="521">
        <f t="shared" si="321"/>
        <v>117</v>
      </c>
      <c r="Z108" s="521">
        <f t="shared" si="321"/>
        <v>85</v>
      </c>
      <c r="AA108" s="522">
        <f t="shared" si="353"/>
        <v>202</v>
      </c>
      <c r="AB108" s="512"/>
      <c r="AC108" s="519" t="s">
        <v>262</v>
      </c>
      <c r="AD108" s="740">
        <v>343</v>
      </c>
      <c r="AE108" s="740">
        <v>333</v>
      </c>
      <c r="AF108" s="520">
        <f t="shared" si="354"/>
        <v>676</v>
      </c>
      <c r="AG108" s="740">
        <v>395</v>
      </c>
      <c r="AH108" s="740">
        <v>358</v>
      </c>
      <c r="AI108" s="520">
        <f t="shared" si="355"/>
        <v>753</v>
      </c>
      <c r="AJ108" s="740">
        <v>135</v>
      </c>
      <c r="AK108" s="740">
        <v>127</v>
      </c>
      <c r="AL108" s="520">
        <f t="shared" si="356"/>
        <v>262</v>
      </c>
      <c r="AM108" s="740">
        <v>52</v>
      </c>
      <c r="AN108" s="740">
        <v>40</v>
      </c>
      <c r="AO108" s="520">
        <f t="shared" si="357"/>
        <v>92</v>
      </c>
      <c r="AP108" s="520">
        <v>11</v>
      </c>
      <c r="AQ108" s="520">
        <v>8</v>
      </c>
      <c r="AR108" s="520">
        <f t="shared" si="358"/>
        <v>19</v>
      </c>
      <c r="AS108" s="520">
        <v>3</v>
      </c>
      <c r="AT108" s="520">
        <v>2</v>
      </c>
      <c r="AU108" s="520">
        <f t="shared" si="359"/>
        <v>5</v>
      </c>
      <c r="AV108" s="520"/>
      <c r="AW108" s="520"/>
      <c r="AX108" s="520">
        <f t="shared" si="360"/>
        <v>0</v>
      </c>
      <c r="AY108" s="521">
        <f t="shared" si="361"/>
        <v>939</v>
      </c>
      <c r="AZ108" s="521">
        <f t="shared" si="362"/>
        <v>868</v>
      </c>
      <c r="BA108" s="522">
        <f t="shared" si="363"/>
        <v>1807</v>
      </c>
      <c r="BC108" s="519" t="s">
        <v>262</v>
      </c>
      <c r="BD108" s="520">
        <f t="shared" si="322"/>
        <v>364</v>
      </c>
      <c r="BE108" s="520">
        <f t="shared" si="323"/>
        <v>341</v>
      </c>
      <c r="BF108" s="520">
        <f t="shared" si="324"/>
        <v>705</v>
      </c>
      <c r="BG108" s="520">
        <f t="shared" si="325"/>
        <v>434</v>
      </c>
      <c r="BH108" s="520">
        <f t="shared" si="326"/>
        <v>390</v>
      </c>
      <c r="BI108" s="520">
        <f t="shared" si="327"/>
        <v>824</v>
      </c>
      <c r="BJ108" s="520">
        <f t="shared" si="328"/>
        <v>163</v>
      </c>
      <c r="BK108" s="520">
        <f t="shared" si="329"/>
        <v>156</v>
      </c>
      <c r="BL108" s="520">
        <f t="shared" si="330"/>
        <v>319</v>
      </c>
      <c r="BM108" s="520">
        <f t="shared" si="331"/>
        <v>74</v>
      </c>
      <c r="BN108" s="520">
        <f t="shared" si="332"/>
        <v>53</v>
      </c>
      <c r="BO108" s="520">
        <f t="shared" si="333"/>
        <v>127</v>
      </c>
      <c r="BP108" s="520">
        <f t="shared" si="334"/>
        <v>15</v>
      </c>
      <c r="BQ108" s="520">
        <f t="shared" si="335"/>
        <v>10</v>
      </c>
      <c r="BR108" s="520">
        <f t="shared" si="336"/>
        <v>25</v>
      </c>
      <c r="BS108" s="520">
        <f t="shared" si="337"/>
        <v>6</v>
      </c>
      <c r="BT108" s="520">
        <f t="shared" si="338"/>
        <v>3</v>
      </c>
      <c r="BU108" s="520">
        <f t="shared" si="339"/>
        <v>9</v>
      </c>
      <c r="BV108" s="520">
        <f t="shared" si="340"/>
        <v>0</v>
      </c>
      <c r="BW108" s="520">
        <f t="shared" si="341"/>
        <v>0</v>
      </c>
      <c r="BX108" s="520">
        <f t="shared" si="342"/>
        <v>0</v>
      </c>
      <c r="BY108" s="520">
        <f t="shared" si="343"/>
        <v>1056</v>
      </c>
      <c r="BZ108" s="520">
        <f t="shared" si="344"/>
        <v>953</v>
      </c>
      <c r="CA108" s="520">
        <f t="shared" si="345"/>
        <v>2009</v>
      </c>
    </row>
    <row r="109" spans="3:79" s="514" customFormat="1" ht="15.75">
      <c r="C109" s="519" t="s">
        <v>263</v>
      </c>
      <c r="D109" s="520">
        <v>5</v>
      </c>
      <c r="E109" s="520">
        <v>5</v>
      </c>
      <c r="F109" s="520">
        <f t="shared" si="346"/>
        <v>10</v>
      </c>
      <c r="G109" s="520">
        <v>9</v>
      </c>
      <c r="H109" s="520">
        <v>6</v>
      </c>
      <c r="I109" s="520">
        <f t="shared" si="347"/>
        <v>15</v>
      </c>
      <c r="J109" s="520">
        <v>6</v>
      </c>
      <c r="K109" s="520">
        <v>3</v>
      </c>
      <c r="L109" s="520">
        <f t="shared" si="348"/>
        <v>9</v>
      </c>
      <c r="M109" s="520">
        <v>7</v>
      </c>
      <c r="N109" s="520">
        <v>2</v>
      </c>
      <c r="O109" s="520">
        <f t="shared" si="349"/>
        <v>9</v>
      </c>
      <c r="P109" s="520">
        <v>2</v>
      </c>
      <c r="Q109" s="520">
        <v>2</v>
      </c>
      <c r="R109" s="520">
        <f t="shared" si="350"/>
        <v>4</v>
      </c>
      <c r="S109" s="740">
        <v>7</v>
      </c>
      <c r="T109" s="740">
        <v>2</v>
      </c>
      <c r="U109" s="520">
        <f t="shared" si="351"/>
        <v>9</v>
      </c>
      <c r="V109" s="520"/>
      <c r="W109" s="520"/>
      <c r="X109" s="520">
        <f t="shared" si="352"/>
        <v>0</v>
      </c>
      <c r="Y109" s="521">
        <f t="shared" si="321"/>
        <v>36</v>
      </c>
      <c r="Z109" s="521">
        <f t="shared" si="321"/>
        <v>20</v>
      </c>
      <c r="AA109" s="522">
        <f t="shared" si="353"/>
        <v>56</v>
      </c>
      <c r="AB109" s="512"/>
      <c r="AC109" s="519" t="s">
        <v>263</v>
      </c>
      <c r="AD109" s="740">
        <v>37</v>
      </c>
      <c r="AE109" s="740">
        <v>28</v>
      </c>
      <c r="AF109" s="520">
        <f t="shared" si="354"/>
        <v>65</v>
      </c>
      <c r="AG109" s="740">
        <v>88</v>
      </c>
      <c r="AH109" s="740">
        <v>87</v>
      </c>
      <c r="AI109" s="520">
        <f t="shared" si="355"/>
        <v>175</v>
      </c>
      <c r="AJ109" s="740">
        <v>47</v>
      </c>
      <c r="AK109" s="740">
        <v>37</v>
      </c>
      <c r="AL109" s="520">
        <f t="shared" si="356"/>
        <v>84</v>
      </c>
      <c r="AM109" s="740">
        <v>18</v>
      </c>
      <c r="AN109" s="740">
        <v>12</v>
      </c>
      <c r="AO109" s="520">
        <f t="shared" si="357"/>
        <v>30</v>
      </c>
      <c r="AP109" s="520">
        <v>18</v>
      </c>
      <c r="AQ109" s="520">
        <v>11</v>
      </c>
      <c r="AR109" s="520">
        <f t="shared" si="358"/>
        <v>29</v>
      </c>
      <c r="AS109" s="520">
        <v>9</v>
      </c>
      <c r="AT109" s="520">
        <v>5</v>
      </c>
      <c r="AU109" s="520">
        <f t="shared" si="359"/>
        <v>14</v>
      </c>
      <c r="AV109" s="520"/>
      <c r="AW109" s="520"/>
      <c r="AX109" s="520">
        <f t="shared" si="360"/>
        <v>0</v>
      </c>
      <c r="AY109" s="521">
        <f t="shared" si="361"/>
        <v>217</v>
      </c>
      <c r="AZ109" s="521">
        <f t="shared" si="362"/>
        <v>180</v>
      </c>
      <c r="BA109" s="522">
        <f t="shared" si="363"/>
        <v>397</v>
      </c>
      <c r="BC109" s="519" t="s">
        <v>263</v>
      </c>
      <c r="BD109" s="520">
        <f t="shared" si="322"/>
        <v>42</v>
      </c>
      <c r="BE109" s="520">
        <f t="shared" si="323"/>
        <v>33</v>
      </c>
      <c r="BF109" s="520">
        <f t="shared" si="324"/>
        <v>75</v>
      </c>
      <c r="BG109" s="520">
        <f t="shared" si="325"/>
        <v>97</v>
      </c>
      <c r="BH109" s="520">
        <f t="shared" si="326"/>
        <v>93</v>
      </c>
      <c r="BI109" s="520">
        <f t="shared" si="327"/>
        <v>190</v>
      </c>
      <c r="BJ109" s="520">
        <f t="shared" si="328"/>
        <v>53</v>
      </c>
      <c r="BK109" s="520">
        <f t="shared" si="329"/>
        <v>40</v>
      </c>
      <c r="BL109" s="520">
        <f t="shared" si="330"/>
        <v>93</v>
      </c>
      <c r="BM109" s="520">
        <f t="shared" si="331"/>
        <v>25</v>
      </c>
      <c r="BN109" s="520">
        <f t="shared" si="332"/>
        <v>14</v>
      </c>
      <c r="BO109" s="520">
        <f t="shared" si="333"/>
        <v>39</v>
      </c>
      <c r="BP109" s="520">
        <f t="shared" si="334"/>
        <v>20</v>
      </c>
      <c r="BQ109" s="520">
        <f t="shared" si="335"/>
        <v>13</v>
      </c>
      <c r="BR109" s="520">
        <f t="shared" si="336"/>
        <v>33</v>
      </c>
      <c r="BS109" s="520">
        <f t="shared" si="337"/>
        <v>16</v>
      </c>
      <c r="BT109" s="520">
        <f t="shared" si="338"/>
        <v>7</v>
      </c>
      <c r="BU109" s="520">
        <f t="shared" si="339"/>
        <v>23</v>
      </c>
      <c r="BV109" s="520">
        <f t="shared" si="340"/>
        <v>0</v>
      </c>
      <c r="BW109" s="520">
        <f t="shared" si="341"/>
        <v>0</v>
      </c>
      <c r="BX109" s="520">
        <f t="shared" si="342"/>
        <v>0</v>
      </c>
      <c r="BY109" s="520">
        <f t="shared" si="343"/>
        <v>253</v>
      </c>
      <c r="BZ109" s="520">
        <f t="shared" si="344"/>
        <v>200</v>
      </c>
      <c r="CA109" s="520">
        <f t="shared" si="345"/>
        <v>453</v>
      </c>
    </row>
    <row r="110" spans="3:79" s="514" customFormat="1" ht="15.75">
      <c r="C110" s="519" t="s">
        <v>264</v>
      </c>
      <c r="D110" s="520"/>
      <c r="E110" s="520"/>
      <c r="F110" s="520">
        <f t="shared" si="346"/>
        <v>0</v>
      </c>
      <c r="G110" s="520">
        <v>1</v>
      </c>
      <c r="H110" s="520"/>
      <c r="I110" s="520">
        <f t="shared" si="347"/>
        <v>1</v>
      </c>
      <c r="J110" s="520">
        <v>1</v>
      </c>
      <c r="K110" s="520"/>
      <c r="L110" s="520">
        <f t="shared" si="348"/>
        <v>1</v>
      </c>
      <c r="M110" s="520"/>
      <c r="N110" s="520">
        <v>1</v>
      </c>
      <c r="O110" s="520">
        <f t="shared" si="349"/>
        <v>1</v>
      </c>
      <c r="P110" s="520"/>
      <c r="Q110" s="520"/>
      <c r="R110" s="520">
        <f t="shared" si="350"/>
        <v>0</v>
      </c>
      <c r="S110" s="740"/>
      <c r="T110" s="740"/>
      <c r="U110" s="520">
        <f t="shared" si="351"/>
        <v>0</v>
      </c>
      <c r="V110" s="520"/>
      <c r="W110" s="520"/>
      <c r="X110" s="520">
        <f t="shared" si="352"/>
        <v>0</v>
      </c>
      <c r="Y110" s="521">
        <f t="shared" si="321"/>
        <v>2</v>
      </c>
      <c r="Z110" s="521">
        <f t="shared" si="321"/>
        <v>1</v>
      </c>
      <c r="AA110" s="522">
        <f t="shared" si="353"/>
        <v>3</v>
      </c>
      <c r="AB110" s="512"/>
      <c r="AC110" s="519" t="s">
        <v>264</v>
      </c>
      <c r="AD110" s="740">
        <v>7</v>
      </c>
      <c r="AE110" s="740">
        <v>5</v>
      </c>
      <c r="AF110" s="520">
        <f t="shared" si="354"/>
        <v>12</v>
      </c>
      <c r="AG110" s="740">
        <v>13</v>
      </c>
      <c r="AH110" s="740">
        <v>10</v>
      </c>
      <c r="AI110" s="520">
        <f t="shared" si="355"/>
        <v>23</v>
      </c>
      <c r="AJ110" s="740">
        <v>9</v>
      </c>
      <c r="AK110" s="740">
        <v>5</v>
      </c>
      <c r="AL110" s="520">
        <f t="shared" si="356"/>
        <v>14</v>
      </c>
      <c r="AM110" s="740">
        <v>4</v>
      </c>
      <c r="AN110" s="740">
        <v>3</v>
      </c>
      <c r="AO110" s="520">
        <f t="shared" si="357"/>
        <v>7</v>
      </c>
      <c r="AP110" s="520">
        <v>6</v>
      </c>
      <c r="AQ110" s="520">
        <v>4</v>
      </c>
      <c r="AR110" s="520">
        <f t="shared" si="358"/>
        <v>10</v>
      </c>
      <c r="AS110" s="520">
        <v>2</v>
      </c>
      <c r="AT110" s="520">
        <v>2</v>
      </c>
      <c r="AU110" s="520">
        <f t="shared" si="359"/>
        <v>4</v>
      </c>
      <c r="AV110" s="520"/>
      <c r="AW110" s="520"/>
      <c r="AX110" s="520">
        <f t="shared" si="360"/>
        <v>0</v>
      </c>
      <c r="AY110" s="521">
        <f t="shared" si="361"/>
        <v>41</v>
      </c>
      <c r="AZ110" s="521">
        <f t="shared" si="362"/>
        <v>29</v>
      </c>
      <c r="BA110" s="522">
        <f t="shared" si="363"/>
        <v>70</v>
      </c>
      <c r="BC110" s="519" t="s">
        <v>264</v>
      </c>
      <c r="BD110" s="520">
        <f t="shared" si="322"/>
        <v>7</v>
      </c>
      <c r="BE110" s="520">
        <f t="shared" si="323"/>
        <v>5</v>
      </c>
      <c r="BF110" s="520">
        <f t="shared" si="324"/>
        <v>12</v>
      </c>
      <c r="BG110" s="520">
        <f t="shared" si="325"/>
        <v>14</v>
      </c>
      <c r="BH110" s="520">
        <f t="shared" si="326"/>
        <v>10</v>
      </c>
      <c r="BI110" s="520">
        <f t="shared" si="327"/>
        <v>24</v>
      </c>
      <c r="BJ110" s="520">
        <f t="shared" si="328"/>
        <v>10</v>
      </c>
      <c r="BK110" s="520">
        <f t="shared" si="329"/>
        <v>5</v>
      </c>
      <c r="BL110" s="520">
        <f t="shared" si="330"/>
        <v>15</v>
      </c>
      <c r="BM110" s="520">
        <f t="shared" si="331"/>
        <v>4</v>
      </c>
      <c r="BN110" s="520">
        <f t="shared" si="332"/>
        <v>4</v>
      </c>
      <c r="BO110" s="520">
        <f t="shared" si="333"/>
        <v>8</v>
      </c>
      <c r="BP110" s="520">
        <f t="shared" si="334"/>
        <v>6</v>
      </c>
      <c r="BQ110" s="520">
        <f t="shared" si="335"/>
        <v>4</v>
      </c>
      <c r="BR110" s="520">
        <f t="shared" si="336"/>
        <v>10</v>
      </c>
      <c r="BS110" s="520">
        <f t="shared" si="337"/>
        <v>2</v>
      </c>
      <c r="BT110" s="520">
        <f t="shared" si="338"/>
        <v>2</v>
      </c>
      <c r="BU110" s="520">
        <f t="shared" si="339"/>
        <v>4</v>
      </c>
      <c r="BV110" s="520">
        <f t="shared" si="340"/>
        <v>0</v>
      </c>
      <c r="BW110" s="520">
        <f t="shared" si="341"/>
        <v>0</v>
      </c>
      <c r="BX110" s="520">
        <f t="shared" si="342"/>
        <v>0</v>
      </c>
      <c r="BY110" s="520">
        <f t="shared" si="343"/>
        <v>43</v>
      </c>
      <c r="BZ110" s="520">
        <f t="shared" si="344"/>
        <v>30</v>
      </c>
      <c r="CA110" s="520">
        <f t="shared" si="345"/>
        <v>73</v>
      </c>
    </row>
    <row r="111" spans="3:79" s="514" customFormat="1" ht="15.75">
      <c r="C111" s="519" t="s">
        <v>184</v>
      </c>
      <c r="D111" s="520"/>
      <c r="E111" s="520"/>
      <c r="F111" s="520">
        <f t="shared" ref="F111" si="364">SUM(D111:E111)</f>
        <v>0</v>
      </c>
      <c r="G111" s="520"/>
      <c r="H111" s="520"/>
      <c r="I111" s="520">
        <f t="shared" si="347"/>
        <v>0</v>
      </c>
      <c r="J111" s="520"/>
      <c r="K111" s="520"/>
      <c r="L111" s="520">
        <f t="shared" si="348"/>
        <v>0</v>
      </c>
      <c r="M111" s="520"/>
      <c r="N111" s="520"/>
      <c r="O111" s="520">
        <f t="shared" ref="O111" si="365">SUM(M111:N111)</f>
        <v>0</v>
      </c>
      <c r="P111" s="520"/>
      <c r="Q111" s="520"/>
      <c r="R111" s="520">
        <f t="shared" ref="R111" si="366">SUM(P111:Q111)</f>
        <v>0</v>
      </c>
      <c r="S111" s="520"/>
      <c r="T111" s="520"/>
      <c r="U111" s="520">
        <f t="shared" si="351"/>
        <v>0</v>
      </c>
      <c r="V111" s="520"/>
      <c r="W111" s="520"/>
      <c r="X111" s="520">
        <f t="shared" si="352"/>
        <v>0</v>
      </c>
      <c r="Y111" s="521">
        <f t="shared" si="321"/>
        <v>0</v>
      </c>
      <c r="Z111" s="521">
        <f t="shared" si="321"/>
        <v>0</v>
      </c>
      <c r="AA111" s="522">
        <f t="shared" si="353"/>
        <v>0</v>
      </c>
      <c r="AB111" s="512"/>
      <c r="AC111" s="519" t="s">
        <v>184</v>
      </c>
      <c r="AD111" s="740">
        <v>1</v>
      </c>
      <c r="AE111" s="740">
        <v>1</v>
      </c>
      <c r="AF111" s="520">
        <f t="shared" si="354"/>
        <v>2</v>
      </c>
      <c r="AG111" s="740">
        <v>1</v>
      </c>
      <c r="AH111" s="740"/>
      <c r="AI111" s="520">
        <f t="shared" si="355"/>
        <v>1</v>
      </c>
      <c r="AJ111" s="740"/>
      <c r="AK111" s="740"/>
      <c r="AL111" s="520">
        <f t="shared" si="356"/>
        <v>0</v>
      </c>
      <c r="AM111" s="740">
        <v>1</v>
      </c>
      <c r="AN111" s="740"/>
      <c r="AO111" s="520">
        <f t="shared" ref="AO111" si="367">SUM(AM111:AN111)</f>
        <v>1</v>
      </c>
      <c r="AP111" s="520">
        <v>1</v>
      </c>
      <c r="AQ111" s="520">
        <v>1</v>
      </c>
      <c r="AR111" s="520">
        <f t="shared" si="358"/>
        <v>2</v>
      </c>
      <c r="AS111" s="520">
        <v>2</v>
      </c>
      <c r="AT111" s="520">
        <v>2</v>
      </c>
      <c r="AU111" s="520">
        <f t="shared" si="359"/>
        <v>4</v>
      </c>
      <c r="AV111" s="520"/>
      <c r="AW111" s="520"/>
      <c r="AX111" s="520">
        <f t="shared" si="360"/>
        <v>0</v>
      </c>
      <c r="AY111" s="521">
        <f t="shared" si="361"/>
        <v>6</v>
      </c>
      <c r="AZ111" s="521">
        <f t="shared" si="362"/>
        <v>4</v>
      </c>
      <c r="BA111" s="522">
        <f t="shared" si="363"/>
        <v>10</v>
      </c>
      <c r="BC111" s="519" t="s">
        <v>184</v>
      </c>
      <c r="BD111" s="520">
        <f t="shared" si="322"/>
        <v>1</v>
      </c>
      <c r="BE111" s="520">
        <f t="shared" si="323"/>
        <v>1</v>
      </c>
      <c r="BF111" s="520">
        <f t="shared" si="324"/>
        <v>2</v>
      </c>
      <c r="BG111" s="520">
        <f t="shared" si="325"/>
        <v>1</v>
      </c>
      <c r="BH111" s="520">
        <f t="shared" si="326"/>
        <v>0</v>
      </c>
      <c r="BI111" s="520">
        <f t="shared" si="327"/>
        <v>1</v>
      </c>
      <c r="BJ111" s="520">
        <f t="shared" si="328"/>
        <v>0</v>
      </c>
      <c r="BK111" s="520">
        <f t="shared" si="329"/>
        <v>0</v>
      </c>
      <c r="BL111" s="520">
        <f t="shared" si="330"/>
        <v>0</v>
      </c>
      <c r="BM111" s="520">
        <f t="shared" si="331"/>
        <v>1</v>
      </c>
      <c r="BN111" s="520">
        <f t="shared" si="332"/>
        <v>0</v>
      </c>
      <c r="BO111" s="520">
        <f t="shared" si="333"/>
        <v>1</v>
      </c>
      <c r="BP111" s="520">
        <f t="shared" si="334"/>
        <v>1</v>
      </c>
      <c r="BQ111" s="520">
        <f t="shared" si="335"/>
        <v>1</v>
      </c>
      <c r="BR111" s="520">
        <f t="shared" si="336"/>
        <v>2</v>
      </c>
      <c r="BS111" s="520">
        <f t="shared" si="337"/>
        <v>2</v>
      </c>
      <c r="BT111" s="520">
        <f t="shared" si="338"/>
        <v>2</v>
      </c>
      <c r="BU111" s="520">
        <f t="shared" si="339"/>
        <v>4</v>
      </c>
      <c r="BV111" s="520">
        <f t="shared" si="340"/>
        <v>0</v>
      </c>
      <c r="BW111" s="520">
        <f t="shared" si="341"/>
        <v>0</v>
      </c>
      <c r="BX111" s="520">
        <f t="shared" si="342"/>
        <v>0</v>
      </c>
      <c r="BY111" s="520">
        <f t="shared" si="343"/>
        <v>6</v>
      </c>
      <c r="BZ111" s="520">
        <f t="shared" si="344"/>
        <v>4</v>
      </c>
      <c r="CA111" s="520">
        <f t="shared" si="345"/>
        <v>10</v>
      </c>
    </row>
    <row r="112" spans="3:79" s="514" customFormat="1" ht="15.75">
      <c r="C112" s="519" t="s">
        <v>6</v>
      </c>
      <c r="D112" s="520">
        <f>SUM(D104:D111)</f>
        <v>260</v>
      </c>
      <c r="E112" s="520">
        <f t="shared" ref="E112:X112" si="368">SUM(E104:E111)</f>
        <v>228</v>
      </c>
      <c r="F112" s="520">
        <f t="shared" si="368"/>
        <v>488</v>
      </c>
      <c r="G112" s="520">
        <f t="shared" si="368"/>
        <v>233</v>
      </c>
      <c r="H112" s="520">
        <f t="shared" si="368"/>
        <v>230</v>
      </c>
      <c r="I112" s="520">
        <f t="shared" si="368"/>
        <v>463</v>
      </c>
      <c r="J112" s="520">
        <f t="shared" si="368"/>
        <v>105</v>
      </c>
      <c r="K112" s="520">
        <f t="shared" si="368"/>
        <v>86</v>
      </c>
      <c r="L112" s="520">
        <f t="shared" si="368"/>
        <v>191</v>
      </c>
      <c r="M112" s="520">
        <f t="shared" si="368"/>
        <v>48</v>
      </c>
      <c r="N112" s="520">
        <f t="shared" si="368"/>
        <v>24</v>
      </c>
      <c r="O112" s="520">
        <f t="shared" si="368"/>
        <v>72</v>
      </c>
      <c r="P112" s="520">
        <f t="shared" si="368"/>
        <v>9</v>
      </c>
      <c r="Q112" s="520">
        <f t="shared" si="368"/>
        <v>6</v>
      </c>
      <c r="R112" s="520">
        <f t="shared" si="368"/>
        <v>15</v>
      </c>
      <c r="S112" s="520">
        <f t="shared" si="368"/>
        <v>10</v>
      </c>
      <c r="T112" s="520">
        <f t="shared" si="368"/>
        <v>3</v>
      </c>
      <c r="U112" s="520">
        <f t="shared" si="368"/>
        <v>13</v>
      </c>
      <c r="V112" s="520">
        <f t="shared" si="368"/>
        <v>0</v>
      </c>
      <c r="W112" s="520">
        <f t="shared" si="368"/>
        <v>0</v>
      </c>
      <c r="X112" s="520">
        <f t="shared" si="368"/>
        <v>0</v>
      </c>
      <c r="Y112" s="520">
        <f t="shared" ref="Y112:AA112" si="369">SUM(Y104:Y111)</f>
        <v>665</v>
      </c>
      <c r="Z112" s="520">
        <f t="shared" si="369"/>
        <v>577</v>
      </c>
      <c r="AA112" s="520">
        <f t="shared" si="369"/>
        <v>1242</v>
      </c>
      <c r="AB112" s="512"/>
      <c r="AC112" s="519" t="s">
        <v>6</v>
      </c>
      <c r="AD112" s="520">
        <f>SUM(AD104:AD111)</f>
        <v>2120</v>
      </c>
      <c r="AE112" s="520">
        <f t="shared" ref="AE112" si="370">SUM(AE104:AE111)</f>
        <v>1976</v>
      </c>
      <c r="AF112" s="520">
        <f>SUM(AF104:AF111)</f>
        <v>4096</v>
      </c>
      <c r="AG112" s="520">
        <f t="shared" ref="AG112:AW112" si="371">SUM(AG104:AG111)</f>
        <v>1608</v>
      </c>
      <c r="AH112" s="520">
        <f t="shared" si="371"/>
        <v>1498</v>
      </c>
      <c r="AI112" s="520">
        <f t="shared" si="371"/>
        <v>3106</v>
      </c>
      <c r="AJ112" s="520">
        <f t="shared" si="371"/>
        <v>512</v>
      </c>
      <c r="AK112" s="520">
        <f t="shared" si="371"/>
        <v>435</v>
      </c>
      <c r="AL112" s="520">
        <f t="shared" si="371"/>
        <v>947</v>
      </c>
      <c r="AM112" s="520">
        <f t="shared" si="371"/>
        <v>127</v>
      </c>
      <c r="AN112" s="520">
        <f t="shared" si="371"/>
        <v>101</v>
      </c>
      <c r="AO112" s="520">
        <f t="shared" si="371"/>
        <v>228</v>
      </c>
      <c r="AP112" s="520">
        <f t="shared" si="371"/>
        <v>38</v>
      </c>
      <c r="AQ112" s="520">
        <f t="shared" si="371"/>
        <v>25</v>
      </c>
      <c r="AR112" s="520">
        <f t="shared" si="371"/>
        <v>63</v>
      </c>
      <c r="AS112" s="520">
        <f t="shared" si="371"/>
        <v>16</v>
      </c>
      <c r="AT112" s="520">
        <f t="shared" si="371"/>
        <v>11</v>
      </c>
      <c r="AU112" s="520">
        <f t="shared" si="371"/>
        <v>27</v>
      </c>
      <c r="AV112" s="520">
        <f t="shared" si="371"/>
        <v>3</v>
      </c>
      <c r="AW112" s="520">
        <f t="shared" si="371"/>
        <v>1</v>
      </c>
      <c r="AX112" s="520">
        <f t="shared" ref="AX112:BA112" si="372">SUM(AX104:AX111)</f>
        <v>4</v>
      </c>
      <c r="AY112" s="520">
        <f t="shared" si="372"/>
        <v>4424</v>
      </c>
      <c r="AZ112" s="520">
        <f t="shared" si="372"/>
        <v>4047</v>
      </c>
      <c r="BA112" s="520">
        <f t="shared" si="372"/>
        <v>8471</v>
      </c>
      <c r="BC112" s="519" t="s">
        <v>6</v>
      </c>
      <c r="BD112" s="520">
        <f t="shared" si="322"/>
        <v>2380</v>
      </c>
      <c r="BE112" s="520">
        <f t="shared" si="323"/>
        <v>2204</v>
      </c>
      <c r="BF112" s="520">
        <f t="shared" si="324"/>
        <v>4584</v>
      </c>
      <c r="BG112" s="520">
        <f t="shared" si="325"/>
        <v>1841</v>
      </c>
      <c r="BH112" s="520">
        <f t="shared" si="326"/>
        <v>1728</v>
      </c>
      <c r="BI112" s="520">
        <f t="shared" si="327"/>
        <v>3569</v>
      </c>
      <c r="BJ112" s="520">
        <f t="shared" si="328"/>
        <v>617</v>
      </c>
      <c r="BK112" s="520">
        <f t="shared" si="329"/>
        <v>521</v>
      </c>
      <c r="BL112" s="520">
        <f t="shared" si="330"/>
        <v>1138</v>
      </c>
      <c r="BM112" s="520">
        <f t="shared" si="331"/>
        <v>175</v>
      </c>
      <c r="BN112" s="520">
        <f t="shared" si="332"/>
        <v>125</v>
      </c>
      <c r="BO112" s="520">
        <f t="shared" si="333"/>
        <v>300</v>
      </c>
      <c r="BP112" s="520">
        <f t="shared" si="334"/>
        <v>47</v>
      </c>
      <c r="BQ112" s="520">
        <f t="shared" si="335"/>
        <v>31</v>
      </c>
      <c r="BR112" s="520">
        <f t="shared" si="336"/>
        <v>78</v>
      </c>
      <c r="BS112" s="520">
        <f t="shared" si="337"/>
        <v>26</v>
      </c>
      <c r="BT112" s="520">
        <f t="shared" si="338"/>
        <v>14</v>
      </c>
      <c r="BU112" s="520">
        <f t="shared" si="339"/>
        <v>40</v>
      </c>
      <c r="BV112" s="520">
        <f t="shared" si="340"/>
        <v>3</v>
      </c>
      <c r="BW112" s="520">
        <f t="shared" si="341"/>
        <v>1</v>
      </c>
      <c r="BX112" s="520">
        <f t="shared" si="342"/>
        <v>4</v>
      </c>
      <c r="BY112" s="520">
        <f t="shared" si="343"/>
        <v>5089</v>
      </c>
      <c r="BZ112" s="520">
        <f t="shared" si="344"/>
        <v>4624</v>
      </c>
      <c r="CA112" s="520">
        <f t="shared" si="345"/>
        <v>9713</v>
      </c>
    </row>
    <row r="113" spans="3:79" s="514" customFormat="1" ht="16.5" thickBot="1">
      <c r="C113" s="523" t="s">
        <v>185</v>
      </c>
      <c r="D113" s="524">
        <f>D112/$Y$16*100</f>
        <v>5.9455751200548823</v>
      </c>
      <c r="E113" s="524">
        <f>E112/$Z$16*100</f>
        <v>5.5992141453831046</v>
      </c>
      <c r="F113" s="524">
        <f>F112/$AA$16*100</f>
        <v>5.7785671995263472</v>
      </c>
      <c r="G113" s="524">
        <f>G112/$Y$16*100</f>
        <v>5.3281500114337987</v>
      </c>
      <c r="H113" s="524">
        <f>H112/$Z$16*100</f>
        <v>5.6483300589390959</v>
      </c>
      <c r="I113" s="524">
        <f>I112/$AA$16*100</f>
        <v>5.4825340438129064</v>
      </c>
      <c r="J113" s="524">
        <f>J112/$Y$16*100</f>
        <v>2.4010976446375487</v>
      </c>
      <c r="K113" s="524">
        <f>K112/$Z$16*100</f>
        <v>2.1119842829076618</v>
      </c>
      <c r="L113" s="524">
        <f>L112/$AA$16*100</f>
        <v>2.2616933096506808</v>
      </c>
      <c r="M113" s="524">
        <f>M112/$Y$16*100</f>
        <v>1.0976446375485938</v>
      </c>
      <c r="N113" s="524">
        <f>N112/$Z$16*100</f>
        <v>0.58939096267190572</v>
      </c>
      <c r="O113" s="524">
        <f>O112/$AA$16*100</f>
        <v>0.85257548845470688</v>
      </c>
      <c r="P113" s="524">
        <f>P112/$Y$16*100</f>
        <v>0.20580836954036133</v>
      </c>
      <c r="Q113" s="524">
        <f>Q112/$Z$16*100</f>
        <v>0.14734774066797643</v>
      </c>
      <c r="R113" s="524">
        <f>R112/$AA$16*100</f>
        <v>0.17761989342806395</v>
      </c>
      <c r="S113" s="524">
        <f>S112/$Y$16*100</f>
        <v>0.22867596615595698</v>
      </c>
      <c r="T113" s="524">
        <f>T112/$Z$16*100</f>
        <v>7.3673870333988214E-2</v>
      </c>
      <c r="U113" s="524">
        <f>U112/$AA$16*100</f>
        <v>0.15393724097098876</v>
      </c>
      <c r="V113" s="524">
        <f>V112/$Y$16*100</f>
        <v>0</v>
      </c>
      <c r="W113" s="524">
        <f>W112/$Z$16*100</f>
        <v>0</v>
      </c>
      <c r="X113" s="524">
        <f>X112/$AA$16*100</f>
        <v>0</v>
      </c>
      <c r="Y113" s="524">
        <f>Y112/$Y$16*100</f>
        <v>15.206951749371141</v>
      </c>
      <c r="Z113" s="524">
        <f>Z112/$Z$16*100</f>
        <v>14.169941060903732</v>
      </c>
      <c r="AA113" s="524">
        <f>AA112/$AA$16*100</f>
        <v>14.706927175843695</v>
      </c>
      <c r="AB113" s="525"/>
      <c r="AC113" s="523" t="s">
        <v>185</v>
      </c>
      <c r="AD113" s="524"/>
      <c r="AE113" s="524"/>
      <c r="AF113" s="524"/>
      <c r="AG113" s="524"/>
      <c r="AH113" s="524"/>
      <c r="AI113" s="524"/>
      <c r="AJ113" s="524"/>
      <c r="AK113" s="524"/>
      <c r="AL113" s="524"/>
      <c r="AM113" s="524"/>
      <c r="AN113" s="524"/>
      <c r="AO113" s="524"/>
      <c r="AP113" s="524"/>
      <c r="AQ113" s="524"/>
      <c r="AR113" s="524"/>
      <c r="AS113" s="524"/>
      <c r="AT113" s="524"/>
      <c r="AU113" s="524"/>
      <c r="AV113" s="524"/>
      <c r="AW113" s="524"/>
      <c r="AX113" s="524"/>
      <c r="AY113" s="524"/>
      <c r="AZ113" s="524"/>
      <c r="BA113" s="524"/>
      <c r="BC113" s="523" t="s">
        <v>185</v>
      </c>
      <c r="BD113" s="524">
        <f>BD112/$BY$16*100</f>
        <v>11.802628316389786</v>
      </c>
      <c r="BE113" s="524">
        <f>BE112/$BZ$16*100</f>
        <v>11.877559818926493</v>
      </c>
      <c r="BF113" s="524">
        <f>BF112/$CA$16*100</f>
        <v>11.838537227860851</v>
      </c>
      <c r="BG113" s="524">
        <f>BG112/$BY$16*100</f>
        <v>9.129680138854452</v>
      </c>
      <c r="BH113" s="524">
        <f>BH112/$BZ$16*100</f>
        <v>9.3123517999568879</v>
      </c>
      <c r="BI113" s="524">
        <f>BI112/$CA$16*100</f>
        <v>9.2172206296324983</v>
      </c>
      <c r="BJ113" s="524">
        <f>BJ112/$BY$16*100</f>
        <v>3.0597570047111331</v>
      </c>
      <c r="BK113" s="524">
        <f>BK112/$BZ$16*100</f>
        <v>2.807717180426816</v>
      </c>
      <c r="BL113" s="524">
        <f>BL112/$CA$16*100</f>
        <v>2.9389736835309006</v>
      </c>
      <c r="BM113" s="524">
        <f>BM112/$BY$16*100</f>
        <v>0.86784031738160183</v>
      </c>
      <c r="BN113" s="524">
        <f>BN112/$BZ$16*100</f>
        <v>0.67363655960336277</v>
      </c>
      <c r="BO113" s="524">
        <f>BO112/$CA$16*100</f>
        <v>0.77477337878670494</v>
      </c>
      <c r="BP113" s="524">
        <f>BP112/$BY$16*100</f>
        <v>0.23307711381105878</v>
      </c>
      <c r="BQ113" s="524">
        <f>BQ112/$BZ$16*100</f>
        <v>0.16706186678163398</v>
      </c>
      <c r="BR113" s="524">
        <f>BR112/$CA$16*100</f>
        <v>0.20144107848454329</v>
      </c>
      <c r="BS113" s="524">
        <f>BS112/$BY$16*100</f>
        <v>0.12893627572526656</v>
      </c>
      <c r="BT113" s="524">
        <f>BT112/$BZ$16*100</f>
        <v>7.5447294675576634E-2</v>
      </c>
      <c r="BU113" s="524">
        <f>BU112/$CA$16*100</f>
        <v>0.10330311717156065</v>
      </c>
      <c r="BV113" s="524">
        <f>BV112/$BY$16*100</f>
        <v>1.4877262583684603E-2</v>
      </c>
      <c r="BW113" s="524">
        <f>BW112/$BZ$16*100</f>
        <v>5.3890924768269025E-3</v>
      </c>
      <c r="BX113" s="524">
        <f>BX112/$CA$16*100</f>
        <v>1.0330311717156064E-2</v>
      </c>
      <c r="BY113" s="524">
        <f>BY112/$BY$16*100</f>
        <v>25.23679642945698</v>
      </c>
      <c r="BZ113" s="524">
        <f>BZ112/$BZ$16*100</f>
        <v>24.919163612847598</v>
      </c>
      <c r="CA113" s="524">
        <f>CA112/$CA$16*100</f>
        <v>25.084579427184217</v>
      </c>
    </row>
    <row r="115" spans="3:79" s="514" customFormat="1" ht="15.75">
      <c r="C115" s="512" t="s">
        <v>489</v>
      </c>
      <c r="D115" s="512"/>
      <c r="E115" s="512"/>
      <c r="F115" s="512"/>
      <c r="G115" s="512"/>
      <c r="H115" s="512"/>
      <c r="I115" s="512"/>
      <c r="J115" s="513" t="s">
        <v>187</v>
      </c>
      <c r="K115" s="513"/>
      <c r="L115" s="513"/>
      <c r="M115" s="512"/>
      <c r="N115" s="512"/>
      <c r="O115" s="512"/>
      <c r="P115" s="512"/>
      <c r="Q115" s="512"/>
      <c r="R115" s="512"/>
      <c r="S115" s="512"/>
      <c r="T115" s="512"/>
      <c r="U115" s="512"/>
      <c r="V115" s="512"/>
      <c r="W115" s="512"/>
      <c r="X115" s="512"/>
      <c r="Y115" s="512"/>
      <c r="Z115" s="512"/>
      <c r="AA115" s="512"/>
      <c r="AB115" s="512"/>
      <c r="AC115" s="512" t="s">
        <v>489</v>
      </c>
      <c r="AD115" s="512"/>
      <c r="AE115" s="512"/>
      <c r="AF115" s="512"/>
      <c r="AG115" s="512"/>
      <c r="AH115" s="512"/>
      <c r="AI115" s="512"/>
      <c r="AJ115" s="550" t="s">
        <v>187</v>
      </c>
      <c r="AK115" s="550"/>
      <c r="AL115" s="550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  <c r="BA115" s="512"/>
      <c r="BC115" s="512" t="s">
        <v>489</v>
      </c>
      <c r="BD115" s="512"/>
      <c r="BE115" s="512"/>
      <c r="BF115" s="512"/>
      <c r="BG115" s="512"/>
      <c r="BH115" s="512"/>
      <c r="BI115" s="512"/>
      <c r="BJ115" s="550" t="s">
        <v>187</v>
      </c>
      <c r="BK115" s="550"/>
      <c r="BL115" s="550"/>
      <c r="BM115" s="512"/>
      <c r="BN115" s="512"/>
      <c r="BO115" s="512"/>
      <c r="BP115" s="512"/>
      <c r="BQ115" s="512"/>
      <c r="BR115" s="512"/>
      <c r="BS115" s="512"/>
      <c r="BT115" s="512"/>
      <c r="BU115" s="512"/>
      <c r="BV115" s="512"/>
      <c r="BW115" s="512"/>
      <c r="BX115" s="512"/>
      <c r="BY115" s="512"/>
      <c r="BZ115" s="512"/>
      <c r="CA115" s="512"/>
    </row>
    <row r="116" spans="3:79" s="514" customFormat="1" ht="16.5" thickBot="1">
      <c r="C116" s="1410" t="s">
        <v>861</v>
      </c>
      <c r="D116" s="1410"/>
      <c r="E116" s="1410"/>
      <c r="F116" s="1410"/>
      <c r="G116" s="1410"/>
      <c r="H116" s="1410"/>
      <c r="I116" s="1410"/>
      <c r="J116" s="1410"/>
      <c r="K116" s="1410"/>
      <c r="L116" s="1410"/>
      <c r="M116" s="1410"/>
      <c r="N116" s="1410"/>
      <c r="O116" s="1410"/>
      <c r="P116" s="1410"/>
      <c r="Q116" s="1410"/>
      <c r="R116" s="1410"/>
      <c r="S116" s="1410"/>
      <c r="T116" s="1410"/>
      <c r="U116" s="1410"/>
      <c r="V116" s="1410"/>
      <c r="W116" s="1410"/>
      <c r="X116" s="1410"/>
      <c r="Y116" s="1410"/>
      <c r="Z116" s="1410"/>
      <c r="AA116" s="1410"/>
      <c r="AB116" s="515"/>
      <c r="AC116" s="1410" t="s">
        <v>861</v>
      </c>
      <c r="AD116" s="1410"/>
      <c r="AE116" s="1410"/>
      <c r="AF116" s="1410"/>
      <c r="AG116" s="1410"/>
      <c r="AH116" s="1410"/>
      <c r="AI116" s="1410"/>
      <c r="AJ116" s="1410"/>
      <c r="AK116" s="1410"/>
      <c r="AL116" s="1410"/>
      <c r="AM116" s="1410"/>
      <c r="AN116" s="1410"/>
      <c r="AO116" s="1410"/>
      <c r="AP116" s="1410"/>
      <c r="AQ116" s="1410"/>
      <c r="AR116" s="1410"/>
      <c r="AS116" s="1410"/>
      <c r="AT116" s="1410"/>
      <c r="AU116" s="1410"/>
      <c r="AV116" s="1410"/>
      <c r="AW116" s="1410"/>
      <c r="AX116" s="1410"/>
      <c r="AY116" s="1410"/>
      <c r="AZ116" s="1410"/>
      <c r="BA116" s="1410"/>
      <c r="BC116" s="1410" t="s">
        <v>861</v>
      </c>
      <c r="BD116" s="1410"/>
      <c r="BE116" s="1410"/>
      <c r="BF116" s="1410"/>
      <c r="BG116" s="1410"/>
      <c r="BH116" s="1410"/>
      <c r="BI116" s="1410"/>
      <c r="BJ116" s="1410"/>
      <c r="BK116" s="1410"/>
      <c r="BL116" s="1410"/>
      <c r="BM116" s="1410"/>
      <c r="BN116" s="1410"/>
      <c r="BO116" s="1410"/>
      <c r="BP116" s="1410"/>
      <c r="BQ116" s="1410"/>
      <c r="BR116" s="1410"/>
      <c r="BS116" s="1410"/>
      <c r="BT116" s="1410"/>
      <c r="BU116" s="1410"/>
      <c r="BV116" s="1410"/>
      <c r="BW116" s="1410"/>
      <c r="BX116" s="1410"/>
      <c r="BY116" s="1410"/>
      <c r="BZ116" s="1410"/>
      <c r="CA116" s="1410"/>
    </row>
    <row r="117" spans="3:79" s="514" customFormat="1" ht="15.75" customHeight="1">
      <c r="C117" s="516"/>
      <c r="D117" s="1411" t="s">
        <v>95</v>
      </c>
      <c r="E117" s="1411"/>
      <c r="F117" s="1411"/>
      <c r="G117" s="1411"/>
      <c r="H117" s="1411"/>
      <c r="I117" s="1411"/>
      <c r="J117" s="1411"/>
      <c r="K117" s="1411"/>
      <c r="L117" s="1411"/>
      <c r="M117" s="1411"/>
      <c r="N117" s="1411"/>
      <c r="O117" s="1411"/>
      <c r="P117" s="1411"/>
      <c r="Q117" s="1411"/>
      <c r="R117" s="1411"/>
      <c r="S117" s="1411"/>
      <c r="T117" s="1411"/>
      <c r="U117" s="1411"/>
      <c r="V117" s="1411"/>
      <c r="W117" s="1411"/>
      <c r="X117" s="1411"/>
      <c r="Y117" s="1412"/>
      <c r="Z117" s="1412"/>
      <c r="AA117" s="1413"/>
      <c r="AB117" s="515"/>
      <c r="AC117" s="516"/>
      <c r="AD117" s="1411" t="s">
        <v>0</v>
      </c>
      <c r="AE117" s="1411"/>
      <c r="AF117" s="1411"/>
      <c r="AG117" s="1411"/>
      <c r="AH117" s="1411"/>
      <c r="AI117" s="1411"/>
      <c r="AJ117" s="1411"/>
      <c r="AK117" s="1411"/>
      <c r="AL117" s="1411"/>
      <c r="AM117" s="1411"/>
      <c r="AN117" s="1411"/>
      <c r="AO117" s="1411"/>
      <c r="AP117" s="1411"/>
      <c r="AQ117" s="1411"/>
      <c r="AR117" s="1411"/>
      <c r="AS117" s="1411"/>
      <c r="AT117" s="1411"/>
      <c r="AU117" s="1411"/>
      <c r="AV117" s="1411"/>
      <c r="AW117" s="1411"/>
      <c r="AX117" s="1411"/>
      <c r="AY117" s="1412"/>
      <c r="AZ117" s="1412"/>
      <c r="BA117" s="1413"/>
      <c r="BC117" s="516"/>
      <c r="BD117" s="1412" t="s">
        <v>0</v>
      </c>
      <c r="BE117" s="1414"/>
      <c r="BF117" s="1414"/>
      <c r="BG117" s="1414"/>
      <c r="BH117" s="1414"/>
      <c r="BI117" s="1414"/>
      <c r="BJ117" s="1414"/>
      <c r="BK117" s="1414"/>
      <c r="BL117" s="1414"/>
      <c r="BM117" s="1414"/>
      <c r="BN117" s="1414"/>
      <c r="BO117" s="1414"/>
      <c r="BP117" s="1414"/>
      <c r="BQ117" s="1414"/>
      <c r="BR117" s="1414"/>
      <c r="BS117" s="1414"/>
      <c r="BT117" s="1414"/>
      <c r="BU117" s="1414"/>
      <c r="BV117" s="1414"/>
      <c r="BW117" s="1414"/>
      <c r="BX117" s="1414"/>
      <c r="BY117" s="1414"/>
      <c r="BZ117" s="1414"/>
      <c r="CA117" s="1415"/>
    </row>
    <row r="118" spans="3:79" s="514" customFormat="1" ht="15.75" customHeight="1">
      <c r="C118" s="1405" t="s">
        <v>180</v>
      </c>
      <c r="D118" s="1406">
        <v>1</v>
      </c>
      <c r="E118" s="1407"/>
      <c r="F118" s="1408"/>
      <c r="G118" s="1406">
        <v>2</v>
      </c>
      <c r="H118" s="1407"/>
      <c r="I118" s="1408"/>
      <c r="J118" s="1406">
        <v>3</v>
      </c>
      <c r="K118" s="1407"/>
      <c r="L118" s="1408"/>
      <c r="M118" s="1406">
        <v>4</v>
      </c>
      <c r="N118" s="1407"/>
      <c r="O118" s="1408"/>
      <c r="P118" s="1406">
        <v>5</v>
      </c>
      <c r="Q118" s="1407"/>
      <c r="R118" s="1408"/>
      <c r="S118" s="1406">
        <v>6</v>
      </c>
      <c r="T118" s="1407"/>
      <c r="U118" s="1408"/>
      <c r="V118" s="1406" t="s">
        <v>182</v>
      </c>
      <c r="W118" s="1407"/>
      <c r="X118" s="1408"/>
      <c r="Y118" s="1406" t="s">
        <v>179</v>
      </c>
      <c r="Z118" s="1407"/>
      <c r="AA118" s="1409"/>
      <c r="AB118" s="515"/>
      <c r="AC118" s="1405" t="s">
        <v>180</v>
      </c>
      <c r="AD118" s="1406">
        <v>1</v>
      </c>
      <c r="AE118" s="1407"/>
      <c r="AF118" s="1408"/>
      <c r="AG118" s="1406">
        <v>2</v>
      </c>
      <c r="AH118" s="1407"/>
      <c r="AI118" s="1408"/>
      <c r="AJ118" s="1406">
        <v>3</v>
      </c>
      <c r="AK118" s="1407"/>
      <c r="AL118" s="1408"/>
      <c r="AM118" s="1406">
        <v>4</v>
      </c>
      <c r="AN118" s="1407"/>
      <c r="AO118" s="1408"/>
      <c r="AP118" s="1406">
        <v>5</v>
      </c>
      <c r="AQ118" s="1407"/>
      <c r="AR118" s="1408"/>
      <c r="AS118" s="1406">
        <v>6</v>
      </c>
      <c r="AT118" s="1407"/>
      <c r="AU118" s="1408"/>
      <c r="AV118" s="1406" t="s">
        <v>182</v>
      </c>
      <c r="AW118" s="1407"/>
      <c r="AX118" s="1408"/>
      <c r="AY118" s="1406" t="s">
        <v>179</v>
      </c>
      <c r="AZ118" s="1407"/>
      <c r="BA118" s="1409"/>
      <c r="BC118" s="1405" t="s">
        <v>180</v>
      </c>
      <c r="BD118" s="1406">
        <v>1</v>
      </c>
      <c r="BE118" s="1407"/>
      <c r="BF118" s="1408"/>
      <c r="BG118" s="1406">
        <v>2</v>
      </c>
      <c r="BH118" s="1407"/>
      <c r="BI118" s="1408"/>
      <c r="BJ118" s="1406">
        <v>3</v>
      </c>
      <c r="BK118" s="1407"/>
      <c r="BL118" s="1408"/>
      <c r="BM118" s="1406">
        <v>4</v>
      </c>
      <c r="BN118" s="1407"/>
      <c r="BO118" s="1408"/>
      <c r="BP118" s="1406">
        <v>5</v>
      </c>
      <c r="BQ118" s="1407"/>
      <c r="BR118" s="1408"/>
      <c r="BS118" s="1406">
        <v>6</v>
      </c>
      <c r="BT118" s="1407"/>
      <c r="BU118" s="1408"/>
      <c r="BV118" s="1406" t="s">
        <v>182</v>
      </c>
      <c r="BW118" s="1407"/>
      <c r="BX118" s="1408"/>
      <c r="BY118" s="1406" t="s">
        <v>179</v>
      </c>
      <c r="BZ118" s="1407"/>
      <c r="CA118" s="1409"/>
    </row>
    <row r="119" spans="3:79" s="514" customFormat="1" ht="15.75">
      <c r="C119" s="1405"/>
      <c r="D119" s="518" t="s">
        <v>240</v>
      </c>
      <c r="E119" s="518" t="s">
        <v>241</v>
      </c>
      <c r="F119" s="518" t="s">
        <v>234</v>
      </c>
      <c r="G119" s="518" t="s">
        <v>240</v>
      </c>
      <c r="H119" s="518" t="s">
        <v>241</v>
      </c>
      <c r="I119" s="518" t="s">
        <v>234</v>
      </c>
      <c r="J119" s="518" t="s">
        <v>240</v>
      </c>
      <c r="K119" s="518" t="s">
        <v>241</v>
      </c>
      <c r="L119" s="518" t="s">
        <v>234</v>
      </c>
      <c r="M119" s="518" t="s">
        <v>240</v>
      </c>
      <c r="N119" s="518" t="s">
        <v>241</v>
      </c>
      <c r="O119" s="518" t="s">
        <v>234</v>
      </c>
      <c r="P119" s="518" t="s">
        <v>240</v>
      </c>
      <c r="Q119" s="518" t="s">
        <v>241</v>
      </c>
      <c r="R119" s="518" t="s">
        <v>234</v>
      </c>
      <c r="S119" s="518" t="s">
        <v>240</v>
      </c>
      <c r="T119" s="518" t="s">
        <v>241</v>
      </c>
      <c r="U119" s="518" t="s">
        <v>234</v>
      </c>
      <c r="V119" s="518" t="s">
        <v>240</v>
      </c>
      <c r="W119" s="518" t="s">
        <v>241</v>
      </c>
      <c r="X119" s="518" t="s">
        <v>234</v>
      </c>
      <c r="Y119" s="518" t="s">
        <v>240</v>
      </c>
      <c r="Z119" s="518" t="s">
        <v>241</v>
      </c>
      <c r="AA119" s="518" t="s">
        <v>234</v>
      </c>
      <c r="AB119" s="515"/>
      <c r="AC119" s="1405"/>
      <c r="AD119" s="518" t="s">
        <v>240</v>
      </c>
      <c r="AE119" s="518" t="s">
        <v>241</v>
      </c>
      <c r="AF119" s="518" t="s">
        <v>234</v>
      </c>
      <c r="AG119" s="518" t="s">
        <v>240</v>
      </c>
      <c r="AH119" s="518" t="s">
        <v>241</v>
      </c>
      <c r="AI119" s="518" t="s">
        <v>234</v>
      </c>
      <c r="AJ119" s="518" t="s">
        <v>240</v>
      </c>
      <c r="AK119" s="518" t="s">
        <v>241</v>
      </c>
      <c r="AL119" s="518" t="s">
        <v>234</v>
      </c>
      <c r="AM119" s="518" t="s">
        <v>240</v>
      </c>
      <c r="AN119" s="518" t="s">
        <v>241</v>
      </c>
      <c r="AO119" s="518" t="s">
        <v>234</v>
      </c>
      <c r="AP119" s="518" t="s">
        <v>240</v>
      </c>
      <c r="AQ119" s="518" t="s">
        <v>241</v>
      </c>
      <c r="AR119" s="518" t="s">
        <v>234</v>
      </c>
      <c r="AS119" s="518" t="s">
        <v>240</v>
      </c>
      <c r="AT119" s="518" t="s">
        <v>241</v>
      </c>
      <c r="AU119" s="518" t="s">
        <v>234</v>
      </c>
      <c r="AV119" s="518" t="s">
        <v>240</v>
      </c>
      <c r="AW119" s="518" t="s">
        <v>241</v>
      </c>
      <c r="AX119" s="518" t="s">
        <v>234</v>
      </c>
      <c r="AY119" s="518" t="s">
        <v>240</v>
      </c>
      <c r="AZ119" s="518" t="s">
        <v>241</v>
      </c>
      <c r="BA119" s="518" t="s">
        <v>234</v>
      </c>
      <c r="BC119" s="1405"/>
      <c r="BD119" s="518" t="s">
        <v>240</v>
      </c>
      <c r="BE119" s="518" t="s">
        <v>241</v>
      </c>
      <c r="BF119" s="518" t="s">
        <v>234</v>
      </c>
      <c r="BG119" s="518" t="s">
        <v>240</v>
      </c>
      <c r="BH119" s="518" t="s">
        <v>241</v>
      </c>
      <c r="BI119" s="518" t="s">
        <v>234</v>
      </c>
      <c r="BJ119" s="518" t="s">
        <v>240</v>
      </c>
      <c r="BK119" s="518" t="s">
        <v>241</v>
      </c>
      <c r="BL119" s="518" t="s">
        <v>234</v>
      </c>
      <c r="BM119" s="518" t="s">
        <v>240</v>
      </c>
      <c r="BN119" s="518" t="s">
        <v>241</v>
      </c>
      <c r="BO119" s="518" t="s">
        <v>234</v>
      </c>
      <c r="BP119" s="518" t="s">
        <v>240</v>
      </c>
      <c r="BQ119" s="518" t="s">
        <v>241</v>
      </c>
      <c r="BR119" s="518" t="s">
        <v>234</v>
      </c>
      <c r="BS119" s="518" t="s">
        <v>240</v>
      </c>
      <c r="BT119" s="518" t="s">
        <v>241</v>
      </c>
      <c r="BU119" s="518" t="s">
        <v>234</v>
      </c>
      <c r="BV119" s="518" t="s">
        <v>240</v>
      </c>
      <c r="BW119" s="518" t="s">
        <v>241</v>
      </c>
      <c r="BX119" s="518" t="s">
        <v>234</v>
      </c>
      <c r="BY119" s="518" t="s">
        <v>240</v>
      </c>
      <c r="BZ119" s="518" t="s">
        <v>241</v>
      </c>
      <c r="CA119" s="518" t="s">
        <v>234</v>
      </c>
    </row>
    <row r="120" spans="3:79" s="514" customFormat="1" ht="15.75">
      <c r="C120" s="519" t="s">
        <v>183</v>
      </c>
      <c r="D120" s="520">
        <v>0</v>
      </c>
      <c r="E120" s="520">
        <v>0</v>
      </c>
      <c r="F120" s="520">
        <f>SUM(D120:E120)</f>
        <v>0</v>
      </c>
      <c r="G120" s="520">
        <v>0</v>
      </c>
      <c r="H120" s="520">
        <v>0</v>
      </c>
      <c r="I120" s="520">
        <f>SUM(G120:H120)</f>
        <v>0</v>
      </c>
      <c r="J120" s="520">
        <v>0</v>
      </c>
      <c r="K120" s="520">
        <v>0</v>
      </c>
      <c r="L120" s="520">
        <f>SUM(J120:K120)</f>
        <v>0</v>
      </c>
      <c r="M120" s="520">
        <v>0</v>
      </c>
      <c r="N120" s="520">
        <v>0</v>
      </c>
      <c r="O120" s="520">
        <f>SUM(M120:N120)</f>
        <v>0</v>
      </c>
      <c r="P120" s="520">
        <v>0</v>
      </c>
      <c r="Q120" s="520">
        <v>0</v>
      </c>
      <c r="R120" s="520">
        <f>SUM(P120:Q120)</f>
        <v>0</v>
      </c>
      <c r="S120" s="520"/>
      <c r="T120" s="520"/>
      <c r="U120" s="520">
        <f>SUM(S120:T120)</f>
        <v>0</v>
      </c>
      <c r="V120" s="520"/>
      <c r="W120" s="520"/>
      <c r="X120" s="520">
        <f>V120+W120</f>
        <v>0</v>
      </c>
      <c r="Y120" s="521">
        <f t="shared" ref="Y120:Z127" si="373">D120+G120+J120+M120+P120+S120+V120</f>
        <v>0</v>
      </c>
      <c r="Z120" s="521">
        <f t="shared" si="373"/>
        <v>0</v>
      </c>
      <c r="AA120" s="522">
        <f>Y120+Z120</f>
        <v>0</v>
      </c>
      <c r="AB120" s="512"/>
      <c r="AC120" s="519" t="s">
        <v>183</v>
      </c>
      <c r="AD120" s="520">
        <v>0</v>
      </c>
      <c r="AE120" s="520">
        <v>0</v>
      </c>
      <c r="AF120" s="520">
        <f>SUM(AD120:AE120)</f>
        <v>0</v>
      </c>
      <c r="AG120" s="520">
        <v>0</v>
      </c>
      <c r="AH120" s="520">
        <v>0</v>
      </c>
      <c r="AI120" s="520">
        <f>SUM(AG120:AH120)</f>
        <v>0</v>
      </c>
      <c r="AJ120" s="520">
        <v>0</v>
      </c>
      <c r="AK120" s="520">
        <v>0</v>
      </c>
      <c r="AL120" s="520">
        <f>SUM(AJ120:AK120)</f>
        <v>0</v>
      </c>
      <c r="AM120" s="520">
        <v>0</v>
      </c>
      <c r="AN120" s="520">
        <v>0</v>
      </c>
      <c r="AO120" s="520">
        <f>SUM(AM120:AN120)</f>
        <v>0</v>
      </c>
      <c r="AP120" s="520">
        <v>0</v>
      </c>
      <c r="AQ120" s="520">
        <v>0</v>
      </c>
      <c r="AR120" s="520">
        <f>SUM(AP120:AQ120)</f>
        <v>0</v>
      </c>
      <c r="AS120" s="520"/>
      <c r="AT120" s="520"/>
      <c r="AU120" s="520">
        <f>AS120+AT120</f>
        <v>0</v>
      </c>
      <c r="AV120" s="520"/>
      <c r="AW120" s="520"/>
      <c r="AX120" s="520">
        <f>AV120+AW120</f>
        <v>0</v>
      </c>
      <c r="AY120" s="521">
        <f>AD120+AG120+AJ120+AM120+AP120+AS120+AV120</f>
        <v>0</v>
      </c>
      <c r="AZ120" s="521">
        <f>AE120+AH120+AK120+AN120+AQ120+AT120+AW120</f>
        <v>0</v>
      </c>
      <c r="BA120" s="522">
        <f>AY120+AZ120</f>
        <v>0</v>
      </c>
      <c r="BC120" s="519" t="s">
        <v>183</v>
      </c>
      <c r="BD120" s="520">
        <f t="shared" ref="BD120:BD128" si="374">D120+AD120</f>
        <v>0</v>
      </c>
      <c r="BE120" s="520">
        <f t="shared" ref="BE120:BE128" si="375">E120+AE120</f>
        <v>0</v>
      </c>
      <c r="BF120" s="520">
        <f t="shared" ref="BF120:BF128" si="376">F120+AF120</f>
        <v>0</v>
      </c>
      <c r="BG120" s="520">
        <f t="shared" ref="BG120:BG128" si="377">G120+AG120</f>
        <v>0</v>
      </c>
      <c r="BH120" s="520">
        <f t="shared" ref="BH120:BH128" si="378">H120+AH120</f>
        <v>0</v>
      </c>
      <c r="BI120" s="520">
        <f t="shared" ref="BI120:BI128" si="379">I120+AI120</f>
        <v>0</v>
      </c>
      <c r="BJ120" s="520">
        <f t="shared" ref="BJ120:BJ128" si="380">J120+AJ120</f>
        <v>0</v>
      </c>
      <c r="BK120" s="520">
        <f t="shared" ref="BK120:BK128" si="381">K120+AK120</f>
        <v>0</v>
      </c>
      <c r="BL120" s="520">
        <f t="shared" ref="BL120:BL128" si="382">L120+AL120</f>
        <v>0</v>
      </c>
      <c r="BM120" s="520">
        <f t="shared" ref="BM120:BM128" si="383">M120+AM120</f>
        <v>0</v>
      </c>
      <c r="BN120" s="520">
        <f t="shared" ref="BN120:BN128" si="384">N120+AN120</f>
        <v>0</v>
      </c>
      <c r="BO120" s="520">
        <f t="shared" ref="BO120:BO128" si="385">O120+AO120</f>
        <v>0</v>
      </c>
      <c r="BP120" s="520">
        <f t="shared" ref="BP120:BP128" si="386">P120+AP120</f>
        <v>0</v>
      </c>
      <c r="BQ120" s="520">
        <f t="shared" ref="BQ120:BQ128" si="387">Q120+AQ120</f>
        <v>0</v>
      </c>
      <c r="BR120" s="520">
        <f t="shared" ref="BR120:BR128" si="388">R120+AR120</f>
        <v>0</v>
      </c>
      <c r="BS120" s="520">
        <f t="shared" ref="BS120:BS128" si="389">S120+AS120</f>
        <v>0</v>
      </c>
      <c r="BT120" s="520">
        <f t="shared" ref="BT120:BT128" si="390">T120+AT120</f>
        <v>0</v>
      </c>
      <c r="BU120" s="520">
        <f t="shared" ref="BU120:BU128" si="391">U120+AU120</f>
        <v>0</v>
      </c>
      <c r="BV120" s="520">
        <f t="shared" ref="BV120:BV128" si="392">V120+AV120</f>
        <v>0</v>
      </c>
      <c r="BW120" s="520">
        <f t="shared" ref="BW120:BW128" si="393">W120+AW120</f>
        <v>0</v>
      </c>
      <c r="BX120" s="520">
        <f t="shared" ref="BX120:BX128" si="394">X120+AX120</f>
        <v>0</v>
      </c>
      <c r="BY120" s="520">
        <f t="shared" ref="BY120:BY128" si="395">Y120+AY120</f>
        <v>0</v>
      </c>
      <c r="BZ120" s="520">
        <f t="shared" ref="BZ120:BZ128" si="396">Z120+AZ120</f>
        <v>0</v>
      </c>
      <c r="CA120" s="520">
        <f t="shared" ref="CA120:CA128" si="397">AA120+BA120</f>
        <v>0</v>
      </c>
    </row>
    <row r="121" spans="3:79" s="514" customFormat="1" ht="15.75">
      <c r="C121" s="519" t="s">
        <v>259</v>
      </c>
      <c r="D121" s="520">
        <v>18</v>
      </c>
      <c r="E121" s="520">
        <v>20</v>
      </c>
      <c r="F121" s="520">
        <f t="shared" ref="F121:F127" si="398">SUM(D121:E121)</f>
        <v>38</v>
      </c>
      <c r="G121" s="520">
        <v>0</v>
      </c>
      <c r="H121" s="520">
        <v>0</v>
      </c>
      <c r="I121" s="520">
        <f t="shared" ref="I121:I127" si="399">SUM(G121:H121)</f>
        <v>0</v>
      </c>
      <c r="J121" s="520">
        <v>0</v>
      </c>
      <c r="K121" s="520">
        <v>0</v>
      </c>
      <c r="L121" s="520">
        <f t="shared" ref="L121:L127" si="400">SUM(J121:K121)</f>
        <v>0</v>
      </c>
      <c r="M121" s="520">
        <v>0</v>
      </c>
      <c r="N121" s="520">
        <v>0</v>
      </c>
      <c r="O121" s="520">
        <f t="shared" ref="O121:O127" si="401">SUM(M121:N121)</f>
        <v>0</v>
      </c>
      <c r="P121" s="520">
        <v>0</v>
      </c>
      <c r="Q121" s="520">
        <v>0</v>
      </c>
      <c r="R121" s="520">
        <f t="shared" ref="R121:R127" si="402">SUM(P121:Q121)</f>
        <v>0</v>
      </c>
      <c r="S121" s="520"/>
      <c r="T121" s="520"/>
      <c r="U121" s="520">
        <f t="shared" ref="U121:U127" si="403">SUM(S121:T121)</f>
        <v>0</v>
      </c>
      <c r="V121" s="520"/>
      <c r="W121" s="520"/>
      <c r="X121" s="520">
        <f t="shared" ref="X121:X127" si="404">V121+W121</f>
        <v>0</v>
      </c>
      <c r="Y121" s="521">
        <f t="shared" si="373"/>
        <v>18</v>
      </c>
      <c r="Z121" s="521">
        <f t="shared" si="373"/>
        <v>20</v>
      </c>
      <c r="AA121" s="522">
        <f t="shared" ref="AA121:AA127" si="405">Y121+Z121</f>
        <v>38</v>
      </c>
      <c r="AB121" s="512"/>
      <c r="AC121" s="519" t="s">
        <v>259</v>
      </c>
      <c r="AD121" s="520">
        <v>28</v>
      </c>
      <c r="AE121" s="520">
        <v>35</v>
      </c>
      <c r="AF121" s="520">
        <f t="shared" ref="AF121:AF127" si="406">SUM(AD121:AE121)</f>
        <v>63</v>
      </c>
      <c r="AG121" s="520">
        <v>0</v>
      </c>
      <c r="AH121" s="520">
        <v>0</v>
      </c>
      <c r="AI121" s="520">
        <f t="shared" ref="AI121:AI127" si="407">SUM(AG121:AH121)</f>
        <v>0</v>
      </c>
      <c r="AJ121" s="520">
        <v>0</v>
      </c>
      <c r="AK121" s="520">
        <v>0</v>
      </c>
      <c r="AL121" s="520">
        <f t="shared" ref="AL121:AL127" si="408">SUM(AJ121:AK121)</f>
        <v>0</v>
      </c>
      <c r="AM121" s="520">
        <v>0</v>
      </c>
      <c r="AN121" s="520">
        <v>0</v>
      </c>
      <c r="AO121" s="520">
        <f t="shared" ref="AO121:AO127" si="409">SUM(AM121:AN121)</f>
        <v>0</v>
      </c>
      <c r="AP121" s="520">
        <v>0</v>
      </c>
      <c r="AQ121" s="520">
        <v>0</v>
      </c>
      <c r="AR121" s="520">
        <f t="shared" ref="AR121:AR127" si="410">SUM(AP121:AQ121)</f>
        <v>0</v>
      </c>
      <c r="AS121" s="520"/>
      <c r="AT121" s="520"/>
      <c r="AU121" s="520">
        <f t="shared" ref="AU121:AU127" si="411">AS121+AT121</f>
        <v>0</v>
      </c>
      <c r="AV121" s="520"/>
      <c r="AW121" s="520"/>
      <c r="AX121" s="520">
        <f t="shared" ref="AX121:AX127" si="412">AV121+AW121</f>
        <v>0</v>
      </c>
      <c r="AY121" s="521">
        <f t="shared" ref="AY121:AY127" si="413">AD121+AG121+AJ121+AM121+AP121+AS121+AV121</f>
        <v>28</v>
      </c>
      <c r="AZ121" s="521">
        <f t="shared" ref="AZ121:AZ127" si="414">AE121+AH121+AK121+AN121+AQ121+AT121+AW121</f>
        <v>35</v>
      </c>
      <c r="BA121" s="522">
        <f t="shared" ref="BA121:BA127" si="415">AY121+AZ121</f>
        <v>63</v>
      </c>
      <c r="BC121" s="519" t="s">
        <v>259</v>
      </c>
      <c r="BD121" s="520">
        <f t="shared" si="374"/>
        <v>46</v>
      </c>
      <c r="BE121" s="520">
        <f t="shared" si="375"/>
        <v>55</v>
      </c>
      <c r="BF121" s="520">
        <f t="shared" si="376"/>
        <v>101</v>
      </c>
      <c r="BG121" s="520">
        <f t="shared" si="377"/>
        <v>0</v>
      </c>
      <c r="BH121" s="520">
        <f t="shared" si="378"/>
        <v>0</v>
      </c>
      <c r="BI121" s="520">
        <f t="shared" si="379"/>
        <v>0</v>
      </c>
      <c r="BJ121" s="520">
        <f t="shared" si="380"/>
        <v>0</v>
      </c>
      <c r="BK121" s="520">
        <f t="shared" si="381"/>
        <v>0</v>
      </c>
      <c r="BL121" s="520">
        <f t="shared" si="382"/>
        <v>0</v>
      </c>
      <c r="BM121" s="520">
        <f t="shared" si="383"/>
        <v>0</v>
      </c>
      <c r="BN121" s="520">
        <f t="shared" si="384"/>
        <v>0</v>
      </c>
      <c r="BO121" s="520">
        <f t="shared" si="385"/>
        <v>0</v>
      </c>
      <c r="BP121" s="520">
        <f t="shared" si="386"/>
        <v>0</v>
      </c>
      <c r="BQ121" s="520">
        <f t="shared" si="387"/>
        <v>0</v>
      </c>
      <c r="BR121" s="520">
        <f t="shared" si="388"/>
        <v>0</v>
      </c>
      <c r="BS121" s="520">
        <f t="shared" si="389"/>
        <v>0</v>
      </c>
      <c r="BT121" s="520">
        <f t="shared" si="390"/>
        <v>0</v>
      </c>
      <c r="BU121" s="520">
        <f t="shared" si="391"/>
        <v>0</v>
      </c>
      <c r="BV121" s="520">
        <f t="shared" si="392"/>
        <v>0</v>
      </c>
      <c r="BW121" s="520">
        <f t="shared" si="393"/>
        <v>0</v>
      </c>
      <c r="BX121" s="520">
        <f t="shared" si="394"/>
        <v>0</v>
      </c>
      <c r="BY121" s="520">
        <f t="shared" si="395"/>
        <v>46</v>
      </c>
      <c r="BZ121" s="520">
        <f t="shared" si="396"/>
        <v>55</v>
      </c>
      <c r="CA121" s="520">
        <f t="shared" si="397"/>
        <v>101</v>
      </c>
    </row>
    <row r="122" spans="3:79" s="514" customFormat="1" ht="15.75">
      <c r="C122" s="519" t="s">
        <v>260</v>
      </c>
      <c r="D122" s="520">
        <v>674</v>
      </c>
      <c r="E122" s="520">
        <v>606</v>
      </c>
      <c r="F122" s="520">
        <f t="shared" si="398"/>
        <v>1280</v>
      </c>
      <c r="G122" s="520">
        <v>151</v>
      </c>
      <c r="H122" s="520">
        <v>88</v>
      </c>
      <c r="I122" s="520">
        <f t="shared" si="399"/>
        <v>239</v>
      </c>
      <c r="J122" s="520">
        <v>14</v>
      </c>
      <c r="K122" s="520">
        <v>32</v>
      </c>
      <c r="L122" s="520">
        <f t="shared" si="400"/>
        <v>46</v>
      </c>
      <c r="M122" s="520">
        <v>0</v>
      </c>
      <c r="N122" s="520">
        <v>0</v>
      </c>
      <c r="O122" s="520">
        <f t="shared" si="401"/>
        <v>0</v>
      </c>
      <c r="P122" s="520">
        <v>0</v>
      </c>
      <c r="Q122" s="520">
        <v>0</v>
      </c>
      <c r="R122" s="520">
        <f t="shared" si="402"/>
        <v>0</v>
      </c>
      <c r="S122" s="520"/>
      <c r="T122" s="520"/>
      <c r="U122" s="520">
        <f t="shared" si="403"/>
        <v>0</v>
      </c>
      <c r="V122" s="520"/>
      <c r="W122" s="520"/>
      <c r="X122" s="520">
        <f t="shared" si="404"/>
        <v>0</v>
      </c>
      <c r="Y122" s="521">
        <f t="shared" si="373"/>
        <v>839</v>
      </c>
      <c r="Z122" s="521">
        <f t="shared" si="373"/>
        <v>726</v>
      </c>
      <c r="AA122" s="522">
        <f t="shared" si="405"/>
        <v>1565</v>
      </c>
      <c r="AB122" s="512"/>
      <c r="AC122" s="519" t="s">
        <v>260</v>
      </c>
      <c r="AD122" s="520">
        <v>938</v>
      </c>
      <c r="AE122" s="520">
        <v>883</v>
      </c>
      <c r="AF122" s="520">
        <f t="shared" si="406"/>
        <v>1821</v>
      </c>
      <c r="AG122" s="520">
        <v>1940</v>
      </c>
      <c r="AH122" s="520">
        <v>1211</v>
      </c>
      <c r="AI122" s="520">
        <f t="shared" si="407"/>
        <v>3151</v>
      </c>
      <c r="AJ122" s="520">
        <v>25</v>
      </c>
      <c r="AK122" s="520">
        <v>156</v>
      </c>
      <c r="AL122" s="520">
        <f t="shared" si="408"/>
        <v>181</v>
      </c>
      <c r="AM122" s="520">
        <v>100</v>
      </c>
      <c r="AN122" s="520">
        <v>87</v>
      </c>
      <c r="AO122" s="520">
        <f t="shared" si="409"/>
        <v>187</v>
      </c>
      <c r="AP122" s="520">
        <v>0</v>
      </c>
      <c r="AQ122" s="520">
        <v>0</v>
      </c>
      <c r="AR122" s="520">
        <f t="shared" si="410"/>
        <v>0</v>
      </c>
      <c r="AS122" s="520"/>
      <c r="AT122" s="520"/>
      <c r="AU122" s="520">
        <f t="shared" si="411"/>
        <v>0</v>
      </c>
      <c r="AV122" s="520"/>
      <c r="AW122" s="520"/>
      <c r="AX122" s="520">
        <f t="shared" si="412"/>
        <v>0</v>
      </c>
      <c r="AY122" s="521">
        <f t="shared" si="413"/>
        <v>3003</v>
      </c>
      <c r="AZ122" s="521">
        <f t="shared" si="414"/>
        <v>2337</v>
      </c>
      <c r="BA122" s="522">
        <f t="shared" si="415"/>
        <v>5340</v>
      </c>
      <c r="BC122" s="519" t="s">
        <v>260</v>
      </c>
      <c r="BD122" s="520">
        <f t="shared" si="374"/>
        <v>1612</v>
      </c>
      <c r="BE122" s="520">
        <f t="shared" si="375"/>
        <v>1489</v>
      </c>
      <c r="BF122" s="520">
        <f t="shared" si="376"/>
        <v>3101</v>
      </c>
      <c r="BG122" s="520">
        <f t="shared" si="377"/>
        <v>2091</v>
      </c>
      <c r="BH122" s="520">
        <f t="shared" si="378"/>
        <v>1299</v>
      </c>
      <c r="BI122" s="520">
        <f t="shared" si="379"/>
        <v>3390</v>
      </c>
      <c r="BJ122" s="520">
        <f t="shared" si="380"/>
        <v>39</v>
      </c>
      <c r="BK122" s="520">
        <f t="shared" si="381"/>
        <v>188</v>
      </c>
      <c r="BL122" s="520">
        <f t="shared" si="382"/>
        <v>227</v>
      </c>
      <c r="BM122" s="520">
        <f t="shared" si="383"/>
        <v>100</v>
      </c>
      <c r="BN122" s="520">
        <f t="shared" si="384"/>
        <v>87</v>
      </c>
      <c r="BO122" s="520">
        <f t="shared" si="385"/>
        <v>187</v>
      </c>
      <c r="BP122" s="520">
        <f t="shared" si="386"/>
        <v>0</v>
      </c>
      <c r="BQ122" s="520">
        <f t="shared" si="387"/>
        <v>0</v>
      </c>
      <c r="BR122" s="520">
        <f t="shared" si="388"/>
        <v>0</v>
      </c>
      <c r="BS122" s="520">
        <f t="shared" si="389"/>
        <v>0</v>
      </c>
      <c r="BT122" s="520">
        <f t="shared" si="390"/>
        <v>0</v>
      </c>
      <c r="BU122" s="520">
        <f t="shared" si="391"/>
        <v>0</v>
      </c>
      <c r="BV122" s="520">
        <f t="shared" si="392"/>
        <v>0</v>
      </c>
      <c r="BW122" s="520">
        <f t="shared" si="393"/>
        <v>0</v>
      </c>
      <c r="BX122" s="520">
        <f t="shared" si="394"/>
        <v>0</v>
      </c>
      <c r="BY122" s="520">
        <f t="shared" si="395"/>
        <v>3842</v>
      </c>
      <c r="BZ122" s="520">
        <f t="shared" si="396"/>
        <v>3063</v>
      </c>
      <c r="CA122" s="520">
        <f t="shared" si="397"/>
        <v>6905</v>
      </c>
    </row>
    <row r="123" spans="3:79" s="514" customFormat="1" ht="15.75">
      <c r="C123" s="519" t="s">
        <v>261</v>
      </c>
      <c r="D123" s="520">
        <v>157</v>
      </c>
      <c r="E123" s="520">
        <v>139</v>
      </c>
      <c r="F123" s="520">
        <f t="shared" si="398"/>
        <v>296</v>
      </c>
      <c r="G123" s="520">
        <v>544</v>
      </c>
      <c r="H123" s="520">
        <v>527</v>
      </c>
      <c r="I123" s="520">
        <f t="shared" si="399"/>
        <v>1071</v>
      </c>
      <c r="J123" s="520">
        <v>98</v>
      </c>
      <c r="K123" s="520">
        <v>105</v>
      </c>
      <c r="L123" s="520">
        <f t="shared" si="400"/>
        <v>203</v>
      </c>
      <c r="M123" s="520">
        <v>21</v>
      </c>
      <c r="N123" s="520">
        <v>54</v>
      </c>
      <c r="O123" s="520">
        <f t="shared" si="401"/>
        <v>75</v>
      </c>
      <c r="P123" s="520">
        <v>0</v>
      </c>
      <c r="Q123" s="520">
        <v>2</v>
      </c>
      <c r="R123" s="520">
        <f t="shared" si="402"/>
        <v>2</v>
      </c>
      <c r="S123" s="520"/>
      <c r="T123" s="520"/>
      <c r="U123" s="520">
        <f t="shared" si="403"/>
        <v>0</v>
      </c>
      <c r="V123" s="520"/>
      <c r="W123" s="520"/>
      <c r="X123" s="520">
        <f t="shared" si="404"/>
        <v>0</v>
      </c>
      <c r="Y123" s="521">
        <f t="shared" si="373"/>
        <v>820</v>
      </c>
      <c r="Z123" s="521">
        <f t="shared" si="373"/>
        <v>827</v>
      </c>
      <c r="AA123" s="522">
        <f t="shared" si="405"/>
        <v>1647</v>
      </c>
      <c r="AB123" s="512"/>
      <c r="AC123" s="519" t="s">
        <v>261</v>
      </c>
      <c r="AD123" s="520">
        <v>1189</v>
      </c>
      <c r="AE123" s="520">
        <v>969</v>
      </c>
      <c r="AF123" s="520">
        <f t="shared" si="406"/>
        <v>2158</v>
      </c>
      <c r="AG123" s="520">
        <v>1076</v>
      </c>
      <c r="AH123" s="520">
        <v>874</v>
      </c>
      <c r="AI123" s="520">
        <f t="shared" si="407"/>
        <v>1950</v>
      </c>
      <c r="AJ123" s="520">
        <v>1371</v>
      </c>
      <c r="AK123" s="520">
        <v>1246</v>
      </c>
      <c r="AL123" s="520">
        <f t="shared" si="408"/>
        <v>2617</v>
      </c>
      <c r="AM123" s="520">
        <v>141</v>
      </c>
      <c r="AN123" s="520">
        <v>47</v>
      </c>
      <c r="AO123" s="520">
        <f t="shared" si="409"/>
        <v>188</v>
      </c>
      <c r="AP123" s="520">
        <v>0</v>
      </c>
      <c r="AQ123" s="520">
        <v>0</v>
      </c>
      <c r="AR123" s="520">
        <f t="shared" si="410"/>
        <v>0</v>
      </c>
      <c r="AS123" s="520"/>
      <c r="AT123" s="520"/>
      <c r="AU123" s="520">
        <f t="shared" si="411"/>
        <v>0</v>
      </c>
      <c r="AV123" s="520"/>
      <c r="AW123" s="520"/>
      <c r="AX123" s="520">
        <f t="shared" si="412"/>
        <v>0</v>
      </c>
      <c r="AY123" s="521">
        <f t="shared" si="413"/>
        <v>3777</v>
      </c>
      <c r="AZ123" s="521">
        <f t="shared" si="414"/>
        <v>3136</v>
      </c>
      <c r="BA123" s="522">
        <f t="shared" si="415"/>
        <v>6913</v>
      </c>
      <c r="BC123" s="519" t="s">
        <v>261</v>
      </c>
      <c r="BD123" s="520">
        <f t="shared" si="374"/>
        <v>1346</v>
      </c>
      <c r="BE123" s="520">
        <f t="shared" si="375"/>
        <v>1108</v>
      </c>
      <c r="BF123" s="520">
        <f t="shared" si="376"/>
        <v>2454</v>
      </c>
      <c r="BG123" s="520">
        <f t="shared" si="377"/>
        <v>1620</v>
      </c>
      <c r="BH123" s="520">
        <f t="shared" si="378"/>
        <v>1401</v>
      </c>
      <c r="BI123" s="520">
        <f t="shared" si="379"/>
        <v>3021</v>
      </c>
      <c r="BJ123" s="520">
        <f t="shared" si="380"/>
        <v>1469</v>
      </c>
      <c r="BK123" s="520">
        <f t="shared" si="381"/>
        <v>1351</v>
      </c>
      <c r="BL123" s="520">
        <f t="shared" si="382"/>
        <v>2820</v>
      </c>
      <c r="BM123" s="520">
        <f t="shared" si="383"/>
        <v>162</v>
      </c>
      <c r="BN123" s="520">
        <f t="shared" si="384"/>
        <v>101</v>
      </c>
      <c r="BO123" s="520">
        <f t="shared" si="385"/>
        <v>263</v>
      </c>
      <c r="BP123" s="520">
        <f t="shared" si="386"/>
        <v>0</v>
      </c>
      <c r="BQ123" s="520">
        <f t="shared" si="387"/>
        <v>2</v>
      </c>
      <c r="BR123" s="520">
        <f t="shared" si="388"/>
        <v>2</v>
      </c>
      <c r="BS123" s="520">
        <f t="shared" si="389"/>
        <v>0</v>
      </c>
      <c r="BT123" s="520">
        <f t="shared" si="390"/>
        <v>0</v>
      </c>
      <c r="BU123" s="520">
        <f t="shared" si="391"/>
        <v>0</v>
      </c>
      <c r="BV123" s="520">
        <f t="shared" si="392"/>
        <v>0</v>
      </c>
      <c r="BW123" s="520">
        <f t="shared" si="393"/>
        <v>0</v>
      </c>
      <c r="BX123" s="520">
        <f t="shared" si="394"/>
        <v>0</v>
      </c>
      <c r="BY123" s="520">
        <f t="shared" si="395"/>
        <v>4597</v>
      </c>
      <c r="BZ123" s="520">
        <f t="shared" si="396"/>
        <v>3963</v>
      </c>
      <c r="CA123" s="520">
        <f t="shared" si="397"/>
        <v>8560</v>
      </c>
    </row>
    <row r="124" spans="3:79" s="514" customFormat="1" ht="15.75">
      <c r="C124" s="519" t="s">
        <v>262</v>
      </c>
      <c r="D124" s="520">
        <v>55</v>
      </c>
      <c r="E124" s="520">
        <v>52</v>
      </c>
      <c r="F124" s="520">
        <f t="shared" si="398"/>
        <v>107</v>
      </c>
      <c r="G124" s="520">
        <v>223</v>
      </c>
      <c r="H124" s="520">
        <v>115</v>
      </c>
      <c r="I124" s="520">
        <f t="shared" si="399"/>
        <v>338</v>
      </c>
      <c r="J124" s="520">
        <v>192</v>
      </c>
      <c r="K124" s="520">
        <v>217</v>
      </c>
      <c r="L124" s="520">
        <f t="shared" si="400"/>
        <v>409</v>
      </c>
      <c r="M124" s="520">
        <v>49</v>
      </c>
      <c r="N124" s="520">
        <v>117</v>
      </c>
      <c r="O124" s="520">
        <f t="shared" si="401"/>
        <v>166</v>
      </c>
      <c r="P124" s="520">
        <v>8</v>
      </c>
      <c r="Q124" s="520">
        <v>8</v>
      </c>
      <c r="R124" s="520">
        <f t="shared" si="402"/>
        <v>16</v>
      </c>
      <c r="S124" s="520"/>
      <c r="T124" s="520"/>
      <c r="U124" s="520">
        <f t="shared" si="403"/>
        <v>0</v>
      </c>
      <c r="V124" s="520"/>
      <c r="W124" s="520"/>
      <c r="X124" s="520">
        <f t="shared" si="404"/>
        <v>0</v>
      </c>
      <c r="Y124" s="521">
        <f t="shared" si="373"/>
        <v>527</v>
      </c>
      <c r="Z124" s="521">
        <f t="shared" si="373"/>
        <v>509</v>
      </c>
      <c r="AA124" s="522">
        <f t="shared" si="405"/>
        <v>1036</v>
      </c>
      <c r="AB124" s="512"/>
      <c r="AC124" s="519" t="s">
        <v>262</v>
      </c>
      <c r="AD124" s="520">
        <v>694</v>
      </c>
      <c r="AE124" s="520">
        <v>526</v>
      </c>
      <c r="AF124" s="520">
        <f t="shared" si="406"/>
        <v>1220</v>
      </c>
      <c r="AG124" s="520">
        <v>245</v>
      </c>
      <c r="AH124" s="520">
        <v>112</v>
      </c>
      <c r="AI124" s="520">
        <f t="shared" si="407"/>
        <v>357</v>
      </c>
      <c r="AJ124" s="520">
        <v>398</v>
      </c>
      <c r="AK124" s="520">
        <v>521</v>
      </c>
      <c r="AL124" s="520">
        <f t="shared" si="408"/>
        <v>919</v>
      </c>
      <c r="AM124" s="520">
        <v>769</v>
      </c>
      <c r="AN124" s="520">
        <v>948</v>
      </c>
      <c r="AO124" s="520">
        <f t="shared" si="409"/>
        <v>1717</v>
      </c>
      <c r="AP124" s="520">
        <v>10</v>
      </c>
      <c r="AQ124" s="520">
        <v>5</v>
      </c>
      <c r="AR124" s="520">
        <f t="shared" si="410"/>
        <v>15</v>
      </c>
      <c r="AS124" s="520"/>
      <c r="AT124" s="520"/>
      <c r="AU124" s="520">
        <f t="shared" si="411"/>
        <v>0</v>
      </c>
      <c r="AV124" s="520"/>
      <c r="AW124" s="520"/>
      <c r="AX124" s="520">
        <f t="shared" si="412"/>
        <v>0</v>
      </c>
      <c r="AY124" s="521">
        <f t="shared" si="413"/>
        <v>2116</v>
      </c>
      <c r="AZ124" s="521">
        <f t="shared" si="414"/>
        <v>2112</v>
      </c>
      <c r="BA124" s="522">
        <f t="shared" si="415"/>
        <v>4228</v>
      </c>
      <c r="BC124" s="519" t="s">
        <v>262</v>
      </c>
      <c r="BD124" s="520">
        <f t="shared" si="374"/>
        <v>749</v>
      </c>
      <c r="BE124" s="520">
        <f t="shared" si="375"/>
        <v>578</v>
      </c>
      <c r="BF124" s="520">
        <f t="shared" si="376"/>
        <v>1327</v>
      </c>
      <c r="BG124" s="520">
        <f t="shared" si="377"/>
        <v>468</v>
      </c>
      <c r="BH124" s="520">
        <f t="shared" si="378"/>
        <v>227</v>
      </c>
      <c r="BI124" s="520">
        <f t="shared" si="379"/>
        <v>695</v>
      </c>
      <c r="BJ124" s="520">
        <f t="shared" si="380"/>
        <v>590</v>
      </c>
      <c r="BK124" s="520">
        <f t="shared" si="381"/>
        <v>738</v>
      </c>
      <c r="BL124" s="520">
        <f t="shared" si="382"/>
        <v>1328</v>
      </c>
      <c r="BM124" s="520">
        <f t="shared" si="383"/>
        <v>818</v>
      </c>
      <c r="BN124" s="520">
        <f t="shared" si="384"/>
        <v>1065</v>
      </c>
      <c r="BO124" s="520">
        <f t="shared" si="385"/>
        <v>1883</v>
      </c>
      <c r="BP124" s="520">
        <f t="shared" si="386"/>
        <v>18</v>
      </c>
      <c r="BQ124" s="520">
        <f t="shared" si="387"/>
        <v>13</v>
      </c>
      <c r="BR124" s="520">
        <f t="shared" si="388"/>
        <v>31</v>
      </c>
      <c r="BS124" s="520">
        <f t="shared" si="389"/>
        <v>0</v>
      </c>
      <c r="BT124" s="520">
        <f t="shared" si="390"/>
        <v>0</v>
      </c>
      <c r="BU124" s="520">
        <f t="shared" si="391"/>
        <v>0</v>
      </c>
      <c r="BV124" s="520">
        <f t="shared" si="392"/>
        <v>0</v>
      </c>
      <c r="BW124" s="520">
        <f t="shared" si="393"/>
        <v>0</v>
      </c>
      <c r="BX124" s="520">
        <f t="shared" si="394"/>
        <v>0</v>
      </c>
      <c r="BY124" s="520">
        <f t="shared" si="395"/>
        <v>2643</v>
      </c>
      <c r="BZ124" s="520">
        <f t="shared" si="396"/>
        <v>2621</v>
      </c>
      <c r="CA124" s="520">
        <f t="shared" si="397"/>
        <v>5264</v>
      </c>
    </row>
    <row r="125" spans="3:79" s="514" customFormat="1" ht="15.75">
      <c r="C125" s="519" t="s">
        <v>263</v>
      </c>
      <c r="D125" s="520">
        <v>1</v>
      </c>
      <c r="E125" s="520">
        <v>12</v>
      </c>
      <c r="F125" s="520">
        <f t="shared" si="398"/>
        <v>13</v>
      </c>
      <c r="G125" s="520">
        <v>1</v>
      </c>
      <c r="H125" s="520">
        <v>6</v>
      </c>
      <c r="I125" s="520">
        <f t="shared" si="399"/>
        <v>7</v>
      </c>
      <c r="J125" s="520">
        <v>1</v>
      </c>
      <c r="K125" s="520">
        <v>15</v>
      </c>
      <c r="L125" s="520">
        <f t="shared" si="400"/>
        <v>16</v>
      </c>
      <c r="M125" s="520">
        <v>8</v>
      </c>
      <c r="N125" s="520">
        <v>19</v>
      </c>
      <c r="O125" s="520">
        <f t="shared" si="401"/>
        <v>27</v>
      </c>
      <c r="P125" s="520">
        <v>2</v>
      </c>
      <c r="Q125" s="520">
        <v>1</v>
      </c>
      <c r="R125" s="520">
        <f t="shared" si="402"/>
        <v>3</v>
      </c>
      <c r="S125" s="520"/>
      <c r="T125" s="520"/>
      <c r="U125" s="520">
        <f t="shared" si="403"/>
        <v>0</v>
      </c>
      <c r="V125" s="520"/>
      <c r="W125" s="520"/>
      <c r="X125" s="520">
        <f t="shared" si="404"/>
        <v>0</v>
      </c>
      <c r="Y125" s="521">
        <f t="shared" si="373"/>
        <v>13</v>
      </c>
      <c r="Z125" s="521">
        <f t="shared" si="373"/>
        <v>53</v>
      </c>
      <c r="AA125" s="522">
        <f t="shared" si="405"/>
        <v>66</v>
      </c>
      <c r="AB125" s="512"/>
      <c r="AC125" s="519" t="s">
        <v>263</v>
      </c>
      <c r="AD125" s="520">
        <v>14</v>
      </c>
      <c r="AE125" s="520">
        <v>3</v>
      </c>
      <c r="AF125" s="520">
        <f t="shared" si="406"/>
        <v>17</v>
      </c>
      <c r="AG125" s="520">
        <v>100</v>
      </c>
      <c r="AH125" s="520">
        <v>81</v>
      </c>
      <c r="AI125" s="520">
        <f t="shared" si="407"/>
        <v>181</v>
      </c>
      <c r="AJ125" s="520">
        <v>58</v>
      </c>
      <c r="AK125" s="520">
        <v>50</v>
      </c>
      <c r="AL125" s="520">
        <f t="shared" si="408"/>
        <v>108</v>
      </c>
      <c r="AM125" s="520">
        <v>14</v>
      </c>
      <c r="AN125" s="520">
        <v>5</v>
      </c>
      <c r="AO125" s="520">
        <f t="shared" si="409"/>
        <v>19</v>
      </c>
      <c r="AP125" s="520">
        <v>6</v>
      </c>
      <c r="AQ125" s="520">
        <v>4</v>
      </c>
      <c r="AR125" s="520">
        <f t="shared" si="410"/>
        <v>10</v>
      </c>
      <c r="AS125" s="520"/>
      <c r="AT125" s="520"/>
      <c r="AU125" s="520">
        <f t="shared" si="411"/>
        <v>0</v>
      </c>
      <c r="AV125" s="520"/>
      <c r="AW125" s="520"/>
      <c r="AX125" s="520">
        <f t="shared" si="412"/>
        <v>0</v>
      </c>
      <c r="AY125" s="521">
        <f t="shared" si="413"/>
        <v>192</v>
      </c>
      <c r="AZ125" s="521">
        <f t="shared" si="414"/>
        <v>143</v>
      </c>
      <c r="BA125" s="522">
        <f t="shared" si="415"/>
        <v>335</v>
      </c>
      <c r="BC125" s="519" t="s">
        <v>263</v>
      </c>
      <c r="BD125" s="520">
        <f t="shared" si="374"/>
        <v>15</v>
      </c>
      <c r="BE125" s="520">
        <f t="shared" si="375"/>
        <v>15</v>
      </c>
      <c r="BF125" s="520">
        <f t="shared" si="376"/>
        <v>30</v>
      </c>
      <c r="BG125" s="520">
        <f t="shared" si="377"/>
        <v>101</v>
      </c>
      <c r="BH125" s="520">
        <f t="shared" si="378"/>
        <v>87</v>
      </c>
      <c r="BI125" s="520">
        <f t="shared" si="379"/>
        <v>188</v>
      </c>
      <c r="BJ125" s="520">
        <f t="shared" si="380"/>
        <v>59</v>
      </c>
      <c r="BK125" s="520">
        <f t="shared" si="381"/>
        <v>65</v>
      </c>
      <c r="BL125" s="520">
        <f t="shared" si="382"/>
        <v>124</v>
      </c>
      <c r="BM125" s="520">
        <f t="shared" si="383"/>
        <v>22</v>
      </c>
      <c r="BN125" s="520">
        <f t="shared" si="384"/>
        <v>24</v>
      </c>
      <c r="BO125" s="520">
        <f t="shared" si="385"/>
        <v>46</v>
      </c>
      <c r="BP125" s="520">
        <f t="shared" si="386"/>
        <v>8</v>
      </c>
      <c r="BQ125" s="520">
        <f t="shared" si="387"/>
        <v>5</v>
      </c>
      <c r="BR125" s="520">
        <f t="shared" si="388"/>
        <v>13</v>
      </c>
      <c r="BS125" s="520">
        <f t="shared" si="389"/>
        <v>0</v>
      </c>
      <c r="BT125" s="520">
        <f t="shared" si="390"/>
        <v>0</v>
      </c>
      <c r="BU125" s="520">
        <f t="shared" si="391"/>
        <v>0</v>
      </c>
      <c r="BV125" s="520">
        <f t="shared" si="392"/>
        <v>0</v>
      </c>
      <c r="BW125" s="520">
        <f t="shared" si="393"/>
        <v>0</v>
      </c>
      <c r="BX125" s="520">
        <f t="shared" si="394"/>
        <v>0</v>
      </c>
      <c r="BY125" s="520">
        <f t="shared" si="395"/>
        <v>205</v>
      </c>
      <c r="BZ125" s="520">
        <f t="shared" si="396"/>
        <v>196</v>
      </c>
      <c r="CA125" s="520">
        <f t="shared" si="397"/>
        <v>401</v>
      </c>
    </row>
    <row r="126" spans="3:79" s="514" customFormat="1" ht="15.75">
      <c r="C126" s="519" t="s">
        <v>264</v>
      </c>
      <c r="D126" s="520"/>
      <c r="E126" s="520"/>
      <c r="F126" s="520">
        <f t="shared" si="398"/>
        <v>0</v>
      </c>
      <c r="G126" s="520"/>
      <c r="H126" s="520"/>
      <c r="I126" s="520">
        <f t="shared" si="399"/>
        <v>0</v>
      </c>
      <c r="J126" s="520"/>
      <c r="K126" s="520"/>
      <c r="L126" s="520">
        <f t="shared" si="400"/>
        <v>0</v>
      </c>
      <c r="M126" s="520"/>
      <c r="N126" s="520"/>
      <c r="O126" s="520">
        <f t="shared" si="401"/>
        <v>0</v>
      </c>
      <c r="P126" s="520"/>
      <c r="Q126" s="520"/>
      <c r="R126" s="520">
        <f t="shared" si="402"/>
        <v>0</v>
      </c>
      <c r="S126" s="520"/>
      <c r="T126" s="520"/>
      <c r="U126" s="520">
        <f t="shared" si="403"/>
        <v>0</v>
      </c>
      <c r="V126" s="520"/>
      <c r="W126" s="520"/>
      <c r="X126" s="520">
        <f t="shared" si="404"/>
        <v>0</v>
      </c>
      <c r="Y126" s="521">
        <f t="shared" si="373"/>
        <v>0</v>
      </c>
      <c r="Z126" s="521">
        <f t="shared" si="373"/>
        <v>0</v>
      </c>
      <c r="AA126" s="522">
        <f t="shared" si="405"/>
        <v>0</v>
      </c>
      <c r="AB126" s="512"/>
      <c r="AC126" s="519" t="s">
        <v>264</v>
      </c>
      <c r="AD126" s="520">
        <v>5</v>
      </c>
      <c r="AE126" s="520">
        <v>3</v>
      </c>
      <c r="AF126" s="520">
        <f t="shared" si="406"/>
        <v>8</v>
      </c>
      <c r="AG126" s="520">
        <v>7</v>
      </c>
      <c r="AH126" s="520">
        <v>8</v>
      </c>
      <c r="AI126" s="520">
        <f t="shared" si="407"/>
        <v>15</v>
      </c>
      <c r="AJ126" s="520">
        <v>7</v>
      </c>
      <c r="AK126" s="520">
        <v>7</v>
      </c>
      <c r="AL126" s="520">
        <f t="shared" si="408"/>
        <v>14</v>
      </c>
      <c r="AM126" s="520">
        <v>1</v>
      </c>
      <c r="AN126" s="520">
        <v>4</v>
      </c>
      <c r="AO126" s="520">
        <f t="shared" si="409"/>
        <v>5</v>
      </c>
      <c r="AP126" s="520">
        <v>0</v>
      </c>
      <c r="AQ126" s="520">
        <v>1</v>
      </c>
      <c r="AR126" s="520">
        <f t="shared" si="410"/>
        <v>1</v>
      </c>
      <c r="AS126" s="520"/>
      <c r="AT126" s="520"/>
      <c r="AU126" s="520">
        <f t="shared" si="411"/>
        <v>0</v>
      </c>
      <c r="AV126" s="520"/>
      <c r="AW126" s="520"/>
      <c r="AX126" s="520">
        <f t="shared" si="412"/>
        <v>0</v>
      </c>
      <c r="AY126" s="521">
        <f t="shared" si="413"/>
        <v>20</v>
      </c>
      <c r="AZ126" s="521">
        <f t="shared" si="414"/>
        <v>23</v>
      </c>
      <c r="BA126" s="522">
        <f t="shared" si="415"/>
        <v>43</v>
      </c>
      <c r="BC126" s="519" t="s">
        <v>264</v>
      </c>
      <c r="BD126" s="520">
        <f t="shared" si="374"/>
        <v>5</v>
      </c>
      <c r="BE126" s="520">
        <f t="shared" si="375"/>
        <v>3</v>
      </c>
      <c r="BF126" s="520">
        <f t="shared" si="376"/>
        <v>8</v>
      </c>
      <c r="BG126" s="520">
        <f t="shared" si="377"/>
        <v>7</v>
      </c>
      <c r="BH126" s="520">
        <f t="shared" si="378"/>
        <v>8</v>
      </c>
      <c r="BI126" s="520">
        <f t="shared" si="379"/>
        <v>15</v>
      </c>
      <c r="BJ126" s="520">
        <f t="shared" si="380"/>
        <v>7</v>
      </c>
      <c r="BK126" s="520">
        <f t="shared" si="381"/>
        <v>7</v>
      </c>
      <c r="BL126" s="520">
        <f t="shared" si="382"/>
        <v>14</v>
      </c>
      <c r="BM126" s="520">
        <f t="shared" si="383"/>
        <v>1</v>
      </c>
      <c r="BN126" s="520">
        <f t="shared" si="384"/>
        <v>4</v>
      </c>
      <c r="BO126" s="520">
        <f t="shared" si="385"/>
        <v>5</v>
      </c>
      <c r="BP126" s="520">
        <f t="shared" si="386"/>
        <v>0</v>
      </c>
      <c r="BQ126" s="520">
        <f t="shared" si="387"/>
        <v>1</v>
      </c>
      <c r="BR126" s="520">
        <f t="shared" si="388"/>
        <v>1</v>
      </c>
      <c r="BS126" s="520">
        <f t="shared" si="389"/>
        <v>0</v>
      </c>
      <c r="BT126" s="520">
        <f t="shared" si="390"/>
        <v>0</v>
      </c>
      <c r="BU126" s="520">
        <f t="shared" si="391"/>
        <v>0</v>
      </c>
      <c r="BV126" s="520">
        <f t="shared" si="392"/>
        <v>0</v>
      </c>
      <c r="BW126" s="520">
        <f t="shared" si="393"/>
        <v>0</v>
      </c>
      <c r="BX126" s="520">
        <f t="shared" si="394"/>
        <v>0</v>
      </c>
      <c r="BY126" s="520">
        <f t="shared" si="395"/>
        <v>20</v>
      </c>
      <c r="BZ126" s="520">
        <f t="shared" si="396"/>
        <v>23</v>
      </c>
      <c r="CA126" s="520">
        <f t="shared" si="397"/>
        <v>43</v>
      </c>
    </row>
    <row r="127" spans="3:79" s="514" customFormat="1" ht="15.75">
      <c r="C127" s="519" t="s">
        <v>184</v>
      </c>
      <c r="D127" s="520"/>
      <c r="E127" s="520"/>
      <c r="F127" s="520">
        <f t="shared" si="398"/>
        <v>0</v>
      </c>
      <c r="G127" s="520"/>
      <c r="H127" s="520"/>
      <c r="I127" s="520">
        <f t="shared" si="399"/>
        <v>0</v>
      </c>
      <c r="J127" s="520"/>
      <c r="K127" s="520"/>
      <c r="L127" s="520">
        <f t="shared" si="400"/>
        <v>0</v>
      </c>
      <c r="M127" s="520"/>
      <c r="N127" s="520"/>
      <c r="O127" s="520">
        <f t="shared" si="401"/>
        <v>0</v>
      </c>
      <c r="P127" s="520"/>
      <c r="Q127" s="520"/>
      <c r="R127" s="520">
        <f t="shared" si="402"/>
        <v>0</v>
      </c>
      <c r="S127" s="520"/>
      <c r="T127" s="520"/>
      <c r="U127" s="520">
        <f t="shared" si="403"/>
        <v>0</v>
      </c>
      <c r="V127" s="520"/>
      <c r="W127" s="520"/>
      <c r="X127" s="520">
        <f t="shared" si="404"/>
        <v>0</v>
      </c>
      <c r="Y127" s="521">
        <f t="shared" si="373"/>
        <v>0</v>
      </c>
      <c r="Z127" s="521">
        <f t="shared" si="373"/>
        <v>0</v>
      </c>
      <c r="AA127" s="522">
        <f t="shared" si="405"/>
        <v>0</v>
      </c>
      <c r="AB127" s="512"/>
      <c r="AC127" s="519" t="s">
        <v>184</v>
      </c>
      <c r="AD127" s="520"/>
      <c r="AE127" s="520"/>
      <c r="AF127" s="520">
        <f t="shared" si="406"/>
        <v>0</v>
      </c>
      <c r="AG127" s="520"/>
      <c r="AH127" s="520"/>
      <c r="AI127" s="520">
        <f t="shared" si="407"/>
        <v>0</v>
      </c>
      <c r="AJ127" s="520"/>
      <c r="AK127" s="520"/>
      <c r="AL127" s="520">
        <f t="shared" si="408"/>
        <v>0</v>
      </c>
      <c r="AM127" s="520"/>
      <c r="AN127" s="520"/>
      <c r="AO127" s="520">
        <f t="shared" si="409"/>
        <v>0</v>
      </c>
      <c r="AP127" s="520"/>
      <c r="AQ127" s="520"/>
      <c r="AR127" s="520">
        <f t="shared" si="410"/>
        <v>0</v>
      </c>
      <c r="AS127" s="520"/>
      <c r="AT127" s="520"/>
      <c r="AU127" s="520">
        <f t="shared" si="411"/>
        <v>0</v>
      </c>
      <c r="AV127" s="520"/>
      <c r="AW127" s="520"/>
      <c r="AX127" s="520">
        <f t="shared" si="412"/>
        <v>0</v>
      </c>
      <c r="AY127" s="521">
        <f t="shared" si="413"/>
        <v>0</v>
      </c>
      <c r="AZ127" s="521">
        <f t="shared" si="414"/>
        <v>0</v>
      </c>
      <c r="BA127" s="522">
        <f t="shared" si="415"/>
        <v>0</v>
      </c>
      <c r="BC127" s="519" t="s">
        <v>184</v>
      </c>
      <c r="BD127" s="520">
        <f t="shared" si="374"/>
        <v>0</v>
      </c>
      <c r="BE127" s="520">
        <f t="shared" si="375"/>
        <v>0</v>
      </c>
      <c r="BF127" s="520">
        <f t="shared" si="376"/>
        <v>0</v>
      </c>
      <c r="BG127" s="520">
        <f t="shared" si="377"/>
        <v>0</v>
      </c>
      <c r="BH127" s="520">
        <f t="shared" si="378"/>
        <v>0</v>
      </c>
      <c r="BI127" s="520">
        <f t="shared" si="379"/>
        <v>0</v>
      </c>
      <c r="BJ127" s="520">
        <f t="shared" si="380"/>
        <v>0</v>
      </c>
      <c r="BK127" s="520">
        <f t="shared" si="381"/>
        <v>0</v>
      </c>
      <c r="BL127" s="520">
        <f t="shared" si="382"/>
        <v>0</v>
      </c>
      <c r="BM127" s="520">
        <f t="shared" si="383"/>
        <v>0</v>
      </c>
      <c r="BN127" s="520">
        <f t="shared" si="384"/>
        <v>0</v>
      </c>
      <c r="BO127" s="520">
        <f t="shared" si="385"/>
        <v>0</v>
      </c>
      <c r="BP127" s="520">
        <f t="shared" si="386"/>
        <v>0</v>
      </c>
      <c r="BQ127" s="520">
        <f t="shared" si="387"/>
        <v>0</v>
      </c>
      <c r="BR127" s="520">
        <f t="shared" si="388"/>
        <v>0</v>
      </c>
      <c r="BS127" s="520">
        <f t="shared" si="389"/>
        <v>0</v>
      </c>
      <c r="BT127" s="520">
        <f t="shared" si="390"/>
        <v>0</v>
      </c>
      <c r="BU127" s="520">
        <f t="shared" si="391"/>
        <v>0</v>
      </c>
      <c r="BV127" s="520">
        <f t="shared" si="392"/>
        <v>0</v>
      </c>
      <c r="BW127" s="520">
        <f t="shared" si="393"/>
        <v>0</v>
      </c>
      <c r="BX127" s="520">
        <f t="shared" si="394"/>
        <v>0</v>
      </c>
      <c r="BY127" s="520">
        <f t="shared" si="395"/>
        <v>0</v>
      </c>
      <c r="BZ127" s="520">
        <f t="shared" si="396"/>
        <v>0</v>
      </c>
      <c r="CA127" s="520">
        <f t="shared" si="397"/>
        <v>0</v>
      </c>
    </row>
    <row r="128" spans="3:79" s="514" customFormat="1" ht="15.75">
      <c r="C128" s="519" t="s">
        <v>6</v>
      </c>
      <c r="D128" s="520">
        <f>SUM(D120:D127)</f>
        <v>905</v>
      </c>
      <c r="E128" s="520">
        <f>SUM(E120:E127)</f>
        <v>829</v>
      </c>
      <c r="F128" s="520">
        <f>SUM(F120:F127)</f>
        <v>1734</v>
      </c>
      <c r="G128" s="520">
        <f t="shared" ref="G128:AA128" si="416">SUM(G120:G127)</f>
        <v>919</v>
      </c>
      <c r="H128" s="520">
        <f t="shared" si="416"/>
        <v>736</v>
      </c>
      <c r="I128" s="520">
        <f t="shared" si="416"/>
        <v>1655</v>
      </c>
      <c r="J128" s="520">
        <f t="shared" si="416"/>
        <v>305</v>
      </c>
      <c r="K128" s="520">
        <f t="shared" si="416"/>
        <v>369</v>
      </c>
      <c r="L128" s="520">
        <f t="shared" si="416"/>
        <v>674</v>
      </c>
      <c r="M128" s="520">
        <f t="shared" si="416"/>
        <v>78</v>
      </c>
      <c r="N128" s="520">
        <f t="shared" si="416"/>
        <v>190</v>
      </c>
      <c r="O128" s="520">
        <f t="shared" si="416"/>
        <v>268</v>
      </c>
      <c r="P128" s="520">
        <f t="shared" si="416"/>
        <v>10</v>
      </c>
      <c r="Q128" s="520">
        <f t="shared" si="416"/>
        <v>11</v>
      </c>
      <c r="R128" s="520">
        <f t="shared" si="416"/>
        <v>21</v>
      </c>
      <c r="S128" s="520">
        <f t="shared" si="416"/>
        <v>0</v>
      </c>
      <c r="T128" s="520">
        <f t="shared" si="416"/>
        <v>0</v>
      </c>
      <c r="U128" s="520">
        <f t="shared" si="416"/>
        <v>0</v>
      </c>
      <c r="V128" s="520">
        <f t="shared" si="416"/>
        <v>0</v>
      </c>
      <c r="W128" s="520">
        <f t="shared" si="416"/>
        <v>0</v>
      </c>
      <c r="X128" s="520">
        <f t="shared" si="416"/>
        <v>0</v>
      </c>
      <c r="Y128" s="520">
        <f t="shared" si="416"/>
        <v>2217</v>
      </c>
      <c r="Z128" s="520">
        <f t="shared" si="416"/>
        <v>2135</v>
      </c>
      <c r="AA128" s="520">
        <f t="shared" si="416"/>
        <v>4352</v>
      </c>
      <c r="AB128" s="512"/>
      <c r="AC128" s="519" t="s">
        <v>6</v>
      </c>
      <c r="AD128" s="520">
        <f>SUM(AD120:AD127)</f>
        <v>2868</v>
      </c>
      <c r="AE128" s="520">
        <f t="shared" ref="AE128" si="417">SUM(AE120:AE127)</f>
        <v>2419</v>
      </c>
      <c r="AF128" s="520">
        <f>SUM(AF120:AF127)</f>
        <v>5287</v>
      </c>
      <c r="AG128" s="520">
        <f t="shared" ref="AG128:AW128" si="418">SUM(AG120:AG127)</f>
        <v>3368</v>
      </c>
      <c r="AH128" s="520">
        <f t="shared" si="418"/>
        <v>2286</v>
      </c>
      <c r="AI128" s="520">
        <f t="shared" si="418"/>
        <v>5654</v>
      </c>
      <c r="AJ128" s="520">
        <f t="shared" si="418"/>
        <v>1859</v>
      </c>
      <c r="AK128" s="520">
        <f t="shared" si="418"/>
        <v>1980</v>
      </c>
      <c r="AL128" s="520">
        <f t="shared" si="418"/>
        <v>3839</v>
      </c>
      <c r="AM128" s="520">
        <f t="shared" si="418"/>
        <v>1025</v>
      </c>
      <c r="AN128" s="520">
        <f t="shared" si="418"/>
        <v>1091</v>
      </c>
      <c r="AO128" s="520">
        <f t="shared" si="418"/>
        <v>2116</v>
      </c>
      <c r="AP128" s="520">
        <f t="shared" si="418"/>
        <v>16</v>
      </c>
      <c r="AQ128" s="520">
        <f t="shared" si="418"/>
        <v>10</v>
      </c>
      <c r="AR128" s="520">
        <f t="shared" si="418"/>
        <v>26</v>
      </c>
      <c r="AS128" s="520">
        <f t="shared" si="418"/>
        <v>0</v>
      </c>
      <c r="AT128" s="520">
        <f t="shared" si="418"/>
        <v>0</v>
      </c>
      <c r="AU128" s="520">
        <f t="shared" si="418"/>
        <v>0</v>
      </c>
      <c r="AV128" s="520">
        <f t="shared" si="418"/>
        <v>0</v>
      </c>
      <c r="AW128" s="520">
        <f t="shared" si="418"/>
        <v>0</v>
      </c>
      <c r="AX128" s="520">
        <f t="shared" ref="AX128:BA128" si="419">SUM(AX120:AX127)</f>
        <v>0</v>
      </c>
      <c r="AY128" s="520">
        <f t="shared" si="419"/>
        <v>9136</v>
      </c>
      <c r="AZ128" s="520">
        <f t="shared" si="419"/>
        <v>7786</v>
      </c>
      <c r="BA128" s="520">
        <f t="shared" si="419"/>
        <v>16922</v>
      </c>
      <c r="BC128" s="519" t="s">
        <v>6</v>
      </c>
      <c r="BD128" s="520">
        <f t="shared" si="374"/>
        <v>3773</v>
      </c>
      <c r="BE128" s="520">
        <f t="shared" si="375"/>
        <v>3248</v>
      </c>
      <c r="BF128" s="520">
        <f t="shared" si="376"/>
        <v>7021</v>
      </c>
      <c r="BG128" s="520">
        <f t="shared" si="377"/>
        <v>4287</v>
      </c>
      <c r="BH128" s="520">
        <f t="shared" si="378"/>
        <v>3022</v>
      </c>
      <c r="BI128" s="520">
        <f t="shared" si="379"/>
        <v>7309</v>
      </c>
      <c r="BJ128" s="520">
        <f t="shared" si="380"/>
        <v>2164</v>
      </c>
      <c r="BK128" s="520">
        <f t="shared" si="381"/>
        <v>2349</v>
      </c>
      <c r="BL128" s="520">
        <f t="shared" si="382"/>
        <v>4513</v>
      </c>
      <c r="BM128" s="520">
        <f t="shared" si="383"/>
        <v>1103</v>
      </c>
      <c r="BN128" s="520">
        <f t="shared" si="384"/>
        <v>1281</v>
      </c>
      <c r="BO128" s="520">
        <f t="shared" si="385"/>
        <v>2384</v>
      </c>
      <c r="BP128" s="520">
        <f t="shared" si="386"/>
        <v>26</v>
      </c>
      <c r="BQ128" s="520">
        <f t="shared" si="387"/>
        <v>21</v>
      </c>
      <c r="BR128" s="520">
        <f t="shared" si="388"/>
        <v>47</v>
      </c>
      <c r="BS128" s="520">
        <f t="shared" si="389"/>
        <v>0</v>
      </c>
      <c r="BT128" s="520">
        <f t="shared" si="390"/>
        <v>0</v>
      </c>
      <c r="BU128" s="520">
        <f t="shared" si="391"/>
        <v>0</v>
      </c>
      <c r="BV128" s="520">
        <f t="shared" si="392"/>
        <v>0</v>
      </c>
      <c r="BW128" s="520">
        <f t="shared" si="393"/>
        <v>0</v>
      </c>
      <c r="BX128" s="520">
        <f t="shared" si="394"/>
        <v>0</v>
      </c>
      <c r="BY128" s="520">
        <f t="shared" si="395"/>
        <v>11353</v>
      </c>
      <c r="BZ128" s="520">
        <f t="shared" si="396"/>
        <v>9921</v>
      </c>
      <c r="CA128" s="520">
        <f t="shared" si="397"/>
        <v>21274</v>
      </c>
    </row>
    <row r="129" spans="3:79" s="514" customFormat="1" ht="16.5" thickBot="1">
      <c r="C129" s="523" t="s">
        <v>185</v>
      </c>
      <c r="D129" s="524">
        <f>D128/$Y$16*100</f>
        <v>20.695174937114107</v>
      </c>
      <c r="E129" s="524">
        <f>E128/$Z$16*100</f>
        <v>20.358546168958743</v>
      </c>
      <c r="F129" s="524">
        <f>F128/$AA$16*100</f>
        <v>20.53285968028419</v>
      </c>
      <c r="G129" s="524">
        <f>G128/$Y$16*100</f>
        <v>21.015321289732452</v>
      </c>
      <c r="H129" s="524">
        <f>H128/$Z$16*100</f>
        <v>18.074656188605111</v>
      </c>
      <c r="I129" s="524">
        <f>I128/$AA$16*100</f>
        <v>19.59739490822972</v>
      </c>
      <c r="J129" s="524">
        <f>J128/$Y$16*100</f>
        <v>6.9746169677566892</v>
      </c>
      <c r="K129" s="524">
        <f>K128/$Z$16*100</f>
        <v>9.0618860510805508</v>
      </c>
      <c r="L129" s="524">
        <f>L128/$AA$16*100</f>
        <v>7.9810538780343405</v>
      </c>
      <c r="M129" s="524">
        <f>M128/$Y$16*100</f>
        <v>1.7836725360164647</v>
      </c>
      <c r="N129" s="524">
        <f>N128/$Z$16*100</f>
        <v>4.6660117878192535</v>
      </c>
      <c r="O129" s="524">
        <f>O128/$AA$16*100</f>
        <v>3.173475429248076</v>
      </c>
      <c r="P129" s="524">
        <f>P128/$Y$16*100</f>
        <v>0.22867596615595698</v>
      </c>
      <c r="Q129" s="524">
        <f>Q128/$Z$16*100</f>
        <v>0.27013752455795675</v>
      </c>
      <c r="R129" s="524">
        <f>R128/$AA$16*100</f>
        <v>0.24866785079928952</v>
      </c>
      <c r="S129" s="524">
        <f>S128/$Y$16*100</f>
        <v>0</v>
      </c>
      <c r="T129" s="524">
        <f>T128/$Z$16*100</f>
        <v>0</v>
      </c>
      <c r="U129" s="524">
        <f>U128/$AA$16*100</f>
        <v>0</v>
      </c>
      <c r="V129" s="524">
        <f>V128/$Y$16*100</f>
        <v>0</v>
      </c>
      <c r="W129" s="524">
        <f>W128/$Z$16*100</f>
        <v>0</v>
      </c>
      <c r="X129" s="524">
        <f>X128/$AA$16*100</f>
        <v>0</v>
      </c>
      <c r="Y129" s="524">
        <f>Y128/$Y$16*100</f>
        <v>50.697461696775669</v>
      </c>
      <c r="Z129" s="524">
        <f>Z128/$Z$16*100</f>
        <v>52.431237721021603</v>
      </c>
      <c r="AA129" s="524">
        <f>AA128/$AA$16*100</f>
        <v>51.533451746595617</v>
      </c>
      <c r="AB129" s="525"/>
      <c r="AC129" s="523" t="s">
        <v>185</v>
      </c>
      <c r="AD129" s="524"/>
      <c r="AE129" s="524"/>
      <c r="AF129" s="524"/>
      <c r="AG129" s="524"/>
      <c r="AH129" s="524"/>
      <c r="AI129" s="524"/>
      <c r="AJ129" s="524"/>
      <c r="AK129" s="524"/>
      <c r="AL129" s="524"/>
      <c r="AM129" s="524"/>
      <c r="AN129" s="524"/>
      <c r="AO129" s="524"/>
      <c r="AP129" s="524"/>
      <c r="AQ129" s="524"/>
      <c r="AR129" s="524"/>
      <c r="AS129" s="524"/>
      <c r="AT129" s="524"/>
      <c r="AU129" s="524"/>
      <c r="AV129" s="524"/>
      <c r="AW129" s="524"/>
      <c r="AX129" s="524"/>
      <c r="AY129" s="524"/>
      <c r="AZ129" s="524"/>
      <c r="BA129" s="524"/>
      <c r="BC129" s="523" t="s">
        <v>185</v>
      </c>
      <c r="BD129" s="524">
        <f>BD128/$BY$16*100</f>
        <v>18.710637242747335</v>
      </c>
      <c r="BE129" s="524">
        <f>BE128/$BZ$16*100</f>
        <v>17.503772364733781</v>
      </c>
      <c r="BF129" s="524">
        <f>BF128/$CA$16*100</f>
        <v>18.132279641538183</v>
      </c>
      <c r="BG129" s="524">
        <f>BG128/$BY$16*100</f>
        <v>21.259608232085299</v>
      </c>
      <c r="BH129" s="524">
        <f>BH128/$BZ$16*100</f>
        <v>16.285837464970896</v>
      </c>
      <c r="BI129" s="524">
        <f>BI128/$CA$16*100</f>
        <v>18.87606208517342</v>
      </c>
      <c r="BJ129" s="524">
        <f>BJ128/$BY$16*100</f>
        <v>10.731465410364493</v>
      </c>
      <c r="BK129" s="524">
        <f>BK128/$BZ$16*100</f>
        <v>12.658978228066395</v>
      </c>
      <c r="BL129" s="524">
        <f>BL128/$CA$16*100</f>
        <v>11.655174194881331</v>
      </c>
      <c r="BM129" s="524">
        <f>BM128/$BY$16*100</f>
        <v>5.4698735432680392</v>
      </c>
      <c r="BN129" s="524">
        <f>BN128/$BZ$16*100</f>
        <v>6.9034274628152623</v>
      </c>
      <c r="BO129" s="524">
        <f>BO128/$CA$16*100</f>
        <v>6.1568657834250144</v>
      </c>
      <c r="BP129" s="524">
        <f>BP128/$BY$16*100</f>
        <v>0.12893627572526656</v>
      </c>
      <c r="BQ129" s="524">
        <f>BQ128/$BZ$16*100</f>
        <v>0.11317094201336494</v>
      </c>
      <c r="BR129" s="524">
        <f>BR128/$CA$16*100</f>
        <v>0.12138116267658375</v>
      </c>
      <c r="BS129" s="524">
        <f>BS128/$BY$16*100</f>
        <v>0</v>
      </c>
      <c r="BT129" s="524">
        <f>BT128/$BZ$16*100</f>
        <v>0</v>
      </c>
      <c r="BU129" s="524">
        <f>BU128/$CA$16*100</f>
        <v>0</v>
      </c>
      <c r="BV129" s="524">
        <f>BV128/$BY$16*100</f>
        <v>0</v>
      </c>
      <c r="BW129" s="524">
        <f>BW128/$BZ$16*100</f>
        <v>0</v>
      </c>
      <c r="BX129" s="524">
        <f>BX128/$CA$16*100</f>
        <v>0</v>
      </c>
      <c r="BY129" s="524">
        <f>BY128/$BY$16*100</f>
        <v>56.300520704190426</v>
      </c>
      <c r="BZ129" s="524">
        <f>BZ128/$BZ$16*100</f>
        <v>53.465186462599704</v>
      </c>
      <c r="CA129" s="524">
        <f>CA128/$CA$16*100</f>
        <v>54.941762867694536</v>
      </c>
    </row>
    <row r="131" spans="3:79" s="514" customFormat="1" ht="15.75">
      <c r="C131" s="512" t="s">
        <v>489</v>
      </c>
      <c r="D131" s="512"/>
      <c r="E131" s="512"/>
      <c r="F131" s="512"/>
      <c r="G131" s="512"/>
      <c r="H131" s="512"/>
      <c r="I131" s="512"/>
      <c r="J131" s="513" t="s">
        <v>188</v>
      </c>
      <c r="K131" s="513"/>
      <c r="L131" s="513"/>
      <c r="M131" s="512"/>
      <c r="N131" s="512"/>
      <c r="O131" s="512"/>
      <c r="P131" s="512"/>
      <c r="Q131" s="512"/>
      <c r="R131" s="512"/>
      <c r="S131" s="512"/>
      <c r="T131" s="512"/>
      <c r="U131" s="512"/>
      <c r="V131" s="512"/>
      <c r="W131" s="512"/>
      <c r="X131" s="512"/>
      <c r="Y131" s="512"/>
      <c r="Z131" s="512"/>
      <c r="AA131" s="512"/>
      <c r="AB131" s="512"/>
      <c r="AC131" s="512" t="s">
        <v>489</v>
      </c>
      <c r="AD131" s="512"/>
      <c r="AE131" s="512"/>
      <c r="AF131" s="512"/>
      <c r="AG131" s="512"/>
      <c r="AH131" s="512"/>
      <c r="AI131" s="512"/>
      <c r="AJ131" s="550" t="s">
        <v>188</v>
      </c>
      <c r="AK131" s="550"/>
      <c r="AL131" s="550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  <c r="BA131" s="512"/>
      <c r="BC131" s="512" t="s">
        <v>489</v>
      </c>
      <c r="BD131" s="512"/>
      <c r="BE131" s="512"/>
      <c r="BF131" s="512"/>
      <c r="BG131" s="512"/>
      <c r="BH131" s="512"/>
      <c r="BI131" s="512"/>
      <c r="BJ131" s="550" t="s">
        <v>188</v>
      </c>
      <c r="BK131" s="550"/>
      <c r="BL131" s="550"/>
      <c r="BM131" s="512"/>
      <c r="BN131" s="512"/>
      <c r="BO131" s="512"/>
      <c r="BP131" s="512"/>
      <c r="BQ131" s="512"/>
      <c r="BR131" s="512"/>
      <c r="BS131" s="512"/>
      <c r="BT131" s="512"/>
      <c r="BU131" s="512"/>
      <c r="BV131" s="512"/>
      <c r="BW131" s="512"/>
      <c r="BX131" s="512"/>
      <c r="BY131" s="512"/>
      <c r="BZ131" s="512"/>
      <c r="CA131" s="512"/>
    </row>
    <row r="132" spans="3:79" s="514" customFormat="1" ht="16.5" thickBot="1">
      <c r="C132" s="1410" t="s">
        <v>861</v>
      </c>
      <c r="D132" s="1410"/>
      <c r="E132" s="1410"/>
      <c r="F132" s="1410"/>
      <c r="G132" s="1410"/>
      <c r="H132" s="1410"/>
      <c r="I132" s="1410"/>
      <c r="J132" s="1410"/>
      <c r="K132" s="1410"/>
      <c r="L132" s="1410"/>
      <c r="M132" s="1410"/>
      <c r="N132" s="1410"/>
      <c r="O132" s="1410"/>
      <c r="P132" s="1410"/>
      <c r="Q132" s="1410"/>
      <c r="R132" s="1410"/>
      <c r="S132" s="1410"/>
      <c r="T132" s="1410"/>
      <c r="U132" s="1410"/>
      <c r="V132" s="1410"/>
      <c r="W132" s="1410"/>
      <c r="X132" s="1410"/>
      <c r="Y132" s="1410"/>
      <c r="Z132" s="1410"/>
      <c r="AA132" s="1410"/>
      <c r="AB132" s="515"/>
      <c r="AC132" s="1410" t="s">
        <v>861</v>
      </c>
      <c r="AD132" s="1410"/>
      <c r="AE132" s="1410"/>
      <c r="AF132" s="1410"/>
      <c r="AG132" s="1410"/>
      <c r="AH132" s="1410"/>
      <c r="AI132" s="1410"/>
      <c r="AJ132" s="1410"/>
      <c r="AK132" s="1410"/>
      <c r="AL132" s="1410"/>
      <c r="AM132" s="1410"/>
      <c r="AN132" s="1410"/>
      <c r="AO132" s="1410"/>
      <c r="AP132" s="1410"/>
      <c r="AQ132" s="1410"/>
      <c r="AR132" s="1410"/>
      <c r="AS132" s="1410"/>
      <c r="AT132" s="1410"/>
      <c r="AU132" s="1410"/>
      <c r="AV132" s="1410"/>
      <c r="AW132" s="1410"/>
      <c r="AX132" s="1410"/>
      <c r="AY132" s="1410"/>
      <c r="AZ132" s="1410"/>
      <c r="BA132" s="1410"/>
      <c r="BC132" s="1410" t="s">
        <v>861</v>
      </c>
      <c r="BD132" s="1410"/>
      <c r="BE132" s="1410"/>
      <c r="BF132" s="1410"/>
      <c r="BG132" s="1410"/>
      <c r="BH132" s="1410"/>
      <c r="BI132" s="1410"/>
      <c r="BJ132" s="1410"/>
      <c r="BK132" s="1410"/>
      <c r="BL132" s="1410"/>
      <c r="BM132" s="1410"/>
      <c r="BN132" s="1410"/>
      <c r="BO132" s="1410"/>
      <c r="BP132" s="1410"/>
      <c r="BQ132" s="1410"/>
      <c r="BR132" s="1410"/>
      <c r="BS132" s="1410"/>
      <c r="BT132" s="1410"/>
      <c r="BU132" s="1410"/>
      <c r="BV132" s="1410"/>
      <c r="BW132" s="1410"/>
      <c r="BX132" s="1410"/>
      <c r="BY132" s="1410"/>
      <c r="BZ132" s="1410"/>
      <c r="CA132" s="1410"/>
    </row>
    <row r="133" spans="3:79" s="514" customFormat="1" ht="15.75" customHeight="1">
      <c r="C133" s="516"/>
      <c r="D133" s="1411" t="s">
        <v>95</v>
      </c>
      <c r="E133" s="1411"/>
      <c r="F133" s="1411"/>
      <c r="G133" s="1411"/>
      <c r="H133" s="1411"/>
      <c r="I133" s="1411"/>
      <c r="J133" s="1411"/>
      <c r="K133" s="1411"/>
      <c r="L133" s="1411"/>
      <c r="M133" s="1411"/>
      <c r="N133" s="1411"/>
      <c r="O133" s="1411"/>
      <c r="P133" s="1411"/>
      <c r="Q133" s="1411"/>
      <c r="R133" s="1411"/>
      <c r="S133" s="1411"/>
      <c r="T133" s="1411"/>
      <c r="U133" s="1411"/>
      <c r="V133" s="1411"/>
      <c r="W133" s="1411"/>
      <c r="X133" s="1411"/>
      <c r="Y133" s="1412"/>
      <c r="Z133" s="1412"/>
      <c r="AA133" s="1413"/>
      <c r="AB133" s="515"/>
      <c r="AC133" s="516"/>
      <c r="AD133" s="1411" t="s">
        <v>0</v>
      </c>
      <c r="AE133" s="1411"/>
      <c r="AF133" s="1411"/>
      <c r="AG133" s="1411"/>
      <c r="AH133" s="1411"/>
      <c r="AI133" s="1411"/>
      <c r="AJ133" s="1411"/>
      <c r="AK133" s="1411"/>
      <c r="AL133" s="1411"/>
      <c r="AM133" s="1411"/>
      <c r="AN133" s="1411"/>
      <c r="AO133" s="1411"/>
      <c r="AP133" s="1411"/>
      <c r="AQ133" s="1411"/>
      <c r="AR133" s="1411"/>
      <c r="AS133" s="1411"/>
      <c r="AT133" s="1411"/>
      <c r="AU133" s="1411"/>
      <c r="AV133" s="1411"/>
      <c r="AW133" s="1411"/>
      <c r="AX133" s="1411"/>
      <c r="AY133" s="1412"/>
      <c r="AZ133" s="1412"/>
      <c r="BA133" s="1413"/>
      <c r="BC133" s="516"/>
      <c r="BD133" s="1412" t="s">
        <v>0</v>
      </c>
      <c r="BE133" s="1414"/>
      <c r="BF133" s="1414"/>
      <c r="BG133" s="1414"/>
      <c r="BH133" s="1414"/>
      <c r="BI133" s="1414"/>
      <c r="BJ133" s="1414"/>
      <c r="BK133" s="1414"/>
      <c r="BL133" s="1414"/>
      <c r="BM133" s="1414"/>
      <c r="BN133" s="1414"/>
      <c r="BO133" s="1414"/>
      <c r="BP133" s="1414"/>
      <c r="BQ133" s="1414"/>
      <c r="BR133" s="1414"/>
      <c r="BS133" s="1414"/>
      <c r="BT133" s="1414"/>
      <c r="BU133" s="1414"/>
      <c r="BV133" s="1414"/>
      <c r="BW133" s="1414"/>
      <c r="BX133" s="1414"/>
      <c r="BY133" s="1414"/>
      <c r="BZ133" s="1414"/>
      <c r="CA133" s="1415"/>
    </row>
    <row r="134" spans="3:79" s="514" customFormat="1" ht="15.75" customHeight="1">
      <c r="C134" s="1405" t="s">
        <v>180</v>
      </c>
      <c r="D134" s="1406">
        <v>1</v>
      </c>
      <c r="E134" s="1407"/>
      <c r="F134" s="1408"/>
      <c r="G134" s="1406">
        <v>2</v>
      </c>
      <c r="H134" s="1407"/>
      <c r="I134" s="1408"/>
      <c r="J134" s="1406">
        <v>3</v>
      </c>
      <c r="K134" s="1407"/>
      <c r="L134" s="1408"/>
      <c r="M134" s="1406">
        <v>4</v>
      </c>
      <c r="N134" s="1407"/>
      <c r="O134" s="1408"/>
      <c r="P134" s="1406">
        <v>5</v>
      </c>
      <c r="Q134" s="1407"/>
      <c r="R134" s="1408"/>
      <c r="S134" s="1406">
        <v>6</v>
      </c>
      <c r="T134" s="1407"/>
      <c r="U134" s="1408"/>
      <c r="V134" s="1406" t="s">
        <v>182</v>
      </c>
      <c r="W134" s="1407"/>
      <c r="X134" s="1408"/>
      <c r="Y134" s="1406" t="s">
        <v>179</v>
      </c>
      <c r="Z134" s="1407"/>
      <c r="AA134" s="1409"/>
      <c r="AB134" s="515"/>
      <c r="AC134" s="1405" t="s">
        <v>180</v>
      </c>
      <c r="AD134" s="1406">
        <v>1</v>
      </c>
      <c r="AE134" s="1407"/>
      <c r="AF134" s="1408"/>
      <c r="AG134" s="1406">
        <v>2</v>
      </c>
      <c r="AH134" s="1407"/>
      <c r="AI134" s="1408"/>
      <c r="AJ134" s="1406">
        <v>3</v>
      </c>
      <c r="AK134" s="1407"/>
      <c r="AL134" s="1408"/>
      <c r="AM134" s="1406">
        <v>4</v>
      </c>
      <c r="AN134" s="1407"/>
      <c r="AO134" s="1408"/>
      <c r="AP134" s="1406">
        <v>5</v>
      </c>
      <c r="AQ134" s="1407"/>
      <c r="AR134" s="1408"/>
      <c r="AS134" s="1406">
        <v>6</v>
      </c>
      <c r="AT134" s="1407"/>
      <c r="AU134" s="1408"/>
      <c r="AV134" s="1406" t="s">
        <v>182</v>
      </c>
      <c r="AW134" s="1407"/>
      <c r="AX134" s="1408"/>
      <c r="AY134" s="1406" t="s">
        <v>179</v>
      </c>
      <c r="AZ134" s="1407"/>
      <c r="BA134" s="1409"/>
      <c r="BC134" s="1405" t="s">
        <v>180</v>
      </c>
      <c r="BD134" s="1406">
        <v>1</v>
      </c>
      <c r="BE134" s="1407"/>
      <c r="BF134" s="1408"/>
      <c r="BG134" s="1406">
        <v>2</v>
      </c>
      <c r="BH134" s="1407"/>
      <c r="BI134" s="1408"/>
      <c r="BJ134" s="1406">
        <v>3</v>
      </c>
      <c r="BK134" s="1407"/>
      <c r="BL134" s="1408"/>
      <c r="BM134" s="1406">
        <v>4</v>
      </c>
      <c r="BN134" s="1407"/>
      <c r="BO134" s="1408"/>
      <c r="BP134" s="1406">
        <v>5</v>
      </c>
      <c r="BQ134" s="1407"/>
      <c r="BR134" s="1408"/>
      <c r="BS134" s="1406">
        <v>6</v>
      </c>
      <c r="BT134" s="1407"/>
      <c r="BU134" s="1408"/>
      <c r="BV134" s="1406" t="s">
        <v>182</v>
      </c>
      <c r="BW134" s="1407"/>
      <c r="BX134" s="1408"/>
      <c r="BY134" s="1406" t="s">
        <v>179</v>
      </c>
      <c r="BZ134" s="1407"/>
      <c r="CA134" s="1409"/>
    </row>
    <row r="135" spans="3:79" s="514" customFormat="1" ht="15.75">
      <c r="C135" s="1405"/>
      <c r="D135" s="518" t="s">
        <v>240</v>
      </c>
      <c r="E135" s="518" t="s">
        <v>241</v>
      </c>
      <c r="F135" s="518" t="s">
        <v>234</v>
      </c>
      <c r="G135" s="518" t="s">
        <v>240</v>
      </c>
      <c r="H135" s="518" t="s">
        <v>241</v>
      </c>
      <c r="I135" s="518" t="s">
        <v>234</v>
      </c>
      <c r="J135" s="518" t="s">
        <v>240</v>
      </c>
      <c r="K135" s="518" t="s">
        <v>241</v>
      </c>
      <c r="L135" s="518" t="s">
        <v>234</v>
      </c>
      <c r="M135" s="518" t="s">
        <v>240</v>
      </c>
      <c r="N135" s="518" t="s">
        <v>241</v>
      </c>
      <c r="O135" s="518" t="s">
        <v>234</v>
      </c>
      <c r="P135" s="518" t="s">
        <v>240</v>
      </c>
      <c r="Q135" s="518" t="s">
        <v>241</v>
      </c>
      <c r="R135" s="518" t="s">
        <v>234</v>
      </c>
      <c r="S135" s="518" t="s">
        <v>240</v>
      </c>
      <c r="T135" s="518" t="s">
        <v>241</v>
      </c>
      <c r="U135" s="518" t="s">
        <v>234</v>
      </c>
      <c r="V135" s="518" t="s">
        <v>240</v>
      </c>
      <c r="W135" s="518" t="s">
        <v>241</v>
      </c>
      <c r="X135" s="518" t="s">
        <v>234</v>
      </c>
      <c r="Y135" s="518" t="s">
        <v>240</v>
      </c>
      <c r="Z135" s="518" t="s">
        <v>241</v>
      </c>
      <c r="AA135" s="518" t="s">
        <v>234</v>
      </c>
      <c r="AB135" s="515"/>
      <c r="AC135" s="1405"/>
      <c r="AD135" s="518" t="s">
        <v>240</v>
      </c>
      <c r="AE135" s="518" t="s">
        <v>241</v>
      </c>
      <c r="AF135" s="518" t="s">
        <v>234</v>
      </c>
      <c r="AG135" s="518" t="s">
        <v>240</v>
      </c>
      <c r="AH135" s="518" t="s">
        <v>241</v>
      </c>
      <c r="AI135" s="518" t="s">
        <v>234</v>
      </c>
      <c r="AJ135" s="518" t="s">
        <v>240</v>
      </c>
      <c r="AK135" s="518" t="s">
        <v>241</v>
      </c>
      <c r="AL135" s="518" t="s">
        <v>234</v>
      </c>
      <c r="AM135" s="518" t="s">
        <v>240</v>
      </c>
      <c r="AN135" s="518" t="s">
        <v>241</v>
      </c>
      <c r="AO135" s="518" t="s">
        <v>234</v>
      </c>
      <c r="AP135" s="518" t="s">
        <v>240</v>
      </c>
      <c r="AQ135" s="518" t="s">
        <v>241</v>
      </c>
      <c r="AR135" s="518" t="s">
        <v>234</v>
      </c>
      <c r="AS135" s="518" t="s">
        <v>240</v>
      </c>
      <c r="AT135" s="518" t="s">
        <v>241</v>
      </c>
      <c r="AU135" s="518" t="s">
        <v>234</v>
      </c>
      <c r="AV135" s="518" t="s">
        <v>240</v>
      </c>
      <c r="AW135" s="518" t="s">
        <v>241</v>
      </c>
      <c r="AX135" s="518" t="s">
        <v>234</v>
      </c>
      <c r="AY135" s="518" t="s">
        <v>240</v>
      </c>
      <c r="AZ135" s="518" t="s">
        <v>241</v>
      </c>
      <c r="BA135" s="518" t="s">
        <v>234</v>
      </c>
      <c r="BC135" s="1405"/>
      <c r="BD135" s="518" t="s">
        <v>240</v>
      </c>
      <c r="BE135" s="518" t="s">
        <v>241</v>
      </c>
      <c r="BF135" s="518" t="s">
        <v>234</v>
      </c>
      <c r="BG135" s="518" t="s">
        <v>240</v>
      </c>
      <c r="BH135" s="518" t="s">
        <v>241</v>
      </c>
      <c r="BI135" s="518" t="s">
        <v>234</v>
      </c>
      <c r="BJ135" s="518" t="s">
        <v>240</v>
      </c>
      <c r="BK135" s="518" t="s">
        <v>241</v>
      </c>
      <c r="BL135" s="518" t="s">
        <v>234</v>
      </c>
      <c r="BM135" s="518" t="s">
        <v>240</v>
      </c>
      <c r="BN135" s="518" t="s">
        <v>241</v>
      </c>
      <c r="BO135" s="518" t="s">
        <v>234</v>
      </c>
      <c r="BP135" s="518" t="s">
        <v>240</v>
      </c>
      <c r="BQ135" s="518" t="s">
        <v>241</v>
      </c>
      <c r="BR135" s="518" t="s">
        <v>234</v>
      </c>
      <c r="BS135" s="518" t="s">
        <v>240</v>
      </c>
      <c r="BT135" s="518" t="s">
        <v>241</v>
      </c>
      <c r="BU135" s="518" t="s">
        <v>234</v>
      </c>
      <c r="BV135" s="518" t="s">
        <v>240</v>
      </c>
      <c r="BW135" s="518" t="s">
        <v>241</v>
      </c>
      <c r="BX135" s="518" t="s">
        <v>234</v>
      </c>
      <c r="BY135" s="518" t="s">
        <v>240</v>
      </c>
      <c r="BZ135" s="518" t="s">
        <v>241</v>
      </c>
      <c r="CA135" s="518" t="s">
        <v>234</v>
      </c>
    </row>
    <row r="136" spans="3:79" s="514" customFormat="1" ht="15.75">
      <c r="C136" s="519" t="s">
        <v>183</v>
      </c>
      <c r="D136" s="520">
        <v>0</v>
      </c>
      <c r="E136" s="520">
        <v>0</v>
      </c>
      <c r="F136" s="520">
        <f>D136+E136</f>
        <v>0</v>
      </c>
      <c r="G136" s="520">
        <v>0</v>
      </c>
      <c r="H136" s="520">
        <v>0</v>
      </c>
      <c r="I136" s="520">
        <f>G136+H136</f>
        <v>0</v>
      </c>
      <c r="J136" s="520">
        <v>0</v>
      </c>
      <c r="K136" s="520">
        <v>0</v>
      </c>
      <c r="L136" s="520">
        <f>J136+K136</f>
        <v>0</v>
      </c>
      <c r="M136" s="520">
        <v>0</v>
      </c>
      <c r="N136" s="520">
        <v>0</v>
      </c>
      <c r="O136" s="520">
        <f>M136+N136</f>
        <v>0</v>
      </c>
      <c r="P136" s="740"/>
      <c r="Q136" s="740"/>
      <c r="R136" s="520">
        <f>SUM(P136:Q136)</f>
        <v>0</v>
      </c>
      <c r="S136" s="520"/>
      <c r="T136" s="520"/>
      <c r="U136" s="520">
        <f>S136+T136</f>
        <v>0</v>
      </c>
      <c r="V136" s="520"/>
      <c r="W136" s="520"/>
      <c r="X136" s="520">
        <f>V136+W136</f>
        <v>0</v>
      </c>
      <c r="Y136" s="521">
        <f t="shared" ref="Y136:AA143" si="420">D136+G136+J136+M136+P136+S136+V136</f>
        <v>0</v>
      </c>
      <c r="Z136" s="521">
        <f t="shared" si="420"/>
        <v>0</v>
      </c>
      <c r="AA136" s="521">
        <f t="shared" si="420"/>
        <v>0</v>
      </c>
      <c r="AB136" s="512"/>
      <c r="AC136" s="519" t="s">
        <v>183</v>
      </c>
      <c r="AD136" s="520">
        <v>0</v>
      </c>
      <c r="AE136" s="520">
        <v>0</v>
      </c>
      <c r="AF136" s="520">
        <f>AD136+AE136</f>
        <v>0</v>
      </c>
      <c r="AG136" s="520"/>
      <c r="AH136" s="520">
        <v>0</v>
      </c>
      <c r="AI136" s="520">
        <f>AG136+AH136</f>
        <v>0</v>
      </c>
      <c r="AJ136" s="520"/>
      <c r="AK136" s="520"/>
      <c r="AL136" s="520">
        <f>AJ136+AK136</f>
        <v>0</v>
      </c>
      <c r="AM136" s="520"/>
      <c r="AN136" s="520"/>
      <c r="AO136" s="520">
        <f>AM136+AN136</f>
        <v>0</v>
      </c>
      <c r="AP136" s="520"/>
      <c r="AQ136" s="520"/>
      <c r="AR136" s="520">
        <f>SUM(AP136:AQ136)</f>
        <v>0</v>
      </c>
      <c r="AS136" s="520"/>
      <c r="AT136" s="520"/>
      <c r="AU136" s="520">
        <f>AS136+AT136</f>
        <v>0</v>
      </c>
      <c r="AV136" s="520"/>
      <c r="AW136" s="520"/>
      <c r="AX136" s="520">
        <f>AV136+AW136</f>
        <v>0</v>
      </c>
      <c r="AY136" s="521">
        <f>AD136+AG136+AJ136+AM136+AP136+AS136+AV136</f>
        <v>0</v>
      </c>
      <c r="AZ136" s="521">
        <f>AE136+AH136+AK136+AN136+AQ136+AT136+AW136</f>
        <v>0</v>
      </c>
      <c r="BA136" s="522">
        <f>AY136+AZ136</f>
        <v>0</v>
      </c>
      <c r="BC136" s="519" t="s">
        <v>183</v>
      </c>
      <c r="BD136" s="520">
        <v>0</v>
      </c>
      <c r="BE136" s="520">
        <v>0</v>
      </c>
      <c r="BF136" s="520">
        <f t="shared" ref="BF136:BF141" si="421">F136+AF136</f>
        <v>0</v>
      </c>
      <c r="BG136" s="520">
        <v>0</v>
      </c>
      <c r="BH136" s="520">
        <v>0</v>
      </c>
      <c r="BI136" s="520">
        <f t="shared" ref="BI136:BI141" si="422">I136+AI136</f>
        <v>0</v>
      </c>
      <c r="BJ136" s="520">
        <v>0</v>
      </c>
      <c r="BK136" s="520">
        <v>0</v>
      </c>
      <c r="BL136" s="520">
        <f t="shared" ref="BL136:BW143" si="423">L136+AL136</f>
        <v>0</v>
      </c>
      <c r="BM136" s="520">
        <v>0</v>
      </c>
      <c r="BN136" s="520">
        <v>0</v>
      </c>
      <c r="BO136" s="520">
        <f t="shared" si="423"/>
        <v>0</v>
      </c>
      <c r="BP136" s="520">
        <f t="shared" si="423"/>
        <v>0</v>
      </c>
      <c r="BQ136" s="520">
        <f t="shared" si="423"/>
        <v>0</v>
      </c>
      <c r="BR136" s="520">
        <f t="shared" si="423"/>
        <v>0</v>
      </c>
      <c r="BS136" s="520">
        <f t="shared" si="423"/>
        <v>0</v>
      </c>
      <c r="BT136" s="520">
        <f t="shared" si="423"/>
        <v>0</v>
      </c>
      <c r="BU136" s="520">
        <f t="shared" si="423"/>
        <v>0</v>
      </c>
      <c r="BV136" s="520">
        <f t="shared" si="423"/>
        <v>0</v>
      </c>
      <c r="BW136" s="520">
        <f t="shared" si="423"/>
        <v>0</v>
      </c>
      <c r="BX136" s="520">
        <f t="shared" ref="BX136:BZ141" si="424">X136+AX136</f>
        <v>0</v>
      </c>
      <c r="BY136" s="520">
        <f t="shared" si="424"/>
        <v>0</v>
      </c>
      <c r="BZ136" s="520">
        <f t="shared" si="424"/>
        <v>0</v>
      </c>
      <c r="CA136" s="520">
        <f t="shared" ref="CA136:CA144" si="425">AA136+BA136</f>
        <v>0</v>
      </c>
    </row>
    <row r="137" spans="3:79" s="514" customFormat="1" ht="15.75">
      <c r="C137" s="519" t="s">
        <v>259</v>
      </c>
      <c r="D137" s="520">
        <v>0</v>
      </c>
      <c r="E137" s="520">
        <v>0</v>
      </c>
      <c r="F137" s="520">
        <f t="shared" ref="F137:F143" si="426">D137+E137</f>
        <v>0</v>
      </c>
      <c r="G137" s="520">
        <v>0</v>
      </c>
      <c r="H137" s="520">
        <v>0</v>
      </c>
      <c r="I137" s="520">
        <f t="shared" ref="I137:I143" si="427">G137+H137</f>
        <v>0</v>
      </c>
      <c r="J137" s="520">
        <v>0</v>
      </c>
      <c r="K137" s="520">
        <v>0</v>
      </c>
      <c r="L137" s="520">
        <f t="shared" ref="L137:L143" si="428">J137+K137</f>
        <v>0</v>
      </c>
      <c r="M137" s="520">
        <v>0</v>
      </c>
      <c r="N137" s="520">
        <v>0</v>
      </c>
      <c r="O137" s="520">
        <f t="shared" ref="O137:O143" si="429">M137+N137</f>
        <v>0</v>
      </c>
      <c r="P137" s="740"/>
      <c r="Q137" s="740"/>
      <c r="R137" s="520">
        <f t="shared" ref="R137:R143" si="430">SUM(P137:Q137)</f>
        <v>0</v>
      </c>
      <c r="S137" s="520"/>
      <c r="T137" s="520"/>
      <c r="U137" s="520">
        <f t="shared" ref="U137:U143" si="431">S137+T137</f>
        <v>0</v>
      </c>
      <c r="V137" s="520"/>
      <c r="W137" s="520"/>
      <c r="X137" s="520">
        <f t="shared" ref="X137:X143" si="432">V137+W137</f>
        <v>0</v>
      </c>
      <c r="Y137" s="521">
        <f t="shared" si="420"/>
        <v>0</v>
      </c>
      <c r="Z137" s="521">
        <f t="shared" si="420"/>
        <v>0</v>
      </c>
      <c r="AA137" s="521">
        <f t="shared" si="420"/>
        <v>0</v>
      </c>
      <c r="AB137" s="512"/>
      <c r="AC137" s="519" t="s">
        <v>259</v>
      </c>
      <c r="AD137" s="745">
        <v>0</v>
      </c>
      <c r="AE137" s="745">
        <v>0</v>
      </c>
      <c r="AF137" s="520">
        <f t="shared" ref="AF137:AF143" si="433">AD137+AE137</f>
        <v>0</v>
      </c>
      <c r="AG137" s="520">
        <v>0</v>
      </c>
      <c r="AH137" s="520">
        <v>0</v>
      </c>
      <c r="AI137" s="520">
        <f t="shared" ref="AI137:AI143" si="434">AG137+AH137</f>
        <v>0</v>
      </c>
      <c r="AJ137" s="520">
        <v>0</v>
      </c>
      <c r="AK137" s="520">
        <v>0</v>
      </c>
      <c r="AL137" s="520">
        <f t="shared" ref="AL137:AL143" si="435">AJ137+AK137</f>
        <v>0</v>
      </c>
      <c r="AM137" s="520">
        <v>0</v>
      </c>
      <c r="AN137" s="520">
        <v>0</v>
      </c>
      <c r="AO137" s="520">
        <f t="shared" ref="AO137:AO143" si="436">AM137+AN137</f>
        <v>0</v>
      </c>
      <c r="AP137" s="520"/>
      <c r="AQ137" s="520"/>
      <c r="AR137" s="520">
        <f t="shared" ref="AR137:AR143" si="437">SUM(AP137:AQ137)</f>
        <v>0</v>
      </c>
      <c r="AS137" s="520"/>
      <c r="AT137" s="520"/>
      <c r="AU137" s="520">
        <f t="shared" ref="AU137:AU143" si="438">AS137+AT137</f>
        <v>0</v>
      </c>
      <c r="AV137" s="520"/>
      <c r="AW137" s="520"/>
      <c r="AX137" s="520">
        <f t="shared" ref="AX137:AX143" si="439">AV137+AW137</f>
        <v>0</v>
      </c>
      <c r="AY137" s="521">
        <f t="shared" ref="AY137:AY143" si="440">AD137+AG137+AJ137+AM137+AP137+AS137+AV137</f>
        <v>0</v>
      </c>
      <c r="AZ137" s="521">
        <f t="shared" ref="AZ137:AZ143" si="441">AE137+AH137+AK137+AN137+AQ137+AT137+AW137</f>
        <v>0</v>
      </c>
      <c r="BA137" s="522">
        <f t="shared" ref="BA137:BA143" si="442">AY137+AZ137</f>
        <v>0</v>
      </c>
      <c r="BC137" s="519" t="s">
        <v>259</v>
      </c>
      <c r="BD137" s="520">
        <v>0</v>
      </c>
      <c r="BE137" s="520">
        <v>0</v>
      </c>
      <c r="BF137" s="520">
        <f t="shared" si="421"/>
        <v>0</v>
      </c>
      <c r="BG137" s="520">
        <v>0</v>
      </c>
      <c r="BH137" s="520">
        <v>0</v>
      </c>
      <c r="BI137" s="520">
        <f t="shared" si="422"/>
        <v>0</v>
      </c>
      <c r="BJ137" s="520">
        <v>0</v>
      </c>
      <c r="BK137" s="520">
        <v>0</v>
      </c>
      <c r="BL137" s="520">
        <f t="shared" si="423"/>
        <v>0</v>
      </c>
      <c r="BM137" s="520">
        <v>0</v>
      </c>
      <c r="BN137" s="520">
        <v>0</v>
      </c>
      <c r="BO137" s="520">
        <f t="shared" si="423"/>
        <v>0</v>
      </c>
      <c r="BP137" s="520">
        <f t="shared" si="423"/>
        <v>0</v>
      </c>
      <c r="BQ137" s="520">
        <f t="shared" si="423"/>
        <v>0</v>
      </c>
      <c r="BR137" s="520">
        <f t="shared" si="423"/>
        <v>0</v>
      </c>
      <c r="BS137" s="520">
        <f t="shared" si="423"/>
        <v>0</v>
      </c>
      <c r="BT137" s="520">
        <f t="shared" si="423"/>
        <v>0</v>
      </c>
      <c r="BU137" s="520">
        <f t="shared" si="423"/>
        <v>0</v>
      </c>
      <c r="BV137" s="520">
        <f t="shared" si="423"/>
        <v>0</v>
      </c>
      <c r="BW137" s="520">
        <f t="shared" si="423"/>
        <v>0</v>
      </c>
      <c r="BX137" s="520">
        <f t="shared" si="424"/>
        <v>0</v>
      </c>
      <c r="BY137" s="520">
        <f t="shared" si="424"/>
        <v>0</v>
      </c>
      <c r="BZ137" s="520">
        <f t="shared" si="424"/>
        <v>0</v>
      </c>
      <c r="CA137" s="520">
        <f t="shared" si="425"/>
        <v>0</v>
      </c>
    </row>
    <row r="138" spans="3:79" s="514" customFormat="1" ht="15.75">
      <c r="C138" s="519" t="s">
        <v>260</v>
      </c>
      <c r="D138" s="520">
        <v>202</v>
      </c>
      <c r="E138" s="520">
        <v>187</v>
      </c>
      <c r="F138" s="520">
        <f t="shared" si="426"/>
        <v>389</v>
      </c>
      <c r="G138" s="520">
        <v>195</v>
      </c>
      <c r="H138" s="520">
        <v>169</v>
      </c>
      <c r="I138" s="520">
        <f t="shared" si="427"/>
        <v>364</v>
      </c>
      <c r="J138" s="520">
        <v>68</v>
      </c>
      <c r="K138" s="520">
        <v>64</v>
      </c>
      <c r="L138" s="520">
        <f t="shared" si="428"/>
        <v>132</v>
      </c>
      <c r="M138" s="520">
        <v>2</v>
      </c>
      <c r="N138" s="520">
        <v>2</v>
      </c>
      <c r="O138" s="520">
        <f t="shared" si="429"/>
        <v>4</v>
      </c>
      <c r="P138" s="740"/>
      <c r="Q138" s="740"/>
      <c r="R138" s="520">
        <f t="shared" si="430"/>
        <v>0</v>
      </c>
      <c r="S138" s="520"/>
      <c r="T138" s="520"/>
      <c r="U138" s="520">
        <f t="shared" si="431"/>
        <v>0</v>
      </c>
      <c r="V138" s="520"/>
      <c r="W138" s="520"/>
      <c r="X138" s="520">
        <f t="shared" si="432"/>
        <v>0</v>
      </c>
      <c r="Y138" s="521">
        <f t="shared" si="420"/>
        <v>467</v>
      </c>
      <c r="Z138" s="521">
        <f t="shared" si="420"/>
        <v>422</v>
      </c>
      <c r="AA138" s="521">
        <f t="shared" si="420"/>
        <v>889</v>
      </c>
      <c r="AB138" s="512"/>
      <c r="AC138" s="519" t="s">
        <v>260</v>
      </c>
      <c r="AD138" s="520">
        <v>841</v>
      </c>
      <c r="AE138" s="520">
        <v>805</v>
      </c>
      <c r="AF138" s="520">
        <f t="shared" si="433"/>
        <v>1646</v>
      </c>
      <c r="AG138" s="520">
        <v>709</v>
      </c>
      <c r="AH138" s="520">
        <v>714</v>
      </c>
      <c r="AI138" s="520">
        <f t="shared" si="434"/>
        <v>1423</v>
      </c>
      <c r="AJ138" s="520">
        <v>94</v>
      </c>
      <c r="AK138" s="520">
        <v>98</v>
      </c>
      <c r="AL138" s="520">
        <f t="shared" si="435"/>
        <v>192</v>
      </c>
      <c r="AM138" s="520">
        <v>2</v>
      </c>
      <c r="AN138" s="520">
        <v>1</v>
      </c>
      <c r="AO138" s="520">
        <f t="shared" si="436"/>
        <v>3</v>
      </c>
      <c r="AP138" s="520"/>
      <c r="AQ138" s="520"/>
      <c r="AR138" s="520">
        <f t="shared" si="437"/>
        <v>0</v>
      </c>
      <c r="AS138" s="520"/>
      <c r="AT138" s="520"/>
      <c r="AU138" s="520">
        <f t="shared" si="438"/>
        <v>0</v>
      </c>
      <c r="AV138" s="520"/>
      <c r="AW138" s="520"/>
      <c r="AX138" s="520">
        <f t="shared" si="439"/>
        <v>0</v>
      </c>
      <c r="AY138" s="521">
        <f t="shared" si="440"/>
        <v>1646</v>
      </c>
      <c r="AZ138" s="521">
        <f t="shared" si="441"/>
        <v>1618</v>
      </c>
      <c r="BA138" s="522">
        <f t="shared" si="442"/>
        <v>3264</v>
      </c>
      <c r="BC138" s="519" t="s">
        <v>260</v>
      </c>
      <c r="BD138" s="520">
        <v>202</v>
      </c>
      <c r="BE138" s="520">
        <v>187</v>
      </c>
      <c r="BF138" s="520">
        <f t="shared" si="421"/>
        <v>2035</v>
      </c>
      <c r="BG138" s="520">
        <v>195</v>
      </c>
      <c r="BH138" s="520">
        <v>169</v>
      </c>
      <c r="BI138" s="520">
        <f t="shared" si="422"/>
        <v>1787</v>
      </c>
      <c r="BJ138" s="520">
        <v>68</v>
      </c>
      <c r="BK138" s="520">
        <v>64</v>
      </c>
      <c r="BL138" s="520">
        <f t="shared" si="423"/>
        <v>324</v>
      </c>
      <c r="BM138" s="520">
        <v>2</v>
      </c>
      <c r="BN138" s="520">
        <v>2</v>
      </c>
      <c r="BO138" s="520">
        <f t="shared" si="423"/>
        <v>7</v>
      </c>
      <c r="BP138" s="520">
        <f t="shared" si="423"/>
        <v>0</v>
      </c>
      <c r="BQ138" s="520">
        <f t="shared" si="423"/>
        <v>0</v>
      </c>
      <c r="BR138" s="520">
        <f t="shared" si="423"/>
        <v>0</v>
      </c>
      <c r="BS138" s="520">
        <f t="shared" si="423"/>
        <v>0</v>
      </c>
      <c r="BT138" s="520">
        <f t="shared" si="423"/>
        <v>0</v>
      </c>
      <c r="BU138" s="520">
        <f t="shared" si="423"/>
        <v>0</v>
      </c>
      <c r="BV138" s="520">
        <f t="shared" si="423"/>
        <v>0</v>
      </c>
      <c r="BW138" s="520">
        <f t="shared" si="423"/>
        <v>0</v>
      </c>
      <c r="BX138" s="520">
        <f t="shared" si="424"/>
        <v>0</v>
      </c>
      <c r="BY138" s="520">
        <f t="shared" si="424"/>
        <v>2113</v>
      </c>
      <c r="BZ138" s="520">
        <f t="shared" si="424"/>
        <v>2040</v>
      </c>
      <c r="CA138" s="520">
        <f t="shared" si="425"/>
        <v>4153</v>
      </c>
    </row>
    <row r="139" spans="3:79" s="514" customFormat="1" ht="15.75">
      <c r="C139" s="519" t="s">
        <v>261</v>
      </c>
      <c r="D139" s="520">
        <v>402</v>
      </c>
      <c r="E139" s="520">
        <v>342</v>
      </c>
      <c r="F139" s="520">
        <f t="shared" si="426"/>
        <v>744</v>
      </c>
      <c r="G139" s="520">
        <v>224</v>
      </c>
      <c r="H139" s="520">
        <v>253</v>
      </c>
      <c r="I139" s="520">
        <f t="shared" si="427"/>
        <v>477</v>
      </c>
      <c r="J139" s="520">
        <v>185</v>
      </c>
      <c r="K139" s="520">
        <v>151</v>
      </c>
      <c r="L139" s="520">
        <f t="shared" si="428"/>
        <v>336</v>
      </c>
      <c r="M139" s="520">
        <v>3</v>
      </c>
      <c r="N139" s="520">
        <v>1</v>
      </c>
      <c r="O139" s="520">
        <f t="shared" si="429"/>
        <v>4</v>
      </c>
      <c r="P139" s="740"/>
      <c r="Q139" s="740"/>
      <c r="R139" s="520">
        <f t="shared" si="430"/>
        <v>0</v>
      </c>
      <c r="S139" s="520"/>
      <c r="T139" s="520"/>
      <c r="U139" s="520">
        <f t="shared" si="431"/>
        <v>0</v>
      </c>
      <c r="V139" s="520"/>
      <c r="W139" s="520"/>
      <c r="X139" s="520">
        <f t="shared" si="432"/>
        <v>0</v>
      </c>
      <c r="Y139" s="521">
        <f t="shared" si="420"/>
        <v>814</v>
      </c>
      <c r="Z139" s="521">
        <f t="shared" si="420"/>
        <v>747</v>
      </c>
      <c r="AA139" s="521">
        <f t="shared" si="420"/>
        <v>1561</v>
      </c>
      <c r="AB139" s="512"/>
      <c r="AC139" s="519" t="s">
        <v>261</v>
      </c>
      <c r="AD139" s="520">
        <v>1712</v>
      </c>
      <c r="AE139" s="520">
        <v>1639</v>
      </c>
      <c r="AF139" s="520">
        <f t="shared" si="433"/>
        <v>3351</v>
      </c>
      <c r="AG139" s="520">
        <v>1701</v>
      </c>
      <c r="AH139" s="520">
        <v>1380</v>
      </c>
      <c r="AI139" s="520">
        <f t="shared" si="434"/>
        <v>3081</v>
      </c>
      <c r="AJ139" s="520">
        <v>142</v>
      </c>
      <c r="AK139" s="520">
        <v>164</v>
      </c>
      <c r="AL139" s="520">
        <f t="shared" si="435"/>
        <v>306</v>
      </c>
      <c r="AM139" s="520">
        <v>9</v>
      </c>
      <c r="AN139" s="520">
        <v>7</v>
      </c>
      <c r="AO139" s="520">
        <f t="shared" si="436"/>
        <v>16</v>
      </c>
      <c r="AP139" s="520"/>
      <c r="AQ139" s="520"/>
      <c r="AR139" s="520">
        <f t="shared" si="437"/>
        <v>0</v>
      </c>
      <c r="AS139" s="520"/>
      <c r="AT139" s="520"/>
      <c r="AU139" s="520">
        <f t="shared" si="438"/>
        <v>0</v>
      </c>
      <c r="AV139" s="520"/>
      <c r="AW139" s="520"/>
      <c r="AX139" s="520">
        <f t="shared" si="439"/>
        <v>0</v>
      </c>
      <c r="AY139" s="521">
        <f t="shared" si="440"/>
        <v>3564</v>
      </c>
      <c r="AZ139" s="521">
        <f t="shared" si="441"/>
        <v>3190</v>
      </c>
      <c r="BA139" s="522">
        <f t="shared" si="442"/>
        <v>6754</v>
      </c>
      <c r="BC139" s="519" t="s">
        <v>261</v>
      </c>
      <c r="BD139" s="520">
        <v>402</v>
      </c>
      <c r="BE139" s="520">
        <v>342</v>
      </c>
      <c r="BF139" s="520">
        <f t="shared" si="421"/>
        <v>4095</v>
      </c>
      <c r="BG139" s="520">
        <v>224</v>
      </c>
      <c r="BH139" s="520">
        <v>253</v>
      </c>
      <c r="BI139" s="520">
        <f t="shared" si="422"/>
        <v>3558</v>
      </c>
      <c r="BJ139" s="520">
        <v>185</v>
      </c>
      <c r="BK139" s="520">
        <v>151</v>
      </c>
      <c r="BL139" s="520">
        <f t="shared" si="423"/>
        <v>642</v>
      </c>
      <c r="BM139" s="520">
        <v>3</v>
      </c>
      <c r="BN139" s="520">
        <v>1</v>
      </c>
      <c r="BO139" s="520">
        <f t="shared" si="423"/>
        <v>20</v>
      </c>
      <c r="BP139" s="520">
        <f t="shared" si="423"/>
        <v>0</v>
      </c>
      <c r="BQ139" s="520">
        <f t="shared" si="423"/>
        <v>0</v>
      </c>
      <c r="BR139" s="520">
        <f t="shared" si="423"/>
        <v>0</v>
      </c>
      <c r="BS139" s="520">
        <f t="shared" si="423"/>
        <v>0</v>
      </c>
      <c r="BT139" s="520">
        <f t="shared" si="423"/>
        <v>0</v>
      </c>
      <c r="BU139" s="520">
        <f t="shared" si="423"/>
        <v>0</v>
      </c>
      <c r="BV139" s="520">
        <f t="shared" si="423"/>
        <v>0</v>
      </c>
      <c r="BW139" s="520">
        <f t="shared" si="423"/>
        <v>0</v>
      </c>
      <c r="BX139" s="520">
        <f t="shared" si="424"/>
        <v>0</v>
      </c>
      <c r="BY139" s="520">
        <f t="shared" si="424"/>
        <v>4378</v>
      </c>
      <c r="BZ139" s="520">
        <f t="shared" si="424"/>
        <v>3937</v>
      </c>
      <c r="CA139" s="520">
        <f t="shared" si="425"/>
        <v>8315</v>
      </c>
    </row>
    <row r="140" spans="3:79" s="514" customFormat="1" ht="15.75">
      <c r="C140" s="519" t="s">
        <v>262</v>
      </c>
      <c r="D140" s="520">
        <v>298</v>
      </c>
      <c r="E140" s="520">
        <v>271</v>
      </c>
      <c r="F140" s="520">
        <f t="shared" si="426"/>
        <v>569</v>
      </c>
      <c r="G140" s="520">
        <v>162</v>
      </c>
      <c r="H140" s="520">
        <v>154</v>
      </c>
      <c r="I140" s="520">
        <f t="shared" si="427"/>
        <v>316</v>
      </c>
      <c r="J140" s="520">
        <v>134</v>
      </c>
      <c r="K140" s="520">
        <v>89</v>
      </c>
      <c r="L140" s="520">
        <f t="shared" si="428"/>
        <v>223</v>
      </c>
      <c r="M140" s="520">
        <v>1</v>
      </c>
      <c r="N140" s="520">
        <v>2</v>
      </c>
      <c r="O140" s="520">
        <f t="shared" si="429"/>
        <v>3</v>
      </c>
      <c r="P140" s="740"/>
      <c r="Q140" s="740"/>
      <c r="R140" s="520">
        <f t="shared" si="430"/>
        <v>0</v>
      </c>
      <c r="S140" s="520"/>
      <c r="T140" s="520"/>
      <c r="U140" s="520">
        <f t="shared" si="431"/>
        <v>0</v>
      </c>
      <c r="V140" s="520"/>
      <c r="W140" s="520"/>
      <c r="X140" s="520">
        <f t="shared" si="432"/>
        <v>0</v>
      </c>
      <c r="Y140" s="521">
        <f t="shared" si="420"/>
        <v>595</v>
      </c>
      <c r="Z140" s="521">
        <f t="shared" si="420"/>
        <v>516</v>
      </c>
      <c r="AA140" s="521">
        <f t="shared" si="420"/>
        <v>1111</v>
      </c>
      <c r="AB140" s="512"/>
      <c r="AC140" s="519" t="s">
        <v>262</v>
      </c>
      <c r="AD140" s="520">
        <v>863</v>
      </c>
      <c r="AE140" s="520">
        <v>841</v>
      </c>
      <c r="AF140" s="520">
        <f t="shared" si="433"/>
        <v>1704</v>
      </c>
      <c r="AG140" s="520">
        <v>713</v>
      </c>
      <c r="AH140" s="520">
        <v>665</v>
      </c>
      <c r="AI140" s="520">
        <f t="shared" si="434"/>
        <v>1378</v>
      </c>
      <c r="AJ140" s="520">
        <v>131</v>
      </c>
      <c r="AK140" s="520">
        <v>187</v>
      </c>
      <c r="AL140" s="520">
        <f t="shared" si="435"/>
        <v>318</v>
      </c>
      <c r="AM140" s="520">
        <v>3</v>
      </c>
      <c r="AN140" s="520">
        <v>2</v>
      </c>
      <c r="AO140" s="520">
        <f t="shared" si="436"/>
        <v>5</v>
      </c>
      <c r="AP140" s="520"/>
      <c r="AQ140" s="520"/>
      <c r="AR140" s="520">
        <f t="shared" si="437"/>
        <v>0</v>
      </c>
      <c r="AS140" s="520"/>
      <c r="AT140" s="520"/>
      <c r="AU140" s="520">
        <f t="shared" si="438"/>
        <v>0</v>
      </c>
      <c r="AV140" s="520"/>
      <c r="AW140" s="520"/>
      <c r="AX140" s="520">
        <f t="shared" si="439"/>
        <v>0</v>
      </c>
      <c r="AY140" s="521">
        <f t="shared" si="440"/>
        <v>1710</v>
      </c>
      <c r="AZ140" s="521">
        <f t="shared" si="441"/>
        <v>1695</v>
      </c>
      <c r="BA140" s="522">
        <f t="shared" si="442"/>
        <v>3405</v>
      </c>
      <c r="BC140" s="519" t="s">
        <v>262</v>
      </c>
      <c r="BD140" s="520">
        <v>298</v>
      </c>
      <c r="BE140" s="520">
        <v>271</v>
      </c>
      <c r="BF140" s="520">
        <f t="shared" si="421"/>
        <v>2273</v>
      </c>
      <c r="BG140" s="520">
        <v>162</v>
      </c>
      <c r="BH140" s="520">
        <v>154</v>
      </c>
      <c r="BI140" s="520">
        <f t="shared" si="422"/>
        <v>1694</v>
      </c>
      <c r="BJ140" s="520">
        <v>134</v>
      </c>
      <c r="BK140" s="520">
        <v>89</v>
      </c>
      <c r="BL140" s="520">
        <f t="shared" si="423"/>
        <v>541</v>
      </c>
      <c r="BM140" s="520">
        <v>1</v>
      </c>
      <c r="BN140" s="520">
        <v>2</v>
      </c>
      <c r="BO140" s="520">
        <f t="shared" si="423"/>
        <v>8</v>
      </c>
      <c r="BP140" s="520">
        <f t="shared" si="423"/>
        <v>0</v>
      </c>
      <c r="BQ140" s="520">
        <f t="shared" si="423"/>
        <v>0</v>
      </c>
      <c r="BR140" s="520">
        <f t="shared" si="423"/>
        <v>0</v>
      </c>
      <c r="BS140" s="520">
        <f t="shared" si="423"/>
        <v>0</v>
      </c>
      <c r="BT140" s="520">
        <f t="shared" si="423"/>
        <v>0</v>
      </c>
      <c r="BU140" s="520">
        <f t="shared" si="423"/>
        <v>0</v>
      </c>
      <c r="BV140" s="520">
        <f t="shared" si="423"/>
        <v>0</v>
      </c>
      <c r="BW140" s="520">
        <f t="shared" si="423"/>
        <v>0</v>
      </c>
      <c r="BX140" s="520">
        <f t="shared" si="424"/>
        <v>0</v>
      </c>
      <c r="BY140" s="520">
        <f t="shared" si="424"/>
        <v>2305</v>
      </c>
      <c r="BZ140" s="520">
        <f t="shared" si="424"/>
        <v>2211</v>
      </c>
      <c r="CA140" s="520">
        <f t="shared" si="425"/>
        <v>4516</v>
      </c>
    </row>
    <row r="141" spans="3:79" s="514" customFormat="1" ht="15.75">
      <c r="C141" s="519" t="s">
        <v>263</v>
      </c>
      <c r="D141" s="520">
        <v>204</v>
      </c>
      <c r="E141" s="520">
        <v>192</v>
      </c>
      <c r="F141" s="520">
        <f t="shared" si="426"/>
        <v>396</v>
      </c>
      <c r="G141" s="520">
        <v>137</v>
      </c>
      <c r="H141" s="520">
        <v>139</v>
      </c>
      <c r="I141" s="520">
        <f t="shared" si="427"/>
        <v>276</v>
      </c>
      <c r="J141" s="520">
        <v>19</v>
      </c>
      <c r="K141" s="520">
        <v>16</v>
      </c>
      <c r="L141" s="520">
        <f t="shared" si="428"/>
        <v>35</v>
      </c>
      <c r="M141" s="520">
        <v>0</v>
      </c>
      <c r="N141" s="520">
        <v>0</v>
      </c>
      <c r="O141" s="520">
        <f t="shared" si="429"/>
        <v>0</v>
      </c>
      <c r="P141" s="740"/>
      <c r="Q141" s="740"/>
      <c r="R141" s="520">
        <f t="shared" si="430"/>
        <v>0</v>
      </c>
      <c r="S141" s="520"/>
      <c r="T141" s="520"/>
      <c r="U141" s="520">
        <f t="shared" si="431"/>
        <v>0</v>
      </c>
      <c r="V141" s="520"/>
      <c r="W141" s="520"/>
      <c r="X141" s="520">
        <f t="shared" si="432"/>
        <v>0</v>
      </c>
      <c r="Y141" s="521">
        <f t="shared" si="420"/>
        <v>360</v>
      </c>
      <c r="Z141" s="521">
        <f t="shared" si="420"/>
        <v>347</v>
      </c>
      <c r="AA141" s="521">
        <f t="shared" si="420"/>
        <v>707</v>
      </c>
      <c r="AB141" s="512"/>
      <c r="AC141" s="519" t="s">
        <v>263</v>
      </c>
      <c r="AD141" s="520">
        <v>828</v>
      </c>
      <c r="AE141" s="520">
        <v>714</v>
      </c>
      <c r="AF141" s="520">
        <f t="shared" si="433"/>
        <v>1542</v>
      </c>
      <c r="AG141" s="520">
        <v>411</v>
      </c>
      <c r="AH141" s="520">
        <v>341</v>
      </c>
      <c r="AI141" s="520">
        <f t="shared" si="434"/>
        <v>752</v>
      </c>
      <c r="AJ141" s="520">
        <v>62</v>
      </c>
      <c r="AK141" s="520">
        <v>54</v>
      </c>
      <c r="AL141" s="520">
        <f t="shared" si="435"/>
        <v>116</v>
      </c>
      <c r="AM141" s="520">
        <v>2</v>
      </c>
      <c r="AN141" s="520">
        <v>2</v>
      </c>
      <c r="AO141" s="520">
        <f t="shared" si="436"/>
        <v>4</v>
      </c>
      <c r="AP141" s="520"/>
      <c r="AQ141" s="520"/>
      <c r="AR141" s="520">
        <f t="shared" si="437"/>
        <v>0</v>
      </c>
      <c r="AS141" s="520"/>
      <c r="AT141" s="520"/>
      <c r="AU141" s="520">
        <f t="shared" si="438"/>
        <v>0</v>
      </c>
      <c r="AV141" s="520"/>
      <c r="AW141" s="520"/>
      <c r="AX141" s="520">
        <f t="shared" si="439"/>
        <v>0</v>
      </c>
      <c r="AY141" s="521">
        <f t="shared" si="440"/>
        <v>1303</v>
      </c>
      <c r="AZ141" s="521">
        <f t="shared" si="441"/>
        <v>1111</v>
      </c>
      <c r="BA141" s="522">
        <f t="shared" si="442"/>
        <v>2414</v>
      </c>
      <c r="BC141" s="519" t="s">
        <v>263</v>
      </c>
      <c r="BD141" s="520">
        <v>204</v>
      </c>
      <c r="BE141" s="520">
        <v>192</v>
      </c>
      <c r="BF141" s="520">
        <f t="shared" si="421"/>
        <v>1938</v>
      </c>
      <c r="BG141" s="520">
        <v>137</v>
      </c>
      <c r="BH141" s="520">
        <v>139</v>
      </c>
      <c r="BI141" s="520">
        <f t="shared" si="422"/>
        <v>1028</v>
      </c>
      <c r="BJ141" s="520">
        <v>19</v>
      </c>
      <c r="BK141" s="520">
        <v>16</v>
      </c>
      <c r="BL141" s="520">
        <f t="shared" si="423"/>
        <v>151</v>
      </c>
      <c r="BM141" s="520">
        <v>0</v>
      </c>
      <c r="BN141" s="520">
        <v>0</v>
      </c>
      <c r="BO141" s="520">
        <f t="shared" si="423"/>
        <v>4</v>
      </c>
      <c r="BP141" s="520">
        <f t="shared" si="423"/>
        <v>0</v>
      </c>
      <c r="BQ141" s="520">
        <f t="shared" si="423"/>
        <v>0</v>
      </c>
      <c r="BR141" s="520">
        <f t="shared" si="423"/>
        <v>0</v>
      </c>
      <c r="BS141" s="520">
        <f t="shared" si="423"/>
        <v>0</v>
      </c>
      <c r="BT141" s="520">
        <f t="shared" si="423"/>
        <v>0</v>
      </c>
      <c r="BU141" s="520">
        <f t="shared" si="423"/>
        <v>0</v>
      </c>
      <c r="BV141" s="520">
        <f t="shared" si="423"/>
        <v>0</v>
      </c>
      <c r="BW141" s="520">
        <f t="shared" si="423"/>
        <v>0</v>
      </c>
      <c r="BX141" s="520">
        <f t="shared" si="424"/>
        <v>0</v>
      </c>
      <c r="BY141" s="520">
        <f t="shared" si="424"/>
        <v>1663</v>
      </c>
      <c r="BZ141" s="520">
        <f t="shared" si="424"/>
        <v>1458</v>
      </c>
      <c r="CA141" s="520">
        <f t="shared" si="425"/>
        <v>3121</v>
      </c>
    </row>
    <row r="142" spans="3:79" s="514" customFormat="1" ht="15.75">
      <c r="C142" s="519" t="s">
        <v>264</v>
      </c>
      <c r="D142" s="520">
        <v>11</v>
      </c>
      <c r="E142" s="520">
        <v>8</v>
      </c>
      <c r="F142" s="520">
        <f t="shared" si="426"/>
        <v>19</v>
      </c>
      <c r="G142" s="520">
        <v>11</v>
      </c>
      <c r="H142" s="520">
        <v>8</v>
      </c>
      <c r="I142" s="520">
        <f t="shared" si="427"/>
        <v>19</v>
      </c>
      <c r="J142" s="520">
        <v>10</v>
      </c>
      <c r="K142" s="520">
        <v>8</v>
      </c>
      <c r="L142" s="520">
        <f t="shared" si="428"/>
        <v>18</v>
      </c>
      <c r="M142" s="520">
        <v>0</v>
      </c>
      <c r="N142" s="520">
        <v>0</v>
      </c>
      <c r="O142" s="520">
        <f t="shared" si="429"/>
        <v>0</v>
      </c>
      <c r="P142" s="740"/>
      <c r="Q142" s="740"/>
      <c r="R142" s="520">
        <f t="shared" si="430"/>
        <v>0</v>
      </c>
      <c r="S142" s="520"/>
      <c r="T142" s="520"/>
      <c r="U142" s="520">
        <f t="shared" si="431"/>
        <v>0</v>
      </c>
      <c r="V142" s="520"/>
      <c r="W142" s="520"/>
      <c r="X142" s="520">
        <f t="shared" si="432"/>
        <v>0</v>
      </c>
      <c r="Y142" s="521">
        <f t="shared" si="420"/>
        <v>32</v>
      </c>
      <c r="Z142" s="521">
        <f t="shared" si="420"/>
        <v>24</v>
      </c>
      <c r="AA142" s="521">
        <f t="shared" si="420"/>
        <v>56</v>
      </c>
      <c r="AB142" s="512"/>
      <c r="AC142" s="519" t="s">
        <v>264</v>
      </c>
      <c r="AD142" s="520">
        <v>2</v>
      </c>
      <c r="AE142" s="520">
        <v>3</v>
      </c>
      <c r="AF142" s="520">
        <f t="shared" si="433"/>
        <v>5</v>
      </c>
      <c r="AG142" s="520">
        <v>2</v>
      </c>
      <c r="AH142" s="520">
        <v>5</v>
      </c>
      <c r="AI142" s="520">
        <f t="shared" si="434"/>
        <v>7</v>
      </c>
      <c r="AJ142" s="520">
        <v>1</v>
      </c>
      <c r="AK142" s="520">
        <v>2</v>
      </c>
      <c r="AL142" s="520">
        <f t="shared" si="435"/>
        <v>3</v>
      </c>
      <c r="AM142" s="520">
        <v>0</v>
      </c>
      <c r="AN142" s="520">
        <v>0</v>
      </c>
      <c r="AO142" s="520">
        <f t="shared" si="436"/>
        <v>0</v>
      </c>
      <c r="AP142" s="520"/>
      <c r="AQ142" s="520"/>
      <c r="AR142" s="520">
        <f t="shared" si="437"/>
        <v>0</v>
      </c>
      <c r="AS142" s="520"/>
      <c r="AT142" s="520"/>
      <c r="AU142" s="520">
        <f t="shared" si="438"/>
        <v>0</v>
      </c>
      <c r="AV142" s="520"/>
      <c r="AW142" s="520"/>
      <c r="AX142" s="520">
        <f t="shared" si="439"/>
        <v>0</v>
      </c>
      <c r="AY142" s="521">
        <f t="shared" si="440"/>
        <v>5</v>
      </c>
      <c r="AZ142" s="521">
        <f t="shared" si="441"/>
        <v>10</v>
      </c>
      <c r="BA142" s="522">
        <f t="shared" si="442"/>
        <v>15</v>
      </c>
      <c r="BC142" s="519" t="s">
        <v>264</v>
      </c>
      <c r="BD142" s="520">
        <v>11</v>
      </c>
      <c r="BE142" s="520">
        <v>8</v>
      </c>
      <c r="BF142" s="520">
        <f t="shared" ref="BD142:BQ144" si="443">F142+AF142</f>
        <v>24</v>
      </c>
      <c r="BG142" s="520">
        <v>11</v>
      </c>
      <c r="BH142" s="520">
        <v>8</v>
      </c>
      <c r="BI142" s="520">
        <f t="shared" si="443"/>
        <v>26</v>
      </c>
      <c r="BJ142" s="520">
        <v>10</v>
      </c>
      <c r="BK142" s="520">
        <v>8</v>
      </c>
      <c r="BL142" s="520">
        <f t="shared" si="443"/>
        <v>21</v>
      </c>
      <c r="BM142" s="520">
        <v>0</v>
      </c>
      <c r="BN142" s="520">
        <v>0</v>
      </c>
      <c r="BO142" s="520">
        <f t="shared" si="443"/>
        <v>0</v>
      </c>
      <c r="BP142" s="520">
        <f t="shared" si="443"/>
        <v>0</v>
      </c>
      <c r="BQ142" s="520">
        <f t="shared" si="443"/>
        <v>0</v>
      </c>
      <c r="BR142" s="520">
        <f t="shared" si="423"/>
        <v>0</v>
      </c>
      <c r="BS142" s="520">
        <f t="shared" ref="BS142:BZ144" si="444">S142+AS142</f>
        <v>0</v>
      </c>
      <c r="BT142" s="520">
        <f t="shared" si="444"/>
        <v>0</v>
      </c>
      <c r="BU142" s="520">
        <f t="shared" si="444"/>
        <v>0</v>
      </c>
      <c r="BV142" s="520">
        <f t="shared" si="444"/>
        <v>0</v>
      </c>
      <c r="BW142" s="520">
        <f t="shared" si="444"/>
        <v>0</v>
      </c>
      <c r="BX142" s="520">
        <f t="shared" si="444"/>
        <v>0</v>
      </c>
      <c r="BY142" s="520">
        <f t="shared" si="444"/>
        <v>37</v>
      </c>
      <c r="BZ142" s="520">
        <f t="shared" si="444"/>
        <v>34</v>
      </c>
      <c r="CA142" s="520">
        <f t="shared" si="425"/>
        <v>71</v>
      </c>
    </row>
    <row r="143" spans="3:79" s="514" customFormat="1" ht="15.75">
      <c r="C143" s="519" t="s">
        <v>184</v>
      </c>
      <c r="D143" s="520"/>
      <c r="E143" s="520"/>
      <c r="F143" s="520">
        <f t="shared" si="426"/>
        <v>0</v>
      </c>
      <c r="G143" s="520"/>
      <c r="H143" s="520"/>
      <c r="I143" s="520">
        <f t="shared" si="427"/>
        <v>0</v>
      </c>
      <c r="J143" s="520"/>
      <c r="K143" s="520"/>
      <c r="L143" s="520">
        <f t="shared" si="428"/>
        <v>0</v>
      </c>
      <c r="M143" s="520"/>
      <c r="N143" s="520"/>
      <c r="O143" s="520">
        <f t="shared" si="429"/>
        <v>0</v>
      </c>
      <c r="P143" s="520">
        <v>0</v>
      </c>
      <c r="Q143" s="520">
        <v>0</v>
      </c>
      <c r="R143" s="520">
        <f t="shared" si="430"/>
        <v>0</v>
      </c>
      <c r="S143" s="520"/>
      <c r="T143" s="520"/>
      <c r="U143" s="520">
        <f t="shared" si="431"/>
        <v>0</v>
      </c>
      <c r="V143" s="520"/>
      <c r="W143" s="520"/>
      <c r="X143" s="520">
        <f t="shared" si="432"/>
        <v>0</v>
      </c>
      <c r="Y143" s="521">
        <f t="shared" si="420"/>
        <v>0</v>
      </c>
      <c r="Z143" s="521">
        <f t="shared" si="420"/>
        <v>0</v>
      </c>
      <c r="AA143" s="521">
        <f t="shared" si="420"/>
        <v>0</v>
      </c>
      <c r="AB143" s="512"/>
      <c r="AC143" s="519" t="s">
        <v>184</v>
      </c>
      <c r="AD143" s="520"/>
      <c r="AE143" s="520"/>
      <c r="AF143" s="520">
        <f t="shared" si="433"/>
        <v>0</v>
      </c>
      <c r="AG143" s="520"/>
      <c r="AH143" s="520"/>
      <c r="AI143" s="520">
        <f t="shared" si="434"/>
        <v>0</v>
      </c>
      <c r="AJ143" s="520"/>
      <c r="AK143" s="520"/>
      <c r="AL143" s="520">
        <f t="shared" si="435"/>
        <v>0</v>
      </c>
      <c r="AM143" s="520"/>
      <c r="AN143" s="520"/>
      <c r="AO143" s="520">
        <f t="shared" si="436"/>
        <v>0</v>
      </c>
      <c r="AP143" s="520"/>
      <c r="AQ143" s="520"/>
      <c r="AR143" s="520">
        <f t="shared" si="437"/>
        <v>0</v>
      </c>
      <c r="AS143" s="520"/>
      <c r="AT143" s="520"/>
      <c r="AU143" s="520">
        <f t="shared" si="438"/>
        <v>0</v>
      </c>
      <c r="AV143" s="520"/>
      <c r="AW143" s="520"/>
      <c r="AX143" s="520">
        <f t="shared" si="439"/>
        <v>0</v>
      </c>
      <c r="AY143" s="521">
        <f t="shared" si="440"/>
        <v>0</v>
      </c>
      <c r="AZ143" s="521">
        <f t="shared" si="441"/>
        <v>0</v>
      </c>
      <c r="BA143" s="522">
        <f t="shared" si="442"/>
        <v>0</v>
      </c>
      <c r="BC143" s="519" t="s">
        <v>184</v>
      </c>
      <c r="BD143" s="520">
        <f t="shared" si="443"/>
        <v>0</v>
      </c>
      <c r="BE143" s="520">
        <f t="shared" si="443"/>
        <v>0</v>
      </c>
      <c r="BF143" s="520">
        <f t="shared" si="443"/>
        <v>0</v>
      </c>
      <c r="BG143" s="520">
        <f t="shared" si="443"/>
        <v>0</v>
      </c>
      <c r="BH143" s="520">
        <f t="shared" si="443"/>
        <v>0</v>
      </c>
      <c r="BI143" s="520">
        <f t="shared" si="443"/>
        <v>0</v>
      </c>
      <c r="BJ143" s="520">
        <f t="shared" si="443"/>
        <v>0</v>
      </c>
      <c r="BK143" s="520">
        <f t="shared" si="443"/>
        <v>0</v>
      </c>
      <c r="BL143" s="520">
        <f t="shared" si="443"/>
        <v>0</v>
      </c>
      <c r="BM143" s="520">
        <f t="shared" si="443"/>
        <v>0</v>
      </c>
      <c r="BN143" s="520">
        <f t="shared" si="443"/>
        <v>0</v>
      </c>
      <c r="BO143" s="520">
        <f t="shared" si="443"/>
        <v>0</v>
      </c>
      <c r="BP143" s="520">
        <f t="shared" si="443"/>
        <v>0</v>
      </c>
      <c r="BQ143" s="520">
        <f t="shared" si="443"/>
        <v>0</v>
      </c>
      <c r="BR143" s="520">
        <f t="shared" si="423"/>
        <v>0</v>
      </c>
      <c r="BS143" s="520">
        <f t="shared" si="444"/>
        <v>0</v>
      </c>
      <c r="BT143" s="520">
        <f t="shared" si="444"/>
        <v>0</v>
      </c>
      <c r="BU143" s="520">
        <f t="shared" si="444"/>
        <v>0</v>
      </c>
      <c r="BV143" s="520">
        <f t="shared" si="444"/>
        <v>0</v>
      </c>
      <c r="BW143" s="520">
        <f t="shared" si="444"/>
        <v>0</v>
      </c>
      <c r="BX143" s="520">
        <f t="shared" si="444"/>
        <v>0</v>
      </c>
      <c r="BY143" s="520">
        <f t="shared" si="444"/>
        <v>0</v>
      </c>
      <c r="BZ143" s="520">
        <f t="shared" si="444"/>
        <v>0</v>
      </c>
      <c r="CA143" s="520">
        <f t="shared" si="425"/>
        <v>0</v>
      </c>
    </row>
    <row r="144" spans="3:79" s="514" customFormat="1" ht="15.75">
      <c r="C144" s="519" t="s">
        <v>6</v>
      </c>
      <c r="D144" s="520">
        <f>SUM(D136:D143)</f>
        <v>1117</v>
      </c>
      <c r="E144" s="520">
        <f>SUM(E136:E143)</f>
        <v>1000</v>
      </c>
      <c r="F144" s="520">
        <f>SUM(F136:F143)</f>
        <v>2117</v>
      </c>
      <c r="G144" s="520">
        <f t="shared" ref="G144:AA144" si="445">SUM(G136:G143)</f>
        <v>729</v>
      </c>
      <c r="H144" s="520">
        <f t="shared" si="445"/>
        <v>723</v>
      </c>
      <c r="I144" s="520">
        <f t="shared" si="445"/>
        <v>1452</v>
      </c>
      <c r="J144" s="520">
        <f t="shared" si="445"/>
        <v>416</v>
      </c>
      <c r="K144" s="520">
        <f t="shared" si="445"/>
        <v>328</v>
      </c>
      <c r="L144" s="520">
        <f t="shared" si="445"/>
        <v>744</v>
      </c>
      <c r="M144" s="520">
        <f t="shared" si="445"/>
        <v>6</v>
      </c>
      <c r="N144" s="520">
        <f t="shared" si="445"/>
        <v>5</v>
      </c>
      <c r="O144" s="520">
        <f t="shared" si="445"/>
        <v>11</v>
      </c>
      <c r="P144" s="520">
        <f t="shared" si="445"/>
        <v>0</v>
      </c>
      <c r="Q144" s="520">
        <f t="shared" si="445"/>
        <v>0</v>
      </c>
      <c r="R144" s="520">
        <f t="shared" si="445"/>
        <v>0</v>
      </c>
      <c r="S144" s="520">
        <f t="shared" si="445"/>
        <v>0</v>
      </c>
      <c r="T144" s="520">
        <f t="shared" si="445"/>
        <v>0</v>
      </c>
      <c r="U144" s="520">
        <f t="shared" si="445"/>
        <v>0</v>
      </c>
      <c r="V144" s="520">
        <f t="shared" si="445"/>
        <v>0</v>
      </c>
      <c r="W144" s="520">
        <f t="shared" si="445"/>
        <v>0</v>
      </c>
      <c r="X144" s="520">
        <f t="shared" si="445"/>
        <v>0</v>
      </c>
      <c r="Y144" s="520">
        <f t="shared" si="445"/>
        <v>2268</v>
      </c>
      <c r="Z144" s="520">
        <f t="shared" si="445"/>
        <v>2056</v>
      </c>
      <c r="AA144" s="520">
        <f t="shared" si="445"/>
        <v>4324</v>
      </c>
      <c r="AB144" s="512"/>
      <c r="AC144" s="519" t="s">
        <v>6</v>
      </c>
      <c r="AD144" s="520">
        <f>SUM(AD136:AD143)</f>
        <v>4246</v>
      </c>
      <c r="AE144" s="520">
        <f t="shared" ref="AE144" si="446">SUM(AE136:AE143)</f>
        <v>4002</v>
      </c>
      <c r="AF144" s="520">
        <f>SUM(AF136:AF143)</f>
        <v>8248</v>
      </c>
      <c r="AG144" s="520">
        <f t="shared" ref="AG144:AW144" si="447">SUM(AG136:AG143)</f>
        <v>3536</v>
      </c>
      <c r="AH144" s="520">
        <f t="shared" si="447"/>
        <v>3105</v>
      </c>
      <c r="AI144" s="520">
        <f t="shared" si="447"/>
        <v>6641</v>
      </c>
      <c r="AJ144" s="520">
        <f t="shared" si="447"/>
        <v>430</v>
      </c>
      <c r="AK144" s="520">
        <f t="shared" si="447"/>
        <v>505</v>
      </c>
      <c r="AL144" s="520">
        <f t="shared" si="447"/>
        <v>935</v>
      </c>
      <c r="AM144" s="520">
        <f t="shared" si="447"/>
        <v>16</v>
      </c>
      <c r="AN144" s="520">
        <f t="shared" si="447"/>
        <v>12</v>
      </c>
      <c r="AO144" s="520">
        <f t="shared" si="447"/>
        <v>28</v>
      </c>
      <c r="AP144" s="520">
        <f t="shared" si="447"/>
        <v>0</v>
      </c>
      <c r="AQ144" s="520">
        <f t="shared" si="447"/>
        <v>0</v>
      </c>
      <c r="AR144" s="520">
        <f t="shared" si="447"/>
        <v>0</v>
      </c>
      <c r="AS144" s="520">
        <f t="shared" si="447"/>
        <v>0</v>
      </c>
      <c r="AT144" s="520">
        <f t="shared" si="447"/>
        <v>0</v>
      </c>
      <c r="AU144" s="520">
        <f t="shared" si="447"/>
        <v>0</v>
      </c>
      <c r="AV144" s="520">
        <f t="shared" si="447"/>
        <v>0</v>
      </c>
      <c r="AW144" s="520">
        <f t="shared" si="447"/>
        <v>0</v>
      </c>
      <c r="AX144" s="520">
        <f t="shared" ref="AX144:BA144" si="448">SUM(AX136:AX143)</f>
        <v>0</v>
      </c>
      <c r="AY144" s="520">
        <f t="shared" si="448"/>
        <v>8228</v>
      </c>
      <c r="AZ144" s="520">
        <f t="shared" si="448"/>
        <v>7624</v>
      </c>
      <c r="BA144" s="520">
        <f t="shared" si="448"/>
        <v>15852</v>
      </c>
      <c r="BC144" s="519" t="s">
        <v>6</v>
      </c>
      <c r="BD144" s="520">
        <f t="shared" si="443"/>
        <v>5363</v>
      </c>
      <c r="BE144" s="520">
        <f t="shared" si="443"/>
        <v>5002</v>
      </c>
      <c r="BF144" s="520">
        <f t="shared" si="443"/>
        <v>10365</v>
      </c>
      <c r="BG144" s="520">
        <f t="shared" si="443"/>
        <v>4265</v>
      </c>
      <c r="BH144" s="520">
        <f t="shared" si="443"/>
        <v>3828</v>
      </c>
      <c r="BI144" s="520">
        <f t="shared" si="443"/>
        <v>8093</v>
      </c>
      <c r="BJ144" s="520">
        <f t="shared" si="443"/>
        <v>846</v>
      </c>
      <c r="BK144" s="520">
        <f t="shared" si="443"/>
        <v>833</v>
      </c>
      <c r="BL144" s="520">
        <f t="shared" si="443"/>
        <v>1679</v>
      </c>
      <c r="BM144" s="520">
        <f t="shared" si="443"/>
        <v>22</v>
      </c>
      <c r="BN144" s="520">
        <f t="shared" si="443"/>
        <v>17</v>
      </c>
      <c r="BO144" s="520">
        <f t="shared" si="443"/>
        <v>39</v>
      </c>
      <c r="BP144" s="520">
        <f t="shared" si="443"/>
        <v>0</v>
      </c>
      <c r="BQ144" s="520">
        <f t="shared" si="443"/>
        <v>0</v>
      </c>
      <c r="BR144" s="520">
        <f>R144+AR144</f>
        <v>0</v>
      </c>
      <c r="BS144" s="520">
        <f t="shared" si="444"/>
        <v>0</v>
      </c>
      <c r="BT144" s="520">
        <f t="shared" si="444"/>
        <v>0</v>
      </c>
      <c r="BU144" s="520">
        <f t="shared" si="444"/>
        <v>0</v>
      </c>
      <c r="BV144" s="520">
        <f t="shared" si="444"/>
        <v>0</v>
      </c>
      <c r="BW144" s="520">
        <f t="shared" si="444"/>
        <v>0</v>
      </c>
      <c r="BX144" s="520">
        <f t="shared" si="444"/>
        <v>0</v>
      </c>
      <c r="BY144" s="520">
        <f t="shared" si="444"/>
        <v>10496</v>
      </c>
      <c r="BZ144" s="520">
        <f t="shared" si="444"/>
        <v>9680</v>
      </c>
      <c r="CA144" s="520">
        <f t="shared" si="425"/>
        <v>20176</v>
      </c>
    </row>
    <row r="145" spans="3:79" s="514" customFormat="1" ht="16.5" thickBot="1">
      <c r="C145" s="523" t="s">
        <v>185</v>
      </c>
      <c r="D145" s="524">
        <f>D144/$Y$16*100</f>
        <v>25.543105419620399</v>
      </c>
      <c r="E145" s="524">
        <f>E144/$Z$16*100</f>
        <v>24.557956777996072</v>
      </c>
      <c r="F145" s="524">
        <f>F144/$AA$16*100</f>
        <v>25.068087625814091</v>
      </c>
      <c r="G145" s="524">
        <f>G144/$Y$16*100</f>
        <v>16.670477932769266</v>
      </c>
      <c r="H145" s="524">
        <f>H144/$Z$16*100</f>
        <v>17.755402750491157</v>
      </c>
      <c r="I145" s="524">
        <f>I144/$AA$16*100</f>
        <v>17.193605683836591</v>
      </c>
      <c r="J145" s="524">
        <f>J144/$Y$16*100</f>
        <v>9.5129201920878117</v>
      </c>
      <c r="K145" s="524">
        <f>K144/$Z$16*100</f>
        <v>8.0550098231827114</v>
      </c>
      <c r="L145" s="524">
        <f>L144/$AA$16*100</f>
        <v>8.8099467140319714</v>
      </c>
      <c r="M145" s="524">
        <f>M144/$Y$16*100</f>
        <v>0.13720557969357422</v>
      </c>
      <c r="N145" s="524">
        <f>N144/$Z$16*100</f>
        <v>0.12278978388998035</v>
      </c>
      <c r="O145" s="524">
        <f>O144/$AA$16*100</f>
        <v>0.13025458851391356</v>
      </c>
      <c r="P145" s="524">
        <f>P144/$Y$16*100</f>
        <v>0</v>
      </c>
      <c r="Q145" s="524">
        <f>Q144/$Z$16*100</f>
        <v>0</v>
      </c>
      <c r="R145" s="524">
        <f>R144/$AA$16*100</f>
        <v>0</v>
      </c>
      <c r="S145" s="524">
        <f>S144/$Y$16*100</f>
        <v>0</v>
      </c>
      <c r="T145" s="524">
        <f>T144/$Z$16*100</f>
        <v>0</v>
      </c>
      <c r="U145" s="524">
        <f>U144/$AA$16*100</f>
        <v>0</v>
      </c>
      <c r="V145" s="524">
        <f>V144/$Y$16*100</f>
        <v>0</v>
      </c>
      <c r="W145" s="524">
        <f>W144/$Z$16*100</f>
        <v>0</v>
      </c>
      <c r="X145" s="524">
        <f>X144/$AA$16*100</f>
        <v>0</v>
      </c>
      <c r="Y145" s="524">
        <f>Y144/$Y$16*100</f>
        <v>51.863709124171052</v>
      </c>
      <c r="Z145" s="524">
        <f>Z144/$Z$16*100</f>
        <v>50.491159135559926</v>
      </c>
      <c r="AA145" s="524">
        <f>AA144/$AA$16*100</f>
        <v>51.201894612196561</v>
      </c>
      <c r="AB145" s="525"/>
      <c r="AC145" s="523" t="s">
        <v>185</v>
      </c>
      <c r="AD145" s="524"/>
      <c r="AE145" s="524"/>
      <c r="AF145" s="524"/>
      <c r="AG145" s="524"/>
      <c r="AH145" s="524"/>
      <c r="AI145" s="524"/>
      <c r="AJ145" s="524"/>
      <c r="AK145" s="524"/>
      <c r="AL145" s="524"/>
      <c r="AM145" s="524"/>
      <c r="AN145" s="524"/>
      <c r="AO145" s="524"/>
      <c r="AP145" s="524"/>
      <c r="AQ145" s="524"/>
      <c r="AR145" s="524"/>
      <c r="AS145" s="524"/>
      <c r="AT145" s="524"/>
      <c r="AU145" s="524"/>
      <c r="AV145" s="524"/>
      <c r="AW145" s="524"/>
      <c r="AX145" s="524"/>
      <c r="AY145" s="524"/>
      <c r="AZ145" s="524"/>
      <c r="BA145" s="524"/>
      <c r="BC145" s="523" t="s">
        <v>185</v>
      </c>
      <c r="BD145" s="524">
        <f>BD144/$BY$16*100</f>
        <v>26.595586412100175</v>
      </c>
      <c r="BE145" s="524">
        <f>BE144/$BZ$16*100</f>
        <v>26.956240569088163</v>
      </c>
      <c r="BF145" s="524">
        <f>BF144/$CA$16*100</f>
        <v>26.768420237080655</v>
      </c>
      <c r="BG145" s="524">
        <f>BG144/$BY$16*100</f>
        <v>21.150508306471611</v>
      </c>
      <c r="BH145" s="524">
        <f>BH144/$BZ$16*100</f>
        <v>20.629446001293385</v>
      </c>
      <c r="BI145" s="524">
        <f>BI144/$CA$16*100</f>
        <v>20.900803181736009</v>
      </c>
      <c r="BJ145" s="524">
        <f>BJ144/$BY$16*100</f>
        <v>4.1953880485990585</v>
      </c>
      <c r="BK145" s="524">
        <f>BK144/$BZ$16*100</f>
        <v>4.4891140331968096</v>
      </c>
      <c r="BL145" s="524">
        <f>BL144/$CA$16*100</f>
        <v>4.3361483432762586</v>
      </c>
      <c r="BM145" s="524">
        <f>BM144/$BY$16*100</f>
        <v>0.10909992561368709</v>
      </c>
      <c r="BN145" s="524">
        <f>BN144/$BZ$16*100</f>
        <v>9.1614572106057335E-2</v>
      </c>
      <c r="BO145" s="524">
        <f>BO144/$CA$16*100</f>
        <v>0.10072053924227165</v>
      </c>
      <c r="BP145" s="524">
        <f>BP144/$BY$16*100</f>
        <v>0</v>
      </c>
      <c r="BQ145" s="524">
        <f>BQ144/$BZ$16*100</f>
        <v>0</v>
      </c>
      <c r="BR145" s="524">
        <f>BR144/$CA$16*100</f>
        <v>0</v>
      </c>
      <c r="BS145" s="524">
        <f>BS144/$BY$16*100</f>
        <v>0</v>
      </c>
      <c r="BT145" s="524">
        <f>BT144/$BZ$16*100</f>
        <v>0</v>
      </c>
      <c r="BU145" s="524">
        <f>BU144/$CA$16*100</f>
        <v>0</v>
      </c>
      <c r="BV145" s="524">
        <f>BV144/$BY$16*100</f>
        <v>0</v>
      </c>
      <c r="BW145" s="524">
        <f>BW144/$BZ$16*100</f>
        <v>0</v>
      </c>
      <c r="BX145" s="524">
        <f>BX144/$CA$16*100</f>
        <v>0</v>
      </c>
      <c r="BY145" s="524">
        <f>BY144/$BY$16*100</f>
        <v>52.050582692784531</v>
      </c>
      <c r="BZ145" s="524">
        <f>BZ144/$BZ$16*100</f>
        <v>52.166415175684413</v>
      </c>
      <c r="CA145" s="524">
        <f>CA144/$CA$16*100</f>
        <v>52.106092301335195</v>
      </c>
    </row>
    <row r="147" spans="3:79" s="514" customFormat="1" ht="15.75">
      <c r="C147" s="512" t="s">
        <v>489</v>
      </c>
      <c r="D147" s="512"/>
      <c r="E147" s="512"/>
      <c r="F147" s="512"/>
      <c r="G147" s="512"/>
      <c r="H147" s="512"/>
      <c r="I147" s="512"/>
      <c r="J147" s="513" t="s">
        <v>51</v>
      </c>
      <c r="K147" s="513"/>
      <c r="L147" s="513"/>
      <c r="M147" s="512"/>
      <c r="N147" s="512"/>
      <c r="O147" s="512"/>
      <c r="P147" s="512"/>
      <c r="Q147" s="512"/>
      <c r="R147" s="512"/>
      <c r="S147" s="512"/>
      <c r="T147" s="512"/>
      <c r="U147" s="512"/>
      <c r="V147" s="512"/>
      <c r="W147" s="512"/>
      <c r="X147" s="512"/>
      <c r="Y147" s="512"/>
      <c r="Z147" s="512"/>
      <c r="AA147" s="512"/>
      <c r="AB147" s="512"/>
      <c r="AC147" s="512" t="s">
        <v>489</v>
      </c>
      <c r="AD147" s="512"/>
      <c r="AE147" s="512"/>
      <c r="AF147" s="512"/>
      <c r="AG147" s="512"/>
      <c r="AH147" s="512"/>
      <c r="AI147" s="512"/>
      <c r="AJ147" s="550" t="s">
        <v>51</v>
      </c>
      <c r="AK147" s="550"/>
      <c r="AL147" s="550"/>
      <c r="AM147" s="512"/>
      <c r="AN147" s="512"/>
      <c r="AO147" s="512"/>
      <c r="AP147" s="512"/>
      <c r="AQ147" s="512"/>
      <c r="AR147" s="512"/>
      <c r="AS147" s="512"/>
      <c r="AT147" s="512"/>
      <c r="AU147" s="512"/>
      <c r="AV147" s="512"/>
      <c r="AW147" s="512"/>
      <c r="AX147" s="512"/>
      <c r="AY147" s="512"/>
      <c r="AZ147" s="512"/>
      <c r="BA147" s="512"/>
      <c r="BC147" s="512" t="s">
        <v>489</v>
      </c>
      <c r="BD147" s="512"/>
      <c r="BE147" s="512"/>
      <c r="BF147" s="512"/>
      <c r="BG147" s="512"/>
      <c r="BH147" s="512"/>
      <c r="BI147" s="512"/>
      <c r="BJ147" s="550" t="s">
        <v>51</v>
      </c>
      <c r="BK147" s="550"/>
      <c r="BL147" s="550"/>
      <c r="BM147" s="512"/>
      <c r="BN147" s="512"/>
      <c r="BO147" s="512"/>
      <c r="BP147" s="512"/>
      <c r="BQ147" s="512"/>
      <c r="BR147" s="512"/>
      <c r="BS147" s="512"/>
      <c r="BT147" s="512"/>
      <c r="BU147" s="512"/>
      <c r="BV147" s="512"/>
      <c r="BW147" s="512"/>
      <c r="BX147" s="512"/>
      <c r="BY147" s="512"/>
      <c r="BZ147" s="512"/>
      <c r="CA147" s="512"/>
    </row>
    <row r="148" spans="3:79" s="514" customFormat="1" ht="16.5" thickBot="1">
      <c r="C148" s="1410" t="s">
        <v>861</v>
      </c>
      <c r="D148" s="1410"/>
      <c r="E148" s="1410"/>
      <c r="F148" s="1410"/>
      <c r="G148" s="1410"/>
      <c r="H148" s="1410"/>
      <c r="I148" s="1410"/>
      <c r="J148" s="1410"/>
      <c r="K148" s="1410"/>
      <c r="L148" s="1410"/>
      <c r="M148" s="1410"/>
      <c r="N148" s="1410"/>
      <c r="O148" s="1410"/>
      <c r="P148" s="1410"/>
      <c r="Q148" s="1410"/>
      <c r="R148" s="1410"/>
      <c r="S148" s="1410"/>
      <c r="T148" s="1410"/>
      <c r="U148" s="1410"/>
      <c r="V148" s="1410"/>
      <c r="W148" s="1410"/>
      <c r="X148" s="1410"/>
      <c r="Y148" s="1410"/>
      <c r="Z148" s="1410"/>
      <c r="AA148" s="1410"/>
      <c r="AB148" s="515"/>
      <c r="AC148" s="1410" t="s">
        <v>861</v>
      </c>
      <c r="AD148" s="1410"/>
      <c r="AE148" s="1410"/>
      <c r="AF148" s="1410"/>
      <c r="AG148" s="1410"/>
      <c r="AH148" s="1410"/>
      <c r="AI148" s="1410"/>
      <c r="AJ148" s="1410"/>
      <c r="AK148" s="1410"/>
      <c r="AL148" s="1410"/>
      <c r="AM148" s="1410"/>
      <c r="AN148" s="1410"/>
      <c r="AO148" s="1410"/>
      <c r="AP148" s="1410"/>
      <c r="AQ148" s="1410"/>
      <c r="AR148" s="1410"/>
      <c r="AS148" s="1410"/>
      <c r="AT148" s="1410"/>
      <c r="AU148" s="1410"/>
      <c r="AV148" s="1410"/>
      <c r="AW148" s="1410"/>
      <c r="AX148" s="1410"/>
      <c r="AY148" s="1410"/>
      <c r="AZ148" s="1410"/>
      <c r="BA148" s="1410"/>
      <c r="BC148" s="1410" t="s">
        <v>861</v>
      </c>
      <c r="BD148" s="1410"/>
      <c r="BE148" s="1410"/>
      <c r="BF148" s="1410"/>
      <c r="BG148" s="1410"/>
      <c r="BH148" s="1410"/>
      <c r="BI148" s="1410"/>
      <c r="BJ148" s="1410"/>
      <c r="BK148" s="1410"/>
      <c r="BL148" s="1410"/>
      <c r="BM148" s="1410"/>
      <c r="BN148" s="1410"/>
      <c r="BO148" s="1410"/>
      <c r="BP148" s="1410"/>
      <c r="BQ148" s="1410"/>
      <c r="BR148" s="1410"/>
      <c r="BS148" s="1410"/>
      <c r="BT148" s="1410"/>
      <c r="BU148" s="1410"/>
      <c r="BV148" s="1410"/>
      <c r="BW148" s="1410"/>
      <c r="BX148" s="1410"/>
      <c r="BY148" s="1410"/>
      <c r="BZ148" s="1410"/>
      <c r="CA148" s="1410"/>
    </row>
    <row r="149" spans="3:79" s="514" customFormat="1" ht="15.75" customHeight="1">
      <c r="C149" s="516"/>
      <c r="D149" s="1411" t="s">
        <v>95</v>
      </c>
      <c r="E149" s="1411"/>
      <c r="F149" s="1411"/>
      <c r="G149" s="1411"/>
      <c r="H149" s="1411"/>
      <c r="I149" s="1411"/>
      <c r="J149" s="1411"/>
      <c r="K149" s="1411"/>
      <c r="L149" s="1411"/>
      <c r="M149" s="1411"/>
      <c r="N149" s="1411"/>
      <c r="O149" s="1411"/>
      <c r="P149" s="1411"/>
      <c r="Q149" s="1411"/>
      <c r="R149" s="1411"/>
      <c r="S149" s="1411"/>
      <c r="T149" s="1411"/>
      <c r="U149" s="1411"/>
      <c r="V149" s="1411"/>
      <c r="W149" s="1411"/>
      <c r="X149" s="1411"/>
      <c r="Y149" s="1412"/>
      <c r="Z149" s="1412"/>
      <c r="AA149" s="1413"/>
      <c r="AB149" s="515"/>
      <c r="AC149" s="516"/>
      <c r="AD149" s="1411" t="s">
        <v>0</v>
      </c>
      <c r="AE149" s="1411"/>
      <c r="AF149" s="1411"/>
      <c r="AG149" s="1411"/>
      <c r="AH149" s="1411"/>
      <c r="AI149" s="1411"/>
      <c r="AJ149" s="1411"/>
      <c r="AK149" s="1411"/>
      <c r="AL149" s="1411"/>
      <c r="AM149" s="1411"/>
      <c r="AN149" s="1411"/>
      <c r="AO149" s="1411"/>
      <c r="AP149" s="1411"/>
      <c r="AQ149" s="1411"/>
      <c r="AR149" s="1411"/>
      <c r="AS149" s="1411"/>
      <c r="AT149" s="1411"/>
      <c r="AU149" s="1411"/>
      <c r="AV149" s="1411"/>
      <c r="AW149" s="1411"/>
      <c r="AX149" s="1411"/>
      <c r="AY149" s="1412"/>
      <c r="AZ149" s="1412"/>
      <c r="BA149" s="1413"/>
      <c r="BC149" s="516"/>
      <c r="BD149" s="1412" t="s">
        <v>0</v>
      </c>
      <c r="BE149" s="1414"/>
      <c r="BF149" s="1414"/>
      <c r="BG149" s="1414"/>
      <c r="BH149" s="1414"/>
      <c r="BI149" s="1414"/>
      <c r="BJ149" s="1414"/>
      <c r="BK149" s="1414"/>
      <c r="BL149" s="1414"/>
      <c r="BM149" s="1414"/>
      <c r="BN149" s="1414"/>
      <c r="BO149" s="1414"/>
      <c r="BP149" s="1414"/>
      <c r="BQ149" s="1414"/>
      <c r="BR149" s="1414"/>
      <c r="BS149" s="1414"/>
      <c r="BT149" s="1414"/>
      <c r="BU149" s="1414"/>
      <c r="BV149" s="1414"/>
      <c r="BW149" s="1414"/>
      <c r="BX149" s="1414"/>
      <c r="BY149" s="1414"/>
      <c r="BZ149" s="1414"/>
      <c r="CA149" s="1415"/>
    </row>
    <row r="150" spans="3:79" s="514" customFormat="1" ht="15.75" customHeight="1">
      <c r="C150" s="1405" t="s">
        <v>180</v>
      </c>
      <c r="D150" s="1406">
        <v>1</v>
      </c>
      <c r="E150" s="1407"/>
      <c r="F150" s="1408"/>
      <c r="G150" s="1406">
        <v>2</v>
      </c>
      <c r="H150" s="1407"/>
      <c r="I150" s="1408"/>
      <c r="J150" s="1406">
        <v>3</v>
      </c>
      <c r="K150" s="1407"/>
      <c r="L150" s="1408"/>
      <c r="M150" s="1406">
        <v>4</v>
      </c>
      <c r="N150" s="1407"/>
      <c r="O150" s="1408"/>
      <c r="P150" s="1406">
        <v>5</v>
      </c>
      <c r="Q150" s="1407"/>
      <c r="R150" s="1408"/>
      <c r="S150" s="1406">
        <v>6</v>
      </c>
      <c r="T150" s="1407"/>
      <c r="U150" s="1408"/>
      <c r="V150" s="1406" t="s">
        <v>182</v>
      </c>
      <c r="W150" s="1407"/>
      <c r="X150" s="1408"/>
      <c r="Y150" s="1406" t="s">
        <v>179</v>
      </c>
      <c r="Z150" s="1407"/>
      <c r="AA150" s="1409"/>
      <c r="AB150" s="515"/>
      <c r="AC150" s="1405" t="s">
        <v>180</v>
      </c>
      <c r="AD150" s="1406">
        <v>1</v>
      </c>
      <c r="AE150" s="1407"/>
      <c r="AF150" s="1408"/>
      <c r="AG150" s="1406">
        <v>2</v>
      </c>
      <c r="AH150" s="1407"/>
      <c r="AI150" s="1408"/>
      <c r="AJ150" s="1406">
        <v>3</v>
      </c>
      <c r="AK150" s="1407"/>
      <c r="AL150" s="1408"/>
      <c r="AM150" s="1406">
        <v>4</v>
      </c>
      <c r="AN150" s="1407"/>
      <c r="AO150" s="1408"/>
      <c r="AP150" s="1406">
        <v>5</v>
      </c>
      <c r="AQ150" s="1407"/>
      <c r="AR150" s="1408"/>
      <c r="AS150" s="1406">
        <v>6</v>
      </c>
      <c r="AT150" s="1407"/>
      <c r="AU150" s="1408"/>
      <c r="AV150" s="1406" t="s">
        <v>182</v>
      </c>
      <c r="AW150" s="1407"/>
      <c r="AX150" s="1408"/>
      <c r="AY150" s="1406" t="s">
        <v>179</v>
      </c>
      <c r="AZ150" s="1407"/>
      <c r="BA150" s="1409"/>
      <c r="BC150" s="1405" t="s">
        <v>180</v>
      </c>
      <c r="BD150" s="1406">
        <v>1</v>
      </c>
      <c r="BE150" s="1407"/>
      <c r="BF150" s="1408"/>
      <c r="BG150" s="1406">
        <v>2</v>
      </c>
      <c r="BH150" s="1407"/>
      <c r="BI150" s="1408"/>
      <c r="BJ150" s="1406">
        <v>3</v>
      </c>
      <c r="BK150" s="1407"/>
      <c r="BL150" s="1408"/>
      <c r="BM150" s="1406">
        <v>4</v>
      </c>
      <c r="BN150" s="1407"/>
      <c r="BO150" s="1408"/>
      <c r="BP150" s="1406">
        <v>5</v>
      </c>
      <c r="BQ150" s="1407"/>
      <c r="BR150" s="1408"/>
      <c r="BS150" s="1406">
        <v>6</v>
      </c>
      <c r="BT150" s="1407"/>
      <c r="BU150" s="1408"/>
      <c r="BV150" s="1406" t="s">
        <v>182</v>
      </c>
      <c r="BW150" s="1407"/>
      <c r="BX150" s="1408"/>
      <c r="BY150" s="1406" t="s">
        <v>179</v>
      </c>
      <c r="BZ150" s="1407"/>
      <c r="CA150" s="1409"/>
    </row>
    <row r="151" spans="3:79" s="514" customFormat="1" ht="15.75">
      <c r="C151" s="1405"/>
      <c r="D151" s="518" t="s">
        <v>240</v>
      </c>
      <c r="E151" s="518" t="s">
        <v>241</v>
      </c>
      <c r="F151" s="518" t="s">
        <v>234</v>
      </c>
      <c r="G151" s="518" t="s">
        <v>240</v>
      </c>
      <c r="H151" s="518" t="s">
        <v>241</v>
      </c>
      <c r="I151" s="518" t="s">
        <v>234</v>
      </c>
      <c r="J151" s="518" t="s">
        <v>240</v>
      </c>
      <c r="K151" s="518" t="s">
        <v>241</v>
      </c>
      <c r="L151" s="518" t="s">
        <v>234</v>
      </c>
      <c r="M151" s="518" t="s">
        <v>240</v>
      </c>
      <c r="N151" s="518" t="s">
        <v>241</v>
      </c>
      <c r="O151" s="518" t="s">
        <v>234</v>
      </c>
      <c r="P151" s="518" t="s">
        <v>240</v>
      </c>
      <c r="Q151" s="518" t="s">
        <v>241</v>
      </c>
      <c r="R151" s="518" t="s">
        <v>234</v>
      </c>
      <c r="S151" s="518" t="s">
        <v>240</v>
      </c>
      <c r="T151" s="518" t="s">
        <v>241</v>
      </c>
      <c r="U151" s="518" t="s">
        <v>234</v>
      </c>
      <c r="V151" s="518" t="s">
        <v>240</v>
      </c>
      <c r="W151" s="518" t="s">
        <v>241</v>
      </c>
      <c r="X151" s="518" t="s">
        <v>234</v>
      </c>
      <c r="Y151" s="518" t="s">
        <v>240</v>
      </c>
      <c r="Z151" s="518" t="s">
        <v>241</v>
      </c>
      <c r="AA151" s="518" t="s">
        <v>234</v>
      </c>
      <c r="AB151" s="515"/>
      <c r="AC151" s="1405"/>
      <c r="AD151" s="518" t="s">
        <v>240</v>
      </c>
      <c r="AE151" s="518" t="s">
        <v>241</v>
      </c>
      <c r="AF151" s="518" t="s">
        <v>234</v>
      </c>
      <c r="AG151" s="518" t="s">
        <v>240</v>
      </c>
      <c r="AH151" s="518" t="s">
        <v>241</v>
      </c>
      <c r="AI151" s="518" t="s">
        <v>234</v>
      </c>
      <c r="AJ151" s="518" t="s">
        <v>240</v>
      </c>
      <c r="AK151" s="518" t="s">
        <v>241</v>
      </c>
      <c r="AL151" s="518" t="s">
        <v>234</v>
      </c>
      <c r="AM151" s="518" t="s">
        <v>240</v>
      </c>
      <c r="AN151" s="518" t="s">
        <v>241</v>
      </c>
      <c r="AO151" s="518" t="s">
        <v>234</v>
      </c>
      <c r="AP151" s="518" t="s">
        <v>240</v>
      </c>
      <c r="AQ151" s="518" t="s">
        <v>241</v>
      </c>
      <c r="AR151" s="518" t="s">
        <v>234</v>
      </c>
      <c r="AS151" s="518" t="s">
        <v>240</v>
      </c>
      <c r="AT151" s="518" t="s">
        <v>241</v>
      </c>
      <c r="AU151" s="518" t="s">
        <v>234</v>
      </c>
      <c r="AV151" s="518" t="s">
        <v>240</v>
      </c>
      <c r="AW151" s="518" t="s">
        <v>241</v>
      </c>
      <c r="AX151" s="518" t="s">
        <v>234</v>
      </c>
      <c r="AY151" s="518" t="s">
        <v>240</v>
      </c>
      <c r="AZ151" s="518" t="s">
        <v>241</v>
      </c>
      <c r="BA151" s="518" t="s">
        <v>234</v>
      </c>
      <c r="BC151" s="1405"/>
      <c r="BD151" s="518" t="s">
        <v>240</v>
      </c>
      <c r="BE151" s="518" t="s">
        <v>241</v>
      </c>
      <c r="BF151" s="518" t="s">
        <v>234</v>
      </c>
      <c r="BG151" s="518" t="s">
        <v>240</v>
      </c>
      <c r="BH151" s="518" t="s">
        <v>241</v>
      </c>
      <c r="BI151" s="518" t="s">
        <v>234</v>
      </c>
      <c r="BJ151" s="518" t="s">
        <v>240</v>
      </c>
      <c r="BK151" s="518" t="s">
        <v>241</v>
      </c>
      <c r="BL151" s="518" t="s">
        <v>234</v>
      </c>
      <c r="BM151" s="518" t="s">
        <v>240</v>
      </c>
      <c r="BN151" s="518" t="s">
        <v>241</v>
      </c>
      <c r="BO151" s="518" t="s">
        <v>234</v>
      </c>
      <c r="BP151" s="518" t="s">
        <v>240</v>
      </c>
      <c r="BQ151" s="518" t="s">
        <v>241</v>
      </c>
      <c r="BR151" s="518" t="s">
        <v>234</v>
      </c>
      <c r="BS151" s="518" t="s">
        <v>240</v>
      </c>
      <c r="BT151" s="518" t="s">
        <v>241</v>
      </c>
      <c r="BU151" s="518" t="s">
        <v>234</v>
      </c>
      <c r="BV151" s="518" t="s">
        <v>240</v>
      </c>
      <c r="BW151" s="518" t="s">
        <v>241</v>
      </c>
      <c r="BX151" s="518" t="s">
        <v>234</v>
      </c>
      <c r="BY151" s="518" t="s">
        <v>240</v>
      </c>
      <c r="BZ151" s="518" t="s">
        <v>241</v>
      </c>
      <c r="CA151" s="518" t="s">
        <v>234</v>
      </c>
    </row>
    <row r="152" spans="3:79" s="514" customFormat="1" ht="15.75">
      <c r="C152" s="519" t="s">
        <v>183</v>
      </c>
      <c r="D152" s="520"/>
      <c r="E152" s="520"/>
      <c r="F152" s="520">
        <f>SUM(D152:E152)</f>
        <v>0</v>
      </c>
      <c r="G152" s="520"/>
      <c r="H152" s="520"/>
      <c r="I152" s="520">
        <f>SUM(G152:H152)</f>
        <v>0</v>
      </c>
      <c r="J152" s="520"/>
      <c r="K152" s="520"/>
      <c r="L152" s="520">
        <f>SUM(J152:K152)</f>
        <v>0</v>
      </c>
      <c r="M152" s="520"/>
      <c r="N152" s="520"/>
      <c r="O152" s="520">
        <f>SUM(M152:N152)</f>
        <v>0</v>
      </c>
      <c r="P152" s="520"/>
      <c r="Q152" s="520"/>
      <c r="R152" s="520">
        <f>SUM(P152:Q152)</f>
        <v>0</v>
      </c>
      <c r="S152" s="520"/>
      <c r="T152" s="520"/>
      <c r="U152" s="520">
        <f>SUM(S152:T152)</f>
        <v>0</v>
      </c>
      <c r="V152" s="740"/>
      <c r="W152" s="740"/>
      <c r="X152" s="520">
        <f>SUM(V152:W152)</f>
        <v>0</v>
      </c>
      <c r="Y152" s="521">
        <f t="shared" ref="Y152:Z159" si="449">D152+G152+J152+M152+P152+S152+V152</f>
        <v>0</v>
      </c>
      <c r="Z152" s="521">
        <f t="shared" si="449"/>
        <v>0</v>
      </c>
      <c r="AA152" s="522">
        <f>Y152+Z152</f>
        <v>0</v>
      </c>
      <c r="AB152" s="512"/>
      <c r="AC152" s="519" t="s">
        <v>183</v>
      </c>
      <c r="AD152" s="520"/>
      <c r="AE152" s="520"/>
      <c r="AF152" s="520">
        <f>SUM(AD152:AE152)</f>
        <v>0</v>
      </c>
      <c r="AG152" s="520"/>
      <c r="AH152" s="520"/>
      <c r="AI152" s="520">
        <f>SUM(AG152:AH152)</f>
        <v>0</v>
      </c>
      <c r="AJ152" s="520"/>
      <c r="AK152" s="520"/>
      <c r="AL152" s="520">
        <f>SUM(AJ152:AK152)</f>
        <v>0</v>
      </c>
      <c r="AM152" s="520"/>
      <c r="AN152" s="520"/>
      <c r="AO152" s="520">
        <f>SUM(AM152:AN152)</f>
        <v>0</v>
      </c>
      <c r="AP152" s="520"/>
      <c r="AQ152" s="520"/>
      <c r="AR152" s="520">
        <f>SUM(AP152:AQ152)</f>
        <v>0</v>
      </c>
      <c r="AS152" s="520"/>
      <c r="AT152" s="520"/>
      <c r="AU152" s="520">
        <f>SUM(AS152:AT152)</f>
        <v>0</v>
      </c>
      <c r="AV152" s="520"/>
      <c r="AW152" s="520"/>
      <c r="AX152" s="520">
        <f>SUM(AV152:AW152)</f>
        <v>0</v>
      </c>
      <c r="AY152" s="521">
        <f>AD152+AG152+AJ152+AM152+AP152+AS152+AV152</f>
        <v>0</v>
      </c>
      <c r="AZ152" s="521">
        <f t="shared" ref="AZ152:BA152" si="450">AE152+AH152+AK152+AN152+AQ152+AT152+AW152</f>
        <v>0</v>
      </c>
      <c r="BA152" s="521">
        <f t="shared" si="450"/>
        <v>0</v>
      </c>
      <c r="BC152" s="519" t="s">
        <v>183</v>
      </c>
      <c r="BD152" s="520">
        <f t="shared" ref="BD152:BD160" si="451">D152+AD152</f>
        <v>0</v>
      </c>
      <c r="BE152" s="520">
        <f t="shared" ref="BE152:BE160" si="452">E152+AE152</f>
        <v>0</v>
      </c>
      <c r="BF152" s="520">
        <f t="shared" ref="BF152:BF160" si="453">F152+AF152</f>
        <v>0</v>
      </c>
      <c r="BG152" s="520">
        <f t="shared" ref="BG152:BG160" si="454">G152+AG152</f>
        <v>0</v>
      </c>
      <c r="BH152" s="520">
        <f t="shared" ref="BH152:BH160" si="455">H152+AH152</f>
        <v>0</v>
      </c>
      <c r="BI152" s="520">
        <f t="shared" ref="BI152:BI160" si="456">I152+AI152</f>
        <v>0</v>
      </c>
      <c r="BJ152" s="520">
        <f t="shared" ref="BJ152:BJ160" si="457">J152+AJ152</f>
        <v>0</v>
      </c>
      <c r="BK152" s="520">
        <f t="shared" ref="BK152:BK160" si="458">K152+AK152</f>
        <v>0</v>
      </c>
      <c r="BL152" s="520">
        <f t="shared" ref="BL152:BL160" si="459">L152+AL152</f>
        <v>0</v>
      </c>
      <c r="BM152" s="520">
        <f t="shared" ref="BM152:BM160" si="460">M152+AM152</f>
        <v>0</v>
      </c>
      <c r="BN152" s="520">
        <f t="shared" ref="BN152:BN160" si="461">N152+AN152</f>
        <v>0</v>
      </c>
      <c r="BO152" s="520">
        <f t="shared" ref="BO152:BO160" si="462">O152+AO152</f>
        <v>0</v>
      </c>
      <c r="BP152" s="520">
        <f t="shared" ref="BP152:BP160" si="463">P152+AP152</f>
        <v>0</v>
      </c>
      <c r="BQ152" s="520">
        <f t="shared" ref="BQ152:BQ160" si="464">Q152+AQ152</f>
        <v>0</v>
      </c>
      <c r="BR152" s="520">
        <f t="shared" ref="BR152:BR160" si="465">R152+AR152</f>
        <v>0</v>
      </c>
      <c r="BS152" s="520">
        <f t="shared" ref="BS152:BS160" si="466">S152+AS152</f>
        <v>0</v>
      </c>
      <c r="BT152" s="520">
        <f t="shared" ref="BT152:BT160" si="467">T152+AT152</f>
        <v>0</v>
      </c>
      <c r="BU152" s="520">
        <f t="shared" ref="BU152:BU160" si="468">U152+AU152</f>
        <v>0</v>
      </c>
      <c r="BV152" s="520">
        <f t="shared" ref="BV152:BV160" si="469">V152+AV152</f>
        <v>0</v>
      </c>
      <c r="BW152" s="520">
        <f t="shared" ref="BW152:BW160" si="470">W152+AW152</f>
        <v>0</v>
      </c>
      <c r="BX152" s="520">
        <f t="shared" ref="BX152:BX160" si="471">X152+AX152</f>
        <v>0</v>
      </c>
      <c r="BY152" s="520">
        <f t="shared" ref="BY152:BY160" si="472">Y152+AY152</f>
        <v>0</v>
      </c>
      <c r="BZ152" s="520">
        <f t="shared" ref="BZ152:BZ160" si="473">Z152+AZ152</f>
        <v>0</v>
      </c>
      <c r="CA152" s="520">
        <f t="shared" ref="CA152:CA160" si="474">AA152+BA152</f>
        <v>0</v>
      </c>
    </row>
    <row r="153" spans="3:79" s="514" customFormat="1" ht="15.75">
      <c r="C153" s="519" t="s">
        <v>259</v>
      </c>
      <c r="D153" s="520">
        <v>1</v>
      </c>
      <c r="E153" s="520">
        <v>0</v>
      </c>
      <c r="F153" s="520">
        <f t="shared" ref="F153:F159" si="475">SUM(D153:E153)</f>
        <v>1</v>
      </c>
      <c r="G153" s="520">
        <v>0</v>
      </c>
      <c r="H153" s="520">
        <v>0</v>
      </c>
      <c r="I153" s="520">
        <f t="shared" ref="I153:I159" si="476">SUM(G153:H153)</f>
        <v>0</v>
      </c>
      <c r="J153" s="520">
        <v>0</v>
      </c>
      <c r="K153" s="520">
        <v>0</v>
      </c>
      <c r="L153" s="520">
        <f t="shared" ref="L153:L159" si="477">SUM(J153:K153)</f>
        <v>0</v>
      </c>
      <c r="M153" s="520">
        <v>0</v>
      </c>
      <c r="N153" s="520">
        <v>0</v>
      </c>
      <c r="O153" s="520">
        <f t="shared" ref="O153:O159" si="478">SUM(M153:N153)</f>
        <v>0</v>
      </c>
      <c r="P153" s="520">
        <v>0</v>
      </c>
      <c r="Q153" s="520">
        <v>0</v>
      </c>
      <c r="R153" s="520">
        <f t="shared" ref="R153:R159" si="479">SUM(P153:Q153)</f>
        <v>0</v>
      </c>
      <c r="S153" s="520"/>
      <c r="T153" s="520"/>
      <c r="U153" s="520">
        <f t="shared" ref="U153:U159" si="480">SUM(S153:T153)</f>
        <v>0</v>
      </c>
      <c r="V153" s="740"/>
      <c r="W153" s="740"/>
      <c r="X153" s="520">
        <f t="shared" ref="X153:X159" si="481">SUM(V153:W153)</f>
        <v>0</v>
      </c>
      <c r="Y153" s="521">
        <f t="shared" si="449"/>
        <v>1</v>
      </c>
      <c r="Z153" s="521">
        <f t="shared" si="449"/>
        <v>0</v>
      </c>
      <c r="AA153" s="522">
        <f t="shared" ref="AA153:AA159" si="482">Y153+Z153</f>
        <v>1</v>
      </c>
      <c r="AB153" s="512"/>
      <c r="AC153" s="519" t="s">
        <v>259</v>
      </c>
      <c r="AD153" s="745"/>
      <c r="AE153" s="745"/>
      <c r="AF153" s="520">
        <f t="shared" ref="AF153:AF159" si="483">SUM(AD153:AE153)</f>
        <v>0</v>
      </c>
      <c r="AG153" s="745"/>
      <c r="AH153" s="745"/>
      <c r="AI153" s="520">
        <f t="shared" ref="AI153:AI159" si="484">SUM(AG153:AH153)</f>
        <v>0</v>
      </c>
      <c r="AJ153" s="745"/>
      <c r="AK153" s="745"/>
      <c r="AL153" s="520">
        <f t="shared" ref="AL153:AL159" si="485">SUM(AJ153:AK153)</f>
        <v>0</v>
      </c>
      <c r="AM153" s="745"/>
      <c r="AN153" s="745"/>
      <c r="AO153" s="520">
        <f t="shared" ref="AO153:AO159" si="486">SUM(AM153:AN153)</f>
        <v>0</v>
      </c>
      <c r="AP153" s="745"/>
      <c r="AQ153" s="745"/>
      <c r="AR153" s="520">
        <f t="shared" ref="AR153:AR159" si="487">SUM(AP153:AQ153)</f>
        <v>0</v>
      </c>
      <c r="AS153" s="745"/>
      <c r="AT153" s="745"/>
      <c r="AU153" s="520">
        <f t="shared" ref="AU153:AU159" si="488">SUM(AS153:AT153)</f>
        <v>0</v>
      </c>
      <c r="AV153" s="520"/>
      <c r="AW153" s="520"/>
      <c r="AX153" s="520">
        <f t="shared" ref="AX153:AX159" si="489">SUM(AV153:AW153)</f>
        <v>0</v>
      </c>
      <c r="AY153" s="521">
        <f t="shared" ref="AY153:AY159" si="490">AD153+AG153+AJ153+AM153+AP153+AS153+AV153</f>
        <v>0</v>
      </c>
      <c r="AZ153" s="521">
        <f t="shared" ref="AZ153:AZ159" si="491">AE153+AH153+AK153+AN153+AQ153+AT153+AW153</f>
        <v>0</v>
      </c>
      <c r="BA153" s="521">
        <f t="shared" ref="BA153:BA159" si="492">AF153+AI153+AL153+AO153+AR153+AU153+AX153</f>
        <v>0</v>
      </c>
      <c r="BC153" s="519" t="s">
        <v>259</v>
      </c>
      <c r="BD153" s="520">
        <f t="shared" si="451"/>
        <v>1</v>
      </c>
      <c r="BE153" s="520">
        <f t="shared" si="452"/>
        <v>0</v>
      </c>
      <c r="BF153" s="520">
        <f t="shared" si="453"/>
        <v>1</v>
      </c>
      <c r="BG153" s="520">
        <f t="shared" si="454"/>
        <v>0</v>
      </c>
      <c r="BH153" s="520">
        <f t="shared" si="455"/>
        <v>0</v>
      </c>
      <c r="BI153" s="520">
        <f t="shared" si="456"/>
        <v>0</v>
      </c>
      <c r="BJ153" s="520">
        <f t="shared" si="457"/>
        <v>0</v>
      </c>
      <c r="BK153" s="520">
        <f t="shared" si="458"/>
        <v>0</v>
      </c>
      <c r="BL153" s="520">
        <f t="shared" si="459"/>
        <v>0</v>
      </c>
      <c r="BM153" s="520">
        <f t="shared" si="460"/>
        <v>0</v>
      </c>
      <c r="BN153" s="520">
        <f t="shared" si="461"/>
        <v>0</v>
      </c>
      <c r="BO153" s="520">
        <f t="shared" si="462"/>
        <v>0</v>
      </c>
      <c r="BP153" s="520">
        <f t="shared" si="463"/>
        <v>0</v>
      </c>
      <c r="BQ153" s="520">
        <f t="shared" si="464"/>
        <v>0</v>
      </c>
      <c r="BR153" s="520">
        <f t="shared" si="465"/>
        <v>0</v>
      </c>
      <c r="BS153" s="520">
        <f t="shared" si="466"/>
        <v>0</v>
      </c>
      <c r="BT153" s="520">
        <f t="shared" si="467"/>
        <v>0</v>
      </c>
      <c r="BU153" s="520">
        <f t="shared" si="468"/>
        <v>0</v>
      </c>
      <c r="BV153" s="520">
        <f t="shared" si="469"/>
        <v>0</v>
      </c>
      <c r="BW153" s="520">
        <f t="shared" si="470"/>
        <v>0</v>
      </c>
      <c r="BX153" s="520">
        <f t="shared" si="471"/>
        <v>0</v>
      </c>
      <c r="BY153" s="520">
        <f t="shared" si="472"/>
        <v>1</v>
      </c>
      <c r="BZ153" s="520">
        <f t="shared" si="473"/>
        <v>0</v>
      </c>
      <c r="CA153" s="520">
        <f t="shared" si="474"/>
        <v>1</v>
      </c>
    </row>
    <row r="154" spans="3:79" s="514" customFormat="1" ht="15.75">
      <c r="C154" s="519" t="s">
        <v>260</v>
      </c>
      <c r="D154" s="520">
        <v>139</v>
      </c>
      <c r="E154" s="520">
        <v>212</v>
      </c>
      <c r="F154" s="520">
        <f t="shared" si="475"/>
        <v>351</v>
      </c>
      <c r="G154" s="520">
        <v>325</v>
      </c>
      <c r="H154" s="520">
        <v>321</v>
      </c>
      <c r="I154" s="520">
        <f t="shared" si="476"/>
        <v>646</v>
      </c>
      <c r="J154" s="520">
        <v>22</v>
      </c>
      <c r="K154" s="520">
        <v>34</v>
      </c>
      <c r="L154" s="520">
        <f t="shared" si="477"/>
        <v>56</v>
      </c>
      <c r="M154" s="520">
        <v>12</v>
      </c>
      <c r="N154" s="520">
        <v>2</v>
      </c>
      <c r="O154" s="520">
        <f t="shared" si="478"/>
        <v>14</v>
      </c>
      <c r="P154" s="520">
        <v>0</v>
      </c>
      <c r="Q154" s="520">
        <v>0</v>
      </c>
      <c r="R154" s="520">
        <f t="shared" si="479"/>
        <v>0</v>
      </c>
      <c r="S154" s="520"/>
      <c r="T154" s="520"/>
      <c r="U154" s="520">
        <f t="shared" si="480"/>
        <v>0</v>
      </c>
      <c r="V154" s="740"/>
      <c r="W154" s="740"/>
      <c r="X154" s="520">
        <f t="shared" si="481"/>
        <v>0</v>
      </c>
      <c r="Y154" s="521">
        <f t="shared" si="449"/>
        <v>498</v>
      </c>
      <c r="Z154" s="521">
        <f t="shared" si="449"/>
        <v>569</v>
      </c>
      <c r="AA154" s="522">
        <f t="shared" si="482"/>
        <v>1067</v>
      </c>
      <c r="AB154" s="512"/>
      <c r="AC154" s="519" t="s">
        <v>260</v>
      </c>
      <c r="AD154" s="520">
        <v>4589</v>
      </c>
      <c r="AE154" s="520">
        <v>4047</v>
      </c>
      <c r="AF154" s="520">
        <f t="shared" si="483"/>
        <v>8636</v>
      </c>
      <c r="AG154" s="520">
        <v>2010</v>
      </c>
      <c r="AH154" s="520">
        <v>812</v>
      </c>
      <c r="AI154" s="520">
        <f t="shared" si="484"/>
        <v>2822</v>
      </c>
      <c r="AJ154" s="520">
        <v>209</v>
      </c>
      <c r="AK154" s="520">
        <v>213</v>
      </c>
      <c r="AL154" s="520">
        <f t="shared" si="485"/>
        <v>422</v>
      </c>
      <c r="AM154" s="520">
        <v>127</v>
      </c>
      <c r="AN154" s="520">
        <v>119</v>
      </c>
      <c r="AO154" s="520">
        <f t="shared" si="486"/>
        <v>246</v>
      </c>
      <c r="AP154" s="520">
        <v>28</v>
      </c>
      <c r="AQ154" s="520">
        <v>19</v>
      </c>
      <c r="AR154" s="520">
        <f t="shared" si="487"/>
        <v>47</v>
      </c>
      <c r="AS154" s="520">
        <v>11</v>
      </c>
      <c r="AT154" s="520">
        <v>9</v>
      </c>
      <c r="AU154" s="520">
        <f t="shared" si="488"/>
        <v>20</v>
      </c>
      <c r="AV154" s="520"/>
      <c r="AW154" s="520"/>
      <c r="AX154" s="520">
        <f t="shared" si="489"/>
        <v>0</v>
      </c>
      <c r="AY154" s="521">
        <f t="shared" si="490"/>
        <v>6974</v>
      </c>
      <c r="AZ154" s="521">
        <f t="shared" si="491"/>
        <v>5219</v>
      </c>
      <c r="BA154" s="521">
        <f t="shared" si="492"/>
        <v>12193</v>
      </c>
      <c r="BC154" s="519" t="s">
        <v>260</v>
      </c>
      <c r="BD154" s="520">
        <f t="shared" si="451"/>
        <v>4728</v>
      </c>
      <c r="BE154" s="520">
        <f t="shared" si="452"/>
        <v>4259</v>
      </c>
      <c r="BF154" s="520">
        <f t="shared" si="453"/>
        <v>8987</v>
      </c>
      <c r="BG154" s="520">
        <f t="shared" si="454"/>
        <v>2335</v>
      </c>
      <c r="BH154" s="520">
        <f t="shared" si="455"/>
        <v>1133</v>
      </c>
      <c r="BI154" s="520">
        <f t="shared" si="456"/>
        <v>3468</v>
      </c>
      <c r="BJ154" s="520">
        <f t="shared" si="457"/>
        <v>231</v>
      </c>
      <c r="BK154" s="520">
        <f t="shared" si="458"/>
        <v>247</v>
      </c>
      <c r="BL154" s="520">
        <f t="shared" si="459"/>
        <v>478</v>
      </c>
      <c r="BM154" s="520">
        <f t="shared" si="460"/>
        <v>139</v>
      </c>
      <c r="BN154" s="520">
        <f t="shared" si="461"/>
        <v>121</v>
      </c>
      <c r="BO154" s="520">
        <f t="shared" si="462"/>
        <v>260</v>
      </c>
      <c r="BP154" s="520">
        <f t="shared" si="463"/>
        <v>28</v>
      </c>
      <c r="BQ154" s="520">
        <f t="shared" si="464"/>
        <v>19</v>
      </c>
      <c r="BR154" s="520">
        <f t="shared" si="465"/>
        <v>47</v>
      </c>
      <c r="BS154" s="520">
        <f t="shared" si="466"/>
        <v>11</v>
      </c>
      <c r="BT154" s="520">
        <f t="shared" si="467"/>
        <v>9</v>
      </c>
      <c r="BU154" s="520">
        <f t="shared" si="468"/>
        <v>20</v>
      </c>
      <c r="BV154" s="520">
        <f t="shared" si="469"/>
        <v>0</v>
      </c>
      <c r="BW154" s="520">
        <f t="shared" si="470"/>
        <v>0</v>
      </c>
      <c r="BX154" s="520">
        <f t="shared" si="471"/>
        <v>0</v>
      </c>
      <c r="BY154" s="520">
        <f t="shared" si="472"/>
        <v>7472</v>
      </c>
      <c r="BZ154" s="520">
        <f t="shared" si="473"/>
        <v>5788</v>
      </c>
      <c r="CA154" s="520">
        <f t="shared" si="474"/>
        <v>13260</v>
      </c>
    </row>
    <row r="155" spans="3:79" s="514" customFormat="1" ht="15.75">
      <c r="C155" s="519" t="s">
        <v>261</v>
      </c>
      <c r="D155" s="520">
        <v>142</v>
      </c>
      <c r="E155" s="520">
        <v>121</v>
      </c>
      <c r="F155" s="520">
        <f t="shared" si="475"/>
        <v>263</v>
      </c>
      <c r="G155" s="520">
        <v>219</v>
      </c>
      <c r="H155" s="520">
        <v>235</v>
      </c>
      <c r="I155" s="520">
        <f t="shared" si="476"/>
        <v>454</v>
      </c>
      <c r="J155" s="520">
        <v>56</v>
      </c>
      <c r="K155" s="520">
        <v>68</v>
      </c>
      <c r="L155" s="520">
        <f t="shared" si="477"/>
        <v>124</v>
      </c>
      <c r="M155" s="520">
        <v>47</v>
      </c>
      <c r="N155" s="520">
        <v>15</v>
      </c>
      <c r="O155" s="520">
        <f t="shared" si="478"/>
        <v>62</v>
      </c>
      <c r="P155" s="520">
        <v>15</v>
      </c>
      <c r="Q155" s="520">
        <v>26</v>
      </c>
      <c r="R155" s="520">
        <f t="shared" si="479"/>
        <v>41</v>
      </c>
      <c r="S155" s="520"/>
      <c r="T155" s="520"/>
      <c r="U155" s="520">
        <f t="shared" si="480"/>
        <v>0</v>
      </c>
      <c r="V155" s="740"/>
      <c r="W155" s="740"/>
      <c r="X155" s="520">
        <f t="shared" si="481"/>
        <v>0</v>
      </c>
      <c r="Y155" s="521">
        <f t="shared" si="449"/>
        <v>479</v>
      </c>
      <c r="Z155" s="521">
        <f t="shared" si="449"/>
        <v>465</v>
      </c>
      <c r="AA155" s="522">
        <f t="shared" si="482"/>
        <v>944</v>
      </c>
      <c r="AB155" s="512"/>
      <c r="AC155" s="519" t="s">
        <v>261</v>
      </c>
      <c r="AD155" s="520">
        <v>3351</v>
      </c>
      <c r="AE155" s="520">
        <v>2987</v>
      </c>
      <c r="AF155" s="520">
        <f t="shared" si="483"/>
        <v>6338</v>
      </c>
      <c r="AG155" s="520">
        <v>991</v>
      </c>
      <c r="AH155" s="520">
        <v>1312</v>
      </c>
      <c r="AI155" s="520">
        <f t="shared" si="484"/>
        <v>2303</v>
      </c>
      <c r="AJ155" s="520">
        <v>481</v>
      </c>
      <c r="AK155" s="520">
        <v>394</v>
      </c>
      <c r="AL155" s="520">
        <f t="shared" si="485"/>
        <v>875</v>
      </c>
      <c r="AM155" s="520">
        <v>16</v>
      </c>
      <c r="AN155" s="520">
        <v>89</v>
      </c>
      <c r="AO155" s="520">
        <f t="shared" si="486"/>
        <v>105</v>
      </c>
      <c r="AP155" s="520">
        <v>6</v>
      </c>
      <c r="AQ155" s="520">
        <v>9</v>
      </c>
      <c r="AR155" s="520">
        <f t="shared" si="487"/>
        <v>15</v>
      </c>
      <c r="AS155" s="520">
        <v>7</v>
      </c>
      <c r="AT155" s="520">
        <v>3</v>
      </c>
      <c r="AU155" s="520">
        <f t="shared" si="488"/>
        <v>10</v>
      </c>
      <c r="AV155" s="520"/>
      <c r="AW155" s="520"/>
      <c r="AX155" s="520">
        <f t="shared" si="489"/>
        <v>0</v>
      </c>
      <c r="AY155" s="521">
        <f t="shared" si="490"/>
        <v>4852</v>
      </c>
      <c r="AZ155" s="521">
        <f t="shared" si="491"/>
        <v>4794</v>
      </c>
      <c r="BA155" s="521">
        <f t="shared" si="492"/>
        <v>9646</v>
      </c>
      <c r="BC155" s="519" t="s">
        <v>261</v>
      </c>
      <c r="BD155" s="520">
        <f t="shared" si="451"/>
        <v>3493</v>
      </c>
      <c r="BE155" s="520">
        <f t="shared" si="452"/>
        <v>3108</v>
      </c>
      <c r="BF155" s="520">
        <f t="shared" si="453"/>
        <v>6601</v>
      </c>
      <c r="BG155" s="520">
        <f t="shared" si="454"/>
        <v>1210</v>
      </c>
      <c r="BH155" s="520">
        <f t="shared" si="455"/>
        <v>1547</v>
      </c>
      <c r="BI155" s="520">
        <f t="shared" si="456"/>
        <v>2757</v>
      </c>
      <c r="BJ155" s="520">
        <f t="shared" si="457"/>
        <v>537</v>
      </c>
      <c r="BK155" s="520">
        <f t="shared" si="458"/>
        <v>462</v>
      </c>
      <c r="BL155" s="520">
        <f t="shared" si="459"/>
        <v>999</v>
      </c>
      <c r="BM155" s="520">
        <f t="shared" si="460"/>
        <v>63</v>
      </c>
      <c r="BN155" s="520">
        <f t="shared" si="461"/>
        <v>104</v>
      </c>
      <c r="BO155" s="520">
        <f t="shared" si="462"/>
        <v>167</v>
      </c>
      <c r="BP155" s="520">
        <f t="shared" si="463"/>
        <v>21</v>
      </c>
      <c r="BQ155" s="520">
        <f t="shared" si="464"/>
        <v>35</v>
      </c>
      <c r="BR155" s="520">
        <f t="shared" si="465"/>
        <v>56</v>
      </c>
      <c r="BS155" s="520">
        <f t="shared" si="466"/>
        <v>7</v>
      </c>
      <c r="BT155" s="520">
        <f t="shared" si="467"/>
        <v>3</v>
      </c>
      <c r="BU155" s="520">
        <f t="shared" si="468"/>
        <v>10</v>
      </c>
      <c r="BV155" s="520">
        <f t="shared" si="469"/>
        <v>0</v>
      </c>
      <c r="BW155" s="520">
        <f t="shared" si="470"/>
        <v>0</v>
      </c>
      <c r="BX155" s="520">
        <f t="shared" si="471"/>
        <v>0</v>
      </c>
      <c r="BY155" s="520">
        <f t="shared" si="472"/>
        <v>5331</v>
      </c>
      <c r="BZ155" s="520">
        <f t="shared" si="473"/>
        <v>5259</v>
      </c>
      <c r="CA155" s="520">
        <f t="shared" si="474"/>
        <v>10590</v>
      </c>
    </row>
    <row r="156" spans="3:79" s="514" customFormat="1" ht="15.75">
      <c r="C156" s="519" t="s">
        <v>262</v>
      </c>
      <c r="D156" s="520">
        <v>27</v>
      </c>
      <c r="E156" s="520">
        <v>98</v>
      </c>
      <c r="F156" s="520">
        <f t="shared" si="475"/>
        <v>125</v>
      </c>
      <c r="G156" s="520">
        <v>132</v>
      </c>
      <c r="H156" s="520">
        <v>126</v>
      </c>
      <c r="I156" s="520">
        <f t="shared" si="476"/>
        <v>258</v>
      </c>
      <c r="J156" s="520">
        <v>47</v>
      </c>
      <c r="K156" s="520">
        <v>16</v>
      </c>
      <c r="L156" s="520">
        <f t="shared" si="477"/>
        <v>63</v>
      </c>
      <c r="M156" s="520">
        <v>36</v>
      </c>
      <c r="N156" s="520">
        <v>16</v>
      </c>
      <c r="O156" s="520">
        <f t="shared" si="478"/>
        <v>52</v>
      </c>
      <c r="P156" s="520">
        <v>18</v>
      </c>
      <c r="Q156" s="520">
        <v>2</v>
      </c>
      <c r="R156" s="520">
        <f t="shared" si="479"/>
        <v>20</v>
      </c>
      <c r="S156" s="520"/>
      <c r="T156" s="520"/>
      <c r="U156" s="520">
        <f t="shared" si="480"/>
        <v>0</v>
      </c>
      <c r="V156" s="740"/>
      <c r="W156" s="740"/>
      <c r="X156" s="520">
        <f t="shared" si="481"/>
        <v>0</v>
      </c>
      <c r="Y156" s="521">
        <f t="shared" si="449"/>
        <v>260</v>
      </c>
      <c r="Z156" s="521">
        <f t="shared" si="449"/>
        <v>258</v>
      </c>
      <c r="AA156" s="522">
        <f t="shared" si="482"/>
        <v>518</v>
      </c>
      <c r="AB156" s="512"/>
      <c r="AC156" s="519" t="s">
        <v>262</v>
      </c>
      <c r="AD156" s="520">
        <v>648</v>
      </c>
      <c r="AE156" s="520">
        <v>1141</v>
      </c>
      <c r="AF156" s="520">
        <f t="shared" si="483"/>
        <v>1789</v>
      </c>
      <c r="AG156" s="520">
        <v>721</v>
      </c>
      <c r="AH156" s="520">
        <v>1332</v>
      </c>
      <c r="AI156" s="520">
        <f t="shared" si="484"/>
        <v>2053</v>
      </c>
      <c r="AJ156" s="520">
        <v>224</v>
      </c>
      <c r="AK156" s="520">
        <v>251</v>
      </c>
      <c r="AL156" s="520">
        <f t="shared" si="485"/>
        <v>475</v>
      </c>
      <c r="AM156" s="520">
        <v>5</v>
      </c>
      <c r="AN156" s="520">
        <v>16</v>
      </c>
      <c r="AO156" s="520">
        <f t="shared" si="486"/>
        <v>21</v>
      </c>
      <c r="AP156" s="520">
        <v>3</v>
      </c>
      <c r="AQ156" s="520">
        <v>2</v>
      </c>
      <c r="AR156" s="520">
        <f t="shared" si="487"/>
        <v>5</v>
      </c>
      <c r="AS156" s="520">
        <v>7</v>
      </c>
      <c r="AT156" s="520">
        <v>4</v>
      </c>
      <c r="AU156" s="520">
        <f t="shared" si="488"/>
        <v>11</v>
      </c>
      <c r="AV156" s="520"/>
      <c r="AW156" s="520"/>
      <c r="AX156" s="520">
        <f t="shared" si="489"/>
        <v>0</v>
      </c>
      <c r="AY156" s="521">
        <f t="shared" si="490"/>
        <v>1608</v>
      </c>
      <c r="AZ156" s="521">
        <f t="shared" si="491"/>
        <v>2746</v>
      </c>
      <c r="BA156" s="521">
        <f t="shared" si="492"/>
        <v>4354</v>
      </c>
      <c r="BC156" s="519" t="s">
        <v>262</v>
      </c>
      <c r="BD156" s="520">
        <f t="shared" si="451"/>
        <v>675</v>
      </c>
      <c r="BE156" s="520">
        <f t="shared" si="452"/>
        <v>1239</v>
      </c>
      <c r="BF156" s="520">
        <f t="shared" si="453"/>
        <v>1914</v>
      </c>
      <c r="BG156" s="520">
        <f t="shared" si="454"/>
        <v>853</v>
      </c>
      <c r="BH156" s="520">
        <f t="shared" si="455"/>
        <v>1458</v>
      </c>
      <c r="BI156" s="520">
        <f t="shared" si="456"/>
        <v>2311</v>
      </c>
      <c r="BJ156" s="520">
        <f t="shared" si="457"/>
        <v>271</v>
      </c>
      <c r="BK156" s="520">
        <f t="shared" si="458"/>
        <v>267</v>
      </c>
      <c r="BL156" s="520">
        <f t="shared" si="459"/>
        <v>538</v>
      </c>
      <c r="BM156" s="520">
        <f t="shared" si="460"/>
        <v>41</v>
      </c>
      <c r="BN156" s="520">
        <f t="shared" si="461"/>
        <v>32</v>
      </c>
      <c r="BO156" s="520">
        <f t="shared" si="462"/>
        <v>73</v>
      </c>
      <c r="BP156" s="520">
        <f t="shared" si="463"/>
        <v>21</v>
      </c>
      <c r="BQ156" s="520">
        <f t="shared" si="464"/>
        <v>4</v>
      </c>
      <c r="BR156" s="520">
        <f t="shared" si="465"/>
        <v>25</v>
      </c>
      <c r="BS156" s="520">
        <f t="shared" si="466"/>
        <v>7</v>
      </c>
      <c r="BT156" s="520">
        <f t="shared" si="467"/>
        <v>4</v>
      </c>
      <c r="BU156" s="520">
        <f t="shared" si="468"/>
        <v>11</v>
      </c>
      <c r="BV156" s="520">
        <f t="shared" si="469"/>
        <v>0</v>
      </c>
      <c r="BW156" s="520">
        <f t="shared" si="470"/>
        <v>0</v>
      </c>
      <c r="BX156" s="520">
        <f t="shared" si="471"/>
        <v>0</v>
      </c>
      <c r="BY156" s="520">
        <f t="shared" si="472"/>
        <v>1868</v>
      </c>
      <c r="BZ156" s="520">
        <f t="shared" si="473"/>
        <v>3004</v>
      </c>
      <c r="CA156" s="520">
        <f t="shared" si="474"/>
        <v>4872</v>
      </c>
    </row>
    <row r="157" spans="3:79" s="514" customFormat="1" ht="15.75">
      <c r="C157" s="519" t="s">
        <v>263</v>
      </c>
      <c r="D157" s="520">
        <v>32</v>
      </c>
      <c r="E157" s="520">
        <v>22</v>
      </c>
      <c r="F157" s="520">
        <f t="shared" si="475"/>
        <v>54</v>
      </c>
      <c r="G157" s="520">
        <v>79</v>
      </c>
      <c r="H157" s="520">
        <v>22</v>
      </c>
      <c r="I157" s="520">
        <f t="shared" si="476"/>
        <v>101</v>
      </c>
      <c r="J157" s="520">
        <v>16</v>
      </c>
      <c r="K157" s="520">
        <v>9</v>
      </c>
      <c r="L157" s="520">
        <f t="shared" si="477"/>
        <v>25</v>
      </c>
      <c r="M157" s="520">
        <v>10</v>
      </c>
      <c r="N157" s="520">
        <v>4</v>
      </c>
      <c r="O157" s="520">
        <f t="shared" si="478"/>
        <v>14</v>
      </c>
      <c r="P157" s="520">
        <v>7</v>
      </c>
      <c r="Q157" s="520">
        <v>0</v>
      </c>
      <c r="R157" s="520">
        <f t="shared" si="479"/>
        <v>7</v>
      </c>
      <c r="S157" s="520"/>
      <c r="T157" s="520"/>
      <c r="U157" s="520">
        <f t="shared" si="480"/>
        <v>0</v>
      </c>
      <c r="V157" s="740"/>
      <c r="W157" s="740"/>
      <c r="X157" s="520">
        <f t="shared" si="481"/>
        <v>0</v>
      </c>
      <c r="Y157" s="521">
        <f t="shared" si="449"/>
        <v>144</v>
      </c>
      <c r="Z157" s="521">
        <f t="shared" si="449"/>
        <v>57</v>
      </c>
      <c r="AA157" s="522">
        <f t="shared" si="482"/>
        <v>201</v>
      </c>
      <c r="AB157" s="512"/>
      <c r="AC157" s="519" t="s">
        <v>263</v>
      </c>
      <c r="AD157" s="520">
        <v>121</v>
      </c>
      <c r="AE157" s="520">
        <v>286</v>
      </c>
      <c r="AF157" s="520">
        <f t="shared" si="483"/>
        <v>407</v>
      </c>
      <c r="AG157" s="520">
        <v>689</v>
      </c>
      <c r="AH157" s="520">
        <v>332</v>
      </c>
      <c r="AI157" s="520">
        <f t="shared" si="484"/>
        <v>1021</v>
      </c>
      <c r="AJ157" s="520">
        <v>158</v>
      </c>
      <c r="AK157" s="520">
        <v>197</v>
      </c>
      <c r="AL157" s="520">
        <f t="shared" si="485"/>
        <v>355</v>
      </c>
      <c r="AM157" s="520">
        <v>5</v>
      </c>
      <c r="AN157" s="520">
        <v>7</v>
      </c>
      <c r="AO157" s="520">
        <f t="shared" si="486"/>
        <v>12</v>
      </c>
      <c r="AP157" s="520">
        <v>2</v>
      </c>
      <c r="AQ157" s="520">
        <v>1</v>
      </c>
      <c r="AR157" s="520">
        <f t="shared" si="487"/>
        <v>3</v>
      </c>
      <c r="AS157" s="520">
        <v>2</v>
      </c>
      <c r="AT157" s="520">
        <v>6</v>
      </c>
      <c r="AU157" s="520">
        <f t="shared" si="488"/>
        <v>8</v>
      </c>
      <c r="AV157" s="520"/>
      <c r="AW157" s="520"/>
      <c r="AX157" s="520">
        <f t="shared" si="489"/>
        <v>0</v>
      </c>
      <c r="AY157" s="521">
        <f t="shared" si="490"/>
        <v>977</v>
      </c>
      <c r="AZ157" s="521">
        <f t="shared" si="491"/>
        <v>829</v>
      </c>
      <c r="BA157" s="521">
        <f t="shared" si="492"/>
        <v>1806</v>
      </c>
      <c r="BC157" s="519" t="s">
        <v>263</v>
      </c>
      <c r="BD157" s="520">
        <f t="shared" si="451"/>
        <v>153</v>
      </c>
      <c r="BE157" s="520">
        <f t="shared" si="452"/>
        <v>308</v>
      </c>
      <c r="BF157" s="520">
        <f t="shared" si="453"/>
        <v>461</v>
      </c>
      <c r="BG157" s="520">
        <f t="shared" si="454"/>
        <v>768</v>
      </c>
      <c r="BH157" s="520">
        <f t="shared" si="455"/>
        <v>354</v>
      </c>
      <c r="BI157" s="520">
        <f t="shared" si="456"/>
        <v>1122</v>
      </c>
      <c r="BJ157" s="520">
        <f t="shared" si="457"/>
        <v>174</v>
      </c>
      <c r="BK157" s="520">
        <f t="shared" si="458"/>
        <v>206</v>
      </c>
      <c r="BL157" s="520">
        <f t="shared" si="459"/>
        <v>380</v>
      </c>
      <c r="BM157" s="520">
        <f t="shared" si="460"/>
        <v>15</v>
      </c>
      <c r="BN157" s="520">
        <f t="shared" si="461"/>
        <v>11</v>
      </c>
      <c r="BO157" s="520">
        <f t="shared" si="462"/>
        <v>26</v>
      </c>
      <c r="BP157" s="520">
        <f t="shared" si="463"/>
        <v>9</v>
      </c>
      <c r="BQ157" s="520">
        <f t="shared" si="464"/>
        <v>1</v>
      </c>
      <c r="BR157" s="520">
        <f t="shared" si="465"/>
        <v>10</v>
      </c>
      <c r="BS157" s="520">
        <f t="shared" si="466"/>
        <v>2</v>
      </c>
      <c r="BT157" s="520">
        <f t="shared" si="467"/>
        <v>6</v>
      </c>
      <c r="BU157" s="520">
        <f t="shared" si="468"/>
        <v>8</v>
      </c>
      <c r="BV157" s="520">
        <f t="shared" si="469"/>
        <v>0</v>
      </c>
      <c r="BW157" s="520">
        <f t="shared" si="470"/>
        <v>0</v>
      </c>
      <c r="BX157" s="520">
        <f t="shared" si="471"/>
        <v>0</v>
      </c>
      <c r="BY157" s="520">
        <f t="shared" si="472"/>
        <v>1121</v>
      </c>
      <c r="BZ157" s="520">
        <f t="shared" si="473"/>
        <v>886</v>
      </c>
      <c r="CA157" s="520">
        <f t="shared" si="474"/>
        <v>2007</v>
      </c>
    </row>
    <row r="158" spans="3:79" s="514" customFormat="1" ht="15.75">
      <c r="C158" s="519" t="s">
        <v>264</v>
      </c>
      <c r="D158" s="520">
        <v>1</v>
      </c>
      <c r="E158" s="520">
        <v>2</v>
      </c>
      <c r="F158" s="520">
        <f t="shared" si="475"/>
        <v>3</v>
      </c>
      <c r="G158" s="520">
        <v>1</v>
      </c>
      <c r="H158" s="520">
        <v>4</v>
      </c>
      <c r="I158" s="520">
        <f t="shared" si="476"/>
        <v>5</v>
      </c>
      <c r="J158" s="520">
        <v>1</v>
      </c>
      <c r="K158" s="520">
        <v>0</v>
      </c>
      <c r="L158" s="520">
        <f t="shared" si="477"/>
        <v>1</v>
      </c>
      <c r="M158" s="520">
        <v>3</v>
      </c>
      <c r="N158" s="520">
        <v>1</v>
      </c>
      <c r="O158" s="520">
        <f t="shared" si="478"/>
        <v>4</v>
      </c>
      <c r="P158" s="520">
        <v>2</v>
      </c>
      <c r="Q158" s="520">
        <v>0</v>
      </c>
      <c r="R158" s="520">
        <f t="shared" si="479"/>
        <v>2</v>
      </c>
      <c r="S158" s="520"/>
      <c r="T158" s="520"/>
      <c r="U158" s="520">
        <f t="shared" si="480"/>
        <v>0</v>
      </c>
      <c r="V158" s="740"/>
      <c r="W158" s="740"/>
      <c r="X158" s="520">
        <f t="shared" si="481"/>
        <v>0</v>
      </c>
      <c r="Y158" s="521">
        <f t="shared" si="449"/>
        <v>8</v>
      </c>
      <c r="Z158" s="521">
        <f t="shared" si="449"/>
        <v>7</v>
      </c>
      <c r="AA158" s="522">
        <f t="shared" si="482"/>
        <v>15</v>
      </c>
      <c r="AB158" s="512"/>
      <c r="AC158" s="519" t="s">
        <v>264</v>
      </c>
      <c r="AD158" s="520"/>
      <c r="AE158" s="520"/>
      <c r="AF158" s="520">
        <f t="shared" si="483"/>
        <v>0</v>
      </c>
      <c r="AG158" s="520"/>
      <c r="AH158" s="520"/>
      <c r="AI158" s="520">
        <f t="shared" si="484"/>
        <v>0</v>
      </c>
      <c r="AJ158" s="520"/>
      <c r="AK158" s="520"/>
      <c r="AL158" s="520">
        <f t="shared" si="485"/>
        <v>0</v>
      </c>
      <c r="AM158" s="520"/>
      <c r="AN158" s="520"/>
      <c r="AO158" s="520">
        <f t="shared" si="486"/>
        <v>0</v>
      </c>
      <c r="AP158" s="520"/>
      <c r="AQ158" s="520"/>
      <c r="AR158" s="520">
        <f t="shared" si="487"/>
        <v>0</v>
      </c>
      <c r="AS158" s="520"/>
      <c r="AT158" s="520"/>
      <c r="AU158" s="520">
        <f t="shared" si="488"/>
        <v>0</v>
      </c>
      <c r="AV158" s="520"/>
      <c r="AW158" s="520"/>
      <c r="AX158" s="520">
        <f t="shared" si="489"/>
        <v>0</v>
      </c>
      <c r="AY158" s="521">
        <f t="shared" si="490"/>
        <v>0</v>
      </c>
      <c r="AZ158" s="521">
        <f t="shared" si="491"/>
        <v>0</v>
      </c>
      <c r="BA158" s="521">
        <f t="shared" si="492"/>
        <v>0</v>
      </c>
      <c r="BC158" s="519" t="s">
        <v>264</v>
      </c>
      <c r="BD158" s="520">
        <f t="shared" si="451"/>
        <v>1</v>
      </c>
      <c r="BE158" s="520">
        <f t="shared" si="452"/>
        <v>2</v>
      </c>
      <c r="BF158" s="520">
        <f t="shared" si="453"/>
        <v>3</v>
      </c>
      <c r="BG158" s="520">
        <f t="shared" si="454"/>
        <v>1</v>
      </c>
      <c r="BH158" s="520">
        <f t="shared" si="455"/>
        <v>4</v>
      </c>
      <c r="BI158" s="520">
        <f t="shared" si="456"/>
        <v>5</v>
      </c>
      <c r="BJ158" s="520">
        <f t="shared" si="457"/>
        <v>1</v>
      </c>
      <c r="BK158" s="520">
        <f t="shared" si="458"/>
        <v>0</v>
      </c>
      <c r="BL158" s="520">
        <f t="shared" si="459"/>
        <v>1</v>
      </c>
      <c r="BM158" s="520">
        <f t="shared" si="460"/>
        <v>3</v>
      </c>
      <c r="BN158" s="520">
        <f t="shared" si="461"/>
        <v>1</v>
      </c>
      <c r="BO158" s="520">
        <f t="shared" si="462"/>
        <v>4</v>
      </c>
      <c r="BP158" s="520">
        <f t="shared" si="463"/>
        <v>2</v>
      </c>
      <c r="BQ158" s="520">
        <f t="shared" si="464"/>
        <v>0</v>
      </c>
      <c r="BR158" s="520">
        <f t="shared" si="465"/>
        <v>2</v>
      </c>
      <c r="BS158" s="520">
        <f t="shared" si="466"/>
        <v>0</v>
      </c>
      <c r="BT158" s="520">
        <f t="shared" si="467"/>
        <v>0</v>
      </c>
      <c r="BU158" s="520">
        <f t="shared" si="468"/>
        <v>0</v>
      </c>
      <c r="BV158" s="520">
        <f t="shared" si="469"/>
        <v>0</v>
      </c>
      <c r="BW158" s="520">
        <f t="shared" si="470"/>
        <v>0</v>
      </c>
      <c r="BX158" s="520">
        <f t="shared" si="471"/>
        <v>0</v>
      </c>
      <c r="BY158" s="520">
        <f t="shared" si="472"/>
        <v>8</v>
      </c>
      <c r="BZ158" s="520">
        <f t="shared" si="473"/>
        <v>7</v>
      </c>
      <c r="CA158" s="520">
        <f t="shared" si="474"/>
        <v>15</v>
      </c>
    </row>
    <row r="159" spans="3:79" s="514" customFormat="1" ht="15.75">
      <c r="C159" s="519" t="s">
        <v>184</v>
      </c>
      <c r="D159" s="520"/>
      <c r="E159" s="520"/>
      <c r="F159" s="520">
        <f t="shared" si="475"/>
        <v>0</v>
      </c>
      <c r="G159" s="520"/>
      <c r="H159" s="520"/>
      <c r="I159" s="520">
        <f t="shared" si="476"/>
        <v>0</v>
      </c>
      <c r="J159" s="520"/>
      <c r="K159" s="520"/>
      <c r="L159" s="520">
        <f t="shared" si="477"/>
        <v>0</v>
      </c>
      <c r="M159" s="520"/>
      <c r="N159" s="520"/>
      <c r="O159" s="520">
        <f t="shared" si="478"/>
        <v>0</v>
      </c>
      <c r="P159" s="520"/>
      <c r="Q159" s="520"/>
      <c r="R159" s="520">
        <f t="shared" si="479"/>
        <v>0</v>
      </c>
      <c r="S159" s="520"/>
      <c r="T159" s="520"/>
      <c r="U159" s="520">
        <f t="shared" si="480"/>
        <v>0</v>
      </c>
      <c r="V159" s="520"/>
      <c r="W159" s="520"/>
      <c r="X159" s="520">
        <f t="shared" si="481"/>
        <v>0</v>
      </c>
      <c r="Y159" s="521">
        <f t="shared" si="449"/>
        <v>0</v>
      </c>
      <c r="Z159" s="521">
        <f t="shared" si="449"/>
        <v>0</v>
      </c>
      <c r="AA159" s="522">
        <f t="shared" si="482"/>
        <v>0</v>
      </c>
      <c r="AB159" s="512"/>
      <c r="AC159" s="519" t="s">
        <v>184</v>
      </c>
      <c r="AD159" s="520"/>
      <c r="AE159" s="520"/>
      <c r="AF159" s="520">
        <f t="shared" si="483"/>
        <v>0</v>
      </c>
      <c r="AG159" s="520"/>
      <c r="AH159" s="520"/>
      <c r="AI159" s="520">
        <f t="shared" si="484"/>
        <v>0</v>
      </c>
      <c r="AJ159" s="520"/>
      <c r="AK159" s="520"/>
      <c r="AL159" s="520">
        <f t="shared" si="485"/>
        <v>0</v>
      </c>
      <c r="AM159" s="520"/>
      <c r="AN159" s="520"/>
      <c r="AO159" s="520">
        <f t="shared" si="486"/>
        <v>0</v>
      </c>
      <c r="AP159" s="520"/>
      <c r="AQ159" s="520"/>
      <c r="AR159" s="520">
        <f t="shared" si="487"/>
        <v>0</v>
      </c>
      <c r="AS159" s="520"/>
      <c r="AT159" s="520"/>
      <c r="AU159" s="520">
        <f t="shared" si="488"/>
        <v>0</v>
      </c>
      <c r="AV159" s="520"/>
      <c r="AW159" s="520"/>
      <c r="AX159" s="520">
        <f t="shared" si="489"/>
        <v>0</v>
      </c>
      <c r="AY159" s="521">
        <f t="shared" si="490"/>
        <v>0</v>
      </c>
      <c r="AZ159" s="521">
        <f t="shared" si="491"/>
        <v>0</v>
      </c>
      <c r="BA159" s="521">
        <f t="shared" si="492"/>
        <v>0</v>
      </c>
      <c r="BC159" s="519" t="s">
        <v>184</v>
      </c>
      <c r="BD159" s="520">
        <f t="shared" si="451"/>
        <v>0</v>
      </c>
      <c r="BE159" s="520">
        <f t="shared" si="452"/>
        <v>0</v>
      </c>
      <c r="BF159" s="520">
        <f t="shared" si="453"/>
        <v>0</v>
      </c>
      <c r="BG159" s="520">
        <f t="shared" si="454"/>
        <v>0</v>
      </c>
      <c r="BH159" s="520">
        <f t="shared" si="455"/>
        <v>0</v>
      </c>
      <c r="BI159" s="520">
        <f t="shared" si="456"/>
        <v>0</v>
      </c>
      <c r="BJ159" s="520">
        <f t="shared" si="457"/>
        <v>0</v>
      </c>
      <c r="BK159" s="520">
        <f t="shared" si="458"/>
        <v>0</v>
      </c>
      <c r="BL159" s="520">
        <f t="shared" si="459"/>
        <v>0</v>
      </c>
      <c r="BM159" s="520">
        <f t="shared" si="460"/>
        <v>0</v>
      </c>
      <c r="BN159" s="520">
        <f t="shared" si="461"/>
        <v>0</v>
      </c>
      <c r="BO159" s="520">
        <f t="shared" si="462"/>
        <v>0</v>
      </c>
      <c r="BP159" s="520">
        <f t="shared" si="463"/>
        <v>0</v>
      </c>
      <c r="BQ159" s="520">
        <f t="shared" si="464"/>
        <v>0</v>
      </c>
      <c r="BR159" s="520">
        <f t="shared" si="465"/>
        <v>0</v>
      </c>
      <c r="BS159" s="520">
        <f t="shared" si="466"/>
        <v>0</v>
      </c>
      <c r="BT159" s="520">
        <f t="shared" si="467"/>
        <v>0</v>
      </c>
      <c r="BU159" s="520">
        <f t="shared" si="468"/>
        <v>0</v>
      </c>
      <c r="BV159" s="520">
        <f t="shared" si="469"/>
        <v>0</v>
      </c>
      <c r="BW159" s="520">
        <f t="shared" si="470"/>
        <v>0</v>
      </c>
      <c r="BX159" s="520">
        <f t="shared" si="471"/>
        <v>0</v>
      </c>
      <c r="BY159" s="520">
        <f t="shared" si="472"/>
        <v>0</v>
      </c>
      <c r="BZ159" s="520">
        <f t="shared" si="473"/>
        <v>0</v>
      </c>
      <c r="CA159" s="520">
        <f t="shared" si="474"/>
        <v>0</v>
      </c>
    </row>
    <row r="160" spans="3:79" s="514" customFormat="1" ht="15.75">
      <c r="C160" s="519" t="s">
        <v>6</v>
      </c>
      <c r="D160" s="520">
        <f>SUM(D152:D159)</f>
        <v>342</v>
      </c>
      <c r="E160" s="520">
        <f>SUM(E152:E159)</f>
        <v>455</v>
      </c>
      <c r="F160" s="520">
        <f>SUM(F152:F159)</f>
        <v>797</v>
      </c>
      <c r="G160" s="520">
        <f t="shared" ref="G160:AA160" si="493">SUM(G152:G159)</f>
        <v>756</v>
      </c>
      <c r="H160" s="520">
        <f t="shared" si="493"/>
        <v>708</v>
      </c>
      <c r="I160" s="520">
        <f t="shared" si="493"/>
        <v>1464</v>
      </c>
      <c r="J160" s="520">
        <f t="shared" si="493"/>
        <v>142</v>
      </c>
      <c r="K160" s="520">
        <f t="shared" si="493"/>
        <v>127</v>
      </c>
      <c r="L160" s="520">
        <f t="shared" si="493"/>
        <v>269</v>
      </c>
      <c r="M160" s="520">
        <f t="shared" si="493"/>
        <v>108</v>
      </c>
      <c r="N160" s="520">
        <f t="shared" si="493"/>
        <v>38</v>
      </c>
      <c r="O160" s="520">
        <f t="shared" si="493"/>
        <v>146</v>
      </c>
      <c r="P160" s="520">
        <f t="shared" si="493"/>
        <v>42</v>
      </c>
      <c r="Q160" s="520">
        <f t="shared" si="493"/>
        <v>28</v>
      </c>
      <c r="R160" s="520">
        <f t="shared" si="493"/>
        <v>70</v>
      </c>
      <c r="S160" s="520">
        <f t="shared" si="493"/>
        <v>0</v>
      </c>
      <c r="T160" s="520">
        <f t="shared" si="493"/>
        <v>0</v>
      </c>
      <c r="U160" s="520">
        <f t="shared" si="493"/>
        <v>0</v>
      </c>
      <c r="V160" s="520">
        <f t="shared" si="493"/>
        <v>0</v>
      </c>
      <c r="W160" s="520">
        <f t="shared" si="493"/>
        <v>0</v>
      </c>
      <c r="X160" s="520">
        <f t="shared" si="493"/>
        <v>0</v>
      </c>
      <c r="Y160" s="520">
        <f t="shared" si="493"/>
        <v>1390</v>
      </c>
      <c r="Z160" s="520">
        <f t="shared" si="493"/>
        <v>1356</v>
      </c>
      <c r="AA160" s="520">
        <f t="shared" si="493"/>
        <v>2746</v>
      </c>
      <c r="AB160" s="512"/>
      <c r="AC160" s="519" t="s">
        <v>6</v>
      </c>
      <c r="AD160" s="520">
        <f>SUM(AD152:AD159)</f>
        <v>8709</v>
      </c>
      <c r="AE160" s="520">
        <f t="shared" ref="AE160" si="494">SUM(AE152:AE159)</f>
        <v>8461</v>
      </c>
      <c r="AF160" s="520">
        <f>SUM(AF152:AF159)</f>
        <v>17170</v>
      </c>
      <c r="AG160" s="520">
        <f t="shared" ref="AG160:AW160" si="495">SUM(AG152:AG159)</f>
        <v>4411</v>
      </c>
      <c r="AH160" s="520">
        <f t="shared" si="495"/>
        <v>3788</v>
      </c>
      <c r="AI160" s="520">
        <f t="shared" si="495"/>
        <v>8199</v>
      </c>
      <c r="AJ160" s="520">
        <f t="shared" si="495"/>
        <v>1072</v>
      </c>
      <c r="AK160" s="520">
        <f t="shared" si="495"/>
        <v>1055</v>
      </c>
      <c r="AL160" s="520">
        <f t="shared" si="495"/>
        <v>2127</v>
      </c>
      <c r="AM160" s="520">
        <f t="shared" si="495"/>
        <v>153</v>
      </c>
      <c r="AN160" s="520">
        <f t="shared" si="495"/>
        <v>231</v>
      </c>
      <c r="AO160" s="520">
        <f t="shared" si="495"/>
        <v>384</v>
      </c>
      <c r="AP160" s="520">
        <f t="shared" si="495"/>
        <v>39</v>
      </c>
      <c r="AQ160" s="520">
        <f t="shared" si="495"/>
        <v>31</v>
      </c>
      <c r="AR160" s="520">
        <f t="shared" si="495"/>
        <v>70</v>
      </c>
      <c r="AS160" s="520">
        <f t="shared" si="495"/>
        <v>27</v>
      </c>
      <c r="AT160" s="520">
        <f t="shared" si="495"/>
        <v>22</v>
      </c>
      <c r="AU160" s="520">
        <f t="shared" si="495"/>
        <v>49</v>
      </c>
      <c r="AV160" s="520">
        <f t="shared" si="495"/>
        <v>0</v>
      </c>
      <c r="AW160" s="520">
        <f t="shared" si="495"/>
        <v>0</v>
      </c>
      <c r="AX160" s="520">
        <f t="shared" ref="AX160:BA160" si="496">SUM(AX152:AX159)</f>
        <v>0</v>
      </c>
      <c r="AY160" s="520">
        <f t="shared" si="496"/>
        <v>14411</v>
      </c>
      <c r="AZ160" s="520">
        <f t="shared" si="496"/>
        <v>13588</v>
      </c>
      <c r="BA160" s="520">
        <f t="shared" si="496"/>
        <v>27999</v>
      </c>
      <c r="BC160" s="519" t="s">
        <v>6</v>
      </c>
      <c r="BD160" s="520">
        <f t="shared" si="451"/>
        <v>9051</v>
      </c>
      <c r="BE160" s="520">
        <f t="shared" si="452"/>
        <v>8916</v>
      </c>
      <c r="BF160" s="520">
        <f t="shared" si="453"/>
        <v>17967</v>
      </c>
      <c r="BG160" s="520">
        <f t="shared" si="454"/>
        <v>5167</v>
      </c>
      <c r="BH160" s="520">
        <f t="shared" si="455"/>
        <v>4496</v>
      </c>
      <c r="BI160" s="520">
        <f t="shared" si="456"/>
        <v>9663</v>
      </c>
      <c r="BJ160" s="520">
        <f t="shared" si="457"/>
        <v>1214</v>
      </c>
      <c r="BK160" s="520">
        <f t="shared" si="458"/>
        <v>1182</v>
      </c>
      <c r="BL160" s="520">
        <f t="shared" si="459"/>
        <v>2396</v>
      </c>
      <c r="BM160" s="520">
        <f t="shared" si="460"/>
        <v>261</v>
      </c>
      <c r="BN160" s="520">
        <f t="shared" si="461"/>
        <v>269</v>
      </c>
      <c r="BO160" s="520">
        <f t="shared" si="462"/>
        <v>530</v>
      </c>
      <c r="BP160" s="520">
        <f t="shared" si="463"/>
        <v>81</v>
      </c>
      <c r="BQ160" s="520">
        <f t="shared" si="464"/>
        <v>59</v>
      </c>
      <c r="BR160" s="520">
        <f t="shared" si="465"/>
        <v>140</v>
      </c>
      <c r="BS160" s="520">
        <f t="shared" si="466"/>
        <v>27</v>
      </c>
      <c r="BT160" s="520">
        <f t="shared" si="467"/>
        <v>22</v>
      </c>
      <c r="BU160" s="520">
        <f t="shared" si="468"/>
        <v>49</v>
      </c>
      <c r="BV160" s="520">
        <f t="shared" si="469"/>
        <v>0</v>
      </c>
      <c r="BW160" s="520">
        <f t="shared" si="470"/>
        <v>0</v>
      </c>
      <c r="BX160" s="520">
        <f t="shared" si="471"/>
        <v>0</v>
      </c>
      <c r="BY160" s="520">
        <f t="shared" si="472"/>
        <v>15801</v>
      </c>
      <c r="BZ160" s="520">
        <f t="shared" si="473"/>
        <v>14944</v>
      </c>
      <c r="CA160" s="520">
        <f t="shared" si="474"/>
        <v>30745</v>
      </c>
    </row>
    <row r="161" spans="3:79" s="514" customFormat="1" ht="16.5" thickBot="1">
      <c r="C161" s="523" t="s">
        <v>185</v>
      </c>
      <c r="D161" s="524">
        <f>D160/$Y$16*100</f>
        <v>7.8207180425337297</v>
      </c>
      <c r="E161" s="524">
        <f>E160/$Z$16*100</f>
        <v>11.173870333988212</v>
      </c>
      <c r="F161" s="524">
        <f>F160/$AA$16*100</f>
        <v>9.4375370041444633</v>
      </c>
      <c r="G161" s="524">
        <f>G160/$Y$16*100</f>
        <v>17.287903041390351</v>
      </c>
      <c r="H161" s="524">
        <f>H160/$Z$16*100</f>
        <v>17.38703339882122</v>
      </c>
      <c r="I161" s="524">
        <f>I160/$AA$16*100</f>
        <v>17.335701598579039</v>
      </c>
      <c r="J161" s="524">
        <f>J160/$Y$16*100</f>
        <v>3.2471987194145893</v>
      </c>
      <c r="K161" s="524">
        <f>K160/$Z$16*100</f>
        <v>3.1188605108055012</v>
      </c>
      <c r="L161" s="524">
        <f>L160/$AA$16*100</f>
        <v>3.1853167554766131</v>
      </c>
      <c r="M161" s="524">
        <f>M160/$Y$16*100</f>
        <v>2.4697004344843356</v>
      </c>
      <c r="N161" s="524">
        <f>N160/$Z$16*100</f>
        <v>0.93320235756385073</v>
      </c>
      <c r="O161" s="524">
        <f>O160/$AA$16*100</f>
        <v>1.728833629366489</v>
      </c>
      <c r="P161" s="524">
        <f>P160/$Y$16*100</f>
        <v>0.96043905785501948</v>
      </c>
      <c r="Q161" s="524">
        <f>Q160/$Z$16*100</f>
        <v>0.68762278978389002</v>
      </c>
      <c r="R161" s="524">
        <f>R160/$AA$16*100</f>
        <v>0.82889283599763175</v>
      </c>
      <c r="S161" s="524">
        <f>S160/$Y$16*100</f>
        <v>0</v>
      </c>
      <c r="T161" s="524">
        <f>T160/$Z$16*100</f>
        <v>0</v>
      </c>
      <c r="U161" s="524">
        <f>U160/$AA$16*100</f>
        <v>0</v>
      </c>
      <c r="V161" s="524">
        <f>V160/$Y$16*100</f>
        <v>0</v>
      </c>
      <c r="W161" s="524">
        <f>W160/$Z$16*100</f>
        <v>0</v>
      </c>
      <c r="X161" s="524">
        <f>X160/$AA$16*100</f>
        <v>0</v>
      </c>
      <c r="Y161" s="524">
        <f>Y160/$Y$16*100</f>
        <v>31.785959295678023</v>
      </c>
      <c r="Z161" s="524">
        <f>Z160/$Z$16*100</f>
        <v>33.300589390962671</v>
      </c>
      <c r="AA161" s="524">
        <f>AA160/$AA$16*100</f>
        <v>32.516281823564242</v>
      </c>
      <c r="AB161" s="525"/>
      <c r="AC161" s="523" t="s">
        <v>185</v>
      </c>
      <c r="AD161" s="524"/>
      <c r="AE161" s="524"/>
      <c r="AF161" s="524"/>
      <c r="AG161" s="524"/>
      <c r="AH161" s="524"/>
      <c r="AI161" s="524"/>
      <c r="AJ161" s="524"/>
      <c r="AK161" s="524"/>
      <c r="AL161" s="524"/>
      <c r="AM161" s="524"/>
      <c r="AN161" s="524"/>
      <c r="AO161" s="524"/>
      <c r="AP161" s="524"/>
      <c r="AQ161" s="524"/>
      <c r="AR161" s="524"/>
      <c r="AS161" s="524"/>
      <c r="AT161" s="524"/>
      <c r="AU161" s="524"/>
      <c r="AV161" s="524"/>
      <c r="AW161" s="524"/>
      <c r="AX161" s="524"/>
      <c r="AY161" s="524"/>
      <c r="AZ161" s="524"/>
      <c r="BA161" s="524"/>
      <c r="BC161" s="523" t="s">
        <v>185</v>
      </c>
      <c r="BD161" s="524">
        <f>BD160/$BY$16*100</f>
        <v>44.884701214976445</v>
      </c>
      <c r="BE161" s="524">
        <f>BE160/$BZ$16*100</f>
        <v>48.049148523388666</v>
      </c>
      <c r="BF161" s="524">
        <f>BF160/$CA$16*100</f>
        <v>46.401177655535761</v>
      </c>
      <c r="BG161" s="524">
        <f>BG160/$BY$16*100</f>
        <v>25.623605256632782</v>
      </c>
      <c r="BH161" s="524">
        <f>BH160/$BZ$16*100</f>
        <v>24.229359775813752</v>
      </c>
      <c r="BI161" s="524">
        <f>BI160/$CA$16*100</f>
        <v>24.955450530719762</v>
      </c>
      <c r="BJ161" s="524">
        <f>BJ160/$BY$16*100</f>
        <v>6.0203322588643697</v>
      </c>
      <c r="BK161" s="524">
        <f>BK160/$BZ$16*100</f>
        <v>6.3699073076093988</v>
      </c>
      <c r="BL161" s="524">
        <f>BL160/$CA$16*100</f>
        <v>6.1878567185764828</v>
      </c>
      <c r="BM161" s="524">
        <f>BM160/$BY$16*100</f>
        <v>1.2943218447805604</v>
      </c>
      <c r="BN161" s="524">
        <f>BN160/$BZ$16*100</f>
        <v>1.4496658762664367</v>
      </c>
      <c r="BO161" s="524">
        <f>BO160/$CA$16*100</f>
        <v>1.3687663025231787</v>
      </c>
      <c r="BP161" s="524">
        <f>BP160/$BY$16*100</f>
        <v>0.40168608975948428</v>
      </c>
      <c r="BQ161" s="524">
        <f>BQ160/$BZ$16*100</f>
        <v>0.31795645613278722</v>
      </c>
      <c r="BR161" s="524">
        <f>BR160/$CA$16*100</f>
        <v>0.36156091010046226</v>
      </c>
      <c r="BS161" s="524">
        <f>BS160/$BY$16*100</f>
        <v>0.13389536325316143</v>
      </c>
      <c r="BT161" s="524">
        <f>BT160/$BZ$16*100</f>
        <v>0.11856003449019184</v>
      </c>
      <c r="BU161" s="524">
        <f>BU160/$CA$16*100</f>
        <v>0.12654631853516179</v>
      </c>
      <c r="BV161" s="524">
        <f>BV160/$BY$16*100</f>
        <v>0</v>
      </c>
      <c r="BW161" s="524">
        <f>BW160/$BZ$16*100</f>
        <v>0</v>
      </c>
      <c r="BX161" s="524">
        <f>BX160/$CA$16*100</f>
        <v>0</v>
      </c>
      <c r="BY161" s="524">
        <f>BY160/$BY$16*100</f>
        <v>78.358542028266797</v>
      </c>
      <c r="BZ161" s="524">
        <f>BZ160/$BZ$16*100</f>
        <v>80.534597973701224</v>
      </c>
      <c r="CA161" s="524">
        <f>CA160/$CA$16*100</f>
        <v>79.401358435990815</v>
      </c>
    </row>
    <row r="163" spans="3:79" s="514" customFormat="1" ht="15.75">
      <c r="C163" s="512" t="s">
        <v>489</v>
      </c>
      <c r="D163" s="512"/>
      <c r="E163" s="512"/>
      <c r="F163" s="512"/>
      <c r="G163" s="512"/>
      <c r="H163" s="512"/>
      <c r="I163" s="512"/>
      <c r="J163" s="513" t="s">
        <v>57</v>
      </c>
      <c r="K163" s="513"/>
      <c r="L163" s="513"/>
      <c r="M163" s="512"/>
      <c r="N163" s="512"/>
      <c r="O163" s="512"/>
      <c r="P163" s="512"/>
      <c r="Q163" s="512"/>
      <c r="R163" s="512"/>
      <c r="S163" s="512"/>
      <c r="T163" s="512"/>
      <c r="U163" s="512"/>
      <c r="V163" s="512"/>
      <c r="W163" s="512"/>
      <c r="X163" s="512"/>
      <c r="Y163" s="512"/>
      <c r="Z163" s="512"/>
      <c r="AA163" s="512"/>
      <c r="AB163" s="512"/>
      <c r="AC163" s="512" t="s">
        <v>489</v>
      </c>
      <c r="AD163" s="512"/>
      <c r="AE163" s="512"/>
      <c r="AF163" s="512"/>
      <c r="AG163" s="512"/>
      <c r="AH163" s="512"/>
      <c r="AI163" s="512"/>
      <c r="AJ163" s="550" t="s">
        <v>57</v>
      </c>
      <c r="AK163" s="550"/>
      <c r="AL163" s="550"/>
      <c r="AM163" s="512"/>
      <c r="AN163" s="512"/>
      <c r="AO163" s="512"/>
      <c r="AP163" s="512"/>
      <c r="AQ163" s="512"/>
      <c r="AR163" s="512"/>
      <c r="AS163" s="512"/>
      <c r="AT163" s="512"/>
      <c r="AU163" s="512"/>
      <c r="AV163" s="512"/>
      <c r="AW163" s="512"/>
      <c r="AX163" s="512"/>
      <c r="AY163" s="512"/>
      <c r="AZ163" s="512"/>
      <c r="BA163" s="512"/>
      <c r="BC163" s="512" t="s">
        <v>489</v>
      </c>
      <c r="BD163" s="512"/>
      <c r="BE163" s="512"/>
      <c r="BF163" s="512"/>
      <c r="BG163" s="512"/>
      <c r="BH163" s="512"/>
      <c r="BI163" s="512"/>
      <c r="BJ163" s="550" t="s">
        <v>57</v>
      </c>
      <c r="BK163" s="550"/>
      <c r="BL163" s="550"/>
      <c r="BM163" s="512"/>
      <c r="BN163" s="512"/>
      <c r="BO163" s="512"/>
      <c r="BP163" s="512"/>
      <c r="BQ163" s="512"/>
      <c r="BR163" s="512"/>
      <c r="BS163" s="512"/>
      <c r="BT163" s="512"/>
      <c r="BU163" s="512"/>
      <c r="BV163" s="512"/>
      <c r="BW163" s="512"/>
      <c r="BX163" s="512"/>
      <c r="BY163" s="512"/>
      <c r="BZ163" s="512"/>
      <c r="CA163" s="512"/>
    </row>
    <row r="164" spans="3:79" s="514" customFormat="1" ht="16.5" thickBot="1">
      <c r="C164" s="1410" t="s">
        <v>861</v>
      </c>
      <c r="D164" s="1410"/>
      <c r="E164" s="1410"/>
      <c r="F164" s="1410"/>
      <c r="G164" s="1410"/>
      <c r="H164" s="1410"/>
      <c r="I164" s="1410"/>
      <c r="J164" s="1410"/>
      <c r="K164" s="1410"/>
      <c r="L164" s="1410"/>
      <c r="M164" s="1410"/>
      <c r="N164" s="1410"/>
      <c r="O164" s="1410"/>
      <c r="P164" s="1410"/>
      <c r="Q164" s="1410"/>
      <c r="R164" s="1410"/>
      <c r="S164" s="1410"/>
      <c r="T164" s="1410"/>
      <c r="U164" s="1410"/>
      <c r="V164" s="1410"/>
      <c r="W164" s="1410"/>
      <c r="X164" s="1410"/>
      <c r="Y164" s="1410"/>
      <c r="Z164" s="1410"/>
      <c r="AA164" s="1410"/>
      <c r="AB164" s="515"/>
      <c r="AC164" s="1410" t="s">
        <v>861</v>
      </c>
      <c r="AD164" s="1410"/>
      <c r="AE164" s="1410"/>
      <c r="AF164" s="1410"/>
      <c r="AG164" s="1410"/>
      <c r="AH164" s="1410"/>
      <c r="AI164" s="1410"/>
      <c r="AJ164" s="1410"/>
      <c r="AK164" s="1410"/>
      <c r="AL164" s="1410"/>
      <c r="AM164" s="1410"/>
      <c r="AN164" s="1410"/>
      <c r="AO164" s="1410"/>
      <c r="AP164" s="1410"/>
      <c r="AQ164" s="1410"/>
      <c r="AR164" s="1410"/>
      <c r="AS164" s="1410"/>
      <c r="AT164" s="1410"/>
      <c r="AU164" s="1410"/>
      <c r="AV164" s="1410"/>
      <c r="AW164" s="1410"/>
      <c r="AX164" s="1410"/>
      <c r="AY164" s="1410"/>
      <c r="AZ164" s="1410"/>
      <c r="BA164" s="1410"/>
      <c r="BC164" s="1410" t="s">
        <v>861</v>
      </c>
      <c r="BD164" s="1410"/>
      <c r="BE164" s="1410"/>
      <c r="BF164" s="1410"/>
      <c r="BG164" s="1410"/>
      <c r="BH164" s="1410"/>
      <c r="BI164" s="1410"/>
      <c r="BJ164" s="1410"/>
      <c r="BK164" s="1410"/>
      <c r="BL164" s="1410"/>
      <c r="BM164" s="1410"/>
      <c r="BN164" s="1410"/>
      <c r="BO164" s="1410"/>
      <c r="BP164" s="1410"/>
      <c r="BQ164" s="1410"/>
      <c r="BR164" s="1410"/>
      <c r="BS164" s="1410"/>
      <c r="BT164" s="1410"/>
      <c r="BU164" s="1410"/>
      <c r="BV164" s="1410"/>
      <c r="BW164" s="1410"/>
      <c r="BX164" s="1410"/>
      <c r="BY164" s="1410"/>
      <c r="BZ164" s="1410"/>
      <c r="CA164" s="1410"/>
    </row>
    <row r="165" spans="3:79" s="514" customFormat="1" ht="15.75" customHeight="1">
      <c r="C165" s="516"/>
      <c r="D165" s="1411" t="s">
        <v>95</v>
      </c>
      <c r="E165" s="1411"/>
      <c r="F165" s="1411"/>
      <c r="G165" s="1411"/>
      <c r="H165" s="1411"/>
      <c r="I165" s="1411"/>
      <c r="J165" s="1411"/>
      <c r="K165" s="1411"/>
      <c r="L165" s="1411"/>
      <c r="M165" s="1411"/>
      <c r="N165" s="1411"/>
      <c r="O165" s="1411"/>
      <c r="P165" s="1411"/>
      <c r="Q165" s="1411"/>
      <c r="R165" s="1411"/>
      <c r="S165" s="1411"/>
      <c r="T165" s="1411"/>
      <c r="U165" s="1411"/>
      <c r="V165" s="1411"/>
      <c r="W165" s="1411"/>
      <c r="X165" s="1411"/>
      <c r="Y165" s="1412"/>
      <c r="Z165" s="1412"/>
      <c r="AA165" s="1413"/>
      <c r="AB165" s="515"/>
      <c r="AC165" s="516"/>
      <c r="AD165" s="1411" t="s">
        <v>0</v>
      </c>
      <c r="AE165" s="1411"/>
      <c r="AF165" s="1411"/>
      <c r="AG165" s="1411"/>
      <c r="AH165" s="1411"/>
      <c r="AI165" s="1411"/>
      <c r="AJ165" s="1411"/>
      <c r="AK165" s="1411"/>
      <c r="AL165" s="1411"/>
      <c r="AM165" s="1411"/>
      <c r="AN165" s="1411"/>
      <c r="AO165" s="1411"/>
      <c r="AP165" s="1411"/>
      <c r="AQ165" s="1411"/>
      <c r="AR165" s="1411"/>
      <c r="AS165" s="1411"/>
      <c r="AT165" s="1411"/>
      <c r="AU165" s="1411"/>
      <c r="AV165" s="1411"/>
      <c r="AW165" s="1411"/>
      <c r="AX165" s="1411"/>
      <c r="AY165" s="1412"/>
      <c r="AZ165" s="1412"/>
      <c r="BA165" s="1413"/>
      <c r="BC165" s="516"/>
      <c r="BD165" s="1412" t="s">
        <v>0</v>
      </c>
      <c r="BE165" s="1414"/>
      <c r="BF165" s="1414"/>
      <c r="BG165" s="1414"/>
      <c r="BH165" s="1414"/>
      <c r="BI165" s="1414"/>
      <c r="BJ165" s="1414"/>
      <c r="BK165" s="1414"/>
      <c r="BL165" s="1414"/>
      <c r="BM165" s="1414"/>
      <c r="BN165" s="1414"/>
      <c r="BO165" s="1414"/>
      <c r="BP165" s="1414"/>
      <c r="BQ165" s="1414"/>
      <c r="BR165" s="1414"/>
      <c r="BS165" s="1414"/>
      <c r="BT165" s="1414"/>
      <c r="BU165" s="1414"/>
      <c r="BV165" s="1414"/>
      <c r="BW165" s="1414"/>
      <c r="BX165" s="1414"/>
      <c r="BY165" s="1414"/>
      <c r="BZ165" s="1414"/>
      <c r="CA165" s="1415"/>
    </row>
    <row r="166" spans="3:79" s="514" customFormat="1" ht="15.75" customHeight="1">
      <c r="C166" s="1405" t="s">
        <v>180</v>
      </c>
      <c r="D166" s="1406">
        <v>1</v>
      </c>
      <c r="E166" s="1407"/>
      <c r="F166" s="1408"/>
      <c r="G166" s="1406">
        <v>2</v>
      </c>
      <c r="H166" s="1407"/>
      <c r="I166" s="1408"/>
      <c r="J166" s="1406">
        <v>3</v>
      </c>
      <c r="K166" s="1407"/>
      <c r="L166" s="1408"/>
      <c r="M166" s="1406">
        <v>4</v>
      </c>
      <c r="N166" s="1407"/>
      <c r="O166" s="1408"/>
      <c r="P166" s="1406">
        <v>5</v>
      </c>
      <c r="Q166" s="1407"/>
      <c r="R166" s="1408"/>
      <c r="S166" s="1406">
        <v>6</v>
      </c>
      <c r="T166" s="1407"/>
      <c r="U166" s="1408"/>
      <c r="V166" s="1406" t="s">
        <v>182</v>
      </c>
      <c r="W166" s="1407"/>
      <c r="X166" s="1408"/>
      <c r="Y166" s="1406" t="s">
        <v>179</v>
      </c>
      <c r="Z166" s="1407"/>
      <c r="AA166" s="1409"/>
      <c r="AB166" s="515"/>
      <c r="AC166" s="1405" t="s">
        <v>180</v>
      </c>
      <c r="AD166" s="1406">
        <v>1</v>
      </c>
      <c r="AE166" s="1407"/>
      <c r="AF166" s="1408"/>
      <c r="AG166" s="1406">
        <v>2</v>
      </c>
      <c r="AH166" s="1407"/>
      <c r="AI166" s="1408"/>
      <c r="AJ166" s="1406">
        <v>3</v>
      </c>
      <c r="AK166" s="1407"/>
      <c r="AL166" s="1408"/>
      <c r="AM166" s="1406">
        <v>4</v>
      </c>
      <c r="AN166" s="1407"/>
      <c r="AO166" s="1408"/>
      <c r="AP166" s="1406">
        <v>5</v>
      </c>
      <c r="AQ166" s="1407"/>
      <c r="AR166" s="1408"/>
      <c r="AS166" s="1406">
        <v>6</v>
      </c>
      <c r="AT166" s="1407"/>
      <c r="AU166" s="1408"/>
      <c r="AV166" s="1406" t="s">
        <v>182</v>
      </c>
      <c r="AW166" s="1407"/>
      <c r="AX166" s="1408"/>
      <c r="AY166" s="1406" t="s">
        <v>179</v>
      </c>
      <c r="AZ166" s="1407"/>
      <c r="BA166" s="1409"/>
      <c r="BC166" s="1405" t="s">
        <v>180</v>
      </c>
      <c r="BD166" s="1406">
        <v>1</v>
      </c>
      <c r="BE166" s="1407"/>
      <c r="BF166" s="1408"/>
      <c r="BG166" s="1406">
        <v>2</v>
      </c>
      <c r="BH166" s="1407"/>
      <c r="BI166" s="1408"/>
      <c r="BJ166" s="1406">
        <v>3</v>
      </c>
      <c r="BK166" s="1407"/>
      <c r="BL166" s="1408"/>
      <c r="BM166" s="1406">
        <v>4</v>
      </c>
      <c r="BN166" s="1407"/>
      <c r="BO166" s="1408"/>
      <c r="BP166" s="1406">
        <v>5</v>
      </c>
      <c r="BQ166" s="1407"/>
      <c r="BR166" s="1408"/>
      <c r="BS166" s="1406">
        <v>6</v>
      </c>
      <c r="BT166" s="1407"/>
      <c r="BU166" s="1408"/>
      <c r="BV166" s="1406" t="s">
        <v>182</v>
      </c>
      <c r="BW166" s="1407"/>
      <c r="BX166" s="1408"/>
      <c r="BY166" s="1406" t="s">
        <v>179</v>
      </c>
      <c r="BZ166" s="1407"/>
      <c r="CA166" s="1409"/>
    </row>
    <row r="167" spans="3:79" s="514" customFormat="1" ht="15.75">
      <c r="C167" s="1405"/>
      <c r="D167" s="518" t="s">
        <v>240</v>
      </c>
      <c r="E167" s="518" t="s">
        <v>241</v>
      </c>
      <c r="F167" s="518" t="s">
        <v>234</v>
      </c>
      <c r="G167" s="518" t="s">
        <v>240</v>
      </c>
      <c r="H167" s="518" t="s">
        <v>241</v>
      </c>
      <c r="I167" s="518" t="s">
        <v>234</v>
      </c>
      <c r="J167" s="518" t="s">
        <v>240</v>
      </c>
      <c r="K167" s="518" t="s">
        <v>241</v>
      </c>
      <c r="L167" s="518" t="s">
        <v>234</v>
      </c>
      <c r="M167" s="518" t="s">
        <v>240</v>
      </c>
      <c r="N167" s="518" t="s">
        <v>241</v>
      </c>
      <c r="O167" s="518" t="s">
        <v>234</v>
      </c>
      <c r="P167" s="518" t="s">
        <v>240</v>
      </c>
      <c r="Q167" s="518" t="s">
        <v>241</v>
      </c>
      <c r="R167" s="518" t="s">
        <v>234</v>
      </c>
      <c r="S167" s="518" t="s">
        <v>240</v>
      </c>
      <c r="T167" s="518" t="s">
        <v>241</v>
      </c>
      <c r="U167" s="518" t="s">
        <v>234</v>
      </c>
      <c r="V167" s="518" t="s">
        <v>240</v>
      </c>
      <c r="W167" s="518" t="s">
        <v>241</v>
      </c>
      <c r="X167" s="518" t="s">
        <v>234</v>
      </c>
      <c r="Y167" s="518" t="s">
        <v>240</v>
      </c>
      <c r="Z167" s="518" t="s">
        <v>241</v>
      </c>
      <c r="AA167" s="518" t="s">
        <v>234</v>
      </c>
      <c r="AB167" s="515"/>
      <c r="AC167" s="1405"/>
      <c r="AD167" s="518" t="s">
        <v>240</v>
      </c>
      <c r="AE167" s="518" t="s">
        <v>241</v>
      </c>
      <c r="AF167" s="518" t="s">
        <v>234</v>
      </c>
      <c r="AG167" s="518" t="s">
        <v>240</v>
      </c>
      <c r="AH167" s="518" t="s">
        <v>241</v>
      </c>
      <c r="AI167" s="518" t="s">
        <v>234</v>
      </c>
      <c r="AJ167" s="518" t="s">
        <v>240</v>
      </c>
      <c r="AK167" s="518" t="s">
        <v>241</v>
      </c>
      <c r="AL167" s="518" t="s">
        <v>234</v>
      </c>
      <c r="AM167" s="518" t="s">
        <v>240</v>
      </c>
      <c r="AN167" s="518" t="s">
        <v>241</v>
      </c>
      <c r="AO167" s="518" t="s">
        <v>234</v>
      </c>
      <c r="AP167" s="518" t="s">
        <v>240</v>
      </c>
      <c r="AQ167" s="518" t="s">
        <v>241</v>
      </c>
      <c r="AR167" s="518" t="s">
        <v>234</v>
      </c>
      <c r="AS167" s="518" t="s">
        <v>240</v>
      </c>
      <c r="AT167" s="518" t="s">
        <v>241</v>
      </c>
      <c r="AU167" s="518" t="s">
        <v>234</v>
      </c>
      <c r="AV167" s="518" t="s">
        <v>240</v>
      </c>
      <c r="AW167" s="518" t="s">
        <v>241</v>
      </c>
      <c r="AX167" s="518" t="s">
        <v>234</v>
      </c>
      <c r="AY167" s="518" t="s">
        <v>240</v>
      </c>
      <c r="AZ167" s="518" t="s">
        <v>241</v>
      </c>
      <c r="BA167" s="518" t="s">
        <v>234</v>
      </c>
      <c r="BC167" s="1405"/>
      <c r="BD167" s="518" t="s">
        <v>240</v>
      </c>
      <c r="BE167" s="518" t="s">
        <v>241</v>
      </c>
      <c r="BF167" s="518" t="s">
        <v>234</v>
      </c>
      <c r="BG167" s="518" t="s">
        <v>240</v>
      </c>
      <c r="BH167" s="518" t="s">
        <v>241</v>
      </c>
      <c r="BI167" s="518" t="s">
        <v>234</v>
      </c>
      <c r="BJ167" s="518" t="s">
        <v>240</v>
      </c>
      <c r="BK167" s="518" t="s">
        <v>241</v>
      </c>
      <c r="BL167" s="518" t="s">
        <v>234</v>
      </c>
      <c r="BM167" s="518" t="s">
        <v>240</v>
      </c>
      <c r="BN167" s="518" t="s">
        <v>241</v>
      </c>
      <c r="BO167" s="518" t="s">
        <v>234</v>
      </c>
      <c r="BP167" s="518" t="s">
        <v>240</v>
      </c>
      <c r="BQ167" s="518" t="s">
        <v>241</v>
      </c>
      <c r="BR167" s="518" t="s">
        <v>234</v>
      </c>
      <c r="BS167" s="518" t="s">
        <v>240</v>
      </c>
      <c r="BT167" s="518" t="s">
        <v>241</v>
      </c>
      <c r="BU167" s="518" t="s">
        <v>234</v>
      </c>
      <c r="BV167" s="518" t="s">
        <v>240</v>
      </c>
      <c r="BW167" s="518" t="s">
        <v>241</v>
      </c>
      <c r="BX167" s="518" t="s">
        <v>234</v>
      </c>
      <c r="BY167" s="518" t="s">
        <v>240</v>
      </c>
      <c r="BZ167" s="518" t="s">
        <v>241</v>
      </c>
      <c r="CA167" s="518" t="s">
        <v>234</v>
      </c>
    </row>
    <row r="168" spans="3:79" s="514" customFormat="1" ht="15.75">
      <c r="C168" s="519" t="s">
        <v>183</v>
      </c>
      <c r="D168" s="520">
        <v>0</v>
      </c>
      <c r="E168" s="520">
        <v>0</v>
      </c>
      <c r="F168" s="520">
        <f>D168+E168</f>
        <v>0</v>
      </c>
      <c r="G168" s="520">
        <v>0</v>
      </c>
      <c r="H168" s="520">
        <v>0</v>
      </c>
      <c r="I168" s="520">
        <f>G168+H168</f>
        <v>0</v>
      </c>
      <c r="J168" s="520">
        <v>0</v>
      </c>
      <c r="K168" s="520">
        <v>0</v>
      </c>
      <c r="L168" s="520">
        <f>J168+K168</f>
        <v>0</v>
      </c>
      <c r="M168" s="520">
        <v>0</v>
      </c>
      <c r="N168" s="520">
        <v>0</v>
      </c>
      <c r="O168" s="520">
        <f>M168+N168</f>
        <v>0</v>
      </c>
      <c r="P168" s="520">
        <v>0</v>
      </c>
      <c r="Q168" s="520">
        <v>0</v>
      </c>
      <c r="R168" s="520">
        <f>P168+Q168</f>
        <v>0</v>
      </c>
      <c r="S168" s="520">
        <v>0</v>
      </c>
      <c r="T168" s="520">
        <v>0</v>
      </c>
      <c r="U168" s="520">
        <f>S168+T168</f>
        <v>0</v>
      </c>
      <c r="V168" s="520"/>
      <c r="W168" s="520"/>
      <c r="X168" s="520">
        <f>V168+W168</f>
        <v>0</v>
      </c>
      <c r="Y168" s="521">
        <f t="shared" ref="Y168:Z175" si="497">D168+G168+J168+M168+P168+S168+V168</f>
        <v>0</v>
      </c>
      <c r="Z168" s="521">
        <f t="shared" si="497"/>
        <v>0</v>
      </c>
      <c r="AA168" s="522">
        <f>Y168+Z168</f>
        <v>0</v>
      </c>
      <c r="AB168" s="512"/>
      <c r="AC168" s="519" t="s">
        <v>183</v>
      </c>
      <c r="AD168" s="520">
        <v>0</v>
      </c>
      <c r="AE168" s="520">
        <v>0</v>
      </c>
      <c r="AF168" s="520">
        <f>AD168+AE168</f>
        <v>0</v>
      </c>
      <c r="AG168" s="520">
        <v>0</v>
      </c>
      <c r="AH168" s="520">
        <v>0</v>
      </c>
      <c r="AI168" s="520">
        <f>AG168+AH168</f>
        <v>0</v>
      </c>
      <c r="AJ168" s="520">
        <v>0</v>
      </c>
      <c r="AK168" s="520">
        <v>0</v>
      </c>
      <c r="AL168" s="520">
        <f>AJ168+AK168</f>
        <v>0</v>
      </c>
      <c r="AM168" s="520">
        <v>0</v>
      </c>
      <c r="AN168" s="520">
        <v>0</v>
      </c>
      <c r="AO168" s="520">
        <f>AM168+AN168</f>
        <v>0</v>
      </c>
      <c r="AP168" s="520">
        <v>0</v>
      </c>
      <c r="AQ168" s="520">
        <v>0</v>
      </c>
      <c r="AR168" s="520">
        <f>AP168+AQ168</f>
        <v>0</v>
      </c>
      <c r="AS168" s="520">
        <v>0</v>
      </c>
      <c r="AT168" s="520">
        <v>0</v>
      </c>
      <c r="AU168" s="520">
        <f>AS168+AT168</f>
        <v>0</v>
      </c>
      <c r="AV168" s="520"/>
      <c r="AW168" s="520"/>
      <c r="AX168" s="520">
        <f>AV168+AW168</f>
        <v>0</v>
      </c>
      <c r="AY168" s="521">
        <f>AD168+AG168+AJ168+AM168+AP168+AS168+AV168</f>
        <v>0</v>
      </c>
      <c r="AZ168" s="521">
        <f>AE168+AH168+AK168+AN168+AQ168+AT168+AW168</f>
        <v>0</v>
      </c>
      <c r="BA168" s="522">
        <f>AY168+AZ168</f>
        <v>0</v>
      </c>
      <c r="BC168" s="519" t="s">
        <v>183</v>
      </c>
      <c r="BD168" s="520">
        <f t="shared" ref="BD168:BD176" si="498">D168+AD168</f>
        <v>0</v>
      </c>
      <c r="BE168" s="520">
        <f t="shared" ref="BE168:BE176" si="499">E168+AE168</f>
        <v>0</v>
      </c>
      <c r="BF168" s="520">
        <f t="shared" ref="BF168:BF176" si="500">F168+AF168</f>
        <v>0</v>
      </c>
      <c r="BG168" s="520">
        <f t="shared" ref="BG168:BG176" si="501">G168+AG168</f>
        <v>0</v>
      </c>
      <c r="BH168" s="520">
        <f t="shared" ref="BH168:BH176" si="502">H168+AH168</f>
        <v>0</v>
      </c>
      <c r="BI168" s="520">
        <f t="shared" ref="BI168:BI176" si="503">I168+AI168</f>
        <v>0</v>
      </c>
      <c r="BJ168" s="520">
        <f t="shared" ref="BJ168:BJ176" si="504">J168+AJ168</f>
        <v>0</v>
      </c>
      <c r="BK168" s="520">
        <f t="shared" ref="BK168:BK176" si="505">K168+AK168</f>
        <v>0</v>
      </c>
      <c r="BL168" s="520">
        <f t="shared" ref="BL168:BL176" si="506">L168+AL168</f>
        <v>0</v>
      </c>
      <c r="BM168" s="520">
        <f t="shared" ref="BM168:BM176" si="507">M168+AM168</f>
        <v>0</v>
      </c>
      <c r="BN168" s="520">
        <f t="shared" ref="BN168:BN176" si="508">N168+AN168</f>
        <v>0</v>
      </c>
      <c r="BO168" s="520">
        <f t="shared" ref="BO168:BO176" si="509">O168+AO168</f>
        <v>0</v>
      </c>
      <c r="BP168" s="520">
        <f t="shared" ref="BP168:BP176" si="510">P168+AP168</f>
        <v>0</v>
      </c>
      <c r="BQ168" s="520">
        <f t="shared" ref="BQ168:BQ176" si="511">Q168+AQ168</f>
        <v>0</v>
      </c>
      <c r="BR168" s="520">
        <f t="shared" ref="BR168:BR176" si="512">R168+AR168</f>
        <v>0</v>
      </c>
      <c r="BS168" s="520">
        <f t="shared" ref="BS168:BS176" si="513">S168+AS168</f>
        <v>0</v>
      </c>
      <c r="BT168" s="520">
        <f t="shared" ref="BT168:BT176" si="514">T168+AT168</f>
        <v>0</v>
      </c>
      <c r="BU168" s="520">
        <f t="shared" ref="BU168:BU176" si="515">U168+AU168</f>
        <v>0</v>
      </c>
      <c r="BV168" s="520">
        <f t="shared" ref="BV168:BV176" si="516">V168+AV168</f>
        <v>0</v>
      </c>
      <c r="BW168" s="520">
        <f t="shared" ref="BW168:BW176" si="517">W168+AW168</f>
        <v>0</v>
      </c>
      <c r="BX168" s="520">
        <f t="shared" ref="BX168:BX176" si="518">X168+AX168</f>
        <v>0</v>
      </c>
      <c r="BY168" s="520">
        <f t="shared" ref="BY168:BY176" si="519">Y168+AY168</f>
        <v>0</v>
      </c>
      <c r="BZ168" s="520">
        <f t="shared" ref="BZ168:BZ176" si="520">Z168+AZ168</f>
        <v>0</v>
      </c>
      <c r="CA168" s="520">
        <f t="shared" ref="CA168:CA176" si="521">AA168+BA168</f>
        <v>0</v>
      </c>
    </row>
    <row r="169" spans="3:79" s="514" customFormat="1" ht="15.75">
      <c r="C169" s="519" t="s">
        <v>259</v>
      </c>
      <c r="D169" s="520">
        <v>13</v>
      </c>
      <c r="E169" s="520">
        <v>11</v>
      </c>
      <c r="F169" s="520">
        <f t="shared" ref="F169:F175" si="522">D169+E169</f>
        <v>24</v>
      </c>
      <c r="G169" s="520">
        <v>0</v>
      </c>
      <c r="H169" s="520">
        <v>0</v>
      </c>
      <c r="I169" s="520">
        <f t="shared" ref="I169:I175" si="523">G169+H169</f>
        <v>0</v>
      </c>
      <c r="J169" s="520">
        <v>0</v>
      </c>
      <c r="K169" s="520">
        <v>0</v>
      </c>
      <c r="L169" s="520">
        <f t="shared" ref="L169:L175" si="524">J169+K169</f>
        <v>0</v>
      </c>
      <c r="M169" s="520">
        <v>0</v>
      </c>
      <c r="N169" s="520">
        <v>0</v>
      </c>
      <c r="O169" s="520">
        <f t="shared" ref="O169:O175" si="525">M169+N169</f>
        <v>0</v>
      </c>
      <c r="P169" s="520">
        <v>0</v>
      </c>
      <c r="Q169" s="520">
        <v>0</v>
      </c>
      <c r="R169" s="520">
        <f t="shared" ref="R169:R175" si="526">P169+Q169</f>
        <v>0</v>
      </c>
      <c r="S169" s="520">
        <v>0</v>
      </c>
      <c r="T169" s="520">
        <v>0</v>
      </c>
      <c r="U169" s="520">
        <f t="shared" ref="U169:U175" si="527">S169+T169</f>
        <v>0</v>
      </c>
      <c r="V169" s="520"/>
      <c r="W169" s="520"/>
      <c r="X169" s="520">
        <f t="shared" ref="X169:X175" si="528">V169+W169</f>
        <v>0</v>
      </c>
      <c r="Y169" s="521">
        <f t="shared" si="497"/>
        <v>13</v>
      </c>
      <c r="Z169" s="521">
        <f t="shared" si="497"/>
        <v>11</v>
      </c>
      <c r="AA169" s="522">
        <f t="shared" ref="AA169:AA175" si="529">Y169+Z169</f>
        <v>24</v>
      </c>
      <c r="AB169" s="512"/>
      <c r="AC169" s="519" t="s">
        <v>259</v>
      </c>
      <c r="AD169" s="745">
        <v>136</v>
      </c>
      <c r="AE169" s="745">
        <v>113</v>
      </c>
      <c r="AF169" s="520">
        <f t="shared" ref="AF169:AF175" si="530">AD169+AE169</f>
        <v>249</v>
      </c>
      <c r="AG169" s="745">
        <v>0</v>
      </c>
      <c r="AH169" s="745">
        <v>0</v>
      </c>
      <c r="AI169" s="520">
        <f t="shared" ref="AI169:AI175" si="531">AG169+AH169</f>
        <v>0</v>
      </c>
      <c r="AJ169" s="745">
        <v>0</v>
      </c>
      <c r="AK169" s="745">
        <v>0</v>
      </c>
      <c r="AL169" s="520">
        <f t="shared" ref="AL169:AL175" si="532">AJ169+AK169</f>
        <v>0</v>
      </c>
      <c r="AM169" s="745">
        <v>0</v>
      </c>
      <c r="AN169" s="745">
        <v>0</v>
      </c>
      <c r="AO169" s="520">
        <f t="shared" ref="AO169:AO175" si="533">AM169+AN169</f>
        <v>0</v>
      </c>
      <c r="AP169" s="745">
        <v>0</v>
      </c>
      <c r="AQ169" s="745">
        <v>0</v>
      </c>
      <c r="AR169" s="520">
        <f t="shared" ref="AR169:AR175" si="534">AP169+AQ169</f>
        <v>0</v>
      </c>
      <c r="AS169" s="745">
        <v>0</v>
      </c>
      <c r="AT169" s="745">
        <v>0</v>
      </c>
      <c r="AU169" s="520">
        <f t="shared" ref="AU169:AU175" si="535">AS169+AT169</f>
        <v>0</v>
      </c>
      <c r="AV169" s="520"/>
      <c r="AW169" s="520"/>
      <c r="AX169" s="520">
        <f t="shared" ref="AX169:AX175" si="536">AV169+AW169</f>
        <v>0</v>
      </c>
      <c r="AY169" s="521">
        <f t="shared" ref="AY169:AY175" si="537">AD169+AG169+AJ169+AM169+AP169+AS169+AV169</f>
        <v>136</v>
      </c>
      <c r="AZ169" s="521">
        <f t="shared" ref="AZ169:AZ175" si="538">AE169+AH169+AK169+AN169+AQ169+AT169+AW169</f>
        <v>113</v>
      </c>
      <c r="BA169" s="522">
        <f t="shared" ref="BA169:BA175" si="539">AY169+AZ169</f>
        <v>249</v>
      </c>
      <c r="BC169" s="519" t="s">
        <v>259</v>
      </c>
      <c r="BD169" s="520">
        <f t="shared" si="498"/>
        <v>149</v>
      </c>
      <c r="BE169" s="520">
        <f t="shared" si="499"/>
        <v>124</v>
      </c>
      <c r="BF169" s="520">
        <f t="shared" si="500"/>
        <v>273</v>
      </c>
      <c r="BG169" s="520">
        <f t="shared" si="501"/>
        <v>0</v>
      </c>
      <c r="BH169" s="520">
        <f t="shared" si="502"/>
        <v>0</v>
      </c>
      <c r="BI169" s="520">
        <f t="shared" si="503"/>
        <v>0</v>
      </c>
      <c r="BJ169" s="520">
        <f t="shared" si="504"/>
        <v>0</v>
      </c>
      <c r="BK169" s="520">
        <f t="shared" si="505"/>
        <v>0</v>
      </c>
      <c r="BL169" s="520">
        <f t="shared" si="506"/>
        <v>0</v>
      </c>
      <c r="BM169" s="520">
        <f t="shared" si="507"/>
        <v>0</v>
      </c>
      <c r="BN169" s="520">
        <f t="shared" si="508"/>
        <v>0</v>
      </c>
      <c r="BO169" s="520">
        <f t="shared" si="509"/>
        <v>0</v>
      </c>
      <c r="BP169" s="520">
        <f t="shared" si="510"/>
        <v>0</v>
      </c>
      <c r="BQ169" s="520">
        <f t="shared" si="511"/>
        <v>0</v>
      </c>
      <c r="BR169" s="520">
        <f t="shared" si="512"/>
        <v>0</v>
      </c>
      <c r="BS169" s="520">
        <f t="shared" si="513"/>
        <v>0</v>
      </c>
      <c r="BT169" s="520">
        <f t="shared" si="514"/>
        <v>0</v>
      </c>
      <c r="BU169" s="520">
        <f t="shared" si="515"/>
        <v>0</v>
      </c>
      <c r="BV169" s="520">
        <f t="shared" si="516"/>
        <v>0</v>
      </c>
      <c r="BW169" s="520">
        <f t="shared" si="517"/>
        <v>0</v>
      </c>
      <c r="BX169" s="520">
        <f t="shared" si="518"/>
        <v>0</v>
      </c>
      <c r="BY169" s="520">
        <f t="shared" si="519"/>
        <v>149</v>
      </c>
      <c r="BZ169" s="520">
        <f t="shared" si="520"/>
        <v>124</v>
      </c>
      <c r="CA169" s="520">
        <f t="shared" si="521"/>
        <v>273</v>
      </c>
    </row>
    <row r="170" spans="3:79" s="514" customFormat="1" ht="15.75">
      <c r="C170" s="519" t="s">
        <v>260</v>
      </c>
      <c r="D170" s="520">
        <v>46</v>
      </c>
      <c r="E170" s="520">
        <v>20</v>
      </c>
      <c r="F170" s="520">
        <f t="shared" si="522"/>
        <v>66</v>
      </c>
      <c r="G170" s="520">
        <v>23</v>
      </c>
      <c r="H170" s="520">
        <v>36</v>
      </c>
      <c r="I170" s="520">
        <f t="shared" si="523"/>
        <v>59</v>
      </c>
      <c r="J170" s="520">
        <v>6</v>
      </c>
      <c r="K170" s="520">
        <v>12</v>
      </c>
      <c r="L170" s="520">
        <f t="shared" si="524"/>
        <v>18</v>
      </c>
      <c r="M170" s="520">
        <v>1</v>
      </c>
      <c r="N170" s="520">
        <v>1</v>
      </c>
      <c r="O170" s="520">
        <f t="shared" si="525"/>
        <v>2</v>
      </c>
      <c r="P170" s="520">
        <v>0</v>
      </c>
      <c r="Q170" s="520">
        <v>0</v>
      </c>
      <c r="R170" s="520">
        <f t="shared" si="526"/>
        <v>0</v>
      </c>
      <c r="S170" s="520">
        <v>0</v>
      </c>
      <c r="T170" s="520">
        <v>0</v>
      </c>
      <c r="U170" s="520">
        <f t="shared" si="527"/>
        <v>0</v>
      </c>
      <c r="V170" s="520"/>
      <c r="W170" s="520"/>
      <c r="X170" s="520">
        <f t="shared" si="528"/>
        <v>0</v>
      </c>
      <c r="Y170" s="521">
        <f t="shared" si="497"/>
        <v>76</v>
      </c>
      <c r="Z170" s="521">
        <f t="shared" si="497"/>
        <v>69</v>
      </c>
      <c r="AA170" s="522">
        <f t="shared" si="529"/>
        <v>145</v>
      </c>
      <c r="AB170" s="512"/>
      <c r="AC170" s="519" t="s">
        <v>260</v>
      </c>
      <c r="AD170" s="520">
        <v>745</v>
      </c>
      <c r="AE170" s="520">
        <v>889</v>
      </c>
      <c r="AF170" s="520">
        <f t="shared" si="530"/>
        <v>1634</v>
      </c>
      <c r="AG170" s="520">
        <v>363</v>
      </c>
      <c r="AH170" s="520">
        <v>371</v>
      </c>
      <c r="AI170" s="520">
        <f t="shared" si="531"/>
        <v>734</v>
      </c>
      <c r="AJ170" s="520">
        <v>76</v>
      </c>
      <c r="AK170" s="520">
        <v>66</v>
      </c>
      <c r="AL170" s="520">
        <f t="shared" si="532"/>
        <v>142</v>
      </c>
      <c r="AM170" s="520">
        <v>9</v>
      </c>
      <c r="AN170" s="520">
        <v>7</v>
      </c>
      <c r="AO170" s="520">
        <f t="shared" si="533"/>
        <v>16</v>
      </c>
      <c r="AP170" s="520">
        <v>0</v>
      </c>
      <c r="AQ170" s="520">
        <v>0</v>
      </c>
      <c r="AR170" s="520">
        <f t="shared" si="534"/>
        <v>0</v>
      </c>
      <c r="AS170" s="520">
        <v>0</v>
      </c>
      <c r="AT170" s="520">
        <v>0</v>
      </c>
      <c r="AU170" s="520">
        <f t="shared" si="535"/>
        <v>0</v>
      </c>
      <c r="AV170" s="520"/>
      <c r="AW170" s="520"/>
      <c r="AX170" s="520">
        <f t="shared" si="536"/>
        <v>0</v>
      </c>
      <c r="AY170" s="521">
        <f t="shared" si="537"/>
        <v>1193</v>
      </c>
      <c r="AZ170" s="521">
        <f t="shared" si="538"/>
        <v>1333</v>
      </c>
      <c r="BA170" s="522">
        <f t="shared" si="539"/>
        <v>2526</v>
      </c>
      <c r="BC170" s="519" t="s">
        <v>260</v>
      </c>
      <c r="BD170" s="520">
        <f t="shared" si="498"/>
        <v>791</v>
      </c>
      <c r="BE170" s="520">
        <f t="shared" si="499"/>
        <v>909</v>
      </c>
      <c r="BF170" s="520">
        <f t="shared" si="500"/>
        <v>1700</v>
      </c>
      <c r="BG170" s="520">
        <f t="shared" si="501"/>
        <v>386</v>
      </c>
      <c r="BH170" s="520">
        <f t="shared" si="502"/>
        <v>407</v>
      </c>
      <c r="BI170" s="520">
        <f t="shared" si="503"/>
        <v>793</v>
      </c>
      <c r="BJ170" s="520">
        <f t="shared" si="504"/>
        <v>82</v>
      </c>
      <c r="BK170" s="520">
        <f t="shared" si="505"/>
        <v>78</v>
      </c>
      <c r="BL170" s="520">
        <f t="shared" si="506"/>
        <v>160</v>
      </c>
      <c r="BM170" s="520">
        <f t="shared" si="507"/>
        <v>10</v>
      </c>
      <c r="BN170" s="520">
        <f t="shared" si="508"/>
        <v>8</v>
      </c>
      <c r="BO170" s="520">
        <f t="shared" si="509"/>
        <v>18</v>
      </c>
      <c r="BP170" s="520">
        <f t="shared" si="510"/>
        <v>0</v>
      </c>
      <c r="BQ170" s="520">
        <f t="shared" si="511"/>
        <v>0</v>
      </c>
      <c r="BR170" s="520">
        <f t="shared" si="512"/>
        <v>0</v>
      </c>
      <c r="BS170" s="520">
        <f t="shared" si="513"/>
        <v>0</v>
      </c>
      <c r="BT170" s="520">
        <f t="shared" si="514"/>
        <v>0</v>
      </c>
      <c r="BU170" s="520">
        <f t="shared" si="515"/>
        <v>0</v>
      </c>
      <c r="BV170" s="520">
        <f t="shared" si="516"/>
        <v>0</v>
      </c>
      <c r="BW170" s="520">
        <f t="shared" si="517"/>
        <v>0</v>
      </c>
      <c r="BX170" s="520">
        <f t="shared" si="518"/>
        <v>0</v>
      </c>
      <c r="BY170" s="520">
        <f t="shared" si="519"/>
        <v>1269</v>
      </c>
      <c r="BZ170" s="520">
        <f t="shared" si="520"/>
        <v>1402</v>
      </c>
      <c r="CA170" s="520">
        <f t="shared" si="521"/>
        <v>2671</v>
      </c>
    </row>
    <row r="171" spans="3:79" s="514" customFormat="1" ht="15.75">
      <c r="C171" s="519" t="s">
        <v>261</v>
      </c>
      <c r="D171" s="520">
        <v>32</v>
      </c>
      <c r="E171" s="520">
        <v>22</v>
      </c>
      <c r="F171" s="520">
        <f t="shared" si="522"/>
        <v>54</v>
      </c>
      <c r="G171" s="520">
        <v>26</v>
      </c>
      <c r="H171" s="520">
        <v>31</v>
      </c>
      <c r="I171" s="520">
        <f t="shared" si="523"/>
        <v>57</v>
      </c>
      <c r="J171" s="520">
        <v>12</v>
      </c>
      <c r="K171" s="520">
        <v>28</v>
      </c>
      <c r="L171" s="520">
        <f t="shared" si="524"/>
        <v>40</v>
      </c>
      <c r="M171" s="520">
        <v>8</v>
      </c>
      <c r="N171" s="520">
        <v>8</v>
      </c>
      <c r="O171" s="520">
        <f t="shared" si="525"/>
        <v>16</v>
      </c>
      <c r="P171" s="520">
        <v>2</v>
      </c>
      <c r="Q171" s="520">
        <v>1</v>
      </c>
      <c r="R171" s="520">
        <f t="shared" si="526"/>
        <v>3</v>
      </c>
      <c r="S171" s="520">
        <v>1</v>
      </c>
      <c r="T171" s="520">
        <v>0</v>
      </c>
      <c r="U171" s="520">
        <f t="shared" si="527"/>
        <v>1</v>
      </c>
      <c r="V171" s="520"/>
      <c r="W171" s="520"/>
      <c r="X171" s="520">
        <f t="shared" si="528"/>
        <v>0</v>
      </c>
      <c r="Y171" s="521">
        <f t="shared" si="497"/>
        <v>81</v>
      </c>
      <c r="Z171" s="521">
        <f t="shared" si="497"/>
        <v>90</v>
      </c>
      <c r="AA171" s="522">
        <f t="shared" si="529"/>
        <v>171</v>
      </c>
      <c r="AB171" s="512"/>
      <c r="AC171" s="519" t="s">
        <v>261</v>
      </c>
      <c r="AD171" s="520">
        <v>841</v>
      </c>
      <c r="AE171" s="520">
        <v>774</v>
      </c>
      <c r="AF171" s="520">
        <f t="shared" si="530"/>
        <v>1615</v>
      </c>
      <c r="AG171" s="520">
        <v>591</v>
      </c>
      <c r="AH171" s="520">
        <v>650</v>
      </c>
      <c r="AI171" s="520">
        <f t="shared" si="531"/>
        <v>1241</v>
      </c>
      <c r="AJ171" s="520">
        <v>276</v>
      </c>
      <c r="AK171" s="520">
        <v>236</v>
      </c>
      <c r="AL171" s="520">
        <f t="shared" si="532"/>
        <v>512</v>
      </c>
      <c r="AM171" s="520">
        <v>45</v>
      </c>
      <c r="AN171" s="520">
        <v>48</v>
      </c>
      <c r="AO171" s="520">
        <f t="shared" si="533"/>
        <v>93</v>
      </c>
      <c r="AP171" s="520">
        <v>12</v>
      </c>
      <c r="AQ171" s="520">
        <v>9</v>
      </c>
      <c r="AR171" s="520">
        <f t="shared" si="534"/>
        <v>21</v>
      </c>
      <c r="AS171" s="520">
        <v>1</v>
      </c>
      <c r="AT171" s="520">
        <v>3</v>
      </c>
      <c r="AU171" s="520">
        <f t="shared" si="535"/>
        <v>4</v>
      </c>
      <c r="AV171" s="520"/>
      <c r="AW171" s="520"/>
      <c r="AX171" s="520">
        <f t="shared" si="536"/>
        <v>0</v>
      </c>
      <c r="AY171" s="521">
        <f t="shared" si="537"/>
        <v>1766</v>
      </c>
      <c r="AZ171" s="521">
        <f t="shared" si="538"/>
        <v>1720</v>
      </c>
      <c r="BA171" s="522">
        <f t="shared" si="539"/>
        <v>3486</v>
      </c>
      <c r="BC171" s="519" t="s">
        <v>261</v>
      </c>
      <c r="BD171" s="520">
        <f t="shared" si="498"/>
        <v>873</v>
      </c>
      <c r="BE171" s="520">
        <f t="shared" si="499"/>
        <v>796</v>
      </c>
      <c r="BF171" s="520">
        <f t="shared" si="500"/>
        <v>1669</v>
      </c>
      <c r="BG171" s="520">
        <f t="shared" si="501"/>
        <v>617</v>
      </c>
      <c r="BH171" s="520">
        <f t="shared" si="502"/>
        <v>681</v>
      </c>
      <c r="BI171" s="520">
        <f t="shared" si="503"/>
        <v>1298</v>
      </c>
      <c r="BJ171" s="520">
        <f t="shared" si="504"/>
        <v>288</v>
      </c>
      <c r="BK171" s="520">
        <f t="shared" si="505"/>
        <v>264</v>
      </c>
      <c r="BL171" s="520">
        <f t="shared" si="506"/>
        <v>552</v>
      </c>
      <c r="BM171" s="520">
        <f t="shared" si="507"/>
        <v>53</v>
      </c>
      <c r="BN171" s="520">
        <f t="shared" si="508"/>
        <v>56</v>
      </c>
      <c r="BO171" s="520">
        <f t="shared" si="509"/>
        <v>109</v>
      </c>
      <c r="BP171" s="520">
        <f t="shared" si="510"/>
        <v>14</v>
      </c>
      <c r="BQ171" s="520">
        <f t="shared" si="511"/>
        <v>10</v>
      </c>
      <c r="BR171" s="520">
        <f t="shared" si="512"/>
        <v>24</v>
      </c>
      <c r="BS171" s="520">
        <f t="shared" si="513"/>
        <v>2</v>
      </c>
      <c r="BT171" s="520">
        <f t="shared" si="514"/>
        <v>3</v>
      </c>
      <c r="BU171" s="520">
        <f t="shared" si="515"/>
        <v>5</v>
      </c>
      <c r="BV171" s="520">
        <f t="shared" si="516"/>
        <v>0</v>
      </c>
      <c r="BW171" s="520">
        <f t="shared" si="517"/>
        <v>0</v>
      </c>
      <c r="BX171" s="520">
        <f t="shared" si="518"/>
        <v>0</v>
      </c>
      <c r="BY171" s="520">
        <f t="shared" si="519"/>
        <v>1847</v>
      </c>
      <c r="BZ171" s="520">
        <f t="shared" si="520"/>
        <v>1810</v>
      </c>
      <c r="CA171" s="520">
        <f t="shared" si="521"/>
        <v>3657</v>
      </c>
    </row>
    <row r="172" spans="3:79" s="514" customFormat="1" ht="15.75">
      <c r="C172" s="519" t="s">
        <v>262</v>
      </c>
      <c r="D172" s="520">
        <v>5</v>
      </c>
      <c r="E172" s="520">
        <v>7</v>
      </c>
      <c r="F172" s="520">
        <f t="shared" si="522"/>
        <v>12</v>
      </c>
      <c r="G172" s="520">
        <v>11</v>
      </c>
      <c r="H172" s="520">
        <v>12</v>
      </c>
      <c r="I172" s="520">
        <f t="shared" si="523"/>
        <v>23</v>
      </c>
      <c r="J172" s="520">
        <v>8</v>
      </c>
      <c r="K172" s="520">
        <v>13</v>
      </c>
      <c r="L172" s="520">
        <f t="shared" si="524"/>
        <v>21</v>
      </c>
      <c r="M172" s="520">
        <v>9</v>
      </c>
      <c r="N172" s="520">
        <v>7</v>
      </c>
      <c r="O172" s="520">
        <f t="shared" si="525"/>
        <v>16</v>
      </c>
      <c r="P172" s="520">
        <v>1</v>
      </c>
      <c r="Q172" s="520">
        <v>1</v>
      </c>
      <c r="R172" s="520">
        <f t="shared" si="526"/>
        <v>2</v>
      </c>
      <c r="S172" s="520">
        <v>0</v>
      </c>
      <c r="T172" s="520">
        <v>0</v>
      </c>
      <c r="U172" s="520">
        <f t="shared" si="527"/>
        <v>0</v>
      </c>
      <c r="V172" s="520"/>
      <c r="W172" s="520"/>
      <c r="X172" s="520">
        <f t="shared" si="528"/>
        <v>0</v>
      </c>
      <c r="Y172" s="521">
        <f t="shared" si="497"/>
        <v>34</v>
      </c>
      <c r="Z172" s="521">
        <f t="shared" si="497"/>
        <v>40</v>
      </c>
      <c r="AA172" s="522">
        <f t="shared" si="529"/>
        <v>74</v>
      </c>
      <c r="AB172" s="512"/>
      <c r="AC172" s="519" t="s">
        <v>262</v>
      </c>
      <c r="AD172" s="520">
        <v>527</v>
      </c>
      <c r="AE172" s="520">
        <v>336</v>
      </c>
      <c r="AF172" s="520">
        <f t="shared" si="530"/>
        <v>863</v>
      </c>
      <c r="AG172" s="520">
        <v>689</v>
      </c>
      <c r="AH172" s="520">
        <v>355</v>
      </c>
      <c r="AI172" s="520">
        <f t="shared" si="531"/>
        <v>1044</v>
      </c>
      <c r="AJ172" s="520">
        <v>183</v>
      </c>
      <c r="AK172" s="520">
        <v>193</v>
      </c>
      <c r="AL172" s="520">
        <f t="shared" si="532"/>
        <v>376</v>
      </c>
      <c r="AM172" s="520">
        <v>56</v>
      </c>
      <c r="AN172" s="520">
        <v>53</v>
      </c>
      <c r="AO172" s="520">
        <f t="shared" si="533"/>
        <v>109</v>
      </c>
      <c r="AP172" s="520">
        <v>13</v>
      </c>
      <c r="AQ172" s="520">
        <v>12</v>
      </c>
      <c r="AR172" s="520">
        <f t="shared" si="534"/>
        <v>25</v>
      </c>
      <c r="AS172" s="520">
        <v>6</v>
      </c>
      <c r="AT172" s="520">
        <v>3</v>
      </c>
      <c r="AU172" s="520">
        <f t="shared" si="535"/>
        <v>9</v>
      </c>
      <c r="AV172" s="520"/>
      <c r="AW172" s="520"/>
      <c r="AX172" s="520">
        <f t="shared" si="536"/>
        <v>0</v>
      </c>
      <c r="AY172" s="521">
        <f t="shared" si="537"/>
        <v>1474</v>
      </c>
      <c r="AZ172" s="521">
        <f t="shared" si="538"/>
        <v>952</v>
      </c>
      <c r="BA172" s="522">
        <f t="shared" si="539"/>
        <v>2426</v>
      </c>
      <c r="BC172" s="519" t="s">
        <v>262</v>
      </c>
      <c r="BD172" s="520">
        <f t="shared" si="498"/>
        <v>532</v>
      </c>
      <c r="BE172" s="520">
        <f t="shared" si="499"/>
        <v>343</v>
      </c>
      <c r="BF172" s="520">
        <f t="shared" si="500"/>
        <v>875</v>
      </c>
      <c r="BG172" s="520">
        <f t="shared" si="501"/>
        <v>700</v>
      </c>
      <c r="BH172" s="520">
        <f t="shared" si="502"/>
        <v>367</v>
      </c>
      <c r="BI172" s="520">
        <f t="shared" si="503"/>
        <v>1067</v>
      </c>
      <c r="BJ172" s="520">
        <f t="shared" si="504"/>
        <v>191</v>
      </c>
      <c r="BK172" s="520">
        <f t="shared" si="505"/>
        <v>206</v>
      </c>
      <c r="BL172" s="520">
        <f t="shared" si="506"/>
        <v>397</v>
      </c>
      <c r="BM172" s="520">
        <f t="shared" si="507"/>
        <v>65</v>
      </c>
      <c r="BN172" s="520">
        <f t="shared" si="508"/>
        <v>60</v>
      </c>
      <c r="BO172" s="520">
        <f t="shared" si="509"/>
        <v>125</v>
      </c>
      <c r="BP172" s="520">
        <f t="shared" si="510"/>
        <v>14</v>
      </c>
      <c r="BQ172" s="520">
        <f t="shared" si="511"/>
        <v>13</v>
      </c>
      <c r="BR172" s="520">
        <f t="shared" si="512"/>
        <v>27</v>
      </c>
      <c r="BS172" s="520">
        <f t="shared" si="513"/>
        <v>6</v>
      </c>
      <c r="BT172" s="520">
        <f t="shared" si="514"/>
        <v>3</v>
      </c>
      <c r="BU172" s="520">
        <f t="shared" si="515"/>
        <v>9</v>
      </c>
      <c r="BV172" s="520">
        <f t="shared" si="516"/>
        <v>0</v>
      </c>
      <c r="BW172" s="520">
        <f t="shared" si="517"/>
        <v>0</v>
      </c>
      <c r="BX172" s="520">
        <f t="shared" si="518"/>
        <v>0</v>
      </c>
      <c r="BY172" s="520">
        <f t="shared" si="519"/>
        <v>1508</v>
      </c>
      <c r="BZ172" s="520">
        <f t="shared" si="520"/>
        <v>992</v>
      </c>
      <c r="CA172" s="520">
        <f t="shared" si="521"/>
        <v>2500</v>
      </c>
    </row>
    <row r="173" spans="3:79" s="514" customFormat="1" ht="15.75">
      <c r="C173" s="519" t="s">
        <v>263</v>
      </c>
      <c r="D173" s="520">
        <v>4</v>
      </c>
      <c r="E173" s="520">
        <v>3</v>
      </c>
      <c r="F173" s="520">
        <f t="shared" si="522"/>
        <v>7</v>
      </c>
      <c r="G173" s="520">
        <v>2</v>
      </c>
      <c r="H173" s="520">
        <v>4</v>
      </c>
      <c r="I173" s="520">
        <f t="shared" si="523"/>
        <v>6</v>
      </c>
      <c r="J173" s="520">
        <v>4</v>
      </c>
      <c r="K173" s="520">
        <v>1</v>
      </c>
      <c r="L173" s="520">
        <f t="shared" si="524"/>
        <v>5</v>
      </c>
      <c r="M173" s="520">
        <v>2</v>
      </c>
      <c r="N173" s="520">
        <v>2</v>
      </c>
      <c r="O173" s="520">
        <f t="shared" si="525"/>
        <v>4</v>
      </c>
      <c r="P173" s="520">
        <v>3</v>
      </c>
      <c r="Q173" s="520">
        <v>4</v>
      </c>
      <c r="R173" s="520">
        <f t="shared" si="526"/>
        <v>7</v>
      </c>
      <c r="S173" s="520">
        <v>1</v>
      </c>
      <c r="T173" s="520">
        <v>0</v>
      </c>
      <c r="U173" s="520">
        <f t="shared" si="527"/>
        <v>1</v>
      </c>
      <c r="V173" s="520"/>
      <c r="W173" s="520"/>
      <c r="X173" s="520">
        <f t="shared" si="528"/>
        <v>0</v>
      </c>
      <c r="Y173" s="521">
        <f t="shared" si="497"/>
        <v>16</v>
      </c>
      <c r="Z173" s="521">
        <f t="shared" si="497"/>
        <v>14</v>
      </c>
      <c r="AA173" s="522">
        <f t="shared" si="529"/>
        <v>30</v>
      </c>
      <c r="AB173" s="512"/>
      <c r="AC173" s="519" t="s">
        <v>263</v>
      </c>
      <c r="AD173" s="520">
        <v>75</v>
      </c>
      <c r="AE173" s="520">
        <v>106</v>
      </c>
      <c r="AF173" s="520">
        <f t="shared" si="530"/>
        <v>181</v>
      </c>
      <c r="AG173" s="520">
        <v>146</v>
      </c>
      <c r="AH173" s="520">
        <v>227</v>
      </c>
      <c r="AI173" s="520">
        <f t="shared" si="531"/>
        <v>373</v>
      </c>
      <c r="AJ173" s="520">
        <v>123</v>
      </c>
      <c r="AK173" s="520">
        <v>64</v>
      </c>
      <c r="AL173" s="520">
        <f t="shared" si="532"/>
        <v>187</v>
      </c>
      <c r="AM173" s="520">
        <v>19</v>
      </c>
      <c r="AN173" s="520">
        <v>31</v>
      </c>
      <c r="AO173" s="520">
        <f t="shared" si="533"/>
        <v>50</v>
      </c>
      <c r="AP173" s="520">
        <v>16</v>
      </c>
      <c r="AQ173" s="520">
        <v>13</v>
      </c>
      <c r="AR173" s="520">
        <f t="shared" si="534"/>
        <v>29</v>
      </c>
      <c r="AS173" s="520">
        <v>1</v>
      </c>
      <c r="AT173" s="520">
        <v>1</v>
      </c>
      <c r="AU173" s="520">
        <f t="shared" si="535"/>
        <v>2</v>
      </c>
      <c r="AV173" s="520"/>
      <c r="AW173" s="520"/>
      <c r="AX173" s="520">
        <f t="shared" si="536"/>
        <v>0</v>
      </c>
      <c r="AY173" s="521">
        <f t="shared" si="537"/>
        <v>380</v>
      </c>
      <c r="AZ173" s="521">
        <f t="shared" si="538"/>
        <v>442</v>
      </c>
      <c r="BA173" s="522">
        <f t="shared" si="539"/>
        <v>822</v>
      </c>
      <c r="BC173" s="519" t="s">
        <v>263</v>
      </c>
      <c r="BD173" s="520">
        <f t="shared" si="498"/>
        <v>79</v>
      </c>
      <c r="BE173" s="520">
        <f t="shared" si="499"/>
        <v>109</v>
      </c>
      <c r="BF173" s="520">
        <f t="shared" si="500"/>
        <v>188</v>
      </c>
      <c r="BG173" s="520">
        <f t="shared" si="501"/>
        <v>148</v>
      </c>
      <c r="BH173" s="520">
        <f t="shared" si="502"/>
        <v>231</v>
      </c>
      <c r="BI173" s="520">
        <f t="shared" si="503"/>
        <v>379</v>
      </c>
      <c r="BJ173" s="520">
        <f t="shared" si="504"/>
        <v>127</v>
      </c>
      <c r="BK173" s="520">
        <f t="shared" si="505"/>
        <v>65</v>
      </c>
      <c r="BL173" s="520">
        <f t="shared" si="506"/>
        <v>192</v>
      </c>
      <c r="BM173" s="520">
        <f t="shared" si="507"/>
        <v>21</v>
      </c>
      <c r="BN173" s="520">
        <f t="shared" si="508"/>
        <v>33</v>
      </c>
      <c r="BO173" s="520">
        <f t="shared" si="509"/>
        <v>54</v>
      </c>
      <c r="BP173" s="520">
        <f t="shared" si="510"/>
        <v>19</v>
      </c>
      <c r="BQ173" s="520">
        <f t="shared" si="511"/>
        <v>17</v>
      </c>
      <c r="BR173" s="520">
        <f t="shared" si="512"/>
        <v>36</v>
      </c>
      <c r="BS173" s="520">
        <f t="shared" si="513"/>
        <v>2</v>
      </c>
      <c r="BT173" s="520">
        <f t="shared" si="514"/>
        <v>1</v>
      </c>
      <c r="BU173" s="520">
        <f t="shared" si="515"/>
        <v>3</v>
      </c>
      <c r="BV173" s="520">
        <f t="shared" si="516"/>
        <v>0</v>
      </c>
      <c r="BW173" s="520">
        <f t="shared" si="517"/>
        <v>0</v>
      </c>
      <c r="BX173" s="520">
        <f t="shared" si="518"/>
        <v>0</v>
      </c>
      <c r="BY173" s="520">
        <f t="shared" si="519"/>
        <v>396</v>
      </c>
      <c r="BZ173" s="520">
        <f t="shared" si="520"/>
        <v>456</v>
      </c>
      <c r="CA173" s="520">
        <f t="shared" si="521"/>
        <v>852</v>
      </c>
    </row>
    <row r="174" spans="3:79" s="514" customFormat="1" ht="15.75">
      <c r="C174" s="519" t="s">
        <v>264</v>
      </c>
      <c r="D174" s="520">
        <v>1</v>
      </c>
      <c r="E174" s="520">
        <v>0</v>
      </c>
      <c r="F174" s="520">
        <f t="shared" si="522"/>
        <v>1</v>
      </c>
      <c r="G174" s="520">
        <v>1</v>
      </c>
      <c r="H174" s="520">
        <v>0</v>
      </c>
      <c r="I174" s="520">
        <f t="shared" si="523"/>
        <v>1</v>
      </c>
      <c r="J174" s="520">
        <v>0</v>
      </c>
      <c r="K174" s="520">
        <v>0</v>
      </c>
      <c r="L174" s="520">
        <f t="shared" si="524"/>
        <v>0</v>
      </c>
      <c r="M174" s="520">
        <v>0</v>
      </c>
      <c r="N174" s="520">
        <v>1</v>
      </c>
      <c r="O174" s="520">
        <f t="shared" si="525"/>
        <v>1</v>
      </c>
      <c r="P174" s="520">
        <v>0</v>
      </c>
      <c r="Q174" s="520">
        <v>0</v>
      </c>
      <c r="R174" s="520">
        <f t="shared" si="526"/>
        <v>0</v>
      </c>
      <c r="S174" s="520">
        <v>0</v>
      </c>
      <c r="T174" s="520">
        <v>0</v>
      </c>
      <c r="U174" s="520">
        <f t="shared" si="527"/>
        <v>0</v>
      </c>
      <c r="V174" s="520"/>
      <c r="W174" s="520"/>
      <c r="X174" s="520">
        <f t="shared" si="528"/>
        <v>0</v>
      </c>
      <c r="Y174" s="521">
        <f t="shared" si="497"/>
        <v>2</v>
      </c>
      <c r="Z174" s="521">
        <f t="shared" si="497"/>
        <v>1</v>
      </c>
      <c r="AA174" s="522">
        <f t="shared" si="529"/>
        <v>3</v>
      </c>
      <c r="AB174" s="512"/>
      <c r="AC174" s="519" t="s">
        <v>264</v>
      </c>
      <c r="AD174" s="520">
        <v>11</v>
      </c>
      <c r="AE174" s="520">
        <v>22</v>
      </c>
      <c r="AF174" s="520">
        <f t="shared" si="530"/>
        <v>33</v>
      </c>
      <c r="AG174" s="520">
        <v>22</v>
      </c>
      <c r="AH174" s="520">
        <v>18</v>
      </c>
      <c r="AI174" s="520">
        <f t="shared" si="531"/>
        <v>40</v>
      </c>
      <c r="AJ174" s="520">
        <v>16</v>
      </c>
      <c r="AK174" s="520">
        <v>20</v>
      </c>
      <c r="AL174" s="520">
        <f t="shared" si="532"/>
        <v>36</v>
      </c>
      <c r="AM174" s="520">
        <v>3</v>
      </c>
      <c r="AN174" s="520">
        <v>9</v>
      </c>
      <c r="AO174" s="520">
        <f t="shared" si="533"/>
        <v>12</v>
      </c>
      <c r="AP174" s="520">
        <v>0</v>
      </c>
      <c r="AQ174" s="520">
        <v>1</v>
      </c>
      <c r="AR174" s="520">
        <f t="shared" si="534"/>
        <v>1</v>
      </c>
      <c r="AS174" s="520">
        <v>0</v>
      </c>
      <c r="AT174" s="520">
        <v>3</v>
      </c>
      <c r="AU174" s="520">
        <f t="shared" si="535"/>
        <v>3</v>
      </c>
      <c r="AV174" s="520"/>
      <c r="AW174" s="520"/>
      <c r="AX174" s="520">
        <f t="shared" si="536"/>
        <v>0</v>
      </c>
      <c r="AY174" s="521">
        <f t="shared" si="537"/>
        <v>52</v>
      </c>
      <c r="AZ174" s="521">
        <f t="shared" si="538"/>
        <v>73</v>
      </c>
      <c r="BA174" s="522">
        <f t="shared" si="539"/>
        <v>125</v>
      </c>
      <c r="BC174" s="519" t="s">
        <v>264</v>
      </c>
      <c r="BD174" s="520">
        <f t="shared" si="498"/>
        <v>12</v>
      </c>
      <c r="BE174" s="520">
        <f t="shared" si="499"/>
        <v>22</v>
      </c>
      <c r="BF174" s="520">
        <f t="shared" si="500"/>
        <v>34</v>
      </c>
      <c r="BG174" s="520">
        <f t="shared" si="501"/>
        <v>23</v>
      </c>
      <c r="BH174" s="520">
        <f t="shared" si="502"/>
        <v>18</v>
      </c>
      <c r="BI174" s="520">
        <f t="shared" si="503"/>
        <v>41</v>
      </c>
      <c r="BJ174" s="520">
        <f t="shared" si="504"/>
        <v>16</v>
      </c>
      <c r="BK174" s="520">
        <f t="shared" si="505"/>
        <v>20</v>
      </c>
      <c r="BL174" s="520">
        <f t="shared" si="506"/>
        <v>36</v>
      </c>
      <c r="BM174" s="520">
        <f t="shared" si="507"/>
        <v>3</v>
      </c>
      <c r="BN174" s="520">
        <f t="shared" si="508"/>
        <v>10</v>
      </c>
      <c r="BO174" s="520">
        <f t="shared" si="509"/>
        <v>13</v>
      </c>
      <c r="BP174" s="520">
        <f t="shared" si="510"/>
        <v>0</v>
      </c>
      <c r="BQ174" s="520">
        <f t="shared" si="511"/>
        <v>1</v>
      </c>
      <c r="BR174" s="520">
        <f t="shared" si="512"/>
        <v>1</v>
      </c>
      <c r="BS174" s="520">
        <f t="shared" si="513"/>
        <v>0</v>
      </c>
      <c r="BT174" s="520">
        <f t="shared" si="514"/>
        <v>3</v>
      </c>
      <c r="BU174" s="520">
        <f t="shared" si="515"/>
        <v>3</v>
      </c>
      <c r="BV174" s="520">
        <f t="shared" si="516"/>
        <v>0</v>
      </c>
      <c r="BW174" s="520">
        <f t="shared" si="517"/>
        <v>0</v>
      </c>
      <c r="BX174" s="520">
        <f t="shared" si="518"/>
        <v>0</v>
      </c>
      <c r="BY174" s="520">
        <f t="shared" si="519"/>
        <v>54</v>
      </c>
      <c r="BZ174" s="520">
        <f t="shared" si="520"/>
        <v>74</v>
      </c>
      <c r="CA174" s="520">
        <f t="shared" si="521"/>
        <v>128</v>
      </c>
    </row>
    <row r="175" spans="3:79" s="514" customFormat="1" ht="15.75">
      <c r="C175" s="519" t="s">
        <v>184</v>
      </c>
      <c r="D175" s="520"/>
      <c r="E175" s="520"/>
      <c r="F175" s="520">
        <f t="shared" si="522"/>
        <v>0</v>
      </c>
      <c r="G175" s="520"/>
      <c r="H175" s="520"/>
      <c r="I175" s="520">
        <f t="shared" si="523"/>
        <v>0</v>
      </c>
      <c r="J175" s="520"/>
      <c r="K175" s="520"/>
      <c r="L175" s="520">
        <f t="shared" si="524"/>
        <v>0</v>
      </c>
      <c r="M175" s="520"/>
      <c r="N175" s="520"/>
      <c r="O175" s="520">
        <f t="shared" si="525"/>
        <v>0</v>
      </c>
      <c r="P175" s="520"/>
      <c r="Q175" s="520"/>
      <c r="R175" s="520">
        <f t="shared" si="526"/>
        <v>0</v>
      </c>
      <c r="S175" s="520"/>
      <c r="T175" s="520"/>
      <c r="U175" s="520">
        <f t="shared" si="527"/>
        <v>0</v>
      </c>
      <c r="V175" s="520"/>
      <c r="W175" s="520"/>
      <c r="X175" s="520">
        <f t="shared" si="528"/>
        <v>0</v>
      </c>
      <c r="Y175" s="521">
        <f t="shared" si="497"/>
        <v>0</v>
      </c>
      <c r="Z175" s="521">
        <f t="shared" si="497"/>
        <v>0</v>
      </c>
      <c r="AA175" s="522">
        <f t="shared" si="529"/>
        <v>0</v>
      </c>
      <c r="AB175" s="512"/>
      <c r="AC175" s="519" t="s">
        <v>184</v>
      </c>
      <c r="AD175" s="520">
        <v>5</v>
      </c>
      <c r="AE175" s="520">
        <v>3</v>
      </c>
      <c r="AF175" s="520">
        <f t="shared" si="530"/>
        <v>8</v>
      </c>
      <c r="AG175" s="520">
        <v>1</v>
      </c>
      <c r="AH175" s="520">
        <v>1</v>
      </c>
      <c r="AI175" s="520">
        <f t="shared" si="531"/>
        <v>2</v>
      </c>
      <c r="AJ175" s="520">
        <v>3</v>
      </c>
      <c r="AK175" s="520">
        <v>1</v>
      </c>
      <c r="AL175" s="520">
        <f t="shared" si="532"/>
        <v>4</v>
      </c>
      <c r="AM175" s="520">
        <v>0</v>
      </c>
      <c r="AN175" s="520">
        <v>1</v>
      </c>
      <c r="AO175" s="520">
        <f t="shared" si="533"/>
        <v>1</v>
      </c>
      <c r="AP175" s="520">
        <v>1</v>
      </c>
      <c r="AQ175" s="520">
        <v>0</v>
      </c>
      <c r="AR175" s="520">
        <f t="shared" si="534"/>
        <v>1</v>
      </c>
      <c r="AS175" s="520">
        <v>0</v>
      </c>
      <c r="AT175" s="520">
        <v>0</v>
      </c>
      <c r="AU175" s="520">
        <f t="shared" si="535"/>
        <v>0</v>
      </c>
      <c r="AV175" s="520"/>
      <c r="AW175" s="520"/>
      <c r="AX175" s="520">
        <f t="shared" si="536"/>
        <v>0</v>
      </c>
      <c r="AY175" s="521">
        <f t="shared" si="537"/>
        <v>10</v>
      </c>
      <c r="AZ175" s="521">
        <f t="shared" si="538"/>
        <v>6</v>
      </c>
      <c r="BA175" s="522">
        <f t="shared" si="539"/>
        <v>16</v>
      </c>
      <c r="BC175" s="519" t="s">
        <v>184</v>
      </c>
      <c r="BD175" s="520">
        <f t="shared" si="498"/>
        <v>5</v>
      </c>
      <c r="BE175" s="520">
        <f t="shared" si="499"/>
        <v>3</v>
      </c>
      <c r="BF175" s="520">
        <f t="shared" si="500"/>
        <v>8</v>
      </c>
      <c r="BG175" s="520">
        <f t="shared" si="501"/>
        <v>1</v>
      </c>
      <c r="BH175" s="520">
        <f t="shared" si="502"/>
        <v>1</v>
      </c>
      <c r="BI175" s="520">
        <f t="shared" si="503"/>
        <v>2</v>
      </c>
      <c r="BJ175" s="520">
        <f t="shared" si="504"/>
        <v>3</v>
      </c>
      <c r="BK175" s="520">
        <f t="shared" si="505"/>
        <v>1</v>
      </c>
      <c r="BL175" s="520">
        <f t="shared" si="506"/>
        <v>4</v>
      </c>
      <c r="BM175" s="520">
        <f t="shared" si="507"/>
        <v>0</v>
      </c>
      <c r="BN175" s="520">
        <f t="shared" si="508"/>
        <v>1</v>
      </c>
      <c r="BO175" s="520">
        <f t="shared" si="509"/>
        <v>1</v>
      </c>
      <c r="BP175" s="520">
        <f t="shared" si="510"/>
        <v>1</v>
      </c>
      <c r="BQ175" s="520">
        <f t="shared" si="511"/>
        <v>0</v>
      </c>
      <c r="BR175" s="520">
        <f t="shared" si="512"/>
        <v>1</v>
      </c>
      <c r="BS175" s="520">
        <f t="shared" si="513"/>
        <v>0</v>
      </c>
      <c r="BT175" s="520">
        <f t="shared" si="514"/>
        <v>0</v>
      </c>
      <c r="BU175" s="520">
        <f t="shared" si="515"/>
        <v>0</v>
      </c>
      <c r="BV175" s="520">
        <f t="shared" si="516"/>
        <v>0</v>
      </c>
      <c r="BW175" s="520">
        <f t="shared" si="517"/>
        <v>0</v>
      </c>
      <c r="BX175" s="520">
        <f t="shared" si="518"/>
        <v>0</v>
      </c>
      <c r="BY175" s="520">
        <f t="shared" si="519"/>
        <v>10</v>
      </c>
      <c r="BZ175" s="520">
        <f t="shared" si="520"/>
        <v>6</v>
      </c>
      <c r="CA175" s="520">
        <f t="shared" si="521"/>
        <v>16</v>
      </c>
    </row>
    <row r="176" spans="3:79" s="514" customFormat="1" ht="15.75">
      <c r="C176" s="519" t="s">
        <v>6</v>
      </c>
      <c r="D176" s="520">
        <f>SUM(D168:D175)</f>
        <v>101</v>
      </c>
      <c r="E176" s="520">
        <f>SUM(E168:E175)</f>
        <v>63</v>
      </c>
      <c r="F176" s="520">
        <f>SUM(F168:F175)</f>
        <v>164</v>
      </c>
      <c r="G176" s="520">
        <f t="shared" ref="G176:AA176" si="540">SUM(G168:G175)</f>
        <v>63</v>
      </c>
      <c r="H176" s="520">
        <f t="shared" si="540"/>
        <v>83</v>
      </c>
      <c r="I176" s="520">
        <f t="shared" si="540"/>
        <v>146</v>
      </c>
      <c r="J176" s="520">
        <f t="shared" si="540"/>
        <v>30</v>
      </c>
      <c r="K176" s="520">
        <f t="shared" si="540"/>
        <v>54</v>
      </c>
      <c r="L176" s="520">
        <f t="shared" si="540"/>
        <v>84</v>
      </c>
      <c r="M176" s="520">
        <f t="shared" si="540"/>
        <v>20</v>
      </c>
      <c r="N176" s="520">
        <f t="shared" si="540"/>
        <v>19</v>
      </c>
      <c r="O176" s="520">
        <f t="shared" si="540"/>
        <v>39</v>
      </c>
      <c r="P176" s="520">
        <f t="shared" si="540"/>
        <v>6</v>
      </c>
      <c r="Q176" s="520">
        <f t="shared" si="540"/>
        <v>6</v>
      </c>
      <c r="R176" s="520">
        <f t="shared" si="540"/>
        <v>12</v>
      </c>
      <c r="S176" s="520">
        <f t="shared" si="540"/>
        <v>2</v>
      </c>
      <c r="T176" s="520">
        <f t="shared" si="540"/>
        <v>0</v>
      </c>
      <c r="U176" s="520">
        <f t="shared" si="540"/>
        <v>2</v>
      </c>
      <c r="V176" s="520">
        <f t="shared" si="540"/>
        <v>0</v>
      </c>
      <c r="W176" s="520">
        <f t="shared" si="540"/>
        <v>0</v>
      </c>
      <c r="X176" s="520">
        <f t="shared" si="540"/>
        <v>0</v>
      </c>
      <c r="Y176" s="520">
        <f t="shared" si="540"/>
        <v>222</v>
      </c>
      <c r="Z176" s="520">
        <f t="shared" si="540"/>
        <v>225</v>
      </c>
      <c r="AA176" s="520">
        <f t="shared" si="540"/>
        <v>447</v>
      </c>
      <c r="AB176" s="512"/>
      <c r="AC176" s="519" t="s">
        <v>6</v>
      </c>
      <c r="AD176" s="520">
        <f>SUM(AD168:AD175)</f>
        <v>2340</v>
      </c>
      <c r="AE176" s="520">
        <f t="shared" ref="AE176" si="541">SUM(AE168:AE175)</f>
        <v>2243</v>
      </c>
      <c r="AF176" s="520">
        <f>SUM(AF168:AF175)</f>
        <v>4583</v>
      </c>
      <c r="AG176" s="520">
        <f t="shared" ref="AG176:AW176" si="542">SUM(AG168:AG175)</f>
        <v>1812</v>
      </c>
      <c r="AH176" s="520">
        <f t="shared" si="542"/>
        <v>1622</v>
      </c>
      <c r="AI176" s="520">
        <f t="shared" si="542"/>
        <v>3434</v>
      </c>
      <c r="AJ176" s="520">
        <f t="shared" si="542"/>
        <v>677</v>
      </c>
      <c r="AK176" s="520">
        <f t="shared" si="542"/>
        <v>580</v>
      </c>
      <c r="AL176" s="520">
        <f t="shared" si="542"/>
        <v>1257</v>
      </c>
      <c r="AM176" s="520">
        <f t="shared" si="542"/>
        <v>132</v>
      </c>
      <c r="AN176" s="520">
        <f t="shared" si="542"/>
        <v>149</v>
      </c>
      <c r="AO176" s="520">
        <f t="shared" si="542"/>
        <v>281</v>
      </c>
      <c r="AP176" s="520">
        <f t="shared" si="542"/>
        <v>42</v>
      </c>
      <c r="AQ176" s="520">
        <f t="shared" si="542"/>
        <v>35</v>
      </c>
      <c r="AR176" s="520">
        <f t="shared" si="542"/>
        <v>77</v>
      </c>
      <c r="AS176" s="520">
        <f t="shared" si="542"/>
        <v>8</v>
      </c>
      <c r="AT176" s="520">
        <f t="shared" si="542"/>
        <v>10</v>
      </c>
      <c r="AU176" s="520">
        <f t="shared" si="542"/>
        <v>18</v>
      </c>
      <c r="AV176" s="520">
        <f t="shared" si="542"/>
        <v>0</v>
      </c>
      <c r="AW176" s="520">
        <f t="shared" si="542"/>
        <v>0</v>
      </c>
      <c r="AX176" s="520">
        <f t="shared" ref="AX176:BA176" si="543">SUM(AX168:AX175)</f>
        <v>0</v>
      </c>
      <c r="AY176" s="520">
        <f t="shared" si="543"/>
        <v>5011</v>
      </c>
      <c r="AZ176" s="520">
        <f t="shared" si="543"/>
        <v>4639</v>
      </c>
      <c r="BA176" s="520">
        <f t="shared" si="543"/>
        <v>9650</v>
      </c>
      <c r="BC176" s="519" t="s">
        <v>6</v>
      </c>
      <c r="BD176" s="520">
        <f t="shared" si="498"/>
        <v>2441</v>
      </c>
      <c r="BE176" s="520">
        <f t="shared" si="499"/>
        <v>2306</v>
      </c>
      <c r="BF176" s="520">
        <f t="shared" si="500"/>
        <v>4747</v>
      </c>
      <c r="BG176" s="520">
        <f t="shared" si="501"/>
        <v>1875</v>
      </c>
      <c r="BH176" s="520">
        <f t="shared" si="502"/>
        <v>1705</v>
      </c>
      <c r="BI176" s="520">
        <f t="shared" si="503"/>
        <v>3580</v>
      </c>
      <c r="BJ176" s="520">
        <f t="shared" si="504"/>
        <v>707</v>
      </c>
      <c r="BK176" s="520">
        <f t="shared" si="505"/>
        <v>634</v>
      </c>
      <c r="BL176" s="520">
        <f t="shared" si="506"/>
        <v>1341</v>
      </c>
      <c r="BM176" s="520">
        <f t="shared" si="507"/>
        <v>152</v>
      </c>
      <c r="BN176" s="520">
        <f t="shared" si="508"/>
        <v>168</v>
      </c>
      <c r="BO176" s="520">
        <f t="shared" si="509"/>
        <v>320</v>
      </c>
      <c r="BP176" s="520">
        <f t="shared" si="510"/>
        <v>48</v>
      </c>
      <c r="BQ176" s="520">
        <f t="shared" si="511"/>
        <v>41</v>
      </c>
      <c r="BR176" s="520">
        <f t="shared" si="512"/>
        <v>89</v>
      </c>
      <c r="BS176" s="520">
        <f t="shared" si="513"/>
        <v>10</v>
      </c>
      <c r="BT176" s="520">
        <f t="shared" si="514"/>
        <v>10</v>
      </c>
      <c r="BU176" s="520">
        <f t="shared" si="515"/>
        <v>20</v>
      </c>
      <c r="BV176" s="520">
        <f t="shared" si="516"/>
        <v>0</v>
      </c>
      <c r="BW176" s="520">
        <f t="shared" si="517"/>
        <v>0</v>
      </c>
      <c r="BX176" s="520">
        <f t="shared" si="518"/>
        <v>0</v>
      </c>
      <c r="BY176" s="520">
        <f t="shared" si="519"/>
        <v>5233</v>
      </c>
      <c r="BZ176" s="520">
        <f t="shared" si="520"/>
        <v>4864</v>
      </c>
      <c r="CA176" s="520">
        <f t="shared" si="521"/>
        <v>10097</v>
      </c>
    </row>
    <row r="177" spans="3:79" s="514" customFormat="1" ht="16.5" thickBot="1">
      <c r="C177" s="523" t="s">
        <v>185</v>
      </c>
      <c r="D177" s="524">
        <f>D176/$Y$16*100</f>
        <v>2.309627258175166</v>
      </c>
      <c r="E177" s="524">
        <f>E176/$Z$16*100</f>
        <v>1.5471512770137525</v>
      </c>
      <c r="F177" s="524">
        <f>F176/$AA$16*100</f>
        <v>1.9419775014801657</v>
      </c>
      <c r="G177" s="524">
        <f>G176/$Y$16*100</f>
        <v>1.4406585867825292</v>
      </c>
      <c r="H177" s="524">
        <f>H176/$Z$16*100</f>
        <v>2.038310412573674</v>
      </c>
      <c r="I177" s="524">
        <f>I176/$AA$16*100</f>
        <v>1.728833629366489</v>
      </c>
      <c r="J177" s="524">
        <f>J176/$Y$16*100</f>
        <v>0.68602789846787104</v>
      </c>
      <c r="K177" s="524">
        <f>K176/$Z$16*100</f>
        <v>1.3261296660117878</v>
      </c>
      <c r="L177" s="524">
        <f>L176/$AA$16*100</f>
        <v>0.99467140319715808</v>
      </c>
      <c r="M177" s="524">
        <f>M176/$Y$16*100</f>
        <v>0.45735193231191396</v>
      </c>
      <c r="N177" s="524">
        <f>N176/$Z$16*100</f>
        <v>0.46660117878192536</v>
      </c>
      <c r="O177" s="524">
        <f>O176/$AA$16*100</f>
        <v>0.46181172291296629</v>
      </c>
      <c r="P177" s="524">
        <f>P176/$Y$16*100</f>
        <v>0.13720557969357422</v>
      </c>
      <c r="Q177" s="524">
        <f>Q176/$Z$16*100</f>
        <v>0.14734774066797643</v>
      </c>
      <c r="R177" s="524">
        <f>R176/$AA$16*100</f>
        <v>0.14209591474245115</v>
      </c>
      <c r="S177" s="524">
        <f>S176/$Y$16*100</f>
        <v>4.57351932311914E-2</v>
      </c>
      <c r="T177" s="524">
        <f>T176/$Z$16*100</f>
        <v>0</v>
      </c>
      <c r="U177" s="524">
        <f>U176/$AA$16*100</f>
        <v>2.3682652457075192E-2</v>
      </c>
      <c r="V177" s="524">
        <f>V176/$Y$16*100</f>
        <v>0</v>
      </c>
      <c r="W177" s="524">
        <f>W176/$Z$16*100</f>
        <v>0</v>
      </c>
      <c r="X177" s="524">
        <f>X176/$AA$16*100</f>
        <v>0</v>
      </c>
      <c r="Y177" s="524">
        <f>Y176/$Y$16*100</f>
        <v>5.076606448662246</v>
      </c>
      <c r="Z177" s="524">
        <f>Z176/$Z$16*100</f>
        <v>5.5255402750491154</v>
      </c>
      <c r="AA177" s="524">
        <f>AA176/$AA$16*100</f>
        <v>5.2930728241563054</v>
      </c>
      <c r="AB177" s="525"/>
      <c r="AC177" s="523" t="s">
        <v>185</v>
      </c>
      <c r="AD177" s="524"/>
      <c r="AE177" s="524"/>
      <c r="AF177" s="524"/>
      <c r="AG177" s="524"/>
      <c r="AH177" s="524"/>
      <c r="AI177" s="524"/>
      <c r="AJ177" s="524"/>
      <c r="AK177" s="524"/>
      <c r="AL177" s="524"/>
      <c r="AM177" s="524"/>
      <c r="AN177" s="524"/>
      <c r="AO177" s="524"/>
      <c r="AP177" s="524"/>
      <c r="AQ177" s="524"/>
      <c r="AR177" s="524"/>
      <c r="AS177" s="524"/>
      <c r="AT177" s="524"/>
      <c r="AU177" s="524"/>
      <c r="AV177" s="524"/>
      <c r="AW177" s="524"/>
      <c r="AX177" s="524"/>
      <c r="AY177" s="524"/>
      <c r="AZ177" s="524"/>
      <c r="BA177" s="524"/>
      <c r="BC177" s="523" t="s">
        <v>185</v>
      </c>
      <c r="BD177" s="524">
        <f>BD176/$BY$16*100</f>
        <v>12.105132655591373</v>
      </c>
      <c r="BE177" s="524">
        <f>BE176/$BZ$16*100</f>
        <v>12.427247251562838</v>
      </c>
      <c r="BF177" s="524">
        <f>BF176/$CA$16*100</f>
        <v>12.25949743033496</v>
      </c>
      <c r="BG177" s="524">
        <f>BG176/$BY$16*100</f>
        <v>9.298289114802877</v>
      </c>
      <c r="BH177" s="524">
        <f>BH176/$BZ$16*100</f>
        <v>9.1884026729898682</v>
      </c>
      <c r="BI177" s="524">
        <f>BI176/$CA$16*100</f>
        <v>9.2456289868546779</v>
      </c>
      <c r="BJ177" s="524">
        <f>BJ176/$BY$16*100</f>
        <v>3.5060748822216716</v>
      </c>
      <c r="BK177" s="524">
        <f>BK176/$BZ$16*100</f>
        <v>3.4166846303082559</v>
      </c>
      <c r="BL177" s="524">
        <f>BL176/$CA$16*100</f>
        <v>3.4632370031765709</v>
      </c>
      <c r="BM177" s="524">
        <f>BM176/$BY$16*100</f>
        <v>0.75378130424001988</v>
      </c>
      <c r="BN177" s="524">
        <f>BN176/$BZ$16*100</f>
        <v>0.90536753610691956</v>
      </c>
      <c r="BO177" s="524">
        <f>BO176/$CA$16*100</f>
        <v>0.82642493737248524</v>
      </c>
      <c r="BP177" s="524">
        <f>BP176/$BY$16*100</f>
        <v>0.23803620133895365</v>
      </c>
      <c r="BQ177" s="524">
        <f>BQ176/$BZ$16*100</f>
        <v>0.22095279154990299</v>
      </c>
      <c r="BR177" s="524">
        <f>BR176/$CA$16*100</f>
        <v>0.22984943570672245</v>
      </c>
      <c r="BS177" s="524">
        <f>BS176/$BY$16*100</f>
        <v>4.9590875278948676E-2</v>
      </c>
      <c r="BT177" s="524">
        <f>BT176/$BZ$16*100</f>
        <v>5.3890924768269031E-2</v>
      </c>
      <c r="BU177" s="524">
        <f>BU176/$CA$16*100</f>
        <v>5.1651558585780327E-2</v>
      </c>
      <c r="BV177" s="524">
        <f>BV176/$BY$16*100</f>
        <v>0</v>
      </c>
      <c r="BW177" s="524">
        <f>BW176/$BZ$16*100</f>
        <v>0</v>
      </c>
      <c r="BX177" s="524">
        <f>BX176/$CA$16*100</f>
        <v>0</v>
      </c>
      <c r="BY177" s="524">
        <f>BY176/$BY$16*100</f>
        <v>25.950905033473841</v>
      </c>
      <c r="BZ177" s="524">
        <f>BZ176/$BZ$16*100</f>
        <v>26.212545807286052</v>
      </c>
      <c r="CA177" s="524">
        <f>CA176/$CA$16*100</f>
        <v>26.076289352031196</v>
      </c>
    </row>
    <row r="179" spans="3:79" s="514" customFormat="1" ht="15.75">
      <c r="C179" s="512" t="s">
        <v>489</v>
      </c>
      <c r="D179" s="512"/>
      <c r="E179" s="512"/>
      <c r="F179" s="512"/>
      <c r="G179" s="512"/>
      <c r="H179" s="512"/>
      <c r="I179" s="512"/>
      <c r="J179" s="513" t="s">
        <v>61</v>
      </c>
      <c r="K179" s="513"/>
      <c r="L179" s="513"/>
      <c r="M179" s="512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X179" s="512"/>
      <c r="Y179" s="512"/>
      <c r="Z179" s="512"/>
      <c r="AA179" s="512"/>
      <c r="AB179" s="512"/>
      <c r="AC179" s="512" t="s">
        <v>489</v>
      </c>
      <c r="AD179" s="512"/>
      <c r="AE179" s="512"/>
      <c r="AF179" s="512"/>
      <c r="AG179" s="512"/>
      <c r="AH179" s="512"/>
      <c r="AI179" s="512"/>
      <c r="AJ179" s="550" t="s">
        <v>61</v>
      </c>
      <c r="AK179" s="550"/>
      <c r="AL179" s="550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  <c r="BA179" s="512"/>
      <c r="BC179" s="512" t="s">
        <v>489</v>
      </c>
      <c r="BD179" s="512"/>
      <c r="BE179" s="512"/>
      <c r="BF179" s="512"/>
      <c r="BG179" s="512"/>
      <c r="BH179" s="512"/>
      <c r="BI179" s="512"/>
      <c r="BJ179" s="550" t="s">
        <v>61</v>
      </c>
      <c r="BK179" s="550"/>
      <c r="BL179" s="550"/>
      <c r="BM179" s="512"/>
      <c r="BN179" s="512"/>
      <c r="BO179" s="512"/>
      <c r="BP179" s="512"/>
      <c r="BQ179" s="512"/>
      <c r="BR179" s="512"/>
      <c r="BS179" s="512"/>
      <c r="BT179" s="512"/>
      <c r="BU179" s="512"/>
      <c r="BV179" s="512"/>
      <c r="BW179" s="512"/>
      <c r="BX179" s="512"/>
      <c r="BY179" s="512"/>
      <c r="BZ179" s="512"/>
      <c r="CA179" s="512"/>
    </row>
    <row r="180" spans="3:79" s="514" customFormat="1" ht="16.5" thickBot="1">
      <c r="C180" s="1410" t="s">
        <v>861</v>
      </c>
      <c r="D180" s="1410"/>
      <c r="E180" s="1410"/>
      <c r="F180" s="1410"/>
      <c r="G180" s="1410"/>
      <c r="H180" s="1410"/>
      <c r="I180" s="1410"/>
      <c r="J180" s="1410"/>
      <c r="K180" s="1410"/>
      <c r="L180" s="1410"/>
      <c r="M180" s="1410"/>
      <c r="N180" s="1410"/>
      <c r="O180" s="1410"/>
      <c r="P180" s="1410"/>
      <c r="Q180" s="1410"/>
      <c r="R180" s="1410"/>
      <c r="S180" s="1410"/>
      <c r="T180" s="1410"/>
      <c r="U180" s="1410"/>
      <c r="V180" s="1410"/>
      <c r="W180" s="1410"/>
      <c r="X180" s="1410"/>
      <c r="Y180" s="1410"/>
      <c r="Z180" s="1410"/>
      <c r="AA180" s="1410"/>
      <c r="AB180" s="515"/>
      <c r="AC180" s="1410" t="s">
        <v>861</v>
      </c>
      <c r="AD180" s="1410"/>
      <c r="AE180" s="1410"/>
      <c r="AF180" s="1410"/>
      <c r="AG180" s="1410"/>
      <c r="AH180" s="1410"/>
      <c r="AI180" s="1410"/>
      <c r="AJ180" s="1410"/>
      <c r="AK180" s="1410"/>
      <c r="AL180" s="1410"/>
      <c r="AM180" s="1410"/>
      <c r="AN180" s="1410"/>
      <c r="AO180" s="1410"/>
      <c r="AP180" s="1410"/>
      <c r="AQ180" s="1410"/>
      <c r="AR180" s="1410"/>
      <c r="AS180" s="1410"/>
      <c r="AT180" s="1410"/>
      <c r="AU180" s="1410"/>
      <c r="AV180" s="1410"/>
      <c r="AW180" s="1410"/>
      <c r="AX180" s="1410"/>
      <c r="AY180" s="1410"/>
      <c r="AZ180" s="1410"/>
      <c r="BA180" s="1410"/>
      <c r="BC180" s="1410" t="s">
        <v>861</v>
      </c>
      <c r="BD180" s="1410"/>
      <c r="BE180" s="1410"/>
      <c r="BF180" s="1410"/>
      <c r="BG180" s="1410"/>
      <c r="BH180" s="1410"/>
      <c r="BI180" s="1410"/>
      <c r="BJ180" s="1410"/>
      <c r="BK180" s="1410"/>
      <c r="BL180" s="1410"/>
      <c r="BM180" s="1410"/>
      <c r="BN180" s="1410"/>
      <c r="BO180" s="1410"/>
      <c r="BP180" s="1410"/>
      <c r="BQ180" s="1410"/>
      <c r="BR180" s="1410"/>
      <c r="BS180" s="1410"/>
      <c r="BT180" s="1410"/>
      <c r="BU180" s="1410"/>
      <c r="BV180" s="1410"/>
      <c r="BW180" s="1410"/>
      <c r="BX180" s="1410"/>
      <c r="BY180" s="1410"/>
      <c r="BZ180" s="1410"/>
      <c r="CA180" s="1410"/>
    </row>
    <row r="181" spans="3:79" s="514" customFormat="1" ht="15.75" customHeight="1">
      <c r="C181" s="516"/>
      <c r="D181" s="1411" t="s">
        <v>95</v>
      </c>
      <c r="E181" s="1411"/>
      <c r="F181" s="1411"/>
      <c r="G181" s="1411"/>
      <c r="H181" s="1411"/>
      <c r="I181" s="1411"/>
      <c r="J181" s="1411"/>
      <c r="K181" s="1411"/>
      <c r="L181" s="1411"/>
      <c r="M181" s="1411"/>
      <c r="N181" s="1411"/>
      <c r="O181" s="1411"/>
      <c r="P181" s="1411"/>
      <c r="Q181" s="1411"/>
      <c r="R181" s="1411"/>
      <c r="S181" s="1411"/>
      <c r="T181" s="1411"/>
      <c r="U181" s="1411"/>
      <c r="V181" s="1411"/>
      <c r="W181" s="1411"/>
      <c r="X181" s="1411"/>
      <c r="Y181" s="1412"/>
      <c r="Z181" s="1412"/>
      <c r="AA181" s="1413"/>
      <c r="AB181" s="515"/>
      <c r="AC181" s="516"/>
      <c r="AD181" s="1411" t="s">
        <v>0</v>
      </c>
      <c r="AE181" s="1411"/>
      <c r="AF181" s="1411"/>
      <c r="AG181" s="1411"/>
      <c r="AH181" s="1411"/>
      <c r="AI181" s="1411"/>
      <c r="AJ181" s="1411"/>
      <c r="AK181" s="1411"/>
      <c r="AL181" s="1411"/>
      <c r="AM181" s="1411"/>
      <c r="AN181" s="1411"/>
      <c r="AO181" s="1411"/>
      <c r="AP181" s="1411"/>
      <c r="AQ181" s="1411"/>
      <c r="AR181" s="1411"/>
      <c r="AS181" s="1411"/>
      <c r="AT181" s="1411"/>
      <c r="AU181" s="1411"/>
      <c r="AV181" s="1411"/>
      <c r="AW181" s="1411"/>
      <c r="AX181" s="1411"/>
      <c r="AY181" s="1412"/>
      <c r="AZ181" s="1412"/>
      <c r="BA181" s="1413"/>
      <c r="BC181" s="516"/>
      <c r="BD181" s="1412" t="s">
        <v>0</v>
      </c>
      <c r="BE181" s="1414"/>
      <c r="BF181" s="1414"/>
      <c r="BG181" s="1414"/>
      <c r="BH181" s="1414"/>
      <c r="BI181" s="1414"/>
      <c r="BJ181" s="1414"/>
      <c r="BK181" s="1414"/>
      <c r="BL181" s="1414"/>
      <c r="BM181" s="1414"/>
      <c r="BN181" s="1414"/>
      <c r="BO181" s="1414"/>
      <c r="BP181" s="1414"/>
      <c r="BQ181" s="1414"/>
      <c r="BR181" s="1414"/>
      <c r="BS181" s="1414"/>
      <c r="BT181" s="1414"/>
      <c r="BU181" s="1414"/>
      <c r="BV181" s="1414"/>
      <c r="BW181" s="1414"/>
      <c r="BX181" s="1414"/>
      <c r="BY181" s="1414"/>
      <c r="BZ181" s="1414"/>
      <c r="CA181" s="1415"/>
    </row>
    <row r="182" spans="3:79" s="514" customFormat="1" ht="15.75" customHeight="1">
      <c r="C182" s="1405" t="s">
        <v>180</v>
      </c>
      <c r="D182" s="1406">
        <v>1</v>
      </c>
      <c r="E182" s="1407"/>
      <c r="F182" s="1408"/>
      <c r="G182" s="1406">
        <v>2</v>
      </c>
      <c r="H182" s="1407"/>
      <c r="I182" s="1408"/>
      <c r="J182" s="1406">
        <v>3</v>
      </c>
      <c r="K182" s="1407"/>
      <c r="L182" s="1408"/>
      <c r="M182" s="1406">
        <v>4</v>
      </c>
      <c r="N182" s="1407"/>
      <c r="O182" s="1408"/>
      <c r="P182" s="1406">
        <v>5</v>
      </c>
      <c r="Q182" s="1407"/>
      <c r="R182" s="1408"/>
      <c r="S182" s="1406">
        <v>6</v>
      </c>
      <c r="T182" s="1407"/>
      <c r="U182" s="1408"/>
      <c r="V182" s="1406" t="s">
        <v>182</v>
      </c>
      <c r="W182" s="1407"/>
      <c r="X182" s="1408"/>
      <c r="Y182" s="1406" t="s">
        <v>179</v>
      </c>
      <c r="Z182" s="1407"/>
      <c r="AA182" s="1409"/>
      <c r="AB182" s="515"/>
      <c r="AC182" s="1405" t="s">
        <v>180</v>
      </c>
      <c r="AD182" s="1406">
        <v>1</v>
      </c>
      <c r="AE182" s="1407"/>
      <c r="AF182" s="1408"/>
      <c r="AG182" s="1406">
        <v>2</v>
      </c>
      <c r="AH182" s="1407"/>
      <c r="AI182" s="1408"/>
      <c r="AJ182" s="1406">
        <v>3</v>
      </c>
      <c r="AK182" s="1407"/>
      <c r="AL182" s="1408"/>
      <c r="AM182" s="1406">
        <v>4</v>
      </c>
      <c r="AN182" s="1407"/>
      <c r="AO182" s="1408"/>
      <c r="AP182" s="1406">
        <v>5</v>
      </c>
      <c r="AQ182" s="1407"/>
      <c r="AR182" s="1408"/>
      <c r="AS182" s="1406">
        <v>6</v>
      </c>
      <c r="AT182" s="1407"/>
      <c r="AU182" s="1408"/>
      <c r="AV182" s="1406" t="s">
        <v>182</v>
      </c>
      <c r="AW182" s="1407"/>
      <c r="AX182" s="1408"/>
      <c r="AY182" s="1406" t="s">
        <v>179</v>
      </c>
      <c r="AZ182" s="1407"/>
      <c r="BA182" s="1409"/>
      <c r="BC182" s="1405" t="s">
        <v>180</v>
      </c>
      <c r="BD182" s="1406">
        <v>1</v>
      </c>
      <c r="BE182" s="1407"/>
      <c r="BF182" s="1408"/>
      <c r="BG182" s="1406">
        <v>2</v>
      </c>
      <c r="BH182" s="1407"/>
      <c r="BI182" s="1408"/>
      <c r="BJ182" s="1406">
        <v>3</v>
      </c>
      <c r="BK182" s="1407"/>
      <c r="BL182" s="1408"/>
      <c r="BM182" s="1406">
        <v>4</v>
      </c>
      <c r="BN182" s="1407"/>
      <c r="BO182" s="1408"/>
      <c r="BP182" s="1406">
        <v>5</v>
      </c>
      <c r="BQ182" s="1407"/>
      <c r="BR182" s="1408"/>
      <c r="BS182" s="1406">
        <v>6</v>
      </c>
      <c r="BT182" s="1407"/>
      <c r="BU182" s="1408"/>
      <c r="BV182" s="1406" t="s">
        <v>182</v>
      </c>
      <c r="BW182" s="1407"/>
      <c r="BX182" s="1408"/>
      <c r="BY182" s="1406" t="s">
        <v>179</v>
      </c>
      <c r="BZ182" s="1407"/>
      <c r="CA182" s="1409"/>
    </row>
    <row r="183" spans="3:79" s="514" customFormat="1" ht="15.75">
      <c r="C183" s="1405"/>
      <c r="D183" s="518" t="s">
        <v>240</v>
      </c>
      <c r="E183" s="518" t="s">
        <v>241</v>
      </c>
      <c r="F183" s="518" t="s">
        <v>234</v>
      </c>
      <c r="G183" s="518" t="s">
        <v>240</v>
      </c>
      <c r="H183" s="518" t="s">
        <v>241</v>
      </c>
      <c r="I183" s="518" t="s">
        <v>234</v>
      </c>
      <c r="J183" s="518" t="s">
        <v>240</v>
      </c>
      <c r="K183" s="518" t="s">
        <v>241</v>
      </c>
      <c r="L183" s="518" t="s">
        <v>234</v>
      </c>
      <c r="M183" s="518" t="s">
        <v>240</v>
      </c>
      <c r="N183" s="518" t="s">
        <v>241</v>
      </c>
      <c r="O183" s="518" t="s">
        <v>234</v>
      </c>
      <c r="P183" s="518" t="s">
        <v>240</v>
      </c>
      <c r="Q183" s="518" t="s">
        <v>241</v>
      </c>
      <c r="R183" s="518" t="s">
        <v>234</v>
      </c>
      <c r="S183" s="518" t="s">
        <v>240</v>
      </c>
      <c r="T183" s="518" t="s">
        <v>241</v>
      </c>
      <c r="U183" s="518" t="s">
        <v>234</v>
      </c>
      <c r="V183" s="518" t="s">
        <v>240</v>
      </c>
      <c r="W183" s="518" t="s">
        <v>241</v>
      </c>
      <c r="X183" s="518" t="s">
        <v>234</v>
      </c>
      <c r="Y183" s="518" t="s">
        <v>240</v>
      </c>
      <c r="Z183" s="518" t="s">
        <v>241</v>
      </c>
      <c r="AA183" s="518" t="s">
        <v>234</v>
      </c>
      <c r="AB183" s="515"/>
      <c r="AC183" s="1405"/>
      <c r="AD183" s="518" t="s">
        <v>240</v>
      </c>
      <c r="AE183" s="518" t="s">
        <v>241</v>
      </c>
      <c r="AF183" s="518" t="s">
        <v>234</v>
      </c>
      <c r="AG183" s="518" t="s">
        <v>240</v>
      </c>
      <c r="AH183" s="518" t="s">
        <v>241</v>
      </c>
      <c r="AI183" s="518" t="s">
        <v>234</v>
      </c>
      <c r="AJ183" s="518" t="s">
        <v>240</v>
      </c>
      <c r="AK183" s="518" t="s">
        <v>241</v>
      </c>
      <c r="AL183" s="518" t="s">
        <v>234</v>
      </c>
      <c r="AM183" s="518" t="s">
        <v>240</v>
      </c>
      <c r="AN183" s="518" t="s">
        <v>241</v>
      </c>
      <c r="AO183" s="518" t="s">
        <v>234</v>
      </c>
      <c r="AP183" s="518" t="s">
        <v>240</v>
      </c>
      <c r="AQ183" s="518" t="s">
        <v>241</v>
      </c>
      <c r="AR183" s="518" t="s">
        <v>234</v>
      </c>
      <c r="AS183" s="518" t="s">
        <v>240</v>
      </c>
      <c r="AT183" s="518" t="s">
        <v>241</v>
      </c>
      <c r="AU183" s="518" t="s">
        <v>234</v>
      </c>
      <c r="AV183" s="518" t="s">
        <v>240</v>
      </c>
      <c r="AW183" s="518" t="s">
        <v>241</v>
      </c>
      <c r="AX183" s="518" t="s">
        <v>234</v>
      </c>
      <c r="AY183" s="518" t="s">
        <v>240</v>
      </c>
      <c r="AZ183" s="518" t="s">
        <v>241</v>
      </c>
      <c r="BA183" s="518" t="s">
        <v>234</v>
      </c>
      <c r="BC183" s="1405"/>
      <c r="BD183" s="518" t="s">
        <v>240</v>
      </c>
      <c r="BE183" s="518" t="s">
        <v>241</v>
      </c>
      <c r="BF183" s="518" t="s">
        <v>234</v>
      </c>
      <c r="BG183" s="518" t="s">
        <v>240</v>
      </c>
      <c r="BH183" s="518" t="s">
        <v>241</v>
      </c>
      <c r="BI183" s="518" t="s">
        <v>234</v>
      </c>
      <c r="BJ183" s="518" t="s">
        <v>240</v>
      </c>
      <c r="BK183" s="518" t="s">
        <v>241</v>
      </c>
      <c r="BL183" s="518" t="s">
        <v>234</v>
      </c>
      <c r="BM183" s="518" t="s">
        <v>240</v>
      </c>
      <c r="BN183" s="518" t="s">
        <v>241</v>
      </c>
      <c r="BO183" s="518" t="s">
        <v>234</v>
      </c>
      <c r="BP183" s="518" t="s">
        <v>240</v>
      </c>
      <c r="BQ183" s="518" t="s">
        <v>241</v>
      </c>
      <c r="BR183" s="518" t="s">
        <v>234</v>
      </c>
      <c r="BS183" s="518" t="s">
        <v>240</v>
      </c>
      <c r="BT183" s="518" t="s">
        <v>241</v>
      </c>
      <c r="BU183" s="518" t="s">
        <v>234</v>
      </c>
      <c r="BV183" s="518" t="s">
        <v>240</v>
      </c>
      <c r="BW183" s="518" t="s">
        <v>241</v>
      </c>
      <c r="BX183" s="518" t="s">
        <v>234</v>
      </c>
      <c r="BY183" s="518" t="s">
        <v>240</v>
      </c>
      <c r="BZ183" s="518" t="s">
        <v>241</v>
      </c>
      <c r="CA183" s="518" t="s">
        <v>234</v>
      </c>
    </row>
    <row r="184" spans="3:79" s="514" customFormat="1" ht="15.75">
      <c r="C184" s="519" t="s">
        <v>183</v>
      </c>
      <c r="D184" s="520"/>
      <c r="E184" s="520"/>
      <c r="F184" s="520">
        <f>D184+E184</f>
        <v>0</v>
      </c>
      <c r="G184" s="520"/>
      <c r="H184" s="520"/>
      <c r="I184" s="520">
        <f>G184+H184</f>
        <v>0</v>
      </c>
      <c r="J184" s="520"/>
      <c r="K184" s="520"/>
      <c r="L184" s="520">
        <f>J184+K184</f>
        <v>0</v>
      </c>
      <c r="M184" s="520"/>
      <c r="N184" s="520"/>
      <c r="O184" s="520">
        <f>M184+N184</f>
        <v>0</v>
      </c>
      <c r="P184" s="520"/>
      <c r="Q184" s="520"/>
      <c r="R184" s="520">
        <f>P184+Q184</f>
        <v>0</v>
      </c>
      <c r="S184" s="520"/>
      <c r="T184" s="520"/>
      <c r="U184" s="520">
        <f>S184+T184</f>
        <v>0</v>
      </c>
      <c r="V184" s="520"/>
      <c r="W184" s="520"/>
      <c r="X184" s="520">
        <f>V184+W184</f>
        <v>0</v>
      </c>
      <c r="Y184" s="521">
        <f t="shared" ref="Y184:Z191" si="544">D184+G184+J184+M184+P184+S184+V184</f>
        <v>0</v>
      </c>
      <c r="Z184" s="521">
        <f t="shared" si="544"/>
        <v>0</v>
      </c>
      <c r="AA184" s="522">
        <f>Y184+Z184</f>
        <v>0</v>
      </c>
      <c r="AB184" s="512"/>
      <c r="AC184" s="519" t="s">
        <v>183</v>
      </c>
      <c r="AD184" s="520"/>
      <c r="AE184" s="520"/>
      <c r="AF184" s="520">
        <f>AD184+AE184</f>
        <v>0</v>
      </c>
      <c r="AG184" s="520"/>
      <c r="AH184" s="520"/>
      <c r="AI184" s="520">
        <f>AG184+AH184</f>
        <v>0</v>
      </c>
      <c r="AJ184" s="520"/>
      <c r="AK184" s="520"/>
      <c r="AL184" s="520">
        <f>AJ184+AK184</f>
        <v>0</v>
      </c>
      <c r="AM184" s="520"/>
      <c r="AN184" s="520"/>
      <c r="AO184" s="520">
        <f>AM184+AN184</f>
        <v>0</v>
      </c>
      <c r="AP184" s="520"/>
      <c r="AQ184" s="520"/>
      <c r="AR184" s="520">
        <f>AP184+AQ184</f>
        <v>0</v>
      </c>
      <c r="AS184" s="520"/>
      <c r="AT184" s="520"/>
      <c r="AU184" s="520">
        <f>AS184+AT184</f>
        <v>0</v>
      </c>
      <c r="AV184" s="520"/>
      <c r="AW184" s="520"/>
      <c r="AX184" s="520">
        <f>AV184+AW184</f>
        <v>0</v>
      </c>
      <c r="AY184" s="521">
        <f>AD184+AG184+AJ184+AM184+AP184+AS184+AV184</f>
        <v>0</v>
      </c>
      <c r="AZ184" s="521">
        <f>AE184+AH184+AK184+AN184+AQ184+AT184+AW184</f>
        <v>0</v>
      </c>
      <c r="BA184" s="522">
        <f>AY184+AZ184</f>
        <v>0</v>
      </c>
      <c r="BC184" s="519" t="s">
        <v>183</v>
      </c>
      <c r="BD184" s="520">
        <f t="shared" ref="BD184:BD192" si="545">D184+AD184</f>
        <v>0</v>
      </c>
      <c r="BE184" s="520">
        <f t="shared" ref="BE184:BE192" si="546">E184+AE184</f>
        <v>0</v>
      </c>
      <c r="BF184" s="520">
        <f t="shared" ref="BF184:BF192" si="547">F184+AF184</f>
        <v>0</v>
      </c>
      <c r="BG184" s="520">
        <f t="shared" ref="BG184:BG192" si="548">G184+AG184</f>
        <v>0</v>
      </c>
      <c r="BH184" s="520">
        <f t="shared" ref="BH184:BH192" si="549">H184+AH184</f>
        <v>0</v>
      </c>
      <c r="BI184" s="520">
        <f t="shared" ref="BI184:BI192" si="550">I184+AI184</f>
        <v>0</v>
      </c>
      <c r="BJ184" s="520">
        <f t="shared" ref="BJ184:BJ192" si="551">J184+AJ184</f>
        <v>0</v>
      </c>
      <c r="BK184" s="520">
        <f t="shared" ref="BK184:BK192" si="552">K184+AK184</f>
        <v>0</v>
      </c>
      <c r="BL184" s="520">
        <f t="shared" ref="BL184:BL192" si="553">L184+AL184</f>
        <v>0</v>
      </c>
      <c r="BM184" s="520">
        <f t="shared" ref="BM184:BM192" si="554">M184+AM184</f>
        <v>0</v>
      </c>
      <c r="BN184" s="520">
        <f t="shared" ref="BN184:BN192" si="555">N184+AN184</f>
        <v>0</v>
      </c>
      <c r="BO184" s="520">
        <f t="shared" ref="BO184:BO192" si="556">O184+AO184</f>
        <v>0</v>
      </c>
      <c r="BP184" s="520">
        <f t="shared" ref="BP184:BP192" si="557">P184+AP184</f>
        <v>0</v>
      </c>
      <c r="BQ184" s="520">
        <f t="shared" ref="BQ184:BQ192" si="558">Q184+AQ184</f>
        <v>0</v>
      </c>
      <c r="BR184" s="520">
        <f t="shared" ref="BR184:BR192" si="559">R184+AR184</f>
        <v>0</v>
      </c>
      <c r="BS184" s="520">
        <f t="shared" ref="BS184:BS192" si="560">S184+AS184</f>
        <v>0</v>
      </c>
      <c r="BT184" s="520">
        <f t="shared" ref="BT184:BT192" si="561">T184+AT184</f>
        <v>0</v>
      </c>
      <c r="BU184" s="520">
        <f t="shared" ref="BU184:BU192" si="562">U184+AU184</f>
        <v>0</v>
      </c>
      <c r="BV184" s="520">
        <f t="shared" ref="BV184:BV192" si="563">V184+AV184</f>
        <v>0</v>
      </c>
      <c r="BW184" s="520">
        <f t="shared" ref="BW184:BW192" si="564">W184+AW184</f>
        <v>0</v>
      </c>
      <c r="BX184" s="520">
        <f t="shared" ref="BX184:BX192" si="565">X184+AX184</f>
        <v>0</v>
      </c>
      <c r="BY184" s="520">
        <f t="shared" ref="BY184:BY192" si="566">Y184+AY184</f>
        <v>0</v>
      </c>
      <c r="BZ184" s="520">
        <f t="shared" ref="BZ184:BZ192" si="567">Z184+AZ184</f>
        <v>0</v>
      </c>
      <c r="CA184" s="520">
        <f t="shared" ref="CA184:CA192" si="568">AA184+BA184</f>
        <v>0</v>
      </c>
    </row>
    <row r="185" spans="3:79" s="514" customFormat="1" ht="15.75">
      <c r="C185" s="519" t="s">
        <v>259</v>
      </c>
      <c r="D185" s="520">
        <v>45</v>
      </c>
      <c r="E185" s="520">
        <v>35</v>
      </c>
      <c r="F185" s="520">
        <f t="shared" ref="F185:F191" si="569">D185+E185</f>
        <v>80</v>
      </c>
      <c r="G185" s="520">
        <v>0</v>
      </c>
      <c r="H185" s="520"/>
      <c r="I185" s="520">
        <f t="shared" ref="I185:I191" si="570">G185+H185</f>
        <v>0</v>
      </c>
      <c r="J185" s="520"/>
      <c r="K185" s="520"/>
      <c r="L185" s="520">
        <f t="shared" ref="L185:L191" si="571">J185+K185</f>
        <v>0</v>
      </c>
      <c r="M185" s="520"/>
      <c r="N185" s="520"/>
      <c r="O185" s="520">
        <f t="shared" ref="O185:O191" si="572">M185+N185</f>
        <v>0</v>
      </c>
      <c r="P185" s="520"/>
      <c r="Q185" s="520"/>
      <c r="R185" s="520">
        <f t="shared" ref="R185:R191" si="573">P185+Q185</f>
        <v>0</v>
      </c>
      <c r="S185" s="520"/>
      <c r="T185" s="520"/>
      <c r="U185" s="520">
        <f t="shared" ref="U185:U191" si="574">S185+T185</f>
        <v>0</v>
      </c>
      <c r="V185" s="520"/>
      <c r="W185" s="520"/>
      <c r="X185" s="520">
        <f t="shared" ref="X185:X191" si="575">V185+W185</f>
        <v>0</v>
      </c>
      <c r="Y185" s="521">
        <f t="shared" si="544"/>
        <v>45</v>
      </c>
      <c r="Z185" s="521">
        <f t="shared" si="544"/>
        <v>35</v>
      </c>
      <c r="AA185" s="522">
        <f t="shared" ref="AA185:AA191" si="576">Y185+Z185</f>
        <v>80</v>
      </c>
      <c r="AB185" s="512"/>
      <c r="AC185" s="519" t="s">
        <v>259</v>
      </c>
      <c r="AD185" s="520">
        <v>35</v>
      </c>
      <c r="AE185" s="520">
        <v>37</v>
      </c>
      <c r="AF185" s="520">
        <f t="shared" ref="AF185:AF191" si="577">AD185+AE185</f>
        <v>72</v>
      </c>
      <c r="AG185" s="520">
        <v>0</v>
      </c>
      <c r="AH185" s="520"/>
      <c r="AI185" s="520">
        <f t="shared" ref="AI185:AI191" si="578">AG185+AH185</f>
        <v>0</v>
      </c>
      <c r="AJ185" s="520"/>
      <c r="AK185" s="520"/>
      <c r="AL185" s="520">
        <f t="shared" ref="AL185:AL191" si="579">AJ185+AK185</f>
        <v>0</v>
      </c>
      <c r="AM185" s="520"/>
      <c r="AN185" s="520"/>
      <c r="AO185" s="520">
        <f t="shared" ref="AO185:AO191" si="580">AM185+AN185</f>
        <v>0</v>
      </c>
      <c r="AP185" s="520"/>
      <c r="AQ185" s="520"/>
      <c r="AR185" s="520">
        <f t="shared" ref="AR185:AR191" si="581">AP185+AQ185</f>
        <v>0</v>
      </c>
      <c r="AS185" s="745"/>
      <c r="AT185" s="745"/>
      <c r="AU185" s="520">
        <f t="shared" ref="AU185:AU191" si="582">AS185+AT185</f>
        <v>0</v>
      </c>
      <c r="AV185" s="520"/>
      <c r="AW185" s="520"/>
      <c r="AX185" s="520">
        <f t="shared" ref="AX185:AX191" si="583">AV185+AW185</f>
        <v>0</v>
      </c>
      <c r="AY185" s="521">
        <f t="shared" ref="AY185:AY191" si="584">AD185+AG185+AJ185+AM185+AP185+AS185+AV185</f>
        <v>35</v>
      </c>
      <c r="AZ185" s="521">
        <f t="shared" ref="AZ185:AZ191" si="585">AE185+AH185+AK185+AN185+AQ185+AT185+AW185</f>
        <v>37</v>
      </c>
      <c r="BA185" s="522">
        <f t="shared" ref="BA185:BA191" si="586">AY185+AZ185</f>
        <v>72</v>
      </c>
      <c r="BC185" s="519" t="s">
        <v>259</v>
      </c>
      <c r="BD185" s="520">
        <f t="shared" si="545"/>
        <v>80</v>
      </c>
      <c r="BE185" s="520">
        <f t="shared" si="546"/>
        <v>72</v>
      </c>
      <c r="BF185" s="520">
        <f t="shared" si="547"/>
        <v>152</v>
      </c>
      <c r="BG185" s="520">
        <f t="shared" si="548"/>
        <v>0</v>
      </c>
      <c r="BH185" s="520">
        <f t="shared" si="549"/>
        <v>0</v>
      </c>
      <c r="BI185" s="520">
        <f t="shared" si="550"/>
        <v>0</v>
      </c>
      <c r="BJ185" s="520">
        <f t="shared" si="551"/>
        <v>0</v>
      </c>
      <c r="BK185" s="520">
        <f t="shared" si="552"/>
        <v>0</v>
      </c>
      <c r="BL185" s="520">
        <f t="shared" si="553"/>
        <v>0</v>
      </c>
      <c r="BM185" s="520">
        <f t="shared" si="554"/>
        <v>0</v>
      </c>
      <c r="BN185" s="520">
        <f t="shared" si="555"/>
        <v>0</v>
      </c>
      <c r="BO185" s="520">
        <f t="shared" si="556"/>
        <v>0</v>
      </c>
      <c r="BP185" s="520">
        <f t="shared" si="557"/>
        <v>0</v>
      </c>
      <c r="BQ185" s="520">
        <f t="shared" si="558"/>
        <v>0</v>
      </c>
      <c r="BR185" s="520">
        <f t="shared" si="559"/>
        <v>0</v>
      </c>
      <c r="BS185" s="520">
        <f t="shared" si="560"/>
        <v>0</v>
      </c>
      <c r="BT185" s="520">
        <f t="shared" si="561"/>
        <v>0</v>
      </c>
      <c r="BU185" s="520">
        <f t="shared" si="562"/>
        <v>0</v>
      </c>
      <c r="BV185" s="520">
        <f t="shared" si="563"/>
        <v>0</v>
      </c>
      <c r="BW185" s="520">
        <f t="shared" si="564"/>
        <v>0</v>
      </c>
      <c r="BX185" s="520">
        <f t="shared" si="565"/>
        <v>0</v>
      </c>
      <c r="BY185" s="520">
        <f t="shared" si="566"/>
        <v>80</v>
      </c>
      <c r="BZ185" s="520">
        <f t="shared" si="567"/>
        <v>72</v>
      </c>
      <c r="CA185" s="520">
        <f t="shared" si="568"/>
        <v>152</v>
      </c>
    </row>
    <row r="186" spans="3:79" s="514" customFormat="1" ht="15.75">
      <c r="C186" s="519" t="s">
        <v>260</v>
      </c>
      <c r="D186" s="520">
        <v>335</v>
      </c>
      <c r="E186" s="520">
        <v>345</v>
      </c>
      <c r="F186" s="520">
        <f t="shared" si="569"/>
        <v>680</v>
      </c>
      <c r="G186" s="520">
        <v>115</v>
      </c>
      <c r="H186" s="520">
        <v>110</v>
      </c>
      <c r="I186" s="520">
        <f t="shared" si="570"/>
        <v>225</v>
      </c>
      <c r="J186" s="520">
        <v>72</v>
      </c>
      <c r="K186" s="520">
        <v>161</v>
      </c>
      <c r="L186" s="520">
        <f t="shared" si="571"/>
        <v>233</v>
      </c>
      <c r="M186" s="520"/>
      <c r="N186" s="520"/>
      <c r="O186" s="520">
        <f t="shared" si="572"/>
        <v>0</v>
      </c>
      <c r="P186" s="520"/>
      <c r="Q186" s="520"/>
      <c r="R186" s="520">
        <f t="shared" si="573"/>
        <v>0</v>
      </c>
      <c r="S186" s="520"/>
      <c r="T186" s="520"/>
      <c r="U186" s="520">
        <f t="shared" si="574"/>
        <v>0</v>
      </c>
      <c r="V186" s="520"/>
      <c r="W186" s="520"/>
      <c r="X186" s="520">
        <f t="shared" si="575"/>
        <v>0</v>
      </c>
      <c r="Y186" s="521">
        <f t="shared" si="544"/>
        <v>522</v>
      </c>
      <c r="Z186" s="521">
        <f t="shared" si="544"/>
        <v>616</v>
      </c>
      <c r="AA186" s="522">
        <f t="shared" si="576"/>
        <v>1138</v>
      </c>
      <c r="AB186" s="512"/>
      <c r="AC186" s="519" t="s">
        <v>260</v>
      </c>
      <c r="AD186" s="520">
        <v>4541</v>
      </c>
      <c r="AE186" s="520">
        <v>4258</v>
      </c>
      <c r="AF186" s="520">
        <f t="shared" si="577"/>
        <v>8799</v>
      </c>
      <c r="AG186" s="520">
        <v>4625</v>
      </c>
      <c r="AH186" s="520">
        <v>4240</v>
      </c>
      <c r="AI186" s="520">
        <f t="shared" si="578"/>
        <v>8865</v>
      </c>
      <c r="AJ186" s="520">
        <v>1661</v>
      </c>
      <c r="AK186" s="520">
        <v>1325</v>
      </c>
      <c r="AL186" s="520">
        <f t="shared" si="579"/>
        <v>2986</v>
      </c>
      <c r="AM186" s="520"/>
      <c r="AN186" s="520"/>
      <c r="AO186" s="520">
        <f t="shared" si="580"/>
        <v>0</v>
      </c>
      <c r="AP186" s="520"/>
      <c r="AQ186" s="520"/>
      <c r="AR186" s="520">
        <f t="shared" si="581"/>
        <v>0</v>
      </c>
      <c r="AS186" s="520"/>
      <c r="AT186" s="520"/>
      <c r="AU186" s="520">
        <f t="shared" si="582"/>
        <v>0</v>
      </c>
      <c r="AV186" s="520"/>
      <c r="AW186" s="520"/>
      <c r="AX186" s="520">
        <f t="shared" si="583"/>
        <v>0</v>
      </c>
      <c r="AY186" s="521">
        <f t="shared" si="584"/>
        <v>10827</v>
      </c>
      <c r="AZ186" s="521">
        <f t="shared" si="585"/>
        <v>9823</v>
      </c>
      <c r="BA186" s="522">
        <f t="shared" si="586"/>
        <v>20650</v>
      </c>
      <c r="BC186" s="519" t="s">
        <v>260</v>
      </c>
      <c r="BD186" s="520">
        <f t="shared" si="545"/>
        <v>4876</v>
      </c>
      <c r="BE186" s="520">
        <f t="shared" si="546"/>
        <v>4603</v>
      </c>
      <c r="BF186" s="520">
        <f t="shared" si="547"/>
        <v>9479</v>
      </c>
      <c r="BG186" s="520">
        <f t="shared" si="548"/>
        <v>4740</v>
      </c>
      <c r="BH186" s="520">
        <f t="shared" si="549"/>
        <v>4350</v>
      </c>
      <c r="BI186" s="520">
        <f t="shared" si="550"/>
        <v>9090</v>
      </c>
      <c r="BJ186" s="520">
        <f t="shared" si="551"/>
        <v>1733</v>
      </c>
      <c r="BK186" s="520">
        <f t="shared" si="552"/>
        <v>1486</v>
      </c>
      <c r="BL186" s="520">
        <f t="shared" si="553"/>
        <v>3219</v>
      </c>
      <c r="BM186" s="520">
        <f t="shared" si="554"/>
        <v>0</v>
      </c>
      <c r="BN186" s="520">
        <f t="shared" si="555"/>
        <v>0</v>
      </c>
      <c r="BO186" s="520">
        <f t="shared" si="556"/>
        <v>0</v>
      </c>
      <c r="BP186" s="520">
        <f t="shared" si="557"/>
        <v>0</v>
      </c>
      <c r="BQ186" s="520">
        <f t="shared" si="558"/>
        <v>0</v>
      </c>
      <c r="BR186" s="520">
        <f t="shared" si="559"/>
        <v>0</v>
      </c>
      <c r="BS186" s="520">
        <f t="shared" si="560"/>
        <v>0</v>
      </c>
      <c r="BT186" s="520">
        <f t="shared" si="561"/>
        <v>0</v>
      </c>
      <c r="BU186" s="520">
        <f t="shared" si="562"/>
        <v>0</v>
      </c>
      <c r="BV186" s="520">
        <f t="shared" si="563"/>
        <v>0</v>
      </c>
      <c r="BW186" s="520">
        <f t="shared" si="564"/>
        <v>0</v>
      </c>
      <c r="BX186" s="520">
        <f t="shared" si="565"/>
        <v>0</v>
      </c>
      <c r="BY186" s="520">
        <f t="shared" si="566"/>
        <v>11349</v>
      </c>
      <c r="BZ186" s="520">
        <f t="shared" si="567"/>
        <v>10439</v>
      </c>
      <c r="CA186" s="520">
        <f t="shared" si="568"/>
        <v>21788</v>
      </c>
    </row>
    <row r="187" spans="3:79" s="514" customFormat="1" ht="15.75">
      <c r="C187" s="519" t="s">
        <v>261</v>
      </c>
      <c r="D187" s="520">
        <v>615</v>
      </c>
      <c r="E187" s="520">
        <v>601</v>
      </c>
      <c r="F187" s="520">
        <f t="shared" si="569"/>
        <v>1216</v>
      </c>
      <c r="G187" s="520">
        <v>492</v>
      </c>
      <c r="H187" s="520">
        <v>365</v>
      </c>
      <c r="I187" s="520">
        <f t="shared" si="570"/>
        <v>857</v>
      </c>
      <c r="J187" s="520">
        <v>172</v>
      </c>
      <c r="K187" s="520">
        <v>185</v>
      </c>
      <c r="L187" s="520">
        <f t="shared" si="571"/>
        <v>357</v>
      </c>
      <c r="M187" s="520"/>
      <c r="N187" s="520"/>
      <c r="O187" s="520">
        <f t="shared" si="572"/>
        <v>0</v>
      </c>
      <c r="P187" s="520"/>
      <c r="Q187" s="520"/>
      <c r="R187" s="520">
        <f t="shared" si="573"/>
        <v>0</v>
      </c>
      <c r="S187" s="520"/>
      <c r="T187" s="520"/>
      <c r="U187" s="520">
        <f t="shared" si="574"/>
        <v>0</v>
      </c>
      <c r="V187" s="520"/>
      <c r="W187" s="520"/>
      <c r="X187" s="520">
        <f t="shared" si="575"/>
        <v>0</v>
      </c>
      <c r="Y187" s="521">
        <f t="shared" si="544"/>
        <v>1279</v>
      </c>
      <c r="Z187" s="521">
        <f t="shared" si="544"/>
        <v>1151</v>
      </c>
      <c r="AA187" s="522">
        <f t="shared" si="576"/>
        <v>2430</v>
      </c>
      <c r="AB187" s="512"/>
      <c r="AC187" s="519" t="s">
        <v>261</v>
      </c>
      <c r="AD187" s="520">
        <v>4590</v>
      </c>
      <c r="AE187" s="520">
        <v>3654</v>
      </c>
      <c r="AF187" s="520">
        <f t="shared" si="577"/>
        <v>8244</v>
      </c>
      <c r="AG187" s="520">
        <v>4585</v>
      </c>
      <c r="AH187" s="520">
        <v>3810</v>
      </c>
      <c r="AI187" s="520">
        <f t="shared" si="578"/>
        <v>8395</v>
      </c>
      <c r="AJ187" s="520">
        <v>1410</v>
      </c>
      <c r="AK187" s="520">
        <v>1244</v>
      </c>
      <c r="AL187" s="520">
        <f t="shared" si="579"/>
        <v>2654</v>
      </c>
      <c r="AM187" s="520"/>
      <c r="AN187" s="520"/>
      <c r="AO187" s="520">
        <f t="shared" si="580"/>
        <v>0</v>
      </c>
      <c r="AP187" s="520"/>
      <c r="AQ187" s="520"/>
      <c r="AR187" s="520">
        <f t="shared" si="581"/>
        <v>0</v>
      </c>
      <c r="AS187" s="520"/>
      <c r="AT187" s="520"/>
      <c r="AU187" s="520">
        <f t="shared" si="582"/>
        <v>0</v>
      </c>
      <c r="AV187" s="520"/>
      <c r="AW187" s="520"/>
      <c r="AX187" s="520">
        <f t="shared" si="583"/>
        <v>0</v>
      </c>
      <c r="AY187" s="521">
        <f t="shared" si="584"/>
        <v>10585</v>
      </c>
      <c r="AZ187" s="521">
        <f t="shared" si="585"/>
        <v>8708</v>
      </c>
      <c r="BA187" s="522">
        <f t="shared" si="586"/>
        <v>19293</v>
      </c>
      <c r="BC187" s="519" t="s">
        <v>261</v>
      </c>
      <c r="BD187" s="520">
        <f t="shared" si="545"/>
        <v>5205</v>
      </c>
      <c r="BE187" s="520">
        <f t="shared" si="546"/>
        <v>4255</v>
      </c>
      <c r="BF187" s="520">
        <f t="shared" si="547"/>
        <v>9460</v>
      </c>
      <c r="BG187" s="520">
        <f t="shared" si="548"/>
        <v>5077</v>
      </c>
      <c r="BH187" s="520">
        <f t="shared" si="549"/>
        <v>4175</v>
      </c>
      <c r="BI187" s="520">
        <f t="shared" si="550"/>
        <v>9252</v>
      </c>
      <c r="BJ187" s="520">
        <f t="shared" si="551"/>
        <v>1582</v>
      </c>
      <c r="BK187" s="520">
        <f t="shared" si="552"/>
        <v>1429</v>
      </c>
      <c r="BL187" s="520">
        <f t="shared" si="553"/>
        <v>3011</v>
      </c>
      <c r="BM187" s="520">
        <f t="shared" si="554"/>
        <v>0</v>
      </c>
      <c r="BN187" s="520">
        <f t="shared" si="555"/>
        <v>0</v>
      </c>
      <c r="BO187" s="520">
        <f t="shared" si="556"/>
        <v>0</v>
      </c>
      <c r="BP187" s="520">
        <f t="shared" si="557"/>
        <v>0</v>
      </c>
      <c r="BQ187" s="520">
        <f t="shared" si="558"/>
        <v>0</v>
      </c>
      <c r="BR187" s="520">
        <f t="shared" si="559"/>
        <v>0</v>
      </c>
      <c r="BS187" s="520">
        <f t="shared" si="560"/>
        <v>0</v>
      </c>
      <c r="BT187" s="520">
        <f t="shared" si="561"/>
        <v>0</v>
      </c>
      <c r="BU187" s="520">
        <f t="shared" si="562"/>
        <v>0</v>
      </c>
      <c r="BV187" s="520">
        <f t="shared" si="563"/>
        <v>0</v>
      </c>
      <c r="BW187" s="520">
        <f t="shared" si="564"/>
        <v>0</v>
      </c>
      <c r="BX187" s="520">
        <f t="shared" si="565"/>
        <v>0</v>
      </c>
      <c r="BY187" s="520">
        <f t="shared" si="566"/>
        <v>11864</v>
      </c>
      <c r="BZ187" s="520">
        <f t="shared" si="567"/>
        <v>9859</v>
      </c>
      <c r="CA187" s="520">
        <f t="shared" si="568"/>
        <v>21723</v>
      </c>
    </row>
    <row r="188" spans="3:79" s="514" customFormat="1" ht="15.75">
      <c r="C188" s="519" t="s">
        <v>262</v>
      </c>
      <c r="D188" s="520">
        <v>311</v>
      </c>
      <c r="E188" s="520">
        <v>326</v>
      </c>
      <c r="F188" s="520">
        <f t="shared" si="569"/>
        <v>637</v>
      </c>
      <c r="G188" s="520">
        <v>125</v>
      </c>
      <c r="H188" s="520">
        <v>117</v>
      </c>
      <c r="I188" s="520">
        <f t="shared" si="570"/>
        <v>242</v>
      </c>
      <c r="J188" s="520">
        <v>114</v>
      </c>
      <c r="K188" s="520">
        <v>119</v>
      </c>
      <c r="L188" s="520">
        <f t="shared" si="571"/>
        <v>233</v>
      </c>
      <c r="M188" s="520"/>
      <c r="N188" s="520"/>
      <c r="O188" s="520">
        <f t="shared" si="572"/>
        <v>0</v>
      </c>
      <c r="P188" s="520"/>
      <c r="Q188" s="520"/>
      <c r="R188" s="520">
        <f t="shared" si="573"/>
        <v>0</v>
      </c>
      <c r="S188" s="520"/>
      <c r="T188" s="520"/>
      <c r="U188" s="520">
        <f t="shared" si="574"/>
        <v>0</v>
      </c>
      <c r="V188" s="520"/>
      <c r="W188" s="520"/>
      <c r="X188" s="520">
        <f t="shared" si="575"/>
        <v>0</v>
      </c>
      <c r="Y188" s="521">
        <f t="shared" si="544"/>
        <v>550</v>
      </c>
      <c r="Z188" s="521">
        <f t="shared" si="544"/>
        <v>562</v>
      </c>
      <c r="AA188" s="522">
        <f t="shared" si="576"/>
        <v>1112</v>
      </c>
      <c r="AB188" s="512"/>
      <c r="AC188" s="519" t="s">
        <v>262</v>
      </c>
      <c r="AD188" s="520">
        <v>1254</v>
      </c>
      <c r="AE188" s="520">
        <v>1741</v>
      </c>
      <c r="AF188" s="520">
        <f t="shared" si="577"/>
        <v>2995</v>
      </c>
      <c r="AG188" s="520">
        <v>2784</v>
      </c>
      <c r="AH188" s="520">
        <v>2954</v>
      </c>
      <c r="AI188" s="520">
        <f t="shared" si="578"/>
        <v>5738</v>
      </c>
      <c r="AJ188" s="520">
        <v>105</v>
      </c>
      <c r="AK188" s="520">
        <v>115</v>
      </c>
      <c r="AL188" s="520">
        <f t="shared" si="579"/>
        <v>220</v>
      </c>
      <c r="AM188" s="520">
        <v>185</v>
      </c>
      <c r="AN188" s="520">
        <v>166</v>
      </c>
      <c r="AO188" s="520">
        <f t="shared" si="580"/>
        <v>351</v>
      </c>
      <c r="AP188" s="520"/>
      <c r="AQ188" s="520"/>
      <c r="AR188" s="520">
        <f t="shared" si="581"/>
        <v>0</v>
      </c>
      <c r="AS188" s="520"/>
      <c r="AT188" s="520"/>
      <c r="AU188" s="520">
        <f t="shared" si="582"/>
        <v>0</v>
      </c>
      <c r="AV188" s="520"/>
      <c r="AW188" s="520"/>
      <c r="AX188" s="520">
        <f t="shared" si="583"/>
        <v>0</v>
      </c>
      <c r="AY188" s="521">
        <f t="shared" si="584"/>
        <v>4328</v>
      </c>
      <c r="AZ188" s="521">
        <f t="shared" si="585"/>
        <v>4976</v>
      </c>
      <c r="BA188" s="522">
        <f t="shared" si="586"/>
        <v>9304</v>
      </c>
      <c r="BC188" s="519" t="s">
        <v>262</v>
      </c>
      <c r="BD188" s="520">
        <f t="shared" si="545"/>
        <v>1565</v>
      </c>
      <c r="BE188" s="520">
        <f t="shared" si="546"/>
        <v>2067</v>
      </c>
      <c r="BF188" s="520">
        <f t="shared" si="547"/>
        <v>3632</v>
      </c>
      <c r="BG188" s="520">
        <f t="shared" si="548"/>
        <v>2909</v>
      </c>
      <c r="BH188" s="520">
        <f t="shared" si="549"/>
        <v>3071</v>
      </c>
      <c r="BI188" s="520">
        <f t="shared" si="550"/>
        <v>5980</v>
      </c>
      <c r="BJ188" s="520">
        <f t="shared" si="551"/>
        <v>219</v>
      </c>
      <c r="BK188" s="520">
        <f t="shared" si="552"/>
        <v>234</v>
      </c>
      <c r="BL188" s="520">
        <f t="shared" si="553"/>
        <v>453</v>
      </c>
      <c r="BM188" s="520">
        <f t="shared" si="554"/>
        <v>185</v>
      </c>
      <c r="BN188" s="520">
        <f t="shared" si="555"/>
        <v>166</v>
      </c>
      <c r="BO188" s="520">
        <f t="shared" si="556"/>
        <v>351</v>
      </c>
      <c r="BP188" s="520">
        <f t="shared" si="557"/>
        <v>0</v>
      </c>
      <c r="BQ188" s="520">
        <f t="shared" si="558"/>
        <v>0</v>
      </c>
      <c r="BR188" s="520">
        <f t="shared" si="559"/>
        <v>0</v>
      </c>
      <c r="BS188" s="520">
        <f t="shared" si="560"/>
        <v>0</v>
      </c>
      <c r="BT188" s="520">
        <f t="shared" si="561"/>
        <v>0</v>
      </c>
      <c r="BU188" s="520">
        <f t="shared" si="562"/>
        <v>0</v>
      </c>
      <c r="BV188" s="520">
        <f t="shared" si="563"/>
        <v>0</v>
      </c>
      <c r="BW188" s="520">
        <f t="shared" si="564"/>
        <v>0</v>
      </c>
      <c r="BX188" s="520">
        <f t="shared" si="565"/>
        <v>0</v>
      </c>
      <c r="BY188" s="520">
        <f t="shared" si="566"/>
        <v>4878</v>
      </c>
      <c r="BZ188" s="520">
        <f t="shared" si="567"/>
        <v>5538</v>
      </c>
      <c r="CA188" s="520">
        <f t="shared" si="568"/>
        <v>10416</v>
      </c>
    </row>
    <row r="189" spans="3:79" s="514" customFormat="1" ht="15.75">
      <c r="C189" s="519" t="s">
        <v>263</v>
      </c>
      <c r="D189" s="520">
        <v>5</v>
      </c>
      <c r="E189" s="520">
        <v>4</v>
      </c>
      <c r="F189" s="520">
        <f t="shared" si="569"/>
        <v>9</v>
      </c>
      <c r="G189" s="520">
        <v>24</v>
      </c>
      <c r="H189" s="520">
        <v>19</v>
      </c>
      <c r="I189" s="520">
        <f t="shared" si="570"/>
        <v>43</v>
      </c>
      <c r="J189" s="520">
        <v>17</v>
      </c>
      <c r="K189" s="520">
        <v>51</v>
      </c>
      <c r="L189" s="520">
        <f t="shared" si="571"/>
        <v>68</v>
      </c>
      <c r="M189" s="520"/>
      <c r="N189" s="520"/>
      <c r="O189" s="520">
        <f t="shared" si="572"/>
        <v>0</v>
      </c>
      <c r="P189" s="520"/>
      <c r="Q189" s="520"/>
      <c r="R189" s="520">
        <f t="shared" si="573"/>
        <v>0</v>
      </c>
      <c r="S189" s="520"/>
      <c r="T189" s="520"/>
      <c r="U189" s="520">
        <f t="shared" si="574"/>
        <v>0</v>
      </c>
      <c r="V189" s="520"/>
      <c r="W189" s="520"/>
      <c r="X189" s="520">
        <f t="shared" si="575"/>
        <v>0</v>
      </c>
      <c r="Y189" s="521">
        <f t="shared" si="544"/>
        <v>46</v>
      </c>
      <c r="Z189" s="521">
        <f t="shared" si="544"/>
        <v>74</v>
      </c>
      <c r="AA189" s="522">
        <f t="shared" si="576"/>
        <v>120</v>
      </c>
      <c r="AB189" s="512"/>
      <c r="AC189" s="519" t="s">
        <v>263</v>
      </c>
      <c r="AD189" s="520">
        <v>5</v>
      </c>
      <c r="AE189" s="520">
        <v>9</v>
      </c>
      <c r="AF189" s="520">
        <f t="shared" si="577"/>
        <v>14</v>
      </c>
      <c r="AG189" s="520">
        <v>17</v>
      </c>
      <c r="AH189" s="520">
        <v>21</v>
      </c>
      <c r="AI189" s="520">
        <f t="shared" si="578"/>
        <v>38</v>
      </c>
      <c r="AJ189" s="520">
        <v>11</v>
      </c>
      <c r="AK189" s="520">
        <v>185</v>
      </c>
      <c r="AL189" s="520">
        <f t="shared" si="579"/>
        <v>196</v>
      </c>
      <c r="AM189" s="520">
        <v>44</v>
      </c>
      <c r="AN189" s="520">
        <v>31</v>
      </c>
      <c r="AO189" s="520">
        <f t="shared" si="580"/>
        <v>75</v>
      </c>
      <c r="AP189" s="520">
        <v>3</v>
      </c>
      <c r="AQ189" s="520">
        <v>2</v>
      </c>
      <c r="AR189" s="520">
        <f t="shared" si="581"/>
        <v>5</v>
      </c>
      <c r="AS189" s="520"/>
      <c r="AT189" s="520"/>
      <c r="AU189" s="520">
        <f t="shared" si="582"/>
        <v>0</v>
      </c>
      <c r="AV189" s="520"/>
      <c r="AW189" s="520"/>
      <c r="AX189" s="520">
        <f t="shared" si="583"/>
        <v>0</v>
      </c>
      <c r="AY189" s="521">
        <f t="shared" si="584"/>
        <v>80</v>
      </c>
      <c r="AZ189" s="521">
        <f t="shared" si="585"/>
        <v>248</v>
      </c>
      <c r="BA189" s="522">
        <f t="shared" si="586"/>
        <v>328</v>
      </c>
      <c r="BC189" s="519" t="s">
        <v>263</v>
      </c>
      <c r="BD189" s="520">
        <f t="shared" si="545"/>
        <v>10</v>
      </c>
      <c r="BE189" s="520">
        <f t="shared" si="546"/>
        <v>13</v>
      </c>
      <c r="BF189" s="520">
        <f t="shared" si="547"/>
        <v>23</v>
      </c>
      <c r="BG189" s="520">
        <f t="shared" si="548"/>
        <v>41</v>
      </c>
      <c r="BH189" s="520">
        <f t="shared" si="549"/>
        <v>40</v>
      </c>
      <c r="BI189" s="520">
        <f t="shared" si="550"/>
        <v>81</v>
      </c>
      <c r="BJ189" s="520">
        <f t="shared" si="551"/>
        <v>28</v>
      </c>
      <c r="BK189" s="520">
        <f t="shared" si="552"/>
        <v>236</v>
      </c>
      <c r="BL189" s="520">
        <f t="shared" si="553"/>
        <v>264</v>
      </c>
      <c r="BM189" s="520">
        <f t="shared" si="554"/>
        <v>44</v>
      </c>
      <c r="BN189" s="520">
        <f t="shared" si="555"/>
        <v>31</v>
      </c>
      <c r="BO189" s="520">
        <f t="shared" si="556"/>
        <v>75</v>
      </c>
      <c r="BP189" s="520">
        <f t="shared" si="557"/>
        <v>3</v>
      </c>
      <c r="BQ189" s="520">
        <f t="shared" si="558"/>
        <v>2</v>
      </c>
      <c r="BR189" s="520">
        <f t="shared" si="559"/>
        <v>5</v>
      </c>
      <c r="BS189" s="520">
        <f t="shared" si="560"/>
        <v>0</v>
      </c>
      <c r="BT189" s="520">
        <f t="shared" si="561"/>
        <v>0</v>
      </c>
      <c r="BU189" s="520">
        <f t="shared" si="562"/>
        <v>0</v>
      </c>
      <c r="BV189" s="520">
        <f t="shared" si="563"/>
        <v>0</v>
      </c>
      <c r="BW189" s="520">
        <f t="shared" si="564"/>
        <v>0</v>
      </c>
      <c r="BX189" s="520">
        <f t="shared" si="565"/>
        <v>0</v>
      </c>
      <c r="BY189" s="520">
        <f t="shared" si="566"/>
        <v>126</v>
      </c>
      <c r="BZ189" s="520">
        <f t="shared" si="567"/>
        <v>322</v>
      </c>
      <c r="CA189" s="520">
        <f t="shared" si="568"/>
        <v>448</v>
      </c>
    </row>
    <row r="190" spans="3:79" s="514" customFormat="1" ht="15.75">
      <c r="C190" s="519" t="s">
        <v>264</v>
      </c>
      <c r="D190" s="520">
        <v>1</v>
      </c>
      <c r="E190" s="520">
        <v>1</v>
      </c>
      <c r="F190" s="520">
        <f t="shared" si="569"/>
        <v>2</v>
      </c>
      <c r="G190" s="520">
        <v>4</v>
      </c>
      <c r="H190" s="520">
        <v>3</v>
      </c>
      <c r="I190" s="520">
        <f t="shared" si="570"/>
        <v>7</v>
      </c>
      <c r="J190" s="520">
        <v>71</v>
      </c>
      <c r="K190" s="520">
        <v>26</v>
      </c>
      <c r="L190" s="520">
        <f t="shared" si="571"/>
        <v>97</v>
      </c>
      <c r="M190" s="520"/>
      <c r="N190" s="520"/>
      <c r="O190" s="520">
        <f t="shared" si="572"/>
        <v>0</v>
      </c>
      <c r="P190" s="520"/>
      <c r="Q190" s="520"/>
      <c r="R190" s="520">
        <f t="shared" si="573"/>
        <v>0</v>
      </c>
      <c r="S190" s="520"/>
      <c r="T190" s="520"/>
      <c r="U190" s="520">
        <f t="shared" si="574"/>
        <v>0</v>
      </c>
      <c r="V190" s="520"/>
      <c r="W190" s="520"/>
      <c r="X190" s="520">
        <f t="shared" si="575"/>
        <v>0</v>
      </c>
      <c r="Y190" s="521">
        <f t="shared" si="544"/>
        <v>76</v>
      </c>
      <c r="Z190" s="521">
        <f t="shared" si="544"/>
        <v>30</v>
      </c>
      <c r="AA190" s="522">
        <f t="shared" si="576"/>
        <v>106</v>
      </c>
      <c r="AB190" s="512"/>
      <c r="AC190" s="519" t="s">
        <v>264</v>
      </c>
      <c r="AD190" s="520">
        <v>1</v>
      </c>
      <c r="AE190" s="520">
        <v>0</v>
      </c>
      <c r="AF190" s="520">
        <f t="shared" si="577"/>
        <v>1</v>
      </c>
      <c r="AG190" s="520">
        <v>0</v>
      </c>
      <c r="AH190" s="520">
        <v>3</v>
      </c>
      <c r="AI190" s="520">
        <f t="shared" si="578"/>
        <v>3</v>
      </c>
      <c r="AJ190" s="520">
        <v>0</v>
      </c>
      <c r="AK190" s="520">
        <v>10</v>
      </c>
      <c r="AL190" s="520">
        <f t="shared" si="579"/>
        <v>10</v>
      </c>
      <c r="AM190" s="520"/>
      <c r="AN190" s="520"/>
      <c r="AO190" s="520">
        <f t="shared" si="580"/>
        <v>0</v>
      </c>
      <c r="AP190" s="520">
        <v>8</v>
      </c>
      <c r="AQ190" s="520">
        <v>5</v>
      </c>
      <c r="AR190" s="520">
        <f t="shared" si="581"/>
        <v>13</v>
      </c>
      <c r="AS190" s="520"/>
      <c r="AT190" s="520"/>
      <c r="AU190" s="520">
        <f t="shared" si="582"/>
        <v>0</v>
      </c>
      <c r="AV190" s="520"/>
      <c r="AW190" s="520"/>
      <c r="AX190" s="520">
        <f t="shared" si="583"/>
        <v>0</v>
      </c>
      <c r="AY190" s="521">
        <f t="shared" si="584"/>
        <v>9</v>
      </c>
      <c r="AZ190" s="521">
        <f t="shared" si="585"/>
        <v>18</v>
      </c>
      <c r="BA190" s="522">
        <f t="shared" si="586"/>
        <v>27</v>
      </c>
      <c r="BC190" s="519" t="s">
        <v>264</v>
      </c>
      <c r="BD190" s="520">
        <f t="shared" si="545"/>
        <v>2</v>
      </c>
      <c r="BE190" s="520">
        <f t="shared" si="546"/>
        <v>1</v>
      </c>
      <c r="BF190" s="520">
        <f t="shared" si="547"/>
        <v>3</v>
      </c>
      <c r="BG190" s="520">
        <f t="shared" si="548"/>
        <v>4</v>
      </c>
      <c r="BH190" s="520">
        <f t="shared" si="549"/>
        <v>6</v>
      </c>
      <c r="BI190" s="520">
        <f t="shared" si="550"/>
        <v>10</v>
      </c>
      <c r="BJ190" s="520">
        <f t="shared" si="551"/>
        <v>71</v>
      </c>
      <c r="BK190" s="520">
        <f t="shared" si="552"/>
        <v>36</v>
      </c>
      <c r="BL190" s="520">
        <f t="shared" si="553"/>
        <v>107</v>
      </c>
      <c r="BM190" s="520">
        <f t="shared" si="554"/>
        <v>0</v>
      </c>
      <c r="BN190" s="520">
        <f t="shared" si="555"/>
        <v>0</v>
      </c>
      <c r="BO190" s="520">
        <f t="shared" si="556"/>
        <v>0</v>
      </c>
      <c r="BP190" s="520">
        <f t="shared" si="557"/>
        <v>8</v>
      </c>
      <c r="BQ190" s="520">
        <f t="shared" si="558"/>
        <v>5</v>
      </c>
      <c r="BR190" s="520">
        <f t="shared" si="559"/>
        <v>13</v>
      </c>
      <c r="BS190" s="520">
        <f t="shared" si="560"/>
        <v>0</v>
      </c>
      <c r="BT190" s="520">
        <f t="shared" si="561"/>
        <v>0</v>
      </c>
      <c r="BU190" s="520">
        <f t="shared" si="562"/>
        <v>0</v>
      </c>
      <c r="BV190" s="520">
        <f t="shared" si="563"/>
        <v>0</v>
      </c>
      <c r="BW190" s="520">
        <f t="shared" si="564"/>
        <v>0</v>
      </c>
      <c r="BX190" s="520">
        <f t="shared" si="565"/>
        <v>0</v>
      </c>
      <c r="BY190" s="520">
        <f t="shared" si="566"/>
        <v>85</v>
      </c>
      <c r="BZ190" s="520">
        <f t="shared" si="567"/>
        <v>48</v>
      </c>
      <c r="CA190" s="520">
        <f t="shared" si="568"/>
        <v>133</v>
      </c>
    </row>
    <row r="191" spans="3:79" s="514" customFormat="1" ht="15.75">
      <c r="C191" s="519" t="s">
        <v>184</v>
      </c>
      <c r="D191" s="520"/>
      <c r="E191" s="520"/>
      <c r="F191" s="520">
        <f t="shared" si="569"/>
        <v>0</v>
      </c>
      <c r="G191" s="520"/>
      <c r="H191" s="520"/>
      <c r="I191" s="520">
        <f t="shared" si="570"/>
        <v>0</v>
      </c>
      <c r="J191" s="520"/>
      <c r="K191" s="520"/>
      <c r="L191" s="520">
        <f t="shared" si="571"/>
        <v>0</v>
      </c>
      <c r="M191" s="520"/>
      <c r="N191" s="520"/>
      <c r="O191" s="520">
        <f t="shared" si="572"/>
        <v>0</v>
      </c>
      <c r="P191" s="520"/>
      <c r="Q191" s="520"/>
      <c r="R191" s="520">
        <f t="shared" si="573"/>
        <v>0</v>
      </c>
      <c r="S191" s="520"/>
      <c r="T191" s="520"/>
      <c r="U191" s="520">
        <f t="shared" si="574"/>
        <v>0</v>
      </c>
      <c r="V191" s="520"/>
      <c r="W191" s="520"/>
      <c r="X191" s="520">
        <f t="shared" si="575"/>
        <v>0</v>
      </c>
      <c r="Y191" s="521">
        <f t="shared" si="544"/>
        <v>0</v>
      </c>
      <c r="Z191" s="521">
        <f t="shared" si="544"/>
        <v>0</v>
      </c>
      <c r="AA191" s="522">
        <f t="shared" si="576"/>
        <v>0</v>
      </c>
      <c r="AB191" s="512"/>
      <c r="AC191" s="519" t="s">
        <v>184</v>
      </c>
      <c r="AD191" s="520"/>
      <c r="AE191" s="520"/>
      <c r="AF191" s="520">
        <f t="shared" si="577"/>
        <v>0</v>
      </c>
      <c r="AG191" s="520"/>
      <c r="AH191" s="520"/>
      <c r="AI191" s="520">
        <f t="shared" si="578"/>
        <v>0</v>
      </c>
      <c r="AJ191" s="520"/>
      <c r="AK191" s="520"/>
      <c r="AL191" s="520">
        <f t="shared" si="579"/>
        <v>0</v>
      </c>
      <c r="AM191" s="520"/>
      <c r="AN191" s="520"/>
      <c r="AO191" s="520">
        <f t="shared" si="580"/>
        <v>0</v>
      </c>
      <c r="AP191" s="520"/>
      <c r="AQ191" s="520"/>
      <c r="AR191" s="520">
        <f t="shared" si="581"/>
        <v>0</v>
      </c>
      <c r="AS191" s="520"/>
      <c r="AT191" s="520"/>
      <c r="AU191" s="520">
        <f t="shared" si="582"/>
        <v>0</v>
      </c>
      <c r="AV191" s="520"/>
      <c r="AW191" s="520"/>
      <c r="AX191" s="520">
        <f t="shared" si="583"/>
        <v>0</v>
      </c>
      <c r="AY191" s="521">
        <f t="shared" si="584"/>
        <v>0</v>
      </c>
      <c r="AZ191" s="521">
        <f t="shared" si="585"/>
        <v>0</v>
      </c>
      <c r="BA191" s="522">
        <f t="shared" si="586"/>
        <v>0</v>
      </c>
      <c r="BC191" s="519" t="s">
        <v>184</v>
      </c>
      <c r="BD191" s="520">
        <f t="shared" si="545"/>
        <v>0</v>
      </c>
      <c r="BE191" s="520">
        <f t="shared" si="546"/>
        <v>0</v>
      </c>
      <c r="BF191" s="520">
        <f t="shared" si="547"/>
        <v>0</v>
      </c>
      <c r="BG191" s="520">
        <f t="shared" si="548"/>
        <v>0</v>
      </c>
      <c r="BH191" s="520">
        <f t="shared" si="549"/>
        <v>0</v>
      </c>
      <c r="BI191" s="520">
        <f t="shared" si="550"/>
        <v>0</v>
      </c>
      <c r="BJ191" s="520">
        <f t="shared" si="551"/>
        <v>0</v>
      </c>
      <c r="BK191" s="520">
        <f t="shared" si="552"/>
        <v>0</v>
      </c>
      <c r="BL191" s="520">
        <f t="shared" si="553"/>
        <v>0</v>
      </c>
      <c r="BM191" s="520">
        <f t="shared" si="554"/>
        <v>0</v>
      </c>
      <c r="BN191" s="520">
        <f t="shared" si="555"/>
        <v>0</v>
      </c>
      <c r="BO191" s="520">
        <f t="shared" si="556"/>
        <v>0</v>
      </c>
      <c r="BP191" s="520">
        <f t="shared" si="557"/>
        <v>0</v>
      </c>
      <c r="BQ191" s="520">
        <f t="shared" si="558"/>
        <v>0</v>
      </c>
      <c r="BR191" s="520">
        <f t="shared" si="559"/>
        <v>0</v>
      </c>
      <c r="BS191" s="520">
        <f t="shared" si="560"/>
        <v>0</v>
      </c>
      <c r="BT191" s="520">
        <f t="shared" si="561"/>
        <v>0</v>
      </c>
      <c r="BU191" s="520">
        <f t="shared" si="562"/>
        <v>0</v>
      </c>
      <c r="BV191" s="520">
        <f t="shared" si="563"/>
        <v>0</v>
      </c>
      <c r="BW191" s="520">
        <f t="shared" si="564"/>
        <v>0</v>
      </c>
      <c r="BX191" s="520">
        <f t="shared" si="565"/>
        <v>0</v>
      </c>
      <c r="BY191" s="520">
        <f t="shared" si="566"/>
        <v>0</v>
      </c>
      <c r="BZ191" s="520">
        <f t="shared" si="567"/>
        <v>0</v>
      </c>
      <c r="CA191" s="520">
        <f t="shared" si="568"/>
        <v>0</v>
      </c>
    </row>
    <row r="192" spans="3:79" s="514" customFormat="1" ht="15.75">
      <c r="C192" s="519" t="s">
        <v>6</v>
      </c>
      <c r="D192" s="520">
        <f>SUM(D184:D191)</f>
        <v>1312</v>
      </c>
      <c r="E192" s="520">
        <f>SUM(E184:E191)</f>
        <v>1312</v>
      </c>
      <c r="F192" s="520">
        <f>SUM(F184:F191)</f>
        <v>2624</v>
      </c>
      <c r="G192" s="520">
        <f t="shared" ref="G192:AA192" si="587">SUM(G184:G191)</f>
        <v>760</v>
      </c>
      <c r="H192" s="520">
        <f t="shared" si="587"/>
        <v>614</v>
      </c>
      <c r="I192" s="520">
        <f t="shared" si="587"/>
        <v>1374</v>
      </c>
      <c r="J192" s="520">
        <f t="shared" si="587"/>
        <v>446</v>
      </c>
      <c r="K192" s="520">
        <f t="shared" si="587"/>
        <v>542</v>
      </c>
      <c r="L192" s="520">
        <f t="shared" si="587"/>
        <v>988</v>
      </c>
      <c r="M192" s="520">
        <f t="shared" si="587"/>
        <v>0</v>
      </c>
      <c r="N192" s="520">
        <f t="shared" si="587"/>
        <v>0</v>
      </c>
      <c r="O192" s="520">
        <f t="shared" si="587"/>
        <v>0</v>
      </c>
      <c r="P192" s="520">
        <f t="shared" si="587"/>
        <v>0</v>
      </c>
      <c r="Q192" s="520">
        <f t="shared" si="587"/>
        <v>0</v>
      </c>
      <c r="R192" s="520">
        <f t="shared" si="587"/>
        <v>0</v>
      </c>
      <c r="S192" s="520">
        <f t="shared" si="587"/>
        <v>0</v>
      </c>
      <c r="T192" s="520">
        <f t="shared" si="587"/>
        <v>0</v>
      </c>
      <c r="U192" s="520">
        <f t="shared" si="587"/>
        <v>0</v>
      </c>
      <c r="V192" s="520">
        <f t="shared" si="587"/>
        <v>0</v>
      </c>
      <c r="W192" s="520">
        <f t="shared" si="587"/>
        <v>0</v>
      </c>
      <c r="X192" s="520">
        <f t="shared" si="587"/>
        <v>0</v>
      </c>
      <c r="Y192" s="520">
        <f t="shared" si="587"/>
        <v>2518</v>
      </c>
      <c r="Z192" s="520">
        <f t="shared" si="587"/>
        <v>2468</v>
      </c>
      <c r="AA192" s="520">
        <f t="shared" si="587"/>
        <v>4986</v>
      </c>
      <c r="AB192" s="512"/>
      <c r="AC192" s="519" t="s">
        <v>6</v>
      </c>
      <c r="AD192" s="520">
        <f>SUM(AD184:AD191)</f>
        <v>10426</v>
      </c>
      <c r="AE192" s="520">
        <f t="shared" ref="AE192" si="588">SUM(AE184:AE191)</f>
        <v>9699</v>
      </c>
      <c r="AF192" s="520">
        <f>SUM(AF184:AF191)</f>
        <v>20125</v>
      </c>
      <c r="AG192" s="520">
        <f t="shared" ref="AG192:AW192" si="589">SUM(AG184:AG191)</f>
        <v>12011</v>
      </c>
      <c r="AH192" s="520">
        <f t="shared" si="589"/>
        <v>11028</v>
      </c>
      <c r="AI192" s="520">
        <f t="shared" si="589"/>
        <v>23039</v>
      </c>
      <c r="AJ192" s="520">
        <f t="shared" si="589"/>
        <v>3187</v>
      </c>
      <c r="AK192" s="520">
        <f t="shared" si="589"/>
        <v>2879</v>
      </c>
      <c r="AL192" s="520">
        <f t="shared" si="589"/>
        <v>6066</v>
      </c>
      <c r="AM192" s="520">
        <f t="shared" si="589"/>
        <v>229</v>
      </c>
      <c r="AN192" s="520">
        <f t="shared" si="589"/>
        <v>197</v>
      </c>
      <c r="AO192" s="520">
        <f t="shared" si="589"/>
        <v>426</v>
      </c>
      <c r="AP192" s="520">
        <f t="shared" si="589"/>
        <v>11</v>
      </c>
      <c r="AQ192" s="520">
        <f t="shared" si="589"/>
        <v>7</v>
      </c>
      <c r="AR192" s="520">
        <f t="shared" si="589"/>
        <v>18</v>
      </c>
      <c r="AS192" s="520">
        <f t="shared" si="589"/>
        <v>0</v>
      </c>
      <c r="AT192" s="520">
        <f t="shared" si="589"/>
        <v>0</v>
      </c>
      <c r="AU192" s="520">
        <f t="shared" si="589"/>
        <v>0</v>
      </c>
      <c r="AV192" s="520">
        <f t="shared" si="589"/>
        <v>0</v>
      </c>
      <c r="AW192" s="520">
        <f t="shared" si="589"/>
        <v>0</v>
      </c>
      <c r="AX192" s="520">
        <f t="shared" ref="AX192:BA192" si="590">SUM(AX184:AX191)</f>
        <v>0</v>
      </c>
      <c r="AY192" s="520">
        <f t="shared" si="590"/>
        <v>25864</v>
      </c>
      <c r="AZ192" s="520">
        <f t="shared" si="590"/>
        <v>23810</v>
      </c>
      <c r="BA192" s="520">
        <f t="shared" si="590"/>
        <v>49674</v>
      </c>
      <c r="BC192" s="519" t="s">
        <v>6</v>
      </c>
      <c r="BD192" s="520">
        <f t="shared" si="545"/>
        <v>11738</v>
      </c>
      <c r="BE192" s="520">
        <f t="shared" si="546"/>
        <v>11011</v>
      </c>
      <c r="BF192" s="520">
        <f t="shared" si="547"/>
        <v>22749</v>
      </c>
      <c r="BG192" s="520">
        <f t="shared" si="548"/>
        <v>12771</v>
      </c>
      <c r="BH192" s="520">
        <f t="shared" si="549"/>
        <v>11642</v>
      </c>
      <c r="BI192" s="520">
        <f t="shared" si="550"/>
        <v>24413</v>
      </c>
      <c r="BJ192" s="520">
        <f t="shared" si="551"/>
        <v>3633</v>
      </c>
      <c r="BK192" s="520">
        <f t="shared" si="552"/>
        <v>3421</v>
      </c>
      <c r="BL192" s="520">
        <f t="shared" si="553"/>
        <v>7054</v>
      </c>
      <c r="BM192" s="520">
        <f t="shared" si="554"/>
        <v>229</v>
      </c>
      <c r="BN192" s="520">
        <f t="shared" si="555"/>
        <v>197</v>
      </c>
      <c r="BO192" s="520">
        <f t="shared" si="556"/>
        <v>426</v>
      </c>
      <c r="BP192" s="520">
        <f t="shared" si="557"/>
        <v>11</v>
      </c>
      <c r="BQ192" s="520">
        <f t="shared" si="558"/>
        <v>7</v>
      </c>
      <c r="BR192" s="520">
        <f t="shared" si="559"/>
        <v>18</v>
      </c>
      <c r="BS192" s="520">
        <f t="shared" si="560"/>
        <v>0</v>
      </c>
      <c r="BT192" s="520">
        <f t="shared" si="561"/>
        <v>0</v>
      </c>
      <c r="BU192" s="520">
        <f t="shared" si="562"/>
        <v>0</v>
      </c>
      <c r="BV192" s="520">
        <f t="shared" si="563"/>
        <v>0</v>
      </c>
      <c r="BW192" s="520">
        <f t="shared" si="564"/>
        <v>0</v>
      </c>
      <c r="BX192" s="520">
        <f t="shared" si="565"/>
        <v>0</v>
      </c>
      <c r="BY192" s="520">
        <f t="shared" si="566"/>
        <v>28382</v>
      </c>
      <c r="BZ192" s="520">
        <f t="shared" si="567"/>
        <v>26278</v>
      </c>
      <c r="CA192" s="520">
        <f t="shared" si="568"/>
        <v>54660</v>
      </c>
    </row>
    <row r="193" spans="3:79" s="514" customFormat="1" ht="16.5" thickBot="1">
      <c r="C193" s="523" t="s">
        <v>185</v>
      </c>
      <c r="D193" s="524">
        <f>D192/$Y$16*100</f>
        <v>30.002286759661562</v>
      </c>
      <c r="E193" s="524">
        <f>E192/$Z$16*100</f>
        <v>32.220039292730846</v>
      </c>
      <c r="F193" s="524">
        <f>F192/$AA$16*100</f>
        <v>31.071640023682651</v>
      </c>
      <c r="G193" s="524">
        <f>G192/$Y$16*100</f>
        <v>17.37937342785273</v>
      </c>
      <c r="H193" s="524">
        <f>H192/$Z$16*100</f>
        <v>15.078585461689586</v>
      </c>
      <c r="I193" s="524">
        <f>I192/$AA$16*100</f>
        <v>16.269982238010659</v>
      </c>
      <c r="J193" s="524">
        <f>J192/$Y$16*100</f>
        <v>10.198948090555684</v>
      </c>
      <c r="K193" s="524">
        <f>K192/$Z$16*100</f>
        <v>13.310412573673872</v>
      </c>
      <c r="L193" s="524">
        <f>L192/$AA$16*100</f>
        <v>11.699230313795145</v>
      </c>
      <c r="M193" s="524">
        <f>M192/$Y$16*100</f>
        <v>0</v>
      </c>
      <c r="N193" s="524">
        <f>N192/$Z$16*100</f>
        <v>0</v>
      </c>
      <c r="O193" s="524">
        <f>O192/$AA$16*100</f>
        <v>0</v>
      </c>
      <c r="P193" s="524">
        <f>P192/$Y$16*100</f>
        <v>0</v>
      </c>
      <c r="Q193" s="524">
        <f>Q192/$Z$16*100</f>
        <v>0</v>
      </c>
      <c r="R193" s="524">
        <f>R192/$AA$16*100</f>
        <v>0</v>
      </c>
      <c r="S193" s="524">
        <f>S192/$Y$16*100</f>
        <v>0</v>
      </c>
      <c r="T193" s="524">
        <f>T192/$Z$16*100</f>
        <v>0</v>
      </c>
      <c r="U193" s="524">
        <f>U192/$AA$16*100</f>
        <v>0</v>
      </c>
      <c r="V193" s="524">
        <f>V192/$Y$16*100</f>
        <v>0</v>
      </c>
      <c r="W193" s="524">
        <f>W192/$Z$16*100</f>
        <v>0</v>
      </c>
      <c r="X193" s="524">
        <f>X192/$AA$16*100</f>
        <v>0</v>
      </c>
      <c r="Y193" s="524">
        <f>Y192/$Y$16*100</f>
        <v>57.580608278069981</v>
      </c>
      <c r="Z193" s="524">
        <f>Z192/$Z$16*100</f>
        <v>60.609037328094303</v>
      </c>
      <c r="AA193" s="524">
        <f>AA192/$AA$16*100</f>
        <v>59.040852575488458</v>
      </c>
      <c r="AB193" s="525"/>
      <c r="AC193" s="523" t="s">
        <v>185</v>
      </c>
      <c r="AD193" s="524"/>
      <c r="AE193" s="524"/>
      <c r="AF193" s="524"/>
      <c r="AG193" s="524"/>
      <c r="AH193" s="524"/>
      <c r="AI193" s="524"/>
      <c r="AJ193" s="524"/>
      <c r="AK193" s="524"/>
      <c r="AL193" s="524"/>
      <c r="AM193" s="524"/>
      <c r="AN193" s="524"/>
      <c r="AO193" s="524"/>
      <c r="AP193" s="524"/>
      <c r="AQ193" s="524"/>
      <c r="AR193" s="524"/>
      <c r="AS193" s="524"/>
      <c r="AT193" s="524"/>
      <c r="AU193" s="524"/>
      <c r="AV193" s="524"/>
      <c r="AW193" s="524"/>
      <c r="AX193" s="524"/>
      <c r="AY193" s="524"/>
      <c r="AZ193" s="524"/>
      <c r="BA193" s="524"/>
      <c r="BC193" s="523" t="s">
        <v>185</v>
      </c>
      <c r="BD193" s="524">
        <f>BD192/$BY$16*100</f>
        <v>58.209769402429956</v>
      </c>
      <c r="BE193" s="524">
        <f>BE192/$BZ$16*100</f>
        <v>59.33929726234102</v>
      </c>
      <c r="BF193" s="524">
        <f>BF192/$CA$16*100</f>
        <v>58.751065313395834</v>
      </c>
      <c r="BG193" s="524">
        <f>BG192/$BY$16*100</f>
        <v>63.332506818745351</v>
      </c>
      <c r="BH193" s="524">
        <f>BH192/$BZ$16*100</f>
        <v>62.739814615218791</v>
      </c>
      <c r="BI193" s="524">
        <f>BI192/$CA$16*100</f>
        <v>63.048474987732753</v>
      </c>
      <c r="BJ193" s="524">
        <f>BJ192/$BY$16*100</f>
        <v>18.016364988842053</v>
      </c>
      <c r="BK193" s="524">
        <f>BK192/$BZ$16*100</f>
        <v>18.436085363224834</v>
      </c>
      <c r="BL193" s="524">
        <f>BL192/$CA$16*100</f>
        <v>18.217504713204722</v>
      </c>
      <c r="BM193" s="524">
        <f>BM192/$BY$16*100</f>
        <v>1.1356310438879247</v>
      </c>
      <c r="BN193" s="524">
        <f>BN192/$BZ$16*100</f>
        <v>1.0616512179348998</v>
      </c>
      <c r="BO193" s="524">
        <f>BO192/$CA$16*100</f>
        <v>1.1001781978771208</v>
      </c>
      <c r="BP193" s="524">
        <f>BP192/$BY$16*100</f>
        <v>5.4549962806843544E-2</v>
      </c>
      <c r="BQ193" s="524">
        <f>BQ192/$BZ$16*100</f>
        <v>3.7723647337788317E-2</v>
      </c>
      <c r="BR193" s="524">
        <f>BR192/$CA$16*100</f>
        <v>4.6486402727202294E-2</v>
      </c>
      <c r="BS193" s="524">
        <f>BS192/$BY$16*100</f>
        <v>0</v>
      </c>
      <c r="BT193" s="524">
        <f>BT192/$BZ$16*100</f>
        <v>0</v>
      </c>
      <c r="BU193" s="524">
        <f>BU192/$CA$16*100</f>
        <v>0</v>
      </c>
      <c r="BV193" s="524">
        <f>BV192/$BY$16*100</f>
        <v>0</v>
      </c>
      <c r="BW193" s="524">
        <f>BW192/$BZ$16*100</f>
        <v>0</v>
      </c>
      <c r="BX193" s="524">
        <f>BX192/$CA$16*100</f>
        <v>0</v>
      </c>
      <c r="BY193" s="524">
        <f>BY192/$BY$16*100</f>
        <v>140.74882221671211</v>
      </c>
      <c r="BZ193" s="524">
        <f>BZ192/$BZ$16*100</f>
        <v>141.61457210605735</v>
      </c>
      <c r="CA193" s="524">
        <f>CA192/$CA$16*100</f>
        <v>141.16370961493763</v>
      </c>
    </row>
    <row r="195" spans="3:79" s="514" customFormat="1" ht="15.75">
      <c r="C195" s="512" t="s">
        <v>489</v>
      </c>
      <c r="D195" s="512"/>
      <c r="E195" s="512"/>
      <c r="F195" s="512"/>
      <c r="G195" s="512"/>
      <c r="H195" s="512"/>
      <c r="I195" s="512"/>
      <c r="J195" s="513" t="s">
        <v>91</v>
      </c>
      <c r="K195" s="513"/>
      <c r="L195" s="513"/>
      <c r="M195" s="512"/>
      <c r="N195" s="512"/>
      <c r="O195" s="512"/>
      <c r="P195" s="512"/>
      <c r="Q195" s="512"/>
      <c r="R195" s="512"/>
      <c r="S195" s="512"/>
      <c r="T195" s="512"/>
      <c r="U195" s="512"/>
      <c r="V195" s="512"/>
      <c r="W195" s="512"/>
      <c r="X195" s="512"/>
      <c r="Y195" s="512"/>
      <c r="Z195" s="512"/>
      <c r="AA195" s="512"/>
      <c r="AB195" s="512"/>
      <c r="AC195" s="512" t="s">
        <v>489</v>
      </c>
      <c r="AD195" s="512"/>
      <c r="AE195" s="512"/>
      <c r="AF195" s="512"/>
      <c r="AG195" s="512"/>
      <c r="AH195" s="512"/>
      <c r="AI195" s="512"/>
      <c r="AJ195" s="550" t="s">
        <v>91</v>
      </c>
      <c r="AK195" s="550"/>
      <c r="AL195" s="550"/>
      <c r="AM195" s="512"/>
      <c r="AN195" s="512"/>
      <c r="AO195" s="512"/>
      <c r="AP195" s="512"/>
      <c r="AQ195" s="512"/>
      <c r="AR195" s="512"/>
      <c r="AS195" s="512"/>
      <c r="AT195" s="512"/>
      <c r="AU195" s="512"/>
      <c r="AV195" s="512"/>
      <c r="AW195" s="512"/>
      <c r="AX195" s="512"/>
      <c r="AY195" s="512"/>
      <c r="AZ195" s="512"/>
      <c r="BA195" s="512"/>
      <c r="BC195" s="512" t="s">
        <v>489</v>
      </c>
      <c r="BD195" s="512"/>
      <c r="BE195" s="512"/>
      <c r="BF195" s="512"/>
      <c r="BG195" s="512"/>
      <c r="BH195" s="512"/>
      <c r="BI195" s="512"/>
      <c r="BJ195" s="550" t="s">
        <v>91</v>
      </c>
      <c r="BK195" s="550"/>
      <c r="BL195" s="550"/>
      <c r="BM195" s="512"/>
      <c r="BN195" s="512"/>
      <c r="BO195" s="512"/>
      <c r="BP195" s="512"/>
      <c r="BQ195" s="512"/>
      <c r="BR195" s="512"/>
      <c r="BS195" s="512"/>
      <c r="BT195" s="512"/>
      <c r="BU195" s="512"/>
      <c r="BV195" s="512"/>
      <c r="BW195" s="512"/>
      <c r="BX195" s="512"/>
      <c r="BY195" s="512"/>
      <c r="BZ195" s="512"/>
      <c r="CA195" s="512"/>
    </row>
    <row r="196" spans="3:79" s="514" customFormat="1" ht="16.5" thickBot="1">
      <c r="C196" s="1410" t="s">
        <v>861</v>
      </c>
      <c r="D196" s="1410"/>
      <c r="E196" s="1410"/>
      <c r="F196" s="1410"/>
      <c r="G196" s="1410"/>
      <c r="H196" s="1410"/>
      <c r="I196" s="1410"/>
      <c r="J196" s="1410"/>
      <c r="K196" s="1410"/>
      <c r="L196" s="1410"/>
      <c r="M196" s="1410"/>
      <c r="N196" s="1410"/>
      <c r="O196" s="1410"/>
      <c r="P196" s="1410"/>
      <c r="Q196" s="1410"/>
      <c r="R196" s="1410"/>
      <c r="S196" s="1410"/>
      <c r="T196" s="1410"/>
      <c r="U196" s="1410"/>
      <c r="V196" s="1410"/>
      <c r="W196" s="1410"/>
      <c r="X196" s="1410"/>
      <c r="Y196" s="1410"/>
      <c r="Z196" s="1410"/>
      <c r="AA196" s="1410"/>
      <c r="AB196" s="515"/>
      <c r="AC196" s="1410" t="s">
        <v>861</v>
      </c>
      <c r="AD196" s="1410"/>
      <c r="AE196" s="1410"/>
      <c r="AF196" s="1410"/>
      <c r="AG196" s="1410"/>
      <c r="AH196" s="1410"/>
      <c r="AI196" s="1410"/>
      <c r="AJ196" s="1410"/>
      <c r="AK196" s="1410"/>
      <c r="AL196" s="1410"/>
      <c r="AM196" s="1410"/>
      <c r="AN196" s="1410"/>
      <c r="AO196" s="1410"/>
      <c r="AP196" s="1410"/>
      <c r="AQ196" s="1410"/>
      <c r="AR196" s="1410"/>
      <c r="AS196" s="1410"/>
      <c r="AT196" s="1410"/>
      <c r="AU196" s="1410"/>
      <c r="AV196" s="1410"/>
      <c r="AW196" s="1410"/>
      <c r="AX196" s="1410"/>
      <c r="AY196" s="1410"/>
      <c r="AZ196" s="1410"/>
      <c r="BA196" s="1410"/>
      <c r="BC196" s="1410" t="s">
        <v>861</v>
      </c>
      <c r="BD196" s="1410"/>
      <c r="BE196" s="1410"/>
      <c r="BF196" s="1410"/>
      <c r="BG196" s="1410"/>
      <c r="BH196" s="1410"/>
      <c r="BI196" s="1410"/>
      <c r="BJ196" s="1410"/>
      <c r="BK196" s="1410"/>
      <c r="BL196" s="1410"/>
      <c r="BM196" s="1410"/>
      <c r="BN196" s="1410"/>
      <c r="BO196" s="1410"/>
      <c r="BP196" s="1410"/>
      <c r="BQ196" s="1410"/>
      <c r="BR196" s="1410"/>
      <c r="BS196" s="1410"/>
      <c r="BT196" s="1410"/>
      <c r="BU196" s="1410"/>
      <c r="BV196" s="1410"/>
      <c r="BW196" s="1410"/>
      <c r="BX196" s="1410"/>
      <c r="BY196" s="1410"/>
      <c r="BZ196" s="1410"/>
      <c r="CA196" s="1410"/>
    </row>
    <row r="197" spans="3:79" s="514" customFormat="1" ht="15.75" customHeight="1">
      <c r="C197" s="516"/>
      <c r="D197" s="1411" t="s">
        <v>95</v>
      </c>
      <c r="E197" s="1411"/>
      <c r="F197" s="1411"/>
      <c r="G197" s="1411"/>
      <c r="H197" s="1411"/>
      <c r="I197" s="1411"/>
      <c r="J197" s="1411"/>
      <c r="K197" s="1411"/>
      <c r="L197" s="1411"/>
      <c r="M197" s="1411"/>
      <c r="N197" s="1411"/>
      <c r="O197" s="1411"/>
      <c r="P197" s="1411"/>
      <c r="Q197" s="1411"/>
      <c r="R197" s="1411"/>
      <c r="S197" s="1411"/>
      <c r="T197" s="1411"/>
      <c r="U197" s="1411"/>
      <c r="V197" s="1411"/>
      <c r="W197" s="1411"/>
      <c r="X197" s="1411"/>
      <c r="Y197" s="1412"/>
      <c r="Z197" s="1412"/>
      <c r="AA197" s="1413"/>
      <c r="AB197" s="515"/>
      <c r="AC197" s="516"/>
      <c r="AD197" s="1411" t="s">
        <v>0</v>
      </c>
      <c r="AE197" s="1411"/>
      <c r="AF197" s="1411"/>
      <c r="AG197" s="1411"/>
      <c r="AH197" s="1411"/>
      <c r="AI197" s="1411"/>
      <c r="AJ197" s="1411"/>
      <c r="AK197" s="1411"/>
      <c r="AL197" s="1411"/>
      <c r="AM197" s="1411"/>
      <c r="AN197" s="1411"/>
      <c r="AO197" s="1411"/>
      <c r="AP197" s="1411"/>
      <c r="AQ197" s="1411"/>
      <c r="AR197" s="1411"/>
      <c r="AS197" s="1411"/>
      <c r="AT197" s="1411"/>
      <c r="AU197" s="1411"/>
      <c r="AV197" s="1411"/>
      <c r="AW197" s="1411"/>
      <c r="AX197" s="1411"/>
      <c r="AY197" s="1412"/>
      <c r="AZ197" s="1412"/>
      <c r="BA197" s="1413"/>
      <c r="BC197" s="516"/>
      <c r="BD197" s="1412" t="s">
        <v>0</v>
      </c>
      <c r="BE197" s="1414"/>
      <c r="BF197" s="1414"/>
      <c r="BG197" s="1414"/>
      <c r="BH197" s="1414"/>
      <c r="BI197" s="1414"/>
      <c r="BJ197" s="1414"/>
      <c r="BK197" s="1414"/>
      <c r="BL197" s="1414"/>
      <c r="BM197" s="1414"/>
      <c r="BN197" s="1414"/>
      <c r="BO197" s="1414"/>
      <c r="BP197" s="1414"/>
      <c r="BQ197" s="1414"/>
      <c r="BR197" s="1414"/>
      <c r="BS197" s="1414"/>
      <c r="BT197" s="1414"/>
      <c r="BU197" s="1414"/>
      <c r="BV197" s="1414"/>
      <c r="BW197" s="1414"/>
      <c r="BX197" s="1414"/>
      <c r="BY197" s="1414"/>
      <c r="BZ197" s="1414"/>
      <c r="CA197" s="1415"/>
    </row>
    <row r="198" spans="3:79" s="514" customFormat="1" ht="15.75" customHeight="1">
      <c r="C198" s="1405" t="s">
        <v>180</v>
      </c>
      <c r="D198" s="1406">
        <v>1</v>
      </c>
      <c r="E198" s="1407"/>
      <c r="F198" s="1408"/>
      <c r="G198" s="1406">
        <v>2</v>
      </c>
      <c r="H198" s="1407"/>
      <c r="I198" s="1408"/>
      <c r="J198" s="1406">
        <v>3</v>
      </c>
      <c r="K198" s="1407"/>
      <c r="L198" s="1408"/>
      <c r="M198" s="1406">
        <v>4</v>
      </c>
      <c r="N198" s="1407"/>
      <c r="O198" s="1408"/>
      <c r="P198" s="1406">
        <v>5</v>
      </c>
      <c r="Q198" s="1407"/>
      <c r="R198" s="1408"/>
      <c r="S198" s="1406">
        <v>6</v>
      </c>
      <c r="T198" s="1407"/>
      <c r="U198" s="1408"/>
      <c r="V198" s="1406" t="s">
        <v>182</v>
      </c>
      <c r="W198" s="1407"/>
      <c r="X198" s="1408"/>
      <c r="Y198" s="1406" t="s">
        <v>179</v>
      </c>
      <c r="Z198" s="1407"/>
      <c r="AA198" s="1409"/>
      <c r="AB198" s="515"/>
      <c r="AC198" s="1405" t="s">
        <v>180</v>
      </c>
      <c r="AD198" s="1406">
        <v>1</v>
      </c>
      <c r="AE198" s="1407"/>
      <c r="AF198" s="1408"/>
      <c r="AG198" s="1406">
        <v>2</v>
      </c>
      <c r="AH198" s="1407"/>
      <c r="AI198" s="1408"/>
      <c r="AJ198" s="1406">
        <v>3</v>
      </c>
      <c r="AK198" s="1407"/>
      <c r="AL198" s="1408"/>
      <c r="AM198" s="1406">
        <v>4</v>
      </c>
      <c r="AN198" s="1407"/>
      <c r="AO198" s="1408"/>
      <c r="AP198" s="1406">
        <v>5</v>
      </c>
      <c r="AQ198" s="1407"/>
      <c r="AR198" s="1408"/>
      <c r="AS198" s="1406">
        <v>6</v>
      </c>
      <c r="AT198" s="1407"/>
      <c r="AU198" s="1408"/>
      <c r="AV198" s="1406" t="s">
        <v>182</v>
      </c>
      <c r="AW198" s="1407"/>
      <c r="AX198" s="1408"/>
      <c r="AY198" s="1406" t="s">
        <v>179</v>
      </c>
      <c r="AZ198" s="1407"/>
      <c r="BA198" s="1409"/>
      <c r="BC198" s="1405" t="s">
        <v>180</v>
      </c>
      <c r="BD198" s="1406">
        <v>1</v>
      </c>
      <c r="BE198" s="1407"/>
      <c r="BF198" s="1408"/>
      <c r="BG198" s="1406">
        <v>2</v>
      </c>
      <c r="BH198" s="1407"/>
      <c r="BI198" s="1408"/>
      <c r="BJ198" s="1406">
        <v>3</v>
      </c>
      <c r="BK198" s="1407"/>
      <c r="BL198" s="1408"/>
      <c r="BM198" s="1406">
        <v>4</v>
      </c>
      <c r="BN198" s="1407"/>
      <c r="BO198" s="1408"/>
      <c r="BP198" s="1406">
        <v>5</v>
      </c>
      <c r="BQ198" s="1407"/>
      <c r="BR198" s="1408"/>
      <c r="BS198" s="1406">
        <v>6</v>
      </c>
      <c r="BT198" s="1407"/>
      <c r="BU198" s="1408"/>
      <c r="BV198" s="1406" t="s">
        <v>182</v>
      </c>
      <c r="BW198" s="1407"/>
      <c r="BX198" s="1408"/>
      <c r="BY198" s="1406" t="s">
        <v>179</v>
      </c>
      <c r="BZ198" s="1407"/>
      <c r="CA198" s="1409"/>
    </row>
    <row r="199" spans="3:79" s="514" customFormat="1" ht="15.75">
      <c r="C199" s="1405"/>
      <c r="D199" s="518" t="s">
        <v>240</v>
      </c>
      <c r="E199" s="518" t="s">
        <v>241</v>
      </c>
      <c r="F199" s="518" t="s">
        <v>234</v>
      </c>
      <c r="G199" s="518" t="s">
        <v>240</v>
      </c>
      <c r="H199" s="518" t="s">
        <v>241</v>
      </c>
      <c r="I199" s="518" t="s">
        <v>234</v>
      </c>
      <c r="J199" s="518" t="s">
        <v>240</v>
      </c>
      <c r="K199" s="518" t="s">
        <v>241</v>
      </c>
      <c r="L199" s="518" t="s">
        <v>234</v>
      </c>
      <c r="M199" s="518" t="s">
        <v>240</v>
      </c>
      <c r="N199" s="518" t="s">
        <v>241</v>
      </c>
      <c r="O199" s="518" t="s">
        <v>234</v>
      </c>
      <c r="P199" s="518" t="s">
        <v>240</v>
      </c>
      <c r="Q199" s="518" t="s">
        <v>241</v>
      </c>
      <c r="R199" s="518" t="s">
        <v>234</v>
      </c>
      <c r="S199" s="518" t="s">
        <v>240</v>
      </c>
      <c r="T199" s="518" t="s">
        <v>241</v>
      </c>
      <c r="U199" s="518" t="s">
        <v>234</v>
      </c>
      <c r="V199" s="518" t="s">
        <v>240</v>
      </c>
      <c r="W199" s="518" t="s">
        <v>241</v>
      </c>
      <c r="X199" s="518" t="s">
        <v>234</v>
      </c>
      <c r="Y199" s="518" t="s">
        <v>240</v>
      </c>
      <c r="Z199" s="518" t="s">
        <v>241</v>
      </c>
      <c r="AA199" s="518" t="s">
        <v>234</v>
      </c>
      <c r="AB199" s="515"/>
      <c r="AC199" s="1405"/>
      <c r="AD199" s="518" t="s">
        <v>240</v>
      </c>
      <c r="AE199" s="518" t="s">
        <v>241</v>
      </c>
      <c r="AF199" s="518" t="s">
        <v>234</v>
      </c>
      <c r="AG199" s="518" t="s">
        <v>240</v>
      </c>
      <c r="AH199" s="518" t="s">
        <v>241</v>
      </c>
      <c r="AI199" s="518" t="s">
        <v>234</v>
      </c>
      <c r="AJ199" s="518" t="s">
        <v>240</v>
      </c>
      <c r="AK199" s="518" t="s">
        <v>241</v>
      </c>
      <c r="AL199" s="518" t="s">
        <v>234</v>
      </c>
      <c r="AM199" s="518" t="s">
        <v>240</v>
      </c>
      <c r="AN199" s="518" t="s">
        <v>241</v>
      </c>
      <c r="AO199" s="518" t="s">
        <v>234</v>
      </c>
      <c r="AP199" s="518" t="s">
        <v>240</v>
      </c>
      <c r="AQ199" s="518" t="s">
        <v>241</v>
      </c>
      <c r="AR199" s="518" t="s">
        <v>234</v>
      </c>
      <c r="AS199" s="518" t="s">
        <v>240</v>
      </c>
      <c r="AT199" s="518" t="s">
        <v>241</v>
      </c>
      <c r="AU199" s="518" t="s">
        <v>234</v>
      </c>
      <c r="AV199" s="518" t="s">
        <v>240</v>
      </c>
      <c r="AW199" s="518" t="s">
        <v>241</v>
      </c>
      <c r="AX199" s="518" t="s">
        <v>234</v>
      </c>
      <c r="AY199" s="518" t="s">
        <v>240</v>
      </c>
      <c r="AZ199" s="518" t="s">
        <v>241</v>
      </c>
      <c r="BA199" s="518" t="s">
        <v>234</v>
      </c>
      <c r="BC199" s="1405"/>
      <c r="BD199" s="518" t="s">
        <v>240</v>
      </c>
      <c r="BE199" s="518" t="s">
        <v>241</v>
      </c>
      <c r="BF199" s="518" t="s">
        <v>234</v>
      </c>
      <c r="BG199" s="518" t="s">
        <v>240</v>
      </c>
      <c r="BH199" s="518" t="s">
        <v>241</v>
      </c>
      <c r="BI199" s="518" t="s">
        <v>234</v>
      </c>
      <c r="BJ199" s="518" t="s">
        <v>240</v>
      </c>
      <c r="BK199" s="518" t="s">
        <v>241</v>
      </c>
      <c r="BL199" s="518" t="s">
        <v>234</v>
      </c>
      <c r="BM199" s="518" t="s">
        <v>240</v>
      </c>
      <c r="BN199" s="518" t="s">
        <v>241</v>
      </c>
      <c r="BO199" s="518" t="s">
        <v>234</v>
      </c>
      <c r="BP199" s="518" t="s">
        <v>240</v>
      </c>
      <c r="BQ199" s="518" t="s">
        <v>241</v>
      </c>
      <c r="BR199" s="518" t="s">
        <v>234</v>
      </c>
      <c r="BS199" s="518" t="s">
        <v>240</v>
      </c>
      <c r="BT199" s="518" t="s">
        <v>241</v>
      </c>
      <c r="BU199" s="518" t="s">
        <v>234</v>
      </c>
      <c r="BV199" s="518" t="s">
        <v>240</v>
      </c>
      <c r="BW199" s="518" t="s">
        <v>241</v>
      </c>
      <c r="BX199" s="518" t="s">
        <v>234</v>
      </c>
      <c r="BY199" s="518" t="s">
        <v>240</v>
      </c>
      <c r="BZ199" s="518" t="s">
        <v>241</v>
      </c>
      <c r="CA199" s="518" t="s">
        <v>234</v>
      </c>
    </row>
    <row r="200" spans="3:79" s="514" customFormat="1" ht="15.75">
      <c r="C200" s="519" t="s">
        <v>183</v>
      </c>
      <c r="D200" s="520">
        <v>0</v>
      </c>
      <c r="E200" s="520">
        <v>0</v>
      </c>
      <c r="F200" s="520">
        <f>D200+E200</f>
        <v>0</v>
      </c>
      <c r="G200" s="520">
        <v>0</v>
      </c>
      <c r="H200" s="520">
        <v>0</v>
      </c>
      <c r="I200" s="520">
        <f>G200+H200</f>
        <v>0</v>
      </c>
      <c r="J200" s="520">
        <v>0</v>
      </c>
      <c r="K200" s="520">
        <v>0</v>
      </c>
      <c r="L200" s="520">
        <f>J200+K200</f>
        <v>0</v>
      </c>
      <c r="M200" s="520">
        <v>0</v>
      </c>
      <c r="N200" s="520">
        <v>0</v>
      </c>
      <c r="O200" s="520">
        <f>M200+N200</f>
        <v>0</v>
      </c>
      <c r="P200" s="520">
        <v>0</v>
      </c>
      <c r="Q200" s="520">
        <v>0</v>
      </c>
      <c r="R200" s="520">
        <f>P200+Q200</f>
        <v>0</v>
      </c>
      <c r="S200" s="520">
        <v>0</v>
      </c>
      <c r="T200" s="520">
        <v>0</v>
      </c>
      <c r="U200" s="520">
        <f>S200+T200</f>
        <v>0</v>
      </c>
      <c r="V200" s="520"/>
      <c r="W200" s="520"/>
      <c r="X200" s="520">
        <f>V200+W200</f>
        <v>0</v>
      </c>
      <c r="Y200" s="521">
        <f t="shared" ref="Y200" si="591">D200+G200+J200+M200+P200+S200+V200</f>
        <v>0</v>
      </c>
      <c r="Z200" s="521">
        <f t="shared" ref="Z200" si="592">E200+H200+K200+N200+Q200+T200+W200</f>
        <v>0</v>
      </c>
      <c r="AA200" s="521">
        <f t="shared" ref="AA200" si="593">F200+I200+L200+O200+R200+U200+X200</f>
        <v>0</v>
      </c>
      <c r="AB200" s="512"/>
      <c r="AC200" s="519" t="s">
        <v>183</v>
      </c>
      <c r="AD200" s="520">
        <v>0</v>
      </c>
      <c r="AE200" s="520">
        <v>0</v>
      </c>
      <c r="AF200" s="520">
        <f>AD200+AE200</f>
        <v>0</v>
      </c>
      <c r="AG200" s="520">
        <v>0</v>
      </c>
      <c r="AH200" s="520">
        <v>0</v>
      </c>
      <c r="AI200" s="520">
        <f>AG200+AH200</f>
        <v>0</v>
      </c>
      <c r="AJ200" s="520">
        <v>0</v>
      </c>
      <c r="AK200" s="520">
        <v>0</v>
      </c>
      <c r="AL200" s="520">
        <f>AJ200+AK200</f>
        <v>0</v>
      </c>
      <c r="AM200" s="520">
        <v>0</v>
      </c>
      <c r="AN200" s="520">
        <v>0</v>
      </c>
      <c r="AO200" s="520">
        <f>AM200+AN200</f>
        <v>0</v>
      </c>
      <c r="AP200" s="520">
        <v>0</v>
      </c>
      <c r="AQ200" s="520">
        <v>0</v>
      </c>
      <c r="AR200" s="520">
        <f>AP200+AQ200</f>
        <v>0</v>
      </c>
      <c r="AS200" s="520">
        <v>0</v>
      </c>
      <c r="AT200" s="520">
        <v>0</v>
      </c>
      <c r="AU200" s="520">
        <f>AS200+AT200</f>
        <v>0</v>
      </c>
      <c r="AV200" s="520">
        <v>0</v>
      </c>
      <c r="AW200" s="520">
        <v>0</v>
      </c>
      <c r="AX200" s="520">
        <f>AV200+AW200</f>
        <v>0</v>
      </c>
      <c r="AY200" s="521">
        <f>AD200+AG200+AJ200+AM200+AP200+AS200+AV200</f>
        <v>0</v>
      </c>
      <c r="AZ200" s="521">
        <f>AE200+AH200+AK200+AN200+AQ200+AT200+AW200</f>
        <v>0</v>
      </c>
      <c r="BA200" s="522">
        <f>AY200+AZ200</f>
        <v>0</v>
      </c>
      <c r="BC200" s="519" t="s">
        <v>183</v>
      </c>
      <c r="BD200" s="520">
        <f t="shared" ref="BD200:BD208" si="594">D200+AD200</f>
        <v>0</v>
      </c>
      <c r="BE200" s="520">
        <f t="shared" ref="BE200:BE208" si="595">E200+AE200</f>
        <v>0</v>
      </c>
      <c r="BF200" s="520">
        <f t="shared" ref="BF200:BF208" si="596">F200+AF200</f>
        <v>0</v>
      </c>
      <c r="BG200" s="520">
        <f t="shared" ref="BG200:BG208" si="597">G200+AG200</f>
        <v>0</v>
      </c>
      <c r="BH200" s="520">
        <f t="shared" ref="BH200:BH208" si="598">H200+AH200</f>
        <v>0</v>
      </c>
      <c r="BI200" s="520">
        <f t="shared" ref="BI200:BI208" si="599">I200+AI200</f>
        <v>0</v>
      </c>
      <c r="BJ200" s="520">
        <f t="shared" ref="BJ200:BJ208" si="600">J200+AJ200</f>
        <v>0</v>
      </c>
      <c r="BK200" s="520">
        <f t="shared" ref="BK200:BK208" si="601">K200+AK200</f>
        <v>0</v>
      </c>
      <c r="BL200" s="520">
        <f t="shared" ref="BL200:BL208" si="602">L200+AL200</f>
        <v>0</v>
      </c>
      <c r="BM200" s="520">
        <f t="shared" ref="BM200:BM208" si="603">M200+AM200</f>
        <v>0</v>
      </c>
      <c r="BN200" s="520">
        <f t="shared" ref="BN200:BN208" si="604">N200+AN200</f>
        <v>0</v>
      </c>
      <c r="BO200" s="520">
        <f t="shared" ref="BO200:BO208" si="605">O200+AO200</f>
        <v>0</v>
      </c>
      <c r="BP200" s="520">
        <f t="shared" ref="BP200:BP208" si="606">P200+AP200</f>
        <v>0</v>
      </c>
      <c r="BQ200" s="520">
        <f t="shared" ref="BQ200:BQ208" si="607">Q200+AQ200</f>
        <v>0</v>
      </c>
      <c r="BR200" s="520">
        <f t="shared" ref="BR200:BR208" si="608">R200+AR200</f>
        <v>0</v>
      </c>
      <c r="BS200" s="520">
        <f t="shared" ref="BS200:BS208" si="609">S200+AS200</f>
        <v>0</v>
      </c>
      <c r="BT200" s="520">
        <f t="shared" ref="BT200:BT208" si="610">T200+AT200</f>
        <v>0</v>
      </c>
      <c r="BU200" s="520">
        <f t="shared" ref="BU200:BU208" si="611">U200+AU200</f>
        <v>0</v>
      </c>
      <c r="BV200" s="520">
        <f t="shared" ref="BV200:BV208" si="612">V200+AV200</f>
        <v>0</v>
      </c>
      <c r="BW200" s="520">
        <f t="shared" ref="BW200:BW208" si="613">W200+AW200</f>
        <v>0</v>
      </c>
      <c r="BX200" s="520">
        <f t="shared" ref="BX200:BX208" si="614">X200+AX200</f>
        <v>0</v>
      </c>
      <c r="BY200" s="520">
        <f t="shared" ref="BY200:BY208" si="615">Y200+AY200</f>
        <v>0</v>
      </c>
      <c r="BZ200" s="520">
        <f t="shared" ref="BZ200:BZ208" si="616">Z200+AZ200</f>
        <v>0</v>
      </c>
      <c r="CA200" s="520">
        <f t="shared" ref="CA200:CA208" si="617">AA200+BA200</f>
        <v>0</v>
      </c>
    </row>
    <row r="201" spans="3:79" s="514" customFormat="1" ht="15.75">
      <c r="C201" s="519" t="s">
        <v>259</v>
      </c>
      <c r="D201" s="520">
        <v>29</v>
      </c>
      <c r="E201" s="520">
        <v>21</v>
      </c>
      <c r="F201" s="520">
        <f t="shared" ref="F201:F207" si="618">D201+E201</f>
        <v>50</v>
      </c>
      <c r="G201" s="520">
        <v>0</v>
      </c>
      <c r="H201" s="520">
        <v>0</v>
      </c>
      <c r="I201" s="520">
        <f t="shared" ref="I201:I207" si="619">G201+H201</f>
        <v>0</v>
      </c>
      <c r="J201" s="520">
        <v>0</v>
      </c>
      <c r="K201" s="520">
        <v>0</v>
      </c>
      <c r="L201" s="520">
        <f t="shared" ref="L201:L207" si="620">J201+K201</f>
        <v>0</v>
      </c>
      <c r="M201" s="520">
        <v>0</v>
      </c>
      <c r="N201" s="520">
        <v>0</v>
      </c>
      <c r="O201" s="520">
        <f t="shared" ref="O201:O207" si="621">M201+N201</f>
        <v>0</v>
      </c>
      <c r="P201" s="520">
        <v>0</v>
      </c>
      <c r="Q201" s="520">
        <v>0</v>
      </c>
      <c r="R201" s="520">
        <f t="shared" ref="R201:R207" si="622">P201+Q201</f>
        <v>0</v>
      </c>
      <c r="S201" s="520">
        <v>0</v>
      </c>
      <c r="T201" s="520">
        <v>0</v>
      </c>
      <c r="U201" s="520">
        <f t="shared" ref="U201:U207" si="623">S201+T201</f>
        <v>0</v>
      </c>
      <c r="V201" s="520"/>
      <c r="W201" s="520"/>
      <c r="X201" s="520">
        <f t="shared" ref="X201:X207" si="624">V201+W201</f>
        <v>0</v>
      </c>
      <c r="Y201" s="521">
        <f t="shared" ref="Y201:Y207" si="625">D201+G201+J201+M201+P201+S201+V201</f>
        <v>29</v>
      </c>
      <c r="Z201" s="521">
        <f t="shared" ref="Z201:Z207" si="626">E201+H201+K201+N201+Q201+T201+W201</f>
        <v>21</v>
      </c>
      <c r="AA201" s="521">
        <f t="shared" ref="AA201:AA207" si="627">F201+I201+L201+O201+R201+U201+X201</f>
        <v>50</v>
      </c>
      <c r="AB201" s="512"/>
      <c r="AC201" s="519" t="s">
        <v>259</v>
      </c>
      <c r="AD201" s="520">
        <v>113</v>
      </c>
      <c r="AE201" s="520">
        <v>172</v>
      </c>
      <c r="AF201" s="520">
        <f t="shared" ref="AF201:AF207" si="628">AD201+AE201</f>
        <v>285</v>
      </c>
      <c r="AG201" s="520">
        <v>0</v>
      </c>
      <c r="AH201" s="520">
        <v>0</v>
      </c>
      <c r="AI201" s="520">
        <f t="shared" ref="AI201:AI207" si="629">AG201+AH201</f>
        <v>0</v>
      </c>
      <c r="AJ201" s="520">
        <v>0</v>
      </c>
      <c r="AK201" s="520">
        <v>0</v>
      </c>
      <c r="AL201" s="520">
        <f t="shared" ref="AL201:AL207" si="630">AJ201+AK201</f>
        <v>0</v>
      </c>
      <c r="AM201" s="520">
        <v>0</v>
      </c>
      <c r="AN201" s="520">
        <v>0</v>
      </c>
      <c r="AO201" s="520">
        <f t="shared" ref="AO201:AO207" si="631">AM201+AN201</f>
        <v>0</v>
      </c>
      <c r="AP201" s="520">
        <v>0</v>
      </c>
      <c r="AQ201" s="520">
        <v>0</v>
      </c>
      <c r="AR201" s="520">
        <f t="shared" ref="AR201:AR207" si="632">AP201+AQ201</f>
        <v>0</v>
      </c>
      <c r="AS201" s="745">
        <v>0</v>
      </c>
      <c r="AT201" s="745">
        <v>0</v>
      </c>
      <c r="AU201" s="520">
        <f t="shared" ref="AU201:AU207" si="633">AS201+AT201</f>
        <v>0</v>
      </c>
      <c r="AV201" s="520">
        <v>0</v>
      </c>
      <c r="AW201" s="520">
        <v>0</v>
      </c>
      <c r="AX201" s="520">
        <f t="shared" ref="AX201:AX207" si="634">AV201+AW201</f>
        <v>0</v>
      </c>
      <c r="AY201" s="521">
        <f t="shared" ref="AY201:AY207" si="635">AD201+AG201+AJ201+AM201+AP201+AS201+AV201</f>
        <v>113</v>
      </c>
      <c r="AZ201" s="521">
        <f t="shared" ref="AZ201:AZ207" si="636">AE201+AH201+AK201+AN201+AQ201+AT201+AW201</f>
        <v>172</v>
      </c>
      <c r="BA201" s="522">
        <f t="shared" ref="BA201:BA207" si="637">AY201+AZ201</f>
        <v>285</v>
      </c>
      <c r="BC201" s="519" t="s">
        <v>259</v>
      </c>
      <c r="BD201" s="520">
        <f t="shared" si="594"/>
        <v>142</v>
      </c>
      <c r="BE201" s="520">
        <f t="shared" si="595"/>
        <v>193</v>
      </c>
      <c r="BF201" s="520">
        <f t="shared" si="596"/>
        <v>335</v>
      </c>
      <c r="BG201" s="520">
        <f t="shared" si="597"/>
        <v>0</v>
      </c>
      <c r="BH201" s="520">
        <f t="shared" si="598"/>
        <v>0</v>
      </c>
      <c r="BI201" s="520">
        <f t="shared" si="599"/>
        <v>0</v>
      </c>
      <c r="BJ201" s="520">
        <f t="shared" si="600"/>
        <v>0</v>
      </c>
      <c r="BK201" s="520">
        <f t="shared" si="601"/>
        <v>0</v>
      </c>
      <c r="BL201" s="520">
        <f t="shared" si="602"/>
        <v>0</v>
      </c>
      <c r="BM201" s="520">
        <f t="shared" si="603"/>
        <v>0</v>
      </c>
      <c r="BN201" s="520">
        <f t="shared" si="604"/>
        <v>0</v>
      </c>
      <c r="BO201" s="520">
        <f t="shared" si="605"/>
        <v>0</v>
      </c>
      <c r="BP201" s="520">
        <f t="shared" si="606"/>
        <v>0</v>
      </c>
      <c r="BQ201" s="520">
        <f t="shared" si="607"/>
        <v>0</v>
      </c>
      <c r="BR201" s="520">
        <f t="shared" si="608"/>
        <v>0</v>
      </c>
      <c r="BS201" s="520">
        <f t="shared" si="609"/>
        <v>0</v>
      </c>
      <c r="BT201" s="520">
        <f t="shared" si="610"/>
        <v>0</v>
      </c>
      <c r="BU201" s="520">
        <f t="shared" si="611"/>
        <v>0</v>
      </c>
      <c r="BV201" s="520">
        <f t="shared" si="612"/>
        <v>0</v>
      </c>
      <c r="BW201" s="520">
        <f t="shared" si="613"/>
        <v>0</v>
      </c>
      <c r="BX201" s="520">
        <f t="shared" si="614"/>
        <v>0</v>
      </c>
      <c r="BY201" s="520">
        <f t="shared" si="615"/>
        <v>142</v>
      </c>
      <c r="BZ201" s="520">
        <f t="shared" si="616"/>
        <v>193</v>
      </c>
      <c r="CA201" s="520">
        <f t="shared" si="617"/>
        <v>335</v>
      </c>
    </row>
    <row r="202" spans="3:79" s="514" customFormat="1" ht="15.75">
      <c r="C202" s="519" t="s">
        <v>260</v>
      </c>
      <c r="D202" s="520">
        <v>33</v>
      </c>
      <c r="E202" s="520">
        <v>32</v>
      </c>
      <c r="F202" s="520">
        <f t="shared" si="618"/>
        <v>65</v>
      </c>
      <c r="G202" s="520">
        <v>18</v>
      </c>
      <c r="H202" s="520">
        <v>15</v>
      </c>
      <c r="I202" s="520">
        <f t="shared" si="619"/>
        <v>33</v>
      </c>
      <c r="J202" s="520">
        <v>4</v>
      </c>
      <c r="K202" s="520">
        <v>6</v>
      </c>
      <c r="L202" s="520">
        <f t="shared" si="620"/>
        <v>10</v>
      </c>
      <c r="M202" s="520">
        <v>0</v>
      </c>
      <c r="N202" s="520">
        <v>0</v>
      </c>
      <c r="O202" s="520">
        <f t="shared" si="621"/>
        <v>0</v>
      </c>
      <c r="P202" s="520">
        <v>0</v>
      </c>
      <c r="Q202" s="520">
        <v>0</v>
      </c>
      <c r="R202" s="520">
        <f t="shared" si="622"/>
        <v>0</v>
      </c>
      <c r="S202" s="520">
        <v>0</v>
      </c>
      <c r="T202" s="520">
        <v>0</v>
      </c>
      <c r="U202" s="520">
        <f t="shared" si="623"/>
        <v>0</v>
      </c>
      <c r="V202" s="520"/>
      <c r="W202" s="520"/>
      <c r="X202" s="520">
        <f t="shared" si="624"/>
        <v>0</v>
      </c>
      <c r="Y202" s="521">
        <f t="shared" si="625"/>
        <v>55</v>
      </c>
      <c r="Z202" s="521">
        <f t="shared" si="626"/>
        <v>53</v>
      </c>
      <c r="AA202" s="521">
        <f t="shared" si="627"/>
        <v>108</v>
      </c>
      <c r="AB202" s="512"/>
      <c r="AC202" s="519" t="s">
        <v>260</v>
      </c>
      <c r="AD202" s="520">
        <v>314</v>
      </c>
      <c r="AE202" s="520">
        <v>605</v>
      </c>
      <c r="AF202" s="520">
        <f t="shared" si="628"/>
        <v>919</v>
      </c>
      <c r="AG202" s="520">
        <v>233</v>
      </c>
      <c r="AH202" s="520">
        <v>209</v>
      </c>
      <c r="AI202" s="520">
        <f t="shared" si="629"/>
        <v>442</v>
      </c>
      <c r="AJ202" s="520">
        <v>201</v>
      </c>
      <c r="AK202" s="520">
        <v>185</v>
      </c>
      <c r="AL202" s="520">
        <f t="shared" si="630"/>
        <v>386</v>
      </c>
      <c r="AM202" s="520">
        <v>2</v>
      </c>
      <c r="AN202" s="520">
        <v>2</v>
      </c>
      <c r="AO202" s="520">
        <f t="shared" si="631"/>
        <v>4</v>
      </c>
      <c r="AP202" s="520">
        <v>0</v>
      </c>
      <c r="AQ202" s="520">
        <v>0</v>
      </c>
      <c r="AR202" s="520">
        <f t="shared" si="632"/>
        <v>0</v>
      </c>
      <c r="AS202" s="520">
        <v>0</v>
      </c>
      <c r="AT202" s="520">
        <v>0</v>
      </c>
      <c r="AU202" s="520">
        <f t="shared" si="633"/>
        <v>0</v>
      </c>
      <c r="AV202" s="520">
        <v>0</v>
      </c>
      <c r="AW202" s="520">
        <v>0</v>
      </c>
      <c r="AX202" s="520">
        <f t="shared" si="634"/>
        <v>0</v>
      </c>
      <c r="AY202" s="521">
        <f t="shared" si="635"/>
        <v>750</v>
      </c>
      <c r="AZ202" s="521">
        <f t="shared" si="636"/>
        <v>1001</v>
      </c>
      <c r="BA202" s="522">
        <f t="shared" si="637"/>
        <v>1751</v>
      </c>
      <c r="BC202" s="519" t="s">
        <v>260</v>
      </c>
      <c r="BD202" s="520">
        <f t="shared" si="594"/>
        <v>347</v>
      </c>
      <c r="BE202" s="520">
        <f t="shared" si="595"/>
        <v>637</v>
      </c>
      <c r="BF202" s="520">
        <f t="shared" si="596"/>
        <v>984</v>
      </c>
      <c r="BG202" s="520">
        <f t="shared" si="597"/>
        <v>251</v>
      </c>
      <c r="BH202" s="520">
        <f t="shared" si="598"/>
        <v>224</v>
      </c>
      <c r="BI202" s="520">
        <f t="shared" si="599"/>
        <v>475</v>
      </c>
      <c r="BJ202" s="520">
        <f t="shared" si="600"/>
        <v>205</v>
      </c>
      <c r="BK202" s="520">
        <f t="shared" si="601"/>
        <v>191</v>
      </c>
      <c r="BL202" s="520">
        <f t="shared" si="602"/>
        <v>396</v>
      </c>
      <c r="BM202" s="520">
        <f t="shared" si="603"/>
        <v>2</v>
      </c>
      <c r="BN202" s="520">
        <f t="shared" si="604"/>
        <v>2</v>
      </c>
      <c r="BO202" s="520">
        <f t="shared" si="605"/>
        <v>4</v>
      </c>
      <c r="BP202" s="520">
        <f t="shared" si="606"/>
        <v>0</v>
      </c>
      <c r="BQ202" s="520">
        <f t="shared" si="607"/>
        <v>0</v>
      </c>
      <c r="BR202" s="520">
        <f t="shared" si="608"/>
        <v>0</v>
      </c>
      <c r="BS202" s="520">
        <f t="shared" si="609"/>
        <v>0</v>
      </c>
      <c r="BT202" s="520">
        <f t="shared" si="610"/>
        <v>0</v>
      </c>
      <c r="BU202" s="520">
        <f t="shared" si="611"/>
        <v>0</v>
      </c>
      <c r="BV202" s="520">
        <f t="shared" si="612"/>
        <v>0</v>
      </c>
      <c r="BW202" s="520">
        <f t="shared" si="613"/>
        <v>0</v>
      </c>
      <c r="BX202" s="520">
        <f t="shared" si="614"/>
        <v>0</v>
      </c>
      <c r="BY202" s="520">
        <f t="shared" si="615"/>
        <v>805</v>
      </c>
      <c r="BZ202" s="520">
        <f t="shared" si="616"/>
        <v>1054</v>
      </c>
      <c r="CA202" s="520">
        <f t="shared" si="617"/>
        <v>1859</v>
      </c>
    </row>
    <row r="203" spans="3:79" s="514" customFormat="1" ht="15.75">
      <c r="C203" s="519" t="s">
        <v>261</v>
      </c>
      <c r="D203" s="520">
        <v>47</v>
      </c>
      <c r="E203" s="520">
        <v>51</v>
      </c>
      <c r="F203" s="520">
        <f t="shared" si="618"/>
        <v>98</v>
      </c>
      <c r="G203" s="520">
        <v>45</v>
      </c>
      <c r="H203" s="520">
        <v>42</v>
      </c>
      <c r="I203" s="520">
        <f t="shared" si="619"/>
        <v>87</v>
      </c>
      <c r="J203" s="520">
        <v>22</v>
      </c>
      <c r="K203" s="520">
        <v>9</v>
      </c>
      <c r="L203" s="520">
        <f t="shared" si="620"/>
        <v>31</v>
      </c>
      <c r="M203" s="520">
        <v>2</v>
      </c>
      <c r="N203" s="520">
        <v>3</v>
      </c>
      <c r="O203" s="520">
        <f t="shared" si="621"/>
        <v>5</v>
      </c>
      <c r="P203" s="520">
        <v>1</v>
      </c>
      <c r="Q203" s="520">
        <v>1</v>
      </c>
      <c r="R203" s="520">
        <f t="shared" si="622"/>
        <v>2</v>
      </c>
      <c r="S203" s="520">
        <v>0</v>
      </c>
      <c r="T203" s="520">
        <v>0</v>
      </c>
      <c r="U203" s="520">
        <f t="shared" si="623"/>
        <v>0</v>
      </c>
      <c r="V203" s="520"/>
      <c r="W203" s="520"/>
      <c r="X203" s="520">
        <f t="shared" si="624"/>
        <v>0</v>
      </c>
      <c r="Y203" s="521">
        <f t="shared" si="625"/>
        <v>117</v>
      </c>
      <c r="Z203" s="521">
        <f t="shared" si="626"/>
        <v>106</v>
      </c>
      <c r="AA203" s="521">
        <f t="shared" si="627"/>
        <v>223</v>
      </c>
      <c r="AB203" s="512"/>
      <c r="AC203" s="519" t="s">
        <v>261</v>
      </c>
      <c r="AD203" s="520">
        <v>387</v>
      </c>
      <c r="AE203" s="520">
        <v>322</v>
      </c>
      <c r="AF203" s="520">
        <f t="shared" si="628"/>
        <v>709</v>
      </c>
      <c r="AG203" s="520">
        <v>259</v>
      </c>
      <c r="AH203" s="520">
        <v>185</v>
      </c>
      <c r="AI203" s="520">
        <f t="shared" si="629"/>
        <v>444</v>
      </c>
      <c r="AJ203" s="520">
        <v>188</v>
      </c>
      <c r="AK203" s="520">
        <v>147</v>
      </c>
      <c r="AL203" s="520">
        <f t="shared" si="630"/>
        <v>335</v>
      </c>
      <c r="AM203" s="520">
        <v>50</v>
      </c>
      <c r="AN203" s="520">
        <v>52</v>
      </c>
      <c r="AO203" s="520">
        <f t="shared" si="631"/>
        <v>102</v>
      </c>
      <c r="AP203" s="520">
        <v>1</v>
      </c>
      <c r="AQ203" s="520">
        <v>1</v>
      </c>
      <c r="AR203" s="520">
        <f t="shared" si="632"/>
        <v>2</v>
      </c>
      <c r="AS203" s="520">
        <v>0</v>
      </c>
      <c r="AT203" s="520">
        <v>0</v>
      </c>
      <c r="AU203" s="520">
        <f t="shared" si="633"/>
        <v>0</v>
      </c>
      <c r="AV203" s="520">
        <v>0</v>
      </c>
      <c r="AW203" s="520">
        <v>0</v>
      </c>
      <c r="AX203" s="520">
        <f t="shared" si="634"/>
        <v>0</v>
      </c>
      <c r="AY203" s="521">
        <f t="shared" si="635"/>
        <v>885</v>
      </c>
      <c r="AZ203" s="521">
        <f t="shared" si="636"/>
        <v>707</v>
      </c>
      <c r="BA203" s="522">
        <f t="shared" si="637"/>
        <v>1592</v>
      </c>
      <c r="BC203" s="519" t="s">
        <v>261</v>
      </c>
      <c r="BD203" s="520">
        <f t="shared" si="594"/>
        <v>434</v>
      </c>
      <c r="BE203" s="520">
        <f t="shared" si="595"/>
        <v>373</v>
      </c>
      <c r="BF203" s="520">
        <f t="shared" si="596"/>
        <v>807</v>
      </c>
      <c r="BG203" s="520">
        <f t="shared" si="597"/>
        <v>304</v>
      </c>
      <c r="BH203" s="520">
        <f t="shared" si="598"/>
        <v>227</v>
      </c>
      <c r="BI203" s="520">
        <f t="shared" si="599"/>
        <v>531</v>
      </c>
      <c r="BJ203" s="520">
        <f t="shared" si="600"/>
        <v>210</v>
      </c>
      <c r="BK203" s="520">
        <f t="shared" si="601"/>
        <v>156</v>
      </c>
      <c r="BL203" s="520">
        <f t="shared" si="602"/>
        <v>366</v>
      </c>
      <c r="BM203" s="520">
        <f t="shared" si="603"/>
        <v>52</v>
      </c>
      <c r="BN203" s="520">
        <f t="shared" si="604"/>
        <v>55</v>
      </c>
      <c r="BO203" s="520">
        <f t="shared" si="605"/>
        <v>107</v>
      </c>
      <c r="BP203" s="520">
        <f t="shared" si="606"/>
        <v>2</v>
      </c>
      <c r="BQ203" s="520">
        <f t="shared" si="607"/>
        <v>2</v>
      </c>
      <c r="BR203" s="520">
        <f t="shared" si="608"/>
        <v>4</v>
      </c>
      <c r="BS203" s="520">
        <f t="shared" si="609"/>
        <v>0</v>
      </c>
      <c r="BT203" s="520">
        <f t="shared" si="610"/>
        <v>0</v>
      </c>
      <c r="BU203" s="520">
        <f t="shared" si="611"/>
        <v>0</v>
      </c>
      <c r="BV203" s="520">
        <f t="shared" si="612"/>
        <v>0</v>
      </c>
      <c r="BW203" s="520">
        <f t="shared" si="613"/>
        <v>0</v>
      </c>
      <c r="BX203" s="520">
        <f t="shared" si="614"/>
        <v>0</v>
      </c>
      <c r="BY203" s="520">
        <f t="shared" si="615"/>
        <v>1002</v>
      </c>
      <c r="BZ203" s="520">
        <f t="shared" si="616"/>
        <v>813</v>
      </c>
      <c r="CA203" s="520">
        <f t="shared" si="617"/>
        <v>1815</v>
      </c>
    </row>
    <row r="204" spans="3:79" s="514" customFormat="1" ht="15.75">
      <c r="C204" s="519" t="s">
        <v>262</v>
      </c>
      <c r="D204" s="520">
        <v>19</v>
      </c>
      <c r="E204" s="520">
        <v>18</v>
      </c>
      <c r="F204" s="520">
        <f t="shared" si="618"/>
        <v>37</v>
      </c>
      <c r="G204" s="520">
        <v>25</v>
      </c>
      <c r="H204" s="520">
        <v>22</v>
      </c>
      <c r="I204" s="520">
        <f t="shared" si="619"/>
        <v>47</v>
      </c>
      <c r="J204" s="520">
        <v>13</v>
      </c>
      <c r="K204" s="520">
        <v>17</v>
      </c>
      <c r="L204" s="520">
        <f t="shared" si="620"/>
        <v>30</v>
      </c>
      <c r="M204" s="520">
        <v>8</v>
      </c>
      <c r="N204" s="520">
        <v>10</v>
      </c>
      <c r="O204" s="520">
        <f t="shared" si="621"/>
        <v>18</v>
      </c>
      <c r="P204" s="520">
        <v>1</v>
      </c>
      <c r="Q204" s="520">
        <v>5</v>
      </c>
      <c r="R204" s="520">
        <f t="shared" si="622"/>
        <v>6</v>
      </c>
      <c r="S204" s="520">
        <v>2</v>
      </c>
      <c r="T204" s="520">
        <v>0</v>
      </c>
      <c r="U204" s="520">
        <f t="shared" si="623"/>
        <v>2</v>
      </c>
      <c r="V204" s="520"/>
      <c r="W204" s="520"/>
      <c r="X204" s="520">
        <f t="shared" si="624"/>
        <v>0</v>
      </c>
      <c r="Y204" s="521">
        <f t="shared" si="625"/>
        <v>68</v>
      </c>
      <c r="Z204" s="521">
        <f t="shared" si="626"/>
        <v>72</v>
      </c>
      <c r="AA204" s="521">
        <f t="shared" si="627"/>
        <v>140</v>
      </c>
      <c r="AB204" s="512"/>
      <c r="AC204" s="519" t="s">
        <v>262</v>
      </c>
      <c r="AD204" s="520">
        <v>115</v>
      </c>
      <c r="AE204" s="520">
        <v>110</v>
      </c>
      <c r="AF204" s="520">
        <f t="shared" si="628"/>
        <v>225</v>
      </c>
      <c r="AG204" s="520">
        <v>189</v>
      </c>
      <c r="AH204" s="520">
        <v>179</v>
      </c>
      <c r="AI204" s="520">
        <f t="shared" si="629"/>
        <v>368</v>
      </c>
      <c r="AJ204" s="520">
        <v>544</v>
      </c>
      <c r="AK204" s="520">
        <v>305</v>
      </c>
      <c r="AL204" s="520">
        <f t="shared" si="630"/>
        <v>849</v>
      </c>
      <c r="AM204" s="520">
        <v>40</v>
      </c>
      <c r="AN204" s="520">
        <v>42</v>
      </c>
      <c r="AO204" s="520">
        <f t="shared" si="631"/>
        <v>82</v>
      </c>
      <c r="AP204" s="520">
        <v>12</v>
      </c>
      <c r="AQ204" s="520">
        <v>12</v>
      </c>
      <c r="AR204" s="520">
        <f t="shared" si="632"/>
        <v>24</v>
      </c>
      <c r="AS204" s="520">
        <v>5</v>
      </c>
      <c r="AT204" s="520">
        <v>5</v>
      </c>
      <c r="AU204" s="520">
        <f t="shared" si="633"/>
        <v>10</v>
      </c>
      <c r="AV204" s="520">
        <v>0</v>
      </c>
      <c r="AW204" s="520">
        <v>0</v>
      </c>
      <c r="AX204" s="520">
        <f t="shared" si="634"/>
        <v>0</v>
      </c>
      <c r="AY204" s="521">
        <f t="shared" si="635"/>
        <v>905</v>
      </c>
      <c r="AZ204" s="521">
        <f t="shared" si="636"/>
        <v>653</v>
      </c>
      <c r="BA204" s="522">
        <f t="shared" si="637"/>
        <v>1558</v>
      </c>
      <c r="BC204" s="519" t="s">
        <v>262</v>
      </c>
      <c r="BD204" s="520">
        <f t="shared" si="594"/>
        <v>134</v>
      </c>
      <c r="BE204" s="520">
        <f t="shared" si="595"/>
        <v>128</v>
      </c>
      <c r="BF204" s="520">
        <f t="shared" si="596"/>
        <v>262</v>
      </c>
      <c r="BG204" s="520">
        <f t="shared" si="597"/>
        <v>214</v>
      </c>
      <c r="BH204" s="520">
        <f t="shared" si="598"/>
        <v>201</v>
      </c>
      <c r="BI204" s="520">
        <f t="shared" si="599"/>
        <v>415</v>
      </c>
      <c r="BJ204" s="520">
        <f t="shared" si="600"/>
        <v>557</v>
      </c>
      <c r="BK204" s="520">
        <f t="shared" si="601"/>
        <v>322</v>
      </c>
      <c r="BL204" s="520">
        <f t="shared" si="602"/>
        <v>879</v>
      </c>
      <c r="BM204" s="520">
        <f t="shared" si="603"/>
        <v>48</v>
      </c>
      <c r="BN204" s="520">
        <f t="shared" si="604"/>
        <v>52</v>
      </c>
      <c r="BO204" s="520">
        <f t="shared" si="605"/>
        <v>100</v>
      </c>
      <c r="BP204" s="520">
        <f t="shared" si="606"/>
        <v>13</v>
      </c>
      <c r="BQ204" s="520">
        <f t="shared" si="607"/>
        <v>17</v>
      </c>
      <c r="BR204" s="520">
        <f t="shared" si="608"/>
        <v>30</v>
      </c>
      <c r="BS204" s="520">
        <f t="shared" si="609"/>
        <v>7</v>
      </c>
      <c r="BT204" s="520">
        <f t="shared" si="610"/>
        <v>5</v>
      </c>
      <c r="BU204" s="520">
        <f t="shared" si="611"/>
        <v>12</v>
      </c>
      <c r="BV204" s="520">
        <f t="shared" si="612"/>
        <v>0</v>
      </c>
      <c r="BW204" s="520">
        <f t="shared" si="613"/>
        <v>0</v>
      </c>
      <c r="BX204" s="520">
        <f t="shared" si="614"/>
        <v>0</v>
      </c>
      <c r="BY204" s="520">
        <f t="shared" si="615"/>
        <v>973</v>
      </c>
      <c r="BZ204" s="520">
        <f t="shared" si="616"/>
        <v>725</v>
      </c>
      <c r="CA204" s="520">
        <f t="shared" si="617"/>
        <v>1698</v>
      </c>
    </row>
    <row r="205" spans="3:79" s="514" customFormat="1" ht="15.75">
      <c r="C205" s="519" t="s">
        <v>263</v>
      </c>
      <c r="D205" s="520">
        <v>15</v>
      </c>
      <c r="E205" s="520">
        <v>11</v>
      </c>
      <c r="F205" s="520">
        <f t="shared" si="618"/>
        <v>26</v>
      </c>
      <c r="G205" s="520">
        <v>8</v>
      </c>
      <c r="H205" s="520">
        <v>13</v>
      </c>
      <c r="I205" s="520">
        <f t="shared" si="619"/>
        <v>21</v>
      </c>
      <c r="J205" s="520">
        <v>17</v>
      </c>
      <c r="K205" s="520">
        <v>15</v>
      </c>
      <c r="L205" s="520">
        <f t="shared" si="620"/>
        <v>32</v>
      </c>
      <c r="M205" s="520">
        <v>5</v>
      </c>
      <c r="N205" s="520">
        <v>1</v>
      </c>
      <c r="O205" s="520">
        <f t="shared" si="621"/>
        <v>6</v>
      </c>
      <c r="P205" s="520">
        <v>5</v>
      </c>
      <c r="Q205" s="520">
        <v>8</v>
      </c>
      <c r="R205" s="520">
        <f t="shared" si="622"/>
        <v>13</v>
      </c>
      <c r="S205" s="520">
        <v>4</v>
      </c>
      <c r="T205" s="520">
        <v>3</v>
      </c>
      <c r="U205" s="520">
        <f t="shared" si="623"/>
        <v>7</v>
      </c>
      <c r="V205" s="520"/>
      <c r="W205" s="520"/>
      <c r="X205" s="520">
        <f t="shared" si="624"/>
        <v>0</v>
      </c>
      <c r="Y205" s="521">
        <f t="shared" si="625"/>
        <v>54</v>
      </c>
      <c r="Z205" s="521">
        <f t="shared" si="626"/>
        <v>51</v>
      </c>
      <c r="AA205" s="521">
        <f t="shared" si="627"/>
        <v>105</v>
      </c>
      <c r="AB205" s="512"/>
      <c r="AC205" s="519" t="s">
        <v>263</v>
      </c>
      <c r="AD205" s="520">
        <v>25</v>
      </c>
      <c r="AE205" s="520">
        <v>22</v>
      </c>
      <c r="AF205" s="520">
        <f t="shared" si="628"/>
        <v>47</v>
      </c>
      <c r="AG205" s="520">
        <v>40</v>
      </c>
      <c r="AH205" s="520">
        <v>42</v>
      </c>
      <c r="AI205" s="520">
        <f t="shared" si="629"/>
        <v>82</v>
      </c>
      <c r="AJ205" s="520">
        <v>32</v>
      </c>
      <c r="AK205" s="520">
        <v>18</v>
      </c>
      <c r="AL205" s="520">
        <f t="shared" si="630"/>
        <v>50</v>
      </c>
      <c r="AM205" s="520">
        <v>35</v>
      </c>
      <c r="AN205" s="520">
        <v>32</v>
      </c>
      <c r="AO205" s="520">
        <f t="shared" si="631"/>
        <v>67</v>
      </c>
      <c r="AP205" s="520">
        <v>11</v>
      </c>
      <c r="AQ205" s="520">
        <v>18</v>
      </c>
      <c r="AR205" s="520">
        <f t="shared" si="632"/>
        <v>29</v>
      </c>
      <c r="AS205" s="520">
        <v>2</v>
      </c>
      <c r="AT205" s="520">
        <v>2</v>
      </c>
      <c r="AU205" s="520">
        <f t="shared" si="633"/>
        <v>4</v>
      </c>
      <c r="AV205" s="520">
        <v>3</v>
      </c>
      <c r="AW205" s="520">
        <v>4</v>
      </c>
      <c r="AX205" s="520">
        <f t="shared" si="634"/>
        <v>7</v>
      </c>
      <c r="AY205" s="521">
        <f t="shared" si="635"/>
        <v>148</v>
      </c>
      <c r="AZ205" s="521">
        <f t="shared" si="636"/>
        <v>138</v>
      </c>
      <c r="BA205" s="522">
        <f t="shared" si="637"/>
        <v>286</v>
      </c>
      <c r="BC205" s="519" t="s">
        <v>263</v>
      </c>
      <c r="BD205" s="520">
        <f t="shared" si="594"/>
        <v>40</v>
      </c>
      <c r="BE205" s="520">
        <f t="shared" si="595"/>
        <v>33</v>
      </c>
      <c r="BF205" s="520">
        <f t="shared" si="596"/>
        <v>73</v>
      </c>
      <c r="BG205" s="520">
        <f t="shared" si="597"/>
        <v>48</v>
      </c>
      <c r="BH205" s="520">
        <f t="shared" si="598"/>
        <v>55</v>
      </c>
      <c r="BI205" s="520">
        <f t="shared" si="599"/>
        <v>103</v>
      </c>
      <c r="BJ205" s="520">
        <f t="shared" si="600"/>
        <v>49</v>
      </c>
      <c r="BK205" s="520">
        <f t="shared" si="601"/>
        <v>33</v>
      </c>
      <c r="BL205" s="520">
        <f t="shared" si="602"/>
        <v>82</v>
      </c>
      <c r="BM205" s="520">
        <f t="shared" si="603"/>
        <v>40</v>
      </c>
      <c r="BN205" s="520">
        <f t="shared" si="604"/>
        <v>33</v>
      </c>
      <c r="BO205" s="520">
        <f t="shared" si="605"/>
        <v>73</v>
      </c>
      <c r="BP205" s="520">
        <f t="shared" si="606"/>
        <v>16</v>
      </c>
      <c r="BQ205" s="520">
        <f t="shared" si="607"/>
        <v>26</v>
      </c>
      <c r="BR205" s="520">
        <f t="shared" si="608"/>
        <v>42</v>
      </c>
      <c r="BS205" s="520">
        <f t="shared" si="609"/>
        <v>6</v>
      </c>
      <c r="BT205" s="520">
        <f t="shared" si="610"/>
        <v>5</v>
      </c>
      <c r="BU205" s="520">
        <f t="shared" si="611"/>
        <v>11</v>
      </c>
      <c r="BV205" s="520">
        <f t="shared" si="612"/>
        <v>3</v>
      </c>
      <c r="BW205" s="520">
        <f t="shared" si="613"/>
        <v>4</v>
      </c>
      <c r="BX205" s="520">
        <f t="shared" si="614"/>
        <v>7</v>
      </c>
      <c r="BY205" s="520">
        <f t="shared" si="615"/>
        <v>202</v>
      </c>
      <c r="BZ205" s="520">
        <f t="shared" si="616"/>
        <v>189</v>
      </c>
      <c r="CA205" s="520">
        <f t="shared" si="617"/>
        <v>391</v>
      </c>
    </row>
    <row r="206" spans="3:79" s="514" customFormat="1" ht="15.75">
      <c r="C206" s="519" t="s">
        <v>264</v>
      </c>
      <c r="D206" s="520">
        <v>2</v>
      </c>
      <c r="E206" s="520">
        <v>4</v>
      </c>
      <c r="F206" s="520">
        <f t="shared" si="618"/>
        <v>6</v>
      </c>
      <c r="G206" s="520">
        <v>7</v>
      </c>
      <c r="H206" s="520">
        <v>9</v>
      </c>
      <c r="I206" s="520">
        <f t="shared" si="619"/>
        <v>16</v>
      </c>
      <c r="J206" s="520">
        <v>0</v>
      </c>
      <c r="K206" s="520">
        <v>0</v>
      </c>
      <c r="L206" s="520">
        <f t="shared" si="620"/>
        <v>0</v>
      </c>
      <c r="M206" s="520">
        <v>0</v>
      </c>
      <c r="N206" s="520">
        <v>0</v>
      </c>
      <c r="O206" s="520">
        <f t="shared" si="621"/>
        <v>0</v>
      </c>
      <c r="P206" s="520">
        <v>1</v>
      </c>
      <c r="Q206" s="520">
        <v>0</v>
      </c>
      <c r="R206" s="520">
        <f t="shared" si="622"/>
        <v>1</v>
      </c>
      <c r="S206" s="520">
        <v>0</v>
      </c>
      <c r="T206" s="520">
        <v>0</v>
      </c>
      <c r="U206" s="520">
        <f t="shared" si="623"/>
        <v>0</v>
      </c>
      <c r="V206" s="520"/>
      <c r="W206" s="520"/>
      <c r="X206" s="520">
        <f t="shared" si="624"/>
        <v>0</v>
      </c>
      <c r="Y206" s="521">
        <f t="shared" si="625"/>
        <v>10</v>
      </c>
      <c r="Z206" s="521">
        <f t="shared" si="626"/>
        <v>13</v>
      </c>
      <c r="AA206" s="521">
        <f t="shared" si="627"/>
        <v>23</v>
      </c>
      <c r="AB206" s="512"/>
      <c r="AC206" s="519" t="s">
        <v>264</v>
      </c>
      <c r="AD206" s="520">
        <v>10</v>
      </c>
      <c r="AE206" s="520">
        <v>10</v>
      </c>
      <c r="AF206" s="520">
        <f t="shared" si="628"/>
        <v>20</v>
      </c>
      <c r="AG206" s="520">
        <v>15</v>
      </c>
      <c r="AH206" s="520">
        <v>16</v>
      </c>
      <c r="AI206" s="520">
        <f t="shared" si="629"/>
        <v>31</v>
      </c>
      <c r="AJ206" s="520">
        <v>65</v>
      </c>
      <c r="AK206" s="520">
        <v>60</v>
      </c>
      <c r="AL206" s="520">
        <f t="shared" si="630"/>
        <v>125</v>
      </c>
      <c r="AM206" s="520">
        <v>13</v>
      </c>
      <c r="AN206" s="520">
        <v>8</v>
      </c>
      <c r="AO206" s="520">
        <f t="shared" si="631"/>
        <v>21</v>
      </c>
      <c r="AP206" s="520">
        <v>7</v>
      </c>
      <c r="AQ206" s="520">
        <v>7</v>
      </c>
      <c r="AR206" s="520">
        <f t="shared" si="632"/>
        <v>14</v>
      </c>
      <c r="AS206" s="520">
        <v>3</v>
      </c>
      <c r="AT206" s="520">
        <v>4</v>
      </c>
      <c r="AU206" s="520">
        <f t="shared" si="633"/>
        <v>7</v>
      </c>
      <c r="AV206" s="520">
        <v>7</v>
      </c>
      <c r="AW206" s="520">
        <v>7</v>
      </c>
      <c r="AX206" s="520">
        <f t="shared" si="634"/>
        <v>14</v>
      </c>
      <c r="AY206" s="521">
        <f t="shared" si="635"/>
        <v>120</v>
      </c>
      <c r="AZ206" s="521">
        <f t="shared" si="636"/>
        <v>112</v>
      </c>
      <c r="BA206" s="522">
        <f t="shared" si="637"/>
        <v>232</v>
      </c>
      <c r="BC206" s="519" t="s">
        <v>264</v>
      </c>
      <c r="BD206" s="520">
        <f t="shared" si="594"/>
        <v>12</v>
      </c>
      <c r="BE206" s="520">
        <f t="shared" si="595"/>
        <v>14</v>
      </c>
      <c r="BF206" s="520">
        <f t="shared" si="596"/>
        <v>26</v>
      </c>
      <c r="BG206" s="520">
        <f t="shared" si="597"/>
        <v>22</v>
      </c>
      <c r="BH206" s="520">
        <f t="shared" si="598"/>
        <v>25</v>
      </c>
      <c r="BI206" s="520">
        <f t="shared" si="599"/>
        <v>47</v>
      </c>
      <c r="BJ206" s="520">
        <f t="shared" si="600"/>
        <v>65</v>
      </c>
      <c r="BK206" s="520">
        <f t="shared" si="601"/>
        <v>60</v>
      </c>
      <c r="BL206" s="520">
        <f t="shared" si="602"/>
        <v>125</v>
      </c>
      <c r="BM206" s="520">
        <f t="shared" si="603"/>
        <v>13</v>
      </c>
      <c r="BN206" s="520">
        <f t="shared" si="604"/>
        <v>8</v>
      </c>
      <c r="BO206" s="520">
        <f t="shared" si="605"/>
        <v>21</v>
      </c>
      <c r="BP206" s="520">
        <f t="shared" si="606"/>
        <v>8</v>
      </c>
      <c r="BQ206" s="520">
        <f t="shared" si="607"/>
        <v>7</v>
      </c>
      <c r="BR206" s="520">
        <f t="shared" si="608"/>
        <v>15</v>
      </c>
      <c r="BS206" s="520">
        <f t="shared" si="609"/>
        <v>3</v>
      </c>
      <c r="BT206" s="520">
        <f t="shared" si="610"/>
        <v>4</v>
      </c>
      <c r="BU206" s="520">
        <f t="shared" si="611"/>
        <v>7</v>
      </c>
      <c r="BV206" s="520">
        <f t="shared" si="612"/>
        <v>7</v>
      </c>
      <c r="BW206" s="520">
        <f t="shared" si="613"/>
        <v>7</v>
      </c>
      <c r="BX206" s="520">
        <f t="shared" si="614"/>
        <v>14</v>
      </c>
      <c r="BY206" s="520">
        <f t="shared" si="615"/>
        <v>130</v>
      </c>
      <c r="BZ206" s="520">
        <f t="shared" si="616"/>
        <v>125</v>
      </c>
      <c r="CA206" s="520">
        <f t="shared" si="617"/>
        <v>255</v>
      </c>
    </row>
    <row r="207" spans="3:79" s="514" customFormat="1" ht="15.75">
      <c r="C207" s="519" t="s">
        <v>184</v>
      </c>
      <c r="D207" s="520"/>
      <c r="E207" s="520"/>
      <c r="F207" s="520">
        <f t="shared" si="618"/>
        <v>0</v>
      </c>
      <c r="G207" s="520"/>
      <c r="H207" s="520"/>
      <c r="I207" s="520">
        <f t="shared" si="619"/>
        <v>0</v>
      </c>
      <c r="J207" s="520"/>
      <c r="K207" s="520"/>
      <c r="L207" s="520">
        <f t="shared" si="620"/>
        <v>0</v>
      </c>
      <c r="M207" s="520"/>
      <c r="N207" s="520"/>
      <c r="O207" s="520">
        <f t="shared" si="621"/>
        <v>0</v>
      </c>
      <c r="P207" s="520"/>
      <c r="Q207" s="520"/>
      <c r="R207" s="520">
        <f t="shared" si="622"/>
        <v>0</v>
      </c>
      <c r="S207" s="520"/>
      <c r="T207" s="520"/>
      <c r="U207" s="520">
        <f t="shared" si="623"/>
        <v>0</v>
      </c>
      <c r="V207" s="520"/>
      <c r="W207" s="520"/>
      <c r="X207" s="520">
        <f t="shared" si="624"/>
        <v>0</v>
      </c>
      <c r="Y207" s="521">
        <f t="shared" si="625"/>
        <v>0</v>
      </c>
      <c r="Z207" s="521">
        <f t="shared" si="626"/>
        <v>0</v>
      </c>
      <c r="AA207" s="521">
        <f t="shared" si="627"/>
        <v>0</v>
      </c>
      <c r="AB207" s="512"/>
      <c r="AC207" s="519" t="s">
        <v>184</v>
      </c>
      <c r="AD207" s="520"/>
      <c r="AE207" s="520"/>
      <c r="AF207" s="520">
        <f t="shared" si="628"/>
        <v>0</v>
      </c>
      <c r="AG207" s="520"/>
      <c r="AH207" s="520"/>
      <c r="AI207" s="520">
        <f t="shared" si="629"/>
        <v>0</v>
      </c>
      <c r="AJ207" s="520"/>
      <c r="AK207" s="520"/>
      <c r="AL207" s="520">
        <f t="shared" si="630"/>
        <v>0</v>
      </c>
      <c r="AM207" s="520"/>
      <c r="AN207" s="520"/>
      <c r="AO207" s="520">
        <f t="shared" si="631"/>
        <v>0</v>
      </c>
      <c r="AP207" s="520"/>
      <c r="AQ207" s="520"/>
      <c r="AR207" s="520">
        <f t="shared" si="632"/>
        <v>0</v>
      </c>
      <c r="AS207" s="520"/>
      <c r="AT207" s="520"/>
      <c r="AU207" s="520">
        <f t="shared" si="633"/>
        <v>0</v>
      </c>
      <c r="AV207" s="520"/>
      <c r="AW207" s="520"/>
      <c r="AX207" s="520">
        <f t="shared" si="634"/>
        <v>0</v>
      </c>
      <c r="AY207" s="521">
        <f t="shared" si="635"/>
        <v>0</v>
      </c>
      <c r="AZ207" s="521">
        <f t="shared" si="636"/>
        <v>0</v>
      </c>
      <c r="BA207" s="522">
        <f t="shared" si="637"/>
        <v>0</v>
      </c>
      <c r="BC207" s="519" t="s">
        <v>184</v>
      </c>
      <c r="BD207" s="520">
        <f t="shared" si="594"/>
        <v>0</v>
      </c>
      <c r="BE207" s="520">
        <f t="shared" si="595"/>
        <v>0</v>
      </c>
      <c r="BF207" s="520">
        <f t="shared" si="596"/>
        <v>0</v>
      </c>
      <c r="BG207" s="520">
        <f t="shared" si="597"/>
        <v>0</v>
      </c>
      <c r="BH207" s="520">
        <f t="shared" si="598"/>
        <v>0</v>
      </c>
      <c r="BI207" s="520">
        <f t="shared" si="599"/>
        <v>0</v>
      </c>
      <c r="BJ207" s="520">
        <f t="shared" si="600"/>
        <v>0</v>
      </c>
      <c r="BK207" s="520">
        <f t="shared" si="601"/>
        <v>0</v>
      </c>
      <c r="BL207" s="520">
        <f t="shared" si="602"/>
        <v>0</v>
      </c>
      <c r="BM207" s="520">
        <f t="shared" si="603"/>
        <v>0</v>
      </c>
      <c r="BN207" s="520">
        <f t="shared" si="604"/>
        <v>0</v>
      </c>
      <c r="BO207" s="520">
        <f t="shared" si="605"/>
        <v>0</v>
      </c>
      <c r="BP207" s="520">
        <f t="shared" si="606"/>
        <v>0</v>
      </c>
      <c r="BQ207" s="520">
        <f t="shared" si="607"/>
        <v>0</v>
      </c>
      <c r="BR207" s="520">
        <f t="shared" si="608"/>
        <v>0</v>
      </c>
      <c r="BS207" s="520">
        <f t="shared" si="609"/>
        <v>0</v>
      </c>
      <c r="BT207" s="520">
        <f t="shared" si="610"/>
        <v>0</v>
      </c>
      <c r="BU207" s="520">
        <f t="shared" si="611"/>
        <v>0</v>
      </c>
      <c r="BV207" s="520">
        <f t="shared" si="612"/>
        <v>0</v>
      </c>
      <c r="BW207" s="520">
        <f t="shared" si="613"/>
        <v>0</v>
      </c>
      <c r="BX207" s="520">
        <f t="shared" si="614"/>
        <v>0</v>
      </c>
      <c r="BY207" s="520">
        <f t="shared" si="615"/>
        <v>0</v>
      </c>
      <c r="BZ207" s="520">
        <f t="shared" si="616"/>
        <v>0</v>
      </c>
      <c r="CA207" s="520">
        <f t="shared" si="617"/>
        <v>0</v>
      </c>
    </row>
    <row r="208" spans="3:79" s="514" customFormat="1" ht="15.75">
      <c r="C208" s="519" t="s">
        <v>6</v>
      </c>
      <c r="D208" s="520">
        <f>SUM(D200:D207)</f>
        <v>145</v>
      </c>
      <c r="E208" s="520">
        <f>SUM(E200:E207)</f>
        <v>137</v>
      </c>
      <c r="F208" s="520">
        <f>SUM(F200:F207)</f>
        <v>282</v>
      </c>
      <c r="G208" s="520">
        <f t="shared" ref="G208:AA208" si="638">SUM(G200:G207)</f>
        <v>103</v>
      </c>
      <c r="H208" s="520">
        <f t="shared" si="638"/>
        <v>101</v>
      </c>
      <c r="I208" s="520">
        <f t="shared" si="638"/>
        <v>204</v>
      </c>
      <c r="J208" s="520">
        <f t="shared" si="638"/>
        <v>56</v>
      </c>
      <c r="K208" s="520">
        <f t="shared" si="638"/>
        <v>47</v>
      </c>
      <c r="L208" s="520">
        <f t="shared" si="638"/>
        <v>103</v>
      </c>
      <c r="M208" s="520">
        <f t="shared" si="638"/>
        <v>15</v>
      </c>
      <c r="N208" s="520">
        <f t="shared" si="638"/>
        <v>14</v>
      </c>
      <c r="O208" s="520">
        <f t="shared" si="638"/>
        <v>29</v>
      </c>
      <c r="P208" s="520">
        <f t="shared" si="638"/>
        <v>8</v>
      </c>
      <c r="Q208" s="520">
        <f t="shared" si="638"/>
        <v>14</v>
      </c>
      <c r="R208" s="520">
        <f t="shared" si="638"/>
        <v>22</v>
      </c>
      <c r="S208" s="520">
        <f t="shared" si="638"/>
        <v>6</v>
      </c>
      <c r="T208" s="520">
        <f t="shared" si="638"/>
        <v>3</v>
      </c>
      <c r="U208" s="520">
        <f t="shared" si="638"/>
        <v>9</v>
      </c>
      <c r="V208" s="520">
        <f t="shared" si="638"/>
        <v>0</v>
      </c>
      <c r="W208" s="520">
        <f t="shared" si="638"/>
        <v>0</v>
      </c>
      <c r="X208" s="520">
        <f t="shared" si="638"/>
        <v>0</v>
      </c>
      <c r="Y208" s="520">
        <f t="shared" si="638"/>
        <v>333</v>
      </c>
      <c r="Z208" s="520">
        <f t="shared" si="638"/>
        <v>316</v>
      </c>
      <c r="AA208" s="520">
        <f t="shared" si="638"/>
        <v>649</v>
      </c>
      <c r="AB208" s="512"/>
      <c r="AC208" s="519" t="s">
        <v>6</v>
      </c>
      <c r="AD208" s="520">
        <f>SUM(AD200:AD207)</f>
        <v>964</v>
      </c>
      <c r="AE208" s="520">
        <f t="shared" ref="AE208" si="639">SUM(AE200:AE207)</f>
        <v>1241</v>
      </c>
      <c r="AF208" s="520">
        <f>SUM(AF200:AF207)</f>
        <v>2205</v>
      </c>
      <c r="AG208" s="520">
        <f t="shared" ref="AG208:BA208" si="640">SUM(AG200:AG207)</f>
        <v>736</v>
      </c>
      <c r="AH208" s="520">
        <f t="shared" si="640"/>
        <v>631</v>
      </c>
      <c r="AI208" s="520">
        <f t="shared" si="640"/>
        <v>1367</v>
      </c>
      <c r="AJ208" s="520">
        <f t="shared" si="640"/>
        <v>1030</v>
      </c>
      <c r="AK208" s="520">
        <f t="shared" si="640"/>
        <v>715</v>
      </c>
      <c r="AL208" s="520">
        <f t="shared" si="640"/>
        <v>1745</v>
      </c>
      <c r="AM208" s="520">
        <f t="shared" si="640"/>
        <v>140</v>
      </c>
      <c r="AN208" s="520">
        <f t="shared" si="640"/>
        <v>136</v>
      </c>
      <c r="AO208" s="520">
        <f t="shared" si="640"/>
        <v>276</v>
      </c>
      <c r="AP208" s="520">
        <f t="shared" si="640"/>
        <v>31</v>
      </c>
      <c r="AQ208" s="520">
        <f t="shared" si="640"/>
        <v>38</v>
      </c>
      <c r="AR208" s="520">
        <f t="shared" si="640"/>
        <v>69</v>
      </c>
      <c r="AS208" s="520">
        <f t="shared" si="640"/>
        <v>10</v>
      </c>
      <c r="AT208" s="520">
        <f t="shared" si="640"/>
        <v>11</v>
      </c>
      <c r="AU208" s="520">
        <f t="shared" si="640"/>
        <v>21</v>
      </c>
      <c r="AV208" s="520">
        <f t="shared" si="640"/>
        <v>10</v>
      </c>
      <c r="AW208" s="520">
        <f t="shared" si="640"/>
        <v>11</v>
      </c>
      <c r="AX208" s="520">
        <f t="shared" si="640"/>
        <v>21</v>
      </c>
      <c r="AY208" s="520">
        <f t="shared" si="640"/>
        <v>2921</v>
      </c>
      <c r="AZ208" s="520">
        <f t="shared" si="640"/>
        <v>2783</v>
      </c>
      <c r="BA208" s="520">
        <f t="shared" si="640"/>
        <v>5704</v>
      </c>
      <c r="BC208" s="519" t="s">
        <v>6</v>
      </c>
      <c r="BD208" s="520">
        <f t="shared" si="594"/>
        <v>1109</v>
      </c>
      <c r="BE208" s="520">
        <f t="shared" si="595"/>
        <v>1378</v>
      </c>
      <c r="BF208" s="520">
        <f t="shared" si="596"/>
        <v>2487</v>
      </c>
      <c r="BG208" s="520">
        <f t="shared" si="597"/>
        <v>839</v>
      </c>
      <c r="BH208" s="520">
        <f t="shared" si="598"/>
        <v>732</v>
      </c>
      <c r="BI208" s="520">
        <f t="shared" si="599"/>
        <v>1571</v>
      </c>
      <c r="BJ208" s="520">
        <f t="shared" si="600"/>
        <v>1086</v>
      </c>
      <c r="BK208" s="520">
        <f t="shared" si="601"/>
        <v>762</v>
      </c>
      <c r="BL208" s="520">
        <f t="shared" si="602"/>
        <v>1848</v>
      </c>
      <c r="BM208" s="520">
        <f t="shared" si="603"/>
        <v>155</v>
      </c>
      <c r="BN208" s="520">
        <f t="shared" si="604"/>
        <v>150</v>
      </c>
      <c r="BO208" s="520">
        <f t="shared" si="605"/>
        <v>305</v>
      </c>
      <c r="BP208" s="520">
        <f t="shared" si="606"/>
        <v>39</v>
      </c>
      <c r="BQ208" s="520">
        <f t="shared" si="607"/>
        <v>52</v>
      </c>
      <c r="BR208" s="520">
        <f t="shared" si="608"/>
        <v>91</v>
      </c>
      <c r="BS208" s="520">
        <f t="shared" si="609"/>
        <v>16</v>
      </c>
      <c r="BT208" s="520">
        <f t="shared" si="610"/>
        <v>14</v>
      </c>
      <c r="BU208" s="520">
        <f t="shared" si="611"/>
        <v>30</v>
      </c>
      <c r="BV208" s="520">
        <f t="shared" si="612"/>
        <v>10</v>
      </c>
      <c r="BW208" s="520">
        <f t="shared" si="613"/>
        <v>11</v>
      </c>
      <c r="BX208" s="520">
        <f t="shared" si="614"/>
        <v>21</v>
      </c>
      <c r="BY208" s="520">
        <f t="shared" si="615"/>
        <v>3254</v>
      </c>
      <c r="BZ208" s="520">
        <f t="shared" si="616"/>
        <v>3099</v>
      </c>
      <c r="CA208" s="520">
        <f t="shared" si="617"/>
        <v>6353</v>
      </c>
    </row>
    <row r="209" spans="3:79" s="514" customFormat="1" ht="16.5" thickBot="1">
      <c r="C209" s="523" t="s">
        <v>185</v>
      </c>
      <c r="D209" s="524">
        <f>D208/$Y$16*100</f>
        <v>3.3158015092613762</v>
      </c>
      <c r="E209" s="524">
        <f>E208/$Z$16*100</f>
        <v>3.3644400785854613</v>
      </c>
      <c r="F209" s="524">
        <f>F208/$AA$16*100</f>
        <v>3.339253996447602</v>
      </c>
      <c r="G209" s="524">
        <f>G208/$Y$16*100</f>
        <v>2.3553624514063571</v>
      </c>
      <c r="H209" s="524">
        <f>H208/$Z$16*100</f>
        <v>2.4803536345776029</v>
      </c>
      <c r="I209" s="524">
        <f>I208/$AA$16*100</f>
        <v>2.4156305506216698</v>
      </c>
      <c r="J209" s="524">
        <f>J208/$Y$16*100</f>
        <v>1.2805854104733592</v>
      </c>
      <c r="K209" s="524">
        <f>K208/$Z$16*100</f>
        <v>1.1542239685658153</v>
      </c>
      <c r="L209" s="524">
        <f>L208/$AA$16*100</f>
        <v>1.2196566015393724</v>
      </c>
      <c r="M209" s="524">
        <f>M208/$Y$16*100</f>
        <v>0.34301394923393552</v>
      </c>
      <c r="N209" s="524">
        <f>N208/$Z$16*100</f>
        <v>0.34381139489194501</v>
      </c>
      <c r="O209" s="524">
        <f>O208/$AA$16*100</f>
        <v>0.34339846062759027</v>
      </c>
      <c r="P209" s="524">
        <f>P208/$Y$16*100</f>
        <v>0.1829407729247656</v>
      </c>
      <c r="Q209" s="524">
        <f>Q208/$Z$16*100</f>
        <v>0.34381139489194501</v>
      </c>
      <c r="R209" s="524">
        <f>R208/$AA$16*100</f>
        <v>0.26050917702782711</v>
      </c>
      <c r="S209" s="524">
        <f>S208/$Y$16*100</f>
        <v>0.13720557969357422</v>
      </c>
      <c r="T209" s="524">
        <f>T208/$Z$16*100</f>
        <v>7.3673870333988214E-2</v>
      </c>
      <c r="U209" s="524">
        <f>U208/$AA$16*100</f>
        <v>0.10657193605683836</v>
      </c>
      <c r="V209" s="524">
        <f>V208/$Y$16*100</f>
        <v>0</v>
      </c>
      <c r="W209" s="524">
        <f>W208/$Z$16*100</f>
        <v>0</v>
      </c>
      <c r="X209" s="524">
        <f>X208/$AA$16*100</f>
        <v>0</v>
      </c>
      <c r="Y209" s="524">
        <f>Y208/$Y$16*100</f>
        <v>7.6149096729933685</v>
      </c>
      <c r="Z209" s="524">
        <f>Z208/$Z$16*100</f>
        <v>7.7603143418467582</v>
      </c>
      <c r="AA209" s="524">
        <f>AA208/$AA$16*100</f>
        <v>7.6850207223208997</v>
      </c>
      <c r="AB209" s="525"/>
      <c r="AC209" s="523" t="s">
        <v>185</v>
      </c>
      <c r="AD209" s="524"/>
      <c r="AE209" s="524"/>
      <c r="AF209" s="524"/>
      <c r="AG209" s="524"/>
      <c r="AH209" s="524"/>
      <c r="AI209" s="524"/>
      <c r="AJ209" s="524"/>
      <c r="AK209" s="524"/>
      <c r="AL209" s="524"/>
      <c r="AM209" s="524"/>
      <c r="AN209" s="524"/>
      <c r="AO209" s="524"/>
      <c r="AP209" s="524"/>
      <c r="AQ209" s="524"/>
      <c r="AR209" s="524"/>
      <c r="AS209" s="524"/>
      <c r="AT209" s="524"/>
      <c r="AU209" s="524"/>
      <c r="AV209" s="524"/>
      <c r="AW209" s="524"/>
      <c r="AX209" s="524"/>
      <c r="AY209" s="524"/>
      <c r="AZ209" s="524"/>
      <c r="BA209" s="524"/>
      <c r="BC209" s="523" t="s">
        <v>185</v>
      </c>
      <c r="BD209" s="524">
        <f>BD208/$BY$16*100</f>
        <v>5.499628068435408</v>
      </c>
      <c r="BE209" s="524">
        <f>BE208/$BZ$16*100</f>
        <v>7.4261694330674715</v>
      </c>
      <c r="BF209" s="524">
        <f>BF208/$CA$16*100</f>
        <v>6.422871310141784</v>
      </c>
      <c r="BG209" s="524">
        <f>BG208/$BY$16*100</f>
        <v>4.1606744359037942</v>
      </c>
      <c r="BH209" s="524">
        <f>BH208/$BZ$16*100</f>
        <v>3.9448156930372922</v>
      </c>
      <c r="BI209" s="524">
        <f>BI208/$CA$16*100</f>
        <v>4.0572299269130445</v>
      </c>
      <c r="BJ209" s="524">
        <f>BJ208/$BY$16*100</f>
        <v>5.3855690552938267</v>
      </c>
      <c r="BK209" s="524">
        <f>BK208/$BZ$16*100</f>
        <v>4.1064884673420998</v>
      </c>
      <c r="BL209" s="524">
        <f>BL208/$CA$16*100</f>
        <v>4.7726040133261023</v>
      </c>
      <c r="BM209" s="524">
        <f>BM208/$BY$16*100</f>
        <v>0.76865856682370448</v>
      </c>
      <c r="BN209" s="524">
        <f>BN208/$BZ$16*100</f>
        <v>0.80836387152403533</v>
      </c>
      <c r="BO209" s="524">
        <f>BO208/$CA$16*100</f>
        <v>0.78768626843314993</v>
      </c>
      <c r="BP209" s="524">
        <f>BP208/$BY$16*100</f>
        <v>0.19340441358789984</v>
      </c>
      <c r="BQ209" s="524">
        <f>BQ208/$BZ$16*100</f>
        <v>0.2802328087949989</v>
      </c>
      <c r="BR209" s="524">
        <f>BR208/$CA$16*100</f>
        <v>0.2350145915653005</v>
      </c>
      <c r="BS209" s="524">
        <f>BS208/$BY$16*100</f>
        <v>7.9345400446317882E-2</v>
      </c>
      <c r="BT209" s="524">
        <f>BT208/$BZ$16*100</f>
        <v>7.5447294675576634E-2</v>
      </c>
      <c r="BU209" s="524">
        <f>BU208/$CA$16*100</f>
        <v>7.7477337878670491E-2</v>
      </c>
      <c r="BV209" s="524">
        <f>BV208/$BY$16*100</f>
        <v>4.9590875278948676E-2</v>
      </c>
      <c r="BW209" s="524">
        <f>BW208/$BZ$16*100</f>
        <v>5.928001724509592E-2</v>
      </c>
      <c r="BX209" s="524">
        <f>BX208/$CA$16*100</f>
        <v>5.4234136515069344E-2</v>
      </c>
      <c r="BY209" s="524">
        <f>BY208/$BY$16*100</f>
        <v>16.1368708157699</v>
      </c>
      <c r="BZ209" s="524">
        <f>BZ208/$BZ$16*100</f>
        <v>16.700797585686569</v>
      </c>
      <c r="CA209" s="524">
        <f>CA208/$CA$16*100</f>
        <v>16.407117584773122</v>
      </c>
    </row>
    <row r="211" spans="3:79" s="514" customFormat="1" ht="15.75">
      <c r="C211" s="512" t="s">
        <v>489</v>
      </c>
      <c r="D211" s="512"/>
      <c r="E211" s="512"/>
      <c r="F211" s="512"/>
      <c r="G211" s="512"/>
      <c r="H211" s="512"/>
      <c r="I211" s="512"/>
      <c r="J211" s="513" t="s">
        <v>62</v>
      </c>
      <c r="K211" s="513"/>
      <c r="L211" s="513"/>
      <c r="M211" s="512"/>
      <c r="N211" s="512"/>
      <c r="O211" s="512"/>
      <c r="P211" s="512"/>
      <c r="Q211" s="512"/>
      <c r="R211" s="512"/>
      <c r="S211" s="512"/>
      <c r="T211" s="512"/>
      <c r="U211" s="512"/>
      <c r="V211" s="512"/>
      <c r="W211" s="512"/>
      <c r="X211" s="512"/>
      <c r="Y211" s="512"/>
      <c r="Z211" s="512"/>
      <c r="AA211" s="512"/>
      <c r="AB211" s="512"/>
      <c r="AC211" s="512" t="s">
        <v>489</v>
      </c>
      <c r="AD211" s="512"/>
      <c r="AE211" s="512"/>
      <c r="AF211" s="512"/>
      <c r="AG211" s="512"/>
      <c r="AH211" s="512"/>
      <c r="AI211" s="512"/>
      <c r="AJ211" s="550" t="s">
        <v>62</v>
      </c>
      <c r="AK211" s="550"/>
      <c r="AL211" s="550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  <c r="BA211" s="512"/>
      <c r="BC211" s="512" t="s">
        <v>489</v>
      </c>
      <c r="BD211" s="512"/>
      <c r="BE211" s="512"/>
      <c r="BF211" s="512"/>
      <c r="BG211" s="512"/>
      <c r="BH211" s="512"/>
      <c r="BI211" s="512"/>
      <c r="BJ211" s="550" t="s">
        <v>62</v>
      </c>
      <c r="BK211" s="550"/>
      <c r="BL211" s="550"/>
      <c r="BM211" s="512"/>
      <c r="BN211" s="512"/>
      <c r="BO211" s="512"/>
      <c r="BP211" s="512"/>
      <c r="BQ211" s="512"/>
      <c r="BR211" s="512"/>
      <c r="BS211" s="512"/>
      <c r="BT211" s="512"/>
      <c r="BU211" s="512"/>
      <c r="BV211" s="512"/>
      <c r="BW211" s="512"/>
      <c r="BX211" s="512"/>
      <c r="BY211" s="512"/>
      <c r="BZ211" s="512"/>
      <c r="CA211" s="512"/>
    </row>
    <row r="212" spans="3:79" s="514" customFormat="1" ht="16.5" thickBot="1">
      <c r="C212" s="1410" t="s">
        <v>861</v>
      </c>
      <c r="D212" s="1410"/>
      <c r="E212" s="1410"/>
      <c r="F212" s="1410"/>
      <c r="G212" s="1410"/>
      <c r="H212" s="1410"/>
      <c r="I212" s="1410"/>
      <c r="J212" s="1410"/>
      <c r="K212" s="1410"/>
      <c r="L212" s="1410"/>
      <c r="M212" s="1410"/>
      <c r="N212" s="1410"/>
      <c r="O212" s="1410"/>
      <c r="P212" s="1410"/>
      <c r="Q212" s="1410"/>
      <c r="R212" s="1410"/>
      <c r="S212" s="1410"/>
      <c r="T212" s="1410"/>
      <c r="U212" s="1410"/>
      <c r="V212" s="1410"/>
      <c r="W212" s="1410"/>
      <c r="X212" s="1410"/>
      <c r="Y212" s="1410"/>
      <c r="Z212" s="1410"/>
      <c r="AA212" s="1410"/>
      <c r="AB212" s="515"/>
      <c r="AC212" s="1410" t="s">
        <v>861</v>
      </c>
      <c r="AD212" s="1410"/>
      <c r="AE212" s="1410"/>
      <c r="AF212" s="1410"/>
      <c r="AG212" s="1410"/>
      <c r="AH212" s="1410"/>
      <c r="AI212" s="1410"/>
      <c r="AJ212" s="1410"/>
      <c r="AK212" s="1410"/>
      <c r="AL212" s="1410"/>
      <c r="AM212" s="1410"/>
      <c r="AN212" s="1410"/>
      <c r="AO212" s="1410"/>
      <c r="AP212" s="1410"/>
      <c r="AQ212" s="1410"/>
      <c r="AR212" s="1410"/>
      <c r="AS212" s="1410"/>
      <c r="AT212" s="1410"/>
      <c r="AU212" s="1410"/>
      <c r="AV212" s="1410"/>
      <c r="AW212" s="1410"/>
      <c r="AX212" s="1410"/>
      <c r="AY212" s="1410"/>
      <c r="AZ212" s="1410"/>
      <c r="BA212" s="1410"/>
      <c r="BC212" s="1410" t="s">
        <v>861</v>
      </c>
      <c r="BD212" s="1410"/>
      <c r="BE212" s="1410"/>
      <c r="BF212" s="1410"/>
      <c r="BG212" s="1410"/>
      <c r="BH212" s="1410"/>
      <c r="BI212" s="1410"/>
      <c r="BJ212" s="1410"/>
      <c r="BK212" s="1410"/>
      <c r="BL212" s="1410"/>
      <c r="BM212" s="1410"/>
      <c r="BN212" s="1410"/>
      <c r="BO212" s="1410"/>
      <c r="BP212" s="1410"/>
      <c r="BQ212" s="1410"/>
      <c r="BR212" s="1410"/>
      <c r="BS212" s="1410"/>
      <c r="BT212" s="1410"/>
      <c r="BU212" s="1410"/>
      <c r="BV212" s="1410"/>
      <c r="BW212" s="1410"/>
      <c r="BX212" s="1410"/>
      <c r="BY212" s="1410"/>
      <c r="BZ212" s="1410"/>
      <c r="CA212" s="1410"/>
    </row>
    <row r="213" spans="3:79" s="514" customFormat="1" ht="15.75" customHeight="1">
      <c r="C213" s="516"/>
      <c r="D213" s="1411" t="s">
        <v>95</v>
      </c>
      <c r="E213" s="1411"/>
      <c r="F213" s="1411"/>
      <c r="G213" s="1411"/>
      <c r="H213" s="1411"/>
      <c r="I213" s="1411"/>
      <c r="J213" s="1411"/>
      <c r="K213" s="1411"/>
      <c r="L213" s="1411"/>
      <c r="M213" s="1411"/>
      <c r="N213" s="1411"/>
      <c r="O213" s="1411"/>
      <c r="P213" s="1411"/>
      <c r="Q213" s="1411"/>
      <c r="R213" s="1411"/>
      <c r="S213" s="1411"/>
      <c r="T213" s="1411"/>
      <c r="U213" s="1411"/>
      <c r="V213" s="1411"/>
      <c r="W213" s="1411"/>
      <c r="X213" s="1411"/>
      <c r="Y213" s="1412"/>
      <c r="Z213" s="1412"/>
      <c r="AA213" s="1413"/>
      <c r="AB213" s="515"/>
      <c r="AC213" s="516"/>
      <c r="AD213" s="1411" t="s">
        <v>0</v>
      </c>
      <c r="AE213" s="1411"/>
      <c r="AF213" s="1411"/>
      <c r="AG213" s="1411"/>
      <c r="AH213" s="1411"/>
      <c r="AI213" s="1411"/>
      <c r="AJ213" s="1411"/>
      <c r="AK213" s="1411"/>
      <c r="AL213" s="1411"/>
      <c r="AM213" s="1411"/>
      <c r="AN213" s="1411"/>
      <c r="AO213" s="1411"/>
      <c r="AP213" s="1411"/>
      <c r="AQ213" s="1411"/>
      <c r="AR213" s="1411"/>
      <c r="AS213" s="1411"/>
      <c r="AT213" s="1411"/>
      <c r="AU213" s="1411"/>
      <c r="AV213" s="1411"/>
      <c r="AW213" s="1411"/>
      <c r="AX213" s="1411"/>
      <c r="AY213" s="1412"/>
      <c r="AZ213" s="1412"/>
      <c r="BA213" s="1413"/>
      <c r="BC213" s="516"/>
      <c r="BD213" s="1412" t="s">
        <v>0</v>
      </c>
      <c r="BE213" s="1414"/>
      <c r="BF213" s="1414"/>
      <c r="BG213" s="1414"/>
      <c r="BH213" s="1414"/>
      <c r="BI213" s="1414"/>
      <c r="BJ213" s="1414"/>
      <c r="BK213" s="1414"/>
      <c r="BL213" s="1414"/>
      <c r="BM213" s="1414"/>
      <c r="BN213" s="1414"/>
      <c r="BO213" s="1414"/>
      <c r="BP213" s="1414"/>
      <c r="BQ213" s="1414"/>
      <c r="BR213" s="1414"/>
      <c r="BS213" s="1414"/>
      <c r="BT213" s="1414"/>
      <c r="BU213" s="1414"/>
      <c r="BV213" s="1414"/>
      <c r="BW213" s="1414"/>
      <c r="BX213" s="1414"/>
      <c r="BY213" s="1414"/>
      <c r="BZ213" s="1414"/>
      <c r="CA213" s="1415"/>
    </row>
    <row r="214" spans="3:79" s="514" customFormat="1" ht="15.75" customHeight="1">
      <c r="C214" s="1405" t="s">
        <v>180</v>
      </c>
      <c r="D214" s="1406">
        <v>1</v>
      </c>
      <c r="E214" s="1407"/>
      <c r="F214" s="1408"/>
      <c r="G214" s="1406">
        <v>2</v>
      </c>
      <c r="H214" s="1407"/>
      <c r="I214" s="1408"/>
      <c r="J214" s="1406">
        <v>3</v>
      </c>
      <c r="K214" s="1407"/>
      <c r="L214" s="1408"/>
      <c r="M214" s="1406">
        <v>4</v>
      </c>
      <c r="N214" s="1407"/>
      <c r="O214" s="1408"/>
      <c r="P214" s="1406">
        <v>5</v>
      </c>
      <c r="Q214" s="1407"/>
      <c r="R214" s="1408"/>
      <c r="S214" s="1406">
        <v>6</v>
      </c>
      <c r="T214" s="1407"/>
      <c r="U214" s="1408"/>
      <c r="V214" s="1406" t="s">
        <v>182</v>
      </c>
      <c r="W214" s="1407"/>
      <c r="X214" s="1408"/>
      <c r="Y214" s="1406" t="s">
        <v>179</v>
      </c>
      <c r="Z214" s="1407"/>
      <c r="AA214" s="1409"/>
      <c r="AB214" s="515"/>
      <c r="AC214" s="1405" t="s">
        <v>180</v>
      </c>
      <c r="AD214" s="1406">
        <v>1</v>
      </c>
      <c r="AE214" s="1407"/>
      <c r="AF214" s="1408"/>
      <c r="AG214" s="1406">
        <v>2</v>
      </c>
      <c r="AH214" s="1407"/>
      <c r="AI214" s="1408"/>
      <c r="AJ214" s="1406">
        <v>3</v>
      </c>
      <c r="AK214" s="1407"/>
      <c r="AL214" s="1408"/>
      <c r="AM214" s="1406">
        <v>4</v>
      </c>
      <c r="AN214" s="1407"/>
      <c r="AO214" s="1408"/>
      <c r="AP214" s="1406">
        <v>5</v>
      </c>
      <c r="AQ214" s="1407"/>
      <c r="AR214" s="1408"/>
      <c r="AS214" s="1406">
        <v>6</v>
      </c>
      <c r="AT214" s="1407"/>
      <c r="AU214" s="1408"/>
      <c r="AV214" s="1406" t="s">
        <v>182</v>
      </c>
      <c r="AW214" s="1407"/>
      <c r="AX214" s="1408"/>
      <c r="AY214" s="1406" t="s">
        <v>179</v>
      </c>
      <c r="AZ214" s="1407"/>
      <c r="BA214" s="1409"/>
      <c r="BC214" s="1405" t="s">
        <v>180</v>
      </c>
      <c r="BD214" s="1406">
        <v>1</v>
      </c>
      <c r="BE214" s="1407"/>
      <c r="BF214" s="1408"/>
      <c r="BG214" s="1406">
        <v>2</v>
      </c>
      <c r="BH214" s="1407"/>
      <c r="BI214" s="1408"/>
      <c r="BJ214" s="1406">
        <v>3</v>
      </c>
      <c r="BK214" s="1407"/>
      <c r="BL214" s="1408"/>
      <c r="BM214" s="1406">
        <v>4</v>
      </c>
      <c r="BN214" s="1407"/>
      <c r="BO214" s="1408"/>
      <c r="BP214" s="1406">
        <v>5</v>
      </c>
      <c r="BQ214" s="1407"/>
      <c r="BR214" s="1408"/>
      <c r="BS214" s="1406">
        <v>6</v>
      </c>
      <c r="BT214" s="1407"/>
      <c r="BU214" s="1408"/>
      <c r="BV214" s="1406" t="s">
        <v>182</v>
      </c>
      <c r="BW214" s="1407"/>
      <c r="BX214" s="1408"/>
      <c r="BY214" s="1406" t="s">
        <v>179</v>
      </c>
      <c r="BZ214" s="1407"/>
      <c r="CA214" s="1409"/>
    </row>
    <row r="215" spans="3:79" s="514" customFormat="1" ht="15.75">
      <c r="C215" s="1405"/>
      <c r="D215" s="518" t="s">
        <v>240</v>
      </c>
      <c r="E215" s="518" t="s">
        <v>241</v>
      </c>
      <c r="F215" s="518" t="s">
        <v>234</v>
      </c>
      <c r="G215" s="518" t="s">
        <v>240</v>
      </c>
      <c r="H215" s="518" t="s">
        <v>241</v>
      </c>
      <c r="I215" s="518" t="s">
        <v>234</v>
      </c>
      <c r="J215" s="518" t="s">
        <v>240</v>
      </c>
      <c r="K215" s="518" t="s">
        <v>241</v>
      </c>
      <c r="L215" s="518" t="s">
        <v>234</v>
      </c>
      <c r="M215" s="518" t="s">
        <v>240</v>
      </c>
      <c r="N215" s="518" t="s">
        <v>241</v>
      </c>
      <c r="O215" s="518" t="s">
        <v>234</v>
      </c>
      <c r="P215" s="518" t="s">
        <v>240</v>
      </c>
      <c r="Q215" s="518" t="s">
        <v>241</v>
      </c>
      <c r="R215" s="518" t="s">
        <v>234</v>
      </c>
      <c r="S215" s="518" t="s">
        <v>240</v>
      </c>
      <c r="T215" s="518" t="s">
        <v>241</v>
      </c>
      <c r="U215" s="518" t="s">
        <v>234</v>
      </c>
      <c r="V215" s="518" t="s">
        <v>240</v>
      </c>
      <c r="W215" s="518" t="s">
        <v>241</v>
      </c>
      <c r="X215" s="518" t="s">
        <v>234</v>
      </c>
      <c r="Y215" s="518" t="s">
        <v>240</v>
      </c>
      <c r="Z215" s="518" t="s">
        <v>241</v>
      </c>
      <c r="AA215" s="518" t="s">
        <v>234</v>
      </c>
      <c r="AB215" s="515"/>
      <c r="AC215" s="1405"/>
      <c r="AD215" s="518" t="s">
        <v>240</v>
      </c>
      <c r="AE215" s="518" t="s">
        <v>241</v>
      </c>
      <c r="AF215" s="518" t="s">
        <v>234</v>
      </c>
      <c r="AG215" s="518" t="s">
        <v>240</v>
      </c>
      <c r="AH215" s="518" t="s">
        <v>241</v>
      </c>
      <c r="AI215" s="518" t="s">
        <v>234</v>
      </c>
      <c r="AJ215" s="518" t="s">
        <v>240</v>
      </c>
      <c r="AK215" s="518" t="s">
        <v>241</v>
      </c>
      <c r="AL215" s="518" t="s">
        <v>234</v>
      </c>
      <c r="AM215" s="518" t="s">
        <v>240</v>
      </c>
      <c r="AN215" s="518" t="s">
        <v>241</v>
      </c>
      <c r="AO215" s="518" t="s">
        <v>234</v>
      </c>
      <c r="AP215" s="518" t="s">
        <v>240</v>
      </c>
      <c r="AQ215" s="518" t="s">
        <v>241</v>
      </c>
      <c r="AR215" s="518" t="s">
        <v>234</v>
      </c>
      <c r="AS215" s="518" t="s">
        <v>240</v>
      </c>
      <c r="AT215" s="518" t="s">
        <v>241</v>
      </c>
      <c r="AU215" s="518" t="s">
        <v>234</v>
      </c>
      <c r="AV215" s="518" t="s">
        <v>240</v>
      </c>
      <c r="AW215" s="518" t="s">
        <v>241</v>
      </c>
      <c r="AX215" s="518" t="s">
        <v>234</v>
      </c>
      <c r="AY215" s="518" t="s">
        <v>240</v>
      </c>
      <c r="AZ215" s="518" t="s">
        <v>241</v>
      </c>
      <c r="BA215" s="518" t="s">
        <v>234</v>
      </c>
      <c r="BC215" s="1405"/>
      <c r="BD215" s="518" t="s">
        <v>240</v>
      </c>
      <c r="BE215" s="518" t="s">
        <v>241</v>
      </c>
      <c r="BF215" s="518" t="s">
        <v>234</v>
      </c>
      <c r="BG215" s="518" t="s">
        <v>240</v>
      </c>
      <c r="BH215" s="518" t="s">
        <v>241</v>
      </c>
      <c r="BI215" s="518" t="s">
        <v>234</v>
      </c>
      <c r="BJ215" s="518" t="s">
        <v>240</v>
      </c>
      <c r="BK215" s="518" t="s">
        <v>241</v>
      </c>
      <c r="BL215" s="518" t="s">
        <v>234</v>
      </c>
      <c r="BM215" s="518" t="s">
        <v>240</v>
      </c>
      <c r="BN215" s="518" t="s">
        <v>241</v>
      </c>
      <c r="BO215" s="518" t="s">
        <v>234</v>
      </c>
      <c r="BP215" s="518" t="s">
        <v>240</v>
      </c>
      <c r="BQ215" s="518" t="s">
        <v>241</v>
      </c>
      <c r="BR215" s="518" t="s">
        <v>234</v>
      </c>
      <c r="BS215" s="518" t="s">
        <v>240</v>
      </c>
      <c r="BT215" s="518" t="s">
        <v>241</v>
      </c>
      <c r="BU215" s="518" t="s">
        <v>234</v>
      </c>
      <c r="BV215" s="518" t="s">
        <v>240</v>
      </c>
      <c r="BW215" s="518" t="s">
        <v>241</v>
      </c>
      <c r="BX215" s="518" t="s">
        <v>234</v>
      </c>
      <c r="BY215" s="518" t="s">
        <v>240</v>
      </c>
      <c r="BZ215" s="518" t="s">
        <v>241</v>
      </c>
      <c r="CA215" s="518" t="s">
        <v>234</v>
      </c>
    </row>
    <row r="216" spans="3:79" s="514" customFormat="1" ht="15.75">
      <c r="C216" s="519" t="s">
        <v>183</v>
      </c>
      <c r="D216" s="740"/>
      <c r="E216" s="740"/>
      <c r="F216" s="520">
        <f>SUM(D216:E216)</f>
        <v>0</v>
      </c>
      <c r="G216" s="740"/>
      <c r="H216" s="740"/>
      <c r="I216" s="520">
        <f>SUM(G216:H216)</f>
        <v>0</v>
      </c>
      <c r="J216" s="740"/>
      <c r="K216" s="740"/>
      <c r="L216" s="520">
        <f>SUM(J216:K216)</f>
        <v>0</v>
      </c>
      <c r="M216" s="740"/>
      <c r="N216" s="740"/>
      <c r="O216" s="520">
        <f>SUM(M216:N216)</f>
        <v>0</v>
      </c>
      <c r="P216" s="740"/>
      <c r="Q216" s="740"/>
      <c r="R216" s="520">
        <f>SUM(P216:Q216)</f>
        <v>0</v>
      </c>
      <c r="S216" s="740"/>
      <c r="T216" s="740"/>
      <c r="U216" s="520">
        <f>SUM(S216:T216)</f>
        <v>0</v>
      </c>
      <c r="V216" s="740"/>
      <c r="W216" s="740"/>
      <c r="X216" s="520">
        <f>SUM(V216:W216)</f>
        <v>0</v>
      </c>
      <c r="Y216" s="521">
        <f t="shared" ref="Y216:Z223" si="641">D216+G216+J216+M216+P216+S216+V216</f>
        <v>0</v>
      </c>
      <c r="Z216" s="521">
        <f t="shared" si="641"/>
        <v>0</v>
      </c>
      <c r="AA216" s="522">
        <f>Y216+Z216</f>
        <v>0</v>
      </c>
      <c r="AB216" s="512"/>
      <c r="AC216" s="519" t="s">
        <v>183</v>
      </c>
      <c r="AD216" s="520"/>
      <c r="AE216" s="520"/>
      <c r="AF216" s="520">
        <f>AD216+AE216</f>
        <v>0</v>
      </c>
      <c r="AG216" s="520"/>
      <c r="AH216" s="520"/>
      <c r="AI216" s="520">
        <f>AG216+AH216</f>
        <v>0</v>
      </c>
      <c r="AJ216" s="520"/>
      <c r="AK216" s="520"/>
      <c r="AL216" s="520">
        <f>AJ216+AK216</f>
        <v>0</v>
      </c>
      <c r="AM216" s="520"/>
      <c r="AN216" s="520"/>
      <c r="AO216" s="520">
        <f>AM216+AN216</f>
        <v>0</v>
      </c>
      <c r="AP216" s="520"/>
      <c r="AQ216" s="520"/>
      <c r="AR216" s="520">
        <f>AP216+AQ216</f>
        <v>0</v>
      </c>
      <c r="AS216" s="520"/>
      <c r="AT216" s="520"/>
      <c r="AU216" s="520">
        <f>AS216+AT216</f>
        <v>0</v>
      </c>
      <c r="AV216" s="520"/>
      <c r="AW216" s="520"/>
      <c r="AX216" s="520">
        <f>AV216+AW216</f>
        <v>0</v>
      </c>
      <c r="AY216" s="521">
        <f>AD216+AG216+AJ216+AM216+AP216+AS216+AV216</f>
        <v>0</v>
      </c>
      <c r="AZ216" s="521">
        <f>AE216+AH216+AK216+AN216+AQ216+AT216+AW216</f>
        <v>0</v>
      </c>
      <c r="BA216" s="522">
        <f>AY216+AZ216</f>
        <v>0</v>
      </c>
      <c r="BC216" s="519" t="s">
        <v>183</v>
      </c>
      <c r="BD216" s="520">
        <f t="shared" ref="BD216:BD224" si="642">D216+AD216</f>
        <v>0</v>
      </c>
      <c r="BE216" s="520">
        <f t="shared" ref="BE216:BE224" si="643">E216+AE216</f>
        <v>0</v>
      </c>
      <c r="BF216" s="520">
        <f t="shared" ref="BF216:BF224" si="644">F216+AF216</f>
        <v>0</v>
      </c>
      <c r="BG216" s="520">
        <f t="shared" ref="BG216:BG224" si="645">G216+AG216</f>
        <v>0</v>
      </c>
      <c r="BH216" s="520">
        <f t="shared" ref="BH216:BH224" si="646">H216+AH216</f>
        <v>0</v>
      </c>
      <c r="BI216" s="520">
        <f t="shared" ref="BI216:BI224" si="647">I216+AI216</f>
        <v>0</v>
      </c>
      <c r="BJ216" s="520">
        <f t="shared" ref="BJ216:BJ224" si="648">J216+AJ216</f>
        <v>0</v>
      </c>
      <c r="BK216" s="520">
        <f t="shared" ref="BK216:BK224" si="649">K216+AK216</f>
        <v>0</v>
      </c>
      <c r="BL216" s="520">
        <f t="shared" ref="BL216:BL224" si="650">L216+AL216</f>
        <v>0</v>
      </c>
      <c r="BM216" s="520">
        <f t="shared" ref="BM216:BM224" si="651">M216+AM216</f>
        <v>0</v>
      </c>
      <c r="BN216" s="520">
        <f t="shared" ref="BN216:BN224" si="652">N216+AN216</f>
        <v>0</v>
      </c>
      <c r="BO216" s="520">
        <f t="shared" ref="BO216:BO224" si="653">O216+AO216</f>
        <v>0</v>
      </c>
      <c r="BP216" s="520">
        <f t="shared" ref="BP216:BP224" si="654">P216+AP216</f>
        <v>0</v>
      </c>
      <c r="BQ216" s="520">
        <f t="shared" ref="BQ216:BQ224" si="655">Q216+AQ216</f>
        <v>0</v>
      </c>
      <c r="BR216" s="520">
        <f t="shared" ref="BR216:BR224" si="656">R216+AR216</f>
        <v>0</v>
      </c>
      <c r="BS216" s="520">
        <f t="shared" ref="BS216:BS224" si="657">S216+AS216</f>
        <v>0</v>
      </c>
      <c r="BT216" s="520">
        <f t="shared" ref="BT216:BT224" si="658">T216+AT216</f>
        <v>0</v>
      </c>
      <c r="BU216" s="520">
        <f t="shared" ref="BU216:BU224" si="659">U216+AU216</f>
        <v>0</v>
      </c>
      <c r="BV216" s="520">
        <f t="shared" ref="BV216:BV224" si="660">V216+AV216</f>
        <v>0</v>
      </c>
      <c r="BW216" s="520">
        <f t="shared" ref="BW216:BW224" si="661">W216+AW216</f>
        <v>0</v>
      </c>
      <c r="BX216" s="520">
        <f t="shared" ref="BX216:BX224" si="662">X216+AX216</f>
        <v>0</v>
      </c>
      <c r="BY216" s="520">
        <f t="shared" ref="BY216:BY224" si="663">Y216+AY216</f>
        <v>0</v>
      </c>
      <c r="BZ216" s="520">
        <f t="shared" ref="BZ216:BZ224" si="664">Z216+AZ216</f>
        <v>0</v>
      </c>
      <c r="CA216" s="520">
        <f t="shared" ref="CA216:CA224" si="665">AA216+BA216</f>
        <v>0</v>
      </c>
    </row>
    <row r="217" spans="3:79" s="514" customFormat="1" ht="15.75">
      <c r="C217" s="519" t="s">
        <v>259</v>
      </c>
      <c r="D217" s="740">
        <v>2</v>
      </c>
      <c r="E217" s="740">
        <v>1</v>
      </c>
      <c r="F217" s="520">
        <f t="shared" ref="F217:F223" si="666">SUM(D217:E217)</f>
        <v>3</v>
      </c>
      <c r="G217" s="740">
        <v>0</v>
      </c>
      <c r="H217" s="740">
        <v>0</v>
      </c>
      <c r="I217" s="520">
        <f t="shared" ref="I217:I223" si="667">SUM(G217:H217)</f>
        <v>0</v>
      </c>
      <c r="J217" s="740">
        <v>0</v>
      </c>
      <c r="K217" s="740">
        <v>0</v>
      </c>
      <c r="L217" s="520">
        <f t="shared" ref="L217:L223" si="668">SUM(J217:K217)</f>
        <v>0</v>
      </c>
      <c r="M217" s="740">
        <v>0</v>
      </c>
      <c r="N217" s="740">
        <v>0</v>
      </c>
      <c r="O217" s="520">
        <f t="shared" ref="O217:O223" si="669">SUM(M217:N217)</f>
        <v>0</v>
      </c>
      <c r="P217" s="740">
        <v>0</v>
      </c>
      <c r="Q217" s="740">
        <v>0</v>
      </c>
      <c r="R217" s="520">
        <f t="shared" ref="R217:R223" si="670">SUM(P217:Q217)</f>
        <v>0</v>
      </c>
      <c r="S217" s="740">
        <v>0</v>
      </c>
      <c r="T217" s="740">
        <v>0</v>
      </c>
      <c r="U217" s="520">
        <f t="shared" ref="U217:U223" si="671">SUM(S217:T217)</f>
        <v>0</v>
      </c>
      <c r="V217" s="740">
        <v>0</v>
      </c>
      <c r="W217" s="740">
        <v>0</v>
      </c>
      <c r="X217" s="520">
        <f t="shared" ref="X217:X223" si="672">SUM(V217:W217)</f>
        <v>0</v>
      </c>
      <c r="Y217" s="521">
        <f t="shared" si="641"/>
        <v>2</v>
      </c>
      <c r="Z217" s="521">
        <f t="shared" si="641"/>
        <v>1</v>
      </c>
      <c r="AA217" s="522">
        <f t="shared" ref="AA217:AA223" si="673">Y217+Z217</f>
        <v>3</v>
      </c>
      <c r="AB217" s="512"/>
      <c r="AC217" s="519" t="s">
        <v>259</v>
      </c>
      <c r="AD217" s="520">
        <v>2</v>
      </c>
      <c r="AE217" s="520">
        <v>3</v>
      </c>
      <c r="AF217" s="520">
        <f t="shared" ref="AF217:AF223" si="674">AD217+AE217</f>
        <v>5</v>
      </c>
      <c r="AG217" s="520">
        <v>0</v>
      </c>
      <c r="AH217" s="520">
        <v>0</v>
      </c>
      <c r="AI217" s="520">
        <f t="shared" ref="AI217:AI223" si="675">AG217+AH217</f>
        <v>0</v>
      </c>
      <c r="AJ217" s="520">
        <v>0</v>
      </c>
      <c r="AK217" s="520">
        <v>0</v>
      </c>
      <c r="AL217" s="520">
        <f t="shared" ref="AL217:AL223" si="676">AJ217+AK217</f>
        <v>0</v>
      </c>
      <c r="AM217" s="520">
        <v>0</v>
      </c>
      <c r="AN217" s="520">
        <v>0</v>
      </c>
      <c r="AO217" s="520">
        <f t="shared" ref="AO217:AO223" si="677">AM217+AN217</f>
        <v>0</v>
      </c>
      <c r="AP217" s="520">
        <v>0</v>
      </c>
      <c r="AQ217" s="520">
        <v>0</v>
      </c>
      <c r="AR217" s="520">
        <f t="shared" ref="AR217:AR223" si="678">AP217+AQ217</f>
        <v>0</v>
      </c>
      <c r="AS217" s="520">
        <v>0</v>
      </c>
      <c r="AT217" s="520">
        <v>0</v>
      </c>
      <c r="AU217" s="520">
        <f t="shared" ref="AU217:AU223" si="679">AS217+AT217</f>
        <v>0</v>
      </c>
      <c r="AV217" s="520"/>
      <c r="AW217" s="520"/>
      <c r="AX217" s="520">
        <f t="shared" ref="AX217:AX223" si="680">AV217+AW217</f>
        <v>0</v>
      </c>
      <c r="AY217" s="521">
        <f t="shared" ref="AY217:AY223" si="681">AD217+AG217+AJ217+AM217+AP217+AS217+AV217</f>
        <v>2</v>
      </c>
      <c r="AZ217" s="521">
        <f t="shared" ref="AZ217:AZ223" si="682">AE217+AH217+AK217+AN217+AQ217+AT217+AW217</f>
        <v>3</v>
      </c>
      <c r="BA217" s="522">
        <f t="shared" ref="BA217:BA223" si="683">AY217+AZ217</f>
        <v>5</v>
      </c>
      <c r="BC217" s="519" t="s">
        <v>259</v>
      </c>
      <c r="BD217" s="520">
        <f t="shared" si="642"/>
        <v>4</v>
      </c>
      <c r="BE217" s="520">
        <f t="shared" si="643"/>
        <v>4</v>
      </c>
      <c r="BF217" s="520">
        <f t="shared" si="644"/>
        <v>8</v>
      </c>
      <c r="BG217" s="520">
        <f t="shared" si="645"/>
        <v>0</v>
      </c>
      <c r="BH217" s="520">
        <f t="shared" si="646"/>
        <v>0</v>
      </c>
      <c r="BI217" s="520">
        <f t="shared" si="647"/>
        <v>0</v>
      </c>
      <c r="BJ217" s="520">
        <f t="shared" si="648"/>
        <v>0</v>
      </c>
      <c r="BK217" s="520">
        <f t="shared" si="649"/>
        <v>0</v>
      </c>
      <c r="BL217" s="520">
        <f t="shared" si="650"/>
        <v>0</v>
      </c>
      <c r="BM217" s="520">
        <f t="shared" si="651"/>
        <v>0</v>
      </c>
      <c r="BN217" s="520">
        <f t="shared" si="652"/>
        <v>0</v>
      </c>
      <c r="BO217" s="520">
        <f t="shared" si="653"/>
        <v>0</v>
      </c>
      <c r="BP217" s="520">
        <f t="shared" si="654"/>
        <v>0</v>
      </c>
      <c r="BQ217" s="520">
        <f t="shared" si="655"/>
        <v>0</v>
      </c>
      <c r="BR217" s="520">
        <f t="shared" si="656"/>
        <v>0</v>
      </c>
      <c r="BS217" s="520">
        <f t="shared" si="657"/>
        <v>0</v>
      </c>
      <c r="BT217" s="520">
        <f t="shared" si="658"/>
        <v>0</v>
      </c>
      <c r="BU217" s="520">
        <f t="shared" si="659"/>
        <v>0</v>
      </c>
      <c r="BV217" s="520">
        <f t="shared" si="660"/>
        <v>0</v>
      </c>
      <c r="BW217" s="520">
        <f t="shared" si="661"/>
        <v>0</v>
      </c>
      <c r="BX217" s="520">
        <f t="shared" si="662"/>
        <v>0</v>
      </c>
      <c r="BY217" s="520">
        <f t="shared" si="663"/>
        <v>4</v>
      </c>
      <c r="BZ217" s="520">
        <f t="shared" si="664"/>
        <v>4</v>
      </c>
      <c r="CA217" s="520">
        <f t="shared" si="665"/>
        <v>8</v>
      </c>
    </row>
    <row r="218" spans="3:79" s="514" customFormat="1" ht="15.75">
      <c r="C218" s="519" t="s">
        <v>260</v>
      </c>
      <c r="D218" s="740">
        <v>50</v>
      </c>
      <c r="E218" s="740">
        <v>42</v>
      </c>
      <c r="F218" s="520">
        <f t="shared" si="666"/>
        <v>92</v>
      </c>
      <c r="G218" s="740">
        <v>45</v>
      </c>
      <c r="H218" s="740">
        <v>32</v>
      </c>
      <c r="I218" s="520">
        <f t="shared" si="667"/>
        <v>77</v>
      </c>
      <c r="J218" s="740">
        <v>13</v>
      </c>
      <c r="K218" s="740">
        <v>16</v>
      </c>
      <c r="L218" s="520">
        <f t="shared" si="668"/>
        <v>29</v>
      </c>
      <c r="M218" s="740">
        <v>0</v>
      </c>
      <c r="N218" s="740">
        <v>0</v>
      </c>
      <c r="O218" s="520">
        <f t="shared" si="669"/>
        <v>0</v>
      </c>
      <c r="P218" s="740">
        <v>0</v>
      </c>
      <c r="Q218" s="740">
        <v>0</v>
      </c>
      <c r="R218" s="520">
        <f t="shared" si="670"/>
        <v>0</v>
      </c>
      <c r="S218" s="740">
        <v>0</v>
      </c>
      <c r="T218" s="740">
        <v>0</v>
      </c>
      <c r="U218" s="520">
        <f t="shared" si="671"/>
        <v>0</v>
      </c>
      <c r="V218" s="740">
        <v>0</v>
      </c>
      <c r="W218" s="740">
        <v>0</v>
      </c>
      <c r="X218" s="520">
        <f t="shared" si="672"/>
        <v>0</v>
      </c>
      <c r="Y218" s="521">
        <f t="shared" si="641"/>
        <v>108</v>
      </c>
      <c r="Z218" s="521">
        <f t="shared" si="641"/>
        <v>90</v>
      </c>
      <c r="AA218" s="522">
        <f t="shared" si="673"/>
        <v>198</v>
      </c>
      <c r="AB218" s="512"/>
      <c r="AC218" s="519" t="s">
        <v>260</v>
      </c>
      <c r="AD218" s="520">
        <v>510</v>
      </c>
      <c r="AE218" s="520">
        <v>462</v>
      </c>
      <c r="AF218" s="520">
        <f t="shared" si="674"/>
        <v>972</v>
      </c>
      <c r="AG218" s="520">
        <v>1218</v>
      </c>
      <c r="AH218" s="520">
        <v>1140</v>
      </c>
      <c r="AI218" s="520">
        <f t="shared" si="675"/>
        <v>2358</v>
      </c>
      <c r="AJ218" s="520">
        <v>0</v>
      </c>
      <c r="AK218" s="520">
        <v>0</v>
      </c>
      <c r="AL218" s="520">
        <f t="shared" si="676"/>
        <v>0</v>
      </c>
      <c r="AM218" s="520">
        <v>0</v>
      </c>
      <c r="AN218" s="520">
        <v>0</v>
      </c>
      <c r="AO218" s="520">
        <f t="shared" si="677"/>
        <v>0</v>
      </c>
      <c r="AP218" s="520">
        <v>0</v>
      </c>
      <c r="AQ218" s="520">
        <v>0</v>
      </c>
      <c r="AR218" s="520">
        <f t="shared" si="678"/>
        <v>0</v>
      </c>
      <c r="AS218" s="520">
        <v>0</v>
      </c>
      <c r="AT218" s="520">
        <v>0</v>
      </c>
      <c r="AU218" s="520">
        <f t="shared" si="679"/>
        <v>0</v>
      </c>
      <c r="AV218" s="520"/>
      <c r="AW218" s="520"/>
      <c r="AX218" s="520">
        <f t="shared" si="680"/>
        <v>0</v>
      </c>
      <c r="AY218" s="521">
        <f t="shared" si="681"/>
        <v>1728</v>
      </c>
      <c r="AZ218" s="521">
        <f t="shared" si="682"/>
        <v>1602</v>
      </c>
      <c r="BA218" s="522">
        <f t="shared" si="683"/>
        <v>3330</v>
      </c>
      <c r="BC218" s="519" t="s">
        <v>260</v>
      </c>
      <c r="BD218" s="520">
        <f t="shared" si="642"/>
        <v>560</v>
      </c>
      <c r="BE218" s="520">
        <f t="shared" si="643"/>
        <v>504</v>
      </c>
      <c r="BF218" s="520">
        <f t="shared" si="644"/>
        <v>1064</v>
      </c>
      <c r="BG218" s="520">
        <f t="shared" si="645"/>
        <v>1263</v>
      </c>
      <c r="BH218" s="520">
        <f t="shared" si="646"/>
        <v>1172</v>
      </c>
      <c r="BI218" s="520">
        <f t="shared" si="647"/>
        <v>2435</v>
      </c>
      <c r="BJ218" s="520">
        <f t="shared" si="648"/>
        <v>13</v>
      </c>
      <c r="BK218" s="520">
        <f t="shared" si="649"/>
        <v>16</v>
      </c>
      <c r="BL218" s="520">
        <f t="shared" si="650"/>
        <v>29</v>
      </c>
      <c r="BM218" s="520">
        <f t="shared" si="651"/>
        <v>0</v>
      </c>
      <c r="BN218" s="520">
        <f t="shared" si="652"/>
        <v>0</v>
      </c>
      <c r="BO218" s="520">
        <f t="shared" si="653"/>
        <v>0</v>
      </c>
      <c r="BP218" s="520">
        <f t="shared" si="654"/>
        <v>0</v>
      </c>
      <c r="BQ218" s="520">
        <f t="shared" si="655"/>
        <v>0</v>
      </c>
      <c r="BR218" s="520">
        <f t="shared" si="656"/>
        <v>0</v>
      </c>
      <c r="BS218" s="520">
        <f t="shared" si="657"/>
        <v>0</v>
      </c>
      <c r="BT218" s="520">
        <f t="shared" si="658"/>
        <v>0</v>
      </c>
      <c r="BU218" s="520">
        <f t="shared" si="659"/>
        <v>0</v>
      </c>
      <c r="BV218" s="520">
        <f t="shared" si="660"/>
        <v>0</v>
      </c>
      <c r="BW218" s="520">
        <f t="shared" si="661"/>
        <v>0</v>
      </c>
      <c r="BX218" s="520">
        <f t="shared" si="662"/>
        <v>0</v>
      </c>
      <c r="BY218" s="520">
        <f t="shared" si="663"/>
        <v>1836</v>
      </c>
      <c r="BZ218" s="520">
        <f t="shared" si="664"/>
        <v>1692</v>
      </c>
      <c r="CA218" s="520">
        <f t="shared" si="665"/>
        <v>3528</v>
      </c>
    </row>
    <row r="219" spans="3:79" s="514" customFormat="1" ht="15.75">
      <c r="C219" s="519" t="s">
        <v>261</v>
      </c>
      <c r="D219" s="740">
        <v>34</v>
      </c>
      <c r="E219" s="740">
        <v>46</v>
      </c>
      <c r="F219" s="520">
        <f t="shared" si="666"/>
        <v>80</v>
      </c>
      <c r="G219" s="740">
        <v>55</v>
      </c>
      <c r="H219" s="740">
        <v>44</v>
      </c>
      <c r="I219" s="520">
        <f t="shared" si="667"/>
        <v>99</v>
      </c>
      <c r="J219" s="740">
        <v>21</v>
      </c>
      <c r="K219" s="740">
        <v>26</v>
      </c>
      <c r="L219" s="520">
        <f t="shared" si="668"/>
        <v>47</v>
      </c>
      <c r="M219" s="740">
        <v>4</v>
      </c>
      <c r="N219" s="740">
        <v>8</v>
      </c>
      <c r="O219" s="520">
        <f t="shared" si="669"/>
        <v>12</v>
      </c>
      <c r="P219" s="740">
        <v>0</v>
      </c>
      <c r="Q219" s="740">
        <v>0</v>
      </c>
      <c r="R219" s="520">
        <f t="shared" si="670"/>
        <v>0</v>
      </c>
      <c r="S219" s="740">
        <v>0</v>
      </c>
      <c r="T219" s="740">
        <v>0</v>
      </c>
      <c r="U219" s="520">
        <f t="shared" si="671"/>
        <v>0</v>
      </c>
      <c r="V219" s="740">
        <v>0</v>
      </c>
      <c r="W219" s="740">
        <v>0</v>
      </c>
      <c r="X219" s="520">
        <f t="shared" si="672"/>
        <v>0</v>
      </c>
      <c r="Y219" s="521">
        <f t="shared" si="641"/>
        <v>114</v>
      </c>
      <c r="Z219" s="521">
        <f t="shared" si="641"/>
        <v>124</v>
      </c>
      <c r="AA219" s="522">
        <f t="shared" si="673"/>
        <v>238</v>
      </c>
      <c r="AB219" s="512"/>
      <c r="AC219" s="519" t="s">
        <v>261</v>
      </c>
      <c r="AD219" s="520">
        <v>378</v>
      </c>
      <c r="AE219" s="520">
        <v>321</v>
      </c>
      <c r="AF219" s="520">
        <f t="shared" si="674"/>
        <v>699</v>
      </c>
      <c r="AG219" s="520">
        <v>715</v>
      </c>
      <c r="AH219" s="520">
        <v>601</v>
      </c>
      <c r="AI219" s="520">
        <f t="shared" si="675"/>
        <v>1316</v>
      </c>
      <c r="AJ219" s="520">
        <v>218</v>
      </c>
      <c r="AK219" s="520">
        <v>186</v>
      </c>
      <c r="AL219" s="520">
        <f t="shared" si="676"/>
        <v>404</v>
      </c>
      <c r="AM219" s="520">
        <v>0</v>
      </c>
      <c r="AN219" s="520">
        <v>0</v>
      </c>
      <c r="AO219" s="520">
        <f t="shared" si="677"/>
        <v>0</v>
      </c>
      <c r="AP219" s="520">
        <v>0</v>
      </c>
      <c r="AQ219" s="520">
        <v>0</v>
      </c>
      <c r="AR219" s="520">
        <f t="shared" si="678"/>
        <v>0</v>
      </c>
      <c r="AS219" s="520">
        <v>0</v>
      </c>
      <c r="AT219" s="520">
        <v>0</v>
      </c>
      <c r="AU219" s="520">
        <f t="shared" si="679"/>
        <v>0</v>
      </c>
      <c r="AV219" s="520"/>
      <c r="AW219" s="520"/>
      <c r="AX219" s="520">
        <f t="shared" si="680"/>
        <v>0</v>
      </c>
      <c r="AY219" s="521">
        <f t="shared" si="681"/>
        <v>1311</v>
      </c>
      <c r="AZ219" s="521">
        <f t="shared" si="682"/>
        <v>1108</v>
      </c>
      <c r="BA219" s="522">
        <f t="shared" si="683"/>
        <v>2419</v>
      </c>
      <c r="BC219" s="519" t="s">
        <v>261</v>
      </c>
      <c r="BD219" s="520">
        <f t="shared" si="642"/>
        <v>412</v>
      </c>
      <c r="BE219" s="520">
        <f t="shared" si="643"/>
        <v>367</v>
      </c>
      <c r="BF219" s="520">
        <f t="shared" si="644"/>
        <v>779</v>
      </c>
      <c r="BG219" s="520">
        <f t="shared" si="645"/>
        <v>770</v>
      </c>
      <c r="BH219" s="520">
        <f t="shared" si="646"/>
        <v>645</v>
      </c>
      <c r="BI219" s="520">
        <f t="shared" si="647"/>
        <v>1415</v>
      </c>
      <c r="BJ219" s="520">
        <f t="shared" si="648"/>
        <v>239</v>
      </c>
      <c r="BK219" s="520">
        <f t="shared" si="649"/>
        <v>212</v>
      </c>
      <c r="BL219" s="520">
        <f t="shared" si="650"/>
        <v>451</v>
      </c>
      <c r="BM219" s="520">
        <f t="shared" si="651"/>
        <v>4</v>
      </c>
      <c r="BN219" s="520">
        <f t="shared" si="652"/>
        <v>8</v>
      </c>
      <c r="BO219" s="520">
        <f t="shared" si="653"/>
        <v>12</v>
      </c>
      <c r="BP219" s="520">
        <f t="shared" si="654"/>
        <v>0</v>
      </c>
      <c r="BQ219" s="520">
        <f t="shared" si="655"/>
        <v>0</v>
      </c>
      <c r="BR219" s="520">
        <f t="shared" si="656"/>
        <v>0</v>
      </c>
      <c r="BS219" s="520">
        <f t="shared" si="657"/>
        <v>0</v>
      </c>
      <c r="BT219" s="520">
        <f t="shared" si="658"/>
        <v>0</v>
      </c>
      <c r="BU219" s="520">
        <f t="shared" si="659"/>
        <v>0</v>
      </c>
      <c r="BV219" s="520">
        <f t="shared" si="660"/>
        <v>0</v>
      </c>
      <c r="BW219" s="520">
        <f t="shared" si="661"/>
        <v>0</v>
      </c>
      <c r="BX219" s="520">
        <f t="shared" si="662"/>
        <v>0</v>
      </c>
      <c r="BY219" s="520">
        <f t="shared" si="663"/>
        <v>1425</v>
      </c>
      <c r="BZ219" s="520">
        <f t="shared" si="664"/>
        <v>1232</v>
      </c>
      <c r="CA219" s="520">
        <f t="shared" si="665"/>
        <v>2657</v>
      </c>
    </row>
    <row r="220" spans="3:79" s="514" customFormat="1" ht="15.75">
      <c r="C220" s="519" t="s">
        <v>262</v>
      </c>
      <c r="D220" s="740">
        <v>13</v>
      </c>
      <c r="E220" s="740">
        <v>16</v>
      </c>
      <c r="F220" s="520">
        <f t="shared" si="666"/>
        <v>29</v>
      </c>
      <c r="G220" s="740">
        <v>16</v>
      </c>
      <c r="H220" s="740">
        <v>12</v>
      </c>
      <c r="I220" s="520">
        <f t="shared" si="667"/>
        <v>28</v>
      </c>
      <c r="J220" s="740">
        <v>12</v>
      </c>
      <c r="K220" s="740">
        <v>10</v>
      </c>
      <c r="L220" s="520">
        <f t="shared" si="668"/>
        <v>22</v>
      </c>
      <c r="M220" s="740">
        <v>7</v>
      </c>
      <c r="N220" s="740">
        <v>5</v>
      </c>
      <c r="O220" s="520">
        <f t="shared" si="669"/>
        <v>12</v>
      </c>
      <c r="P220" s="740">
        <v>5</v>
      </c>
      <c r="Q220" s="740">
        <v>4</v>
      </c>
      <c r="R220" s="520">
        <f t="shared" si="670"/>
        <v>9</v>
      </c>
      <c r="S220" s="740">
        <v>0</v>
      </c>
      <c r="T220" s="740">
        <v>0</v>
      </c>
      <c r="U220" s="520">
        <f t="shared" si="671"/>
        <v>0</v>
      </c>
      <c r="V220" s="740">
        <v>0</v>
      </c>
      <c r="W220" s="740">
        <v>0</v>
      </c>
      <c r="X220" s="520">
        <f t="shared" si="672"/>
        <v>0</v>
      </c>
      <c r="Y220" s="521">
        <f t="shared" si="641"/>
        <v>53</v>
      </c>
      <c r="Z220" s="521">
        <f t="shared" si="641"/>
        <v>47</v>
      </c>
      <c r="AA220" s="522">
        <f t="shared" si="673"/>
        <v>100</v>
      </c>
      <c r="AB220" s="512"/>
      <c r="AC220" s="519" t="s">
        <v>262</v>
      </c>
      <c r="AD220" s="520">
        <v>175</v>
      </c>
      <c r="AE220" s="520">
        <v>139</v>
      </c>
      <c r="AF220" s="520">
        <f t="shared" si="674"/>
        <v>314</v>
      </c>
      <c r="AG220" s="520">
        <v>534</v>
      </c>
      <c r="AH220" s="520">
        <v>578</v>
      </c>
      <c r="AI220" s="520">
        <f t="shared" si="675"/>
        <v>1112</v>
      </c>
      <c r="AJ220" s="520">
        <v>331</v>
      </c>
      <c r="AK220" s="520">
        <v>313</v>
      </c>
      <c r="AL220" s="520">
        <f t="shared" si="676"/>
        <v>644</v>
      </c>
      <c r="AM220" s="520">
        <v>50</v>
      </c>
      <c r="AN220" s="520">
        <v>47</v>
      </c>
      <c r="AO220" s="520">
        <f t="shared" si="677"/>
        <v>97</v>
      </c>
      <c r="AP220" s="520">
        <v>6</v>
      </c>
      <c r="AQ220" s="520">
        <v>9</v>
      </c>
      <c r="AR220" s="520">
        <f t="shared" si="678"/>
        <v>15</v>
      </c>
      <c r="AS220" s="520">
        <v>2</v>
      </c>
      <c r="AT220" s="520">
        <v>0</v>
      </c>
      <c r="AU220" s="520">
        <f t="shared" si="679"/>
        <v>2</v>
      </c>
      <c r="AV220" s="520"/>
      <c r="AW220" s="520"/>
      <c r="AX220" s="520">
        <f t="shared" si="680"/>
        <v>0</v>
      </c>
      <c r="AY220" s="521">
        <f t="shared" si="681"/>
        <v>1098</v>
      </c>
      <c r="AZ220" s="521">
        <f t="shared" si="682"/>
        <v>1086</v>
      </c>
      <c r="BA220" s="522">
        <f t="shared" si="683"/>
        <v>2184</v>
      </c>
      <c r="BC220" s="519" t="s">
        <v>262</v>
      </c>
      <c r="BD220" s="520">
        <f t="shared" si="642"/>
        <v>188</v>
      </c>
      <c r="BE220" s="520">
        <f t="shared" si="643"/>
        <v>155</v>
      </c>
      <c r="BF220" s="520">
        <f t="shared" si="644"/>
        <v>343</v>
      </c>
      <c r="BG220" s="520">
        <f t="shared" si="645"/>
        <v>550</v>
      </c>
      <c r="BH220" s="520">
        <f t="shared" si="646"/>
        <v>590</v>
      </c>
      <c r="BI220" s="520">
        <f t="shared" si="647"/>
        <v>1140</v>
      </c>
      <c r="BJ220" s="520">
        <f t="shared" si="648"/>
        <v>343</v>
      </c>
      <c r="BK220" s="520">
        <f t="shared" si="649"/>
        <v>323</v>
      </c>
      <c r="BL220" s="520">
        <f t="shared" si="650"/>
        <v>666</v>
      </c>
      <c r="BM220" s="520">
        <f t="shared" si="651"/>
        <v>57</v>
      </c>
      <c r="BN220" s="520">
        <f t="shared" si="652"/>
        <v>52</v>
      </c>
      <c r="BO220" s="520">
        <f t="shared" si="653"/>
        <v>109</v>
      </c>
      <c r="BP220" s="520">
        <f t="shared" si="654"/>
        <v>11</v>
      </c>
      <c r="BQ220" s="520">
        <f t="shared" si="655"/>
        <v>13</v>
      </c>
      <c r="BR220" s="520">
        <f t="shared" si="656"/>
        <v>24</v>
      </c>
      <c r="BS220" s="520">
        <f t="shared" si="657"/>
        <v>2</v>
      </c>
      <c r="BT220" s="520">
        <f t="shared" si="658"/>
        <v>0</v>
      </c>
      <c r="BU220" s="520">
        <f t="shared" si="659"/>
        <v>2</v>
      </c>
      <c r="BV220" s="520">
        <f t="shared" si="660"/>
        <v>0</v>
      </c>
      <c r="BW220" s="520">
        <f t="shared" si="661"/>
        <v>0</v>
      </c>
      <c r="BX220" s="520">
        <f t="shared" si="662"/>
        <v>0</v>
      </c>
      <c r="BY220" s="520">
        <f t="shared" si="663"/>
        <v>1151</v>
      </c>
      <c r="BZ220" s="520">
        <f t="shared" si="664"/>
        <v>1133</v>
      </c>
      <c r="CA220" s="520">
        <f t="shared" si="665"/>
        <v>2284</v>
      </c>
    </row>
    <row r="221" spans="3:79" s="514" customFormat="1" ht="15.75">
      <c r="C221" s="519" t="s">
        <v>263</v>
      </c>
      <c r="D221" s="740">
        <v>3</v>
      </c>
      <c r="E221" s="740">
        <v>2</v>
      </c>
      <c r="F221" s="520">
        <f t="shared" si="666"/>
        <v>5</v>
      </c>
      <c r="G221" s="740">
        <v>3</v>
      </c>
      <c r="H221" s="740">
        <v>3</v>
      </c>
      <c r="I221" s="520">
        <f t="shared" si="667"/>
        <v>6</v>
      </c>
      <c r="J221" s="740">
        <v>3</v>
      </c>
      <c r="K221" s="740">
        <v>5</v>
      </c>
      <c r="L221" s="520">
        <f t="shared" si="668"/>
        <v>8</v>
      </c>
      <c r="M221" s="740">
        <v>3</v>
      </c>
      <c r="N221" s="740">
        <v>8</v>
      </c>
      <c r="O221" s="520">
        <f t="shared" si="669"/>
        <v>11</v>
      </c>
      <c r="P221" s="740">
        <v>7</v>
      </c>
      <c r="Q221" s="740">
        <v>6</v>
      </c>
      <c r="R221" s="520">
        <f t="shared" si="670"/>
        <v>13</v>
      </c>
      <c r="S221" s="740">
        <v>4</v>
      </c>
      <c r="T221" s="740">
        <v>2</v>
      </c>
      <c r="U221" s="520">
        <f t="shared" si="671"/>
        <v>6</v>
      </c>
      <c r="V221" s="740">
        <v>4</v>
      </c>
      <c r="W221" s="740">
        <v>2</v>
      </c>
      <c r="X221" s="520">
        <f t="shared" si="672"/>
        <v>6</v>
      </c>
      <c r="Y221" s="521">
        <f t="shared" si="641"/>
        <v>27</v>
      </c>
      <c r="Z221" s="521">
        <f t="shared" si="641"/>
        <v>28</v>
      </c>
      <c r="AA221" s="522">
        <f t="shared" si="673"/>
        <v>55</v>
      </c>
      <c r="AB221" s="512"/>
      <c r="AC221" s="519" t="s">
        <v>263</v>
      </c>
      <c r="AD221" s="520">
        <v>3</v>
      </c>
      <c r="AE221" s="520">
        <v>3</v>
      </c>
      <c r="AF221" s="520">
        <f t="shared" si="674"/>
        <v>6</v>
      </c>
      <c r="AG221" s="520">
        <v>22</v>
      </c>
      <c r="AH221" s="520">
        <v>13</v>
      </c>
      <c r="AI221" s="520">
        <f t="shared" si="675"/>
        <v>35</v>
      </c>
      <c r="AJ221" s="520">
        <v>19</v>
      </c>
      <c r="AK221" s="520">
        <v>10</v>
      </c>
      <c r="AL221" s="520">
        <f t="shared" si="676"/>
        <v>29</v>
      </c>
      <c r="AM221" s="520">
        <v>22</v>
      </c>
      <c r="AN221" s="520">
        <v>14</v>
      </c>
      <c r="AO221" s="520">
        <f t="shared" si="677"/>
        <v>36</v>
      </c>
      <c r="AP221" s="520">
        <v>3</v>
      </c>
      <c r="AQ221" s="520">
        <v>3</v>
      </c>
      <c r="AR221" s="520">
        <f t="shared" si="678"/>
        <v>6</v>
      </c>
      <c r="AS221" s="520">
        <v>0</v>
      </c>
      <c r="AT221" s="520">
        <v>1</v>
      </c>
      <c r="AU221" s="520">
        <f t="shared" si="679"/>
        <v>1</v>
      </c>
      <c r="AV221" s="520">
        <v>2</v>
      </c>
      <c r="AW221" s="520"/>
      <c r="AX221" s="520">
        <f t="shared" si="680"/>
        <v>2</v>
      </c>
      <c r="AY221" s="521">
        <f t="shared" si="681"/>
        <v>71</v>
      </c>
      <c r="AZ221" s="521">
        <f t="shared" si="682"/>
        <v>44</v>
      </c>
      <c r="BA221" s="522">
        <f t="shared" si="683"/>
        <v>115</v>
      </c>
      <c r="BC221" s="519" t="s">
        <v>263</v>
      </c>
      <c r="BD221" s="520">
        <f t="shared" si="642"/>
        <v>6</v>
      </c>
      <c r="BE221" s="520">
        <f t="shared" si="643"/>
        <v>5</v>
      </c>
      <c r="BF221" s="520">
        <f t="shared" si="644"/>
        <v>11</v>
      </c>
      <c r="BG221" s="520">
        <f t="shared" si="645"/>
        <v>25</v>
      </c>
      <c r="BH221" s="520">
        <f t="shared" si="646"/>
        <v>16</v>
      </c>
      <c r="BI221" s="520">
        <f t="shared" si="647"/>
        <v>41</v>
      </c>
      <c r="BJ221" s="520">
        <f t="shared" si="648"/>
        <v>22</v>
      </c>
      <c r="BK221" s="520">
        <f t="shared" si="649"/>
        <v>15</v>
      </c>
      <c r="BL221" s="520">
        <f t="shared" si="650"/>
        <v>37</v>
      </c>
      <c r="BM221" s="520">
        <f t="shared" si="651"/>
        <v>25</v>
      </c>
      <c r="BN221" s="520">
        <f t="shared" si="652"/>
        <v>22</v>
      </c>
      <c r="BO221" s="520">
        <f t="shared" si="653"/>
        <v>47</v>
      </c>
      <c r="BP221" s="520">
        <f t="shared" si="654"/>
        <v>10</v>
      </c>
      <c r="BQ221" s="520">
        <f t="shared" si="655"/>
        <v>9</v>
      </c>
      <c r="BR221" s="520">
        <f t="shared" si="656"/>
        <v>19</v>
      </c>
      <c r="BS221" s="520">
        <f t="shared" si="657"/>
        <v>4</v>
      </c>
      <c r="BT221" s="520">
        <f t="shared" si="658"/>
        <v>3</v>
      </c>
      <c r="BU221" s="520">
        <f t="shared" si="659"/>
        <v>7</v>
      </c>
      <c r="BV221" s="520">
        <f t="shared" si="660"/>
        <v>6</v>
      </c>
      <c r="BW221" s="520">
        <f t="shared" si="661"/>
        <v>2</v>
      </c>
      <c r="BX221" s="520">
        <f t="shared" si="662"/>
        <v>8</v>
      </c>
      <c r="BY221" s="520">
        <f t="shared" si="663"/>
        <v>98</v>
      </c>
      <c r="BZ221" s="520">
        <f t="shared" si="664"/>
        <v>72</v>
      </c>
      <c r="CA221" s="520">
        <f t="shared" si="665"/>
        <v>170</v>
      </c>
    </row>
    <row r="222" spans="3:79" s="514" customFormat="1" ht="15.75">
      <c r="C222" s="519" t="s">
        <v>264</v>
      </c>
      <c r="D222" s="740">
        <v>0</v>
      </c>
      <c r="E222" s="740">
        <v>0</v>
      </c>
      <c r="F222" s="520">
        <f t="shared" si="666"/>
        <v>0</v>
      </c>
      <c r="G222" s="740">
        <v>3</v>
      </c>
      <c r="H222" s="740">
        <v>2</v>
      </c>
      <c r="I222" s="520">
        <f t="shared" si="667"/>
        <v>5</v>
      </c>
      <c r="J222" s="740">
        <v>3</v>
      </c>
      <c r="K222" s="740">
        <v>1</v>
      </c>
      <c r="L222" s="520">
        <f t="shared" si="668"/>
        <v>4</v>
      </c>
      <c r="M222" s="740">
        <v>3</v>
      </c>
      <c r="N222" s="740">
        <v>2</v>
      </c>
      <c r="O222" s="520">
        <f t="shared" si="669"/>
        <v>5</v>
      </c>
      <c r="P222" s="740">
        <v>2</v>
      </c>
      <c r="Q222" s="740">
        <v>1</v>
      </c>
      <c r="R222" s="520">
        <f t="shared" si="670"/>
        <v>3</v>
      </c>
      <c r="S222" s="740">
        <v>7</v>
      </c>
      <c r="T222" s="740">
        <v>1</v>
      </c>
      <c r="U222" s="520">
        <f t="shared" si="671"/>
        <v>8</v>
      </c>
      <c r="V222" s="740">
        <v>2</v>
      </c>
      <c r="W222" s="740">
        <v>0</v>
      </c>
      <c r="X222" s="520">
        <f t="shared" si="672"/>
        <v>2</v>
      </c>
      <c r="Y222" s="521">
        <f t="shared" si="641"/>
        <v>20</v>
      </c>
      <c r="Z222" s="521">
        <f t="shared" si="641"/>
        <v>7</v>
      </c>
      <c r="AA222" s="522">
        <f t="shared" si="673"/>
        <v>27</v>
      </c>
      <c r="AB222" s="512"/>
      <c r="AC222" s="519" t="s">
        <v>264</v>
      </c>
      <c r="AD222" s="520">
        <v>0</v>
      </c>
      <c r="AE222" s="520">
        <v>1</v>
      </c>
      <c r="AF222" s="520">
        <f t="shared" si="674"/>
        <v>1</v>
      </c>
      <c r="AG222" s="520">
        <v>3</v>
      </c>
      <c r="AH222" s="520">
        <v>0</v>
      </c>
      <c r="AI222" s="520">
        <f t="shared" si="675"/>
        <v>3</v>
      </c>
      <c r="AJ222" s="520">
        <v>0</v>
      </c>
      <c r="AK222" s="520">
        <v>1</v>
      </c>
      <c r="AL222" s="520">
        <f t="shared" si="676"/>
        <v>1</v>
      </c>
      <c r="AM222" s="520">
        <v>1</v>
      </c>
      <c r="AN222" s="520">
        <v>0</v>
      </c>
      <c r="AO222" s="520">
        <f t="shared" si="677"/>
        <v>1</v>
      </c>
      <c r="AP222" s="520">
        <v>0</v>
      </c>
      <c r="AQ222" s="520">
        <v>0</v>
      </c>
      <c r="AR222" s="520">
        <f t="shared" si="678"/>
        <v>0</v>
      </c>
      <c r="AS222" s="520">
        <v>0</v>
      </c>
      <c r="AT222" s="520">
        <v>0</v>
      </c>
      <c r="AU222" s="520">
        <f t="shared" si="679"/>
        <v>0</v>
      </c>
      <c r="AV222" s="520"/>
      <c r="AW222" s="520"/>
      <c r="AX222" s="520">
        <f t="shared" si="680"/>
        <v>0</v>
      </c>
      <c r="AY222" s="521">
        <f t="shared" si="681"/>
        <v>4</v>
      </c>
      <c r="AZ222" s="521">
        <f t="shared" si="682"/>
        <v>2</v>
      </c>
      <c r="BA222" s="522">
        <f t="shared" si="683"/>
        <v>6</v>
      </c>
      <c r="BC222" s="519" t="s">
        <v>264</v>
      </c>
      <c r="BD222" s="520">
        <f t="shared" si="642"/>
        <v>0</v>
      </c>
      <c r="BE222" s="520">
        <f t="shared" si="643"/>
        <v>1</v>
      </c>
      <c r="BF222" s="520">
        <f t="shared" si="644"/>
        <v>1</v>
      </c>
      <c r="BG222" s="520">
        <f t="shared" si="645"/>
        <v>6</v>
      </c>
      <c r="BH222" s="520">
        <f t="shared" si="646"/>
        <v>2</v>
      </c>
      <c r="BI222" s="520">
        <f t="shared" si="647"/>
        <v>8</v>
      </c>
      <c r="BJ222" s="520">
        <f t="shared" si="648"/>
        <v>3</v>
      </c>
      <c r="BK222" s="520">
        <f t="shared" si="649"/>
        <v>2</v>
      </c>
      <c r="BL222" s="520">
        <f t="shared" si="650"/>
        <v>5</v>
      </c>
      <c r="BM222" s="520">
        <f t="shared" si="651"/>
        <v>4</v>
      </c>
      <c r="BN222" s="520">
        <f t="shared" si="652"/>
        <v>2</v>
      </c>
      <c r="BO222" s="520">
        <f t="shared" si="653"/>
        <v>6</v>
      </c>
      <c r="BP222" s="520">
        <f t="shared" si="654"/>
        <v>2</v>
      </c>
      <c r="BQ222" s="520">
        <f t="shared" si="655"/>
        <v>1</v>
      </c>
      <c r="BR222" s="520">
        <f t="shared" si="656"/>
        <v>3</v>
      </c>
      <c r="BS222" s="520">
        <f t="shared" si="657"/>
        <v>7</v>
      </c>
      <c r="BT222" s="520">
        <f t="shared" si="658"/>
        <v>1</v>
      </c>
      <c r="BU222" s="520">
        <f t="shared" si="659"/>
        <v>8</v>
      </c>
      <c r="BV222" s="520">
        <f t="shared" si="660"/>
        <v>2</v>
      </c>
      <c r="BW222" s="520">
        <f t="shared" si="661"/>
        <v>0</v>
      </c>
      <c r="BX222" s="520">
        <f t="shared" si="662"/>
        <v>2</v>
      </c>
      <c r="BY222" s="520">
        <f t="shared" si="663"/>
        <v>24</v>
      </c>
      <c r="BZ222" s="520">
        <f t="shared" si="664"/>
        <v>9</v>
      </c>
      <c r="CA222" s="520">
        <f t="shared" si="665"/>
        <v>33</v>
      </c>
    </row>
    <row r="223" spans="3:79" s="514" customFormat="1" ht="15.75">
      <c r="C223" s="519" t="s">
        <v>184</v>
      </c>
      <c r="D223" s="740"/>
      <c r="E223" s="740"/>
      <c r="F223" s="520">
        <f t="shared" si="666"/>
        <v>0</v>
      </c>
      <c r="G223" s="740"/>
      <c r="H223" s="740"/>
      <c r="I223" s="520">
        <f t="shared" si="667"/>
        <v>0</v>
      </c>
      <c r="J223" s="740"/>
      <c r="K223" s="740"/>
      <c r="L223" s="520">
        <f t="shared" si="668"/>
        <v>0</v>
      </c>
      <c r="M223" s="740"/>
      <c r="N223" s="740"/>
      <c r="O223" s="520">
        <f t="shared" si="669"/>
        <v>0</v>
      </c>
      <c r="P223" s="740"/>
      <c r="Q223" s="740"/>
      <c r="R223" s="520">
        <f t="shared" si="670"/>
        <v>0</v>
      </c>
      <c r="S223" s="520"/>
      <c r="T223" s="520"/>
      <c r="U223" s="520">
        <f t="shared" si="671"/>
        <v>0</v>
      </c>
      <c r="V223" s="520"/>
      <c r="W223" s="520"/>
      <c r="X223" s="520">
        <f t="shared" si="672"/>
        <v>0</v>
      </c>
      <c r="Y223" s="521">
        <f t="shared" si="641"/>
        <v>0</v>
      </c>
      <c r="Z223" s="521">
        <f t="shared" si="641"/>
        <v>0</v>
      </c>
      <c r="AA223" s="522">
        <f t="shared" si="673"/>
        <v>0</v>
      </c>
      <c r="AB223" s="512"/>
      <c r="AC223" s="519" t="s">
        <v>184</v>
      </c>
      <c r="AD223" s="520"/>
      <c r="AE223" s="520"/>
      <c r="AF223" s="520">
        <f t="shared" si="674"/>
        <v>0</v>
      </c>
      <c r="AG223" s="520"/>
      <c r="AH223" s="520"/>
      <c r="AI223" s="520">
        <f t="shared" si="675"/>
        <v>0</v>
      </c>
      <c r="AJ223" s="520"/>
      <c r="AK223" s="520"/>
      <c r="AL223" s="520">
        <f t="shared" si="676"/>
        <v>0</v>
      </c>
      <c r="AM223" s="520"/>
      <c r="AN223" s="520"/>
      <c r="AO223" s="520">
        <f t="shared" si="677"/>
        <v>0</v>
      </c>
      <c r="AP223" s="520"/>
      <c r="AQ223" s="520"/>
      <c r="AR223" s="520">
        <f t="shared" si="678"/>
        <v>0</v>
      </c>
      <c r="AS223" s="520"/>
      <c r="AT223" s="520"/>
      <c r="AU223" s="520">
        <f t="shared" si="679"/>
        <v>0</v>
      </c>
      <c r="AV223" s="520"/>
      <c r="AW223" s="520"/>
      <c r="AX223" s="520">
        <f t="shared" si="680"/>
        <v>0</v>
      </c>
      <c r="AY223" s="521">
        <f t="shared" si="681"/>
        <v>0</v>
      </c>
      <c r="AZ223" s="521">
        <f t="shared" si="682"/>
        <v>0</v>
      </c>
      <c r="BA223" s="522">
        <f t="shared" si="683"/>
        <v>0</v>
      </c>
      <c r="BC223" s="519" t="s">
        <v>184</v>
      </c>
      <c r="BD223" s="520">
        <f t="shared" si="642"/>
        <v>0</v>
      </c>
      <c r="BE223" s="520">
        <f t="shared" si="643"/>
        <v>0</v>
      </c>
      <c r="BF223" s="520">
        <f t="shared" si="644"/>
        <v>0</v>
      </c>
      <c r="BG223" s="520">
        <f t="shared" si="645"/>
        <v>0</v>
      </c>
      <c r="BH223" s="520">
        <f t="shared" si="646"/>
        <v>0</v>
      </c>
      <c r="BI223" s="520">
        <f t="shared" si="647"/>
        <v>0</v>
      </c>
      <c r="BJ223" s="520">
        <f t="shared" si="648"/>
        <v>0</v>
      </c>
      <c r="BK223" s="520">
        <f t="shared" si="649"/>
        <v>0</v>
      </c>
      <c r="BL223" s="520">
        <f t="shared" si="650"/>
        <v>0</v>
      </c>
      <c r="BM223" s="520">
        <f t="shared" si="651"/>
        <v>0</v>
      </c>
      <c r="BN223" s="520">
        <f t="shared" si="652"/>
        <v>0</v>
      </c>
      <c r="BO223" s="520">
        <f t="shared" si="653"/>
        <v>0</v>
      </c>
      <c r="BP223" s="520">
        <f t="shared" si="654"/>
        <v>0</v>
      </c>
      <c r="BQ223" s="520">
        <f t="shared" si="655"/>
        <v>0</v>
      </c>
      <c r="BR223" s="520">
        <f t="shared" si="656"/>
        <v>0</v>
      </c>
      <c r="BS223" s="520">
        <f t="shared" si="657"/>
        <v>0</v>
      </c>
      <c r="BT223" s="520">
        <f t="shared" si="658"/>
        <v>0</v>
      </c>
      <c r="BU223" s="520">
        <f t="shared" si="659"/>
        <v>0</v>
      </c>
      <c r="BV223" s="520">
        <f t="shared" si="660"/>
        <v>0</v>
      </c>
      <c r="BW223" s="520">
        <f t="shared" si="661"/>
        <v>0</v>
      </c>
      <c r="BX223" s="520">
        <f t="shared" si="662"/>
        <v>0</v>
      </c>
      <c r="BY223" s="520">
        <f t="shared" si="663"/>
        <v>0</v>
      </c>
      <c r="BZ223" s="520">
        <f t="shared" si="664"/>
        <v>0</v>
      </c>
      <c r="CA223" s="520">
        <f t="shared" si="665"/>
        <v>0</v>
      </c>
    </row>
    <row r="224" spans="3:79" s="514" customFormat="1" ht="15.75">
      <c r="C224" s="519" t="s">
        <v>6</v>
      </c>
      <c r="D224" s="520">
        <f>SUM(D216:D223)</f>
        <v>102</v>
      </c>
      <c r="E224" s="520">
        <f>SUM(E216:E223)</f>
        <v>107</v>
      </c>
      <c r="F224" s="520">
        <f>SUM(F216:F223)</f>
        <v>209</v>
      </c>
      <c r="G224" s="520">
        <f t="shared" ref="G224:AA224" si="684">SUM(G216:G223)</f>
        <v>122</v>
      </c>
      <c r="H224" s="520">
        <f t="shared" si="684"/>
        <v>93</v>
      </c>
      <c r="I224" s="520">
        <f t="shared" si="684"/>
        <v>215</v>
      </c>
      <c r="J224" s="520">
        <f t="shared" si="684"/>
        <v>52</v>
      </c>
      <c r="K224" s="520">
        <f t="shared" si="684"/>
        <v>58</v>
      </c>
      <c r="L224" s="520">
        <f t="shared" si="684"/>
        <v>110</v>
      </c>
      <c r="M224" s="520">
        <f t="shared" si="684"/>
        <v>17</v>
      </c>
      <c r="N224" s="520">
        <f t="shared" si="684"/>
        <v>23</v>
      </c>
      <c r="O224" s="520">
        <f t="shared" si="684"/>
        <v>40</v>
      </c>
      <c r="P224" s="520">
        <f t="shared" si="684"/>
        <v>14</v>
      </c>
      <c r="Q224" s="520">
        <f t="shared" si="684"/>
        <v>11</v>
      </c>
      <c r="R224" s="520">
        <f t="shared" si="684"/>
        <v>25</v>
      </c>
      <c r="S224" s="520">
        <f t="shared" si="684"/>
        <v>11</v>
      </c>
      <c r="T224" s="520">
        <f t="shared" si="684"/>
        <v>3</v>
      </c>
      <c r="U224" s="520">
        <f t="shared" si="684"/>
        <v>14</v>
      </c>
      <c r="V224" s="520">
        <f t="shared" si="684"/>
        <v>6</v>
      </c>
      <c r="W224" s="520">
        <f t="shared" si="684"/>
        <v>2</v>
      </c>
      <c r="X224" s="520">
        <f t="shared" si="684"/>
        <v>8</v>
      </c>
      <c r="Y224" s="520">
        <f t="shared" si="684"/>
        <v>324</v>
      </c>
      <c r="Z224" s="520">
        <f t="shared" si="684"/>
        <v>297</v>
      </c>
      <c r="AA224" s="520">
        <f t="shared" si="684"/>
        <v>621</v>
      </c>
      <c r="AB224" s="512"/>
      <c r="AC224" s="519" t="s">
        <v>6</v>
      </c>
      <c r="AD224" s="520">
        <f>SUM(AD216:AD223)</f>
        <v>1068</v>
      </c>
      <c r="AE224" s="520">
        <f t="shared" ref="AE224" si="685">SUM(AE216:AE223)</f>
        <v>929</v>
      </c>
      <c r="AF224" s="520">
        <f>SUM(AF216:AF223)</f>
        <v>1997</v>
      </c>
      <c r="AG224" s="520">
        <f t="shared" ref="AG224:AW224" si="686">SUM(AG216:AG223)</f>
        <v>2492</v>
      </c>
      <c r="AH224" s="520">
        <f t="shared" si="686"/>
        <v>2332</v>
      </c>
      <c r="AI224" s="520">
        <f t="shared" si="686"/>
        <v>4824</v>
      </c>
      <c r="AJ224" s="520">
        <f t="shared" si="686"/>
        <v>568</v>
      </c>
      <c r="AK224" s="520">
        <f t="shared" si="686"/>
        <v>510</v>
      </c>
      <c r="AL224" s="520">
        <f t="shared" si="686"/>
        <v>1078</v>
      </c>
      <c r="AM224" s="520">
        <f t="shared" si="686"/>
        <v>73</v>
      </c>
      <c r="AN224" s="520">
        <f t="shared" si="686"/>
        <v>61</v>
      </c>
      <c r="AO224" s="520">
        <f t="shared" si="686"/>
        <v>134</v>
      </c>
      <c r="AP224" s="520">
        <f t="shared" si="686"/>
        <v>9</v>
      </c>
      <c r="AQ224" s="520">
        <f t="shared" si="686"/>
        <v>12</v>
      </c>
      <c r="AR224" s="520">
        <f t="shared" si="686"/>
        <v>21</v>
      </c>
      <c r="AS224" s="520">
        <f t="shared" si="686"/>
        <v>2</v>
      </c>
      <c r="AT224" s="520">
        <f t="shared" si="686"/>
        <v>1</v>
      </c>
      <c r="AU224" s="520">
        <f t="shared" si="686"/>
        <v>3</v>
      </c>
      <c r="AV224" s="520">
        <f t="shared" si="686"/>
        <v>2</v>
      </c>
      <c r="AW224" s="520">
        <f t="shared" si="686"/>
        <v>0</v>
      </c>
      <c r="AX224" s="520">
        <f t="shared" ref="AX224:BA224" si="687">SUM(AX216:AX223)</f>
        <v>2</v>
      </c>
      <c r="AY224" s="520">
        <f t="shared" si="687"/>
        <v>4214</v>
      </c>
      <c r="AZ224" s="520">
        <f t="shared" si="687"/>
        <v>3845</v>
      </c>
      <c r="BA224" s="520">
        <f t="shared" si="687"/>
        <v>8059</v>
      </c>
      <c r="BC224" s="519" t="s">
        <v>6</v>
      </c>
      <c r="BD224" s="520">
        <f t="shared" si="642"/>
        <v>1170</v>
      </c>
      <c r="BE224" s="520">
        <f t="shared" si="643"/>
        <v>1036</v>
      </c>
      <c r="BF224" s="520">
        <f t="shared" si="644"/>
        <v>2206</v>
      </c>
      <c r="BG224" s="520">
        <f t="shared" si="645"/>
        <v>2614</v>
      </c>
      <c r="BH224" s="520">
        <f t="shared" si="646"/>
        <v>2425</v>
      </c>
      <c r="BI224" s="520">
        <f t="shared" si="647"/>
        <v>5039</v>
      </c>
      <c r="BJ224" s="520">
        <f t="shared" si="648"/>
        <v>620</v>
      </c>
      <c r="BK224" s="520">
        <f t="shared" si="649"/>
        <v>568</v>
      </c>
      <c r="BL224" s="520">
        <f t="shared" si="650"/>
        <v>1188</v>
      </c>
      <c r="BM224" s="520">
        <f t="shared" si="651"/>
        <v>90</v>
      </c>
      <c r="BN224" s="520">
        <f t="shared" si="652"/>
        <v>84</v>
      </c>
      <c r="BO224" s="520">
        <f t="shared" si="653"/>
        <v>174</v>
      </c>
      <c r="BP224" s="520">
        <f t="shared" si="654"/>
        <v>23</v>
      </c>
      <c r="BQ224" s="520">
        <f t="shared" si="655"/>
        <v>23</v>
      </c>
      <c r="BR224" s="520">
        <f t="shared" si="656"/>
        <v>46</v>
      </c>
      <c r="BS224" s="520">
        <f t="shared" si="657"/>
        <v>13</v>
      </c>
      <c r="BT224" s="520">
        <f t="shared" si="658"/>
        <v>4</v>
      </c>
      <c r="BU224" s="520">
        <f t="shared" si="659"/>
        <v>17</v>
      </c>
      <c r="BV224" s="520">
        <f t="shared" si="660"/>
        <v>8</v>
      </c>
      <c r="BW224" s="520">
        <f t="shared" si="661"/>
        <v>2</v>
      </c>
      <c r="BX224" s="520">
        <f t="shared" si="662"/>
        <v>10</v>
      </c>
      <c r="BY224" s="520">
        <f t="shared" si="663"/>
        <v>4538</v>
      </c>
      <c r="BZ224" s="520">
        <f t="shared" si="664"/>
        <v>4142</v>
      </c>
      <c r="CA224" s="520">
        <f t="shared" si="665"/>
        <v>8680</v>
      </c>
    </row>
    <row r="225" spans="3:79" s="514" customFormat="1" ht="16.5" thickBot="1">
      <c r="C225" s="523" t="s">
        <v>185</v>
      </c>
      <c r="D225" s="524"/>
      <c r="E225" s="524"/>
      <c r="F225" s="524"/>
      <c r="G225" s="524"/>
      <c r="H225" s="524"/>
      <c r="I225" s="524"/>
      <c r="J225" s="524"/>
      <c r="K225" s="524"/>
      <c r="L225" s="524"/>
      <c r="M225" s="524"/>
      <c r="N225" s="524"/>
      <c r="O225" s="524"/>
      <c r="P225" s="524"/>
      <c r="Q225" s="524"/>
      <c r="R225" s="524"/>
      <c r="S225" s="524"/>
      <c r="T225" s="524"/>
      <c r="U225" s="524"/>
      <c r="V225" s="524"/>
      <c r="W225" s="524"/>
      <c r="X225" s="524"/>
      <c r="Y225" s="524"/>
      <c r="Z225" s="524"/>
      <c r="AA225" s="524"/>
      <c r="AB225" s="525"/>
      <c r="AC225" s="523" t="s">
        <v>185</v>
      </c>
      <c r="AD225" s="524"/>
      <c r="AE225" s="524"/>
      <c r="AF225" s="524"/>
      <c r="AG225" s="524"/>
      <c r="AH225" s="524"/>
      <c r="AI225" s="524"/>
      <c r="AJ225" s="524"/>
      <c r="AK225" s="524"/>
      <c r="AL225" s="524"/>
      <c r="AM225" s="524"/>
      <c r="AN225" s="524"/>
      <c r="AO225" s="524"/>
      <c r="AP225" s="524"/>
      <c r="AQ225" s="524"/>
      <c r="AR225" s="524"/>
      <c r="AS225" s="524"/>
      <c r="AT225" s="524"/>
      <c r="AU225" s="524"/>
      <c r="AV225" s="524"/>
      <c r="AW225" s="524"/>
      <c r="AX225" s="524"/>
      <c r="AY225" s="524"/>
      <c r="AZ225" s="524"/>
      <c r="BA225" s="524"/>
      <c r="BC225" s="523" t="s">
        <v>185</v>
      </c>
      <c r="BD225" s="524">
        <f>BD224/$BY$16*100</f>
        <v>5.8021324076369947</v>
      </c>
      <c r="BE225" s="524">
        <f>BE224/$BZ$16*100</f>
        <v>5.5830998059926706</v>
      </c>
      <c r="BF225" s="524">
        <f>BF224/$CA$16*100</f>
        <v>5.6971669120115696</v>
      </c>
      <c r="BG225" s="524">
        <f>BG224/$BY$16*100</f>
        <v>12.963054797917184</v>
      </c>
      <c r="BH225" s="524">
        <f>BH224/$BZ$16*100</f>
        <v>13.068549256305237</v>
      </c>
      <c r="BI225" s="524">
        <f>BI224/$CA$16*100</f>
        <v>13.013610185687352</v>
      </c>
      <c r="BJ225" s="524">
        <f>BJ224/$BY$16*100</f>
        <v>3.0746342672948179</v>
      </c>
      <c r="BK225" s="524">
        <f>BK224/$BZ$16*100</f>
        <v>3.0610045268376807</v>
      </c>
      <c r="BL225" s="524">
        <f>BL224/$CA$16*100</f>
        <v>3.0681025799953514</v>
      </c>
      <c r="BM225" s="524">
        <f>BM224/$BY$16*100</f>
        <v>0.44631787751053809</v>
      </c>
      <c r="BN225" s="524">
        <f>BN224/$BZ$16*100</f>
        <v>0.45268376805345978</v>
      </c>
      <c r="BO225" s="524">
        <f>BO224/$CA$16*100</f>
        <v>0.44936855969628886</v>
      </c>
      <c r="BP225" s="524">
        <f>BP224/$BY$16*100</f>
        <v>0.11405901314158196</v>
      </c>
      <c r="BQ225" s="524">
        <f>BQ224/$BZ$16*100</f>
        <v>0.12394912696701875</v>
      </c>
      <c r="BR225" s="524">
        <f>BR224/$CA$16*100</f>
        <v>0.11879858474729474</v>
      </c>
      <c r="BS225" s="524">
        <f>BS224/$BY$16*100</f>
        <v>6.4468137862633279E-2</v>
      </c>
      <c r="BT225" s="524">
        <f>BT224/$BZ$16*100</f>
        <v>2.155636990730761E-2</v>
      </c>
      <c r="BU225" s="524">
        <f>BU224/$CA$16*100</f>
        <v>4.3903824797913278E-2</v>
      </c>
      <c r="BV225" s="524">
        <f>BV224/$BY$16*100</f>
        <v>3.9672700223158941E-2</v>
      </c>
      <c r="BW225" s="524">
        <f>BW224/$BZ$16*100</f>
        <v>1.0778184953653805E-2</v>
      </c>
      <c r="BX225" s="524">
        <f>BX224/$CA$16*100</f>
        <v>2.5825779292890164E-2</v>
      </c>
      <c r="BY225" s="524">
        <f>BY224/$BY$16*100</f>
        <v>22.504339201586909</v>
      </c>
      <c r="BZ225" s="524">
        <f>BZ224/$BZ$16*100</f>
        <v>22.321621039017028</v>
      </c>
      <c r="CA225" s="524">
        <f>CA224/$CA$16*100</f>
        <v>22.416776426228662</v>
      </c>
    </row>
    <row r="227" spans="3:79" s="514" customFormat="1" ht="15.75">
      <c r="C227" s="512" t="s">
        <v>489</v>
      </c>
      <c r="D227" s="512"/>
      <c r="E227" s="512"/>
      <c r="F227" s="512"/>
      <c r="G227" s="512"/>
      <c r="H227" s="512"/>
      <c r="I227" s="512"/>
      <c r="J227" s="513" t="s">
        <v>69</v>
      </c>
      <c r="K227" s="513"/>
      <c r="L227" s="513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2"/>
      <c r="Z227" s="512"/>
      <c r="AA227" s="512"/>
      <c r="AB227" s="512"/>
      <c r="AC227" s="512" t="s">
        <v>489</v>
      </c>
      <c r="AD227" s="512"/>
      <c r="AE227" s="512"/>
      <c r="AF227" s="512"/>
      <c r="AG227" s="512"/>
      <c r="AH227" s="512"/>
      <c r="AI227" s="512"/>
      <c r="AJ227" s="550" t="s">
        <v>69</v>
      </c>
      <c r="AK227" s="550"/>
      <c r="AL227" s="550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2"/>
      <c r="AY227" s="512"/>
      <c r="AZ227" s="512"/>
      <c r="BA227" s="512"/>
      <c r="BC227" s="512" t="s">
        <v>489</v>
      </c>
      <c r="BD227" s="512"/>
      <c r="BE227" s="512"/>
      <c r="BF227" s="512"/>
      <c r="BG227" s="512"/>
      <c r="BH227" s="512"/>
      <c r="BI227" s="512"/>
      <c r="BJ227" s="550" t="s">
        <v>69</v>
      </c>
      <c r="BK227" s="550"/>
      <c r="BL227" s="550"/>
      <c r="BM227" s="512"/>
      <c r="BN227" s="512"/>
      <c r="BO227" s="512"/>
      <c r="BP227" s="512"/>
      <c r="BQ227" s="512"/>
      <c r="BR227" s="512"/>
      <c r="BS227" s="512"/>
      <c r="BT227" s="512"/>
      <c r="BU227" s="512"/>
      <c r="BV227" s="512"/>
      <c r="BW227" s="512"/>
      <c r="BX227" s="512"/>
      <c r="BY227" s="512"/>
      <c r="BZ227" s="512"/>
      <c r="CA227" s="512"/>
    </row>
    <row r="228" spans="3:79" s="514" customFormat="1" ht="16.5" thickBot="1">
      <c r="C228" s="1410" t="s">
        <v>861</v>
      </c>
      <c r="D228" s="1410"/>
      <c r="E228" s="1410"/>
      <c r="F228" s="1410"/>
      <c r="G228" s="1410"/>
      <c r="H228" s="1410"/>
      <c r="I228" s="1410"/>
      <c r="J228" s="1410"/>
      <c r="K228" s="1410"/>
      <c r="L228" s="1410"/>
      <c r="M228" s="1410"/>
      <c r="N228" s="1410"/>
      <c r="O228" s="1410"/>
      <c r="P228" s="1410"/>
      <c r="Q228" s="1410"/>
      <c r="R228" s="1410"/>
      <c r="S228" s="1410"/>
      <c r="T228" s="1410"/>
      <c r="U228" s="1410"/>
      <c r="V228" s="1410"/>
      <c r="W228" s="1410"/>
      <c r="X228" s="1410"/>
      <c r="Y228" s="1410"/>
      <c r="Z228" s="1410"/>
      <c r="AA228" s="1410"/>
      <c r="AB228" s="515"/>
      <c r="AC228" s="1410" t="s">
        <v>861</v>
      </c>
      <c r="AD228" s="1410"/>
      <c r="AE228" s="1410"/>
      <c r="AF228" s="1410"/>
      <c r="AG228" s="1410"/>
      <c r="AH228" s="1410"/>
      <c r="AI228" s="1410"/>
      <c r="AJ228" s="1410"/>
      <c r="AK228" s="1410"/>
      <c r="AL228" s="1410"/>
      <c r="AM228" s="1410"/>
      <c r="AN228" s="1410"/>
      <c r="AO228" s="1410"/>
      <c r="AP228" s="1410"/>
      <c r="AQ228" s="1410"/>
      <c r="AR228" s="1410"/>
      <c r="AS228" s="1410"/>
      <c r="AT228" s="1410"/>
      <c r="AU228" s="1410"/>
      <c r="AV228" s="1410"/>
      <c r="AW228" s="1410"/>
      <c r="AX228" s="1410"/>
      <c r="AY228" s="1410"/>
      <c r="AZ228" s="1410"/>
      <c r="BA228" s="1410"/>
      <c r="BC228" s="1410" t="s">
        <v>861</v>
      </c>
      <c r="BD228" s="1410"/>
      <c r="BE228" s="1410"/>
      <c r="BF228" s="1410"/>
      <c r="BG228" s="1410"/>
      <c r="BH228" s="1410"/>
      <c r="BI228" s="1410"/>
      <c r="BJ228" s="1410"/>
      <c r="BK228" s="1410"/>
      <c r="BL228" s="1410"/>
      <c r="BM228" s="1410"/>
      <c r="BN228" s="1410"/>
      <c r="BO228" s="1410"/>
      <c r="BP228" s="1410"/>
      <c r="BQ228" s="1410"/>
      <c r="BR228" s="1410"/>
      <c r="BS228" s="1410"/>
      <c r="BT228" s="1410"/>
      <c r="BU228" s="1410"/>
      <c r="BV228" s="1410"/>
      <c r="BW228" s="1410"/>
      <c r="BX228" s="1410"/>
      <c r="BY228" s="1410"/>
      <c r="BZ228" s="1410"/>
      <c r="CA228" s="1410"/>
    </row>
    <row r="229" spans="3:79" s="514" customFormat="1" ht="15.75" customHeight="1">
      <c r="C229" s="516"/>
      <c r="D229" s="1411" t="s">
        <v>95</v>
      </c>
      <c r="E229" s="1411"/>
      <c r="F229" s="1411"/>
      <c r="G229" s="1411"/>
      <c r="H229" s="1411"/>
      <c r="I229" s="1411"/>
      <c r="J229" s="1411"/>
      <c r="K229" s="1411"/>
      <c r="L229" s="1411"/>
      <c r="M229" s="1411"/>
      <c r="N229" s="1411"/>
      <c r="O229" s="1411"/>
      <c r="P229" s="1411"/>
      <c r="Q229" s="1411"/>
      <c r="R229" s="1411"/>
      <c r="S229" s="1411"/>
      <c r="T229" s="1411"/>
      <c r="U229" s="1411"/>
      <c r="V229" s="1411"/>
      <c r="W229" s="1411"/>
      <c r="X229" s="1411"/>
      <c r="Y229" s="1412"/>
      <c r="Z229" s="1412"/>
      <c r="AA229" s="1413"/>
      <c r="AB229" s="515"/>
      <c r="AC229" s="516"/>
      <c r="AD229" s="1411" t="s">
        <v>0</v>
      </c>
      <c r="AE229" s="1411"/>
      <c r="AF229" s="1411"/>
      <c r="AG229" s="1411"/>
      <c r="AH229" s="1411"/>
      <c r="AI229" s="1411"/>
      <c r="AJ229" s="1411"/>
      <c r="AK229" s="1411"/>
      <c r="AL229" s="1411"/>
      <c r="AM229" s="1411"/>
      <c r="AN229" s="1411"/>
      <c r="AO229" s="1411"/>
      <c r="AP229" s="1411"/>
      <c r="AQ229" s="1411"/>
      <c r="AR229" s="1411"/>
      <c r="AS229" s="1411"/>
      <c r="AT229" s="1411"/>
      <c r="AU229" s="1411"/>
      <c r="AV229" s="1411"/>
      <c r="AW229" s="1411"/>
      <c r="AX229" s="1411"/>
      <c r="AY229" s="1412"/>
      <c r="AZ229" s="1412"/>
      <c r="BA229" s="1413"/>
      <c r="BC229" s="516"/>
      <c r="BD229" s="1412" t="s">
        <v>0</v>
      </c>
      <c r="BE229" s="1414"/>
      <c r="BF229" s="1414"/>
      <c r="BG229" s="1414"/>
      <c r="BH229" s="1414"/>
      <c r="BI229" s="1414"/>
      <c r="BJ229" s="1414"/>
      <c r="BK229" s="1414"/>
      <c r="BL229" s="1414"/>
      <c r="BM229" s="1414"/>
      <c r="BN229" s="1414"/>
      <c r="BO229" s="1414"/>
      <c r="BP229" s="1414"/>
      <c r="BQ229" s="1414"/>
      <c r="BR229" s="1414"/>
      <c r="BS229" s="1414"/>
      <c r="BT229" s="1414"/>
      <c r="BU229" s="1414"/>
      <c r="BV229" s="1414"/>
      <c r="BW229" s="1414"/>
      <c r="BX229" s="1414"/>
      <c r="BY229" s="1414"/>
      <c r="BZ229" s="1414"/>
      <c r="CA229" s="1415"/>
    </row>
    <row r="230" spans="3:79" s="514" customFormat="1" ht="15.75" customHeight="1">
      <c r="C230" s="1405" t="s">
        <v>180</v>
      </c>
      <c r="D230" s="1406">
        <v>1</v>
      </c>
      <c r="E230" s="1407"/>
      <c r="F230" s="1408"/>
      <c r="G230" s="1406">
        <v>2</v>
      </c>
      <c r="H230" s="1407"/>
      <c r="I230" s="1408"/>
      <c r="J230" s="1406">
        <v>3</v>
      </c>
      <c r="K230" s="1407"/>
      <c r="L230" s="1408"/>
      <c r="M230" s="1406">
        <v>4</v>
      </c>
      <c r="N230" s="1407"/>
      <c r="O230" s="1408"/>
      <c r="P230" s="1406">
        <v>5</v>
      </c>
      <c r="Q230" s="1407"/>
      <c r="R230" s="1408"/>
      <c r="S230" s="1406">
        <v>6</v>
      </c>
      <c r="T230" s="1407"/>
      <c r="U230" s="1408"/>
      <c r="V230" s="1406" t="s">
        <v>182</v>
      </c>
      <c r="W230" s="1407"/>
      <c r="X230" s="1408"/>
      <c r="Y230" s="1406" t="s">
        <v>179</v>
      </c>
      <c r="Z230" s="1407"/>
      <c r="AA230" s="1409"/>
      <c r="AB230" s="515"/>
      <c r="AC230" s="1405" t="s">
        <v>180</v>
      </c>
      <c r="AD230" s="1406">
        <v>1</v>
      </c>
      <c r="AE230" s="1407"/>
      <c r="AF230" s="1408"/>
      <c r="AG230" s="1406">
        <v>2</v>
      </c>
      <c r="AH230" s="1407"/>
      <c r="AI230" s="1408"/>
      <c r="AJ230" s="1406">
        <v>3</v>
      </c>
      <c r="AK230" s="1407"/>
      <c r="AL230" s="1408"/>
      <c r="AM230" s="1406">
        <v>4</v>
      </c>
      <c r="AN230" s="1407"/>
      <c r="AO230" s="1408"/>
      <c r="AP230" s="1406">
        <v>5</v>
      </c>
      <c r="AQ230" s="1407"/>
      <c r="AR230" s="1408"/>
      <c r="AS230" s="1406">
        <v>6</v>
      </c>
      <c r="AT230" s="1407"/>
      <c r="AU230" s="1408"/>
      <c r="AV230" s="1406" t="s">
        <v>182</v>
      </c>
      <c r="AW230" s="1407"/>
      <c r="AX230" s="1408"/>
      <c r="AY230" s="1406" t="s">
        <v>179</v>
      </c>
      <c r="AZ230" s="1407"/>
      <c r="BA230" s="1409"/>
      <c r="BC230" s="1405" t="s">
        <v>180</v>
      </c>
      <c r="BD230" s="1406">
        <v>1</v>
      </c>
      <c r="BE230" s="1407"/>
      <c r="BF230" s="1408"/>
      <c r="BG230" s="1406">
        <v>2</v>
      </c>
      <c r="BH230" s="1407"/>
      <c r="BI230" s="1408"/>
      <c r="BJ230" s="1406">
        <v>3</v>
      </c>
      <c r="BK230" s="1407"/>
      <c r="BL230" s="1408"/>
      <c r="BM230" s="1406">
        <v>4</v>
      </c>
      <c r="BN230" s="1407"/>
      <c r="BO230" s="1408"/>
      <c r="BP230" s="1406">
        <v>5</v>
      </c>
      <c r="BQ230" s="1407"/>
      <c r="BR230" s="1408"/>
      <c r="BS230" s="1406">
        <v>6</v>
      </c>
      <c r="BT230" s="1407"/>
      <c r="BU230" s="1408"/>
      <c r="BV230" s="1406" t="s">
        <v>182</v>
      </c>
      <c r="BW230" s="1407"/>
      <c r="BX230" s="1408"/>
      <c r="BY230" s="1406" t="s">
        <v>179</v>
      </c>
      <c r="BZ230" s="1407"/>
      <c r="CA230" s="1409"/>
    </row>
    <row r="231" spans="3:79" s="514" customFormat="1" ht="15.75">
      <c r="C231" s="1405"/>
      <c r="D231" s="518" t="s">
        <v>240</v>
      </c>
      <c r="E231" s="518" t="s">
        <v>241</v>
      </c>
      <c r="F231" s="518" t="s">
        <v>234</v>
      </c>
      <c r="G231" s="518" t="s">
        <v>240</v>
      </c>
      <c r="H231" s="518" t="s">
        <v>241</v>
      </c>
      <c r="I231" s="518" t="s">
        <v>234</v>
      </c>
      <c r="J231" s="518" t="s">
        <v>240</v>
      </c>
      <c r="K231" s="518" t="s">
        <v>241</v>
      </c>
      <c r="L231" s="518" t="s">
        <v>234</v>
      </c>
      <c r="M231" s="518" t="s">
        <v>240</v>
      </c>
      <c r="N231" s="518" t="s">
        <v>241</v>
      </c>
      <c r="O231" s="518" t="s">
        <v>234</v>
      </c>
      <c r="P231" s="518" t="s">
        <v>240</v>
      </c>
      <c r="Q231" s="518" t="s">
        <v>241</v>
      </c>
      <c r="R231" s="518" t="s">
        <v>234</v>
      </c>
      <c r="S231" s="518" t="s">
        <v>240</v>
      </c>
      <c r="T231" s="518" t="s">
        <v>241</v>
      </c>
      <c r="U231" s="518" t="s">
        <v>234</v>
      </c>
      <c r="V231" s="518" t="s">
        <v>240</v>
      </c>
      <c r="W231" s="518" t="s">
        <v>241</v>
      </c>
      <c r="X231" s="518" t="s">
        <v>234</v>
      </c>
      <c r="Y231" s="518" t="s">
        <v>240</v>
      </c>
      <c r="Z231" s="518" t="s">
        <v>241</v>
      </c>
      <c r="AA231" s="518" t="s">
        <v>234</v>
      </c>
      <c r="AB231" s="515"/>
      <c r="AC231" s="1405"/>
      <c r="AD231" s="518" t="s">
        <v>240</v>
      </c>
      <c r="AE231" s="518" t="s">
        <v>241</v>
      </c>
      <c r="AF231" s="518" t="s">
        <v>234</v>
      </c>
      <c r="AG231" s="518" t="s">
        <v>240</v>
      </c>
      <c r="AH231" s="518" t="s">
        <v>241</v>
      </c>
      <c r="AI231" s="518" t="s">
        <v>234</v>
      </c>
      <c r="AJ231" s="518" t="s">
        <v>240</v>
      </c>
      <c r="AK231" s="518" t="s">
        <v>241</v>
      </c>
      <c r="AL231" s="518" t="s">
        <v>234</v>
      </c>
      <c r="AM231" s="518" t="s">
        <v>240</v>
      </c>
      <c r="AN231" s="518" t="s">
        <v>241</v>
      </c>
      <c r="AO231" s="518" t="s">
        <v>234</v>
      </c>
      <c r="AP231" s="518" t="s">
        <v>240</v>
      </c>
      <c r="AQ231" s="518" t="s">
        <v>241</v>
      </c>
      <c r="AR231" s="518" t="s">
        <v>234</v>
      </c>
      <c r="AS231" s="518" t="s">
        <v>240</v>
      </c>
      <c r="AT231" s="518" t="s">
        <v>241</v>
      </c>
      <c r="AU231" s="518" t="s">
        <v>234</v>
      </c>
      <c r="AV231" s="518" t="s">
        <v>240</v>
      </c>
      <c r="AW231" s="518" t="s">
        <v>241</v>
      </c>
      <c r="AX231" s="518" t="s">
        <v>234</v>
      </c>
      <c r="AY231" s="518" t="s">
        <v>240</v>
      </c>
      <c r="AZ231" s="518" t="s">
        <v>241</v>
      </c>
      <c r="BA231" s="518" t="s">
        <v>234</v>
      </c>
      <c r="BC231" s="1405"/>
      <c r="BD231" s="518" t="s">
        <v>240</v>
      </c>
      <c r="BE231" s="518" t="s">
        <v>241</v>
      </c>
      <c r="BF231" s="518" t="s">
        <v>234</v>
      </c>
      <c r="BG231" s="518" t="s">
        <v>240</v>
      </c>
      <c r="BH231" s="518" t="s">
        <v>241</v>
      </c>
      <c r="BI231" s="518" t="s">
        <v>234</v>
      </c>
      <c r="BJ231" s="518" t="s">
        <v>240</v>
      </c>
      <c r="BK231" s="518" t="s">
        <v>241</v>
      </c>
      <c r="BL231" s="518" t="s">
        <v>234</v>
      </c>
      <c r="BM231" s="518" t="s">
        <v>240</v>
      </c>
      <c r="BN231" s="518" t="s">
        <v>241</v>
      </c>
      <c r="BO231" s="518" t="s">
        <v>234</v>
      </c>
      <c r="BP231" s="518" t="s">
        <v>240</v>
      </c>
      <c r="BQ231" s="518" t="s">
        <v>241</v>
      </c>
      <c r="BR231" s="518" t="s">
        <v>234</v>
      </c>
      <c r="BS231" s="518" t="s">
        <v>240</v>
      </c>
      <c r="BT231" s="518" t="s">
        <v>241</v>
      </c>
      <c r="BU231" s="518" t="s">
        <v>234</v>
      </c>
      <c r="BV231" s="518" t="s">
        <v>240</v>
      </c>
      <c r="BW231" s="518" t="s">
        <v>241</v>
      </c>
      <c r="BX231" s="518" t="s">
        <v>234</v>
      </c>
      <c r="BY231" s="518" t="s">
        <v>240</v>
      </c>
      <c r="BZ231" s="518" t="s">
        <v>241</v>
      </c>
      <c r="CA231" s="518" t="s">
        <v>234</v>
      </c>
    </row>
    <row r="232" spans="3:79" s="514" customFormat="1" ht="15.75">
      <c r="C232" s="519" t="s">
        <v>183</v>
      </c>
      <c r="D232" s="740">
        <v>0</v>
      </c>
      <c r="E232" s="740">
        <v>0</v>
      </c>
      <c r="F232" s="520">
        <f>SUM(D232:E232)</f>
        <v>0</v>
      </c>
      <c r="G232" s="740">
        <v>0</v>
      </c>
      <c r="H232" s="740">
        <v>0</v>
      </c>
      <c r="I232" s="520">
        <f>SUM(G232:H232)</f>
        <v>0</v>
      </c>
      <c r="J232" s="740">
        <v>0</v>
      </c>
      <c r="K232" s="740">
        <v>0</v>
      </c>
      <c r="L232" s="520">
        <f>SUM(J232:K232)</f>
        <v>0</v>
      </c>
      <c r="M232" s="740">
        <v>0</v>
      </c>
      <c r="N232" s="740">
        <v>0</v>
      </c>
      <c r="O232" s="520">
        <f>SUM(M232:N232)</f>
        <v>0</v>
      </c>
      <c r="P232" s="740">
        <v>0</v>
      </c>
      <c r="Q232" s="740">
        <v>0</v>
      </c>
      <c r="R232" s="520">
        <f>SUM(P232:Q232)</f>
        <v>0</v>
      </c>
      <c r="S232" s="740">
        <v>0</v>
      </c>
      <c r="T232" s="740">
        <v>0</v>
      </c>
      <c r="U232" s="520">
        <f>SUM(S232:T232)</f>
        <v>0</v>
      </c>
      <c r="V232" s="740"/>
      <c r="W232" s="740"/>
      <c r="X232" s="520">
        <f>SUM(V232:W232)</f>
        <v>0</v>
      </c>
      <c r="Y232" s="521">
        <f t="shared" ref="Y232:Z239" si="688">D232+G232+J232+M232+P232+S232+V232</f>
        <v>0</v>
      </c>
      <c r="Z232" s="521">
        <f t="shared" si="688"/>
        <v>0</v>
      </c>
      <c r="AA232" s="522">
        <f>Y232+Z232</f>
        <v>0</v>
      </c>
      <c r="AB232" s="512"/>
      <c r="AC232" s="519" t="s">
        <v>183</v>
      </c>
      <c r="AD232" s="520">
        <v>1</v>
      </c>
      <c r="AE232" s="520">
        <v>0</v>
      </c>
      <c r="AF232" s="520">
        <f>SUM(AD232:AE232)</f>
        <v>1</v>
      </c>
      <c r="AG232" s="520">
        <v>0</v>
      </c>
      <c r="AH232" s="520">
        <v>0</v>
      </c>
      <c r="AI232" s="520">
        <f>SUM(AG232:AH232)</f>
        <v>0</v>
      </c>
      <c r="AJ232" s="520">
        <v>0</v>
      </c>
      <c r="AK232" s="520">
        <v>0</v>
      </c>
      <c r="AL232" s="520">
        <f>SUM(AJ232:AK232)</f>
        <v>0</v>
      </c>
      <c r="AM232" s="520">
        <v>0</v>
      </c>
      <c r="AN232" s="520">
        <v>0</v>
      </c>
      <c r="AO232" s="520">
        <f>SUM(AM232:AN232)</f>
        <v>0</v>
      </c>
      <c r="AP232" s="520">
        <v>0</v>
      </c>
      <c r="AQ232" s="520">
        <v>0</v>
      </c>
      <c r="AR232" s="520">
        <f>SUM(AP232:AQ232)</f>
        <v>0</v>
      </c>
      <c r="AS232" s="520">
        <v>0</v>
      </c>
      <c r="AT232" s="520">
        <v>0</v>
      </c>
      <c r="AU232" s="520">
        <f>SUM(AS232:AT232)</f>
        <v>0</v>
      </c>
      <c r="AV232" s="520"/>
      <c r="AW232" s="520"/>
      <c r="AX232" s="520">
        <f>SUM(AV232:AW232)</f>
        <v>0</v>
      </c>
      <c r="AY232" s="521">
        <f>AD232+AG232+AJ232+AM232+AP232+AS232+AV232</f>
        <v>1</v>
      </c>
      <c r="AZ232" s="521">
        <f>AE232+AH232+AK232+AN232+AQ232+AT232+AW232</f>
        <v>0</v>
      </c>
      <c r="BA232" s="522">
        <f>AY232+AZ232</f>
        <v>1</v>
      </c>
      <c r="BC232" s="519" t="s">
        <v>183</v>
      </c>
      <c r="BD232" s="520">
        <f t="shared" ref="BD232:BD240" si="689">D232+AD232</f>
        <v>1</v>
      </c>
      <c r="BE232" s="520">
        <f t="shared" ref="BE232:BE240" si="690">E232+AE232</f>
        <v>0</v>
      </c>
      <c r="BF232" s="520">
        <f t="shared" ref="BF232:BF240" si="691">F232+AF232</f>
        <v>1</v>
      </c>
      <c r="BG232" s="520">
        <f t="shared" ref="BG232:BG240" si="692">G232+AG232</f>
        <v>0</v>
      </c>
      <c r="BH232" s="520">
        <f t="shared" ref="BH232:BH240" si="693">H232+AH232</f>
        <v>0</v>
      </c>
      <c r="BI232" s="520">
        <f t="shared" ref="BI232:BI240" si="694">I232+AI232</f>
        <v>0</v>
      </c>
      <c r="BJ232" s="520">
        <f t="shared" ref="BJ232:BJ240" si="695">J232+AJ232</f>
        <v>0</v>
      </c>
      <c r="BK232" s="520">
        <f t="shared" ref="BK232:BK240" si="696">K232+AK232</f>
        <v>0</v>
      </c>
      <c r="BL232" s="520">
        <f t="shared" ref="BL232:BL240" si="697">L232+AL232</f>
        <v>0</v>
      </c>
      <c r="BM232" s="520">
        <f t="shared" ref="BM232:BM240" si="698">M232+AM232</f>
        <v>0</v>
      </c>
      <c r="BN232" s="520">
        <f t="shared" ref="BN232:BN240" si="699">N232+AN232</f>
        <v>0</v>
      </c>
      <c r="BO232" s="520">
        <f t="shared" ref="BO232:BO240" si="700">O232+AO232</f>
        <v>0</v>
      </c>
      <c r="BP232" s="520">
        <f t="shared" ref="BP232:BP240" si="701">P232+AP232</f>
        <v>0</v>
      </c>
      <c r="BQ232" s="520">
        <f t="shared" ref="BQ232:BQ240" si="702">Q232+AQ232</f>
        <v>0</v>
      </c>
      <c r="BR232" s="520">
        <f t="shared" ref="BR232:BR240" si="703">R232+AR232</f>
        <v>0</v>
      </c>
      <c r="BS232" s="520">
        <f t="shared" ref="BS232:BS240" si="704">S232+AS232</f>
        <v>0</v>
      </c>
      <c r="BT232" s="520">
        <f t="shared" ref="BT232:BT240" si="705">T232+AT232</f>
        <v>0</v>
      </c>
      <c r="BU232" s="520">
        <f t="shared" ref="BU232:BU240" si="706">U232+AU232</f>
        <v>0</v>
      </c>
      <c r="BV232" s="520">
        <f t="shared" ref="BV232:BV240" si="707">V232+AV232</f>
        <v>0</v>
      </c>
      <c r="BW232" s="520">
        <f t="shared" ref="BW232:BW240" si="708">W232+AW232</f>
        <v>0</v>
      </c>
      <c r="BX232" s="520">
        <f t="shared" ref="BX232:BX240" si="709">X232+AX232</f>
        <v>0</v>
      </c>
      <c r="BY232" s="520">
        <f t="shared" ref="BY232:BY240" si="710">Y232+AY232</f>
        <v>1</v>
      </c>
      <c r="BZ232" s="520">
        <f t="shared" ref="BZ232:BZ240" si="711">Z232+AZ232</f>
        <v>0</v>
      </c>
      <c r="CA232" s="520">
        <f t="shared" ref="CA232:CA240" si="712">AA232+BA232</f>
        <v>1</v>
      </c>
    </row>
    <row r="233" spans="3:79" s="514" customFormat="1" ht="15.75">
      <c r="C233" s="519" t="s">
        <v>259</v>
      </c>
      <c r="D233" s="740">
        <v>90</v>
      </c>
      <c r="E233" s="740">
        <v>86</v>
      </c>
      <c r="F233" s="520">
        <f t="shared" ref="F233:F239" si="713">SUM(D233:E233)</f>
        <v>176</v>
      </c>
      <c r="G233" s="740">
        <v>0</v>
      </c>
      <c r="H233" s="740">
        <v>0</v>
      </c>
      <c r="I233" s="520">
        <f t="shared" ref="I233:I239" si="714">SUM(G233:H233)</f>
        <v>0</v>
      </c>
      <c r="J233" s="740">
        <v>0</v>
      </c>
      <c r="K233" s="740">
        <v>0</v>
      </c>
      <c r="L233" s="520">
        <f t="shared" ref="L233:L239" si="715">SUM(J233:K233)</f>
        <v>0</v>
      </c>
      <c r="M233" s="740">
        <v>0</v>
      </c>
      <c r="N233" s="740">
        <v>0</v>
      </c>
      <c r="O233" s="520">
        <f t="shared" ref="O233:O239" si="716">SUM(M233:N233)</f>
        <v>0</v>
      </c>
      <c r="P233" s="740">
        <v>0</v>
      </c>
      <c r="Q233" s="740">
        <v>0</v>
      </c>
      <c r="R233" s="520">
        <f t="shared" ref="R233:R239" si="717">SUM(P233:Q233)</f>
        <v>0</v>
      </c>
      <c r="S233" s="740">
        <v>0</v>
      </c>
      <c r="T233" s="740">
        <v>0</v>
      </c>
      <c r="U233" s="520">
        <f t="shared" ref="U233:U239" si="718">SUM(S233:T233)</f>
        <v>0</v>
      </c>
      <c r="V233" s="740"/>
      <c r="W233" s="740"/>
      <c r="X233" s="520">
        <f t="shared" ref="X233:X239" si="719">SUM(V233:W233)</f>
        <v>0</v>
      </c>
      <c r="Y233" s="521">
        <f t="shared" si="688"/>
        <v>90</v>
      </c>
      <c r="Z233" s="521">
        <f t="shared" si="688"/>
        <v>86</v>
      </c>
      <c r="AA233" s="522">
        <f t="shared" ref="AA233:AA239" si="720">Y233+Z233</f>
        <v>176</v>
      </c>
      <c r="AB233" s="512"/>
      <c r="AC233" s="519" t="s">
        <v>259</v>
      </c>
      <c r="AD233" s="520">
        <v>11</v>
      </c>
      <c r="AE233" s="520">
        <v>11</v>
      </c>
      <c r="AF233" s="520">
        <f t="shared" ref="AF233:AF239" si="721">SUM(AD233:AE233)</f>
        <v>22</v>
      </c>
      <c r="AG233" s="520">
        <v>0</v>
      </c>
      <c r="AH233" s="520">
        <v>0</v>
      </c>
      <c r="AI233" s="520">
        <f t="shared" ref="AI233:AI239" si="722">SUM(AG233:AH233)</f>
        <v>0</v>
      </c>
      <c r="AJ233" s="520">
        <v>0</v>
      </c>
      <c r="AK233" s="520">
        <v>0</v>
      </c>
      <c r="AL233" s="520">
        <f t="shared" ref="AL233:AL239" si="723">SUM(AJ233:AK233)</f>
        <v>0</v>
      </c>
      <c r="AM233" s="520">
        <v>0</v>
      </c>
      <c r="AN233" s="520">
        <v>0</v>
      </c>
      <c r="AO233" s="520">
        <f t="shared" ref="AO233:AO239" si="724">SUM(AM233:AN233)</f>
        <v>0</v>
      </c>
      <c r="AP233" s="520">
        <v>0</v>
      </c>
      <c r="AQ233" s="520">
        <v>0</v>
      </c>
      <c r="AR233" s="520">
        <f t="shared" ref="AR233:AR239" si="725">SUM(AP233:AQ233)</f>
        <v>0</v>
      </c>
      <c r="AS233" s="520">
        <v>0</v>
      </c>
      <c r="AT233" s="520">
        <v>0</v>
      </c>
      <c r="AU233" s="520">
        <f t="shared" ref="AU233:AU239" si="726">SUM(AS233:AT233)</f>
        <v>0</v>
      </c>
      <c r="AV233" s="520"/>
      <c r="AW233" s="520"/>
      <c r="AX233" s="520">
        <f t="shared" ref="AX233:AX239" si="727">SUM(AV233:AW233)</f>
        <v>0</v>
      </c>
      <c r="AY233" s="521">
        <f t="shared" ref="AY233:AY239" si="728">AD233+AG233+AJ233+AM233+AP233+AS233+AV233</f>
        <v>11</v>
      </c>
      <c r="AZ233" s="521">
        <f t="shared" ref="AZ233:AZ239" si="729">AE233+AH233+AK233+AN233+AQ233+AT233+AW233</f>
        <v>11</v>
      </c>
      <c r="BA233" s="522">
        <f t="shared" ref="BA233:BA239" si="730">AY233+AZ233</f>
        <v>22</v>
      </c>
      <c r="BC233" s="519" t="s">
        <v>259</v>
      </c>
      <c r="BD233" s="520">
        <f t="shared" si="689"/>
        <v>101</v>
      </c>
      <c r="BE233" s="520">
        <f t="shared" si="690"/>
        <v>97</v>
      </c>
      <c r="BF233" s="520">
        <f t="shared" si="691"/>
        <v>198</v>
      </c>
      <c r="BG233" s="520">
        <f t="shared" si="692"/>
        <v>0</v>
      </c>
      <c r="BH233" s="520">
        <f t="shared" si="693"/>
        <v>0</v>
      </c>
      <c r="BI233" s="520">
        <f t="shared" si="694"/>
        <v>0</v>
      </c>
      <c r="BJ233" s="520">
        <f t="shared" si="695"/>
        <v>0</v>
      </c>
      <c r="BK233" s="520">
        <f t="shared" si="696"/>
        <v>0</v>
      </c>
      <c r="BL233" s="520">
        <f t="shared" si="697"/>
        <v>0</v>
      </c>
      <c r="BM233" s="520">
        <f t="shared" si="698"/>
        <v>0</v>
      </c>
      <c r="BN233" s="520">
        <f t="shared" si="699"/>
        <v>0</v>
      </c>
      <c r="BO233" s="520">
        <f t="shared" si="700"/>
        <v>0</v>
      </c>
      <c r="BP233" s="520">
        <f t="shared" si="701"/>
        <v>0</v>
      </c>
      <c r="BQ233" s="520">
        <f t="shared" si="702"/>
        <v>0</v>
      </c>
      <c r="BR233" s="520">
        <f t="shared" si="703"/>
        <v>0</v>
      </c>
      <c r="BS233" s="520">
        <f t="shared" si="704"/>
        <v>0</v>
      </c>
      <c r="BT233" s="520">
        <f t="shared" si="705"/>
        <v>0</v>
      </c>
      <c r="BU233" s="520">
        <f t="shared" si="706"/>
        <v>0</v>
      </c>
      <c r="BV233" s="520">
        <f t="shared" si="707"/>
        <v>0</v>
      </c>
      <c r="BW233" s="520">
        <f t="shared" si="708"/>
        <v>0</v>
      </c>
      <c r="BX233" s="520">
        <f t="shared" si="709"/>
        <v>0</v>
      </c>
      <c r="BY233" s="520">
        <f t="shared" si="710"/>
        <v>101</v>
      </c>
      <c r="BZ233" s="520">
        <f t="shared" si="711"/>
        <v>97</v>
      </c>
      <c r="CA233" s="520">
        <f t="shared" si="712"/>
        <v>198</v>
      </c>
    </row>
    <row r="234" spans="3:79" s="514" customFormat="1" ht="15.75">
      <c r="C234" s="519" t="s">
        <v>260</v>
      </c>
      <c r="D234" s="740">
        <v>50</v>
      </c>
      <c r="E234" s="740">
        <v>28</v>
      </c>
      <c r="F234" s="520">
        <f t="shared" si="713"/>
        <v>78</v>
      </c>
      <c r="G234" s="740">
        <v>62</v>
      </c>
      <c r="H234" s="740">
        <v>53</v>
      </c>
      <c r="I234" s="520">
        <f t="shared" si="714"/>
        <v>115</v>
      </c>
      <c r="J234" s="740">
        <v>7</v>
      </c>
      <c r="K234" s="740">
        <v>7</v>
      </c>
      <c r="L234" s="520">
        <f t="shared" si="715"/>
        <v>14</v>
      </c>
      <c r="M234" s="740">
        <v>0</v>
      </c>
      <c r="N234" s="740">
        <v>2</v>
      </c>
      <c r="O234" s="520">
        <f t="shared" si="716"/>
        <v>2</v>
      </c>
      <c r="P234" s="740">
        <v>0</v>
      </c>
      <c r="Q234" s="740">
        <v>0</v>
      </c>
      <c r="R234" s="520">
        <f t="shared" si="717"/>
        <v>0</v>
      </c>
      <c r="S234" s="740">
        <v>0</v>
      </c>
      <c r="T234" s="740">
        <v>0</v>
      </c>
      <c r="U234" s="520">
        <f t="shared" si="718"/>
        <v>0</v>
      </c>
      <c r="V234" s="740"/>
      <c r="W234" s="740"/>
      <c r="X234" s="520">
        <f t="shared" si="719"/>
        <v>0</v>
      </c>
      <c r="Y234" s="521">
        <f t="shared" si="688"/>
        <v>119</v>
      </c>
      <c r="Z234" s="521">
        <f t="shared" si="688"/>
        <v>90</v>
      </c>
      <c r="AA234" s="522">
        <f t="shared" si="720"/>
        <v>209</v>
      </c>
      <c r="AB234" s="512"/>
      <c r="AC234" s="519" t="s">
        <v>260</v>
      </c>
      <c r="AD234" s="520">
        <v>1945</v>
      </c>
      <c r="AE234" s="520">
        <v>1855</v>
      </c>
      <c r="AF234" s="520">
        <f t="shared" si="721"/>
        <v>3800</v>
      </c>
      <c r="AG234" s="520">
        <v>567</v>
      </c>
      <c r="AH234" s="520">
        <v>465</v>
      </c>
      <c r="AI234" s="520">
        <f t="shared" si="722"/>
        <v>1032</v>
      </c>
      <c r="AJ234" s="520">
        <v>142</v>
      </c>
      <c r="AK234" s="520">
        <v>126</v>
      </c>
      <c r="AL234" s="520">
        <f t="shared" si="723"/>
        <v>268</v>
      </c>
      <c r="AM234" s="520">
        <v>28</v>
      </c>
      <c r="AN234" s="520">
        <v>27</v>
      </c>
      <c r="AO234" s="520">
        <f t="shared" si="724"/>
        <v>55</v>
      </c>
      <c r="AP234" s="520">
        <v>0</v>
      </c>
      <c r="AQ234" s="520">
        <v>0</v>
      </c>
      <c r="AR234" s="520">
        <f t="shared" si="725"/>
        <v>0</v>
      </c>
      <c r="AS234" s="520">
        <v>0</v>
      </c>
      <c r="AT234" s="520">
        <v>0</v>
      </c>
      <c r="AU234" s="520">
        <f t="shared" si="726"/>
        <v>0</v>
      </c>
      <c r="AV234" s="520"/>
      <c r="AW234" s="520"/>
      <c r="AX234" s="520">
        <f t="shared" si="727"/>
        <v>0</v>
      </c>
      <c r="AY234" s="521">
        <f t="shared" si="728"/>
        <v>2682</v>
      </c>
      <c r="AZ234" s="521">
        <f t="shared" si="729"/>
        <v>2473</v>
      </c>
      <c r="BA234" s="522">
        <f t="shared" si="730"/>
        <v>5155</v>
      </c>
      <c r="BC234" s="519" t="s">
        <v>260</v>
      </c>
      <c r="BD234" s="520">
        <f t="shared" si="689"/>
        <v>1995</v>
      </c>
      <c r="BE234" s="520">
        <f t="shared" si="690"/>
        <v>1883</v>
      </c>
      <c r="BF234" s="520">
        <f t="shared" si="691"/>
        <v>3878</v>
      </c>
      <c r="BG234" s="520">
        <f t="shared" si="692"/>
        <v>629</v>
      </c>
      <c r="BH234" s="520">
        <f t="shared" si="693"/>
        <v>518</v>
      </c>
      <c r="BI234" s="520">
        <f t="shared" si="694"/>
        <v>1147</v>
      </c>
      <c r="BJ234" s="520">
        <f t="shared" si="695"/>
        <v>149</v>
      </c>
      <c r="BK234" s="520">
        <f t="shared" si="696"/>
        <v>133</v>
      </c>
      <c r="BL234" s="520">
        <f t="shared" si="697"/>
        <v>282</v>
      </c>
      <c r="BM234" s="520">
        <f t="shared" si="698"/>
        <v>28</v>
      </c>
      <c r="BN234" s="520">
        <f t="shared" si="699"/>
        <v>29</v>
      </c>
      <c r="BO234" s="520">
        <f t="shared" si="700"/>
        <v>57</v>
      </c>
      <c r="BP234" s="520">
        <f t="shared" si="701"/>
        <v>0</v>
      </c>
      <c r="BQ234" s="520">
        <f t="shared" si="702"/>
        <v>0</v>
      </c>
      <c r="BR234" s="520">
        <f t="shared" si="703"/>
        <v>0</v>
      </c>
      <c r="BS234" s="520">
        <f t="shared" si="704"/>
        <v>0</v>
      </c>
      <c r="BT234" s="520">
        <f t="shared" si="705"/>
        <v>0</v>
      </c>
      <c r="BU234" s="520">
        <f t="shared" si="706"/>
        <v>0</v>
      </c>
      <c r="BV234" s="520">
        <f t="shared" si="707"/>
        <v>0</v>
      </c>
      <c r="BW234" s="520">
        <f t="shared" si="708"/>
        <v>0</v>
      </c>
      <c r="BX234" s="520">
        <f t="shared" si="709"/>
        <v>0</v>
      </c>
      <c r="BY234" s="520">
        <f t="shared" si="710"/>
        <v>2801</v>
      </c>
      <c r="BZ234" s="520">
        <f t="shared" si="711"/>
        <v>2563</v>
      </c>
      <c r="CA234" s="520">
        <f t="shared" si="712"/>
        <v>5364</v>
      </c>
    </row>
    <row r="235" spans="3:79" s="514" customFormat="1" ht="15.75">
      <c r="C235" s="519" t="s">
        <v>261</v>
      </c>
      <c r="D235" s="740">
        <v>44</v>
      </c>
      <c r="E235" s="740">
        <v>53</v>
      </c>
      <c r="F235" s="520">
        <f t="shared" si="713"/>
        <v>97</v>
      </c>
      <c r="G235" s="740">
        <v>98</v>
      </c>
      <c r="H235" s="740">
        <v>88</v>
      </c>
      <c r="I235" s="520">
        <f t="shared" si="714"/>
        <v>186</v>
      </c>
      <c r="J235" s="740">
        <v>50</v>
      </c>
      <c r="K235" s="740">
        <v>57</v>
      </c>
      <c r="L235" s="520">
        <f t="shared" si="715"/>
        <v>107</v>
      </c>
      <c r="M235" s="740">
        <v>15</v>
      </c>
      <c r="N235" s="740">
        <v>14</v>
      </c>
      <c r="O235" s="520">
        <f t="shared" si="716"/>
        <v>29</v>
      </c>
      <c r="P235" s="740">
        <v>1</v>
      </c>
      <c r="Q235" s="740">
        <v>0</v>
      </c>
      <c r="R235" s="520">
        <f t="shared" si="717"/>
        <v>1</v>
      </c>
      <c r="S235" s="740">
        <v>0</v>
      </c>
      <c r="T235" s="740">
        <v>0</v>
      </c>
      <c r="U235" s="520">
        <f t="shared" si="718"/>
        <v>0</v>
      </c>
      <c r="V235" s="740"/>
      <c r="W235" s="740"/>
      <c r="X235" s="520">
        <f t="shared" si="719"/>
        <v>0</v>
      </c>
      <c r="Y235" s="521">
        <f t="shared" si="688"/>
        <v>208</v>
      </c>
      <c r="Z235" s="521">
        <f t="shared" si="688"/>
        <v>212</v>
      </c>
      <c r="AA235" s="522">
        <f t="shared" si="720"/>
        <v>420</v>
      </c>
      <c r="AB235" s="512"/>
      <c r="AC235" s="519" t="s">
        <v>261</v>
      </c>
      <c r="AD235" s="520">
        <v>1601</v>
      </c>
      <c r="AE235" s="520">
        <v>1652</v>
      </c>
      <c r="AF235" s="520">
        <f t="shared" si="721"/>
        <v>3253</v>
      </c>
      <c r="AG235" s="520">
        <v>890</v>
      </c>
      <c r="AH235" s="520">
        <v>710</v>
      </c>
      <c r="AI235" s="520">
        <f t="shared" si="722"/>
        <v>1600</v>
      </c>
      <c r="AJ235" s="520">
        <v>230</v>
      </c>
      <c r="AK235" s="520">
        <v>238</v>
      </c>
      <c r="AL235" s="520">
        <f t="shared" si="723"/>
        <v>468</v>
      </c>
      <c r="AM235" s="520">
        <v>52</v>
      </c>
      <c r="AN235" s="520">
        <v>24</v>
      </c>
      <c r="AO235" s="520">
        <f t="shared" si="724"/>
        <v>76</v>
      </c>
      <c r="AP235" s="520">
        <v>0</v>
      </c>
      <c r="AQ235" s="520">
        <v>4</v>
      </c>
      <c r="AR235" s="520">
        <f t="shared" si="725"/>
        <v>4</v>
      </c>
      <c r="AS235" s="520">
        <v>0</v>
      </c>
      <c r="AT235" s="520">
        <v>0</v>
      </c>
      <c r="AU235" s="520">
        <f t="shared" si="726"/>
        <v>0</v>
      </c>
      <c r="AV235" s="520"/>
      <c r="AW235" s="520"/>
      <c r="AX235" s="520">
        <f t="shared" si="727"/>
        <v>0</v>
      </c>
      <c r="AY235" s="521">
        <f t="shared" si="728"/>
        <v>2773</v>
      </c>
      <c r="AZ235" s="521">
        <f t="shared" si="729"/>
        <v>2628</v>
      </c>
      <c r="BA235" s="522">
        <f t="shared" si="730"/>
        <v>5401</v>
      </c>
      <c r="BC235" s="519" t="s">
        <v>261</v>
      </c>
      <c r="BD235" s="520">
        <f t="shared" si="689"/>
        <v>1645</v>
      </c>
      <c r="BE235" s="520">
        <f t="shared" si="690"/>
        <v>1705</v>
      </c>
      <c r="BF235" s="520">
        <f t="shared" si="691"/>
        <v>3350</v>
      </c>
      <c r="BG235" s="520">
        <f t="shared" si="692"/>
        <v>988</v>
      </c>
      <c r="BH235" s="520">
        <f t="shared" si="693"/>
        <v>798</v>
      </c>
      <c r="BI235" s="520">
        <f t="shared" si="694"/>
        <v>1786</v>
      </c>
      <c r="BJ235" s="520">
        <f t="shared" si="695"/>
        <v>280</v>
      </c>
      <c r="BK235" s="520">
        <f t="shared" si="696"/>
        <v>295</v>
      </c>
      <c r="BL235" s="520">
        <f t="shared" si="697"/>
        <v>575</v>
      </c>
      <c r="BM235" s="520">
        <f t="shared" si="698"/>
        <v>67</v>
      </c>
      <c r="BN235" s="520">
        <f t="shared" si="699"/>
        <v>38</v>
      </c>
      <c r="BO235" s="520">
        <f t="shared" si="700"/>
        <v>105</v>
      </c>
      <c r="BP235" s="520">
        <f t="shared" si="701"/>
        <v>1</v>
      </c>
      <c r="BQ235" s="520">
        <f t="shared" si="702"/>
        <v>4</v>
      </c>
      <c r="BR235" s="520">
        <f t="shared" si="703"/>
        <v>5</v>
      </c>
      <c r="BS235" s="520">
        <f t="shared" si="704"/>
        <v>0</v>
      </c>
      <c r="BT235" s="520">
        <f t="shared" si="705"/>
        <v>0</v>
      </c>
      <c r="BU235" s="520">
        <f t="shared" si="706"/>
        <v>0</v>
      </c>
      <c r="BV235" s="520">
        <f t="shared" si="707"/>
        <v>0</v>
      </c>
      <c r="BW235" s="520">
        <f t="shared" si="708"/>
        <v>0</v>
      </c>
      <c r="BX235" s="520">
        <f t="shared" si="709"/>
        <v>0</v>
      </c>
      <c r="BY235" s="520">
        <f t="shared" si="710"/>
        <v>2981</v>
      </c>
      <c r="BZ235" s="520">
        <f t="shared" si="711"/>
        <v>2840</v>
      </c>
      <c r="CA235" s="520">
        <f t="shared" si="712"/>
        <v>5821</v>
      </c>
    </row>
    <row r="236" spans="3:79" s="514" customFormat="1" ht="15.75">
      <c r="C236" s="519" t="s">
        <v>262</v>
      </c>
      <c r="D236" s="740">
        <v>5</v>
      </c>
      <c r="E236" s="740">
        <v>5</v>
      </c>
      <c r="F236" s="520">
        <f t="shared" si="713"/>
        <v>10</v>
      </c>
      <c r="G236" s="740">
        <v>50</v>
      </c>
      <c r="H236" s="740">
        <v>44</v>
      </c>
      <c r="I236" s="520">
        <f t="shared" si="714"/>
        <v>94</v>
      </c>
      <c r="J236" s="740">
        <v>43</v>
      </c>
      <c r="K236" s="740">
        <v>48</v>
      </c>
      <c r="L236" s="520">
        <f t="shared" si="715"/>
        <v>91</v>
      </c>
      <c r="M236" s="740">
        <v>14</v>
      </c>
      <c r="N236" s="740">
        <v>17</v>
      </c>
      <c r="O236" s="520">
        <f t="shared" si="716"/>
        <v>31</v>
      </c>
      <c r="P236" s="740">
        <v>6</v>
      </c>
      <c r="Q236" s="740">
        <v>8</v>
      </c>
      <c r="R236" s="520">
        <f t="shared" si="717"/>
        <v>14</v>
      </c>
      <c r="S236" s="740">
        <v>1</v>
      </c>
      <c r="T236" s="740">
        <v>0</v>
      </c>
      <c r="U236" s="520">
        <f t="shared" si="718"/>
        <v>1</v>
      </c>
      <c r="V236" s="740"/>
      <c r="W236" s="740"/>
      <c r="X236" s="520">
        <f t="shared" si="719"/>
        <v>0</v>
      </c>
      <c r="Y236" s="521">
        <f t="shared" si="688"/>
        <v>119</v>
      </c>
      <c r="Z236" s="521">
        <f t="shared" si="688"/>
        <v>122</v>
      </c>
      <c r="AA236" s="522">
        <f t="shared" si="720"/>
        <v>241</v>
      </c>
      <c r="AB236" s="512"/>
      <c r="AC236" s="519" t="s">
        <v>262</v>
      </c>
      <c r="AD236" s="520">
        <v>114</v>
      </c>
      <c r="AE236" s="520">
        <v>109</v>
      </c>
      <c r="AF236" s="520">
        <f t="shared" si="721"/>
        <v>223</v>
      </c>
      <c r="AG236" s="520">
        <v>101</v>
      </c>
      <c r="AH236" s="520">
        <v>134</v>
      </c>
      <c r="AI236" s="520">
        <f t="shared" si="722"/>
        <v>235</v>
      </c>
      <c r="AJ236" s="520">
        <v>97</v>
      </c>
      <c r="AK236" s="520">
        <v>88</v>
      </c>
      <c r="AL236" s="520">
        <f t="shared" si="723"/>
        <v>185</v>
      </c>
      <c r="AM236" s="520">
        <v>44</v>
      </c>
      <c r="AN236" s="520">
        <v>23</v>
      </c>
      <c r="AO236" s="520">
        <f t="shared" si="724"/>
        <v>67</v>
      </c>
      <c r="AP236" s="520">
        <v>19</v>
      </c>
      <c r="AQ236" s="520">
        <v>12</v>
      </c>
      <c r="AR236" s="520">
        <f t="shared" si="725"/>
        <v>31</v>
      </c>
      <c r="AS236" s="520">
        <v>2</v>
      </c>
      <c r="AT236" s="520">
        <v>1</v>
      </c>
      <c r="AU236" s="520">
        <f t="shared" si="726"/>
        <v>3</v>
      </c>
      <c r="AV236" s="520"/>
      <c r="AW236" s="520"/>
      <c r="AX236" s="520">
        <f t="shared" si="727"/>
        <v>0</v>
      </c>
      <c r="AY236" s="521">
        <f t="shared" si="728"/>
        <v>377</v>
      </c>
      <c r="AZ236" s="521">
        <f t="shared" si="729"/>
        <v>367</v>
      </c>
      <c r="BA236" s="522">
        <f t="shared" si="730"/>
        <v>744</v>
      </c>
      <c r="BC236" s="519" t="s">
        <v>262</v>
      </c>
      <c r="BD236" s="520">
        <f t="shared" si="689"/>
        <v>119</v>
      </c>
      <c r="BE236" s="520">
        <f t="shared" si="690"/>
        <v>114</v>
      </c>
      <c r="BF236" s="520">
        <f t="shared" si="691"/>
        <v>233</v>
      </c>
      <c r="BG236" s="520">
        <f t="shared" si="692"/>
        <v>151</v>
      </c>
      <c r="BH236" s="520">
        <f t="shared" si="693"/>
        <v>178</v>
      </c>
      <c r="BI236" s="520">
        <f t="shared" si="694"/>
        <v>329</v>
      </c>
      <c r="BJ236" s="520">
        <f t="shared" si="695"/>
        <v>140</v>
      </c>
      <c r="BK236" s="520">
        <f t="shared" si="696"/>
        <v>136</v>
      </c>
      <c r="BL236" s="520">
        <f t="shared" si="697"/>
        <v>276</v>
      </c>
      <c r="BM236" s="520">
        <f t="shared" si="698"/>
        <v>58</v>
      </c>
      <c r="BN236" s="520">
        <f t="shared" si="699"/>
        <v>40</v>
      </c>
      <c r="BO236" s="520">
        <f t="shared" si="700"/>
        <v>98</v>
      </c>
      <c r="BP236" s="520">
        <f t="shared" si="701"/>
        <v>25</v>
      </c>
      <c r="BQ236" s="520">
        <f t="shared" si="702"/>
        <v>20</v>
      </c>
      <c r="BR236" s="520">
        <f t="shared" si="703"/>
        <v>45</v>
      </c>
      <c r="BS236" s="520">
        <f t="shared" si="704"/>
        <v>3</v>
      </c>
      <c r="BT236" s="520">
        <f t="shared" si="705"/>
        <v>1</v>
      </c>
      <c r="BU236" s="520">
        <f t="shared" si="706"/>
        <v>4</v>
      </c>
      <c r="BV236" s="520">
        <f t="shared" si="707"/>
        <v>0</v>
      </c>
      <c r="BW236" s="520">
        <f t="shared" si="708"/>
        <v>0</v>
      </c>
      <c r="BX236" s="520">
        <f t="shared" si="709"/>
        <v>0</v>
      </c>
      <c r="BY236" s="520">
        <f t="shared" si="710"/>
        <v>496</v>
      </c>
      <c r="BZ236" s="520">
        <f t="shared" si="711"/>
        <v>489</v>
      </c>
      <c r="CA236" s="520">
        <f t="shared" si="712"/>
        <v>985</v>
      </c>
    </row>
    <row r="237" spans="3:79" s="514" customFormat="1" ht="15.75">
      <c r="C237" s="519" t="s">
        <v>263</v>
      </c>
      <c r="D237" s="740">
        <v>4</v>
      </c>
      <c r="E237" s="740">
        <v>3</v>
      </c>
      <c r="F237" s="520">
        <f t="shared" si="713"/>
        <v>7</v>
      </c>
      <c r="G237" s="740">
        <v>5</v>
      </c>
      <c r="H237" s="740">
        <v>6</v>
      </c>
      <c r="I237" s="520">
        <f t="shared" si="714"/>
        <v>11</v>
      </c>
      <c r="J237" s="740">
        <v>1</v>
      </c>
      <c r="K237" s="740">
        <v>6</v>
      </c>
      <c r="L237" s="520">
        <f t="shared" si="715"/>
        <v>7</v>
      </c>
      <c r="M237" s="740">
        <v>3</v>
      </c>
      <c r="N237" s="740">
        <v>3</v>
      </c>
      <c r="O237" s="520">
        <f t="shared" si="716"/>
        <v>6</v>
      </c>
      <c r="P237" s="740">
        <v>3</v>
      </c>
      <c r="Q237" s="740">
        <v>3</v>
      </c>
      <c r="R237" s="520">
        <f t="shared" si="717"/>
        <v>6</v>
      </c>
      <c r="S237" s="740">
        <v>1</v>
      </c>
      <c r="T237" s="740">
        <v>1</v>
      </c>
      <c r="U237" s="520">
        <f t="shared" si="718"/>
        <v>2</v>
      </c>
      <c r="V237" s="740"/>
      <c r="W237" s="740"/>
      <c r="X237" s="520">
        <f t="shared" si="719"/>
        <v>0</v>
      </c>
      <c r="Y237" s="521">
        <f t="shared" si="688"/>
        <v>17</v>
      </c>
      <c r="Z237" s="521">
        <f t="shared" si="688"/>
        <v>22</v>
      </c>
      <c r="AA237" s="522">
        <f t="shared" si="720"/>
        <v>39</v>
      </c>
      <c r="AB237" s="512"/>
      <c r="AC237" s="519" t="s">
        <v>263</v>
      </c>
      <c r="AD237" s="520">
        <v>9</v>
      </c>
      <c r="AE237" s="520">
        <v>9</v>
      </c>
      <c r="AF237" s="520">
        <f t="shared" si="721"/>
        <v>18</v>
      </c>
      <c r="AG237" s="520">
        <v>15</v>
      </c>
      <c r="AH237" s="520">
        <v>13</v>
      </c>
      <c r="AI237" s="520">
        <f t="shared" si="722"/>
        <v>28</v>
      </c>
      <c r="AJ237" s="520">
        <v>20</v>
      </c>
      <c r="AK237" s="520">
        <v>22</v>
      </c>
      <c r="AL237" s="520">
        <f t="shared" si="723"/>
        <v>42</v>
      </c>
      <c r="AM237" s="520">
        <v>22</v>
      </c>
      <c r="AN237" s="520">
        <v>7</v>
      </c>
      <c r="AO237" s="520">
        <f t="shared" si="724"/>
        <v>29</v>
      </c>
      <c r="AP237" s="520">
        <v>10</v>
      </c>
      <c r="AQ237" s="520">
        <v>7</v>
      </c>
      <c r="AR237" s="520">
        <f t="shared" si="725"/>
        <v>17</v>
      </c>
      <c r="AS237" s="520">
        <v>6</v>
      </c>
      <c r="AT237" s="520">
        <v>3</v>
      </c>
      <c r="AU237" s="520">
        <f t="shared" si="726"/>
        <v>9</v>
      </c>
      <c r="AV237" s="520"/>
      <c r="AW237" s="520"/>
      <c r="AX237" s="520">
        <f t="shared" si="727"/>
        <v>0</v>
      </c>
      <c r="AY237" s="521">
        <f t="shared" si="728"/>
        <v>82</v>
      </c>
      <c r="AZ237" s="521">
        <f t="shared" si="729"/>
        <v>61</v>
      </c>
      <c r="BA237" s="522">
        <f t="shared" si="730"/>
        <v>143</v>
      </c>
      <c r="BC237" s="519" t="s">
        <v>263</v>
      </c>
      <c r="BD237" s="520">
        <f t="shared" si="689"/>
        <v>13</v>
      </c>
      <c r="BE237" s="520">
        <f t="shared" si="690"/>
        <v>12</v>
      </c>
      <c r="BF237" s="520">
        <f t="shared" si="691"/>
        <v>25</v>
      </c>
      <c r="BG237" s="520">
        <f t="shared" si="692"/>
        <v>20</v>
      </c>
      <c r="BH237" s="520">
        <f t="shared" si="693"/>
        <v>19</v>
      </c>
      <c r="BI237" s="520">
        <f t="shared" si="694"/>
        <v>39</v>
      </c>
      <c r="BJ237" s="520">
        <f t="shared" si="695"/>
        <v>21</v>
      </c>
      <c r="BK237" s="520">
        <f t="shared" si="696"/>
        <v>28</v>
      </c>
      <c r="BL237" s="520">
        <f t="shared" si="697"/>
        <v>49</v>
      </c>
      <c r="BM237" s="520">
        <f t="shared" si="698"/>
        <v>25</v>
      </c>
      <c r="BN237" s="520">
        <f t="shared" si="699"/>
        <v>10</v>
      </c>
      <c r="BO237" s="520">
        <f t="shared" si="700"/>
        <v>35</v>
      </c>
      <c r="BP237" s="520">
        <f t="shared" si="701"/>
        <v>13</v>
      </c>
      <c r="BQ237" s="520">
        <f t="shared" si="702"/>
        <v>10</v>
      </c>
      <c r="BR237" s="520">
        <f t="shared" si="703"/>
        <v>23</v>
      </c>
      <c r="BS237" s="520">
        <f t="shared" si="704"/>
        <v>7</v>
      </c>
      <c r="BT237" s="520">
        <f t="shared" si="705"/>
        <v>4</v>
      </c>
      <c r="BU237" s="520">
        <f t="shared" si="706"/>
        <v>11</v>
      </c>
      <c r="BV237" s="520">
        <f t="shared" si="707"/>
        <v>0</v>
      </c>
      <c r="BW237" s="520">
        <f t="shared" si="708"/>
        <v>0</v>
      </c>
      <c r="BX237" s="520">
        <f t="shared" si="709"/>
        <v>0</v>
      </c>
      <c r="BY237" s="520">
        <f t="shared" si="710"/>
        <v>99</v>
      </c>
      <c r="BZ237" s="520">
        <f t="shared" si="711"/>
        <v>83</v>
      </c>
      <c r="CA237" s="520">
        <f t="shared" si="712"/>
        <v>182</v>
      </c>
    </row>
    <row r="238" spans="3:79" s="514" customFormat="1" ht="15.75">
      <c r="C238" s="519" t="s">
        <v>264</v>
      </c>
      <c r="D238" s="740">
        <v>0</v>
      </c>
      <c r="E238" s="740">
        <v>0</v>
      </c>
      <c r="F238" s="520">
        <f t="shared" si="713"/>
        <v>0</v>
      </c>
      <c r="G238" s="740">
        <v>2</v>
      </c>
      <c r="H238" s="740">
        <v>2</v>
      </c>
      <c r="I238" s="520">
        <f t="shared" si="714"/>
        <v>4</v>
      </c>
      <c r="J238" s="740">
        <v>1</v>
      </c>
      <c r="K238" s="740">
        <v>0</v>
      </c>
      <c r="L238" s="520">
        <f t="shared" si="715"/>
        <v>1</v>
      </c>
      <c r="M238" s="740">
        <v>2</v>
      </c>
      <c r="N238" s="740">
        <v>1</v>
      </c>
      <c r="O238" s="520">
        <f t="shared" si="716"/>
        <v>3</v>
      </c>
      <c r="P238" s="740">
        <v>1</v>
      </c>
      <c r="Q238" s="740">
        <v>1</v>
      </c>
      <c r="R238" s="520">
        <f t="shared" si="717"/>
        <v>2</v>
      </c>
      <c r="S238" s="740">
        <v>0</v>
      </c>
      <c r="T238" s="740">
        <v>0</v>
      </c>
      <c r="U238" s="520">
        <f t="shared" si="718"/>
        <v>0</v>
      </c>
      <c r="V238" s="740"/>
      <c r="W238" s="740"/>
      <c r="X238" s="520">
        <f t="shared" si="719"/>
        <v>0</v>
      </c>
      <c r="Y238" s="521">
        <f t="shared" si="688"/>
        <v>6</v>
      </c>
      <c r="Z238" s="521">
        <f t="shared" si="688"/>
        <v>4</v>
      </c>
      <c r="AA238" s="522">
        <f t="shared" si="720"/>
        <v>10</v>
      </c>
      <c r="AB238" s="512"/>
      <c r="AC238" s="519" t="s">
        <v>264</v>
      </c>
      <c r="AD238" s="520">
        <v>0</v>
      </c>
      <c r="AE238" s="520">
        <v>1</v>
      </c>
      <c r="AF238" s="520">
        <f t="shared" si="721"/>
        <v>1</v>
      </c>
      <c r="AG238" s="520">
        <v>2</v>
      </c>
      <c r="AH238" s="520">
        <v>2</v>
      </c>
      <c r="AI238" s="520">
        <f t="shared" si="722"/>
        <v>4</v>
      </c>
      <c r="AJ238" s="520">
        <v>3</v>
      </c>
      <c r="AK238" s="520">
        <v>1</v>
      </c>
      <c r="AL238" s="520">
        <f t="shared" si="723"/>
        <v>4</v>
      </c>
      <c r="AM238" s="520">
        <v>0</v>
      </c>
      <c r="AN238" s="520">
        <v>1</v>
      </c>
      <c r="AO238" s="520">
        <f t="shared" si="724"/>
        <v>1</v>
      </c>
      <c r="AP238" s="520">
        <v>1</v>
      </c>
      <c r="AQ238" s="520">
        <v>7</v>
      </c>
      <c r="AR238" s="520">
        <f t="shared" si="725"/>
        <v>8</v>
      </c>
      <c r="AS238" s="520">
        <v>1</v>
      </c>
      <c r="AT238" s="520">
        <v>4</v>
      </c>
      <c r="AU238" s="520">
        <f t="shared" si="726"/>
        <v>5</v>
      </c>
      <c r="AV238" s="520"/>
      <c r="AW238" s="520"/>
      <c r="AX238" s="520">
        <f t="shared" si="727"/>
        <v>0</v>
      </c>
      <c r="AY238" s="521">
        <f t="shared" si="728"/>
        <v>7</v>
      </c>
      <c r="AZ238" s="521">
        <f t="shared" si="729"/>
        <v>16</v>
      </c>
      <c r="BA238" s="522">
        <f t="shared" si="730"/>
        <v>23</v>
      </c>
      <c r="BC238" s="519" t="s">
        <v>264</v>
      </c>
      <c r="BD238" s="520">
        <f t="shared" si="689"/>
        <v>0</v>
      </c>
      <c r="BE238" s="520">
        <f t="shared" si="690"/>
        <v>1</v>
      </c>
      <c r="BF238" s="520">
        <f t="shared" si="691"/>
        <v>1</v>
      </c>
      <c r="BG238" s="520">
        <f t="shared" si="692"/>
        <v>4</v>
      </c>
      <c r="BH238" s="520">
        <f t="shared" si="693"/>
        <v>4</v>
      </c>
      <c r="BI238" s="520">
        <f t="shared" si="694"/>
        <v>8</v>
      </c>
      <c r="BJ238" s="520">
        <f t="shared" si="695"/>
        <v>4</v>
      </c>
      <c r="BK238" s="520">
        <f t="shared" si="696"/>
        <v>1</v>
      </c>
      <c r="BL238" s="520">
        <f t="shared" si="697"/>
        <v>5</v>
      </c>
      <c r="BM238" s="520">
        <f t="shared" si="698"/>
        <v>2</v>
      </c>
      <c r="BN238" s="520">
        <f t="shared" si="699"/>
        <v>2</v>
      </c>
      <c r="BO238" s="520">
        <f t="shared" si="700"/>
        <v>4</v>
      </c>
      <c r="BP238" s="520">
        <f t="shared" si="701"/>
        <v>2</v>
      </c>
      <c r="BQ238" s="520">
        <f t="shared" si="702"/>
        <v>8</v>
      </c>
      <c r="BR238" s="520">
        <f t="shared" si="703"/>
        <v>10</v>
      </c>
      <c r="BS238" s="520">
        <f t="shared" si="704"/>
        <v>1</v>
      </c>
      <c r="BT238" s="520">
        <f t="shared" si="705"/>
        <v>4</v>
      </c>
      <c r="BU238" s="520">
        <f t="shared" si="706"/>
        <v>5</v>
      </c>
      <c r="BV238" s="520">
        <f t="shared" si="707"/>
        <v>0</v>
      </c>
      <c r="BW238" s="520">
        <f t="shared" si="708"/>
        <v>0</v>
      </c>
      <c r="BX238" s="520">
        <f t="shared" si="709"/>
        <v>0</v>
      </c>
      <c r="BY238" s="520">
        <f t="shared" si="710"/>
        <v>13</v>
      </c>
      <c r="BZ238" s="520">
        <f t="shared" si="711"/>
        <v>20</v>
      </c>
      <c r="CA238" s="520">
        <f t="shared" si="712"/>
        <v>33</v>
      </c>
    </row>
    <row r="239" spans="3:79" s="514" customFormat="1" ht="15.75">
      <c r="C239" s="519" t="s">
        <v>184</v>
      </c>
      <c r="D239" s="740">
        <v>0</v>
      </c>
      <c r="E239" s="740">
        <v>0</v>
      </c>
      <c r="F239" s="520">
        <f t="shared" si="713"/>
        <v>0</v>
      </c>
      <c r="G239" s="740">
        <v>0</v>
      </c>
      <c r="H239" s="740">
        <v>0</v>
      </c>
      <c r="I239" s="520">
        <f t="shared" si="714"/>
        <v>0</v>
      </c>
      <c r="J239" s="740"/>
      <c r="K239" s="740">
        <v>0</v>
      </c>
      <c r="L239" s="520">
        <f t="shared" si="715"/>
        <v>0</v>
      </c>
      <c r="M239" s="740">
        <v>0</v>
      </c>
      <c r="N239" s="740">
        <v>0</v>
      </c>
      <c r="O239" s="520">
        <f t="shared" si="716"/>
        <v>0</v>
      </c>
      <c r="P239" s="740">
        <v>0</v>
      </c>
      <c r="Q239" s="740">
        <v>0</v>
      </c>
      <c r="R239" s="520">
        <f t="shared" si="717"/>
        <v>0</v>
      </c>
      <c r="S239" s="740"/>
      <c r="T239" s="740">
        <v>0</v>
      </c>
      <c r="U239" s="520">
        <f t="shared" si="718"/>
        <v>0</v>
      </c>
      <c r="V239" s="740"/>
      <c r="W239" s="740"/>
      <c r="X239" s="520">
        <f t="shared" si="719"/>
        <v>0</v>
      </c>
      <c r="Y239" s="521">
        <f t="shared" si="688"/>
        <v>0</v>
      </c>
      <c r="Z239" s="521">
        <f t="shared" si="688"/>
        <v>0</v>
      </c>
      <c r="AA239" s="522">
        <f t="shared" si="720"/>
        <v>0</v>
      </c>
      <c r="AB239" s="512"/>
      <c r="AC239" s="519" t="s">
        <v>184</v>
      </c>
      <c r="AD239" s="520">
        <v>0</v>
      </c>
      <c r="AE239" s="520">
        <v>0</v>
      </c>
      <c r="AF239" s="520">
        <f t="shared" si="721"/>
        <v>0</v>
      </c>
      <c r="AG239" s="520">
        <v>0</v>
      </c>
      <c r="AH239" s="520">
        <v>0</v>
      </c>
      <c r="AI239" s="520">
        <f t="shared" si="722"/>
        <v>0</v>
      </c>
      <c r="AJ239" s="520">
        <v>1</v>
      </c>
      <c r="AK239" s="520">
        <v>0</v>
      </c>
      <c r="AL239" s="520">
        <f t="shared" si="723"/>
        <v>1</v>
      </c>
      <c r="AM239" s="520">
        <v>0</v>
      </c>
      <c r="AN239" s="520">
        <v>0</v>
      </c>
      <c r="AO239" s="520">
        <f t="shared" si="724"/>
        <v>0</v>
      </c>
      <c r="AP239" s="520">
        <v>0</v>
      </c>
      <c r="AQ239" s="520">
        <v>0</v>
      </c>
      <c r="AR239" s="520">
        <f t="shared" si="725"/>
        <v>0</v>
      </c>
      <c r="AS239" s="520">
        <v>1</v>
      </c>
      <c r="AT239" s="520">
        <v>0</v>
      </c>
      <c r="AU239" s="520">
        <f t="shared" si="726"/>
        <v>1</v>
      </c>
      <c r="AV239" s="520"/>
      <c r="AW239" s="520"/>
      <c r="AX239" s="520">
        <f t="shared" si="727"/>
        <v>0</v>
      </c>
      <c r="AY239" s="521">
        <f t="shared" si="728"/>
        <v>2</v>
      </c>
      <c r="AZ239" s="521">
        <f t="shared" si="729"/>
        <v>0</v>
      </c>
      <c r="BA239" s="522">
        <f t="shared" si="730"/>
        <v>2</v>
      </c>
      <c r="BC239" s="519" t="s">
        <v>184</v>
      </c>
      <c r="BD239" s="520">
        <f t="shared" si="689"/>
        <v>0</v>
      </c>
      <c r="BE239" s="520">
        <f t="shared" si="690"/>
        <v>0</v>
      </c>
      <c r="BF239" s="520">
        <f t="shared" si="691"/>
        <v>0</v>
      </c>
      <c r="BG239" s="520">
        <f t="shared" si="692"/>
        <v>0</v>
      </c>
      <c r="BH239" s="520">
        <f t="shared" si="693"/>
        <v>0</v>
      </c>
      <c r="BI239" s="520">
        <f t="shared" si="694"/>
        <v>0</v>
      </c>
      <c r="BJ239" s="520">
        <f t="shared" si="695"/>
        <v>1</v>
      </c>
      <c r="BK239" s="520">
        <f t="shared" si="696"/>
        <v>0</v>
      </c>
      <c r="BL239" s="520">
        <f t="shared" si="697"/>
        <v>1</v>
      </c>
      <c r="BM239" s="520">
        <f t="shared" si="698"/>
        <v>0</v>
      </c>
      <c r="BN239" s="520">
        <f t="shared" si="699"/>
        <v>0</v>
      </c>
      <c r="BO239" s="520">
        <f t="shared" si="700"/>
        <v>0</v>
      </c>
      <c r="BP239" s="520">
        <f t="shared" si="701"/>
        <v>0</v>
      </c>
      <c r="BQ239" s="520">
        <f t="shared" si="702"/>
        <v>0</v>
      </c>
      <c r="BR239" s="520">
        <f t="shared" si="703"/>
        <v>0</v>
      </c>
      <c r="BS239" s="520">
        <f t="shared" si="704"/>
        <v>1</v>
      </c>
      <c r="BT239" s="520">
        <f t="shared" si="705"/>
        <v>0</v>
      </c>
      <c r="BU239" s="520">
        <f t="shared" si="706"/>
        <v>1</v>
      </c>
      <c r="BV239" s="520">
        <f t="shared" si="707"/>
        <v>0</v>
      </c>
      <c r="BW239" s="520">
        <f t="shared" si="708"/>
        <v>0</v>
      </c>
      <c r="BX239" s="520">
        <f t="shared" si="709"/>
        <v>0</v>
      </c>
      <c r="BY239" s="520">
        <f t="shared" si="710"/>
        <v>2</v>
      </c>
      <c r="BZ239" s="520">
        <f t="shared" si="711"/>
        <v>0</v>
      </c>
      <c r="CA239" s="520">
        <f t="shared" si="712"/>
        <v>2</v>
      </c>
    </row>
    <row r="240" spans="3:79" s="514" customFormat="1" ht="15.75">
      <c r="C240" s="519" t="s">
        <v>6</v>
      </c>
      <c r="D240" s="520">
        <f>SUM(D232:D239)</f>
        <v>193</v>
      </c>
      <c r="E240" s="520">
        <f>SUM(E232:E239)</f>
        <v>175</v>
      </c>
      <c r="F240" s="520">
        <f>SUM(F232:F239)</f>
        <v>368</v>
      </c>
      <c r="G240" s="520">
        <f t="shared" ref="G240:AA240" si="731">SUM(G232:G239)</f>
        <v>217</v>
      </c>
      <c r="H240" s="520">
        <f t="shared" si="731"/>
        <v>193</v>
      </c>
      <c r="I240" s="520">
        <f t="shared" si="731"/>
        <v>410</v>
      </c>
      <c r="J240" s="520">
        <f t="shared" si="731"/>
        <v>102</v>
      </c>
      <c r="K240" s="520">
        <f t="shared" si="731"/>
        <v>118</v>
      </c>
      <c r="L240" s="520">
        <f t="shared" si="731"/>
        <v>220</v>
      </c>
      <c r="M240" s="520">
        <f t="shared" si="731"/>
        <v>34</v>
      </c>
      <c r="N240" s="520">
        <f t="shared" si="731"/>
        <v>37</v>
      </c>
      <c r="O240" s="520">
        <f t="shared" si="731"/>
        <v>71</v>
      </c>
      <c r="P240" s="520">
        <f t="shared" si="731"/>
        <v>11</v>
      </c>
      <c r="Q240" s="520">
        <f t="shared" si="731"/>
        <v>12</v>
      </c>
      <c r="R240" s="520">
        <f t="shared" si="731"/>
        <v>23</v>
      </c>
      <c r="S240" s="520">
        <f t="shared" si="731"/>
        <v>2</v>
      </c>
      <c r="T240" s="520">
        <f t="shared" si="731"/>
        <v>1</v>
      </c>
      <c r="U240" s="520">
        <f t="shared" si="731"/>
        <v>3</v>
      </c>
      <c r="V240" s="520">
        <f t="shared" si="731"/>
        <v>0</v>
      </c>
      <c r="W240" s="520">
        <f t="shared" si="731"/>
        <v>0</v>
      </c>
      <c r="X240" s="520">
        <f t="shared" si="731"/>
        <v>0</v>
      </c>
      <c r="Y240" s="520">
        <f t="shared" si="731"/>
        <v>559</v>
      </c>
      <c r="Z240" s="520">
        <f t="shared" si="731"/>
        <v>536</v>
      </c>
      <c r="AA240" s="520">
        <f t="shared" si="731"/>
        <v>1095</v>
      </c>
      <c r="AB240" s="512"/>
      <c r="AC240" s="519" t="s">
        <v>6</v>
      </c>
      <c r="AD240" s="520">
        <f>SUM(AD232:AD239)</f>
        <v>3681</v>
      </c>
      <c r="AE240" s="520">
        <f t="shared" ref="AE240" si="732">SUM(AE232:AE239)</f>
        <v>3637</v>
      </c>
      <c r="AF240" s="520">
        <f>SUM(AF232:AF239)</f>
        <v>7318</v>
      </c>
      <c r="AG240" s="520">
        <f t="shared" ref="AG240:AW240" si="733">SUM(AG232:AG239)</f>
        <v>1575</v>
      </c>
      <c r="AH240" s="520">
        <f t="shared" si="733"/>
        <v>1324</v>
      </c>
      <c r="AI240" s="520">
        <f t="shared" si="733"/>
        <v>2899</v>
      </c>
      <c r="AJ240" s="520">
        <f t="shared" si="733"/>
        <v>493</v>
      </c>
      <c r="AK240" s="520">
        <f t="shared" si="733"/>
        <v>475</v>
      </c>
      <c r="AL240" s="520">
        <f t="shared" si="733"/>
        <v>968</v>
      </c>
      <c r="AM240" s="520">
        <f t="shared" si="733"/>
        <v>146</v>
      </c>
      <c r="AN240" s="520">
        <f t="shared" si="733"/>
        <v>82</v>
      </c>
      <c r="AO240" s="520">
        <f t="shared" si="733"/>
        <v>228</v>
      </c>
      <c r="AP240" s="520">
        <f t="shared" si="733"/>
        <v>30</v>
      </c>
      <c r="AQ240" s="520">
        <f t="shared" si="733"/>
        <v>30</v>
      </c>
      <c r="AR240" s="520">
        <f t="shared" si="733"/>
        <v>60</v>
      </c>
      <c r="AS240" s="520">
        <f t="shared" si="733"/>
        <v>10</v>
      </c>
      <c r="AT240" s="520">
        <f t="shared" si="733"/>
        <v>8</v>
      </c>
      <c r="AU240" s="520">
        <f t="shared" si="733"/>
        <v>18</v>
      </c>
      <c r="AV240" s="520">
        <f t="shared" si="733"/>
        <v>0</v>
      </c>
      <c r="AW240" s="520">
        <f t="shared" si="733"/>
        <v>0</v>
      </c>
      <c r="AX240" s="520">
        <f t="shared" ref="AX240:BA240" si="734">SUM(AX232:AX239)</f>
        <v>0</v>
      </c>
      <c r="AY240" s="520">
        <f t="shared" si="734"/>
        <v>5935</v>
      </c>
      <c r="AZ240" s="520">
        <f t="shared" si="734"/>
        <v>5556</v>
      </c>
      <c r="BA240" s="520">
        <f t="shared" si="734"/>
        <v>11491</v>
      </c>
      <c r="BC240" s="519" t="s">
        <v>6</v>
      </c>
      <c r="BD240" s="520">
        <f t="shared" si="689"/>
        <v>3874</v>
      </c>
      <c r="BE240" s="520">
        <f t="shared" si="690"/>
        <v>3812</v>
      </c>
      <c r="BF240" s="520">
        <f t="shared" si="691"/>
        <v>7686</v>
      </c>
      <c r="BG240" s="520">
        <f t="shared" si="692"/>
        <v>1792</v>
      </c>
      <c r="BH240" s="520">
        <f t="shared" si="693"/>
        <v>1517</v>
      </c>
      <c r="BI240" s="520">
        <f t="shared" si="694"/>
        <v>3309</v>
      </c>
      <c r="BJ240" s="520">
        <f t="shared" si="695"/>
        <v>595</v>
      </c>
      <c r="BK240" s="520">
        <f t="shared" si="696"/>
        <v>593</v>
      </c>
      <c r="BL240" s="520">
        <f t="shared" si="697"/>
        <v>1188</v>
      </c>
      <c r="BM240" s="520">
        <f t="shared" si="698"/>
        <v>180</v>
      </c>
      <c r="BN240" s="520">
        <f t="shared" si="699"/>
        <v>119</v>
      </c>
      <c r="BO240" s="520">
        <f t="shared" si="700"/>
        <v>299</v>
      </c>
      <c r="BP240" s="520">
        <f t="shared" si="701"/>
        <v>41</v>
      </c>
      <c r="BQ240" s="520">
        <f t="shared" si="702"/>
        <v>42</v>
      </c>
      <c r="BR240" s="520">
        <f t="shared" si="703"/>
        <v>83</v>
      </c>
      <c r="BS240" s="520">
        <f t="shared" si="704"/>
        <v>12</v>
      </c>
      <c r="BT240" s="520">
        <f t="shared" si="705"/>
        <v>9</v>
      </c>
      <c r="BU240" s="520">
        <f t="shared" si="706"/>
        <v>21</v>
      </c>
      <c r="BV240" s="520">
        <f t="shared" si="707"/>
        <v>0</v>
      </c>
      <c r="BW240" s="520">
        <f t="shared" si="708"/>
        <v>0</v>
      </c>
      <c r="BX240" s="520">
        <f t="shared" si="709"/>
        <v>0</v>
      </c>
      <c r="BY240" s="520">
        <f t="shared" si="710"/>
        <v>6494</v>
      </c>
      <c r="BZ240" s="520">
        <f t="shared" si="711"/>
        <v>6092</v>
      </c>
      <c r="CA240" s="520">
        <f t="shared" si="712"/>
        <v>12586</v>
      </c>
    </row>
    <row r="241" spans="3:79" s="514" customFormat="1" ht="16.5" thickBot="1">
      <c r="C241" s="523" t="s">
        <v>185</v>
      </c>
      <c r="D241" s="524"/>
      <c r="E241" s="524"/>
      <c r="F241" s="524"/>
      <c r="G241" s="524"/>
      <c r="H241" s="524"/>
      <c r="I241" s="524"/>
      <c r="J241" s="524"/>
      <c r="K241" s="524"/>
      <c r="L241" s="524"/>
      <c r="M241" s="524"/>
      <c r="N241" s="524"/>
      <c r="O241" s="524"/>
      <c r="P241" s="524"/>
      <c r="Q241" s="524"/>
      <c r="R241" s="524"/>
      <c r="S241" s="524"/>
      <c r="T241" s="524"/>
      <c r="U241" s="524"/>
      <c r="V241" s="524"/>
      <c r="W241" s="524"/>
      <c r="X241" s="524"/>
      <c r="Y241" s="524"/>
      <c r="Z241" s="524"/>
      <c r="AA241" s="524"/>
      <c r="AB241" s="525"/>
      <c r="AC241" s="523" t="s">
        <v>185</v>
      </c>
      <c r="AD241" s="524"/>
      <c r="AE241" s="524"/>
      <c r="AF241" s="524"/>
      <c r="AG241" s="524"/>
      <c r="AH241" s="524"/>
      <c r="AI241" s="524"/>
      <c r="AJ241" s="524"/>
      <c r="AK241" s="524"/>
      <c r="AL241" s="524"/>
      <c r="AM241" s="524"/>
      <c r="AN241" s="524"/>
      <c r="AO241" s="524"/>
      <c r="AP241" s="524"/>
      <c r="AQ241" s="524"/>
      <c r="AR241" s="524"/>
      <c r="AS241" s="524"/>
      <c r="AT241" s="524"/>
      <c r="AU241" s="524"/>
      <c r="AV241" s="524"/>
      <c r="AW241" s="524"/>
      <c r="AX241" s="524"/>
      <c r="AY241" s="524"/>
      <c r="AZ241" s="524"/>
      <c r="BA241" s="524"/>
      <c r="BC241" s="523" t="s">
        <v>185</v>
      </c>
      <c r="BD241" s="524">
        <f>BD240/$BY$16*100</f>
        <v>19.211505083064718</v>
      </c>
      <c r="BE241" s="524">
        <f>BE240/$BZ$16*100</f>
        <v>20.543220521664153</v>
      </c>
      <c r="BF241" s="524">
        <f>BF240/$CA$16*100</f>
        <v>19.849693964515382</v>
      </c>
      <c r="BG241" s="524">
        <f>BG240/$BY$16*100</f>
        <v>8.8866848499876028</v>
      </c>
      <c r="BH241" s="524">
        <f>BH240/$BZ$16*100</f>
        <v>8.1752532873464112</v>
      </c>
      <c r="BI241" s="524">
        <f>BI240/$CA$16*100</f>
        <v>8.5457503680173552</v>
      </c>
      <c r="BJ241" s="524">
        <f>BJ240/$BY$16*100</f>
        <v>2.9506570790974465</v>
      </c>
      <c r="BK241" s="524">
        <f>BK240/$BZ$16*100</f>
        <v>3.1957318387583533</v>
      </c>
      <c r="BL241" s="524">
        <f>BL240/$CA$16*100</f>
        <v>3.0681025799953514</v>
      </c>
      <c r="BM241" s="524">
        <f>BM240/$BY$16*100</f>
        <v>0.89263575502107617</v>
      </c>
      <c r="BN241" s="524">
        <f>BN240/$BZ$16*100</f>
        <v>0.6413020047424014</v>
      </c>
      <c r="BO241" s="524">
        <f>BO240/$CA$16*100</f>
        <v>0.77219080085741587</v>
      </c>
      <c r="BP241" s="524">
        <f>BP240/$BY$16*100</f>
        <v>0.20332258864368957</v>
      </c>
      <c r="BQ241" s="524">
        <f>BQ240/$BZ$16*100</f>
        <v>0.22634188402672989</v>
      </c>
      <c r="BR241" s="524">
        <f>BR240/$CA$16*100</f>
        <v>0.21435396813098834</v>
      </c>
      <c r="BS241" s="524">
        <f>BS240/$BY$16*100</f>
        <v>5.9509050334738411E-2</v>
      </c>
      <c r="BT241" s="524">
        <f>BT240/$BZ$16*100</f>
        <v>4.8501832291442122E-2</v>
      </c>
      <c r="BU241" s="524">
        <f>BU240/$CA$16*100</f>
        <v>5.4234136515069344E-2</v>
      </c>
      <c r="BV241" s="524">
        <f>BV240/$BY$16*100</f>
        <v>0</v>
      </c>
      <c r="BW241" s="524">
        <f>BW240/$BZ$16*100</f>
        <v>0</v>
      </c>
      <c r="BX241" s="524">
        <f>BX240/$CA$16*100</f>
        <v>0</v>
      </c>
      <c r="BY241" s="524">
        <f>BY240/$BY$16*100</f>
        <v>32.204314406149273</v>
      </c>
      <c r="BZ241" s="524">
        <f>BZ240/$BZ$16*100</f>
        <v>32.83035136882949</v>
      </c>
      <c r="CA241" s="524">
        <f>CA240/$CA$16*100</f>
        <v>32.50432581803156</v>
      </c>
    </row>
    <row r="243" spans="3:79" s="514" customFormat="1" ht="15.75">
      <c r="C243" s="512" t="s">
        <v>489</v>
      </c>
      <c r="D243" s="512"/>
      <c r="E243" s="512"/>
      <c r="F243" s="512"/>
      <c r="G243" s="512"/>
      <c r="H243" s="512"/>
      <c r="I243" s="512"/>
      <c r="J243" s="513" t="s">
        <v>781</v>
      </c>
      <c r="K243" s="513"/>
      <c r="L243" s="513"/>
      <c r="M243" s="512"/>
      <c r="N243" s="512"/>
      <c r="O243" s="512"/>
      <c r="P243" s="512"/>
      <c r="Q243" s="512"/>
      <c r="R243" s="512"/>
      <c r="S243" s="512"/>
      <c r="T243" s="512"/>
      <c r="U243" s="512"/>
      <c r="V243" s="512"/>
      <c r="W243" s="512"/>
      <c r="X243" s="512"/>
      <c r="Y243" s="512"/>
      <c r="Z243" s="512"/>
      <c r="AA243" s="512"/>
      <c r="AB243" s="512"/>
      <c r="AC243" s="512" t="s">
        <v>489</v>
      </c>
      <c r="AD243" s="512"/>
      <c r="AE243" s="512"/>
      <c r="AF243" s="512"/>
      <c r="AG243" s="512"/>
      <c r="AH243" s="512"/>
      <c r="AI243" s="512"/>
      <c r="AJ243" s="550" t="s">
        <v>781</v>
      </c>
      <c r="AK243" s="550"/>
      <c r="AL243" s="550"/>
      <c r="AM243" s="512"/>
      <c r="AN243" s="512"/>
      <c r="AO243" s="512"/>
      <c r="AP243" s="512"/>
      <c r="AQ243" s="512"/>
      <c r="AR243" s="512"/>
      <c r="AS243" s="512"/>
      <c r="AT243" s="512"/>
      <c r="AU243" s="512"/>
      <c r="AV243" s="512"/>
      <c r="AW243" s="512"/>
      <c r="AX243" s="512"/>
      <c r="AY243" s="512"/>
      <c r="AZ243" s="512"/>
      <c r="BA243" s="512"/>
      <c r="BC243" s="512" t="s">
        <v>489</v>
      </c>
      <c r="BD243" s="512"/>
      <c r="BE243" s="512"/>
      <c r="BF243" s="512"/>
      <c r="BG243" s="512"/>
      <c r="BH243" s="512"/>
      <c r="BI243" s="512"/>
      <c r="BJ243" s="550" t="s">
        <v>781</v>
      </c>
      <c r="BK243" s="550"/>
      <c r="BL243" s="550"/>
      <c r="BM243" s="512"/>
      <c r="BN243" s="512"/>
      <c r="BO243" s="512"/>
      <c r="BP243" s="512"/>
      <c r="BQ243" s="512"/>
      <c r="BR243" s="512"/>
      <c r="BS243" s="512"/>
      <c r="BT243" s="512"/>
      <c r="BU243" s="512"/>
      <c r="BV243" s="512"/>
      <c r="BW243" s="512"/>
      <c r="BX243" s="512"/>
      <c r="BY243" s="512"/>
      <c r="BZ243" s="512"/>
      <c r="CA243" s="512"/>
    </row>
    <row r="244" spans="3:79" s="514" customFormat="1" ht="16.5" thickBot="1">
      <c r="C244" s="1410" t="s">
        <v>861</v>
      </c>
      <c r="D244" s="1410"/>
      <c r="E244" s="1410"/>
      <c r="F244" s="1410"/>
      <c r="G244" s="1410"/>
      <c r="H244" s="1410"/>
      <c r="I244" s="1410"/>
      <c r="J244" s="1410"/>
      <c r="K244" s="1410"/>
      <c r="L244" s="1410"/>
      <c r="M244" s="1410"/>
      <c r="N244" s="1410"/>
      <c r="O244" s="1410"/>
      <c r="P244" s="1410"/>
      <c r="Q244" s="1410"/>
      <c r="R244" s="1410"/>
      <c r="S244" s="1410"/>
      <c r="T244" s="1410"/>
      <c r="U244" s="1410"/>
      <c r="V244" s="1410"/>
      <c r="W244" s="1410"/>
      <c r="X244" s="1410"/>
      <c r="Y244" s="1410"/>
      <c r="Z244" s="1410"/>
      <c r="AA244" s="1410"/>
      <c r="AB244" s="515"/>
      <c r="AC244" s="1410" t="s">
        <v>861</v>
      </c>
      <c r="AD244" s="1410"/>
      <c r="AE244" s="1410"/>
      <c r="AF244" s="1410"/>
      <c r="AG244" s="1410"/>
      <c r="AH244" s="1410"/>
      <c r="AI244" s="1410"/>
      <c r="AJ244" s="1410"/>
      <c r="AK244" s="1410"/>
      <c r="AL244" s="1410"/>
      <c r="AM244" s="1410"/>
      <c r="AN244" s="1410"/>
      <c r="AO244" s="1410"/>
      <c r="AP244" s="1410"/>
      <c r="AQ244" s="1410"/>
      <c r="AR244" s="1410"/>
      <c r="AS244" s="1410"/>
      <c r="AT244" s="1410"/>
      <c r="AU244" s="1410"/>
      <c r="AV244" s="1410"/>
      <c r="AW244" s="1410"/>
      <c r="AX244" s="1410"/>
      <c r="AY244" s="1410"/>
      <c r="AZ244" s="1410"/>
      <c r="BA244" s="1410"/>
      <c r="BC244" s="1410" t="s">
        <v>861</v>
      </c>
      <c r="BD244" s="1410"/>
      <c r="BE244" s="1410"/>
      <c r="BF244" s="1410"/>
      <c r="BG244" s="1410"/>
      <c r="BH244" s="1410"/>
      <c r="BI244" s="1410"/>
      <c r="BJ244" s="1410"/>
      <c r="BK244" s="1410"/>
      <c r="BL244" s="1410"/>
      <c r="BM244" s="1410"/>
      <c r="BN244" s="1410"/>
      <c r="BO244" s="1410"/>
      <c r="BP244" s="1410"/>
      <c r="BQ244" s="1410"/>
      <c r="BR244" s="1410"/>
      <c r="BS244" s="1410"/>
      <c r="BT244" s="1410"/>
      <c r="BU244" s="1410"/>
      <c r="BV244" s="1410"/>
      <c r="BW244" s="1410"/>
      <c r="BX244" s="1410"/>
      <c r="BY244" s="1410"/>
      <c r="BZ244" s="1410"/>
      <c r="CA244" s="1410"/>
    </row>
    <row r="245" spans="3:79" s="514" customFormat="1" ht="15.75" customHeight="1">
      <c r="C245" s="516"/>
      <c r="D245" s="1411" t="s">
        <v>95</v>
      </c>
      <c r="E245" s="1411"/>
      <c r="F245" s="1411"/>
      <c r="G245" s="1411"/>
      <c r="H245" s="1411"/>
      <c r="I245" s="1411"/>
      <c r="J245" s="1411"/>
      <c r="K245" s="1411"/>
      <c r="L245" s="1411"/>
      <c r="M245" s="1411"/>
      <c r="N245" s="1411"/>
      <c r="O245" s="1411"/>
      <c r="P245" s="1411"/>
      <c r="Q245" s="1411"/>
      <c r="R245" s="1411"/>
      <c r="S245" s="1411"/>
      <c r="T245" s="1411"/>
      <c r="U245" s="1411"/>
      <c r="V245" s="1411"/>
      <c r="W245" s="1411"/>
      <c r="X245" s="1411"/>
      <c r="Y245" s="1412"/>
      <c r="Z245" s="1412"/>
      <c r="AA245" s="1413"/>
      <c r="AB245" s="515"/>
      <c r="AC245" s="516"/>
      <c r="AD245" s="1411" t="s">
        <v>0</v>
      </c>
      <c r="AE245" s="1411"/>
      <c r="AF245" s="1411"/>
      <c r="AG245" s="1411"/>
      <c r="AH245" s="1411"/>
      <c r="AI245" s="1411"/>
      <c r="AJ245" s="1411"/>
      <c r="AK245" s="1411"/>
      <c r="AL245" s="1411"/>
      <c r="AM245" s="1411"/>
      <c r="AN245" s="1411"/>
      <c r="AO245" s="1411"/>
      <c r="AP245" s="1411"/>
      <c r="AQ245" s="1411"/>
      <c r="AR245" s="1411"/>
      <c r="AS245" s="1411"/>
      <c r="AT245" s="1411"/>
      <c r="AU245" s="1411"/>
      <c r="AV245" s="1411"/>
      <c r="AW245" s="1411"/>
      <c r="AX245" s="1411"/>
      <c r="AY245" s="1412"/>
      <c r="AZ245" s="1412"/>
      <c r="BA245" s="1413"/>
      <c r="BC245" s="516"/>
      <c r="BD245" s="1412" t="s">
        <v>0</v>
      </c>
      <c r="BE245" s="1414"/>
      <c r="BF245" s="1414"/>
      <c r="BG245" s="1414"/>
      <c r="BH245" s="1414"/>
      <c r="BI245" s="1414"/>
      <c r="BJ245" s="1414"/>
      <c r="BK245" s="1414"/>
      <c r="BL245" s="1414"/>
      <c r="BM245" s="1414"/>
      <c r="BN245" s="1414"/>
      <c r="BO245" s="1414"/>
      <c r="BP245" s="1414"/>
      <c r="BQ245" s="1414"/>
      <c r="BR245" s="1414"/>
      <c r="BS245" s="1414"/>
      <c r="BT245" s="1414"/>
      <c r="BU245" s="1414"/>
      <c r="BV245" s="1414"/>
      <c r="BW245" s="1414"/>
      <c r="BX245" s="1414"/>
      <c r="BY245" s="1414"/>
      <c r="BZ245" s="1414"/>
      <c r="CA245" s="1415"/>
    </row>
    <row r="246" spans="3:79" s="514" customFormat="1" ht="15.75" customHeight="1">
      <c r="C246" s="1405" t="s">
        <v>180</v>
      </c>
      <c r="D246" s="1406">
        <v>1</v>
      </c>
      <c r="E246" s="1407"/>
      <c r="F246" s="1408"/>
      <c r="G246" s="1406">
        <v>2</v>
      </c>
      <c r="H246" s="1407"/>
      <c r="I246" s="1408"/>
      <c r="J246" s="1406">
        <v>3</v>
      </c>
      <c r="K246" s="1407"/>
      <c r="L246" s="1408"/>
      <c r="M246" s="1406">
        <v>4</v>
      </c>
      <c r="N246" s="1407"/>
      <c r="O246" s="1408"/>
      <c r="P246" s="1406">
        <v>5</v>
      </c>
      <c r="Q246" s="1407"/>
      <c r="R246" s="1408"/>
      <c r="S246" s="1406">
        <v>6</v>
      </c>
      <c r="T246" s="1407"/>
      <c r="U246" s="1408"/>
      <c r="V246" s="1406" t="s">
        <v>182</v>
      </c>
      <c r="W246" s="1407"/>
      <c r="X246" s="1408"/>
      <c r="Y246" s="1406" t="s">
        <v>179</v>
      </c>
      <c r="Z246" s="1407"/>
      <c r="AA246" s="1409"/>
      <c r="AB246" s="515"/>
      <c r="AC246" s="1405" t="s">
        <v>180</v>
      </c>
      <c r="AD246" s="1406">
        <v>1</v>
      </c>
      <c r="AE246" s="1407"/>
      <c r="AF246" s="1408"/>
      <c r="AG246" s="1406">
        <v>2</v>
      </c>
      <c r="AH246" s="1407"/>
      <c r="AI246" s="1408"/>
      <c r="AJ246" s="1406">
        <v>3</v>
      </c>
      <c r="AK246" s="1407"/>
      <c r="AL246" s="1408"/>
      <c r="AM246" s="1406">
        <v>4</v>
      </c>
      <c r="AN246" s="1407"/>
      <c r="AO246" s="1408"/>
      <c r="AP246" s="1406">
        <v>5</v>
      </c>
      <c r="AQ246" s="1407"/>
      <c r="AR246" s="1408"/>
      <c r="AS246" s="1406">
        <v>6</v>
      </c>
      <c r="AT246" s="1407"/>
      <c r="AU246" s="1408"/>
      <c r="AV246" s="1406" t="s">
        <v>182</v>
      </c>
      <c r="AW246" s="1407"/>
      <c r="AX246" s="1408"/>
      <c r="AY246" s="1406" t="s">
        <v>179</v>
      </c>
      <c r="AZ246" s="1407"/>
      <c r="BA246" s="1409"/>
      <c r="BC246" s="1405" t="s">
        <v>180</v>
      </c>
      <c r="BD246" s="1406">
        <v>1</v>
      </c>
      <c r="BE246" s="1407"/>
      <c r="BF246" s="1408"/>
      <c r="BG246" s="1406">
        <v>2</v>
      </c>
      <c r="BH246" s="1407"/>
      <c r="BI246" s="1408"/>
      <c r="BJ246" s="1406">
        <v>3</v>
      </c>
      <c r="BK246" s="1407"/>
      <c r="BL246" s="1408"/>
      <c r="BM246" s="1406">
        <v>4</v>
      </c>
      <c r="BN246" s="1407"/>
      <c r="BO246" s="1408"/>
      <c r="BP246" s="1406">
        <v>5</v>
      </c>
      <c r="BQ246" s="1407"/>
      <c r="BR246" s="1408"/>
      <c r="BS246" s="1406">
        <v>6</v>
      </c>
      <c r="BT246" s="1407"/>
      <c r="BU246" s="1408"/>
      <c r="BV246" s="1406" t="s">
        <v>182</v>
      </c>
      <c r="BW246" s="1407"/>
      <c r="BX246" s="1408"/>
      <c r="BY246" s="1406" t="s">
        <v>179</v>
      </c>
      <c r="BZ246" s="1407"/>
      <c r="CA246" s="1409"/>
    </row>
    <row r="247" spans="3:79" s="514" customFormat="1" ht="15.75">
      <c r="C247" s="1405"/>
      <c r="D247" s="518" t="s">
        <v>240</v>
      </c>
      <c r="E247" s="518" t="s">
        <v>241</v>
      </c>
      <c r="F247" s="518" t="s">
        <v>234</v>
      </c>
      <c r="G247" s="518" t="s">
        <v>240</v>
      </c>
      <c r="H247" s="518" t="s">
        <v>241</v>
      </c>
      <c r="I247" s="518" t="s">
        <v>234</v>
      </c>
      <c r="J247" s="518" t="s">
        <v>240</v>
      </c>
      <c r="K247" s="518" t="s">
        <v>241</v>
      </c>
      <c r="L247" s="518" t="s">
        <v>234</v>
      </c>
      <c r="M247" s="518" t="s">
        <v>240</v>
      </c>
      <c r="N247" s="518" t="s">
        <v>241</v>
      </c>
      <c r="O247" s="518" t="s">
        <v>234</v>
      </c>
      <c r="P247" s="518" t="s">
        <v>240</v>
      </c>
      <c r="Q247" s="518" t="s">
        <v>241</v>
      </c>
      <c r="R247" s="518" t="s">
        <v>234</v>
      </c>
      <c r="S247" s="518" t="s">
        <v>240</v>
      </c>
      <c r="T247" s="518" t="s">
        <v>241</v>
      </c>
      <c r="U247" s="518" t="s">
        <v>234</v>
      </c>
      <c r="V247" s="518" t="s">
        <v>240</v>
      </c>
      <c r="W247" s="518" t="s">
        <v>241</v>
      </c>
      <c r="X247" s="518" t="s">
        <v>234</v>
      </c>
      <c r="Y247" s="518" t="s">
        <v>240</v>
      </c>
      <c r="Z247" s="518" t="s">
        <v>241</v>
      </c>
      <c r="AA247" s="518" t="s">
        <v>234</v>
      </c>
      <c r="AB247" s="515"/>
      <c r="AC247" s="1405"/>
      <c r="AD247" s="518" t="s">
        <v>240</v>
      </c>
      <c r="AE247" s="518" t="s">
        <v>241</v>
      </c>
      <c r="AF247" s="518" t="s">
        <v>234</v>
      </c>
      <c r="AG247" s="518" t="s">
        <v>240</v>
      </c>
      <c r="AH247" s="518" t="s">
        <v>241</v>
      </c>
      <c r="AI247" s="518" t="s">
        <v>234</v>
      </c>
      <c r="AJ247" s="518" t="s">
        <v>240</v>
      </c>
      <c r="AK247" s="518" t="s">
        <v>241</v>
      </c>
      <c r="AL247" s="518" t="s">
        <v>234</v>
      </c>
      <c r="AM247" s="518" t="s">
        <v>240</v>
      </c>
      <c r="AN247" s="518" t="s">
        <v>241</v>
      </c>
      <c r="AO247" s="518" t="s">
        <v>234</v>
      </c>
      <c r="AP247" s="518" t="s">
        <v>240</v>
      </c>
      <c r="AQ247" s="518" t="s">
        <v>241</v>
      </c>
      <c r="AR247" s="518" t="s">
        <v>234</v>
      </c>
      <c r="AS247" s="518" t="s">
        <v>240</v>
      </c>
      <c r="AT247" s="518" t="s">
        <v>241</v>
      </c>
      <c r="AU247" s="518" t="s">
        <v>234</v>
      </c>
      <c r="AV247" s="518" t="s">
        <v>240</v>
      </c>
      <c r="AW247" s="518" t="s">
        <v>241</v>
      </c>
      <c r="AX247" s="518" t="s">
        <v>234</v>
      </c>
      <c r="AY247" s="518" t="s">
        <v>240</v>
      </c>
      <c r="AZ247" s="518" t="s">
        <v>241</v>
      </c>
      <c r="BA247" s="518" t="s">
        <v>234</v>
      </c>
      <c r="BC247" s="1405"/>
      <c r="BD247" s="518" t="s">
        <v>240</v>
      </c>
      <c r="BE247" s="518" t="s">
        <v>241</v>
      </c>
      <c r="BF247" s="518" t="s">
        <v>234</v>
      </c>
      <c r="BG247" s="518" t="s">
        <v>240</v>
      </c>
      <c r="BH247" s="518" t="s">
        <v>241</v>
      </c>
      <c r="BI247" s="518" t="s">
        <v>234</v>
      </c>
      <c r="BJ247" s="518" t="s">
        <v>240</v>
      </c>
      <c r="BK247" s="518" t="s">
        <v>241</v>
      </c>
      <c r="BL247" s="518" t="s">
        <v>234</v>
      </c>
      <c r="BM247" s="518" t="s">
        <v>240</v>
      </c>
      <c r="BN247" s="518" t="s">
        <v>241</v>
      </c>
      <c r="BO247" s="518" t="s">
        <v>234</v>
      </c>
      <c r="BP247" s="518" t="s">
        <v>240</v>
      </c>
      <c r="BQ247" s="518" t="s">
        <v>241</v>
      </c>
      <c r="BR247" s="518" t="s">
        <v>234</v>
      </c>
      <c r="BS247" s="518" t="s">
        <v>240</v>
      </c>
      <c r="BT247" s="518" t="s">
        <v>241</v>
      </c>
      <c r="BU247" s="518" t="s">
        <v>234</v>
      </c>
      <c r="BV247" s="518" t="s">
        <v>240</v>
      </c>
      <c r="BW247" s="518" t="s">
        <v>241</v>
      </c>
      <c r="BX247" s="518" t="s">
        <v>234</v>
      </c>
      <c r="BY247" s="518" t="s">
        <v>240</v>
      </c>
      <c r="BZ247" s="518" t="s">
        <v>241</v>
      </c>
      <c r="CA247" s="518" t="s">
        <v>234</v>
      </c>
    </row>
    <row r="248" spans="3:79" s="514" customFormat="1" ht="15.75">
      <c r="C248" s="519" t="s">
        <v>183</v>
      </c>
      <c r="D248" s="740"/>
      <c r="E248" s="740"/>
      <c r="F248" s="520">
        <f>SUM(D248:E248)</f>
        <v>0</v>
      </c>
      <c r="G248" s="740"/>
      <c r="H248" s="740"/>
      <c r="I248" s="520">
        <f>SUM(G248:H248)</f>
        <v>0</v>
      </c>
      <c r="J248" s="740"/>
      <c r="K248" s="740"/>
      <c r="L248" s="520">
        <f>SUM(J248:K248)</f>
        <v>0</v>
      </c>
      <c r="M248" s="740"/>
      <c r="N248" s="740"/>
      <c r="O248" s="520">
        <f>SUM(M248:N248)</f>
        <v>0</v>
      </c>
      <c r="P248" s="740"/>
      <c r="Q248" s="740"/>
      <c r="R248" s="520">
        <f>SUM(P248:Q248)</f>
        <v>0</v>
      </c>
      <c r="S248" s="740"/>
      <c r="T248" s="740"/>
      <c r="U248" s="520">
        <f>SUM(S248:T248)</f>
        <v>0</v>
      </c>
      <c r="V248" s="520"/>
      <c r="W248" s="520"/>
      <c r="X248" s="520">
        <f>V248+W248</f>
        <v>0</v>
      </c>
      <c r="Y248" s="521">
        <f t="shared" ref="Y248:Z255" si="735">D248+G248+J248+M248+P248+S248+V248</f>
        <v>0</v>
      </c>
      <c r="Z248" s="521">
        <f t="shared" si="735"/>
        <v>0</v>
      </c>
      <c r="AA248" s="522">
        <f>Y248+Z248</f>
        <v>0</v>
      </c>
      <c r="AB248" s="512"/>
      <c r="AC248" s="519" t="s">
        <v>183</v>
      </c>
      <c r="AD248" s="520">
        <v>0</v>
      </c>
      <c r="AE248" s="520">
        <v>0</v>
      </c>
      <c r="AF248" s="520">
        <f>AD248+AE248</f>
        <v>0</v>
      </c>
      <c r="AG248" s="520">
        <v>0</v>
      </c>
      <c r="AH248" s="520">
        <v>0</v>
      </c>
      <c r="AI248" s="520">
        <f>AG248+AH248</f>
        <v>0</v>
      </c>
      <c r="AJ248" s="520">
        <v>0</v>
      </c>
      <c r="AK248" s="520">
        <v>0</v>
      </c>
      <c r="AL248" s="520">
        <f>AJ248+AK248</f>
        <v>0</v>
      </c>
      <c r="AM248" s="520">
        <v>0</v>
      </c>
      <c r="AN248" s="520">
        <v>0</v>
      </c>
      <c r="AO248" s="520">
        <f>AM248+AN248</f>
        <v>0</v>
      </c>
      <c r="AP248" s="520">
        <v>0</v>
      </c>
      <c r="AQ248" s="520">
        <v>0</v>
      </c>
      <c r="AR248" s="520">
        <f>AP248+AQ248</f>
        <v>0</v>
      </c>
      <c r="AS248" s="520">
        <v>0</v>
      </c>
      <c r="AT248" s="520">
        <v>0</v>
      </c>
      <c r="AU248" s="520">
        <f>AS248+AT248</f>
        <v>0</v>
      </c>
      <c r="AV248" s="520">
        <v>0</v>
      </c>
      <c r="AW248" s="520">
        <v>0</v>
      </c>
      <c r="AX248" s="520">
        <f>AV248+AW248</f>
        <v>0</v>
      </c>
      <c r="AY248" s="521">
        <f>AD248+AG248+AJ248+AM248+AP248+AS248+AV248</f>
        <v>0</v>
      </c>
      <c r="AZ248" s="521">
        <f>AE248+AH248+AK248+AN248+AQ248+AT248+AW248</f>
        <v>0</v>
      </c>
      <c r="BA248" s="522">
        <f>AY248+AZ248</f>
        <v>0</v>
      </c>
      <c r="BC248" s="519" t="s">
        <v>183</v>
      </c>
      <c r="BD248" s="520">
        <f t="shared" ref="BD248:BD256" si="736">D248+AD248</f>
        <v>0</v>
      </c>
      <c r="BE248" s="520">
        <f t="shared" ref="BE248:BE256" si="737">E248+AE248</f>
        <v>0</v>
      </c>
      <c r="BF248" s="520">
        <f t="shared" ref="BF248:BF256" si="738">F248+AF248</f>
        <v>0</v>
      </c>
      <c r="BG248" s="520">
        <f t="shared" ref="BG248:BG256" si="739">G248+AG248</f>
        <v>0</v>
      </c>
      <c r="BH248" s="520">
        <f t="shared" ref="BH248:BH256" si="740">H248+AH248</f>
        <v>0</v>
      </c>
      <c r="BI248" s="520">
        <f t="shared" ref="BI248:BI256" si="741">I248+AI248</f>
        <v>0</v>
      </c>
      <c r="BJ248" s="520">
        <f t="shared" ref="BJ248:BJ256" si="742">J248+AJ248</f>
        <v>0</v>
      </c>
      <c r="BK248" s="520">
        <f t="shared" ref="BK248:BK256" si="743">K248+AK248</f>
        <v>0</v>
      </c>
      <c r="BL248" s="520">
        <f t="shared" ref="BL248:BL256" si="744">L248+AL248</f>
        <v>0</v>
      </c>
      <c r="BM248" s="520">
        <f t="shared" ref="BM248:BM256" si="745">M248+AM248</f>
        <v>0</v>
      </c>
      <c r="BN248" s="520">
        <f t="shared" ref="BN248:BN256" si="746">N248+AN248</f>
        <v>0</v>
      </c>
      <c r="BO248" s="520">
        <f t="shared" ref="BO248:BO256" si="747">O248+AO248</f>
        <v>0</v>
      </c>
      <c r="BP248" s="520">
        <f t="shared" ref="BP248:BP256" si="748">P248+AP248</f>
        <v>0</v>
      </c>
      <c r="BQ248" s="520">
        <f t="shared" ref="BQ248:BQ256" si="749">Q248+AQ248</f>
        <v>0</v>
      </c>
      <c r="BR248" s="520">
        <f t="shared" ref="BR248:BR256" si="750">R248+AR248</f>
        <v>0</v>
      </c>
      <c r="BS248" s="520">
        <f t="shared" ref="BS248:BS256" si="751">S248+AS248</f>
        <v>0</v>
      </c>
      <c r="BT248" s="520">
        <f t="shared" ref="BT248:BT256" si="752">T248+AT248</f>
        <v>0</v>
      </c>
      <c r="BU248" s="520">
        <f t="shared" ref="BU248:BU256" si="753">U248+AU248</f>
        <v>0</v>
      </c>
      <c r="BV248" s="520">
        <f t="shared" ref="BV248:BV256" si="754">V248+AV248</f>
        <v>0</v>
      </c>
      <c r="BW248" s="520">
        <f t="shared" ref="BW248:BW256" si="755">W248+AW248</f>
        <v>0</v>
      </c>
      <c r="BX248" s="520">
        <f t="shared" ref="BX248:BX256" si="756">X248+AX248</f>
        <v>0</v>
      </c>
      <c r="BY248" s="520">
        <f t="shared" ref="BY248:BY256" si="757">Y248+AY248</f>
        <v>0</v>
      </c>
      <c r="BZ248" s="520">
        <f t="shared" ref="BZ248:BZ256" si="758">Z248+AZ248</f>
        <v>0</v>
      </c>
      <c r="CA248" s="520">
        <f t="shared" ref="CA248:CA256" si="759">AA248+BA248</f>
        <v>0</v>
      </c>
    </row>
    <row r="249" spans="3:79" s="514" customFormat="1" ht="15.75">
      <c r="C249" s="519" t="s">
        <v>259</v>
      </c>
      <c r="D249" s="740">
        <v>56</v>
      </c>
      <c r="E249" s="740">
        <v>58</v>
      </c>
      <c r="F249" s="520">
        <f t="shared" ref="F249:F254" si="760">SUM(D249:E249)</f>
        <v>114</v>
      </c>
      <c r="G249" s="740">
        <v>0</v>
      </c>
      <c r="H249" s="740">
        <v>0</v>
      </c>
      <c r="I249" s="520">
        <f t="shared" ref="I249:I254" si="761">SUM(G249:H249)</f>
        <v>0</v>
      </c>
      <c r="J249" s="740">
        <v>0</v>
      </c>
      <c r="K249" s="740">
        <v>0</v>
      </c>
      <c r="L249" s="520">
        <f t="shared" ref="L249:L254" si="762">SUM(J249:K249)</f>
        <v>0</v>
      </c>
      <c r="M249" s="740">
        <v>0</v>
      </c>
      <c r="N249" s="740">
        <v>0</v>
      </c>
      <c r="O249" s="520">
        <f t="shared" ref="O249:O254" si="763">SUM(M249:N249)</f>
        <v>0</v>
      </c>
      <c r="P249" s="740">
        <v>0</v>
      </c>
      <c r="Q249" s="740">
        <v>0</v>
      </c>
      <c r="R249" s="520">
        <f t="shared" ref="R249:R254" si="764">SUM(P249:Q249)</f>
        <v>0</v>
      </c>
      <c r="S249" s="740">
        <v>0</v>
      </c>
      <c r="T249" s="740">
        <v>0</v>
      </c>
      <c r="U249" s="520">
        <f t="shared" ref="U249:U254" si="765">SUM(S249:T249)</f>
        <v>0</v>
      </c>
      <c r="V249" s="520"/>
      <c r="W249" s="520"/>
      <c r="X249" s="520">
        <f t="shared" ref="X249:X255" si="766">V249+W249</f>
        <v>0</v>
      </c>
      <c r="Y249" s="521">
        <f t="shared" si="735"/>
        <v>56</v>
      </c>
      <c r="Z249" s="521">
        <f t="shared" si="735"/>
        <v>58</v>
      </c>
      <c r="AA249" s="522">
        <f t="shared" ref="AA249:AA255" si="767">Y249+Z249</f>
        <v>114</v>
      </c>
      <c r="AB249" s="512"/>
      <c r="AC249" s="519" t="s">
        <v>259</v>
      </c>
      <c r="AD249" s="520">
        <v>125</v>
      </c>
      <c r="AE249" s="520">
        <v>126</v>
      </c>
      <c r="AF249" s="520">
        <f t="shared" ref="AF249:AF255" si="768">AD249+AE249</f>
        <v>251</v>
      </c>
      <c r="AG249" s="520">
        <v>0</v>
      </c>
      <c r="AH249" s="520">
        <v>0</v>
      </c>
      <c r="AI249" s="520">
        <f t="shared" ref="AI249:AI255" si="769">AG249+AH249</f>
        <v>0</v>
      </c>
      <c r="AJ249" s="520">
        <v>0</v>
      </c>
      <c r="AK249" s="520">
        <v>0</v>
      </c>
      <c r="AL249" s="520">
        <f t="shared" ref="AL249:AL255" si="770">AJ249+AK249</f>
        <v>0</v>
      </c>
      <c r="AM249" s="520">
        <v>0</v>
      </c>
      <c r="AN249" s="520">
        <v>0</v>
      </c>
      <c r="AO249" s="520">
        <f t="shared" ref="AO249:AO255" si="771">AM249+AN249</f>
        <v>0</v>
      </c>
      <c r="AP249" s="520">
        <v>0</v>
      </c>
      <c r="AQ249" s="520">
        <v>0</v>
      </c>
      <c r="AR249" s="520">
        <f t="shared" ref="AR249:AR255" si="772">AP249+AQ249</f>
        <v>0</v>
      </c>
      <c r="AS249" s="520">
        <v>0</v>
      </c>
      <c r="AT249" s="520">
        <v>0</v>
      </c>
      <c r="AU249" s="520">
        <f t="shared" ref="AU249:AU255" si="773">AS249+AT249</f>
        <v>0</v>
      </c>
      <c r="AV249" s="520">
        <v>0</v>
      </c>
      <c r="AW249" s="520">
        <v>0</v>
      </c>
      <c r="AX249" s="520">
        <f t="shared" ref="AX249:AX255" si="774">AV249+AW249</f>
        <v>0</v>
      </c>
      <c r="AY249" s="521">
        <f t="shared" ref="AY249:AY255" si="775">AD249+AG249+AJ249+AM249+AP249+AS249+AV249</f>
        <v>125</v>
      </c>
      <c r="AZ249" s="521">
        <f t="shared" ref="AZ249:AZ255" si="776">AE249+AH249+AK249+AN249+AQ249+AT249+AW249</f>
        <v>126</v>
      </c>
      <c r="BA249" s="522">
        <f t="shared" ref="BA249:BA255" si="777">AY249+AZ249</f>
        <v>251</v>
      </c>
      <c r="BC249" s="519" t="s">
        <v>259</v>
      </c>
      <c r="BD249" s="520">
        <f t="shared" si="736"/>
        <v>181</v>
      </c>
      <c r="BE249" s="520">
        <f t="shared" si="737"/>
        <v>184</v>
      </c>
      <c r="BF249" s="520">
        <f t="shared" si="738"/>
        <v>365</v>
      </c>
      <c r="BG249" s="520">
        <f t="shared" si="739"/>
        <v>0</v>
      </c>
      <c r="BH249" s="520">
        <f t="shared" si="740"/>
        <v>0</v>
      </c>
      <c r="BI249" s="520">
        <f t="shared" si="741"/>
        <v>0</v>
      </c>
      <c r="BJ249" s="520">
        <f t="shared" si="742"/>
        <v>0</v>
      </c>
      <c r="BK249" s="520">
        <f t="shared" si="743"/>
        <v>0</v>
      </c>
      <c r="BL249" s="520">
        <f t="shared" si="744"/>
        <v>0</v>
      </c>
      <c r="BM249" s="520">
        <f t="shared" si="745"/>
        <v>0</v>
      </c>
      <c r="BN249" s="520">
        <f t="shared" si="746"/>
        <v>0</v>
      </c>
      <c r="BO249" s="520">
        <f t="shared" si="747"/>
        <v>0</v>
      </c>
      <c r="BP249" s="520">
        <f t="shared" si="748"/>
        <v>0</v>
      </c>
      <c r="BQ249" s="520">
        <f t="shared" si="749"/>
        <v>0</v>
      </c>
      <c r="BR249" s="520">
        <f t="shared" si="750"/>
        <v>0</v>
      </c>
      <c r="BS249" s="520">
        <f t="shared" si="751"/>
        <v>0</v>
      </c>
      <c r="BT249" s="520">
        <f t="shared" si="752"/>
        <v>0</v>
      </c>
      <c r="BU249" s="520">
        <f t="shared" si="753"/>
        <v>0</v>
      </c>
      <c r="BV249" s="520">
        <f t="shared" si="754"/>
        <v>0</v>
      </c>
      <c r="BW249" s="520">
        <f t="shared" si="755"/>
        <v>0</v>
      </c>
      <c r="BX249" s="520">
        <f t="shared" si="756"/>
        <v>0</v>
      </c>
      <c r="BY249" s="520">
        <f t="shared" si="757"/>
        <v>181</v>
      </c>
      <c r="BZ249" s="520">
        <f t="shared" si="758"/>
        <v>184</v>
      </c>
      <c r="CA249" s="520">
        <f t="shared" si="759"/>
        <v>365</v>
      </c>
    </row>
    <row r="250" spans="3:79" s="514" customFormat="1" ht="15.75">
      <c r="C250" s="519" t="s">
        <v>260</v>
      </c>
      <c r="D250" s="740">
        <v>264</v>
      </c>
      <c r="E250" s="740">
        <v>288</v>
      </c>
      <c r="F250" s="520">
        <f t="shared" si="760"/>
        <v>552</v>
      </c>
      <c r="G250" s="740">
        <v>217</v>
      </c>
      <c r="H250" s="740">
        <v>184</v>
      </c>
      <c r="I250" s="520">
        <f t="shared" si="761"/>
        <v>401</v>
      </c>
      <c r="J250" s="740">
        <v>54</v>
      </c>
      <c r="K250" s="740">
        <v>48</v>
      </c>
      <c r="L250" s="520">
        <f t="shared" si="762"/>
        <v>102</v>
      </c>
      <c r="M250" s="740">
        <v>18</v>
      </c>
      <c r="N250" s="740">
        <v>19</v>
      </c>
      <c r="O250" s="520">
        <f t="shared" si="763"/>
        <v>37</v>
      </c>
      <c r="P250" s="740">
        <v>1</v>
      </c>
      <c r="Q250" s="740">
        <v>1</v>
      </c>
      <c r="R250" s="520">
        <f t="shared" si="764"/>
        <v>2</v>
      </c>
      <c r="S250" s="740">
        <v>0</v>
      </c>
      <c r="T250" s="740">
        <v>0</v>
      </c>
      <c r="U250" s="520">
        <f t="shared" si="765"/>
        <v>0</v>
      </c>
      <c r="V250" s="520"/>
      <c r="W250" s="520"/>
      <c r="X250" s="520">
        <f t="shared" si="766"/>
        <v>0</v>
      </c>
      <c r="Y250" s="521">
        <f t="shared" si="735"/>
        <v>554</v>
      </c>
      <c r="Z250" s="521">
        <f t="shared" si="735"/>
        <v>540</v>
      </c>
      <c r="AA250" s="522">
        <f t="shared" si="767"/>
        <v>1094</v>
      </c>
      <c r="AB250" s="512"/>
      <c r="AC250" s="519" t="s">
        <v>260</v>
      </c>
      <c r="AD250" s="520">
        <v>1167</v>
      </c>
      <c r="AE250" s="520">
        <v>770</v>
      </c>
      <c r="AF250" s="520">
        <f t="shared" si="768"/>
        <v>1937</v>
      </c>
      <c r="AG250" s="520">
        <v>691</v>
      </c>
      <c r="AH250" s="520">
        <v>563</v>
      </c>
      <c r="AI250" s="520">
        <f t="shared" si="769"/>
        <v>1254</v>
      </c>
      <c r="AJ250" s="520">
        <v>85</v>
      </c>
      <c r="AK250" s="520">
        <v>108</v>
      </c>
      <c r="AL250" s="520">
        <f t="shared" si="770"/>
        <v>193</v>
      </c>
      <c r="AM250" s="520">
        <v>2</v>
      </c>
      <c r="AN250" s="520">
        <v>4</v>
      </c>
      <c r="AO250" s="520">
        <f t="shared" si="771"/>
        <v>6</v>
      </c>
      <c r="AP250" s="520">
        <v>0</v>
      </c>
      <c r="AQ250" s="520">
        <v>1</v>
      </c>
      <c r="AR250" s="520">
        <f t="shared" si="772"/>
        <v>1</v>
      </c>
      <c r="AS250" s="520">
        <v>1</v>
      </c>
      <c r="AT250" s="520">
        <v>0</v>
      </c>
      <c r="AU250" s="520">
        <f t="shared" si="773"/>
        <v>1</v>
      </c>
      <c r="AV250" s="520">
        <v>0</v>
      </c>
      <c r="AW250" s="520">
        <v>0</v>
      </c>
      <c r="AX250" s="520">
        <f t="shared" si="774"/>
        <v>0</v>
      </c>
      <c r="AY250" s="521">
        <f t="shared" si="775"/>
        <v>1946</v>
      </c>
      <c r="AZ250" s="521">
        <f t="shared" si="776"/>
        <v>1446</v>
      </c>
      <c r="BA250" s="522">
        <f t="shared" si="777"/>
        <v>3392</v>
      </c>
      <c r="BC250" s="519" t="s">
        <v>260</v>
      </c>
      <c r="BD250" s="520">
        <f t="shared" si="736"/>
        <v>1431</v>
      </c>
      <c r="BE250" s="520">
        <f t="shared" si="737"/>
        <v>1058</v>
      </c>
      <c r="BF250" s="520">
        <f t="shared" si="738"/>
        <v>2489</v>
      </c>
      <c r="BG250" s="520">
        <f t="shared" si="739"/>
        <v>908</v>
      </c>
      <c r="BH250" s="520">
        <f t="shared" si="740"/>
        <v>747</v>
      </c>
      <c r="BI250" s="520">
        <f t="shared" si="741"/>
        <v>1655</v>
      </c>
      <c r="BJ250" s="520">
        <f t="shared" si="742"/>
        <v>139</v>
      </c>
      <c r="BK250" s="520">
        <f t="shared" si="743"/>
        <v>156</v>
      </c>
      <c r="BL250" s="520">
        <f t="shared" si="744"/>
        <v>295</v>
      </c>
      <c r="BM250" s="520">
        <f t="shared" si="745"/>
        <v>20</v>
      </c>
      <c r="BN250" s="520">
        <f t="shared" si="746"/>
        <v>23</v>
      </c>
      <c r="BO250" s="520">
        <f t="shared" si="747"/>
        <v>43</v>
      </c>
      <c r="BP250" s="520">
        <f t="shared" si="748"/>
        <v>1</v>
      </c>
      <c r="BQ250" s="520">
        <f t="shared" si="749"/>
        <v>2</v>
      </c>
      <c r="BR250" s="520">
        <f t="shared" si="750"/>
        <v>3</v>
      </c>
      <c r="BS250" s="520">
        <f t="shared" si="751"/>
        <v>1</v>
      </c>
      <c r="BT250" s="520">
        <f t="shared" si="752"/>
        <v>0</v>
      </c>
      <c r="BU250" s="520">
        <f t="shared" si="753"/>
        <v>1</v>
      </c>
      <c r="BV250" s="520">
        <f t="shared" si="754"/>
        <v>0</v>
      </c>
      <c r="BW250" s="520">
        <f t="shared" si="755"/>
        <v>0</v>
      </c>
      <c r="BX250" s="520">
        <f t="shared" si="756"/>
        <v>0</v>
      </c>
      <c r="BY250" s="520">
        <f t="shared" si="757"/>
        <v>2500</v>
      </c>
      <c r="BZ250" s="520">
        <f t="shared" si="758"/>
        <v>1986</v>
      </c>
      <c r="CA250" s="520">
        <f t="shared" si="759"/>
        <v>4486</v>
      </c>
    </row>
    <row r="251" spans="3:79" s="514" customFormat="1" ht="15.75">
      <c r="C251" s="519" t="s">
        <v>261</v>
      </c>
      <c r="D251" s="740">
        <v>192</v>
      </c>
      <c r="E251" s="740">
        <v>112</v>
      </c>
      <c r="F251" s="520">
        <f t="shared" si="760"/>
        <v>304</v>
      </c>
      <c r="G251" s="740">
        <v>185</v>
      </c>
      <c r="H251" s="740">
        <v>212</v>
      </c>
      <c r="I251" s="520">
        <f t="shared" si="761"/>
        <v>397</v>
      </c>
      <c r="J251" s="740">
        <v>96</v>
      </c>
      <c r="K251" s="740">
        <v>98</v>
      </c>
      <c r="L251" s="520">
        <f t="shared" si="762"/>
        <v>194</v>
      </c>
      <c r="M251" s="740">
        <v>40</v>
      </c>
      <c r="N251" s="740">
        <v>26</v>
      </c>
      <c r="O251" s="520">
        <f t="shared" si="763"/>
        <v>66</v>
      </c>
      <c r="P251" s="740">
        <v>4</v>
      </c>
      <c r="Q251" s="740">
        <v>3</v>
      </c>
      <c r="R251" s="520">
        <f t="shared" si="764"/>
        <v>7</v>
      </c>
      <c r="S251" s="740">
        <v>0</v>
      </c>
      <c r="T251" s="740">
        <v>0</v>
      </c>
      <c r="U251" s="520">
        <f t="shared" si="765"/>
        <v>0</v>
      </c>
      <c r="V251" s="520"/>
      <c r="W251" s="520"/>
      <c r="X251" s="520">
        <f t="shared" si="766"/>
        <v>0</v>
      </c>
      <c r="Y251" s="521">
        <f t="shared" si="735"/>
        <v>517</v>
      </c>
      <c r="Z251" s="521">
        <f t="shared" si="735"/>
        <v>451</v>
      </c>
      <c r="AA251" s="522">
        <f t="shared" si="767"/>
        <v>968</v>
      </c>
      <c r="AB251" s="512"/>
      <c r="AC251" s="519" t="s">
        <v>261</v>
      </c>
      <c r="AD251" s="520">
        <v>711</v>
      </c>
      <c r="AE251" s="520">
        <v>813</v>
      </c>
      <c r="AF251" s="520">
        <f t="shared" si="768"/>
        <v>1524</v>
      </c>
      <c r="AG251" s="520">
        <v>621</v>
      </c>
      <c r="AH251" s="520">
        <v>641</v>
      </c>
      <c r="AI251" s="520">
        <f t="shared" si="769"/>
        <v>1262</v>
      </c>
      <c r="AJ251" s="520">
        <v>240</v>
      </c>
      <c r="AK251" s="520">
        <v>207</v>
      </c>
      <c r="AL251" s="520">
        <f t="shared" si="770"/>
        <v>447</v>
      </c>
      <c r="AM251" s="520">
        <v>59</v>
      </c>
      <c r="AN251" s="520">
        <v>45</v>
      </c>
      <c r="AO251" s="520">
        <f t="shared" si="771"/>
        <v>104</v>
      </c>
      <c r="AP251" s="520">
        <v>7</v>
      </c>
      <c r="AQ251" s="520">
        <v>6</v>
      </c>
      <c r="AR251" s="520">
        <f t="shared" si="772"/>
        <v>13</v>
      </c>
      <c r="AS251" s="520">
        <v>3</v>
      </c>
      <c r="AT251" s="520">
        <v>1</v>
      </c>
      <c r="AU251" s="520">
        <f t="shared" si="773"/>
        <v>4</v>
      </c>
      <c r="AV251" s="520">
        <v>0</v>
      </c>
      <c r="AW251" s="520">
        <v>0</v>
      </c>
      <c r="AX251" s="520">
        <f t="shared" si="774"/>
        <v>0</v>
      </c>
      <c r="AY251" s="521">
        <f t="shared" si="775"/>
        <v>1641</v>
      </c>
      <c r="AZ251" s="521">
        <f t="shared" si="776"/>
        <v>1713</v>
      </c>
      <c r="BA251" s="522">
        <f t="shared" si="777"/>
        <v>3354</v>
      </c>
      <c r="BC251" s="519" t="s">
        <v>261</v>
      </c>
      <c r="BD251" s="520">
        <f t="shared" si="736"/>
        <v>903</v>
      </c>
      <c r="BE251" s="520">
        <f t="shared" si="737"/>
        <v>925</v>
      </c>
      <c r="BF251" s="520">
        <f t="shared" si="738"/>
        <v>1828</v>
      </c>
      <c r="BG251" s="520">
        <f t="shared" si="739"/>
        <v>806</v>
      </c>
      <c r="BH251" s="520">
        <f t="shared" si="740"/>
        <v>853</v>
      </c>
      <c r="BI251" s="520">
        <f t="shared" si="741"/>
        <v>1659</v>
      </c>
      <c r="BJ251" s="520">
        <f t="shared" si="742"/>
        <v>336</v>
      </c>
      <c r="BK251" s="520">
        <f t="shared" si="743"/>
        <v>305</v>
      </c>
      <c r="BL251" s="520">
        <f t="shared" si="744"/>
        <v>641</v>
      </c>
      <c r="BM251" s="520">
        <f t="shared" si="745"/>
        <v>99</v>
      </c>
      <c r="BN251" s="520">
        <f t="shared" si="746"/>
        <v>71</v>
      </c>
      <c r="BO251" s="520">
        <f t="shared" si="747"/>
        <v>170</v>
      </c>
      <c r="BP251" s="520">
        <f t="shared" si="748"/>
        <v>11</v>
      </c>
      <c r="BQ251" s="520">
        <f t="shared" si="749"/>
        <v>9</v>
      </c>
      <c r="BR251" s="520">
        <f t="shared" si="750"/>
        <v>20</v>
      </c>
      <c r="BS251" s="520">
        <f t="shared" si="751"/>
        <v>3</v>
      </c>
      <c r="BT251" s="520">
        <f t="shared" si="752"/>
        <v>1</v>
      </c>
      <c r="BU251" s="520">
        <f t="shared" si="753"/>
        <v>4</v>
      </c>
      <c r="BV251" s="520">
        <f t="shared" si="754"/>
        <v>0</v>
      </c>
      <c r="BW251" s="520">
        <f t="shared" si="755"/>
        <v>0</v>
      </c>
      <c r="BX251" s="520">
        <f t="shared" si="756"/>
        <v>0</v>
      </c>
      <c r="BY251" s="520">
        <f t="shared" si="757"/>
        <v>2158</v>
      </c>
      <c r="BZ251" s="520">
        <f t="shared" si="758"/>
        <v>2164</v>
      </c>
      <c r="CA251" s="520">
        <f t="shared" si="759"/>
        <v>4322</v>
      </c>
    </row>
    <row r="252" spans="3:79" s="514" customFormat="1" ht="15.75">
      <c r="C252" s="519" t="s">
        <v>262</v>
      </c>
      <c r="D252" s="740">
        <v>52</v>
      </c>
      <c r="E252" s="740">
        <v>47</v>
      </c>
      <c r="F252" s="520">
        <f t="shared" si="760"/>
        <v>99</v>
      </c>
      <c r="G252" s="740">
        <v>73</v>
      </c>
      <c r="H252" s="740">
        <v>65</v>
      </c>
      <c r="I252" s="520">
        <f t="shared" si="761"/>
        <v>138</v>
      </c>
      <c r="J252" s="740">
        <v>63</v>
      </c>
      <c r="K252" s="740">
        <v>53</v>
      </c>
      <c r="L252" s="520">
        <f t="shared" si="762"/>
        <v>116</v>
      </c>
      <c r="M252" s="740">
        <v>30</v>
      </c>
      <c r="N252" s="740">
        <v>16</v>
      </c>
      <c r="O252" s="520">
        <f t="shared" si="763"/>
        <v>46</v>
      </c>
      <c r="P252" s="740">
        <v>10</v>
      </c>
      <c r="Q252" s="740">
        <v>13</v>
      </c>
      <c r="R252" s="520">
        <f t="shared" si="764"/>
        <v>23</v>
      </c>
      <c r="S252" s="740">
        <v>1</v>
      </c>
      <c r="T252" s="740">
        <v>0</v>
      </c>
      <c r="U252" s="520">
        <f t="shared" si="765"/>
        <v>1</v>
      </c>
      <c r="V252" s="520"/>
      <c r="W252" s="520"/>
      <c r="X252" s="520">
        <f t="shared" si="766"/>
        <v>0</v>
      </c>
      <c r="Y252" s="521">
        <f t="shared" si="735"/>
        <v>229</v>
      </c>
      <c r="Z252" s="521">
        <f t="shared" si="735"/>
        <v>194</v>
      </c>
      <c r="AA252" s="522">
        <f t="shared" si="767"/>
        <v>423</v>
      </c>
      <c r="AB252" s="512"/>
      <c r="AC252" s="519" t="s">
        <v>262</v>
      </c>
      <c r="AD252" s="520">
        <v>280</v>
      </c>
      <c r="AE252" s="520">
        <v>278</v>
      </c>
      <c r="AF252" s="520">
        <f t="shared" si="768"/>
        <v>558</v>
      </c>
      <c r="AG252" s="520">
        <v>284</v>
      </c>
      <c r="AH252" s="520">
        <v>294</v>
      </c>
      <c r="AI252" s="520">
        <f t="shared" si="769"/>
        <v>578</v>
      </c>
      <c r="AJ252" s="520">
        <v>163</v>
      </c>
      <c r="AK252" s="520">
        <v>184</v>
      </c>
      <c r="AL252" s="520">
        <f t="shared" si="770"/>
        <v>347</v>
      </c>
      <c r="AM252" s="520">
        <v>121</v>
      </c>
      <c r="AN252" s="520">
        <v>92</v>
      </c>
      <c r="AO252" s="520">
        <f t="shared" si="771"/>
        <v>213</v>
      </c>
      <c r="AP252" s="520">
        <v>19</v>
      </c>
      <c r="AQ252" s="520">
        <v>17</v>
      </c>
      <c r="AR252" s="520">
        <f t="shared" si="772"/>
        <v>36</v>
      </c>
      <c r="AS252" s="520">
        <v>3</v>
      </c>
      <c r="AT252" s="520">
        <v>6</v>
      </c>
      <c r="AU252" s="520">
        <f t="shared" si="773"/>
        <v>9</v>
      </c>
      <c r="AV252" s="520">
        <v>0</v>
      </c>
      <c r="AW252" s="520">
        <v>0</v>
      </c>
      <c r="AX252" s="520">
        <f t="shared" si="774"/>
        <v>0</v>
      </c>
      <c r="AY252" s="521">
        <f t="shared" si="775"/>
        <v>870</v>
      </c>
      <c r="AZ252" s="521">
        <f t="shared" si="776"/>
        <v>871</v>
      </c>
      <c r="BA252" s="522">
        <f t="shared" si="777"/>
        <v>1741</v>
      </c>
      <c r="BC252" s="519" t="s">
        <v>262</v>
      </c>
      <c r="BD252" s="520">
        <f t="shared" si="736"/>
        <v>332</v>
      </c>
      <c r="BE252" s="520">
        <f t="shared" si="737"/>
        <v>325</v>
      </c>
      <c r="BF252" s="520">
        <f t="shared" si="738"/>
        <v>657</v>
      </c>
      <c r="BG252" s="520">
        <f t="shared" si="739"/>
        <v>357</v>
      </c>
      <c r="BH252" s="520">
        <f t="shared" si="740"/>
        <v>359</v>
      </c>
      <c r="BI252" s="520">
        <f t="shared" si="741"/>
        <v>716</v>
      </c>
      <c r="BJ252" s="520">
        <f t="shared" si="742"/>
        <v>226</v>
      </c>
      <c r="BK252" s="520">
        <f t="shared" si="743"/>
        <v>237</v>
      </c>
      <c r="BL252" s="520">
        <f t="shared" si="744"/>
        <v>463</v>
      </c>
      <c r="BM252" s="520">
        <f t="shared" si="745"/>
        <v>151</v>
      </c>
      <c r="BN252" s="520">
        <f t="shared" si="746"/>
        <v>108</v>
      </c>
      <c r="BO252" s="520">
        <f t="shared" si="747"/>
        <v>259</v>
      </c>
      <c r="BP252" s="520">
        <f t="shared" si="748"/>
        <v>29</v>
      </c>
      <c r="BQ252" s="520">
        <f t="shared" si="749"/>
        <v>30</v>
      </c>
      <c r="BR252" s="520">
        <f t="shared" si="750"/>
        <v>59</v>
      </c>
      <c r="BS252" s="520">
        <f t="shared" si="751"/>
        <v>4</v>
      </c>
      <c r="BT252" s="520">
        <f t="shared" si="752"/>
        <v>6</v>
      </c>
      <c r="BU252" s="520">
        <f t="shared" si="753"/>
        <v>10</v>
      </c>
      <c r="BV252" s="520">
        <f t="shared" si="754"/>
        <v>0</v>
      </c>
      <c r="BW252" s="520">
        <f t="shared" si="755"/>
        <v>0</v>
      </c>
      <c r="BX252" s="520">
        <f t="shared" si="756"/>
        <v>0</v>
      </c>
      <c r="BY252" s="520">
        <f t="shared" si="757"/>
        <v>1099</v>
      </c>
      <c r="BZ252" s="520">
        <f t="shared" si="758"/>
        <v>1065</v>
      </c>
      <c r="CA252" s="520">
        <f t="shared" si="759"/>
        <v>2164</v>
      </c>
    </row>
    <row r="253" spans="3:79" s="514" customFormat="1" ht="15.75">
      <c r="C253" s="519" t="s">
        <v>263</v>
      </c>
      <c r="D253" s="740">
        <v>7</v>
      </c>
      <c r="E253" s="740">
        <v>5</v>
      </c>
      <c r="F253" s="520">
        <f t="shared" si="760"/>
        <v>12</v>
      </c>
      <c r="G253" s="740">
        <v>9</v>
      </c>
      <c r="H253" s="740">
        <v>11</v>
      </c>
      <c r="I253" s="520">
        <f t="shared" si="761"/>
        <v>20</v>
      </c>
      <c r="J253" s="740">
        <v>14</v>
      </c>
      <c r="K253" s="740">
        <v>12</v>
      </c>
      <c r="L253" s="520">
        <f t="shared" si="762"/>
        <v>26</v>
      </c>
      <c r="M253" s="740">
        <v>8</v>
      </c>
      <c r="N253" s="740">
        <v>4</v>
      </c>
      <c r="O253" s="520">
        <f t="shared" si="763"/>
        <v>12</v>
      </c>
      <c r="P253" s="740">
        <v>4</v>
      </c>
      <c r="Q253" s="740">
        <v>3</v>
      </c>
      <c r="R253" s="520">
        <f t="shared" si="764"/>
        <v>7</v>
      </c>
      <c r="S253" s="740">
        <v>0</v>
      </c>
      <c r="T253" s="740">
        <v>1</v>
      </c>
      <c r="U253" s="520">
        <f t="shared" si="765"/>
        <v>1</v>
      </c>
      <c r="V253" s="520"/>
      <c r="W253" s="520"/>
      <c r="X253" s="520">
        <f t="shared" si="766"/>
        <v>0</v>
      </c>
      <c r="Y253" s="521">
        <f t="shared" si="735"/>
        <v>42</v>
      </c>
      <c r="Z253" s="521">
        <f t="shared" si="735"/>
        <v>36</v>
      </c>
      <c r="AA253" s="522">
        <f t="shared" si="767"/>
        <v>78</v>
      </c>
      <c r="AB253" s="512"/>
      <c r="AC253" s="519" t="s">
        <v>263</v>
      </c>
      <c r="AD253" s="520">
        <v>68</v>
      </c>
      <c r="AE253" s="520">
        <v>95</v>
      </c>
      <c r="AF253" s="520">
        <f t="shared" si="768"/>
        <v>163</v>
      </c>
      <c r="AG253" s="520">
        <v>98</v>
      </c>
      <c r="AH253" s="520">
        <v>86</v>
      </c>
      <c r="AI253" s="520">
        <f t="shared" si="769"/>
        <v>184</v>
      </c>
      <c r="AJ253" s="520">
        <v>70</v>
      </c>
      <c r="AK253" s="520">
        <v>59</v>
      </c>
      <c r="AL253" s="520">
        <f t="shared" si="770"/>
        <v>129</v>
      </c>
      <c r="AM253" s="520">
        <v>32</v>
      </c>
      <c r="AN253" s="520">
        <v>30</v>
      </c>
      <c r="AO253" s="520">
        <f t="shared" si="771"/>
        <v>62</v>
      </c>
      <c r="AP253" s="520">
        <v>47</v>
      </c>
      <c r="AQ253" s="520">
        <v>41</v>
      </c>
      <c r="AR253" s="520">
        <f t="shared" si="772"/>
        <v>88</v>
      </c>
      <c r="AS253" s="520">
        <v>3</v>
      </c>
      <c r="AT253" s="520">
        <v>4</v>
      </c>
      <c r="AU253" s="520">
        <f t="shared" si="773"/>
        <v>7</v>
      </c>
      <c r="AV253" s="520">
        <v>0</v>
      </c>
      <c r="AW253" s="520">
        <v>1</v>
      </c>
      <c r="AX253" s="520">
        <f t="shared" si="774"/>
        <v>1</v>
      </c>
      <c r="AY253" s="521">
        <f t="shared" si="775"/>
        <v>318</v>
      </c>
      <c r="AZ253" s="521">
        <f t="shared" si="776"/>
        <v>316</v>
      </c>
      <c r="BA253" s="522">
        <f t="shared" si="777"/>
        <v>634</v>
      </c>
      <c r="BC253" s="519" t="s">
        <v>263</v>
      </c>
      <c r="BD253" s="520">
        <f t="shared" si="736"/>
        <v>75</v>
      </c>
      <c r="BE253" s="520">
        <f t="shared" si="737"/>
        <v>100</v>
      </c>
      <c r="BF253" s="520">
        <f t="shared" si="738"/>
        <v>175</v>
      </c>
      <c r="BG253" s="520">
        <f t="shared" si="739"/>
        <v>107</v>
      </c>
      <c r="BH253" s="520">
        <f t="shared" si="740"/>
        <v>97</v>
      </c>
      <c r="BI253" s="520">
        <f t="shared" si="741"/>
        <v>204</v>
      </c>
      <c r="BJ253" s="520">
        <f t="shared" si="742"/>
        <v>84</v>
      </c>
      <c r="BK253" s="520">
        <f t="shared" si="743"/>
        <v>71</v>
      </c>
      <c r="BL253" s="520">
        <f t="shared" si="744"/>
        <v>155</v>
      </c>
      <c r="BM253" s="520">
        <f t="shared" si="745"/>
        <v>40</v>
      </c>
      <c r="BN253" s="520">
        <f t="shared" si="746"/>
        <v>34</v>
      </c>
      <c r="BO253" s="520">
        <f t="shared" si="747"/>
        <v>74</v>
      </c>
      <c r="BP253" s="520">
        <f t="shared" si="748"/>
        <v>51</v>
      </c>
      <c r="BQ253" s="520">
        <f t="shared" si="749"/>
        <v>44</v>
      </c>
      <c r="BR253" s="520">
        <f t="shared" si="750"/>
        <v>95</v>
      </c>
      <c r="BS253" s="520">
        <f t="shared" si="751"/>
        <v>3</v>
      </c>
      <c r="BT253" s="520">
        <f t="shared" si="752"/>
        <v>5</v>
      </c>
      <c r="BU253" s="520">
        <f t="shared" si="753"/>
        <v>8</v>
      </c>
      <c r="BV253" s="520">
        <f t="shared" si="754"/>
        <v>0</v>
      </c>
      <c r="BW253" s="520">
        <f t="shared" si="755"/>
        <v>1</v>
      </c>
      <c r="BX253" s="520">
        <f t="shared" si="756"/>
        <v>1</v>
      </c>
      <c r="BY253" s="520">
        <f t="shared" si="757"/>
        <v>360</v>
      </c>
      <c r="BZ253" s="520">
        <f t="shared" si="758"/>
        <v>352</v>
      </c>
      <c r="CA253" s="520">
        <f t="shared" si="759"/>
        <v>712</v>
      </c>
    </row>
    <row r="254" spans="3:79" s="514" customFormat="1" ht="15.75">
      <c r="C254" s="519" t="s">
        <v>264</v>
      </c>
      <c r="D254" s="740">
        <v>1</v>
      </c>
      <c r="E254" s="740">
        <v>0</v>
      </c>
      <c r="F254" s="520">
        <f t="shared" si="760"/>
        <v>1</v>
      </c>
      <c r="G254" s="740">
        <v>3</v>
      </c>
      <c r="H254" s="740">
        <v>2</v>
      </c>
      <c r="I254" s="520">
        <f t="shared" si="761"/>
        <v>5</v>
      </c>
      <c r="J254" s="740">
        <v>1</v>
      </c>
      <c r="K254" s="740">
        <v>1</v>
      </c>
      <c r="L254" s="520">
        <f t="shared" si="762"/>
        <v>2</v>
      </c>
      <c r="M254" s="740">
        <v>3</v>
      </c>
      <c r="N254" s="740">
        <v>2</v>
      </c>
      <c r="O254" s="520">
        <f t="shared" si="763"/>
        <v>5</v>
      </c>
      <c r="P254" s="740">
        <v>2</v>
      </c>
      <c r="Q254" s="740">
        <v>2</v>
      </c>
      <c r="R254" s="520">
        <f t="shared" si="764"/>
        <v>4</v>
      </c>
      <c r="S254" s="740">
        <v>0</v>
      </c>
      <c r="T254" s="740">
        <v>0</v>
      </c>
      <c r="U254" s="520">
        <f t="shared" si="765"/>
        <v>0</v>
      </c>
      <c r="V254" s="520"/>
      <c r="W254" s="520"/>
      <c r="X254" s="520">
        <f t="shared" si="766"/>
        <v>0</v>
      </c>
      <c r="Y254" s="521">
        <f t="shared" si="735"/>
        <v>10</v>
      </c>
      <c r="Z254" s="521">
        <f t="shared" si="735"/>
        <v>7</v>
      </c>
      <c r="AA254" s="522">
        <f t="shared" si="767"/>
        <v>17</v>
      </c>
      <c r="AB254" s="512"/>
      <c r="AC254" s="519" t="s">
        <v>264</v>
      </c>
      <c r="AD254" s="520">
        <v>17</v>
      </c>
      <c r="AE254" s="520">
        <v>20</v>
      </c>
      <c r="AF254" s="520">
        <f t="shared" si="768"/>
        <v>37</v>
      </c>
      <c r="AG254" s="520">
        <v>15</v>
      </c>
      <c r="AH254" s="520">
        <v>18</v>
      </c>
      <c r="AI254" s="520">
        <f t="shared" si="769"/>
        <v>33</v>
      </c>
      <c r="AJ254" s="520">
        <v>6</v>
      </c>
      <c r="AK254" s="520">
        <v>9</v>
      </c>
      <c r="AL254" s="520">
        <f t="shared" si="770"/>
        <v>15</v>
      </c>
      <c r="AM254" s="520">
        <v>4</v>
      </c>
      <c r="AN254" s="520">
        <v>2</v>
      </c>
      <c r="AO254" s="520">
        <f t="shared" si="771"/>
        <v>6</v>
      </c>
      <c r="AP254" s="520">
        <v>1</v>
      </c>
      <c r="AQ254" s="520">
        <v>0</v>
      </c>
      <c r="AR254" s="520">
        <f t="shared" si="772"/>
        <v>1</v>
      </c>
      <c r="AS254" s="520">
        <v>2</v>
      </c>
      <c r="AT254" s="520">
        <v>3</v>
      </c>
      <c r="AU254" s="520">
        <f t="shared" si="773"/>
        <v>5</v>
      </c>
      <c r="AV254" s="520">
        <v>0</v>
      </c>
      <c r="AW254" s="520">
        <v>0</v>
      </c>
      <c r="AX254" s="520">
        <f t="shared" si="774"/>
        <v>0</v>
      </c>
      <c r="AY254" s="521">
        <f t="shared" si="775"/>
        <v>45</v>
      </c>
      <c r="AZ254" s="521">
        <f t="shared" si="776"/>
        <v>52</v>
      </c>
      <c r="BA254" s="522">
        <f t="shared" si="777"/>
        <v>97</v>
      </c>
      <c r="BC254" s="519" t="s">
        <v>264</v>
      </c>
      <c r="BD254" s="520">
        <f t="shared" si="736"/>
        <v>18</v>
      </c>
      <c r="BE254" s="520">
        <f t="shared" si="737"/>
        <v>20</v>
      </c>
      <c r="BF254" s="520">
        <f t="shared" si="738"/>
        <v>38</v>
      </c>
      <c r="BG254" s="520">
        <f t="shared" si="739"/>
        <v>18</v>
      </c>
      <c r="BH254" s="520">
        <f t="shared" si="740"/>
        <v>20</v>
      </c>
      <c r="BI254" s="520">
        <f t="shared" si="741"/>
        <v>38</v>
      </c>
      <c r="BJ254" s="520">
        <f t="shared" si="742"/>
        <v>7</v>
      </c>
      <c r="BK254" s="520">
        <f t="shared" si="743"/>
        <v>10</v>
      </c>
      <c r="BL254" s="520">
        <f t="shared" si="744"/>
        <v>17</v>
      </c>
      <c r="BM254" s="520">
        <f t="shared" si="745"/>
        <v>7</v>
      </c>
      <c r="BN254" s="520">
        <f t="shared" si="746"/>
        <v>4</v>
      </c>
      <c r="BO254" s="520">
        <f t="shared" si="747"/>
        <v>11</v>
      </c>
      <c r="BP254" s="520">
        <f t="shared" si="748"/>
        <v>3</v>
      </c>
      <c r="BQ254" s="520">
        <f t="shared" si="749"/>
        <v>2</v>
      </c>
      <c r="BR254" s="520">
        <f t="shared" si="750"/>
        <v>5</v>
      </c>
      <c r="BS254" s="520">
        <f t="shared" si="751"/>
        <v>2</v>
      </c>
      <c r="BT254" s="520">
        <f t="shared" si="752"/>
        <v>3</v>
      </c>
      <c r="BU254" s="520">
        <f t="shared" si="753"/>
        <v>5</v>
      </c>
      <c r="BV254" s="520">
        <f t="shared" si="754"/>
        <v>0</v>
      </c>
      <c r="BW254" s="520">
        <f t="shared" si="755"/>
        <v>0</v>
      </c>
      <c r="BX254" s="520">
        <f t="shared" si="756"/>
        <v>0</v>
      </c>
      <c r="BY254" s="520">
        <f t="shared" si="757"/>
        <v>55</v>
      </c>
      <c r="BZ254" s="520">
        <f t="shared" si="758"/>
        <v>59</v>
      </c>
      <c r="CA254" s="520">
        <f t="shared" si="759"/>
        <v>114</v>
      </c>
    </row>
    <row r="255" spans="3:79" s="514" customFormat="1" ht="15.75">
      <c r="C255" s="519" t="s">
        <v>184</v>
      </c>
      <c r="D255" s="740">
        <v>1</v>
      </c>
      <c r="E255" s="740">
        <v>0</v>
      </c>
      <c r="F255" s="520">
        <f t="shared" ref="F255" si="778">D255+E255</f>
        <v>1</v>
      </c>
      <c r="G255" s="740">
        <v>0</v>
      </c>
      <c r="H255" s="740">
        <v>0</v>
      </c>
      <c r="I255" s="520">
        <f t="shared" ref="I255" si="779">G255+H255</f>
        <v>0</v>
      </c>
      <c r="J255" s="740">
        <v>0</v>
      </c>
      <c r="K255" s="740">
        <v>0</v>
      </c>
      <c r="L255" s="520">
        <f t="shared" ref="L255" si="780">J255+K255</f>
        <v>0</v>
      </c>
      <c r="M255" s="740">
        <v>0</v>
      </c>
      <c r="N255" s="740">
        <v>0</v>
      </c>
      <c r="O255" s="520">
        <f t="shared" ref="O255" si="781">M255+N255</f>
        <v>0</v>
      </c>
      <c r="P255" s="740">
        <v>0</v>
      </c>
      <c r="Q255" s="740">
        <v>0</v>
      </c>
      <c r="R255" s="520">
        <f t="shared" ref="R255" si="782">P255+Q255</f>
        <v>0</v>
      </c>
      <c r="S255" s="740">
        <v>0</v>
      </c>
      <c r="T255" s="740">
        <v>0</v>
      </c>
      <c r="U255" s="520">
        <f t="shared" ref="U255" si="783">S255+T255</f>
        <v>0</v>
      </c>
      <c r="V255" s="520"/>
      <c r="W255" s="520"/>
      <c r="X255" s="520">
        <f t="shared" si="766"/>
        <v>0</v>
      </c>
      <c r="Y255" s="521">
        <f t="shared" si="735"/>
        <v>1</v>
      </c>
      <c r="Z255" s="521">
        <f t="shared" si="735"/>
        <v>0</v>
      </c>
      <c r="AA255" s="522">
        <f t="shared" si="767"/>
        <v>1</v>
      </c>
      <c r="AB255" s="512"/>
      <c r="AC255" s="519" t="s">
        <v>184</v>
      </c>
      <c r="AD255" s="520">
        <v>8</v>
      </c>
      <c r="AE255" s="520">
        <v>4</v>
      </c>
      <c r="AF255" s="520">
        <f t="shared" si="768"/>
        <v>12</v>
      </c>
      <c r="AG255" s="520">
        <v>9</v>
      </c>
      <c r="AH255" s="520">
        <v>5</v>
      </c>
      <c r="AI255" s="520">
        <f t="shared" si="769"/>
        <v>14</v>
      </c>
      <c r="AJ255" s="520">
        <v>2</v>
      </c>
      <c r="AK255" s="520">
        <v>3</v>
      </c>
      <c r="AL255" s="520">
        <f t="shared" si="770"/>
        <v>5</v>
      </c>
      <c r="AM255" s="520">
        <v>0</v>
      </c>
      <c r="AN255" s="520">
        <v>0</v>
      </c>
      <c r="AO255" s="520">
        <f t="shared" si="771"/>
        <v>0</v>
      </c>
      <c r="AP255" s="520">
        <v>0</v>
      </c>
      <c r="AQ255" s="520">
        <v>0</v>
      </c>
      <c r="AR255" s="520">
        <f t="shared" si="772"/>
        <v>0</v>
      </c>
      <c r="AS255" s="520">
        <v>0</v>
      </c>
      <c r="AT255" s="520">
        <v>0</v>
      </c>
      <c r="AU255" s="520">
        <f t="shared" si="773"/>
        <v>0</v>
      </c>
      <c r="AV255" s="520">
        <v>0</v>
      </c>
      <c r="AW255" s="520">
        <v>0</v>
      </c>
      <c r="AX255" s="520">
        <f t="shared" si="774"/>
        <v>0</v>
      </c>
      <c r="AY255" s="521">
        <f t="shared" si="775"/>
        <v>19</v>
      </c>
      <c r="AZ255" s="521">
        <f t="shared" si="776"/>
        <v>12</v>
      </c>
      <c r="BA255" s="522">
        <f t="shared" si="777"/>
        <v>31</v>
      </c>
      <c r="BC255" s="519" t="s">
        <v>184</v>
      </c>
      <c r="BD255" s="520">
        <f t="shared" si="736"/>
        <v>9</v>
      </c>
      <c r="BE255" s="520">
        <f t="shared" si="737"/>
        <v>4</v>
      </c>
      <c r="BF255" s="520">
        <f t="shared" si="738"/>
        <v>13</v>
      </c>
      <c r="BG255" s="520">
        <f t="shared" si="739"/>
        <v>9</v>
      </c>
      <c r="BH255" s="520">
        <f t="shared" si="740"/>
        <v>5</v>
      </c>
      <c r="BI255" s="520">
        <f t="shared" si="741"/>
        <v>14</v>
      </c>
      <c r="BJ255" s="520">
        <f t="shared" si="742"/>
        <v>2</v>
      </c>
      <c r="BK255" s="520">
        <f t="shared" si="743"/>
        <v>3</v>
      </c>
      <c r="BL255" s="520">
        <f t="shared" si="744"/>
        <v>5</v>
      </c>
      <c r="BM255" s="520">
        <f t="shared" si="745"/>
        <v>0</v>
      </c>
      <c r="BN255" s="520">
        <f t="shared" si="746"/>
        <v>0</v>
      </c>
      <c r="BO255" s="520">
        <f t="shared" si="747"/>
        <v>0</v>
      </c>
      <c r="BP255" s="520">
        <f t="shared" si="748"/>
        <v>0</v>
      </c>
      <c r="BQ255" s="520">
        <f t="shared" si="749"/>
        <v>0</v>
      </c>
      <c r="BR255" s="520">
        <f t="shared" si="750"/>
        <v>0</v>
      </c>
      <c r="BS255" s="520">
        <f t="shared" si="751"/>
        <v>0</v>
      </c>
      <c r="BT255" s="520">
        <f t="shared" si="752"/>
        <v>0</v>
      </c>
      <c r="BU255" s="520">
        <f t="shared" si="753"/>
        <v>0</v>
      </c>
      <c r="BV255" s="520">
        <f t="shared" si="754"/>
        <v>0</v>
      </c>
      <c r="BW255" s="520">
        <f t="shared" si="755"/>
        <v>0</v>
      </c>
      <c r="BX255" s="520">
        <f t="shared" si="756"/>
        <v>0</v>
      </c>
      <c r="BY255" s="520">
        <f t="shared" si="757"/>
        <v>20</v>
      </c>
      <c r="BZ255" s="520">
        <f t="shared" si="758"/>
        <v>12</v>
      </c>
      <c r="CA255" s="520">
        <f t="shared" si="759"/>
        <v>32</v>
      </c>
    </row>
    <row r="256" spans="3:79" s="514" customFormat="1" ht="15.75">
      <c r="C256" s="519" t="s">
        <v>6</v>
      </c>
      <c r="D256" s="520">
        <f>SUM(D248:D255)</f>
        <v>573</v>
      </c>
      <c r="E256" s="520">
        <f>SUM(E248:E255)</f>
        <v>510</v>
      </c>
      <c r="F256" s="520">
        <f>SUM(F248:F255)</f>
        <v>1083</v>
      </c>
      <c r="G256" s="520">
        <f t="shared" ref="G256:AA256" si="784">SUM(G248:G255)</f>
        <v>487</v>
      </c>
      <c r="H256" s="520">
        <f t="shared" si="784"/>
        <v>474</v>
      </c>
      <c r="I256" s="520">
        <f t="shared" si="784"/>
        <v>961</v>
      </c>
      <c r="J256" s="520">
        <f t="shared" si="784"/>
        <v>228</v>
      </c>
      <c r="K256" s="520">
        <f t="shared" si="784"/>
        <v>212</v>
      </c>
      <c r="L256" s="520">
        <f t="shared" si="784"/>
        <v>440</v>
      </c>
      <c r="M256" s="520">
        <f t="shared" si="784"/>
        <v>99</v>
      </c>
      <c r="N256" s="520">
        <f t="shared" si="784"/>
        <v>67</v>
      </c>
      <c r="O256" s="520">
        <f t="shared" si="784"/>
        <v>166</v>
      </c>
      <c r="P256" s="520">
        <f t="shared" si="784"/>
        <v>21</v>
      </c>
      <c r="Q256" s="520">
        <f t="shared" si="784"/>
        <v>22</v>
      </c>
      <c r="R256" s="520">
        <f t="shared" si="784"/>
        <v>43</v>
      </c>
      <c r="S256" s="520">
        <f t="shared" si="784"/>
        <v>1</v>
      </c>
      <c r="T256" s="520">
        <f t="shared" si="784"/>
        <v>1</v>
      </c>
      <c r="U256" s="520">
        <f t="shared" si="784"/>
        <v>2</v>
      </c>
      <c r="V256" s="520">
        <f t="shared" si="784"/>
        <v>0</v>
      </c>
      <c r="W256" s="520">
        <f t="shared" si="784"/>
        <v>0</v>
      </c>
      <c r="X256" s="520">
        <f t="shared" si="784"/>
        <v>0</v>
      </c>
      <c r="Y256" s="520">
        <f t="shared" si="784"/>
        <v>1409</v>
      </c>
      <c r="Z256" s="520">
        <f t="shared" si="784"/>
        <v>1286</v>
      </c>
      <c r="AA256" s="520">
        <f t="shared" si="784"/>
        <v>2695</v>
      </c>
      <c r="AB256" s="512"/>
      <c r="AC256" s="519" t="s">
        <v>6</v>
      </c>
      <c r="AD256" s="520">
        <f>SUM(AD248:AD255)</f>
        <v>2376</v>
      </c>
      <c r="AE256" s="520">
        <f t="shared" ref="AE256:BA256" si="785">SUM(AE248:AE255)</f>
        <v>2106</v>
      </c>
      <c r="AF256" s="520">
        <f t="shared" si="785"/>
        <v>4482</v>
      </c>
      <c r="AG256" s="520">
        <f t="shared" si="785"/>
        <v>1718</v>
      </c>
      <c r="AH256" s="520">
        <f t="shared" si="785"/>
        <v>1607</v>
      </c>
      <c r="AI256" s="520">
        <f t="shared" si="785"/>
        <v>3325</v>
      </c>
      <c r="AJ256" s="520">
        <f t="shared" si="785"/>
        <v>566</v>
      </c>
      <c r="AK256" s="520">
        <f t="shared" si="785"/>
        <v>570</v>
      </c>
      <c r="AL256" s="520">
        <f t="shared" si="785"/>
        <v>1136</v>
      </c>
      <c r="AM256" s="520">
        <f t="shared" si="785"/>
        <v>218</v>
      </c>
      <c r="AN256" s="520">
        <f t="shared" si="785"/>
        <v>173</v>
      </c>
      <c r="AO256" s="520">
        <f t="shared" si="785"/>
        <v>391</v>
      </c>
      <c r="AP256" s="520">
        <f t="shared" si="785"/>
        <v>74</v>
      </c>
      <c r="AQ256" s="520">
        <f t="shared" si="785"/>
        <v>65</v>
      </c>
      <c r="AR256" s="520">
        <f t="shared" si="785"/>
        <v>139</v>
      </c>
      <c r="AS256" s="520">
        <f t="shared" si="785"/>
        <v>12</v>
      </c>
      <c r="AT256" s="520">
        <f t="shared" si="785"/>
        <v>14</v>
      </c>
      <c r="AU256" s="520">
        <f t="shared" si="785"/>
        <v>26</v>
      </c>
      <c r="AV256" s="520">
        <f t="shared" si="785"/>
        <v>0</v>
      </c>
      <c r="AW256" s="520">
        <f t="shared" si="785"/>
        <v>1</v>
      </c>
      <c r="AX256" s="520">
        <f t="shared" si="785"/>
        <v>1</v>
      </c>
      <c r="AY256" s="520">
        <f t="shared" si="785"/>
        <v>4964</v>
      </c>
      <c r="AZ256" s="520">
        <f t="shared" si="785"/>
        <v>4536</v>
      </c>
      <c r="BA256" s="520">
        <f t="shared" si="785"/>
        <v>9500</v>
      </c>
      <c r="BC256" s="519" t="s">
        <v>6</v>
      </c>
      <c r="BD256" s="520">
        <f t="shared" si="736"/>
        <v>2949</v>
      </c>
      <c r="BE256" s="520">
        <f t="shared" si="737"/>
        <v>2616</v>
      </c>
      <c r="BF256" s="520">
        <f t="shared" si="738"/>
        <v>5565</v>
      </c>
      <c r="BG256" s="520">
        <f t="shared" si="739"/>
        <v>2205</v>
      </c>
      <c r="BH256" s="520">
        <f t="shared" si="740"/>
        <v>2081</v>
      </c>
      <c r="BI256" s="520">
        <f t="shared" si="741"/>
        <v>4286</v>
      </c>
      <c r="BJ256" s="520">
        <f t="shared" si="742"/>
        <v>794</v>
      </c>
      <c r="BK256" s="520">
        <f t="shared" si="743"/>
        <v>782</v>
      </c>
      <c r="BL256" s="520">
        <f t="shared" si="744"/>
        <v>1576</v>
      </c>
      <c r="BM256" s="520">
        <f t="shared" si="745"/>
        <v>317</v>
      </c>
      <c r="BN256" s="520">
        <f t="shared" si="746"/>
        <v>240</v>
      </c>
      <c r="BO256" s="520">
        <f t="shared" si="747"/>
        <v>557</v>
      </c>
      <c r="BP256" s="520">
        <f t="shared" si="748"/>
        <v>95</v>
      </c>
      <c r="BQ256" s="520">
        <f t="shared" si="749"/>
        <v>87</v>
      </c>
      <c r="BR256" s="520">
        <f t="shared" si="750"/>
        <v>182</v>
      </c>
      <c r="BS256" s="520">
        <f t="shared" si="751"/>
        <v>13</v>
      </c>
      <c r="BT256" s="520">
        <f t="shared" si="752"/>
        <v>15</v>
      </c>
      <c r="BU256" s="520">
        <f t="shared" si="753"/>
        <v>28</v>
      </c>
      <c r="BV256" s="520">
        <f t="shared" si="754"/>
        <v>0</v>
      </c>
      <c r="BW256" s="520">
        <f t="shared" si="755"/>
        <v>1</v>
      </c>
      <c r="BX256" s="520">
        <f t="shared" si="756"/>
        <v>1</v>
      </c>
      <c r="BY256" s="520">
        <f t="shared" si="757"/>
        <v>6373</v>
      </c>
      <c r="BZ256" s="520">
        <f t="shared" si="758"/>
        <v>5822</v>
      </c>
      <c r="CA256" s="520">
        <f t="shared" si="759"/>
        <v>12195</v>
      </c>
    </row>
    <row r="257" spans="3:79" s="514" customFormat="1" ht="16.5" thickBot="1">
      <c r="C257" s="523" t="s">
        <v>185</v>
      </c>
      <c r="D257" s="524">
        <f>D256/$Y$16*100</f>
        <v>13.103132860736336</v>
      </c>
      <c r="E257" s="524">
        <f>E256/$Z$16*100</f>
        <v>12.524557956777995</v>
      </c>
      <c r="F257" s="524">
        <f>F256/$AA$16*100</f>
        <v>12.824156305506218</v>
      </c>
      <c r="G257" s="524">
        <f>G256/$Y$16*100</f>
        <v>11.136519551795105</v>
      </c>
      <c r="H257" s="524">
        <f>H256/$Z$16*100</f>
        <v>11.640471512770137</v>
      </c>
      <c r="I257" s="524">
        <f>I256/$AA$16*100</f>
        <v>11.379514505624631</v>
      </c>
      <c r="J257" s="524">
        <f>J256/$Y$16*100</f>
        <v>5.2138120283558198</v>
      </c>
      <c r="K257" s="524">
        <f>K256/$Z$16*100</f>
        <v>5.2062868369351669</v>
      </c>
      <c r="L257" s="524">
        <f>L256/$AA$16*100</f>
        <v>5.2101835405565424</v>
      </c>
      <c r="M257" s="524">
        <f>M256/$Y$16*100</f>
        <v>2.2638920649439744</v>
      </c>
      <c r="N257" s="524">
        <f>N256/$Z$16*100</f>
        <v>1.6453831041257367</v>
      </c>
      <c r="O257" s="524">
        <f>O256/$AA$16*100</f>
        <v>1.9656601539372411</v>
      </c>
      <c r="P257" s="524">
        <f>P256/$Y$16*100</f>
        <v>0.48021952892750974</v>
      </c>
      <c r="Q257" s="524">
        <f>Q256/$Z$16*100</f>
        <v>0.54027504911591351</v>
      </c>
      <c r="R257" s="524">
        <f>R256/$AA$16*100</f>
        <v>0.5091770278271166</v>
      </c>
      <c r="S257" s="524">
        <f>S256/$Y$16*100</f>
        <v>2.28675966155957E-2</v>
      </c>
      <c r="T257" s="524">
        <f>T256/$Z$16*100</f>
        <v>2.4557956777996069E-2</v>
      </c>
      <c r="U257" s="524">
        <f>U256/$AA$16*100</f>
        <v>2.3682652457075192E-2</v>
      </c>
      <c r="V257" s="524">
        <f>V256/$Y$16*100</f>
        <v>0</v>
      </c>
      <c r="W257" s="524">
        <f>W256/$Z$16*100</f>
        <v>0</v>
      </c>
      <c r="X257" s="524">
        <f>X256/$AA$16*100</f>
        <v>0</v>
      </c>
      <c r="Y257" s="524">
        <f>Y256/$Y$16*100</f>
        <v>32.220443631374337</v>
      </c>
      <c r="Z257" s="524">
        <f>Z256/$Z$16*100</f>
        <v>31.581532416502945</v>
      </c>
      <c r="AA257" s="524">
        <f>AA256/$AA$16*100</f>
        <v>31.912374185908821</v>
      </c>
      <c r="AB257" s="525"/>
      <c r="AC257" s="523" t="s">
        <v>185</v>
      </c>
      <c r="AD257" s="524"/>
      <c r="AE257" s="524"/>
      <c r="AF257" s="524"/>
      <c r="AG257" s="524"/>
      <c r="AH257" s="524"/>
      <c r="AI257" s="524"/>
      <c r="AJ257" s="524"/>
      <c r="AK257" s="524"/>
      <c r="AL257" s="524"/>
      <c r="AM257" s="524"/>
      <c r="AN257" s="524"/>
      <c r="AO257" s="524"/>
      <c r="AP257" s="524"/>
      <c r="AQ257" s="524"/>
      <c r="AR257" s="524"/>
      <c r="AS257" s="524"/>
      <c r="AT257" s="524"/>
      <c r="AU257" s="524"/>
      <c r="AV257" s="524"/>
      <c r="AW257" s="524"/>
      <c r="AX257" s="524"/>
      <c r="AY257" s="524"/>
      <c r="AZ257" s="524"/>
      <c r="BA257" s="524"/>
      <c r="BC257" s="523" t="s">
        <v>185</v>
      </c>
      <c r="BD257" s="524">
        <f>BD256/$BY$16*100</f>
        <v>14.624349119761964</v>
      </c>
      <c r="BE257" s="524">
        <f>BE256/$BZ$16*100</f>
        <v>14.097865919379176</v>
      </c>
      <c r="BF257" s="524">
        <f>BF256/$CA$16*100</f>
        <v>14.372046176493376</v>
      </c>
      <c r="BG257" s="524">
        <f>BG256/$BY$16*100</f>
        <v>10.934787999008183</v>
      </c>
      <c r="BH257" s="524">
        <f>BH256/$BZ$16*100</f>
        <v>11.214701444276784</v>
      </c>
      <c r="BI257" s="524">
        <f>BI256/$CA$16*100</f>
        <v>11.068929004932723</v>
      </c>
      <c r="BJ257" s="524">
        <f>BJ256/$BY$16*100</f>
        <v>3.9375154971485249</v>
      </c>
      <c r="BK257" s="524">
        <f>BK256/$BZ$16*100</f>
        <v>4.214270316878638</v>
      </c>
      <c r="BL257" s="524">
        <f>BL256/$CA$16*100</f>
        <v>4.07014281655949</v>
      </c>
      <c r="BM257" s="524">
        <f>BM256/$BY$16*100</f>
        <v>1.572030746342673</v>
      </c>
      <c r="BN257" s="524">
        <f>BN256/$BZ$16*100</f>
        <v>1.2933821944384565</v>
      </c>
      <c r="BO257" s="524">
        <f>BO256/$CA$16*100</f>
        <v>1.438495906613982</v>
      </c>
      <c r="BP257" s="524">
        <f>BP256/$BY$16*100</f>
        <v>0.47111331515001242</v>
      </c>
      <c r="BQ257" s="524">
        <f>BQ256/$BZ$16*100</f>
        <v>0.46885104548394047</v>
      </c>
      <c r="BR257" s="524">
        <f>BR256/$CA$16*100</f>
        <v>0.47002918313060099</v>
      </c>
      <c r="BS257" s="524">
        <f>BS256/$BY$16*100</f>
        <v>6.4468137862633279E-2</v>
      </c>
      <c r="BT257" s="524">
        <f>BT256/$BZ$16*100</f>
        <v>8.083638715240353E-2</v>
      </c>
      <c r="BU257" s="524">
        <f>BU256/$CA$16*100</f>
        <v>7.2312182020092458E-2</v>
      </c>
      <c r="BV257" s="524">
        <f>BV256/$BY$16*100</f>
        <v>0</v>
      </c>
      <c r="BW257" s="524">
        <f>BW256/$BZ$16*100</f>
        <v>5.3890924768269025E-3</v>
      </c>
      <c r="BX257" s="524">
        <f>BX256/$CA$16*100</f>
        <v>2.5825779292890159E-3</v>
      </c>
      <c r="BY257" s="524">
        <f>BY256/$BY$16*100</f>
        <v>31.604264815273993</v>
      </c>
      <c r="BZ257" s="524">
        <f>BZ256/$BZ$16*100</f>
        <v>31.375296400086228</v>
      </c>
      <c r="CA257" s="524">
        <f>CA256/$CA$16*100</f>
        <v>31.494537847679556</v>
      </c>
    </row>
    <row r="259" spans="3:79" s="514" customFormat="1" ht="15.75">
      <c r="C259" s="512" t="s">
        <v>489</v>
      </c>
      <c r="D259" s="512"/>
      <c r="E259" s="512"/>
      <c r="F259" s="512"/>
      <c r="G259" s="512"/>
      <c r="H259" s="512"/>
      <c r="I259" s="512"/>
      <c r="J259" s="513" t="s">
        <v>72</v>
      </c>
      <c r="K259" s="513"/>
      <c r="L259" s="513"/>
      <c r="M259" s="512"/>
      <c r="N259" s="512"/>
      <c r="O259" s="512"/>
      <c r="P259" s="512"/>
      <c r="Q259" s="512"/>
      <c r="R259" s="512"/>
      <c r="S259" s="512"/>
      <c r="T259" s="512"/>
      <c r="U259" s="512"/>
      <c r="V259" s="512"/>
      <c r="W259" s="512"/>
      <c r="X259" s="512"/>
      <c r="Y259" s="512"/>
      <c r="Z259" s="512"/>
      <c r="AA259" s="512"/>
      <c r="AB259" s="512"/>
      <c r="AC259" s="512" t="s">
        <v>489</v>
      </c>
      <c r="AD259" s="512"/>
      <c r="AE259" s="512"/>
      <c r="AF259" s="512"/>
      <c r="AG259" s="512"/>
      <c r="AH259" s="512"/>
      <c r="AI259" s="512"/>
      <c r="AJ259" s="550" t="s">
        <v>72</v>
      </c>
      <c r="AK259" s="550"/>
      <c r="AL259" s="550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  <c r="BA259" s="512"/>
      <c r="BC259" s="512" t="s">
        <v>489</v>
      </c>
      <c r="BD259" s="512"/>
      <c r="BE259" s="512"/>
      <c r="BF259" s="512"/>
      <c r="BG259" s="512"/>
      <c r="BH259" s="512"/>
      <c r="BI259" s="512"/>
      <c r="BJ259" s="550" t="s">
        <v>72</v>
      </c>
      <c r="BK259" s="550"/>
      <c r="BL259" s="550"/>
      <c r="BM259" s="512"/>
      <c r="BN259" s="512"/>
      <c r="BO259" s="512"/>
      <c r="BP259" s="512"/>
      <c r="BQ259" s="512"/>
      <c r="BR259" s="512"/>
      <c r="BS259" s="512"/>
      <c r="BT259" s="512"/>
      <c r="BU259" s="512"/>
      <c r="BV259" s="512"/>
      <c r="BW259" s="512"/>
      <c r="BX259" s="512"/>
      <c r="BY259" s="512"/>
      <c r="BZ259" s="512"/>
      <c r="CA259" s="512"/>
    </row>
    <row r="260" spans="3:79" s="514" customFormat="1" ht="16.5" thickBot="1">
      <c r="C260" s="1410" t="s">
        <v>861</v>
      </c>
      <c r="D260" s="1410"/>
      <c r="E260" s="1410"/>
      <c r="F260" s="1410"/>
      <c r="G260" s="1410"/>
      <c r="H260" s="1410"/>
      <c r="I260" s="1410"/>
      <c r="J260" s="1410"/>
      <c r="K260" s="1410"/>
      <c r="L260" s="1410"/>
      <c r="M260" s="1410"/>
      <c r="N260" s="1410"/>
      <c r="O260" s="1410"/>
      <c r="P260" s="1410"/>
      <c r="Q260" s="1410"/>
      <c r="R260" s="1410"/>
      <c r="S260" s="1410"/>
      <c r="T260" s="1410"/>
      <c r="U260" s="1410"/>
      <c r="V260" s="1410"/>
      <c r="W260" s="1410"/>
      <c r="X260" s="1410"/>
      <c r="Y260" s="1410"/>
      <c r="Z260" s="1410"/>
      <c r="AA260" s="1410"/>
      <c r="AB260" s="515"/>
      <c r="AC260" s="1410" t="s">
        <v>861</v>
      </c>
      <c r="AD260" s="1410"/>
      <c r="AE260" s="1410"/>
      <c r="AF260" s="1410"/>
      <c r="AG260" s="1410"/>
      <c r="AH260" s="1410"/>
      <c r="AI260" s="1410"/>
      <c r="AJ260" s="1410"/>
      <c r="AK260" s="1410"/>
      <c r="AL260" s="1410"/>
      <c r="AM260" s="1410"/>
      <c r="AN260" s="1410"/>
      <c r="AO260" s="1410"/>
      <c r="AP260" s="1410"/>
      <c r="AQ260" s="1410"/>
      <c r="AR260" s="1410"/>
      <c r="AS260" s="1410"/>
      <c r="AT260" s="1410"/>
      <c r="AU260" s="1410"/>
      <c r="AV260" s="1410"/>
      <c r="AW260" s="1410"/>
      <c r="AX260" s="1410"/>
      <c r="AY260" s="1410"/>
      <c r="AZ260" s="1410"/>
      <c r="BA260" s="1410"/>
      <c r="BC260" s="1410" t="s">
        <v>861</v>
      </c>
      <c r="BD260" s="1410"/>
      <c r="BE260" s="1410"/>
      <c r="BF260" s="1410"/>
      <c r="BG260" s="1410"/>
      <c r="BH260" s="1410"/>
      <c r="BI260" s="1410"/>
      <c r="BJ260" s="1410"/>
      <c r="BK260" s="1410"/>
      <c r="BL260" s="1410"/>
      <c r="BM260" s="1410"/>
      <c r="BN260" s="1410"/>
      <c r="BO260" s="1410"/>
      <c r="BP260" s="1410"/>
      <c r="BQ260" s="1410"/>
      <c r="BR260" s="1410"/>
      <c r="BS260" s="1410"/>
      <c r="BT260" s="1410"/>
      <c r="BU260" s="1410"/>
      <c r="BV260" s="1410"/>
      <c r="BW260" s="1410"/>
      <c r="BX260" s="1410"/>
      <c r="BY260" s="1410"/>
      <c r="BZ260" s="1410"/>
      <c r="CA260" s="1410"/>
    </row>
    <row r="261" spans="3:79" s="514" customFormat="1" ht="15.75" customHeight="1">
      <c r="C261" s="516"/>
      <c r="D261" s="1411" t="s">
        <v>95</v>
      </c>
      <c r="E261" s="1411"/>
      <c r="F261" s="1411"/>
      <c r="G261" s="1411"/>
      <c r="H261" s="1411"/>
      <c r="I261" s="1411"/>
      <c r="J261" s="1411"/>
      <c r="K261" s="1411"/>
      <c r="L261" s="1411"/>
      <c r="M261" s="1411"/>
      <c r="N261" s="1411"/>
      <c r="O261" s="1411"/>
      <c r="P261" s="1411"/>
      <c r="Q261" s="1411"/>
      <c r="R261" s="1411"/>
      <c r="S261" s="1411"/>
      <c r="T261" s="1411"/>
      <c r="U261" s="1411"/>
      <c r="V261" s="1411"/>
      <c r="W261" s="1411"/>
      <c r="X261" s="1411"/>
      <c r="Y261" s="1412"/>
      <c r="Z261" s="1412"/>
      <c r="AA261" s="1413"/>
      <c r="AB261" s="515"/>
      <c r="AC261" s="516"/>
      <c r="AD261" s="1411" t="s">
        <v>0</v>
      </c>
      <c r="AE261" s="1411"/>
      <c r="AF261" s="1411"/>
      <c r="AG261" s="1411"/>
      <c r="AH261" s="1411"/>
      <c r="AI261" s="1411"/>
      <c r="AJ261" s="1411"/>
      <c r="AK261" s="1411"/>
      <c r="AL261" s="1411"/>
      <c r="AM261" s="1411"/>
      <c r="AN261" s="1411"/>
      <c r="AO261" s="1411"/>
      <c r="AP261" s="1411"/>
      <c r="AQ261" s="1411"/>
      <c r="AR261" s="1411"/>
      <c r="AS261" s="1411"/>
      <c r="AT261" s="1411"/>
      <c r="AU261" s="1411"/>
      <c r="AV261" s="1411"/>
      <c r="AW261" s="1411"/>
      <c r="AX261" s="1411"/>
      <c r="AY261" s="1412"/>
      <c r="AZ261" s="1412"/>
      <c r="BA261" s="1413"/>
      <c r="BC261" s="516"/>
      <c r="BD261" s="1412" t="s">
        <v>0</v>
      </c>
      <c r="BE261" s="1414"/>
      <c r="BF261" s="1414"/>
      <c r="BG261" s="1414"/>
      <c r="BH261" s="1414"/>
      <c r="BI261" s="1414"/>
      <c r="BJ261" s="1414"/>
      <c r="BK261" s="1414"/>
      <c r="BL261" s="1414"/>
      <c r="BM261" s="1414"/>
      <c r="BN261" s="1414"/>
      <c r="BO261" s="1414"/>
      <c r="BP261" s="1414"/>
      <c r="BQ261" s="1414"/>
      <c r="BR261" s="1414"/>
      <c r="BS261" s="1414"/>
      <c r="BT261" s="1414"/>
      <c r="BU261" s="1414"/>
      <c r="BV261" s="1414"/>
      <c r="BW261" s="1414"/>
      <c r="BX261" s="1414"/>
      <c r="BY261" s="1414"/>
      <c r="BZ261" s="1414"/>
      <c r="CA261" s="1415"/>
    </row>
    <row r="262" spans="3:79" s="514" customFormat="1" ht="15.75" customHeight="1">
      <c r="C262" s="1405" t="s">
        <v>180</v>
      </c>
      <c r="D262" s="1406">
        <v>1</v>
      </c>
      <c r="E262" s="1407"/>
      <c r="F262" s="1408"/>
      <c r="G262" s="1406">
        <v>2</v>
      </c>
      <c r="H262" s="1407"/>
      <c r="I262" s="1408"/>
      <c r="J262" s="1406">
        <v>3</v>
      </c>
      <c r="K262" s="1407"/>
      <c r="L262" s="1408"/>
      <c r="M262" s="1406">
        <v>4</v>
      </c>
      <c r="N262" s="1407"/>
      <c r="O262" s="1408"/>
      <c r="P262" s="1406">
        <v>5</v>
      </c>
      <c r="Q262" s="1407"/>
      <c r="R262" s="1408"/>
      <c r="S262" s="1406">
        <v>6</v>
      </c>
      <c r="T262" s="1407"/>
      <c r="U262" s="1408"/>
      <c r="V262" s="1406" t="s">
        <v>182</v>
      </c>
      <c r="W262" s="1407"/>
      <c r="X262" s="1408"/>
      <c r="Y262" s="1406" t="s">
        <v>179</v>
      </c>
      <c r="Z262" s="1407"/>
      <c r="AA262" s="1409"/>
      <c r="AB262" s="515"/>
      <c r="AC262" s="1405" t="s">
        <v>180</v>
      </c>
      <c r="AD262" s="1406">
        <v>1</v>
      </c>
      <c r="AE262" s="1407"/>
      <c r="AF262" s="1408"/>
      <c r="AG262" s="1406">
        <v>2</v>
      </c>
      <c r="AH262" s="1407"/>
      <c r="AI262" s="1408"/>
      <c r="AJ262" s="1406">
        <v>3</v>
      </c>
      <c r="AK262" s="1407"/>
      <c r="AL262" s="1408"/>
      <c r="AM262" s="1406">
        <v>4</v>
      </c>
      <c r="AN262" s="1407"/>
      <c r="AO262" s="1408"/>
      <c r="AP262" s="1406">
        <v>5</v>
      </c>
      <c r="AQ262" s="1407"/>
      <c r="AR262" s="1408"/>
      <c r="AS262" s="1406">
        <v>6</v>
      </c>
      <c r="AT262" s="1407"/>
      <c r="AU262" s="1408"/>
      <c r="AV262" s="1406" t="s">
        <v>182</v>
      </c>
      <c r="AW262" s="1407"/>
      <c r="AX262" s="1408"/>
      <c r="AY262" s="1406" t="s">
        <v>179</v>
      </c>
      <c r="AZ262" s="1407"/>
      <c r="BA262" s="1409"/>
      <c r="BC262" s="1405" t="s">
        <v>180</v>
      </c>
      <c r="BD262" s="1406">
        <v>1</v>
      </c>
      <c r="BE262" s="1407"/>
      <c r="BF262" s="1408"/>
      <c r="BG262" s="1406">
        <v>2</v>
      </c>
      <c r="BH262" s="1407"/>
      <c r="BI262" s="1408"/>
      <c r="BJ262" s="1406">
        <v>3</v>
      </c>
      <c r="BK262" s="1407"/>
      <c r="BL262" s="1408"/>
      <c r="BM262" s="1406">
        <v>4</v>
      </c>
      <c r="BN262" s="1407"/>
      <c r="BO262" s="1408"/>
      <c r="BP262" s="1406">
        <v>5</v>
      </c>
      <c r="BQ262" s="1407"/>
      <c r="BR262" s="1408"/>
      <c r="BS262" s="1406">
        <v>6</v>
      </c>
      <c r="BT262" s="1407"/>
      <c r="BU262" s="1408"/>
      <c r="BV262" s="1406" t="s">
        <v>182</v>
      </c>
      <c r="BW262" s="1407"/>
      <c r="BX262" s="1408"/>
      <c r="BY262" s="1406" t="s">
        <v>179</v>
      </c>
      <c r="BZ262" s="1407"/>
      <c r="CA262" s="1409"/>
    </row>
    <row r="263" spans="3:79" s="514" customFormat="1" ht="15.75">
      <c r="C263" s="1405"/>
      <c r="D263" s="518" t="s">
        <v>240</v>
      </c>
      <c r="E263" s="518" t="s">
        <v>241</v>
      </c>
      <c r="F263" s="518" t="s">
        <v>234</v>
      </c>
      <c r="G263" s="518" t="s">
        <v>240</v>
      </c>
      <c r="H263" s="518" t="s">
        <v>241</v>
      </c>
      <c r="I263" s="518" t="s">
        <v>234</v>
      </c>
      <c r="J263" s="518" t="s">
        <v>240</v>
      </c>
      <c r="K263" s="518" t="s">
        <v>241</v>
      </c>
      <c r="L263" s="518" t="s">
        <v>234</v>
      </c>
      <c r="M263" s="518" t="s">
        <v>240</v>
      </c>
      <c r="N263" s="518" t="s">
        <v>241</v>
      </c>
      <c r="O263" s="518" t="s">
        <v>234</v>
      </c>
      <c r="P263" s="518" t="s">
        <v>240</v>
      </c>
      <c r="Q263" s="518" t="s">
        <v>241</v>
      </c>
      <c r="R263" s="518" t="s">
        <v>234</v>
      </c>
      <c r="S263" s="518" t="s">
        <v>240</v>
      </c>
      <c r="T263" s="518" t="s">
        <v>241</v>
      </c>
      <c r="U263" s="518" t="s">
        <v>234</v>
      </c>
      <c r="V263" s="518" t="s">
        <v>240</v>
      </c>
      <c r="W263" s="518" t="s">
        <v>241</v>
      </c>
      <c r="X263" s="518" t="s">
        <v>234</v>
      </c>
      <c r="Y263" s="518" t="s">
        <v>240</v>
      </c>
      <c r="Z263" s="518" t="s">
        <v>241</v>
      </c>
      <c r="AA263" s="518" t="s">
        <v>234</v>
      </c>
      <c r="AB263" s="515"/>
      <c r="AC263" s="1405"/>
      <c r="AD263" s="518" t="s">
        <v>240</v>
      </c>
      <c r="AE263" s="518" t="s">
        <v>241</v>
      </c>
      <c r="AF263" s="518" t="s">
        <v>234</v>
      </c>
      <c r="AG263" s="518" t="s">
        <v>240</v>
      </c>
      <c r="AH263" s="518" t="s">
        <v>241</v>
      </c>
      <c r="AI263" s="518" t="s">
        <v>234</v>
      </c>
      <c r="AJ263" s="518" t="s">
        <v>240</v>
      </c>
      <c r="AK263" s="518" t="s">
        <v>241</v>
      </c>
      <c r="AL263" s="518" t="s">
        <v>234</v>
      </c>
      <c r="AM263" s="518" t="s">
        <v>240</v>
      </c>
      <c r="AN263" s="518" t="s">
        <v>241</v>
      </c>
      <c r="AO263" s="518" t="s">
        <v>234</v>
      </c>
      <c r="AP263" s="518" t="s">
        <v>240</v>
      </c>
      <c r="AQ263" s="518" t="s">
        <v>241</v>
      </c>
      <c r="AR263" s="518" t="s">
        <v>234</v>
      </c>
      <c r="AS263" s="518" t="s">
        <v>240</v>
      </c>
      <c r="AT263" s="518" t="s">
        <v>241</v>
      </c>
      <c r="AU263" s="518" t="s">
        <v>234</v>
      </c>
      <c r="AV263" s="518" t="s">
        <v>240</v>
      </c>
      <c r="AW263" s="518" t="s">
        <v>241</v>
      </c>
      <c r="AX263" s="518" t="s">
        <v>234</v>
      </c>
      <c r="AY263" s="518" t="s">
        <v>240</v>
      </c>
      <c r="AZ263" s="518" t="s">
        <v>241</v>
      </c>
      <c r="BA263" s="518" t="s">
        <v>234</v>
      </c>
      <c r="BC263" s="1405"/>
      <c r="BD263" s="518" t="s">
        <v>240</v>
      </c>
      <c r="BE263" s="518" t="s">
        <v>241</v>
      </c>
      <c r="BF263" s="518" t="s">
        <v>234</v>
      </c>
      <c r="BG263" s="518" t="s">
        <v>240</v>
      </c>
      <c r="BH263" s="518" t="s">
        <v>241</v>
      </c>
      <c r="BI263" s="518" t="s">
        <v>234</v>
      </c>
      <c r="BJ263" s="518" t="s">
        <v>240</v>
      </c>
      <c r="BK263" s="518" t="s">
        <v>241</v>
      </c>
      <c r="BL263" s="518" t="s">
        <v>234</v>
      </c>
      <c r="BM263" s="518" t="s">
        <v>240</v>
      </c>
      <c r="BN263" s="518" t="s">
        <v>241</v>
      </c>
      <c r="BO263" s="518" t="s">
        <v>234</v>
      </c>
      <c r="BP263" s="518" t="s">
        <v>240</v>
      </c>
      <c r="BQ263" s="518" t="s">
        <v>241</v>
      </c>
      <c r="BR263" s="518" t="s">
        <v>234</v>
      </c>
      <c r="BS263" s="518" t="s">
        <v>240</v>
      </c>
      <c r="BT263" s="518" t="s">
        <v>241</v>
      </c>
      <c r="BU263" s="518" t="s">
        <v>234</v>
      </c>
      <c r="BV263" s="518" t="s">
        <v>240</v>
      </c>
      <c r="BW263" s="518" t="s">
        <v>241</v>
      </c>
      <c r="BX263" s="518" t="s">
        <v>234</v>
      </c>
      <c r="BY263" s="518" t="s">
        <v>240</v>
      </c>
      <c r="BZ263" s="518" t="s">
        <v>241</v>
      </c>
      <c r="CA263" s="518" t="s">
        <v>234</v>
      </c>
    </row>
    <row r="264" spans="3:79" s="514" customFormat="1" ht="15.75">
      <c r="C264" s="519" t="s">
        <v>183</v>
      </c>
      <c r="D264" s="740"/>
      <c r="E264" s="740"/>
      <c r="F264" s="520">
        <f t="shared" ref="F264:F271" si="786">SUM(D264:E264)</f>
        <v>0</v>
      </c>
      <c r="G264" s="740"/>
      <c r="H264" s="740"/>
      <c r="I264" s="520">
        <f t="shared" ref="I264:I271" si="787">SUM(G264:H264)</f>
        <v>0</v>
      </c>
      <c r="J264" s="740"/>
      <c r="K264" s="740"/>
      <c r="L264" s="520">
        <f t="shared" ref="L264:L271" si="788">SUM(J264:K264)</f>
        <v>0</v>
      </c>
      <c r="M264" s="740"/>
      <c r="N264" s="740"/>
      <c r="O264" s="520">
        <f t="shared" ref="O264:O271" si="789">SUM(M264:N264)</f>
        <v>0</v>
      </c>
      <c r="P264" s="520"/>
      <c r="Q264" s="520"/>
      <c r="R264" s="520">
        <f>P264+Q264</f>
        <v>0</v>
      </c>
      <c r="S264" s="520"/>
      <c r="T264" s="520"/>
      <c r="U264" s="520">
        <f>S264+T264</f>
        <v>0</v>
      </c>
      <c r="V264" s="520"/>
      <c r="W264" s="520"/>
      <c r="X264" s="520">
        <f>V264+W264</f>
        <v>0</v>
      </c>
      <c r="Y264" s="521">
        <f t="shared" ref="Y264:Z271" si="790">D264+G264+J264+M264+P264+S264+V264</f>
        <v>0</v>
      </c>
      <c r="Z264" s="521">
        <f t="shared" si="790"/>
        <v>0</v>
      </c>
      <c r="AA264" s="522">
        <f>Y264+Z264</f>
        <v>0</v>
      </c>
      <c r="AB264" s="512"/>
      <c r="AC264" s="519" t="s">
        <v>183</v>
      </c>
      <c r="AD264" s="520"/>
      <c r="AE264" s="520"/>
      <c r="AF264" s="520">
        <f>AD264+AE264</f>
        <v>0</v>
      </c>
      <c r="AG264" s="520"/>
      <c r="AH264" s="520"/>
      <c r="AI264" s="520">
        <f>AG264+AH264</f>
        <v>0</v>
      </c>
      <c r="AJ264" s="520"/>
      <c r="AK264" s="520"/>
      <c r="AL264" s="520">
        <f>AJ264+AK264</f>
        <v>0</v>
      </c>
      <c r="AM264" s="520"/>
      <c r="AN264" s="520"/>
      <c r="AO264" s="520">
        <f>AM264+AN264</f>
        <v>0</v>
      </c>
      <c r="AP264" s="520"/>
      <c r="AQ264" s="520"/>
      <c r="AR264" s="520">
        <f>AP264+AQ264</f>
        <v>0</v>
      </c>
      <c r="AS264" s="520"/>
      <c r="AT264" s="520"/>
      <c r="AU264" s="520">
        <f>AS264+AT264</f>
        <v>0</v>
      </c>
      <c r="AV264" s="520"/>
      <c r="AW264" s="520"/>
      <c r="AX264" s="520">
        <f>AV264+AW264</f>
        <v>0</v>
      </c>
      <c r="AY264" s="521">
        <f>AD264+AG264+AJ264+AM264+AP264+AS264+AV264</f>
        <v>0</v>
      </c>
      <c r="AZ264" s="521">
        <f>AE264+AH264+AK264+AN264+AQ264+AT264+AW264</f>
        <v>0</v>
      </c>
      <c r="BA264" s="522">
        <f>AY264+AZ264</f>
        <v>0</v>
      </c>
      <c r="BC264" s="519" t="s">
        <v>183</v>
      </c>
      <c r="BD264" s="520">
        <f t="shared" ref="BD264:BD272" si="791">D264+AD264</f>
        <v>0</v>
      </c>
      <c r="BE264" s="520">
        <f t="shared" ref="BE264:BE272" si="792">E264+AE264</f>
        <v>0</v>
      </c>
      <c r="BF264" s="520">
        <f t="shared" ref="BF264:BF272" si="793">F264+AF264</f>
        <v>0</v>
      </c>
      <c r="BG264" s="520">
        <f t="shared" ref="BG264:BG272" si="794">G264+AG264</f>
        <v>0</v>
      </c>
      <c r="BH264" s="520">
        <f t="shared" ref="BH264:BH272" si="795">H264+AH264</f>
        <v>0</v>
      </c>
      <c r="BI264" s="520">
        <f t="shared" ref="BI264:BI272" si="796">I264+AI264</f>
        <v>0</v>
      </c>
      <c r="BJ264" s="520">
        <f t="shared" ref="BJ264:BJ272" si="797">J264+AJ264</f>
        <v>0</v>
      </c>
      <c r="BK264" s="520">
        <f t="shared" ref="BK264:BK272" si="798">K264+AK264</f>
        <v>0</v>
      </c>
      <c r="BL264" s="520">
        <f t="shared" ref="BL264:BL272" si="799">L264+AL264</f>
        <v>0</v>
      </c>
      <c r="BM264" s="520">
        <f t="shared" ref="BM264:BM272" si="800">M264+AM264</f>
        <v>0</v>
      </c>
      <c r="BN264" s="520">
        <f t="shared" ref="BN264:BN272" si="801">N264+AN264</f>
        <v>0</v>
      </c>
      <c r="BO264" s="520">
        <f t="shared" ref="BO264:BO272" si="802">O264+AO264</f>
        <v>0</v>
      </c>
      <c r="BP264" s="520">
        <f t="shared" ref="BP264:BP272" si="803">P264+AP264</f>
        <v>0</v>
      </c>
      <c r="BQ264" s="520">
        <f t="shared" ref="BQ264:BQ272" si="804">Q264+AQ264</f>
        <v>0</v>
      </c>
      <c r="BR264" s="520">
        <f t="shared" ref="BR264:BR272" si="805">R264+AR264</f>
        <v>0</v>
      </c>
      <c r="BS264" s="520">
        <f t="shared" ref="BS264:BS272" si="806">S264+AS264</f>
        <v>0</v>
      </c>
      <c r="BT264" s="520">
        <f t="shared" ref="BT264:BT272" si="807">T264+AT264</f>
        <v>0</v>
      </c>
      <c r="BU264" s="520">
        <f t="shared" ref="BU264:BU272" si="808">U264+AU264</f>
        <v>0</v>
      </c>
      <c r="BV264" s="520">
        <f t="shared" ref="BV264:BV272" si="809">V264+AV264</f>
        <v>0</v>
      </c>
      <c r="BW264" s="520">
        <f t="shared" ref="BW264:BW272" si="810">W264+AW264</f>
        <v>0</v>
      </c>
      <c r="BX264" s="520">
        <f t="shared" ref="BX264:BX272" si="811">X264+AX264</f>
        <v>0</v>
      </c>
      <c r="BY264" s="520">
        <f t="shared" ref="BY264:BY272" si="812">Y264+AY264</f>
        <v>0</v>
      </c>
      <c r="BZ264" s="520">
        <f t="shared" ref="BZ264:BZ272" si="813">Z264+AZ264</f>
        <v>0</v>
      </c>
      <c r="CA264" s="520">
        <f t="shared" ref="CA264:CA272" si="814">AA264+BA264</f>
        <v>0</v>
      </c>
    </row>
    <row r="265" spans="3:79" s="514" customFormat="1" ht="15.75">
      <c r="C265" s="519" t="s">
        <v>259</v>
      </c>
      <c r="D265" s="740"/>
      <c r="E265" s="740"/>
      <c r="F265" s="520">
        <f t="shared" si="786"/>
        <v>0</v>
      </c>
      <c r="G265" s="740"/>
      <c r="H265" s="740"/>
      <c r="I265" s="520">
        <f t="shared" si="787"/>
        <v>0</v>
      </c>
      <c r="J265" s="740"/>
      <c r="K265" s="740"/>
      <c r="L265" s="520">
        <f t="shared" si="788"/>
        <v>0</v>
      </c>
      <c r="M265" s="740"/>
      <c r="N265" s="740"/>
      <c r="O265" s="520">
        <f t="shared" si="789"/>
        <v>0</v>
      </c>
      <c r="P265" s="520"/>
      <c r="Q265" s="520"/>
      <c r="R265" s="520">
        <f t="shared" ref="R265:R271" si="815">P265+Q265</f>
        <v>0</v>
      </c>
      <c r="S265" s="520"/>
      <c r="T265" s="520"/>
      <c r="U265" s="520">
        <f t="shared" ref="U265:U271" si="816">S265+T265</f>
        <v>0</v>
      </c>
      <c r="V265" s="520"/>
      <c r="W265" s="520"/>
      <c r="X265" s="520">
        <f t="shared" ref="X265:X271" si="817">V265+W265</f>
        <v>0</v>
      </c>
      <c r="Y265" s="521">
        <f t="shared" si="790"/>
        <v>0</v>
      </c>
      <c r="Z265" s="521">
        <f t="shared" si="790"/>
        <v>0</v>
      </c>
      <c r="AA265" s="522">
        <f t="shared" ref="AA265:AA271" si="818">Y265+Z265</f>
        <v>0</v>
      </c>
      <c r="AB265" s="512"/>
      <c r="AC265" s="519" t="s">
        <v>259</v>
      </c>
      <c r="AD265" s="520"/>
      <c r="AE265" s="520"/>
      <c r="AF265" s="520">
        <f t="shared" ref="AF265:AF271" si="819">AD265+AE265</f>
        <v>0</v>
      </c>
      <c r="AG265" s="520"/>
      <c r="AH265" s="520"/>
      <c r="AI265" s="520">
        <f t="shared" ref="AI265:AI271" si="820">AG265+AH265</f>
        <v>0</v>
      </c>
      <c r="AJ265" s="520"/>
      <c r="AK265" s="520"/>
      <c r="AL265" s="520">
        <f t="shared" ref="AL265:AL271" si="821">AJ265+AK265</f>
        <v>0</v>
      </c>
      <c r="AM265" s="520"/>
      <c r="AN265" s="520"/>
      <c r="AO265" s="520">
        <f t="shared" ref="AO265:AO271" si="822">AM265+AN265</f>
        <v>0</v>
      </c>
      <c r="AP265" s="520"/>
      <c r="AQ265" s="520"/>
      <c r="AR265" s="520">
        <f t="shared" ref="AR265:AR271" si="823">AP265+AQ265</f>
        <v>0</v>
      </c>
      <c r="AS265" s="520"/>
      <c r="AT265" s="520"/>
      <c r="AU265" s="520">
        <f t="shared" ref="AU265:AU271" si="824">AS265+AT265</f>
        <v>0</v>
      </c>
      <c r="AV265" s="520"/>
      <c r="AW265" s="520"/>
      <c r="AX265" s="520">
        <f t="shared" ref="AX265:AX271" si="825">AV265+AW265</f>
        <v>0</v>
      </c>
      <c r="AY265" s="521">
        <f t="shared" ref="AY265:AY271" si="826">AD265+AG265+AJ265+AM265+AP265+AS265+AV265</f>
        <v>0</v>
      </c>
      <c r="AZ265" s="521">
        <f t="shared" ref="AZ265:AZ271" si="827">AE265+AH265+AK265+AN265+AQ265+AT265+AW265</f>
        <v>0</v>
      </c>
      <c r="BA265" s="522">
        <f t="shared" ref="BA265:BA271" si="828">AY265+AZ265</f>
        <v>0</v>
      </c>
      <c r="BC265" s="519" t="s">
        <v>259</v>
      </c>
      <c r="BD265" s="520">
        <f t="shared" si="791"/>
        <v>0</v>
      </c>
      <c r="BE265" s="520">
        <f t="shared" si="792"/>
        <v>0</v>
      </c>
      <c r="BF265" s="520">
        <f t="shared" si="793"/>
        <v>0</v>
      </c>
      <c r="BG265" s="520">
        <f t="shared" si="794"/>
        <v>0</v>
      </c>
      <c r="BH265" s="520">
        <f t="shared" si="795"/>
        <v>0</v>
      </c>
      <c r="BI265" s="520">
        <f t="shared" si="796"/>
        <v>0</v>
      </c>
      <c r="BJ265" s="520">
        <f t="shared" si="797"/>
        <v>0</v>
      </c>
      <c r="BK265" s="520">
        <f t="shared" si="798"/>
        <v>0</v>
      </c>
      <c r="BL265" s="520">
        <f t="shared" si="799"/>
        <v>0</v>
      </c>
      <c r="BM265" s="520">
        <f t="shared" si="800"/>
        <v>0</v>
      </c>
      <c r="BN265" s="520">
        <f t="shared" si="801"/>
        <v>0</v>
      </c>
      <c r="BO265" s="520">
        <f t="shared" si="802"/>
        <v>0</v>
      </c>
      <c r="BP265" s="520">
        <f t="shared" si="803"/>
        <v>0</v>
      </c>
      <c r="BQ265" s="520">
        <f t="shared" si="804"/>
        <v>0</v>
      </c>
      <c r="BR265" s="520">
        <f t="shared" si="805"/>
        <v>0</v>
      </c>
      <c r="BS265" s="520">
        <f t="shared" si="806"/>
        <v>0</v>
      </c>
      <c r="BT265" s="520">
        <f t="shared" si="807"/>
        <v>0</v>
      </c>
      <c r="BU265" s="520">
        <f t="shared" si="808"/>
        <v>0</v>
      </c>
      <c r="BV265" s="520">
        <f t="shared" si="809"/>
        <v>0</v>
      </c>
      <c r="BW265" s="520">
        <f t="shared" si="810"/>
        <v>0</v>
      </c>
      <c r="BX265" s="520">
        <f t="shared" si="811"/>
        <v>0</v>
      </c>
      <c r="BY265" s="520">
        <f t="shared" si="812"/>
        <v>0</v>
      </c>
      <c r="BZ265" s="520">
        <f t="shared" si="813"/>
        <v>0</v>
      </c>
      <c r="CA265" s="520">
        <f t="shared" si="814"/>
        <v>0</v>
      </c>
    </row>
    <row r="266" spans="3:79" s="514" customFormat="1" ht="15.75">
      <c r="C266" s="519" t="s">
        <v>260</v>
      </c>
      <c r="D266" s="740">
        <v>389</v>
      </c>
      <c r="E266" s="740">
        <v>228</v>
      </c>
      <c r="F266" s="520">
        <f t="shared" si="786"/>
        <v>617</v>
      </c>
      <c r="G266" s="740">
        <v>256</v>
      </c>
      <c r="H266" s="740">
        <v>153</v>
      </c>
      <c r="I266" s="520">
        <f t="shared" si="787"/>
        <v>409</v>
      </c>
      <c r="J266" s="740">
        <v>0</v>
      </c>
      <c r="K266" s="740">
        <v>0</v>
      </c>
      <c r="L266" s="520">
        <f t="shared" si="788"/>
        <v>0</v>
      </c>
      <c r="M266" s="740">
        <v>0</v>
      </c>
      <c r="N266" s="740">
        <v>0</v>
      </c>
      <c r="O266" s="520">
        <f t="shared" si="789"/>
        <v>0</v>
      </c>
      <c r="P266" s="520"/>
      <c r="Q266" s="520"/>
      <c r="R266" s="520">
        <f t="shared" si="815"/>
        <v>0</v>
      </c>
      <c r="S266" s="520"/>
      <c r="T266" s="520"/>
      <c r="U266" s="520">
        <f t="shared" si="816"/>
        <v>0</v>
      </c>
      <c r="V266" s="520"/>
      <c r="W266" s="520"/>
      <c r="X266" s="520">
        <f t="shared" si="817"/>
        <v>0</v>
      </c>
      <c r="Y266" s="521">
        <f t="shared" si="790"/>
        <v>645</v>
      </c>
      <c r="Z266" s="521">
        <f t="shared" si="790"/>
        <v>381</v>
      </c>
      <c r="AA266" s="522">
        <f t="shared" si="818"/>
        <v>1026</v>
      </c>
      <c r="AB266" s="512"/>
      <c r="AC266" s="519" t="s">
        <v>260</v>
      </c>
      <c r="AD266" s="520">
        <v>972</v>
      </c>
      <c r="AE266" s="520">
        <v>817</v>
      </c>
      <c r="AF266" s="520">
        <f t="shared" si="819"/>
        <v>1789</v>
      </c>
      <c r="AG266" s="520">
        <v>596</v>
      </c>
      <c r="AH266" s="520">
        <v>439</v>
      </c>
      <c r="AI266" s="520">
        <f t="shared" si="820"/>
        <v>1035</v>
      </c>
      <c r="AJ266" s="520">
        <v>0</v>
      </c>
      <c r="AK266" s="520">
        <v>0</v>
      </c>
      <c r="AL266" s="520">
        <f t="shared" si="821"/>
        <v>0</v>
      </c>
      <c r="AM266" s="520">
        <v>0</v>
      </c>
      <c r="AN266" s="520">
        <v>0</v>
      </c>
      <c r="AO266" s="520">
        <f t="shared" si="822"/>
        <v>0</v>
      </c>
      <c r="AP266" s="520">
        <v>0</v>
      </c>
      <c r="AQ266" s="520"/>
      <c r="AR266" s="520">
        <f t="shared" si="823"/>
        <v>0</v>
      </c>
      <c r="AS266" s="520"/>
      <c r="AT266" s="520"/>
      <c r="AU266" s="520">
        <f t="shared" si="824"/>
        <v>0</v>
      </c>
      <c r="AV266" s="520"/>
      <c r="AW266" s="520"/>
      <c r="AX266" s="520">
        <f t="shared" si="825"/>
        <v>0</v>
      </c>
      <c r="AY266" s="521">
        <f t="shared" si="826"/>
        <v>1568</v>
      </c>
      <c r="AZ266" s="521">
        <f t="shared" si="827"/>
        <v>1256</v>
      </c>
      <c r="BA266" s="522">
        <f t="shared" si="828"/>
        <v>2824</v>
      </c>
      <c r="BC266" s="519" t="s">
        <v>260</v>
      </c>
      <c r="BD266" s="520">
        <f t="shared" si="791"/>
        <v>1361</v>
      </c>
      <c r="BE266" s="520">
        <f t="shared" si="792"/>
        <v>1045</v>
      </c>
      <c r="BF266" s="520">
        <f t="shared" si="793"/>
        <v>2406</v>
      </c>
      <c r="BG266" s="520">
        <f t="shared" si="794"/>
        <v>852</v>
      </c>
      <c r="BH266" s="520">
        <f t="shared" si="795"/>
        <v>592</v>
      </c>
      <c r="BI266" s="520">
        <f t="shared" si="796"/>
        <v>1444</v>
      </c>
      <c r="BJ266" s="520">
        <f t="shared" si="797"/>
        <v>0</v>
      </c>
      <c r="BK266" s="520">
        <f t="shared" si="798"/>
        <v>0</v>
      </c>
      <c r="BL266" s="520">
        <f t="shared" si="799"/>
        <v>0</v>
      </c>
      <c r="BM266" s="520">
        <f t="shared" si="800"/>
        <v>0</v>
      </c>
      <c r="BN266" s="520">
        <f t="shared" si="801"/>
        <v>0</v>
      </c>
      <c r="BO266" s="520">
        <f t="shared" si="802"/>
        <v>0</v>
      </c>
      <c r="BP266" s="520">
        <f t="shared" si="803"/>
        <v>0</v>
      </c>
      <c r="BQ266" s="520">
        <f t="shared" si="804"/>
        <v>0</v>
      </c>
      <c r="BR266" s="520">
        <f t="shared" si="805"/>
        <v>0</v>
      </c>
      <c r="BS266" s="520">
        <f t="shared" si="806"/>
        <v>0</v>
      </c>
      <c r="BT266" s="520">
        <f t="shared" si="807"/>
        <v>0</v>
      </c>
      <c r="BU266" s="520">
        <f t="shared" si="808"/>
        <v>0</v>
      </c>
      <c r="BV266" s="520">
        <f t="shared" si="809"/>
        <v>0</v>
      </c>
      <c r="BW266" s="520">
        <f t="shared" si="810"/>
        <v>0</v>
      </c>
      <c r="BX266" s="520">
        <f t="shared" si="811"/>
        <v>0</v>
      </c>
      <c r="BY266" s="520">
        <f t="shared" si="812"/>
        <v>2213</v>
      </c>
      <c r="BZ266" s="520">
        <f t="shared" si="813"/>
        <v>1637</v>
      </c>
      <c r="CA266" s="520">
        <f t="shared" si="814"/>
        <v>3850</v>
      </c>
    </row>
    <row r="267" spans="3:79" s="514" customFormat="1" ht="15.75">
      <c r="C267" s="519" t="s">
        <v>261</v>
      </c>
      <c r="D267" s="740">
        <v>175</v>
      </c>
      <c r="E267" s="740">
        <v>185</v>
      </c>
      <c r="F267" s="520">
        <f t="shared" si="786"/>
        <v>360</v>
      </c>
      <c r="G267" s="740">
        <v>240</v>
      </c>
      <c r="H267" s="740">
        <v>210</v>
      </c>
      <c r="I267" s="520">
        <f t="shared" si="787"/>
        <v>450</v>
      </c>
      <c r="J267" s="740">
        <v>140</v>
      </c>
      <c r="K267" s="740">
        <v>122</v>
      </c>
      <c r="L267" s="520">
        <f t="shared" si="788"/>
        <v>262</v>
      </c>
      <c r="M267" s="740">
        <v>0</v>
      </c>
      <c r="N267" s="740">
        <v>0</v>
      </c>
      <c r="O267" s="520">
        <f t="shared" si="789"/>
        <v>0</v>
      </c>
      <c r="P267" s="520"/>
      <c r="Q267" s="520"/>
      <c r="R267" s="520">
        <f t="shared" si="815"/>
        <v>0</v>
      </c>
      <c r="S267" s="520"/>
      <c r="T267" s="520"/>
      <c r="U267" s="520">
        <f t="shared" si="816"/>
        <v>0</v>
      </c>
      <c r="V267" s="520"/>
      <c r="W267" s="520"/>
      <c r="X267" s="520">
        <f t="shared" si="817"/>
        <v>0</v>
      </c>
      <c r="Y267" s="521">
        <f t="shared" si="790"/>
        <v>555</v>
      </c>
      <c r="Z267" s="521">
        <f t="shared" si="790"/>
        <v>517</v>
      </c>
      <c r="AA267" s="522">
        <f t="shared" si="818"/>
        <v>1072</v>
      </c>
      <c r="AB267" s="512"/>
      <c r="AC267" s="519" t="s">
        <v>261</v>
      </c>
      <c r="AD267" s="520">
        <v>1081</v>
      </c>
      <c r="AE267" s="520">
        <v>892</v>
      </c>
      <c r="AF267" s="520">
        <f t="shared" si="819"/>
        <v>1973</v>
      </c>
      <c r="AG267" s="520">
        <v>1082</v>
      </c>
      <c r="AH267" s="520">
        <v>946</v>
      </c>
      <c r="AI267" s="520">
        <f t="shared" si="820"/>
        <v>2028</v>
      </c>
      <c r="AJ267" s="520">
        <v>48</v>
      </c>
      <c r="AK267" s="520">
        <v>16</v>
      </c>
      <c r="AL267" s="520">
        <f t="shared" si="821"/>
        <v>64</v>
      </c>
      <c r="AM267" s="520">
        <v>0</v>
      </c>
      <c r="AN267" s="520">
        <v>0</v>
      </c>
      <c r="AO267" s="520">
        <f t="shared" si="822"/>
        <v>0</v>
      </c>
      <c r="AP267" s="520">
        <v>0</v>
      </c>
      <c r="AQ267" s="520"/>
      <c r="AR267" s="520">
        <f t="shared" si="823"/>
        <v>0</v>
      </c>
      <c r="AS267" s="520"/>
      <c r="AT267" s="520"/>
      <c r="AU267" s="520">
        <f t="shared" si="824"/>
        <v>0</v>
      </c>
      <c r="AV267" s="520"/>
      <c r="AW267" s="520"/>
      <c r="AX267" s="520">
        <f t="shared" si="825"/>
        <v>0</v>
      </c>
      <c r="AY267" s="521">
        <f t="shared" si="826"/>
        <v>2211</v>
      </c>
      <c r="AZ267" s="521">
        <f t="shared" si="827"/>
        <v>1854</v>
      </c>
      <c r="BA267" s="522">
        <f t="shared" si="828"/>
        <v>4065</v>
      </c>
      <c r="BC267" s="519" t="s">
        <v>261</v>
      </c>
      <c r="BD267" s="520">
        <f t="shared" si="791"/>
        <v>1256</v>
      </c>
      <c r="BE267" s="520">
        <f t="shared" si="792"/>
        <v>1077</v>
      </c>
      <c r="BF267" s="520">
        <f t="shared" si="793"/>
        <v>2333</v>
      </c>
      <c r="BG267" s="520">
        <f t="shared" si="794"/>
        <v>1322</v>
      </c>
      <c r="BH267" s="520">
        <f t="shared" si="795"/>
        <v>1156</v>
      </c>
      <c r="BI267" s="520">
        <f t="shared" si="796"/>
        <v>2478</v>
      </c>
      <c r="BJ267" s="520">
        <f t="shared" si="797"/>
        <v>188</v>
      </c>
      <c r="BK267" s="520">
        <f t="shared" si="798"/>
        <v>138</v>
      </c>
      <c r="BL267" s="520">
        <f t="shared" si="799"/>
        <v>326</v>
      </c>
      <c r="BM267" s="520">
        <f t="shared" si="800"/>
        <v>0</v>
      </c>
      <c r="BN267" s="520">
        <f t="shared" si="801"/>
        <v>0</v>
      </c>
      <c r="BO267" s="520">
        <f t="shared" si="802"/>
        <v>0</v>
      </c>
      <c r="BP267" s="520">
        <f t="shared" si="803"/>
        <v>0</v>
      </c>
      <c r="BQ267" s="520">
        <f t="shared" si="804"/>
        <v>0</v>
      </c>
      <c r="BR267" s="520">
        <f t="shared" si="805"/>
        <v>0</v>
      </c>
      <c r="BS267" s="520">
        <f t="shared" si="806"/>
        <v>0</v>
      </c>
      <c r="BT267" s="520">
        <f t="shared" si="807"/>
        <v>0</v>
      </c>
      <c r="BU267" s="520">
        <f t="shared" si="808"/>
        <v>0</v>
      </c>
      <c r="BV267" s="520">
        <f t="shared" si="809"/>
        <v>0</v>
      </c>
      <c r="BW267" s="520">
        <f t="shared" si="810"/>
        <v>0</v>
      </c>
      <c r="BX267" s="520">
        <f t="shared" si="811"/>
        <v>0</v>
      </c>
      <c r="BY267" s="520">
        <f t="shared" si="812"/>
        <v>2766</v>
      </c>
      <c r="BZ267" s="520">
        <f t="shared" si="813"/>
        <v>2371</v>
      </c>
      <c r="CA267" s="520">
        <f t="shared" si="814"/>
        <v>5137</v>
      </c>
    </row>
    <row r="268" spans="3:79" s="514" customFormat="1" ht="15.75">
      <c r="C268" s="519" t="s">
        <v>262</v>
      </c>
      <c r="D268" s="740">
        <v>88</v>
      </c>
      <c r="E268" s="740">
        <v>91</v>
      </c>
      <c r="F268" s="520">
        <f t="shared" si="786"/>
        <v>179</v>
      </c>
      <c r="G268" s="740">
        <v>127</v>
      </c>
      <c r="H268" s="740">
        <v>190</v>
      </c>
      <c r="I268" s="520">
        <f t="shared" si="787"/>
        <v>317</v>
      </c>
      <c r="J268" s="740">
        <v>106</v>
      </c>
      <c r="K268" s="740">
        <v>88</v>
      </c>
      <c r="L268" s="520">
        <f t="shared" si="788"/>
        <v>194</v>
      </c>
      <c r="M268" s="740">
        <v>10</v>
      </c>
      <c r="N268" s="740">
        <v>8</v>
      </c>
      <c r="O268" s="520">
        <f t="shared" si="789"/>
        <v>18</v>
      </c>
      <c r="P268" s="520"/>
      <c r="Q268" s="520"/>
      <c r="R268" s="520">
        <f t="shared" si="815"/>
        <v>0</v>
      </c>
      <c r="S268" s="520"/>
      <c r="T268" s="520"/>
      <c r="U268" s="520">
        <f t="shared" si="816"/>
        <v>0</v>
      </c>
      <c r="V268" s="520"/>
      <c r="W268" s="520"/>
      <c r="X268" s="520">
        <f t="shared" si="817"/>
        <v>0</v>
      </c>
      <c r="Y268" s="521">
        <f t="shared" si="790"/>
        <v>331</v>
      </c>
      <c r="Z268" s="521">
        <f t="shared" si="790"/>
        <v>377</v>
      </c>
      <c r="AA268" s="522">
        <f t="shared" si="818"/>
        <v>708</v>
      </c>
      <c r="AB268" s="512"/>
      <c r="AC268" s="519" t="s">
        <v>262</v>
      </c>
      <c r="AD268" s="520">
        <v>172</v>
      </c>
      <c r="AE268" s="520">
        <v>284</v>
      </c>
      <c r="AF268" s="520">
        <f t="shared" si="819"/>
        <v>456</v>
      </c>
      <c r="AG268" s="520">
        <v>515</v>
      </c>
      <c r="AH268" s="520">
        <v>562</v>
      </c>
      <c r="AI268" s="520">
        <f t="shared" si="820"/>
        <v>1077</v>
      </c>
      <c r="AJ268" s="520">
        <v>32</v>
      </c>
      <c r="AK268" s="520">
        <v>14</v>
      </c>
      <c r="AL268" s="520">
        <f t="shared" si="821"/>
        <v>46</v>
      </c>
      <c r="AM268" s="520">
        <v>8</v>
      </c>
      <c r="AN268" s="520">
        <v>1</v>
      </c>
      <c r="AO268" s="520">
        <f t="shared" si="822"/>
        <v>9</v>
      </c>
      <c r="AP268" s="520">
        <v>0</v>
      </c>
      <c r="AQ268" s="520"/>
      <c r="AR268" s="520">
        <f t="shared" si="823"/>
        <v>0</v>
      </c>
      <c r="AS268" s="520"/>
      <c r="AT268" s="520"/>
      <c r="AU268" s="520">
        <f t="shared" si="824"/>
        <v>0</v>
      </c>
      <c r="AV268" s="520"/>
      <c r="AW268" s="520"/>
      <c r="AX268" s="520">
        <f t="shared" si="825"/>
        <v>0</v>
      </c>
      <c r="AY268" s="521">
        <f t="shared" si="826"/>
        <v>727</v>
      </c>
      <c r="AZ268" s="521">
        <f t="shared" si="827"/>
        <v>861</v>
      </c>
      <c r="BA268" s="522">
        <f t="shared" si="828"/>
        <v>1588</v>
      </c>
      <c r="BC268" s="519" t="s">
        <v>262</v>
      </c>
      <c r="BD268" s="520">
        <f t="shared" si="791"/>
        <v>260</v>
      </c>
      <c r="BE268" s="520">
        <f t="shared" si="792"/>
        <v>375</v>
      </c>
      <c r="BF268" s="520">
        <f t="shared" si="793"/>
        <v>635</v>
      </c>
      <c r="BG268" s="520">
        <f t="shared" si="794"/>
        <v>642</v>
      </c>
      <c r="BH268" s="520">
        <f t="shared" si="795"/>
        <v>752</v>
      </c>
      <c r="BI268" s="520">
        <f t="shared" si="796"/>
        <v>1394</v>
      </c>
      <c r="BJ268" s="520">
        <f t="shared" si="797"/>
        <v>138</v>
      </c>
      <c r="BK268" s="520">
        <f t="shared" si="798"/>
        <v>102</v>
      </c>
      <c r="BL268" s="520">
        <f t="shared" si="799"/>
        <v>240</v>
      </c>
      <c r="BM268" s="520">
        <f t="shared" si="800"/>
        <v>18</v>
      </c>
      <c r="BN268" s="520">
        <f t="shared" si="801"/>
        <v>9</v>
      </c>
      <c r="BO268" s="520">
        <f t="shared" si="802"/>
        <v>27</v>
      </c>
      <c r="BP268" s="520">
        <f t="shared" si="803"/>
        <v>0</v>
      </c>
      <c r="BQ268" s="520">
        <f t="shared" si="804"/>
        <v>0</v>
      </c>
      <c r="BR268" s="520">
        <f t="shared" si="805"/>
        <v>0</v>
      </c>
      <c r="BS268" s="520">
        <f t="shared" si="806"/>
        <v>0</v>
      </c>
      <c r="BT268" s="520">
        <f t="shared" si="807"/>
        <v>0</v>
      </c>
      <c r="BU268" s="520">
        <f t="shared" si="808"/>
        <v>0</v>
      </c>
      <c r="BV268" s="520">
        <f t="shared" si="809"/>
        <v>0</v>
      </c>
      <c r="BW268" s="520">
        <f t="shared" si="810"/>
        <v>0</v>
      </c>
      <c r="BX268" s="520">
        <f t="shared" si="811"/>
        <v>0</v>
      </c>
      <c r="BY268" s="520">
        <f t="shared" si="812"/>
        <v>1058</v>
      </c>
      <c r="BZ268" s="520">
        <f t="shared" si="813"/>
        <v>1238</v>
      </c>
      <c r="CA268" s="520">
        <f t="shared" si="814"/>
        <v>2296</v>
      </c>
    </row>
    <row r="269" spans="3:79" s="514" customFormat="1" ht="15.75">
      <c r="C269" s="519" t="s">
        <v>263</v>
      </c>
      <c r="D269" s="740">
        <v>20</v>
      </c>
      <c r="E269" s="740">
        <v>27</v>
      </c>
      <c r="F269" s="520">
        <f t="shared" si="786"/>
        <v>47</v>
      </c>
      <c r="G269" s="740">
        <v>14</v>
      </c>
      <c r="H269" s="740">
        <v>95</v>
      </c>
      <c r="I269" s="520">
        <f t="shared" si="787"/>
        <v>109</v>
      </c>
      <c r="J269" s="740">
        <v>62</v>
      </c>
      <c r="K269" s="740">
        <v>64</v>
      </c>
      <c r="L269" s="520">
        <f t="shared" si="788"/>
        <v>126</v>
      </c>
      <c r="M269" s="740">
        <v>8</v>
      </c>
      <c r="N269" s="740">
        <v>2</v>
      </c>
      <c r="O269" s="520">
        <f t="shared" si="789"/>
        <v>10</v>
      </c>
      <c r="P269" s="520"/>
      <c r="Q269" s="520"/>
      <c r="R269" s="520">
        <f t="shared" si="815"/>
        <v>0</v>
      </c>
      <c r="S269" s="520"/>
      <c r="T269" s="520"/>
      <c r="U269" s="520">
        <f t="shared" si="816"/>
        <v>0</v>
      </c>
      <c r="V269" s="520"/>
      <c r="W269" s="520"/>
      <c r="X269" s="520">
        <f t="shared" si="817"/>
        <v>0</v>
      </c>
      <c r="Y269" s="521">
        <f t="shared" si="790"/>
        <v>104</v>
      </c>
      <c r="Z269" s="521">
        <f t="shared" si="790"/>
        <v>188</v>
      </c>
      <c r="AA269" s="522">
        <f t="shared" si="818"/>
        <v>292</v>
      </c>
      <c r="AB269" s="512"/>
      <c r="AC269" s="519" t="s">
        <v>263</v>
      </c>
      <c r="AD269" s="520">
        <v>0</v>
      </c>
      <c r="AE269" s="520">
        <v>13</v>
      </c>
      <c r="AF269" s="520">
        <f t="shared" si="819"/>
        <v>13</v>
      </c>
      <c r="AG269" s="520">
        <v>106</v>
      </c>
      <c r="AH269" s="520">
        <v>206</v>
      </c>
      <c r="AI269" s="520">
        <f t="shared" si="820"/>
        <v>312</v>
      </c>
      <c r="AJ269" s="520">
        <v>18</v>
      </c>
      <c r="AK269" s="520">
        <v>7</v>
      </c>
      <c r="AL269" s="520">
        <f t="shared" si="821"/>
        <v>25</v>
      </c>
      <c r="AM269" s="520">
        <v>4</v>
      </c>
      <c r="AN269" s="520">
        <v>6</v>
      </c>
      <c r="AO269" s="520">
        <f t="shared" si="822"/>
        <v>10</v>
      </c>
      <c r="AP269" s="520">
        <v>0</v>
      </c>
      <c r="AQ269" s="520"/>
      <c r="AR269" s="520">
        <f t="shared" si="823"/>
        <v>0</v>
      </c>
      <c r="AS269" s="520"/>
      <c r="AT269" s="520"/>
      <c r="AU269" s="520">
        <f t="shared" si="824"/>
        <v>0</v>
      </c>
      <c r="AV269" s="520"/>
      <c r="AW269" s="520"/>
      <c r="AX269" s="520">
        <f t="shared" si="825"/>
        <v>0</v>
      </c>
      <c r="AY269" s="521">
        <f t="shared" si="826"/>
        <v>128</v>
      </c>
      <c r="AZ269" s="521">
        <f t="shared" si="827"/>
        <v>232</v>
      </c>
      <c r="BA269" s="522">
        <f t="shared" si="828"/>
        <v>360</v>
      </c>
      <c r="BC269" s="519" t="s">
        <v>263</v>
      </c>
      <c r="BD269" s="520">
        <f t="shared" si="791"/>
        <v>20</v>
      </c>
      <c r="BE269" s="520">
        <f t="shared" si="792"/>
        <v>40</v>
      </c>
      <c r="BF269" s="520">
        <f t="shared" si="793"/>
        <v>60</v>
      </c>
      <c r="BG269" s="520">
        <f t="shared" si="794"/>
        <v>120</v>
      </c>
      <c r="BH269" s="520">
        <f t="shared" si="795"/>
        <v>301</v>
      </c>
      <c r="BI269" s="520">
        <f t="shared" si="796"/>
        <v>421</v>
      </c>
      <c r="BJ269" s="520">
        <f t="shared" si="797"/>
        <v>80</v>
      </c>
      <c r="BK269" s="520">
        <f t="shared" si="798"/>
        <v>71</v>
      </c>
      <c r="BL269" s="520">
        <f t="shared" si="799"/>
        <v>151</v>
      </c>
      <c r="BM269" s="520">
        <f t="shared" si="800"/>
        <v>12</v>
      </c>
      <c r="BN269" s="520">
        <f t="shared" si="801"/>
        <v>8</v>
      </c>
      <c r="BO269" s="520">
        <f t="shared" si="802"/>
        <v>20</v>
      </c>
      <c r="BP269" s="520">
        <f t="shared" si="803"/>
        <v>0</v>
      </c>
      <c r="BQ269" s="520">
        <f t="shared" si="804"/>
        <v>0</v>
      </c>
      <c r="BR269" s="520">
        <f t="shared" si="805"/>
        <v>0</v>
      </c>
      <c r="BS269" s="520">
        <f t="shared" si="806"/>
        <v>0</v>
      </c>
      <c r="BT269" s="520">
        <f t="shared" si="807"/>
        <v>0</v>
      </c>
      <c r="BU269" s="520">
        <f t="shared" si="808"/>
        <v>0</v>
      </c>
      <c r="BV269" s="520">
        <f t="shared" si="809"/>
        <v>0</v>
      </c>
      <c r="BW269" s="520">
        <f t="shared" si="810"/>
        <v>0</v>
      </c>
      <c r="BX269" s="520">
        <f t="shared" si="811"/>
        <v>0</v>
      </c>
      <c r="BY269" s="520">
        <f t="shared" si="812"/>
        <v>232</v>
      </c>
      <c r="BZ269" s="520">
        <f t="shared" si="813"/>
        <v>420</v>
      </c>
      <c r="CA269" s="520">
        <f t="shared" si="814"/>
        <v>652</v>
      </c>
    </row>
    <row r="270" spans="3:79" s="514" customFormat="1" ht="15.75">
      <c r="C270" s="519" t="s">
        <v>264</v>
      </c>
      <c r="D270" s="740">
        <v>0</v>
      </c>
      <c r="E270" s="740">
        <v>0</v>
      </c>
      <c r="F270" s="520">
        <f t="shared" si="786"/>
        <v>0</v>
      </c>
      <c r="G270" s="740">
        <v>0</v>
      </c>
      <c r="H270" s="740">
        <v>0</v>
      </c>
      <c r="I270" s="520">
        <f t="shared" si="787"/>
        <v>0</v>
      </c>
      <c r="J270" s="740">
        <v>0</v>
      </c>
      <c r="K270" s="740">
        <v>0</v>
      </c>
      <c r="L270" s="520">
        <f t="shared" si="788"/>
        <v>0</v>
      </c>
      <c r="M270" s="740">
        <v>2</v>
      </c>
      <c r="N270" s="740">
        <v>0</v>
      </c>
      <c r="O270" s="520">
        <f t="shared" si="789"/>
        <v>2</v>
      </c>
      <c r="P270" s="520"/>
      <c r="Q270" s="520"/>
      <c r="R270" s="520">
        <f t="shared" si="815"/>
        <v>0</v>
      </c>
      <c r="S270" s="520"/>
      <c r="T270" s="520"/>
      <c r="U270" s="520">
        <f t="shared" si="816"/>
        <v>0</v>
      </c>
      <c r="V270" s="520"/>
      <c r="W270" s="520"/>
      <c r="X270" s="520">
        <f t="shared" si="817"/>
        <v>0</v>
      </c>
      <c r="Y270" s="521">
        <f t="shared" si="790"/>
        <v>2</v>
      </c>
      <c r="Z270" s="521">
        <f t="shared" si="790"/>
        <v>0</v>
      </c>
      <c r="AA270" s="522">
        <f t="shared" si="818"/>
        <v>2</v>
      </c>
      <c r="AB270" s="512"/>
      <c r="AC270" s="519" t="s">
        <v>264</v>
      </c>
      <c r="AD270" s="520">
        <v>0</v>
      </c>
      <c r="AE270" s="520">
        <v>0</v>
      </c>
      <c r="AF270" s="520">
        <f t="shared" si="819"/>
        <v>0</v>
      </c>
      <c r="AG270" s="520">
        <v>9</v>
      </c>
      <c r="AH270" s="520">
        <v>3</v>
      </c>
      <c r="AI270" s="520">
        <f t="shared" si="820"/>
        <v>12</v>
      </c>
      <c r="AJ270" s="520">
        <v>3</v>
      </c>
      <c r="AK270" s="520">
        <v>2</v>
      </c>
      <c r="AL270" s="520">
        <f t="shared" si="821"/>
        <v>5</v>
      </c>
      <c r="AM270" s="520">
        <v>1</v>
      </c>
      <c r="AN270" s="520">
        <v>1</v>
      </c>
      <c r="AO270" s="520">
        <f t="shared" si="822"/>
        <v>2</v>
      </c>
      <c r="AP270" s="520">
        <v>1</v>
      </c>
      <c r="AQ270" s="520"/>
      <c r="AR270" s="520">
        <f t="shared" si="823"/>
        <v>1</v>
      </c>
      <c r="AS270" s="520"/>
      <c r="AT270" s="520"/>
      <c r="AU270" s="520">
        <f t="shared" si="824"/>
        <v>0</v>
      </c>
      <c r="AV270" s="520"/>
      <c r="AW270" s="520"/>
      <c r="AX270" s="520">
        <f t="shared" si="825"/>
        <v>0</v>
      </c>
      <c r="AY270" s="521">
        <f t="shared" si="826"/>
        <v>14</v>
      </c>
      <c r="AZ270" s="521">
        <f t="shared" si="827"/>
        <v>6</v>
      </c>
      <c r="BA270" s="522">
        <f t="shared" si="828"/>
        <v>20</v>
      </c>
      <c r="BC270" s="519" t="s">
        <v>264</v>
      </c>
      <c r="BD270" s="520">
        <f t="shared" si="791"/>
        <v>0</v>
      </c>
      <c r="BE270" s="520">
        <f t="shared" si="792"/>
        <v>0</v>
      </c>
      <c r="BF270" s="520">
        <f t="shared" si="793"/>
        <v>0</v>
      </c>
      <c r="BG270" s="520">
        <f t="shared" si="794"/>
        <v>9</v>
      </c>
      <c r="BH270" s="520">
        <f t="shared" si="795"/>
        <v>3</v>
      </c>
      <c r="BI270" s="520">
        <f t="shared" si="796"/>
        <v>12</v>
      </c>
      <c r="BJ270" s="520">
        <f t="shared" si="797"/>
        <v>3</v>
      </c>
      <c r="BK270" s="520">
        <f t="shared" si="798"/>
        <v>2</v>
      </c>
      <c r="BL270" s="520">
        <f t="shared" si="799"/>
        <v>5</v>
      </c>
      <c r="BM270" s="520">
        <f t="shared" si="800"/>
        <v>3</v>
      </c>
      <c r="BN270" s="520">
        <f t="shared" si="801"/>
        <v>1</v>
      </c>
      <c r="BO270" s="520">
        <f t="shared" si="802"/>
        <v>4</v>
      </c>
      <c r="BP270" s="520">
        <f t="shared" si="803"/>
        <v>1</v>
      </c>
      <c r="BQ270" s="520">
        <f t="shared" si="804"/>
        <v>0</v>
      </c>
      <c r="BR270" s="520">
        <f t="shared" si="805"/>
        <v>1</v>
      </c>
      <c r="BS270" s="520">
        <f t="shared" si="806"/>
        <v>0</v>
      </c>
      <c r="BT270" s="520">
        <f t="shared" si="807"/>
        <v>0</v>
      </c>
      <c r="BU270" s="520">
        <f t="shared" si="808"/>
        <v>0</v>
      </c>
      <c r="BV270" s="520">
        <f t="shared" si="809"/>
        <v>0</v>
      </c>
      <c r="BW270" s="520">
        <f t="shared" si="810"/>
        <v>0</v>
      </c>
      <c r="BX270" s="520">
        <f t="shared" si="811"/>
        <v>0</v>
      </c>
      <c r="BY270" s="520">
        <f t="shared" si="812"/>
        <v>16</v>
      </c>
      <c r="BZ270" s="520">
        <f t="shared" si="813"/>
        <v>6</v>
      </c>
      <c r="CA270" s="520">
        <f t="shared" si="814"/>
        <v>22</v>
      </c>
    </row>
    <row r="271" spans="3:79" s="514" customFormat="1" ht="15.75">
      <c r="C271" s="519" t="s">
        <v>184</v>
      </c>
      <c r="D271" s="740"/>
      <c r="E271" s="740"/>
      <c r="F271" s="520">
        <f t="shared" si="786"/>
        <v>0</v>
      </c>
      <c r="G271" s="740"/>
      <c r="H271" s="740"/>
      <c r="I271" s="520">
        <f t="shared" si="787"/>
        <v>0</v>
      </c>
      <c r="J271" s="740"/>
      <c r="K271" s="740"/>
      <c r="L271" s="520">
        <f t="shared" si="788"/>
        <v>0</v>
      </c>
      <c r="M271" s="740"/>
      <c r="N271" s="740"/>
      <c r="O271" s="520">
        <f t="shared" si="789"/>
        <v>0</v>
      </c>
      <c r="P271" s="520"/>
      <c r="Q271" s="520"/>
      <c r="R271" s="520">
        <f t="shared" si="815"/>
        <v>0</v>
      </c>
      <c r="S271" s="520"/>
      <c r="T271" s="520"/>
      <c r="U271" s="520">
        <f t="shared" si="816"/>
        <v>0</v>
      </c>
      <c r="V271" s="520"/>
      <c r="W271" s="520"/>
      <c r="X271" s="520">
        <f t="shared" si="817"/>
        <v>0</v>
      </c>
      <c r="Y271" s="521">
        <f t="shared" si="790"/>
        <v>0</v>
      </c>
      <c r="Z271" s="521">
        <f t="shared" si="790"/>
        <v>0</v>
      </c>
      <c r="AA271" s="522">
        <f t="shared" si="818"/>
        <v>0</v>
      </c>
      <c r="AB271" s="512"/>
      <c r="AC271" s="519" t="s">
        <v>184</v>
      </c>
      <c r="AD271" s="520"/>
      <c r="AE271" s="520"/>
      <c r="AF271" s="520">
        <f t="shared" si="819"/>
        <v>0</v>
      </c>
      <c r="AG271" s="520"/>
      <c r="AH271" s="520"/>
      <c r="AI271" s="520">
        <f t="shared" si="820"/>
        <v>0</v>
      </c>
      <c r="AJ271" s="520"/>
      <c r="AK271" s="520"/>
      <c r="AL271" s="520">
        <f t="shared" si="821"/>
        <v>0</v>
      </c>
      <c r="AM271" s="520"/>
      <c r="AN271" s="520"/>
      <c r="AO271" s="520">
        <f t="shared" si="822"/>
        <v>0</v>
      </c>
      <c r="AP271" s="520"/>
      <c r="AQ271" s="520"/>
      <c r="AR271" s="520">
        <f t="shared" si="823"/>
        <v>0</v>
      </c>
      <c r="AS271" s="520"/>
      <c r="AT271" s="520"/>
      <c r="AU271" s="520">
        <f t="shared" si="824"/>
        <v>0</v>
      </c>
      <c r="AV271" s="520"/>
      <c r="AW271" s="520"/>
      <c r="AX271" s="520">
        <f t="shared" si="825"/>
        <v>0</v>
      </c>
      <c r="AY271" s="521">
        <f t="shared" si="826"/>
        <v>0</v>
      </c>
      <c r="AZ271" s="521">
        <f t="shared" si="827"/>
        <v>0</v>
      </c>
      <c r="BA271" s="522">
        <f t="shared" si="828"/>
        <v>0</v>
      </c>
      <c r="BC271" s="519" t="s">
        <v>184</v>
      </c>
      <c r="BD271" s="520">
        <f t="shared" si="791"/>
        <v>0</v>
      </c>
      <c r="BE271" s="520">
        <f t="shared" si="792"/>
        <v>0</v>
      </c>
      <c r="BF271" s="520">
        <f t="shared" si="793"/>
        <v>0</v>
      </c>
      <c r="BG271" s="520">
        <f t="shared" si="794"/>
        <v>0</v>
      </c>
      <c r="BH271" s="520">
        <f t="shared" si="795"/>
        <v>0</v>
      </c>
      <c r="BI271" s="520">
        <f t="shared" si="796"/>
        <v>0</v>
      </c>
      <c r="BJ271" s="520">
        <f t="shared" si="797"/>
        <v>0</v>
      </c>
      <c r="BK271" s="520">
        <f t="shared" si="798"/>
        <v>0</v>
      </c>
      <c r="BL271" s="520">
        <f t="shared" si="799"/>
        <v>0</v>
      </c>
      <c r="BM271" s="520">
        <f t="shared" si="800"/>
        <v>0</v>
      </c>
      <c r="BN271" s="520">
        <f t="shared" si="801"/>
        <v>0</v>
      </c>
      <c r="BO271" s="520">
        <f t="shared" si="802"/>
        <v>0</v>
      </c>
      <c r="BP271" s="520">
        <f t="shared" si="803"/>
        <v>0</v>
      </c>
      <c r="BQ271" s="520">
        <f t="shared" si="804"/>
        <v>0</v>
      </c>
      <c r="BR271" s="520">
        <f t="shared" si="805"/>
        <v>0</v>
      </c>
      <c r="BS271" s="520">
        <f t="shared" si="806"/>
        <v>0</v>
      </c>
      <c r="BT271" s="520">
        <f t="shared" si="807"/>
        <v>0</v>
      </c>
      <c r="BU271" s="520">
        <f t="shared" si="808"/>
        <v>0</v>
      </c>
      <c r="BV271" s="520">
        <f t="shared" si="809"/>
        <v>0</v>
      </c>
      <c r="BW271" s="520">
        <f t="shared" si="810"/>
        <v>0</v>
      </c>
      <c r="BX271" s="520">
        <f t="shared" si="811"/>
        <v>0</v>
      </c>
      <c r="BY271" s="520">
        <f t="shared" si="812"/>
        <v>0</v>
      </c>
      <c r="BZ271" s="520">
        <f t="shared" si="813"/>
        <v>0</v>
      </c>
      <c r="CA271" s="520">
        <f t="shared" si="814"/>
        <v>0</v>
      </c>
    </row>
    <row r="272" spans="3:79" s="514" customFormat="1" ht="15.75">
      <c r="C272" s="519" t="s">
        <v>6</v>
      </c>
      <c r="D272" s="520">
        <f>SUM(D264:D271)</f>
        <v>672</v>
      </c>
      <c r="E272" s="520">
        <f>SUM(E264:E271)</f>
        <v>531</v>
      </c>
      <c r="F272" s="520">
        <f>SUM(F264:F271)</f>
        <v>1203</v>
      </c>
      <c r="G272" s="520">
        <f t="shared" ref="G272:AA272" si="829">SUM(G264:G271)</f>
        <v>637</v>
      </c>
      <c r="H272" s="520">
        <f t="shared" si="829"/>
        <v>648</v>
      </c>
      <c r="I272" s="520">
        <f t="shared" si="829"/>
        <v>1285</v>
      </c>
      <c r="J272" s="520">
        <f t="shared" si="829"/>
        <v>308</v>
      </c>
      <c r="K272" s="520">
        <f t="shared" si="829"/>
        <v>274</v>
      </c>
      <c r="L272" s="520">
        <f t="shared" si="829"/>
        <v>582</v>
      </c>
      <c r="M272" s="520">
        <f t="shared" si="829"/>
        <v>20</v>
      </c>
      <c r="N272" s="520">
        <f t="shared" si="829"/>
        <v>10</v>
      </c>
      <c r="O272" s="520">
        <f t="shared" si="829"/>
        <v>30</v>
      </c>
      <c r="P272" s="520">
        <f t="shared" si="829"/>
        <v>0</v>
      </c>
      <c r="Q272" s="520">
        <f t="shared" si="829"/>
        <v>0</v>
      </c>
      <c r="R272" s="520">
        <f t="shared" si="829"/>
        <v>0</v>
      </c>
      <c r="S272" s="520">
        <f t="shared" si="829"/>
        <v>0</v>
      </c>
      <c r="T272" s="520">
        <f t="shared" si="829"/>
        <v>0</v>
      </c>
      <c r="U272" s="520">
        <f t="shared" si="829"/>
        <v>0</v>
      </c>
      <c r="V272" s="520">
        <f t="shared" si="829"/>
        <v>0</v>
      </c>
      <c r="W272" s="520">
        <f t="shared" si="829"/>
        <v>0</v>
      </c>
      <c r="X272" s="520">
        <f t="shared" si="829"/>
        <v>0</v>
      </c>
      <c r="Y272" s="520">
        <f t="shared" si="829"/>
        <v>1637</v>
      </c>
      <c r="Z272" s="520">
        <f t="shared" si="829"/>
        <v>1463</v>
      </c>
      <c r="AA272" s="520">
        <f t="shared" si="829"/>
        <v>3100</v>
      </c>
      <c r="AB272" s="512"/>
      <c r="AC272" s="519" t="s">
        <v>6</v>
      </c>
      <c r="AD272" s="520">
        <f>SUM(AD264:AD271)</f>
        <v>2225</v>
      </c>
      <c r="AE272" s="520">
        <f t="shared" ref="AE272" si="830">SUM(AE264:AE271)</f>
        <v>2006</v>
      </c>
      <c r="AF272" s="520">
        <f>SUM(AF264:AF271)</f>
        <v>4231</v>
      </c>
      <c r="AG272" s="520">
        <f t="shared" ref="AG272:AW272" si="831">SUM(AG264:AG271)</f>
        <v>2308</v>
      </c>
      <c r="AH272" s="520">
        <f t="shared" si="831"/>
        <v>2156</v>
      </c>
      <c r="AI272" s="520">
        <f t="shared" si="831"/>
        <v>4464</v>
      </c>
      <c r="AJ272" s="520">
        <f t="shared" si="831"/>
        <v>101</v>
      </c>
      <c r="AK272" s="520">
        <f t="shared" si="831"/>
        <v>39</v>
      </c>
      <c r="AL272" s="520">
        <f t="shared" si="831"/>
        <v>140</v>
      </c>
      <c r="AM272" s="520">
        <f t="shared" si="831"/>
        <v>13</v>
      </c>
      <c r="AN272" s="520">
        <f t="shared" si="831"/>
        <v>8</v>
      </c>
      <c r="AO272" s="520">
        <f t="shared" si="831"/>
        <v>21</v>
      </c>
      <c r="AP272" s="520">
        <f t="shared" si="831"/>
        <v>1</v>
      </c>
      <c r="AQ272" s="520">
        <f t="shared" si="831"/>
        <v>0</v>
      </c>
      <c r="AR272" s="520">
        <f t="shared" si="831"/>
        <v>1</v>
      </c>
      <c r="AS272" s="520">
        <f t="shared" si="831"/>
        <v>0</v>
      </c>
      <c r="AT272" s="520">
        <f t="shared" si="831"/>
        <v>0</v>
      </c>
      <c r="AU272" s="520">
        <f t="shared" si="831"/>
        <v>0</v>
      </c>
      <c r="AV272" s="520">
        <f t="shared" si="831"/>
        <v>0</v>
      </c>
      <c r="AW272" s="520">
        <f t="shared" si="831"/>
        <v>0</v>
      </c>
      <c r="AX272" s="520">
        <f t="shared" ref="AX272:BA272" si="832">SUM(AX264:AX271)</f>
        <v>0</v>
      </c>
      <c r="AY272" s="520">
        <f t="shared" si="832"/>
        <v>4648</v>
      </c>
      <c r="AZ272" s="520">
        <f t="shared" si="832"/>
        <v>4209</v>
      </c>
      <c r="BA272" s="520">
        <f t="shared" si="832"/>
        <v>8857</v>
      </c>
      <c r="BC272" s="519" t="s">
        <v>6</v>
      </c>
      <c r="BD272" s="520">
        <f t="shared" si="791"/>
        <v>2897</v>
      </c>
      <c r="BE272" s="520">
        <f t="shared" si="792"/>
        <v>2537</v>
      </c>
      <c r="BF272" s="520">
        <f t="shared" si="793"/>
        <v>5434</v>
      </c>
      <c r="BG272" s="520">
        <f t="shared" si="794"/>
        <v>2945</v>
      </c>
      <c r="BH272" s="520">
        <f t="shared" si="795"/>
        <v>2804</v>
      </c>
      <c r="BI272" s="520">
        <f t="shared" si="796"/>
        <v>5749</v>
      </c>
      <c r="BJ272" s="520">
        <f t="shared" si="797"/>
        <v>409</v>
      </c>
      <c r="BK272" s="520">
        <f t="shared" si="798"/>
        <v>313</v>
      </c>
      <c r="BL272" s="520">
        <f t="shared" si="799"/>
        <v>722</v>
      </c>
      <c r="BM272" s="520">
        <f t="shared" si="800"/>
        <v>33</v>
      </c>
      <c r="BN272" s="520">
        <f t="shared" si="801"/>
        <v>18</v>
      </c>
      <c r="BO272" s="520">
        <f t="shared" si="802"/>
        <v>51</v>
      </c>
      <c r="BP272" s="520">
        <f t="shared" si="803"/>
        <v>1</v>
      </c>
      <c r="BQ272" s="520">
        <f t="shared" si="804"/>
        <v>0</v>
      </c>
      <c r="BR272" s="520">
        <f t="shared" si="805"/>
        <v>1</v>
      </c>
      <c r="BS272" s="520">
        <f t="shared" si="806"/>
        <v>0</v>
      </c>
      <c r="BT272" s="520">
        <f t="shared" si="807"/>
        <v>0</v>
      </c>
      <c r="BU272" s="520">
        <f t="shared" si="808"/>
        <v>0</v>
      </c>
      <c r="BV272" s="520">
        <f t="shared" si="809"/>
        <v>0</v>
      </c>
      <c r="BW272" s="520">
        <f t="shared" si="810"/>
        <v>0</v>
      </c>
      <c r="BX272" s="520">
        <f t="shared" si="811"/>
        <v>0</v>
      </c>
      <c r="BY272" s="520">
        <f t="shared" si="812"/>
        <v>6285</v>
      </c>
      <c r="BZ272" s="520">
        <f t="shared" si="813"/>
        <v>5672</v>
      </c>
      <c r="CA272" s="520">
        <f t="shared" si="814"/>
        <v>11957</v>
      </c>
    </row>
    <row r="273" spans="3:79" s="514" customFormat="1" ht="16.5" thickBot="1">
      <c r="C273" s="523" t="s">
        <v>185</v>
      </c>
      <c r="D273" s="524"/>
      <c r="E273" s="524"/>
      <c r="F273" s="524"/>
      <c r="G273" s="524"/>
      <c r="H273" s="524"/>
      <c r="I273" s="524"/>
      <c r="J273" s="524"/>
      <c r="K273" s="524"/>
      <c r="L273" s="524"/>
      <c r="M273" s="524"/>
      <c r="N273" s="524"/>
      <c r="O273" s="524"/>
      <c r="P273" s="524"/>
      <c r="Q273" s="524"/>
      <c r="R273" s="524"/>
      <c r="S273" s="524"/>
      <c r="T273" s="524"/>
      <c r="U273" s="524"/>
      <c r="V273" s="524"/>
      <c r="W273" s="524"/>
      <c r="X273" s="524"/>
      <c r="Y273" s="524"/>
      <c r="Z273" s="524"/>
      <c r="AA273" s="524"/>
      <c r="AB273" s="525"/>
      <c r="AC273" s="523" t="s">
        <v>185</v>
      </c>
      <c r="AD273" s="524"/>
      <c r="AE273" s="524"/>
      <c r="AF273" s="524"/>
      <c r="AG273" s="524"/>
      <c r="AH273" s="524"/>
      <c r="AI273" s="524"/>
      <c r="AJ273" s="524"/>
      <c r="AK273" s="524"/>
      <c r="AL273" s="524"/>
      <c r="AM273" s="524"/>
      <c r="AN273" s="524"/>
      <c r="AO273" s="524"/>
      <c r="AP273" s="524"/>
      <c r="AQ273" s="524"/>
      <c r="AR273" s="524"/>
      <c r="AS273" s="524"/>
      <c r="AT273" s="524"/>
      <c r="AU273" s="524"/>
      <c r="AV273" s="524"/>
      <c r="AW273" s="524"/>
      <c r="AX273" s="524"/>
      <c r="AY273" s="524"/>
      <c r="AZ273" s="524"/>
      <c r="BA273" s="524"/>
      <c r="BC273" s="523" t="s">
        <v>185</v>
      </c>
      <c r="BD273" s="524">
        <f>BD272/$BY$16*100</f>
        <v>14.366476568311432</v>
      </c>
      <c r="BE273" s="524">
        <f>BE272/$BZ$16*100</f>
        <v>13.672127613709851</v>
      </c>
      <c r="BF273" s="524">
        <f>BF272/$CA$16*100</f>
        <v>14.033728467756514</v>
      </c>
      <c r="BG273" s="524">
        <f>BG272/$BY$16*100</f>
        <v>14.604512769650386</v>
      </c>
      <c r="BH273" s="524">
        <f>BH272/$BZ$16*100</f>
        <v>15.111015305022635</v>
      </c>
      <c r="BI273" s="524">
        <f>BI272/$CA$16*100</f>
        <v>14.847240515482554</v>
      </c>
      <c r="BJ273" s="524">
        <f>BJ272/$BY$16*100</f>
        <v>2.0282667989090006</v>
      </c>
      <c r="BK273" s="524">
        <f>BK272/$BZ$16*100</f>
        <v>1.6867859452468204</v>
      </c>
      <c r="BL273" s="524">
        <f>BL272/$CA$16*100</f>
        <v>1.8646212649466698</v>
      </c>
      <c r="BM273" s="524">
        <f>BM272/$BY$16*100</f>
        <v>0.16364988842053063</v>
      </c>
      <c r="BN273" s="524">
        <f>BN272/$BZ$16*100</f>
        <v>9.7003664582884244E-2</v>
      </c>
      <c r="BO273" s="524">
        <f>BO272/$CA$16*100</f>
        <v>0.13171147439373984</v>
      </c>
      <c r="BP273" s="524">
        <f>BP272/$BY$16*100</f>
        <v>4.9590875278948676E-3</v>
      </c>
      <c r="BQ273" s="524">
        <f>BQ272/$BZ$16*100</f>
        <v>0</v>
      </c>
      <c r="BR273" s="524">
        <f>BR272/$CA$16*100</f>
        <v>2.5825779292890159E-3</v>
      </c>
      <c r="BS273" s="524">
        <f>BS272/$BY$16*100</f>
        <v>0</v>
      </c>
      <c r="BT273" s="524">
        <f>BT272/$BZ$16*100</f>
        <v>0</v>
      </c>
      <c r="BU273" s="524">
        <f>BU272/$CA$16*100</f>
        <v>0</v>
      </c>
      <c r="BV273" s="524">
        <f>BV272/$BY$16*100</f>
        <v>0</v>
      </c>
      <c r="BW273" s="524">
        <f>BW272/$BZ$16*100</f>
        <v>0</v>
      </c>
      <c r="BX273" s="524">
        <f>BX272/$CA$16*100</f>
        <v>0</v>
      </c>
      <c r="BY273" s="524">
        <f>BY272/$BY$16*100</f>
        <v>31.167865112819243</v>
      </c>
      <c r="BZ273" s="524">
        <f>BZ272/$BZ$16*100</f>
        <v>30.566932528562191</v>
      </c>
      <c r="CA273" s="524">
        <f>CA272/$CA$16*100</f>
        <v>30.87988430050877</v>
      </c>
    </row>
    <row r="275" spans="3:79" s="514" customFormat="1" ht="15.75">
      <c r="C275" s="512" t="s">
        <v>489</v>
      </c>
      <c r="D275" s="512"/>
      <c r="E275" s="512"/>
      <c r="F275" s="512"/>
      <c r="G275" s="512"/>
      <c r="H275" s="512"/>
      <c r="I275" s="512"/>
      <c r="J275" s="513" t="s">
        <v>74</v>
      </c>
      <c r="K275" s="513"/>
      <c r="L275" s="513"/>
      <c r="M275" s="512"/>
      <c r="N275" s="512"/>
      <c r="O275" s="512"/>
      <c r="P275" s="512"/>
      <c r="Q275" s="512"/>
      <c r="R275" s="512"/>
      <c r="S275" s="512"/>
      <c r="T275" s="512"/>
      <c r="U275" s="512"/>
      <c r="V275" s="512"/>
      <c r="W275" s="512"/>
      <c r="X275" s="512"/>
      <c r="Y275" s="512"/>
      <c r="Z275" s="512"/>
      <c r="AA275" s="512"/>
      <c r="AB275" s="512"/>
      <c r="AC275" s="512" t="s">
        <v>489</v>
      </c>
      <c r="AD275" s="512"/>
      <c r="AE275" s="512"/>
      <c r="AF275" s="512"/>
      <c r="AG275" s="512"/>
      <c r="AH275" s="512"/>
      <c r="AI275" s="512"/>
      <c r="AJ275" s="550" t="s">
        <v>74</v>
      </c>
      <c r="AK275" s="550"/>
      <c r="AL275" s="550"/>
      <c r="AM275" s="512"/>
      <c r="AN275" s="512"/>
      <c r="AO275" s="512"/>
      <c r="AP275" s="512"/>
      <c r="AQ275" s="512"/>
      <c r="AR275" s="512"/>
      <c r="AS275" s="512"/>
      <c r="AT275" s="512"/>
      <c r="AU275" s="512"/>
      <c r="AV275" s="512"/>
      <c r="AW275" s="512"/>
      <c r="AX275" s="512"/>
      <c r="AY275" s="512"/>
      <c r="AZ275" s="512"/>
      <c r="BA275" s="512"/>
      <c r="BC275" s="512" t="s">
        <v>489</v>
      </c>
      <c r="BD275" s="512"/>
      <c r="BE275" s="512"/>
      <c r="BF275" s="512"/>
      <c r="BG275" s="512"/>
      <c r="BH275" s="512"/>
      <c r="BI275" s="512"/>
      <c r="BJ275" s="550" t="s">
        <v>74</v>
      </c>
      <c r="BK275" s="550"/>
      <c r="BL275" s="550"/>
      <c r="BM275" s="512"/>
      <c r="BN275" s="512"/>
      <c r="BO275" s="512"/>
      <c r="BP275" s="512"/>
      <c r="BQ275" s="512"/>
      <c r="BR275" s="512"/>
      <c r="BS275" s="512"/>
      <c r="BT275" s="512"/>
      <c r="BU275" s="512"/>
      <c r="BV275" s="512"/>
      <c r="BW275" s="512"/>
      <c r="BX275" s="512"/>
      <c r="BY275" s="512"/>
      <c r="BZ275" s="512"/>
      <c r="CA275" s="512"/>
    </row>
    <row r="276" spans="3:79" s="514" customFormat="1" ht="16.5" thickBot="1">
      <c r="C276" s="1410" t="s">
        <v>861</v>
      </c>
      <c r="D276" s="1410"/>
      <c r="E276" s="1410"/>
      <c r="F276" s="1410"/>
      <c r="G276" s="1410"/>
      <c r="H276" s="1410"/>
      <c r="I276" s="1410"/>
      <c r="J276" s="1410"/>
      <c r="K276" s="1410"/>
      <c r="L276" s="1410"/>
      <c r="M276" s="1410"/>
      <c r="N276" s="1410"/>
      <c r="O276" s="1410"/>
      <c r="P276" s="1410"/>
      <c r="Q276" s="1410"/>
      <c r="R276" s="1410"/>
      <c r="S276" s="1410"/>
      <c r="T276" s="1410"/>
      <c r="U276" s="1410"/>
      <c r="V276" s="1410"/>
      <c r="W276" s="1410"/>
      <c r="X276" s="1410"/>
      <c r="Y276" s="1410"/>
      <c r="Z276" s="1410"/>
      <c r="AA276" s="1410"/>
      <c r="AB276" s="515"/>
      <c r="AC276" s="1410" t="s">
        <v>861</v>
      </c>
      <c r="AD276" s="1410"/>
      <c r="AE276" s="1410"/>
      <c r="AF276" s="1410"/>
      <c r="AG276" s="1410"/>
      <c r="AH276" s="1410"/>
      <c r="AI276" s="1410"/>
      <c r="AJ276" s="1410"/>
      <c r="AK276" s="1410"/>
      <c r="AL276" s="1410"/>
      <c r="AM276" s="1410"/>
      <c r="AN276" s="1410"/>
      <c r="AO276" s="1410"/>
      <c r="AP276" s="1410"/>
      <c r="AQ276" s="1410"/>
      <c r="AR276" s="1410"/>
      <c r="AS276" s="1410"/>
      <c r="AT276" s="1410"/>
      <c r="AU276" s="1410"/>
      <c r="AV276" s="1410"/>
      <c r="AW276" s="1410"/>
      <c r="AX276" s="1410"/>
      <c r="AY276" s="1410"/>
      <c r="AZ276" s="1410"/>
      <c r="BA276" s="1410"/>
      <c r="BC276" s="1410" t="s">
        <v>861</v>
      </c>
      <c r="BD276" s="1410"/>
      <c r="BE276" s="1410"/>
      <c r="BF276" s="1410"/>
      <c r="BG276" s="1410"/>
      <c r="BH276" s="1410"/>
      <c r="BI276" s="1410"/>
      <c r="BJ276" s="1410"/>
      <c r="BK276" s="1410"/>
      <c r="BL276" s="1410"/>
      <c r="BM276" s="1410"/>
      <c r="BN276" s="1410"/>
      <c r="BO276" s="1410"/>
      <c r="BP276" s="1410"/>
      <c r="BQ276" s="1410"/>
      <c r="BR276" s="1410"/>
      <c r="BS276" s="1410"/>
      <c r="BT276" s="1410"/>
      <c r="BU276" s="1410"/>
      <c r="BV276" s="1410"/>
      <c r="BW276" s="1410"/>
      <c r="BX276" s="1410"/>
      <c r="BY276" s="1410"/>
      <c r="BZ276" s="1410"/>
      <c r="CA276" s="1410"/>
    </row>
    <row r="277" spans="3:79" s="514" customFormat="1" ht="15.75" customHeight="1">
      <c r="C277" s="516"/>
      <c r="D277" s="1411" t="s">
        <v>95</v>
      </c>
      <c r="E277" s="1411"/>
      <c r="F277" s="1411"/>
      <c r="G277" s="1411"/>
      <c r="H277" s="1411"/>
      <c r="I277" s="1411"/>
      <c r="J277" s="1411"/>
      <c r="K277" s="1411"/>
      <c r="L277" s="1411"/>
      <c r="M277" s="1411"/>
      <c r="N277" s="1411"/>
      <c r="O277" s="1411"/>
      <c r="P277" s="1411"/>
      <c r="Q277" s="1411"/>
      <c r="R277" s="1411"/>
      <c r="S277" s="1411"/>
      <c r="T277" s="1411"/>
      <c r="U277" s="1411"/>
      <c r="V277" s="1411"/>
      <c r="W277" s="1411"/>
      <c r="X277" s="1411"/>
      <c r="Y277" s="1412"/>
      <c r="Z277" s="1412"/>
      <c r="AA277" s="1413"/>
      <c r="AB277" s="515"/>
      <c r="AC277" s="516"/>
      <c r="AD277" s="1411" t="s">
        <v>0</v>
      </c>
      <c r="AE277" s="1411"/>
      <c r="AF277" s="1411"/>
      <c r="AG277" s="1411"/>
      <c r="AH277" s="1411"/>
      <c r="AI277" s="1411"/>
      <c r="AJ277" s="1411"/>
      <c r="AK277" s="1411"/>
      <c r="AL277" s="1411"/>
      <c r="AM277" s="1411"/>
      <c r="AN277" s="1411"/>
      <c r="AO277" s="1411"/>
      <c r="AP277" s="1411"/>
      <c r="AQ277" s="1411"/>
      <c r="AR277" s="1411"/>
      <c r="AS277" s="1411"/>
      <c r="AT277" s="1411"/>
      <c r="AU277" s="1411"/>
      <c r="AV277" s="1411"/>
      <c r="AW277" s="1411"/>
      <c r="AX277" s="1411"/>
      <c r="AY277" s="1412"/>
      <c r="AZ277" s="1412"/>
      <c r="BA277" s="1413"/>
      <c r="BC277" s="516"/>
      <c r="BD277" s="1412" t="s">
        <v>0</v>
      </c>
      <c r="BE277" s="1414"/>
      <c r="BF277" s="1414"/>
      <c r="BG277" s="1414"/>
      <c r="BH277" s="1414"/>
      <c r="BI277" s="1414"/>
      <c r="BJ277" s="1414"/>
      <c r="BK277" s="1414"/>
      <c r="BL277" s="1414"/>
      <c r="BM277" s="1414"/>
      <c r="BN277" s="1414"/>
      <c r="BO277" s="1414"/>
      <c r="BP277" s="1414"/>
      <c r="BQ277" s="1414"/>
      <c r="BR277" s="1414"/>
      <c r="BS277" s="1414"/>
      <c r="BT277" s="1414"/>
      <c r="BU277" s="1414"/>
      <c r="BV277" s="1414"/>
      <c r="BW277" s="1414"/>
      <c r="BX277" s="1414"/>
      <c r="BY277" s="1414"/>
      <c r="BZ277" s="1414"/>
      <c r="CA277" s="1415"/>
    </row>
    <row r="278" spans="3:79" s="514" customFormat="1" ht="15.75" customHeight="1">
      <c r="C278" s="1405" t="s">
        <v>180</v>
      </c>
      <c r="D278" s="1406">
        <v>1</v>
      </c>
      <c r="E278" s="1407"/>
      <c r="F278" s="1408"/>
      <c r="G278" s="1406">
        <v>2</v>
      </c>
      <c r="H278" s="1407"/>
      <c r="I278" s="1408"/>
      <c r="J278" s="1406">
        <v>3</v>
      </c>
      <c r="K278" s="1407"/>
      <c r="L278" s="1408"/>
      <c r="M278" s="1406">
        <v>4</v>
      </c>
      <c r="N278" s="1407"/>
      <c r="O278" s="1408"/>
      <c r="P278" s="1406">
        <v>5</v>
      </c>
      <c r="Q278" s="1407"/>
      <c r="R278" s="1408"/>
      <c r="S278" s="1406">
        <v>6</v>
      </c>
      <c r="T278" s="1407"/>
      <c r="U278" s="1408"/>
      <c r="V278" s="1406" t="s">
        <v>182</v>
      </c>
      <c r="W278" s="1407"/>
      <c r="X278" s="1408"/>
      <c r="Y278" s="1406" t="s">
        <v>179</v>
      </c>
      <c r="Z278" s="1407"/>
      <c r="AA278" s="1409"/>
      <c r="AB278" s="515"/>
      <c r="AC278" s="1405" t="s">
        <v>180</v>
      </c>
      <c r="AD278" s="1406">
        <v>1</v>
      </c>
      <c r="AE278" s="1407"/>
      <c r="AF278" s="1408"/>
      <c r="AG278" s="1406">
        <v>2</v>
      </c>
      <c r="AH278" s="1407"/>
      <c r="AI278" s="1408"/>
      <c r="AJ278" s="1406">
        <v>3</v>
      </c>
      <c r="AK278" s="1407"/>
      <c r="AL278" s="1408"/>
      <c r="AM278" s="1406">
        <v>4</v>
      </c>
      <c r="AN278" s="1407"/>
      <c r="AO278" s="1408"/>
      <c r="AP278" s="1406">
        <v>5</v>
      </c>
      <c r="AQ278" s="1407"/>
      <c r="AR278" s="1408"/>
      <c r="AS278" s="1406">
        <v>6</v>
      </c>
      <c r="AT278" s="1407"/>
      <c r="AU278" s="1408"/>
      <c r="AV278" s="1406" t="s">
        <v>182</v>
      </c>
      <c r="AW278" s="1407"/>
      <c r="AX278" s="1408"/>
      <c r="AY278" s="1406" t="s">
        <v>179</v>
      </c>
      <c r="AZ278" s="1407"/>
      <c r="BA278" s="1409"/>
      <c r="BC278" s="1405" t="s">
        <v>180</v>
      </c>
      <c r="BD278" s="1406">
        <v>1</v>
      </c>
      <c r="BE278" s="1407"/>
      <c r="BF278" s="1408"/>
      <c r="BG278" s="1406">
        <v>2</v>
      </c>
      <c r="BH278" s="1407"/>
      <c r="BI278" s="1408"/>
      <c r="BJ278" s="1406">
        <v>3</v>
      </c>
      <c r="BK278" s="1407"/>
      <c r="BL278" s="1408"/>
      <c r="BM278" s="1406">
        <v>4</v>
      </c>
      <c r="BN278" s="1407"/>
      <c r="BO278" s="1408"/>
      <c r="BP278" s="1406">
        <v>5</v>
      </c>
      <c r="BQ278" s="1407"/>
      <c r="BR278" s="1408"/>
      <c r="BS278" s="1406">
        <v>6</v>
      </c>
      <c r="BT278" s="1407"/>
      <c r="BU278" s="1408"/>
      <c r="BV278" s="1406" t="s">
        <v>182</v>
      </c>
      <c r="BW278" s="1407"/>
      <c r="BX278" s="1408"/>
      <c r="BY278" s="1406" t="s">
        <v>179</v>
      </c>
      <c r="BZ278" s="1407"/>
      <c r="CA278" s="1409"/>
    </row>
    <row r="279" spans="3:79" s="514" customFormat="1" ht="15.75">
      <c r="C279" s="1405"/>
      <c r="D279" s="518" t="s">
        <v>240</v>
      </c>
      <c r="E279" s="518" t="s">
        <v>241</v>
      </c>
      <c r="F279" s="518" t="s">
        <v>234</v>
      </c>
      <c r="G279" s="518" t="s">
        <v>240</v>
      </c>
      <c r="H279" s="518" t="s">
        <v>241</v>
      </c>
      <c r="I279" s="518" t="s">
        <v>234</v>
      </c>
      <c r="J279" s="518" t="s">
        <v>240</v>
      </c>
      <c r="K279" s="518" t="s">
        <v>241</v>
      </c>
      <c r="L279" s="518" t="s">
        <v>234</v>
      </c>
      <c r="M279" s="518" t="s">
        <v>240</v>
      </c>
      <c r="N279" s="518" t="s">
        <v>241</v>
      </c>
      <c r="O279" s="518" t="s">
        <v>234</v>
      </c>
      <c r="P279" s="518" t="s">
        <v>240</v>
      </c>
      <c r="Q279" s="518" t="s">
        <v>241</v>
      </c>
      <c r="R279" s="518" t="s">
        <v>234</v>
      </c>
      <c r="S279" s="518" t="s">
        <v>240</v>
      </c>
      <c r="T279" s="518" t="s">
        <v>241</v>
      </c>
      <c r="U279" s="518" t="s">
        <v>234</v>
      </c>
      <c r="V279" s="518" t="s">
        <v>240</v>
      </c>
      <c r="W279" s="518" t="s">
        <v>241</v>
      </c>
      <c r="X279" s="518" t="s">
        <v>234</v>
      </c>
      <c r="Y279" s="518" t="s">
        <v>240</v>
      </c>
      <c r="Z279" s="518" t="s">
        <v>241</v>
      </c>
      <c r="AA279" s="518" t="s">
        <v>234</v>
      </c>
      <c r="AB279" s="515"/>
      <c r="AC279" s="1405"/>
      <c r="AD279" s="518" t="s">
        <v>240</v>
      </c>
      <c r="AE279" s="518" t="s">
        <v>241</v>
      </c>
      <c r="AF279" s="518" t="s">
        <v>234</v>
      </c>
      <c r="AG279" s="518" t="s">
        <v>240</v>
      </c>
      <c r="AH279" s="518" t="s">
        <v>241</v>
      </c>
      <c r="AI279" s="518" t="s">
        <v>234</v>
      </c>
      <c r="AJ279" s="518" t="s">
        <v>240</v>
      </c>
      <c r="AK279" s="518" t="s">
        <v>241</v>
      </c>
      <c r="AL279" s="518" t="s">
        <v>234</v>
      </c>
      <c r="AM279" s="518" t="s">
        <v>240</v>
      </c>
      <c r="AN279" s="518" t="s">
        <v>241</v>
      </c>
      <c r="AO279" s="518" t="s">
        <v>234</v>
      </c>
      <c r="AP279" s="518" t="s">
        <v>240</v>
      </c>
      <c r="AQ279" s="518" t="s">
        <v>241</v>
      </c>
      <c r="AR279" s="518" t="s">
        <v>234</v>
      </c>
      <c r="AS279" s="518" t="s">
        <v>240</v>
      </c>
      <c r="AT279" s="518" t="s">
        <v>241</v>
      </c>
      <c r="AU279" s="518" t="s">
        <v>234</v>
      </c>
      <c r="AV279" s="518" t="s">
        <v>240</v>
      </c>
      <c r="AW279" s="518" t="s">
        <v>241</v>
      </c>
      <c r="AX279" s="518" t="s">
        <v>234</v>
      </c>
      <c r="AY279" s="518" t="s">
        <v>240</v>
      </c>
      <c r="AZ279" s="518" t="s">
        <v>241</v>
      </c>
      <c r="BA279" s="518" t="s">
        <v>234</v>
      </c>
      <c r="BC279" s="1405"/>
      <c r="BD279" s="518" t="s">
        <v>240</v>
      </c>
      <c r="BE279" s="518" t="s">
        <v>241</v>
      </c>
      <c r="BF279" s="518" t="s">
        <v>234</v>
      </c>
      <c r="BG279" s="518" t="s">
        <v>240</v>
      </c>
      <c r="BH279" s="518" t="s">
        <v>241</v>
      </c>
      <c r="BI279" s="518" t="s">
        <v>234</v>
      </c>
      <c r="BJ279" s="518" t="s">
        <v>240</v>
      </c>
      <c r="BK279" s="518" t="s">
        <v>241</v>
      </c>
      <c r="BL279" s="518" t="s">
        <v>234</v>
      </c>
      <c r="BM279" s="518" t="s">
        <v>240</v>
      </c>
      <c r="BN279" s="518" t="s">
        <v>241</v>
      </c>
      <c r="BO279" s="518" t="s">
        <v>234</v>
      </c>
      <c r="BP279" s="518" t="s">
        <v>240</v>
      </c>
      <c r="BQ279" s="518" t="s">
        <v>241</v>
      </c>
      <c r="BR279" s="518" t="s">
        <v>234</v>
      </c>
      <c r="BS279" s="518" t="s">
        <v>240</v>
      </c>
      <c r="BT279" s="518" t="s">
        <v>241</v>
      </c>
      <c r="BU279" s="518" t="s">
        <v>234</v>
      </c>
      <c r="BV279" s="518" t="s">
        <v>240</v>
      </c>
      <c r="BW279" s="518" t="s">
        <v>241</v>
      </c>
      <c r="BX279" s="518" t="s">
        <v>234</v>
      </c>
      <c r="BY279" s="518" t="s">
        <v>240</v>
      </c>
      <c r="BZ279" s="518" t="s">
        <v>241</v>
      </c>
      <c r="CA279" s="518" t="s">
        <v>234</v>
      </c>
    </row>
    <row r="280" spans="3:79" s="514" customFormat="1" ht="15.75">
      <c r="C280" s="519" t="s">
        <v>183</v>
      </c>
      <c r="D280" s="740"/>
      <c r="E280" s="740"/>
      <c r="F280" s="520">
        <f>D280+E280</f>
        <v>0</v>
      </c>
      <c r="G280" s="740"/>
      <c r="H280" s="740"/>
      <c r="I280" s="520">
        <f>G280+H280</f>
        <v>0</v>
      </c>
      <c r="J280" s="740"/>
      <c r="K280" s="740"/>
      <c r="L280" s="520">
        <f>J280+K280</f>
        <v>0</v>
      </c>
      <c r="M280" s="740"/>
      <c r="N280" s="740"/>
      <c r="O280" s="520">
        <f>M280+N280</f>
        <v>0</v>
      </c>
      <c r="P280" s="740"/>
      <c r="Q280" s="740"/>
      <c r="R280" s="520">
        <f>P280+Q280</f>
        <v>0</v>
      </c>
      <c r="S280" s="740"/>
      <c r="T280" s="740"/>
      <c r="U280" s="520">
        <f>S280+T280</f>
        <v>0</v>
      </c>
      <c r="V280" s="520"/>
      <c r="W280" s="520"/>
      <c r="X280" s="520">
        <f>V280+W280</f>
        <v>0</v>
      </c>
      <c r="Y280" s="521">
        <f t="shared" ref="Y280:Z287" si="833">D280+G280+J280+M280+P280+S280+V280</f>
        <v>0</v>
      </c>
      <c r="Z280" s="521">
        <f t="shared" si="833"/>
        <v>0</v>
      </c>
      <c r="AA280" s="522">
        <f>Y280+Z280</f>
        <v>0</v>
      </c>
      <c r="AB280" s="512"/>
      <c r="AC280" s="519" t="s">
        <v>183</v>
      </c>
      <c r="AD280" s="520"/>
      <c r="AE280" s="520"/>
      <c r="AF280" s="520">
        <f>AD280+AE280</f>
        <v>0</v>
      </c>
      <c r="AG280" s="520"/>
      <c r="AH280" s="520"/>
      <c r="AI280" s="520">
        <f>AG280+AH280</f>
        <v>0</v>
      </c>
      <c r="AJ280" s="520"/>
      <c r="AK280" s="520"/>
      <c r="AL280" s="520">
        <f>AJ280+AK280</f>
        <v>0</v>
      </c>
      <c r="AM280" s="520"/>
      <c r="AN280" s="520"/>
      <c r="AO280" s="520">
        <f>AM280+AN280</f>
        <v>0</v>
      </c>
      <c r="AP280" s="520"/>
      <c r="AQ280" s="520"/>
      <c r="AR280" s="520">
        <f>AP280+AQ280</f>
        <v>0</v>
      </c>
      <c r="AS280" s="520"/>
      <c r="AT280" s="520"/>
      <c r="AU280" s="520">
        <f>AS280+AT280</f>
        <v>0</v>
      </c>
      <c r="AV280" s="520"/>
      <c r="AW280" s="520"/>
      <c r="AX280" s="520">
        <f>AV280+AW280</f>
        <v>0</v>
      </c>
      <c r="AY280" s="521">
        <f>AD280+AG280+AJ280+AM280+AP280+AS280+AV280</f>
        <v>0</v>
      </c>
      <c r="AZ280" s="521">
        <f>AE280+AH280+AK280+AN280+AQ280+AT280+AW280</f>
        <v>0</v>
      </c>
      <c r="BA280" s="522">
        <f>AY280+AZ280</f>
        <v>0</v>
      </c>
      <c r="BC280" s="519" t="s">
        <v>183</v>
      </c>
      <c r="BD280" s="520">
        <f t="shared" ref="BD280:BD288" si="834">D280+AD280</f>
        <v>0</v>
      </c>
      <c r="BE280" s="520">
        <f t="shared" ref="BE280:BE288" si="835">E280+AE280</f>
        <v>0</v>
      </c>
      <c r="BF280" s="520">
        <f t="shared" ref="BF280:BF288" si="836">F280+AF280</f>
        <v>0</v>
      </c>
      <c r="BG280" s="520">
        <f t="shared" ref="BG280:BG288" si="837">G280+AG280</f>
        <v>0</v>
      </c>
      <c r="BH280" s="520">
        <f t="shared" ref="BH280:BH288" si="838">H280+AH280</f>
        <v>0</v>
      </c>
      <c r="BI280" s="520">
        <f t="shared" ref="BI280:BI288" si="839">I280+AI280</f>
        <v>0</v>
      </c>
      <c r="BJ280" s="520">
        <f t="shared" ref="BJ280:BJ288" si="840">J280+AJ280</f>
        <v>0</v>
      </c>
      <c r="BK280" s="520">
        <f t="shared" ref="BK280:BK288" si="841">K280+AK280</f>
        <v>0</v>
      </c>
      <c r="BL280" s="520">
        <f t="shared" ref="BL280:BL288" si="842">L280+AL280</f>
        <v>0</v>
      </c>
      <c r="BM280" s="520">
        <f t="shared" ref="BM280:BM288" si="843">M280+AM280</f>
        <v>0</v>
      </c>
      <c r="BN280" s="520">
        <f t="shared" ref="BN280:BN288" si="844">N280+AN280</f>
        <v>0</v>
      </c>
      <c r="BO280" s="520">
        <f t="shared" ref="BO280:BO288" si="845">O280+AO280</f>
        <v>0</v>
      </c>
      <c r="BP280" s="520">
        <f t="shared" ref="BP280:BP288" si="846">P280+AP280</f>
        <v>0</v>
      </c>
      <c r="BQ280" s="520">
        <f t="shared" ref="BQ280:BQ288" si="847">Q280+AQ280</f>
        <v>0</v>
      </c>
      <c r="BR280" s="520">
        <f t="shared" ref="BR280:BR288" si="848">R280+AR280</f>
        <v>0</v>
      </c>
      <c r="BS280" s="520">
        <f t="shared" ref="BS280:BS288" si="849">S280+AS280</f>
        <v>0</v>
      </c>
      <c r="BT280" s="520">
        <f t="shared" ref="BT280:BT288" si="850">T280+AT280</f>
        <v>0</v>
      </c>
      <c r="BU280" s="520">
        <f t="shared" ref="BU280:BU288" si="851">U280+AU280</f>
        <v>0</v>
      </c>
      <c r="BV280" s="520">
        <f t="shared" ref="BV280:BV288" si="852">V280+AV280</f>
        <v>0</v>
      </c>
      <c r="BW280" s="520">
        <f t="shared" ref="BW280:BW288" si="853">W280+AW280</f>
        <v>0</v>
      </c>
      <c r="BX280" s="520">
        <f t="shared" ref="BX280:BX288" si="854">X280+AX280</f>
        <v>0</v>
      </c>
      <c r="BY280" s="520">
        <f t="shared" ref="BY280:BY288" si="855">Y280+AY280</f>
        <v>0</v>
      </c>
      <c r="BZ280" s="520">
        <f t="shared" ref="BZ280:BZ288" si="856">Z280+AZ280</f>
        <v>0</v>
      </c>
      <c r="CA280" s="520">
        <f t="shared" ref="CA280:CA288" si="857">AA280+BA280</f>
        <v>0</v>
      </c>
    </row>
    <row r="281" spans="3:79" s="514" customFormat="1" ht="15.75">
      <c r="C281" s="519" t="s">
        <v>259</v>
      </c>
      <c r="D281" s="740">
        <v>14</v>
      </c>
      <c r="E281" s="740">
        <v>15</v>
      </c>
      <c r="F281" s="520">
        <f t="shared" ref="F281:F287" si="858">D281+E281</f>
        <v>29</v>
      </c>
      <c r="G281" s="740">
        <v>0</v>
      </c>
      <c r="H281" s="740"/>
      <c r="I281" s="520">
        <f t="shared" ref="I281:I287" si="859">G281+H281</f>
        <v>0</v>
      </c>
      <c r="J281" s="740"/>
      <c r="K281" s="740"/>
      <c r="L281" s="520">
        <f t="shared" ref="L281:L287" si="860">J281+K281</f>
        <v>0</v>
      </c>
      <c r="M281" s="740"/>
      <c r="N281" s="740"/>
      <c r="O281" s="520">
        <f t="shared" ref="O281:O287" si="861">M281+N281</f>
        <v>0</v>
      </c>
      <c r="P281" s="740"/>
      <c r="Q281" s="740"/>
      <c r="R281" s="520">
        <f t="shared" ref="R281:R287" si="862">P281+Q281</f>
        <v>0</v>
      </c>
      <c r="S281" s="740"/>
      <c r="T281" s="740"/>
      <c r="U281" s="520">
        <f t="shared" ref="U281:U287" si="863">S281+T281</f>
        <v>0</v>
      </c>
      <c r="V281" s="520"/>
      <c r="W281" s="520"/>
      <c r="X281" s="520">
        <f t="shared" ref="X281:X287" si="864">V281+W281</f>
        <v>0</v>
      </c>
      <c r="Y281" s="521">
        <f t="shared" si="833"/>
        <v>14</v>
      </c>
      <c r="Z281" s="521">
        <f t="shared" si="833"/>
        <v>15</v>
      </c>
      <c r="AA281" s="522">
        <f t="shared" ref="AA281:AA287" si="865">Y281+Z281</f>
        <v>29</v>
      </c>
      <c r="AB281" s="512"/>
      <c r="AC281" s="519" t="s">
        <v>259</v>
      </c>
      <c r="AD281" s="520">
        <v>2</v>
      </c>
      <c r="AE281" s="520">
        <v>3</v>
      </c>
      <c r="AF281" s="520">
        <f t="shared" ref="AF281:AF287" si="866">AD281+AE281</f>
        <v>5</v>
      </c>
      <c r="AG281" s="520"/>
      <c r="AH281" s="520"/>
      <c r="AI281" s="520">
        <f t="shared" ref="AI281:AI287" si="867">AG281+AH281</f>
        <v>0</v>
      </c>
      <c r="AJ281" s="520"/>
      <c r="AK281" s="520"/>
      <c r="AL281" s="520">
        <f t="shared" ref="AL281:AL287" si="868">AJ281+AK281</f>
        <v>0</v>
      </c>
      <c r="AM281" s="520"/>
      <c r="AN281" s="520"/>
      <c r="AO281" s="520">
        <f t="shared" ref="AO281:AO287" si="869">AM281+AN281</f>
        <v>0</v>
      </c>
      <c r="AP281" s="520"/>
      <c r="AQ281" s="520"/>
      <c r="AR281" s="520">
        <f t="shared" ref="AR281:AR287" si="870">AP281+AQ281</f>
        <v>0</v>
      </c>
      <c r="AS281" s="520"/>
      <c r="AT281" s="520"/>
      <c r="AU281" s="520">
        <f t="shared" ref="AU281:AU287" si="871">AS281+AT281</f>
        <v>0</v>
      </c>
      <c r="AV281" s="520"/>
      <c r="AW281" s="520"/>
      <c r="AX281" s="520">
        <f t="shared" ref="AX281:AX287" si="872">AV281+AW281</f>
        <v>0</v>
      </c>
      <c r="AY281" s="521">
        <f t="shared" ref="AY281:AY287" si="873">AD281+AG281+AJ281+AM281+AP281+AS281+AV281</f>
        <v>2</v>
      </c>
      <c r="AZ281" s="521">
        <f t="shared" ref="AZ281:AZ287" si="874">AE281+AH281+AK281+AN281+AQ281+AT281+AW281</f>
        <v>3</v>
      </c>
      <c r="BA281" s="522">
        <f t="shared" ref="BA281:BA287" si="875">AY281+AZ281</f>
        <v>5</v>
      </c>
      <c r="BC281" s="519" t="s">
        <v>259</v>
      </c>
      <c r="BD281" s="520">
        <f t="shared" si="834"/>
        <v>16</v>
      </c>
      <c r="BE281" s="520">
        <f t="shared" si="835"/>
        <v>18</v>
      </c>
      <c r="BF281" s="520">
        <f t="shared" si="836"/>
        <v>34</v>
      </c>
      <c r="BG281" s="520">
        <f t="shared" si="837"/>
        <v>0</v>
      </c>
      <c r="BH281" s="520">
        <f t="shared" si="838"/>
        <v>0</v>
      </c>
      <c r="BI281" s="520">
        <f t="shared" si="839"/>
        <v>0</v>
      </c>
      <c r="BJ281" s="520">
        <f t="shared" si="840"/>
        <v>0</v>
      </c>
      <c r="BK281" s="520">
        <f t="shared" si="841"/>
        <v>0</v>
      </c>
      <c r="BL281" s="520">
        <f t="shared" si="842"/>
        <v>0</v>
      </c>
      <c r="BM281" s="520">
        <f t="shared" si="843"/>
        <v>0</v>
      </c>
      <c r="BN281" s="520">
        <f t="shared" si="844"/>
        <v>0</v>
      </c>
      <c r="BO281" s="520">
        <f t="shared" si="845"/>
        <v>0</v>
      </c>
      <c r="BP281" s="520">
        <f t="shared" si="846"/>
        <v>0</v>
      </c>
      <c r="BQ281" s="520">
        <f t="shared" si="847"/>
        <v>0</v>
      </c>
      <c r="BR281" s="520">
        <f t="shared" si="848"/>
        <v>0</v>
      </c>
      <c r="BS281" s="520">
        <f t="shared" si="849"/>
        <v>0</v>
      </c>
      <c r="BT281" s="520">
        <f t="shared" si="850"/>
        <v>0</v>
      </c>
      <c r="BU281" s="520">
        <f t="shared" si="851"/>
        <v>0</v>
      </c>
      <c r="BV281" s="520">
        <f t="shared" si="852"/>
        <v>0</v>
      </c>
      <c r="BW281" s="520">
        <f t="shared" si="853"/>
        <v>0</v>
      </c>
      <c r="BX281" s="520">
        <f t="shared" si="854"/>
        <v>0</v>
      </c>
      <c r="BY281" s="520">
        <f t="shared" si="855"/>
        <v>16</v>
      </c>
      <c r="BZ281" s="520">
        <f t="shared" si="856"/>
        <v>18</v>
      </c>
      <c r="CA281" s="520">
        <f t="shared" si="857"/>
        <v>34</v>
      </c>
    </row>
    <row r="282" spans="3:79" s="514" customFormat="1" ht="15.75">
      <c r="C282" s="519" t="s">
        <v>260</v>
      </c>
      <c r="D282" s="740">
        <v>153</v>
      </c>
      <c r="E282" s="740">
        <v>173</v>
      </c>
      <c r="F282" s="520">
        <f t="shared" si="858"/>
        <v>326</v>
      </c>
      <c r="G282" s="740">
        <v>141</v>
      </c>
      <c r="H282" s="740">
        <v>144</v>
      </c>
      <c r="I282" s="520">
        <f t="shared" si="859"/>
        <v>285</v>
      </c>
      <c r="J282" s="740">
        <v>54</v>
      </c>
      <c r="K282" s="740">
        <v>44</v>
      </c>
      <c r="L282" s="520">
        <f t="shared" si="860"/>
        <v>98</v>
      </c>
      <c r="M282" s="740">
        <v>5</v>
      </c>
      <c r="N282" s="740">
        <v>7</v>
      </c>
      <c r="O282" s="520">
        <f t="shared" si="861"/>
        <v>12</v>
      </c>
      <c r="P282" s="740"/>
      <c r="Q282" s="740"/>
      <c r="R282" s="520">
        <f t="shared" si="862"/>
        <v>0</v>
      </c>
      <c r="S282" s="740"/>
      <c r="T282" s="740"/>
      <c r="U282" s="520">
        <f t="shared" si="863"/>
        <v>0</v>
      </c>
      <c r="V282" s="520"/>
      <c r="W282" s="520"/>
      <c r="X282" s="520">
        <f t="shared" si="864"/>
        <v>0</v>
      </c>
      <c r="Y282" s="521">
        <f t="shared" si="833"/>
        <v>353</v>
      </c>
      <c r="Z282" s="521">
        <f t="shared" si="833"/>
        <v>368</v>
      </c>
      <c r="AA282" s="522">
        <f t="shared" si="865"/>
        <v>721</v>
      </c>
      <c r="AB282" s="512"/>
      <c r="AC282" s="519" t="s">
        <v>260</v>
      </c>
      <c r="AD282" s="520">
        <v>1915</v>
      </c>
      <c r="AE282" s="520">
        <v>2002</v>
      </c>
      <c r="AF282" s="520">
        <f t="shared" si="866"/>
        <v>3917</v>
      </c>
      <c r="AG282" s="520">
        <v>312</v>
      </c>
      <c r="AH282" s="520">
        <v>276</v>
      </c>
      <c r="AI282" s="520">
        <f t="shared" si="867"/>
        <v>588</v>
      </c>
      <c r="AJ282" s="520"/>
      <c r="AK282" s="520"/>
      <c r="AL282" s="520">
        <f t="shared" si="868"/>
        <v>0</v>
      </c>
      <c r="AM282" s="520"/>
      <c r="AN282" s="520"/>
      <c r="AO282" s="520">
        <f t="shared" si="869"/>
        <v>0</v>
      </c>
      <c r="AP282" s="520"/>
      <c r="AQ282" s="520"/>
      <c r="AR282" s="520">
        <f t="shared" si="870"/>
        <v>0</v>
      </c>
      <c r="AS282" s="520"/>
      <c r="AT282" s="520"/>
      <c r="AU282" s="520">
        <f t="shared" si="871"/>
        <v>0</v>
      </c>
      <c r="AV282" s="520"/>
      <c r="AW282" s="520"/>
      <c r="AX282" s="520">
        <f t="shared" si="872"/>
        <v>0</v>
      </c>
      <c r="AY282" s="521">
        <f t="shared" si="873"/>
        <v>2227</v>
      </c>
      <c r="AZ282" s="521">
        <f t="shared" si="874"/>
        <v>2278</v>
      </c>
      <c r="BA282" s="522">
        <f t="shared" si="875"/>
        <v>4505</v>
      </c>
      <c r="BC282" s="519" t="s">
        <v>260</v>
      </c>
      <c r="BD282" s="520">
        <f t="shared" si="834"/>
        <v>2068</v>
      </c>
      <c r="BE282" s="520">
        <f t="shared" si="835"/>
        <v>2175</v>
      </c>
      <c r="BF282" s="520">
        <f t="shared" si="836"/>
        <v>4243</v>
      </c>
      <c r="BG282" s="520">
        <f t="shared" si="837"/>
        <v>453</v>
      </c>
      <c r="BH282" s="520">
        <f t="shared" si="838"/>
        <v>420</v>
      </c>
      <c r="BI282" s="520">
        <f t="shared" si="839"/>
        <v>873</v>
      </c>
      <c r="BJ282" s="520">
        <f t="shared" si="840"/>
        <v>54</v>
      </c>
      <c r="BK282" s="520">
        <f t="shared" si="841"/>
        <v>44</v>
      </c>
      <c r="BL282" s="520">
        <f t="shared" si="842"/>
        <v>98</v>
      </c>
      <c r="BM282" s="520">
        <f t="shared" si="843"/>
        <v>5</v>
      </c>
      <c r="BN282" s="520">
        <f t="shared" si="844"/>
        <v>7</v>
      </c>
      <c r="BO282" s="520">
        <f t="shared" si="845"/>
        <v>12</v>
      </c>
      <c r="BP282" s="520">
        <f t="shared" si="846"/>
        <v>0</v>
      </c>
      <c r="BQ282" s="520">
        <f t="shared" si="847"/>
        <v>0</v>
      </c>
      <c r="BR282" s="520">
        <f t="shared" si="848"/>
        <v>0</v>
      </c>
      <c r="BS282" s="520">
        <f t="shared" si="849"/>
        <v>0</v>
      </c>
      <c r="BT282" s="520">
        <f t="shared" si="850"/>
        <v>0</v>
      </c>
      <c r="BU282" s="520">
        <f t="shared" si="851"/>
        <v>0</v>
      </c>
      <c r="BV282" s="520">
        <f t="shared" si="852"/>
        <v>0</v>
      </c>
      <c r="BW282" s="520">
        <f t="shared" si="853"/>
        <v>0</v>
      </c>
      <c r="BX282" s="520">
        <f t="shared" si="854"/>
        <v>0</v>
      </c>
      <c r="BY282" s="520">
        <f t="shared" si="855"/>
        <v>2580</v>
      </c>
      <c r="BZ282" s="520">
        <f t="shared" si="856"/>
        <v>2646</v>
      </c>
      <c r="CA282" s="520">
        <f t="shared" si="857"/>
        <v>5226</v>
      </c>
    </row>
    <row r="283" spans="3:79" s="514" customFormat="1" ht="15.75">
      <c r="C283" s="519" t="s">
        <v>261</v>
      </c>
      <c r="D283" s="740">
        <v>186</v>
      </c>
      <c r="E283" s="740">
        <v>143</v>
      </c>
      <c r="F283" s="520">
        <f t="shared" si="858"/>
        <v>329</v>
      </c>
      <c r="G283" s="740">
        <v>142</v>
      </c>
      <c r="H283" s="740">
        <v>127</v>
      </c>
      <c r="I283" s="520">
        <f t="shared" si="859"/>
        <v>269</v>
      </c>
      <c r="J283" s="740">
        <v>38</v>
      </c>
      <c r="K283" s="740">
        <v>14</v>
      </c>
      <c r="L283" s="520">
        <f t="shared" si="860"/>
        <v>52</v>
      </c>
      <c r="M283" s="740">
        <v>5</v>
      </c>
      <c r="N283" s="740">
        <v>4</v>
      </c>
      <c r="O283" s="520">
        <f t="shared" si="861"/>
        <v>9</v>
      </c>
      <c r="P283" s="740">
        <v>0</v>
      </c>
      <c r="Q283" s="740">
        <v>0</v>
      </c>
      <c r="R283" s="520">
        <f t="shared" si="862"/>
        <v>0</v>
      </c>
      <c r="S283" s="740">
        <v>0</v>
      </c>
      <c r="T283" s="740">
        <v>0</v>
      </c>
      <c r="U283" s="520">
        <f t="shared" si="863"/>
        <v>0</v>
      </c>
      <c r="V283" s="520"/>
      <c r="W283" s="520"/>
      <c r="X283" s="520">
        <f t="shared" si="864"/>
        <v>0</v>
      </c>
      <c r="Y283" s="521">
        <f t="shared" si="833"/>
        <v>371</v>
      </c>
      <c r="Z283" s="521">
        <f t="shared" si="833"/>
        <v>288</v>
      </c>
      <c r="AA283" s="522">
        <f t="shared" si="865"/>
        <v>659</v>
      </c>
      <c r="AB283" s="512"/>
      <c r="AC283" s="519" t="s">
        <v>261</v>
      </c>
      <c r="AD283" s="520">
        <v>2328</v>
      </c>
      <c r="AE283" s="520">
        <v>2176</v>
      </c>
      <c r="AF283" s="520">
        <f t="shared" si="866"/>
        <v>4504</v>
      </c>
      <c r="AG283" s="520">
        <v>2287</v>
      </c>
      <c r="AH283" s="520">
        <v>2001</v>
      </c>
      <c r="AI283" s="520">
        <f t="shared" si="867"/>
        <v>4288</v>
      </c>
      <c r="AJ283" s="520">
        <v>35</v>
      </c>
      <c r="AK283" s="520">
        <v>46</v>
      </c>
      <c r="AL283" s="520">
        <f t="shared" si="868"/>
        <v>81</v>
      </c>
      <c r="AM283" s="520">
        <v>12</v>
      </c>
      <c r="AN283" s="520">
        <v>11</v>
      </c>
      <c r="AO283" s="520">
        <f t="shared" si="869"/>
        <v>23</v>
      </c>
      <c r="AP283" s="520"/>
      <c r="AQ283" s="520"/>
      <c r="AR283" s="520">
        <f t="shared" si="870"/>
        <v>0</v>
      </c>
      <c r="AS283" s="520"/>
      <c r="AT283" s="520"/>
      <c r="AU283" s="520">
        <f t="shared" si="871"/>
        <v>0</v>
      </c>
      <c r="AV283" s="520"/>
      <c r="AW283" s="520"/>
      <c r="AX283" s="520">
        <f t="shared" si="872"/>
        <v>0</v>
      </c>
      <c r="AY283" s="521">
        <f t="shared" si="873"/>
        <v>4662</v>
      </c>
      <c r="AZ283" s="521">
        <f t="shared" si="874"/>
        <v>4234</v>
      </c>
      <c r="BA283" s="522">
        <f t="shared" si="875"/>
        <v>8896</v>
      </c>
      <c r="BC283" s="519" t="s">
        <v>261</v>
      </c>
      <c r="BD283" s="520">
        <f t="shared" si="834"/>
        <v>2514</v>
      </c>
      <c r="BE283" s="520">
        <f t="shared" si="835"/>
        <v>2319</v>
      </c>
      <c r="BF283" s="520">
        <f t="shared" si="836"/>
        <v>4833</v>
      </c>
      <c r="BG283" s="520">
        <f t="shared" si="837"/>
        <v>2429</v>
      </c>
      <c r="BH283" s="520">
        <f t="shared" si="838"/>
        <v>2128</v>
      </c>
      <c r="BI283" s="520">
        <f t="shared" si="839"/>
        <v>4557</v>
      </c>
      <c r="BJ283" s="520">
        <f t="shared" si="840"/>
        <v>73</v>
      </c>
      <c r="BK283" s="520">
        <f t="shared" si="841"/>
        <v>60</v>
      </c>
      <c r="BL283" s="520">
        <f t="shared" si="842"/>
        <v>133</v>
      </c>
      <c r="BM283" s="520">
        <f t="shared" si="843"/>
        <v>17</v>
      </c>
      <c r="BN283" s="520">
        <f t="shared" si="844"/>
        <v>15</v>
      </c>
      <c r="BO283" s="520">
        <f t="shared" si="845"/>
        <v>32</v>
      </c>
      <c r="BP283" s="520">
        <f t="shared" si="846"/>
        <v>0</v>
      </c>
      <c r="BQ283" s="520">
        <f t="shared" si="847"/>
        <v>0</v>
      </c>
      <c r="BR283" s="520">
        <f t="shared" si="848"/>
        <v>0</v>
      </c>
      <c r="BS283" s="520">
        <f t="shared" si="849"/>
        <v>0</v>
      </c>
      <c r="BT283" s="520">
        <f t="shared" si="850"/>
        <v>0</v>
      </c>
      <c r="BU283" s="520">
        <f t="shared" si="851"/>
        <v>0</v>
      </c>
      <c r="BV283" s="520">
        <f t="shared" si="852"/>
        <v>0</v>
      </c>
      <c r="BW283" s="520">
        <f t="shared" si="853"/>
        <v>0</v>
      </c>
      <c r="BX283" s="520">
        <f t="shared" si="854"/>
        <v>0</v>
      </c>
      <c r="BY283" s="520">
        <f t="shared" si="855"/>
        <v>5033</v>
      </c>
      <c r="BZ283" s="520">
        <f t="shared" si="856"/>
        <v>4522</v>
      </c>
      <c r="CA283" s="520">
        <f t="shared" si="857"/>
        <v>9555</v>
      </c>
    </row>
    <row r="284" spans="3:79" s="514" customFormat="1" ht="15.75">
      <c r="C284" s="519" t="s">
        <v>262</v>
      </c>
      <c r="D284" s="740">
        <v>76</v>
      </c>
      <c r="E284" s="740">
        <v>69</v>
      </c>
      <c r="F284" s="520">
        <f t="shared" si="858"/>
        <v>145</v>
      </c>
      <c r="G284" s="740">
        <v>142</v>
      </c>
      <c r="H284" s="740">
        <v>69</v>
      </c>
      <c r="I284" s="520">
        <f t="shared" si="859"/>
        <v>211</v>
      </c>
      <c r="J284" s="740">
        <v>52</v>
      </c>
      <c r="K284" s="740">
        <v>53</v>
      </c>
      <c r="L284" s="520">
        <f t="shared" si="860"/>
        <v>105</v>
      </c>
      <c r="M284" s="740">
        <v>26</v>
      </c>
      <c r="N284" s="740">
        <v>24</v>
      </c>
      <c r="O284" s="520">
        <f t="shared" si="861"/>
        <v>50</v>
      </c>
      <c r="P284" s="740">
        <v>7</v>
      </c>
      <c r="Q284" s="740">
        <v>11</v>
      </c>
      <c r="R284" s="520">
        <f t="shared" si="862"/>
        <v>18</v>
      </c>
      <c r="S284" s="740">
        <v>2</v>
      </c>
      <c r="T284" s="740">
        <v>2</v>
      </c>
      <c r="U284" s="520">
        <f t="shared" si="863"/>
        <v>4</v>
      </c>
      <c r="V284" s="520"/>
      <c r="W284" s="520"/>
      <c r="X284" s="520">
        <f t="shared" si="864"/>
        <v>0</v>
      </c>
      <c r="Y284" s="521">
        <f t="shared" si="833"/>
        <v>305</v>
      </c>
      <c r="Z284" s="521">
        <f t="shared" si="833"/>
        <v>228</v>
      </c>
      <c r="AA284" s="522">
        <f t="shared" si="865"/>
        <v>533</v>
      </c>
      <c r="AB284" s="512"/>
      <c r="AC284" s="519" t="s">
        <v>262</v>
      </c>
      <c r="AD284" s="520">
        <v>556</v>
      </c>
      <c r="AE284" s="520">
        <v>667</v>
      </c>
      <c r="AF284" s="520">
        <f t="shared" si="866"/>
        <v>1223</v>
      </c>
      <c r="AG284" s="520">
        <v>1818</v>
      </c>
      <c r="AH284" s="520">
        <v>1721</v>
      </c>
      <c r="AI284" s="520">
        <f t="shared" si="867"/>
        <v>3539</v>
      </c>
      <c r="AJ284" s="520">
        <v>120</v>
      </c>
      <c r="AK284" s="520">
        <v>144</v>
      </c>
      <c r="AL284" s="520">
        <f t="shared" si="868"/>
        <v>264</v>
      </c>
      <c r="AM284" s="520">
        <v>175</v>
      </c>
      <c r="AN284" s="520">
        <v>160</v>
      </c>
      <c r="AO284" s="520">
        <f t="shared" si="869"/>
        <v>335</v>
      </c>
      <c r="AP284" s="520"/>
      <c r="AQ284" s="520"/>
      <c r="AR284" s="520">
        <f t="shared" si="870"/>
        <v>0</v>
      </c>
      <c r="AS284" s="520"/>
      <c r="AT284" s="520"/>
      <c r="AU284" s="520">
        <f t="shared" si="871"/>
        <v>0</v>
      </c>
      <c r="AV284" s="520"/>
      <c r="AW284" s="520"/>
      <c r="AX284" s="520">
        <f t="shared" si="872"/>
        <v>0</v>
      </c>
      <c r="AY284" s="521">
        <f t="shared" si="873"/>
        <v>2669</v>
      </c>
      <c r="AZ284" s="521">
        <f t="shared" si="874"/>
        <v>2692</v>
      </c>
      <c r="BA284" s="522">
        <f t="shared" si="875"/>
        <v>5361</v>
      </c>
      <c r="BC284" s="519" t="s">
        <v>262</v>
      </c>
      <c r="BD284" s="520">
        <f t="shared" si="834"/>
        <v>632</v>
      </c>
      <c r="BE284" s="520">
        <f t="shared" si="835"/>
        <v>736</v>
      </c>
      <c r="BF284" s="520">
        <f t="shared" si="836"/>
        <v>1368</v>
      </c>
      <c r="BG284" s="520">
        <f t="shared" si="837"/>
        <v>1960</v>
      </c>
      <c r="BH284" s="520">
        <f t="shared" si="838"/>
        <v>1790</v>
      </c>
      <c r="BI284" s="520">
        <f t="shared" si="839"/>
        <v>3750</v>
      </c>
      <c r="BJ284" s="520">
        <f t="shared" si="840"/>
        <v>172</v>
      </c>
      <c r="BK284" s="520">
        <f t="shared" si="841"/>
        <v>197</v>
      </c>
      <c r="BL284" s="520">
        <f t="shared" si="842"/>
        <v>369</v>
      </c>
      <c r="BM284" s="520">
        <f t="shared" si="843"/>
        <v>201</v>
      </c>
      <c r="BN284" s="520">
        <f t="shared" si="844"/>
        <v>184</v>
      </c>
      <c r="BO284" s="520">
        <f t="shared" si="845"/>
        <v>385</v>
      </c>
      <c r="BP284" s="520">
        <f t="shared" si="846"/>
        <v>7</v>
      </c>
      <c r="BQ284" s="520">
        <f t="shared" si="847"/>
        <v>11</v>
      </c>
      <c r="BR284" s="520">
        <f t="shared" si="848"/>
        <v>18</v>
      </c>
      <c r="BS284" s="520">
        <f t="shared" si="849"/>
        <v>2</v>
      </c>
      <c r="BT284" s="520">
        <f t="shared" si="850"/>
        <v>2</v>
      </c>
      <c r="BU284" s="520">
        <f t="shared" si="851"/>
        <v>4</v>
      </c>
      <c r="BV284" s="520">
        <f t="shared" si="852"/>
        <v>0</v>
      </c>
      <c r="BW284" s="520">
        <f t="shared" si="853"/>
        <v>0</v>
      </c>
      <c r="BX284" s="520">
        <f t="shared" si="854"/>
        <v>0</v>
      </c>
      <c r="BY284" s="520">
        <f t="shared" si="855"/>
        <v>2974</v>
      </c>
      <c r="BZ284" s="520">
        <f t="shared" si="856"/>
        <v>2920</v>
      </c>
      <c r="CA284" s="520">
        <f t="shared" si="857"/>
        <v>5894</v>
      </c>
    </row>
    <row r="285" spans="3:79" s="514" customFormat="1" ht="15.75">
      <c r="C285" s="519" t="s">
        <v>263</v>
      </c>
      <c r="D285" s="740">
        <v>12</v>
      </c>
      <c r="E285" s="740">
        <v>5</v>
      </c>
      <c r="F285" s="520">
        <f t="shared" si="858"/>
        <v>17</v>
      </c>
      <c r="G285" s="740">
        <v>28</v>
      </c>
      <c r="H285" s="740">
        <v>15</v>
      </c>
      <c r="I285" s="520">
        <f t="shared" si="859"/>
        <v>43</v>
      </c>
      <c r="J285" s="740">
        <v>1</v>
      </c>
      <c r="K285" s="740">
        <v>2</v>
      </c>
      <c r="L285" s="520">
        <f t="shared" si="860"/>
        <v>3</v>
      </c>
      <c r="M285" s="740">
        <v>2</v>
      </c>
      <c r="N285" s="740">
        <v>3</v>
      </c>
      <c r="O285" s="520">
        <f t="shared" si="861"/>
        <v>5</v>
      </c>
      <c r="P285" s="740">
        <v>2</v>
      </c>
      <c r="Q285" s="740">
        <v>6</v>
      </c>
      <c r="R285" s="520">
        <f t="shared" si="862"/>
        <v>8</v>
      </c>
      <c r="S285" s="740"/>
      <c r="T285" s="740"/>
      <c r="U285" s="520">
        <f t="shared" si="863"/>
        <v>0</v>
      </c>
      <c r="V285" s="520"/>
      <c r="W285" s="520"/>
      <c r="X285" s="520">
        <f t="shared" si="864"/>
        <v>0</v>
      </c>
      <c r="Y285" s="521">
        <f t="shared" si="833"/>
        <v>45</v>
      </c>
      <c r="Z285" s="521">
        <f t="shared" si="833"/>
        <v>31</v>
      </c>
      <c r="AA285" s="522">
        <f t="shared" si="865"/>
        <v>76</v>
      </c>
      <c r="AB285" s="512"/>
      <c r="AC285" s="519" t="s">
        <v>263</v>
      </c>
      <c r="AD285" s="520">
        <v>117</v>
      </c>
      <c r="AE285" s="520">
        <v>87</v>
      </c>
      <c r="AF285" s="520">
        <f t="shared" si="866"/>
        <v>204</v>
      </c>
      <c r="AG285" s="520">
        <v>614</v>
      </c>
      <c r="AH285" s="520">
        <v>504</v>
      </c>
      <c r="AI285" s="520">
        <f t="shared" si="867"/>
        <v>1118</v>
      </c>
      <c r="AJ285" s="520">
        <v>630</v>
      </c>
      <c r="AK285" s="520">
        <v>502</v>
      </c>
      <c r="AL285" s="520">
        <f t="shared" si="868"/>
        <v>1132</v>
      </c>
      <c r="AM285" s="520">
        <v>168</v>
      </c>
      <c r="AN285" s="520">
        <v>105</v>
      </c>
      <c r="AO285" s="520">
        <f t="shared" si="869"/>
        <v>273</v>
      </c>
      <c r="AP285" s="520">
        <v>54</v>
      </c>
      <c r="AQ285" s="520">
        <v>37</v>
      </c>
      <c r="AR285" s="520">
        <f t="shared" si="870"/>
        <v>91</v>
      </c>
      <c r="AS285" s="520"/>
      <c r="AT285" s="520"/>
      <c r="AU285" s="520">
        <f t="shared" si="871"/>
        <v>0</v>
      </c>
      <c r="AV285" s="520"/>
      <c r="AW285" s="520"/>
      <c r="AX285" s="520">
        <f t="shared" si="872"/>
        <v>0</v>
      </c>
      <c r="AY285" s="521">
        <f t="shared" si="873"/>
        <v>1583</v>
      </c>
      <c r="AZ285" s="521">
        <f t="shared" si="874"/>
        <v>1235</v>
      </c>
      <c r="BA285" s="522">
        <f t="shared" si="875"/>
        <v>2818</v>
      </c>
      <c r="BC285" s="519" t="s">
        <v>263</v>
      </c>
      <c r="BD285" s="520">
        <f t="shared" si="834"/>
        <v>129</v>
      </c>
      <c r="BE285" s="520">
        <f t="shared" si="835"/>
        <v>92</v>
      </c>
      <c r="BF285" s="520">
        <f t="shared" si="836"/>
        <v>221</v>
      </c>
      <c r="BG285" s="520">
        <f t="shared" si="837"/>
        <v>642</v>
      </c>
      <c r="BH285" s="520">
        <f t="shared" si="838"/>
        <v>519</v>
      </c>
      <c r="BI285" s="520">
        <f t="shared" si="839"/>
        <v>1161</v>
      </c>
      <c r="BJ285" s="520">
        <f t="shared" si="840"/>
        <v>631</v>
      </c>
      <c r="BK285" s="520">
        <f t="shared" si="841"/>
        <v>504</v>
      </c>
      <c r="BL285" s="520">
        <f t="shared" si="842"/>
        <v>1135</v>
      </c>
      <c r="BM285" s="520">
        <f t="shared" si="843"/>
        <v>170</v>
      </c>
      <c r="BN285" s="520">
        <f t="shared" si="844"/>
        <v>108</v>
      </c>
      <c r="BO285" s="520">
        <f t="shared" si="845"/>
        <v>278</v>
      </c>
      <c r="BP285" s="520">
        <f t="shared" si="846"/>
        <v>56</v>
      </c>
      <c r="BQ285" s="520">
        <f t="shared" si="847"/>
        <v>43</v>
      </c>
      <c r="BR285" s="520">
        <f t="shared" si="848"/>
        <v>99</v>
      </c>
      <c r="BS285" s="520">
        <f t="shared" si="849"/>
        <v>0</v>
      </c>
      <c r="BT285" s="520">
        <f t="shared" si="850"/>
        <v>0</v>
      </c>
      <c r="BU285" s="520">
        <f t="shared" si="851"/>
        <v>0</v>
      </c>
      <c r="BV285" s="520">
        <f t="shared" si="852"/>
        <v>0</v>
      </c>
      <c r="BW285" s="520">
        <f t="shared" si="853"/>
        <v>0</v>
      </c>
      <c r="BX285" s="520">
        <f t="shared" si="854"/>
        <v>0</v>
      </c>
      <c r="BY285" s="520">
        <f t="shared" si="855"/>
        <v>1628</v>
      </c>
      <c r="BZ285" s="520">
        <f t="shared" si="856"/>
        <v>1266</v>
      </c>
      <c r="CA285" s="520">
        <f t="shared" si="857"/>
        <v>2894</v>
      </c>
    </row>
    <row r="286" spans="3:79" s="514" customFormat="1" ht="15.75">
      <c r="C286" s="519" t="s">
        <v>264</v>
      </c>
      <c r="D286" s="740">
        <v>2</v>
      </c>
      <c r="E286" s="740">
        <v>1</v>
      </c>
      <c r="F286" s="520">
        <f t="shared" si="858"/>
        <v>3</v>
      </c>
      <c r="G286" s="740">
        <v>3</v>
      </c>
      <c r="H286" s="740">
        <v>2</v>
      </c>
      <c r="I286" s="520">
        <f t="shared" si="859"/>
        <v>5</v>
      </c>
      <c r="J286" s="740">
        <v>1</v>
      </c>
      <c r="K286" s="740">
        <v>3</v>
      </c>
      <c r="L286" s="520">
        <f t="shared" si="860"/>
        <v>4</v>
      </c>
      <c r="M286" s="740">
        <v>0</v>
      </c>
      <c r="N286" s="740">
        <v>0</v>
      </c>
      <c r="O286" s="520">
        <f t="shared" si="861"/>
        <v>0</v>
      </c>
      <c r="P286" s="740"/>
      <c r="Q286" s="740"/>
      <c r="R286" s="520">
        <f t="shared" si="862"/>
        <v>0</v>
      </c>
      <c r="S286" s="740"/>
      <c r="T286" s="740"/>
      <c r="U286" s="520">
        <f t="shared" si="863"/>
        <v>0</v>
      </c>
      <c r="V286" s="520"/>
      <c r="W286" s="520"/>
      <c r="X286" s="520">
        <f t="shared" si="864"/>
        <v>0</v>
      </c>
      <c r="Y286" s="521">
        <f t="shared" si="833"/>
        <v>6</v>
      </c>
      <c r="Z286" s="521">
        <f t="shared" si="833"/>
        <v>6</v>
      </c>
      <c r="AA286" s="522">
        <f t="shared" si="865"/>
        <v>12</v>
      </c>
      <c r="AB286" s="512"/>
      <c r="AC286" s="519" t="s">
        <v>264</v>
      </c>
      <c r="AD286" s="520">
        <v>5</v>
      </c>
      <c r="AE286" s="520">
        <v>3</v>
      </c>
      <c r="AF286" s="520">
        <f t="shared" si="866"/>
        <v>8</v>
      </c>
      <c r="AG286" s="520">
        <v>56</v>
      </c>
      <c r="AH286" s="520">
        <v>27</v>
      </c>
      <c r="AI286" s="520">
        <f t="shared" si="867"/>
        <v>83</v>
      </c>
      <c r="AJ286" s="520">
        <v>714</v>
      </c>
      <c r="AK286" s="520">
        <v>586</v>
      </c>
      <c r="AL286" s="520">
        <f t="shared" si="868"/>
        <v>1300</v>
      </c>
      <c r="AM286" s="520">
        <v>17</v>
      </c>
      <c r="AN286" s="520">
        <v>14</v>
      </c>
      <c r="AO286" s="520">
        <f t="shared" si="869"/>
        <v>31</v>
      </c>
      <c r="AP286" s="520">
        <v>13</v>
      </c>
      <c r="AQ286" s="520">
        <v>8</v>
      </c>
      <c r="AR286" s="520">
        <f t="shared" si="870"/>
        <v>21</v>
      </c>
      <c r="AS286" s="520"/>
      <c r="AT286" s="520"/>
      <c r="AU286" s="520">
        <f t="shared" si="871"/>
        <v>0</v>
      </c>
      <c r="AV286" s="520"/>
      <c r="AW286" s="520"/>
      <c r="AX286" s="520">
        <f t="shared" si="872"/>
        <v>0</v>
      </c>
      <c r="AY286" s="521">
        <f t="shared" si="873"/>
        <v>805</v>
      </c>
      <c r="AZ286" s="521">
        <f t="shared" si="874"/>
        <v>638</v>
      </c>
      <c r="BA286" s="522">
        <f t="shared" si="875"/>
        <v>1443</v>
      </c>
      <c r="BC286" s="519" t="s">
        <v>264</v>
      </c>
      <c r="BD286" s="520">
        <f t="shared" si="834"/>
        <v>7</v>
      </c>
      <c r="BE286" s="520">
        <f t="shared" si="835"/>
        <v>4</v>
      </c>
      <c r="BF286" s="520">
        <f t="shared" si="836"/>
        <v>11</v>
      </c>
      <c r="BG286" s="520">
        <f t="shared" si="837"/>
        <v>59</v>
      </c>
      <c r="BH286" s="520">
        <f t="shared" si="838"/>
        <v>29</v>
      </c>
      <c r="BI286" s="520">
        <f t="shared" si="839"/>
        <v>88</v>
      </c>
      <c r="BJ286" s="520">
        <f t="shared" si="840"/>
        <v>715</v>
      </c>
      <c r="BK286" s="520">
        <f t="shared" si="841"/>
        <v>589</v>
      </c>
      <c r="BL286" s="520">
        <f t="shared" si="842"/>
        <v>1304</v>
      </c>
      <c r="BM286" s="520">
        <f t="shared" si="843"/>
        <v>17</v>
      </c>
      <c r="BN286" s="520">
        <f t="shared" si="844"/>
        <v>14</v>
      </c>
      <c r="BO286" s="520">
        <f t="shared" si="845"/>
        <v>31</v>
      </c>
      <c r="BP286" s="520">
        <f t="shared" si="846"/>
        <v>13</v>
      </c>
      <c r="BQ286" s="520">
        <f t="shared" si="847"/>
        <v>8</v>
      </c>
      <c r="BR286" s="520">
        <f t="shared" si="848"/>
        <v>21</v>
      </c>
      <c r="BS286" s="520">
        <f t="shared" si="849"/>
        <v>0</v>
      </c>
      <c r="BT286" s="520">
        <f t="shared" si="850"/>
        <v>0</v>
      </c>
      <c r="BU286" s="520">
        <f t="shared" si="851"/>
        <v>0</v>
      </c>
      <c r="BV286" s="520">
        <f t="shared" si="852"/>
        <v>0</v>
      </c>
      <c r="BW286" s="520">
        <f t="shared" si="853"/>
        <v>0</v>
      </c>
      <c r="BX286" s="520">
        <f t="shared" si="854"/>
        <v>0</v>
      </c>
      <c r="BY286" s="520">
        <f t="shared" si="855"/>
        <v>811</v>
      </c>
      <c r="BZ286" s="520">
        <f t="shared" si="856"/>
        <v>644</v>
      </c>
      <c r="CA286" s="520">
        <f t="shared" si="857"/>
        <v>1455</v>
      </c>
    </row>
    <row r="287" spans="3:79" s="514" customFormat="1" ht="15.75">
      <c r="C287" s="519" t="s">
        <v>184</v>
      </c>
      <c r="D287" s="740">
        <v>3</v>
      </c>
      <c r="E287" s="740">
        <v>0</v>
      </c>
      <c r="F287" s="520">
        <f t="shared" si="858"/>
        <v>3</v>
      </c>
      <c r="G287" s="740">
        <v>1</v>
      </c>
      <c r="H287" s="740"/>
      <c r="I287" s="520">
        <f t="shared" si="859"/>
        <v>1</v>
      </c>
      <c r="J287" s="740"/>
      <c r="K287" s="740">
        <v>1</v>
      </c>
      <c r="L287" s="520">
        <f t="shared" si="860"/>
        <v>1</v>
      </c>
      <c r="M287" s="740">
        <v>1</v>
      </c>
      <c r="N287" s="740">
        <v>1</v>
      </c>
      <c r="O287" s="520">
        <f t="shared" si="861"/>
        <v>2</v>
      </c>
      <c r="P287" s="740"/>
      <c r="Q287" s="740"/>
      <c r="R287" s="520">
        <f t="shared" si="862"/>
        <v>0</v>
      </c>
      <c r="S287" s="740"/>
      <c r="T287" s="740"/>
      <c r="U287" s="520">
        <f t="shared" si="863"/>
        <v>0</v>
      </c>
      <c r="V287" s="520"/>
      <c r="W287" s="520"/>
      <c r="X287" s="520">
        <f t="shared" si="864"/>
        <v>0</v>
      </c>
      <c r="Y287" s="521">
        <f t="shared" si="833"/>
        <v>5</v>
      </c>
      <c r="Z287" s="521">
        <f t="shared" si="833"/>
        <v>2</v>
      </c>
      <c r="AA287" s="522">
        <f t="shared" si="865"/>
        <v>7</v>
      </c>
      <c r="AB287" s="512"/>
      <c r="AC287" s="519" t="s">
        <v>184</v>
      </c>
      <c r="AD287" s="520"/>
      <c r="AE287" s="520"/>
      <c r="AF287" s="520">
        <f t="shared" si="866"/>
        <v>0</v>
      </c>
      <c r="AG287" s="520">
        <v>0</v>
      </c>
      <c r="AH287" s="520">
        <v>0</v>
      </c>
      <c r="AI287" s="520">
        <f t="shared" si="867"/>
        <v>0</v>
      </c>
      <c r="AJ287" s="520">
        <v>115</v>
      </c>
      <c r="AK287" s="520">
        <v>77</v>
      </c>
      <c r="AL287" s="520">
        <f t="shared" si="868"/>
        <v>192</v>
      </c>
      <c r="AM287" s="520">
        <v>0</v>
      </c>
      <c r="AN287" s="520">
        <v>0</v>
      </c>
      <c r="AO287" s="520">
        <f t="shared" si="869"/>
        <v>0</v>
      </c>
      <c r="AP287" s="520"/>
      <c r="AQ287" s="520"/>
      <c r="AR287" s="520">
        <f t="shared" si="870"/>
        <v>0</v>
      </c>
      <c r="AS287" s="520"/>
      <c r="AT287" s="520"/>
      <c r="AU287" s="520">
        <f t="shared" si="871"/>
        <v>0</v>
      </c>
      <c r="AV287" s="520"/>
      <c r="AW287" s="520"/>
      <c r="AX287" s="520">
        <f t="shared" si="872"/>
        <v>0</v>
      </c>
      <c r="AY287" s="521">
        <f t="shared" si="873"/>
        <v>115</v>
      </c>
      <c r="AZ287" s="521">
        <f t="shared" si="874"/>
        <v>77</v>
      </c>
      <c r="BA287" s="522">
        <f t="shared" si="875"/>
        <v>192</v>
      </c>
      <c r="BC287" s="519" t="s">
        <v>184</v>
      </c>
      <c r="BD287" s="520">
        <f t="shared" si="834"/>
        <v>3</v>
      </c>
      <c r="BE287" s="520">
        <f t="shared" si="835"/>
        <v>0</v>
      </c>
      <c r="BF287" s="520">
        <f t="shared" si="836"/>
        <v>3</v>
      </c>
      <c r="BG287" s="520">
        <f t="shared" si="837"/>
        <v>1</v>
      </c>
      <c r="BH287" s="520">
        <f t="shared" si="838"/>
        <v>0</v>
      </c>
      <c r="BI287" s="520">
        <f t="shared" si="839"/>
        <v>1</v>
      </c>
      <c r="BJ287" s="520">
        <f t="shared" si="840"/>
        <v>115</v>
      </c>
      <c r="BK287" s="520">
        <f t="shared" si="841"/>
        <v>78</v>
      </c>
      <c r="BL287" s="520">
        <f t="shared" si="842"/>
        <v>193</v>
      </c>
      <c r="BM287" s="520">
        <f t="shared" si="843"/>
        <v>1</v>
      </c>
      <c r="BN287" s="520">
        <f t="shared" si="844"/>
        <v>1</v>
      </c>
      <c r="BO287" s="520">
        <f t="shared" si="845"/>
        <v>2</v>
      </c>
      <c r="BP287" s="520">
        <f t="shared" si="846"/>
        <v>0</v>
      </c>
      <c r="BQ287" s="520">
        <f t="shared" si="847"/>
        <v>0</v>
      </c>
      <c r="BR287" s="520">
        <f t="shared" si="848"/>
        <v>0</v>
      </c>
      <c r="BS287" s="520">
        <f t="shared" si="849"/>
        <v>0</v>
      </c>
      <c r="BT287" s="520">
        <f t="shared" si="850"/>
        <v>0</v>
      </c>
      <c r="BU287" s="520">
        <f t="shared" si="851"/>
        <v>0</v>
      </c>
      <c r="BV287" s="520">
        <f t="shared" si="852"/>
        <v>0</v>
      </c>
      <c r="BW287" s="520">
        <f t="shared" si="853"/>
        <v>0</v>
      </c>
      <c r="BX287" s="520">
        <f t="shared" si="854"/>
        <v>0</v>
      </c>
      <c r="BY287" s="520">
        <f t="shared" si="855"/>
        <v>120</v>
      </c>
      <c r="BZ287" s="520">
        <f t="shared" si="856"/>
        <v>79</v>
      </c>
      <c r="CA287" s="520">
        <f t="shared" si="857"/>
        <v>199</v>
      </c>
    </row>
    <row r="288" spans="3:79" s="514" customFormat="1" ht="15.75">
      <c r="C288" s="519" t="s">
        <v>6</v>
      </c>
      <c r="D288" s="520">
        <f>SUM(D280:D287)</f>
        <v>446</v>
      </c>
      <c r="E288" s="520">
        <f t="shared" ref="E288:AA288" si="876">SUM(E280:E287)</f>
        <v>406</v>
      </c>
      <c r="F288" s="520">
        <f t="shared" si="876"/>
        <v>852</v>
      </c>
      <c r="G288" s="520">
        <f t="shared" si="876"/>
        <v>457</v>
      </c>
      <c r="H288" s="520">
        <f t="shared" si="876"/>
        <v>357</v>
      </c>
      <c r="I288" s="520">
        <f t="shared" si="876"/>
        <v>814</v>
      </c>
      <c r="J288" s="520">
        <f t="shared" si="876"/>
        <v>146</v>
      </c>
      <c r="K288" s="520">
        <f t="shared" si="876"/>
        <v>117</v>
      </c>
      <c r="L288" s="520">
        <f t="shared" si="876"/>
        <v>263</v>
      </c>
      <c r="M288" s="520">
        <f t="shared" si="876"/>
        <v>39</v>
      </c>
      <c r="N288" s="520">
        <f t="shared" si="876"/>
        <v>39</v>
      </c>
      <c r="O288" s="520">
        <f t="shared" si="876"/>
        <v>78</v>
      </c>
      <c r="P288" s="520">
        <f t="shared" si="876"/>
        <v>9</v>
      </c>
      <c r="Q288" s="520">
        <f t="shared" si="876"/>
        <v>17</v>
      </c>
      <c r="R288" s="520">
        <f t="shared" si="876"/>
        <v>26</v>
      </c>
      <c r="S288" s="520">
        <f t="shared" si="876"/>
        <v>2</v>
      </c>
      <c r="T288" s="520">
        <f t="shared" si="876"/>
        <v>2</v>
      </c>
      <c r="U288" s="520">
        <f t="shared" si="876"/>
        <v>4</v>
      </c>
      <c r="V288" s="520">
        <f t="shared" si="876"/>
        <v>0</v>
      </c>
      <c r="W288" s="520">
        <f t="shared" si="876"/>
        <v>0</v>
      </c>
      <c r="X288" s="520">
        <f t="shared" si="876"/>
        <v>0</v>
      </c>
      <c r="Y288" s="520">
        <f t="shared" si="876"/>
        <v>1099</v>
      </c>
      <c r="Z288" s="520">
        <f t="shared" si="876"/>
        <v>938</v>
      </c>
      <c r="AA288" s="520">
        <f t="shared" si="876"/>
        <v>2037</v>
      </c>
      <c r="AB288" s="512"/>
      <c r="AC288" s="519" t="s">
        <v>6</v>
      </c>
      <c r="AD288" s="520">
        <f>SUM(AD280:AD287)</f>
        <v>4923</v>
      </c>
      <c r="AE288" s="520">
        <f t="shared" ref="AE288" si="877">SUM(AE280:AE287)</f>
        <v>4938</v>
      </c>
      <c r="AF288" s="520">
        <f>SUM(AF280:AF287)</f>
        <v>9861</v>
      </c>
      <c r="AG288" s="520">
        <f t="shared" ref="AG288:AW288" si="878">SUM(AG280:AG287)</f>
        <v>5087</v>
      </c>
      <c r="AH288" s="520">
        <f t="shared" si="878"/>
        <v>4529</v>
      </c>
      <c r="AI288" s="520">
        <f t="shared" si="878"/>
        <v>9616</v>
      </c>
      <c r="AJ288" s="520">
        <f t="shared" si="878"/>
        <v>1614</v>
      </c>
      <c r="AK288" s="520">
        <f t="shared" si="878"/>
        <v>1355</v>
      </c>
      <c r="AL288" s="520">
        <f t="shared" si="878"/>
        <v>2969</v>
      </c>
      <c r="AM288" s="520">
        <f t="shared" si="878"/>
        <v>372</v>
      </c>
      <c r="AN288" s="520">
        <f t="shared" si="878"/>
        <v>290</v>
      </c>
      <c r="AO288" s="520">
        <f t="shared" si="878"/>
        <v>662</v>
      </c>
      <c r="AP288" s="520">
        <f t="shared" si="878"/>
        <v>67</v>
      </c>
      <c r="AQ288" s="520">
        <f t="shared" si="878"/>
        <v>45</v>
      </c>
      <c r="AR288" s="520">
        <f t="shared" si="878"/>
        <v>112</v>
      </c>
      <c r="AS288" s="520">
        <f t="shared" si="878"/>
        <v>0</v>
      </c>
      <c r="AT288" s="520">
        <f t="shared" si="878"/>
        <v>0</v>
      </c>
      <c r="AU288" s="520">
        <f t="shared" si="878"/>
        <v>0</v>
      </c>
      <c r="AV288" s="520">
        <f t="shared" si="878"/>
        <v>0</v>
      </c>
      <c r="AW288" s="520">
        <f t="shared" si="878"/>
        <v>0</v>
      </c>
      <c r="AX288" s="520">
        <f t="shared" ref="AX288:BA288" si="879">SUM(AX280:AX287)</f>
        <v>0</v>
      </c>
      <c r="AY288" s="520">
        <f t="shared" si="879"/>
        <v>12063</v>
      </c>
      <c r="AZ288" s="520">
        <f t="shared" si="879"/>
        <v>11157</v>
      </c>
      <c r="BA288" s="520">
        <f t="shared" si="879"/>
        <v>23220</v>
      </c>
      <c r="BC288" s="519" t="s">
        <v>6</v>
      </c>
      <c r="BD288" s="520">
        <f t="shared" si="834"/>
        <v>5369</v>
      </c>
      <c r="BE288" s="520">
        <f t="shared" si="835"/>
        <v>5344</v>
      </c>
      <c r="BF288" s="520">
        <f t="shared" si="836"/>
        <v>10713</v>
      </c>
      <c r="BG288" s="520">
        <f t="shared" si="837"/>
        <v>5544</v>
      </c>
      <c r="BH288" s="520">
        <f t="shared" si="838"/>
        <v>4886</v>
      </c>
      <c r="BI288" s="520">
        <f t="shared" si="839"/>
        <v>10430</v>
      </c>
      <c r="BJ288" s="520">
        <f t="shared" si="840"/>
        <v>1760</v>
      </c>
      <c r="BK288" s="520">
        <f t="shared" si="841"/>
        <v>1472</v>
      </c>
      <c r="BL288" s="520">
        <f t="shared" si="842"/>
        <v>3232</v>
      </c>
      <c r="BM288" s="520">
        <f t="shared" si="843"/>
        <v>411</v>
      </c>
      <c r="BN288" s="520">
        <f t="shared" si="844"/>
        <v>329</v>
      </c>
      <c r="BO288" s="520">
        <f t="shared" si="845"/>
        <v>740</v>
      </c>
      <c r="BP288" s="520">
        <f t="shared" si="846"/>
        <v>76</v>
      </c>
      <c r="BQ288" s="520">
        <f t="shared" si="847"/>
        <v>62</v>
      </c>
      <c r="BR288" s="520">
        <f t="shared" si="848"/>
        <v>138</v>
      </c>
      <c r="BS288" s="520">
        <f t="shared" si="849"/>
        <v>2</v>
      </c>
      <c r="BT288" s="520">
        <f t="shared" si="850"/>
        <v>2</v>
      </c>
      <c r="BU288" s="520">
        <f t="shared" si="851"/>
        <v>4</v>
      </c>
      <c r="BV288" s="520">
        <f t="shared" si="852"/>
        <v>0</v>
      </c>
      <c r="BW288" s="520">
        <f t="shared" si="853"/>
        <v>0</v>
      </c>
      <c r="BX288" s="520">
        <f t="shared" si="854"/>
        <v>0</v>
      </c>
      <c r="BY288" s="520">
        <f t="shared" si="855"/>
        <v>13162</v>
      </c>
      <c r="BZ288" s="520">
        <f t="shared" si="856"/>
        <v>12095</v>
      </c>
      <c r="CA288" s="520">
        <f t="shared" si="857"/>
        <v>25257</v>
      </c>
    </row>
    <row r="289" spans="3:79" s="514" customFormat="1" ht="16.5" thickBot="1">
      <c r="C289" s="523" t="s">
        <v>185</v>
      </c>
      <c r="D289" s="524"/>
      <c r="E289" s="524"/>
      <c r="F289" s="524"/>
      <c r="G289" s="524"/>
      <c r="H289" s="524"/>
      <c r="I289" s="524"/>
      <c r="J289" s="524"/>
      <c r="K289" s="524"/>
      <c r="L289" s="524"/>
      <c r="M289" s="524"/>
      <c r="N289" s="524"/>
      <c r="O289" s="524"/>
      <c r="P289" s="524"/>
      <c r="Q289" s="524"/>
      <c r="R289" s="524"/>
      <c r="S289" s="524"/>
      <c r="T289" s="524"/>
      <c r="U289" s="524"/>
      <c r="V289" s="524"/>
      <c r="W289" s="524"/>
      <c r="X289" s="524"/>
      <c r="Y289" s="524"/>
      <c r="Z289" s="524"/>
      <c r="AA289" s="524"/>
      <c r="AB289" s="525"/>
      <c r="AC289" s="523" t="s">
        <v>185</v>
      </c>
      <c r="AD289" s="524"/>
      <c r="AE289" s="524"/>
      <c r="AF289" s="524"/>
      <c r="AG289" s="524"/>
      <c r="AH289" s="524"/>
      <c r="AI289" s="524"/>
      <c r="AJ289" s="524"/>
      <c r="AK289" s="524"/>
      <c r="AL289" s="524"/>
      <c r="AM289" s="524"/>
      <c r="AN289" s="524"/>
      <c r="AO289" s="524"/>
      <c r="AP289" s="524"/>
      <c r="AQ289" s="524"/>
      <c r="AR289" s="524"/>
      <c r="AS289" s="524"/>
      <c r="AT289" s="524"/>
      <c r="AU289" s="524"/>
      <c r="AV289" s="524"/>
      <c r="AW289" s="524"/>
      <c r="AX289" s="524"/>
      <c r="AY289" s="524"/>
      <c r="AZ289" s="524"/>
      <c r="BA289" s="524"/>
      <c r="BC289" s="523" t="s">
        <v>185</v>
      </c>
      <c r="BD289" s="524">
        <f>BD288/$BY$16*100</f>
        <v>26.625340937267545</v>
      </c>
      <c r="BE289" s="524">
        <f>BE288/$BZ$16*100</f>
        <v>28.799310196162963</v>
      </c>
      <c r="BF289" s="524">
        <f>BF288/$CA$16*100</f>
        <v>27.667157356473233</v>
      </c>
      <c r="BG289" s="524">
        <f>BG288/$BY$16*100</f>
        <v>27.493181254649144</v>
      </c>
      <c r="BH289" s="524">
        <f>BH288/$BZ$16*100</f>
        <v>26.331105841776242</v>
      </c>
      <c r="BI289" s="524">
        <f>BI288/$CA$16*100</f>
        <v>26.936287802484436</v>
      </c>
      <c r="BJ289" s="524">
        <f>BJ288/$BY$16*100</f>
        <v>8.727994049094967</v>
      </c>
      <c r="BK289" s="524">
        <f>BK288/$BZ$16*100</f>
        <v>7.9327441258892</v>
      </c>
      <c r="BL289" s="524">
        <f>BL288/$CA$16*100</f>
        <v>8.3468918674620998</v>
      </c>
      <c r="BM289" s="524">
        <f>BM288/$BY$16*100</f>
        <v>2.0381849739647908</v>
      </c>
      <c r="BN289" s="524">
        <f>BN288/$BZ$16*100</f>
        <v>1.7730114248760511</v>
      </c>
      <c r="BO289" s="524">
        <f>BO288/$CA$16*100</f>
        <v>1.9111076676738721</v>
      </c>
      <c r="BP289" s="524">
        <f>BP288/$BY$16*100</f>
        <v>0.37689065212000994</v>
      </c>
      <c r="BQ289" s="524">
        <f>BQ288/$BZ$16*100</f>
        <v>0.33412373356326797</v>
      </c>
      <c r="BR289" s="524">
        <f>BR288/$CA$16*100</f>
        <v>0.35639575424188424</v>
      </c>
      <c r="BS289" s="524">
        <f>BS288/$BY$16*100</f>
        <v>9.9181750557897352E-3</v>
      </c>
      <c r="BT289" s="524">
        <f>BT288/$BZ$16*100</f>
        <v>1.0778184953653805E-2</v>
      </c>
      <c r="BU289" s="524">
        <f>BU288/$CA$16*100</f>
        <v>1.0330311717156064E-2</v>
      </c>
      <c r="BV289" s="524">
        <f>BV288/$BY$16*100</f>
        <v>0</v>
      </c>
      <c r="BW289" s="524">
        <f>BW288/$BZ$16*100</f>
        <v>0</v>
      </c>
      <c r="BX289" s="524">
        <f>BX288/$CA$16*100</f>
        <v>0</v>
      </c>
      <c r="BY289" s="524">
        <f>BY288/$BY$16*100</f>
        <v>65.271510042152244</v>
      </c>
      <c r="BZ289" s="524">
        <f>BZ288/$BZ$16*100</f>
        <v>65.181073507221384</v>
      </c>
      <c r="CA289" s="524">
        <f>CA288/$CA$16*100</f>
        <v>65.228170760052677</v>
      </c>
    </row>
    <row r="291" spans="3:79" s="514" customFormat="1" ht="15.75">
      <c r="C291" s="512" t="s">
        <v>489</v>
      </c>
      <c r="D291" s="512"/>
      <c r="E291" s="512"/>
      <c r="F291" s="512"/>
      <c r="G291" s="512"/>
      <c r="H291" s="512"/>
      <c r="I291" s="512"/>
      <c r="J291" s="513" t="s">
        <v>84</v>
      </c>
      <c r="K291" s="513"/>
      <c r="L291" s="513"/>
      <c r="M291" s="512"/>
      <c r="N291" s="512"/>
      <c r="O291" s="512"/>
      <c r="P291" s="512"/>
      <c r="Q291" s="512"/>
      <c r="R291" s="512"/>
      <c r="S291" s="512"/>
      <c r="T291" s="512"/>
      <c r="U291" s="512"/>
      <c r="V291" s="512"/>
      <c r="W291" s="512"/>
      <c r="X291" s="512"/>
      <c r="Y291" s="512"/>
      <c r="Z291" s="512"/>
      <c r="AA291" s="512"/>
      <c r="AB291" s="512"/>
      <c r="AC291" s="512" t="s">
        <v>489</v>
      </c>
      <c r="AD291" s="512"/>
      <c r="AE291" s="512"/>
      <c r="AF291" s="512"/>
      <c r="AG291" s="512"/>
      <c r="AH291" s="512"/>
      <c r="AI291" s="512"/>
      <c r="AJ291" s="550" t="s">
        <v>84</v>
      </c>
      <c r="AK291" s="550"/>
      <c r="AL291" s="550"/>
      <c r="AM291" s="512"/>
      <c r="AN291" s="512"/>
      <c r="AO291" s="512"/>
      <c r="AP291" s="512"/>
      <c r="AQ291" s="512"/>
      <c r="AR291" s="512"/>
      <c r="AS291" s="512"/>
      <c r="AT291" s="512"/>
      <c r="AU291" s="512"/>
      <c r="AV291" s="512"/>
      <c r="AW291" s="512"/>
      <c r="AX291" s="512"/>
      <c r="AY291" s="512"/>
      <c r="AZ291" s="512"/>
      <c r="BA291" s="512"/>
      <c r="BC291" s="512" t="s">
        <v>489</v>
      </c>
      <c r="BD291" s="512"/>
      <c r="BE291" s="512"/>
      <c r="BF291" s="512"/>
      <c r="BG291" s="512"/>
      <c r="BH291" s="512"/>
      <c r="BI291" s="512"/>
      <c r="BJ291" s="550" t="s">
        <v>84</v>
      </c>
      <c r="BK291" s="550"/>
      <c r="BL291" s="550"/>
      <c r="BM291" s="512"/>
      <c r="BN291" s="512"/>
      <c r="BO291" s="512"/>
      <c r="BP291" s="512"/>
      <c r="BQ291" s="512"/>
      <c r="BR291" s="512"/>
      <c r="BS291" s="512"/>
      <c r="BT291" s="512"/>
      <c r="BU291" s="512"/>
      <c r="BV291" s="512"/>
      <c r="BW291" s="512"/>
      <c r="BX291" s="512"/>
      <c r="BY291" s="512"/>
      <c r="BZ291" s="512"/>
      <c r="CA291" s="512"/>
    </row>
    <row r="292" spans="3:79" s="514" customFormat="1" ht="16.5" thickBot="1">
      <c r="C292" s="1410" t="s">
        <v>861</v>
      </c>
      <c r="D292" s="1410"/>
      <c r="E292" s="1410"/>
      <c r="F292" s="1410"/>
      <c r="G292" s="1410"/>
      <c r="H292" s="1410"/>
      <c r="I292" s="1410"/>
      <c r="J292" s="1410"/>
      <c r="K292" s="1410"/>
      <c r="L292" s="1410"/>
      <c r="M292" s="1410"/>
      <c r="N292" s="1410"/>
      <c r="O292" s="1410"/>
      <c r="P292" s="1410"/>
      <c r="Q292" s="1410"/>
      <c r="R292" s="1410"/>
      <c r="S292" s="1410"/>
      <c r="T292" s="1410"/>
      <c r="U292" s="1410"/>
      <c r="V292" s="1410"/>
      <c r="W292" s="1410"/>
      <c r="X292" s="1410"/>
      <c r="Y292" s="1410"/>
      <c r="Z292" s="1410"/>
      <c r="AA292" s="1410"/>
      <c r="AB292" s="515"/>
      <c r="AC292" s="1410" t="s">
        <v>861</v>
      </c>
      <c r="AD292" s="1410"/>
      <c r="AE292" s="1410"/>
      <c r="AF292" s="1410"/>
      <c r="AG292" s="1410"/>
      <c r="AH292" s="1410"/>
      <c r="AI292" s="1410"/>
      <c r="AJ292" s="1410"/>
      <c r="AK292" s="1410"/>
      <c r="AL292" s="1410"/>
      <c r="AM292" s="1410"/>
      <c r="AN292" s="1410"/>
      <c r="AO292" s="1410"/>
      <c r="AP292" s="1410"/>
      <c r="AQ292" s="1410"/>
      <c r="AR292" s="1410"/>
      <c r="AS292" s="1410"/>
      <c r="AT292" s="1410"/>
      <c r="AU292" s="1410"/>
      <c r="AV292" s="1410"/>
      <c r="AW292" s="1410"/>
      <c r="AX292" s="1410"/>
      <c r="AY292" s="1410"/>
      <c r="AZ292" s="1410"/>
      <c r="BA292" s="1410"/>
      <c r="BC292" s="1410" t="s">
        <v>861</v>
      </c>
      <c r="BD292" s="1410"/>
      <c r="BE292" s="1410"/>
      <c r="BF292" s="1410"/>
      <c r="BG292" s="1410"/>
      <c r="BH292" s="1410"/>
      <c r="BI292" s="1410"/>
      <c r="BJ292" s="1410"/>
      <c r="BK292" s="1410"/>
      <c r="BL292" s="1410"/>
      <c r="BM292" s="1410"/>
      <c r="BN292" s="1410"/>
      <c r="BO292" s="1410"/>
      <c r="BP292" s="1410"/>
      <c r="BQ292" s="1410"/>
      <c r="BR292" s="1410"/>
      <c r="BS292" s="1410"/>
      <c r="BT292" s="1410"/>
      <c r="BU292" s="1410"/>
      <c r="BV292" s="1410"/>
      <c r="BW292" s="1410"/>
      <c r="BX292" s="1410"/>
      <c r="BY292" s="1410"/>
      <c r="BZ292" s="1410"/>
      <c r="CA292" s="1410"/>
    </row>
    <row r="293" spans="3:79" s="514" customFormat="1" ht="15.75" customHeight="1">
      <c r="C293" s="516"/>
      <c r="D293" s="1411" t="s">
        <v>95</v>
      </c>
      <c r="E293" s="1411"/>
      <c r="F293" s="1411"/>
      <c r="G293" s="1411"/>
      <c r="H293" s="1411"/>
      <c r="I293" s="1411"/>
      <c r="J293" s="1411"/>
      <c r="K293" s="1411"/>
      <c r="L293" s="1411"/>
      <c r="M293" s="1411"/>
      <c r="N293" s="1411"/>
      <c r="O293" s="1411"/>
      <c r="P293" s="1411"/>
      <c r="Q293" s="1411"/>
      <c r="R293" s="1411"/>
      <c r="S293" s="1411"/>
      <c r="T293" s="1411"/>
      <c r="U293" s="1411"/>
      <c r="V293" s="1411"/>
      <c r="W293" s="1411"/>
      <c r="X293" s="1411"/>
      <c r="Y293" s="1412"/>
      <c r="Z293" s="1412"/>
      <c r="AA293" s="1413"/>
      <c r="AB293" s="515"/>
      <c r="AC293" s="516"/>
      <c r="AD293" s="1411" t="s">
        <v>0</v>
      </c>
      <c r="AE293" s="1411"/>
      <c r="AF293" s="1411"/>
      <c r="AG293" s="1411"/>
      <c r="AH293" s="1411"/>
      <c r="AI293" s="1411"/>
      <c r="AJ293" s="1411"/>
      <c r="AK293" s="1411"/>
      <c r="AL293" s="1411"/>
      <c r="AM293" s="1411"/>
      <c r="AN293" s="1411"/>
      <c r="AO293" s="1411"/>
      <c r="AP293" s="1411"/>
      <c r="AQ293" s="1411"/>
      <c r="AR293" s="1411"/>
      <c r="AS293" s="1411"/>
      <c r="AT293" s="1411"/>
      <c r="AU293" s="1411"/>
      <c r="AV293" s="1411"/>
      <c r="AW293" s="1411"/>
      <c r="AX293" s="1411"/>
      <c r="AY293" s="1412"/>
      <c r="AZ293" s="1412"/>
      <c r="BA293" s="1413"/>
      <c r="BC293" s="516"/>
      <c r="BD293" s="1412" t="s">
        <v>0</v>
      </c>
      <c r="BE293" s="1414"/>
      <c r="BF293" s="1414"/>
      <c r="BG293" s="1414"/>
      <c r="BH293" s="1414"/>
      <c r="BI293" s="1414"/>
      <c r="BJ293" s="1414"/>
      <c r="BK293" s="1414"/>
      <c r="BL293" s="1414"/>
      <c r="BM293" s="1414"/>
      <c r="BN293" s="1414"/>
      <c r="BO293" s="1414"/>
      <c r="BP293" s="1414"/>
      <c r="BQ293" s="1414"/>
      <c r="BR293" s="1414"/>
      <c r="BS293" s="1414"/>
      <c r="BT293" s="1414"/>
      <c r="BU293" s="1414"/>
      <c r="BV293" s="1414"/>
      <c r="BW293" s="1414"/>
      <c r="BX293" s="1414"/>
      <c r="BY293" s="1414"/>
      <c r="BZ293" s="1414"/>
      <c r="CA293" s="1415"/>
    </row>
    <row r="294" spans="3:79" s="514" customFormat="1" ht="15.75" customHeight="1">
      <c r="C294" s="1405" t="s">
        <v>180</v>
      </c>
      <c r="D294" s="1406">
        <v>1</v>
      </c>
      <c r="E294" s="1407"/>
      <c r="F294" s="1408"/>
      <c r="G294" s="1406">
        <v>2</v>
      </c>
      <c r="H294" s="1407"/>
      <c r="I294" s="1408"/>
      <c r="J294" s="1406">
        <v>3</v>
      </c>
      <c r="K294" s="1407"/>
      <c r="L294" s="1408"/>
      <c r="M294" s="1406">
        <v>4</v>
      </c>
      <c r="N294" s="1407"/>
      <c r="O294" s="1408"/>
      <c r="P294" s="1406">
        <v>5</v>
      </c>
      <c r="Q294" s="1407"/>
      <c r="R294" s="1408"/>
      <c r="S294" s="1406">
        <v>6</v>
      </c>
      <c r="T294" s="1407"/>
      <c r="U294" s="1408"/>
      <c r="V294" s="1406" t="s">
        <v>182</v>
      </c>
      <c r="W294" s="1407"/>
      <c r="X294" s="1408"/>
      <c r="Y294" s="1406" t="s">
        <v>179</v>
      </c>
      <c r="Z294" s="1407"/>
      <c r="AA294" s="1409"/>
      <c r="AB294" s="515"/>
      <c r="AC294" s="1405" t="s">
        <v>180</v>
      </c>
      <c r="AD294" s="1406">
        <v>1</v>
      </c>
      <c r="AE294" s="1407"/>
      <c r="AF294" s="1408"/>
      <c r="AG294" s="1406">
        <v>2</v>
      </c>
      <c r="AH294" s="1407"/>
      <c r="AI294" s="1408"/>
      <c r="AJ294" s="1406">
        <v>3</v>
      </c>
      <c r="AK294" s="1407"/>
      <c r="AL294" s="1408"/>
      <c r="AM294" s="1406">
        <v>4</v>
      </c>
      <c r="AN294" s="1407"/>
      <c r="AO294" s="1408"/>
      <c r="AP294" s="1406">
        <v>5</v>
      </c>
      <c r="AQ294" s="1407"/>
      <c r="AR294" s="1408"/>
      <c r="AS294" s="1406">
        <v>6</v>
      </c>
      <c r="AT294" s="1407"/>
      <c r="AU294" s="1408"/>
      <c r="AV294" s="1406" t="s">
        <v>182</v>
      </c>
      <c r="AW294" s="1407"/>
      <c r="AX294" s="1408"/>
      <c r="AY294" s="1406" t="s">
        <v>179</v>
      </c>
      <c r="AZ294" s="1407"/>
      <c r="BA294" s="1409"/>
      <c r="BC294" s="1405" t="s">
        <v>180</v>
      </c>
      <c r="BD294" s="1406">
        <v>1</v>
      </c>
      <c r="BE294" s="1407"/>
      <c r="BF294" s="1408"/>
      <c r="BG294" s="1406">
        <v>2</v>
      </c>
      <c r="BH294" s="1407"/>
      <c r="BI294" s="1408"/>
      <c r="BJ294" s="1406">
        <v>3</v>
      </c>
      <c r="BK294" s="1407"/>
      <c r="BL294" s="1408"/>
      <c r="BM294" s="1406">
        <v>4</v>
      </c>
      <c r="BN294" s="1407"/>
      <c r="BO294" s="1408"/>
      <c r="BP294" s="1406">
        <v>5</v>
      </c>
      <c r="BQ294" s="1407"/>
      <c r="BR294" s="1408"/>
      <c r="BS294" s="1406">
        <v>6</v>
      </c>
      <c r="BT294" s="1407"/>
      <c r="BU294" s="1408"/>
      <c r="BV294" s="1406" t="s">
        <v>182</v>
      </c>
      <c r="BW294" s="1407"/>
      <c r="BX294" s="1408"/>
      <c r="BY294" s="1406" t="s">
        <v>179</v>
      </c>
      <c r="BZ294" s="1407"/>
      <c r="CA294" s="1409"/>
    </row>
    <row r="295" spans="3:79" s="514" customFormat="1" ht="15.75">
      <c r="C295" s="1405"/>
      <c r="D295" s="518" t="s">
        <v>240</v>
      </c>
      <c r="E295" s="518" t="s">
        <v>241</v>
      </c>
      <c r="F295" s="518" t="s">
        <v>234</v>
      </c>
      <c r="G295" s="518" t="s">
        <v>240</v>
      </c>
      <c r="H295" s="518" t="s">
        <v>241</v>
      </c>
      <c r="I295" s="518" t="s">
        <v>234</v>
      </c>
      <c r="J295" s="518" t="s">
        <v>240</v>
      </c>
      <c r="K295" s="518" t="s">
        <v>241</v>
      </c>
      <c r="L295" s="518" t="s">
        <v>234</v>
      </c>
      <c r="M295" s="518" t="s">
        <v>240</v>
      </c>
      <c r="N295" s="518" t="s">
        <v>241</v>
      </c>
      <c r="O295" s="518" t="s">
        <v>234</v>
      </c>
      <c r="P295" s="518" t="s">
        <v>240</v>
      </c>
      <c r="Q295" s="518" t="s">
        <v>241</v>
      </c>
      <c r="R295" s="518" t="s">
        <v>234</v>
      </c>
      <c r="S295" s="518" t="s">
        <v>240</v>
      </c>
      <c r="T295" s="518" t="s">
        <v>241</v>
      </c>
      <c r="U295" s="518" t="s">
        <v>234</v>
      </c>
      <c r="V295" s="518" t="s">
        <v>240</v>
      </c>
      <c r="W295" s="518" t="s">
        <v>241</v>
      </c>
      <c r="X295" s="518" t="s">
        <v>234</v>
      </c>
      <c r="Y295" s="518" t="s">
        <v>240</v>
      </c>
      <c r="Z295" s="518" t="s">
        <v>241</v>
      </c>
      <c r="AA295" s="518" t="s">
        <v>234</v>
      </c>
      <c r="AB295" s="515"/>
      <c r="AC295" s="1405"/>
      <c r="AD295" s="518" t="s">
        <v>240</v>
      </c>
      <c r="AE295" s="518" t="s">
        <v>241</v>
      </c>
      <c r="AF295" s="518" t="s">
        <v>234</v>
      </c>
      <c r="AG295" s="518" t="s">
        <v>240</v>
      </c>
      <c r="AH295" s="518" t="s">
        <v>241</v>
      </c>
      <c r="AI295" s="518" t="s">
        <v>234</v>
      </c>
      <c r="AJ295" s="518" t="s">
        <v>240</v>
      </c>
      <c r="AK295" s="518" t="s">
        <v>241</v>
      </c>
      <c r="AL295" s="518" t="s">
        <v>234</v>
      </c>
      <c r="AM295" s="518" t="s">
        <v>240</v>
      </c>
      <c r="AN295" s="518" t="s">
        <v>241</v>
      </c>
      <c r="AO295" s="518" t="s">
        <v>234</v>
      </c>
      <c r="AP295" s="518" t="s">
        <v>240</v>
      </c>
      <c r="AQ295" s="518" t="s">
        <v>241</v>
      </c>
      <c r="AR295" s="518" t="s">
        <v>234</v>
      </c>
      <c r="AS295" s="518" t="s">
        <v>240</v>
      </c>
      <c r="AT295" s="518" t="s">
        <v>241</v>
      </c>
      <c r="AU295" s="518" t="s">
        <v>234</v>
      </c>
      <c r="AV295" s="518" t="s">
        <v>240</v>
      </c>
      <c r="AW295" s="518" t="s">
        <v>241</v>
      </c>
      <c r="AX295" s="518" t="s">
        <v>234</v>
      </c>
      <c r="AY295" s="518" t="s">
        <v>240</v>
      </c>
      <c r="AZ295" s="518" t="s">
        <v>241</v>
      </c>
      <c r="BA295" s="518" t="s">
        <v>234</v>
      </c>
      <c r="BC295" s="1405"/>
      <c r="BD295" s="518" t="s">
        <v>240</v>
      </c>
      <c r="BE295" s="518" t="s">
        <v>241</v>
      </c>
      <c r="BF295" s="518" t="s">
        <v>234</v>
      </c>
      <c r="BG295" s="518" t="s">
        <v>240</v>
      </c>
      <c r="BH295" s="518" t="s">
        <v>241</v>
      </c>
      <c r="BI295" s="518" t="s">
        <v>234</v>
      </c>
      <c r="BJ295" s="518" t="s">
        <v>240</v>
      </c>
      <c r="BK295" s="518" t="s">
        <v>241</v>
      </c>
      <c r="BL295" s="518" t="s">
        <v>234</v>
      </c>
      <c r="BM295" s="518" t="s">
        <v>240</v>
      </c>
      <c r="BN295" s="518" t="s">
        <v>241</v>
      </c>
      <c r="BO295" s="518" t="s">
        <v>234</v>
      </c>
      <c r="BP295" s="518" t="s">
        <v>240</v>
      </c>
      <c r="BQ295" s="518" t="s">
        <v>241</v>
      </c>
      <c r="BR295" s="518" t="s">
        <v>234</v>
      </c>
      <c r="BS295" s="518" t="s">
        <v>240</v>
      </c>
      <c r="BT295" s="518" t="s">
        <v>241</v>
      </c>
      <c r="BU295" s="518" t="s">
        <v>234</v>
      </c>
      <c r="BV295" s="518" t="s">
        <v>240</v>
      </c>
      <c r="BW295" s="518" t="s">
        <v>241</v>
      </c>
      <c r="BX295" s="518" t="s">
        <v>234</v>
      </c>
      <c r="BY295" s="518" t="s">
        <v>240</v>
      </c>
      <c r="BZ295" s="518" t="s">
        <v>241</v>
      </c>
      <c r="CA295" s="518" t="s">
        <v>234</v>
      </c>
    </row>
    <row r="296" spans="3:79" s="514" customFormat="1" ht="15.75">
      <c r="C296" s="519" t="s">
        <v>183</v>
      </c>
      <c r="D296" s="740"/>
      <c r="E296" s="740"/>
      <c r="F296" s="520">
        <f t="shared" ref="F296:F303" si="880">D296+E296</f>
        <v>0</v>
      </c>
      <c r="G296" s="740"/>
      <c r="H296" s="740"/>
      <c r="I296" s="520">
        <f t="shared" ref="I296:I303" si="881">G296+H296</f>
        <v>0</v>
      </c>
      <c r="J296" s="740"/>
      <c r="K296" s="740"/>
      <c r="L296" s="520">
        <f t="shared" ref="L296:L303" si="882">J296+K296</f>
        <v>0</v>
      </c>
      <c r="M296" s="740"/>
      <c r="N296" s="740"/>
      <c r="O296" s="520">
        <f t="shared" ref="O296:O303" si="883">M296+N296</f>
        <v>0</v>
      </c>
      <c r="P296" s="740"/>
      <c r="Q296" s="740"/>
      <c r="R296" s="520">
        <f t="shared" ref="R296:R303" si="884">P296+Q296</f>
        <v>0</v>
      </c>
      <c r="S296" s="740"/>
      <c r="T296" s="740"/>
      <c r="U296" s="520">
        <f t="shared" ref="U296:U303" si="885">S296+T296</f>
        <v>0</v>
      </c>
      <c r="V296" s="740"/>
      <c r="W296" s="740"/>
      <c r="X296" s="520">
        <f>V296+W296</f>
        <v>0</v>
      </c>
      <c r="Y296" s="521">
        <f t="shared" ref="Y296:Z303" si="886">D296+G296+J296+M296+P296+S296+V296</f>
        <v>0</v>
      </c>
      <c r="Z296" s="521">
        <f t="shared" si="886"/>
        <v>0</v>
      </c>
      <c r="AA296" s="522">
        <f>Y296+Z296</f>
        <v>0</v>
      </c>
      <c r="AB296" s="512"/>
      <c r="AC296" s="519" t="s">
        <v>183</v>
      </c>
      <c r="AD296" s="520"/>
      <c r="AE296" s="520"/>
      <c r="AF296" s="520">
        <f>AD296+AE296</f>
        <v>0</v>
      </c>
      <c r="AG296" s="520"/>
      <c r="AH296" s="520"/>
      <c r="AI296" s="520">
        <f>AG296+AH296</f>
        <v>0</v>
      </c>
      <c r="AJ296" s="520"/>
      <c r="AK296" s="520"/>
      <c r="AL296" s="520">
        <f>AJ296+AK296</f>
        <v>0</v>
      </c>
      <c r="AM296" s="520"/>
      <c r="AN296" s="520"/>
      <c r="AO296" s="520">
        <f>AM296+AN296</f>
        <v>0</v>
      </c>
      <c r="AP296" s="520"/>
      <c r="AQ296" s="520"/>
      <c r="AR296" s="520">
        <f>AP296+AQ296</f>
        <v>0</v>
      </c>
      <c r="AS296" s="520"/>
      <c r="AT296" s="520"/>
      <c r="AU296" s="520">
        <f>AS296+AT296</f>
        <v>0</v>
      </c>
      <c r="AV296" s="520"/>
      <c r="AW296" s="520"/>
      <c r="AX296" s="520">
        <f>AV296+AW296</f>
        <v>0</v>
      </c>
      <c r="AY296" s="521">
        <f>AD296+AG296+AJ296+AM296+AP296+AS296+AV296</f>
        <v>0</v>
      </c>
      <c r="AZ296" s="521">
        <f>AE296+AH296+AK296+AN296+AQ296+AT296+AW296</f>
        <v>0</v>
      </c>
      <c r="BA296" s="522">
        <f>AY296+AZ296</f>
        <v>0</v>
      </c>
      <c r="BC296" s="519" t="s">
        <v>183</v>
      </c>
      <c r="BD296" s="520">
        <f t="shared" ref="BD296:BD304" si="887">D296+AD296</f>
        <v>0</v>
      </c>
      <c r="BE296" s="520">
        <f t="shared" ref="BE296:BE304" si="888">E296+AE296</f>
        <v>0</v>
      </c>
      <c r="BF296" s="520">
        <f t="shared" ref="BF296:BF304" si="889">F296+AF296</f>
        <v>0</v>
      </c>
      <c r="BG296" s="520">
        <f t="shared" ref="BG296:BG304" si="890">G296+AG296</f>
        <v>0</v>
      </c>
      <c r="BH296" s="520">
        <f t="shared" ref="BH296:BH304" si="891">H296+AH296</f>
        <v>0</v>
      </c>
      <c r="BI296" s="520">
        <f t="shared" ref="BI296:BI304" si="892">I296+AI296</f>
        <v>0</v>
      </c>
      <c r="BJ296" s="520">
        <f t="shared" ref="BJ296:BJ304" si="893">J296+AJ296</f>
        <v>0</v>
      </c>
      <c r="BK296" s="520">
        <f t="shared" ref="BK296:BK304" si="894">K296+AK296</f>
        <v>0</v>
      </c>
      <c r="BL296" s="520">
        <f t="shared" ref="BL296:BL304" si="895">L296+AL296</f>
        <v>0</v>
      </c>
      <c r="BM296" s="520">
        <f t="shared" ref="BM296:BM304" si="896">M296+AM296</f>
        <v>0</v>
      </c>
      <c r="BN296" s="520">
        <f t="shared" ref="BN296:BN304" si="897">N296+AN296</f>
        <v>0</v>
      </c>
      <c r="BO296" s="520">
        <f t="shared" ref="BO296:BO304" si="898">O296+AO296</f>
        <v>0</v>
      </c>
      <c r="BP296" s="520">
        <f t="shared" ref="BP296:BP304" si="899">P296+AP296</f>
        <v>0</v>
      </c>
      <c r="BQ296" s="520">
        <f t="shared" ref="BQ296:BQ304" si="900">Q296+AQ296</f>
        <v>0</v>
      </c>
      <c r="BR296" s="520">
        <f t="shared" ref="BR296:BR304" si="901">R296+AR296</f>
        <v>0</v>
      </c>
      <c r="BS296" s="520">
        <f t="shared" ref="BS296:BS304" si="902">S296+AS296</f>
        <v>0</v>
      </c>
      <c r="BT296" s="520">
        <f t="shared" ref="BT296:BT304" si="903">T296+AT296</f>
        <v>0</v>
      </c>
      <c r="BU296" s="520">
        <f t="shared" ref="BU296:BU304" si="904">U296+AU296</f>
        <v>0</v>
      </c>
      <c r="BV296" s="520">
        <f t="shared" ref="BV296:BV304" si="905">V296+AV296</f>
        <v>0</v>
      </c>
      <c r="BW296" s="520">
        <f t="shared" ref="BW296:BW304" si="906">W296+AW296</f>
        <v>0</v>
      </c>
      <c r="BX296" s="520">
        <f t="shared" ref="BX296:BX304" si="907">X296+AX296</f>
        <v>0</v>
      </c>
      <c r="BY296" s="520">
        <f t="shared" ref="BY296:BY304" si="908">Y296+AY296</f>
        <v>0</v>
      </c>
      <c r="BZ296" s="520">
        <f t="shared" ref="BZ296:BZ304" si="909">Z296+AZ296</f>
        <v>0</v>
      </c>
      <c r="CA296" s="520">
        <f t="shared" ref="CA296:CA304" si="910">AA296+BA296</f>
        <v>0</v>
      </c>
    </row>
    <row r="297" spans="3:79" s="514" customFormat="1" ht="15.75">
      <c r="C297" s="519" t="s">
        <v>259</v>
      </c>
      <c r="D297" s="740">
        <v>6</v>
      </c>
      <c r="E297" s="740">
        <v>6</v>
      </c>
      <c r="F297" s="520">
        <f t="shared" si="880"/>
        <v>12</v>
      </c>
      <c r="G297" s="740">
        <v>0</v>
      </c>
      <c r="H297" s="740">
        <v>0</v>
      </c>
      <c r="I297" s="520">
        <f t="shared" si="881"/>
        <v>0</v>
      </c>
      <c r="J297" s="740">
        <v>0</v>
      </c>
      <c r="K297" s="740">
        <v>0</v>
      </c>
      <c r="L297" s="520">
        <f t="shared" si="882"/>
        <v>0</v>
      </c>
      <c r="M297" s="740">
        <v>0</v>
      </c>
      <c r="N297" s="740">
        <v>0</v>
      </c>
      <c r="O297" s="520">
        <f t="shared" si="883"/>
        <v>0</v>
      </c>
      <c r="P297" s="740">
        <v>0</v>
      </c>
      <c r="Q297" s="740">
        <v>0</v>
      </c>
      <c r="R297" s="520">
        <f t="shared" si="884"/>
        <v>0</v>
      </c>
      <c r="S297" s="740"/>
      <c r="T297" s="740"/>
      <c r="U297" s="520">
        <f t="shared" si="885"/>
        <v>0</v>
      </c>
      <c r="V297" s="740"/>
      <c r="W297" s="740"/>
      <c r="X297" s="520">
        <f t="shared" ref="X297:X303" si="911">V297+W297</f>
        <v>0</v>
      </c>
      <c r="Y297" s="521">
        <f t="shared" si="886"/>
        <v>6</v>
      </c>
      <c r="Z297" s="521">
        <f t="shared" si="886"/>
        <v>6</v>
      </c>
      <c r="AA297" s="522">
        <f t="shared" ref="AA297:AA303" si="912">Y297+Z297</f>
        <v>12</v>
      </c>
      <c r="AB297" s="512"/>
      <c r="AC297" s="519" t="s">
        <v>259</v>
      </c>
      <c r="AD297" s="520">
        <v>8</v>
      </c>
      <c r="AE297" s="520">
        <v>6</v>
      </c>
      <c r="AF297" s="520">
        <f t="shared" ref="AF297:AF302" si="913">AD297+AE297</f>
        <v>14</v>
      </c>
      <c r="AG297" s="520">
        <v>0</v>
      </c>
      <c r="AH297" s="520">
        <v>0</v>
      </c>
      <c r="AI297" s="520">
        <f t="shared" ref="AI297:AI302" si="914">AG297+AH297</f>
        <v>0</v>
      </c>
      <c r="AJ297" s="520">
        <v>0</v>
      </c>
      <c r="AK297" s="520">
        <v>0</v>
      </c>
      <c r="AL297" s="520">
        <f t="shared" ref="AL297:AL302" si="915">AJ297+AK297</f>
        <v>0</v>
      </c>
      <c r="AM297" s="520">
        <v>0</v>
      </c>
      <c r="AN297" s="520">
        <v>0</v>
      </c>
      <c r="AO297" s="520">
        <f t="shared" ref="AO297:AO302" si="916">AM297+AN297</f>
        <v>0</v>
      </c>
      <c r="AP297" s="520">
        <v>0</v>
      </c>
      <c r="AQ297" s="520">
        <v>0</v>
      </c>
      <c r="AR297" s="520">
        <f t="shared" ref="AR297:AR302" si="917">AP297+AQ297</f>
        <v>0</v>
      </c>
      <c r="AS297" s="520"/>
      <c r="AT297" s="520"/>
      <c r="AU297" s="520">
        <f t="shared" ref="AU297:AU303" si="918">AS297+AT297</f>
        <v>0</v>
      </c>
      <c r="AV297" s="520"/>
      <c r="AW297" s="520"/>
      <c r="AX297" s="520">
        <f t="shared" ref="AX297:AX303" si="919">AV297+AW297</f>
        <v>0</v>
      </c>
      <c r="AY297" s="521">
        <f t="shared" ref="AY297:AY303" si="920">AD297+AG297+AJ297+AM297+AP297+AS297+AV297</f>
        <v>8</v>
      </c>
      <c r="AZ297" s="521">
        <f t="shared" ref="AZ297:AZ303" si="921">AE297+AH297+AK297+AN297+AQ297+AT297+AW297</f>
        <v>6</v>
      </c>
      <c r="BA297" s="522">
        <f t="shared" ref="BA297:BA303" si="922">AY297+AZ297</f>
        <v>14</v>
      </c>
      <c r="BC297" s="519" t="s">
        <v>259</v>
      </c>
      <c r="BD297" s="520">
        <f t="shared" si="887"/>
        <v>14</v>
      </c>
      <c r="BE297" s="520">
        <f t="shared" si="888"/>
        <v>12</v>
      </c>
      <c r="BF297" s="520">
        <f t="shared" si="889"/>
        <v>26</v>
      </c>
      <c r="BG297" s="520">
        <f t="shared" si="890"/>
        <v>0</v>
      </c>
      <c r="BH297" s="520">
        <f t="shared" si="891"/>
        <v>0</v>
      </c>
      <c r="BI297" s="520">
        <f t="shared" si="892"/>
        <v>0</v>
      </c>
      <c r="BJ297" s="520">
        <f t="shared" si="893"/>
        <v>0</v>
      </c>
      <c r="BK297" s="520">
        <f t="shared" si="894"/>
        <v>0</v>
      </c>
      <c r="BL297" s="520">
        <f t="shared" si="895"/>
        <v>0</v>
      </c>
      <c r="BM297" s="520">
        <f t="shared" si="896"/>
        <v>0</v>
      </c>
      <c r="BN297" s="520">
        <f t="shared" si="897"/>
        <v>0</v>
      </c>
      <c r="BO297" s="520">
        <f t="shared" si="898"/>
        <v>0</v>
      </c>
      <c r="BP297" s="520">
        <f t="shared" si="899"/>
        <v>0</v>
      </c>
      <c r="BQ297" s="520">
        <f t="shared" si="900"/>
        <v>0</v>
      </c>
      <c r="BR297" s="520">
        <f t="shared" si="901"/>
        <v>0</v>
      </c>
      <c r="BS297" s="520">
        <f t="shared" si="902"/>
        <v>0</v>
      </c>
      <c r="BT297" s="520">
        <f t="shared" si="903"/>
        <v>0</v>
      </c>
      <c r="BU297" s="520">
        <f t="shared" si="904"/>
        <v>0</v>
      </c>
      <c r="BV297" s="520">
        <f t="shared" si="905"/>
        <v>0</v>
      </c>
      <c r="BW297" s="520">
        <f t="shared" si="906"/>
        <v>0</v>
      </c>
      <c r="BX297" s="520">
        <f t="shared" si="907"/>
        <v>0</v>
      </c>
      <c r="BY297" s="520">
        <f t="shared" si="908"/>
        <v>14</v>
      </c>
      <c r="BZ297" s="520">
        <f t="shared" si="909"/>
        <v>12</v>
      </c>
      <c r="CA297" s="520">
        <f t="shared" si="910"/>
        <v>26</v>
      </c>
    </row>
    <row r="298" spans="3:79" s="514" customFormat="1" ht="15.75">
      <c r="C298" s="519" t="s">
        <v>260</v>
      </c>
      <c r="D298" s="740">
        <v>139</v>
      </c>
      <c r="E298" s="740">
        <v>128</v>
      </c>
      <c r="F298" s="520">
        <f t="shared" si="880"/>
        <v>267</v>
      </c>
      <c r="G298" s="740">
        <v>60</v>
      </c>
      <c r="H298" s="740">
        <v>53</v>
      </c>
      <c r="I298" s="520">
        <f t="shared" si="881"/>
        <v>113</v>
      </c>
      <c r="J298" s="740">
        <v>0</v>
      </c>
      <c r="K298" s="740">
        <v>2</v>
      </c>
      <c r="L298" s="520">
        <f t="shared" si="882"/>
        <v>2</v>
      </c>
      <c r="M298" s="740">
        <v>0</v>
      </c>
      <c r="N298" s="740">
        <v>0</v>
      </c>
      <c r="O298" s="520">
        <f t="shared" si="883"/>
        <v>0</v>
      </c>
      <c r="P298" s="740">
        <v>0</v>
      </c>
      <c r="Q298" s="740">
        <v>0</v>
      </c>
      <c r="R298" s="520">
        <f t="shared" si="884"/>
        <v>0</v>
      </c>
      <c r="S298" s="740"/>
      <c r="T298" s="740"/>
      <c r="U298" s="520">
        <f t="shared" si="885"/>
        <v>0</v>
      </c>
      <c r="V298" s="740"/>
      <c r="W298" s="740"/>
      <c r="X298" s="520">
        <f t="shared" si="911"/>
        <v>0</v>
      </c>
      <c r="Y298" s="521">
        <f t="shared" si="886"/>
        <v>199</v>
      </c>
      <c r="Z298" s="521">
        <f t="shared" si="886"/>
        <v>183</v>
      </c>
      <c r="AA298" s="522">
        <f t="shared" si="912"/>
        <v>382</v>
      </c>
      <c r="AB298" s="512"/>
      <c r="AC298" s="519" t="s">
        <v>260</v>
      </c>
      <c r="AD298" s="520">
        <v>960</v>
      </c>
      <c r="AE298" s="520">
        <v>910</v>
      </c>
      <c r="AF298" s="520">
        <f t="shared" si="913"/>
        <v>1870</v>
      </c>
      <c r="AG298" s="520">
        <v>603</v>
      </c>
      <c r="AH298" s="520">
        <v>613</v>
      </c>
      <c r="AI298" s="520">
        <f t="shared" si="914"/>
        <v>1216</v>
      </c>
      <c r="AJ298" s="520">
        <v>11</v>
      </c>
      <c r="AK298" s="520">
        <v>12</v>
      </c>
      <c r="AL298" s="520">
        <f t="shared" si="915"/>
        <v>23</v>
      </c>
      <c r="AM298" s="520">
        <v>0</v>
      </c>
      <c r="AN298" s="520">
        <v>0</v>
      </c>
      <c r="AO298" s="520">
        <f t="shared" si="916"/>
        <v>0</v>
      </c>
      <c r="AP298" s="520">
        <v>0</v>
      </c>
      <c r="AQ298" s="520">
        <v>0</v>
      </c>
      <c r="AR298" s="520">
        <f t="shared" si="917"/>
        <v>0</v>
      </c>
      <c r="AS298" s="520"/>
      <c r="AT298" s="520"/>
      <c r="AU298" s="520">
        <f t="shared" si="918"/>
        <v>0</v>
      </c>
      <c r="AV298" s="520"/>
      <c r="AW298" s="520"/>
      <c r="AX298" s="520">
        <f t="shared" si="919"/>
        <v>0</v>
      </c>
      <c r="AY298" s="521">
        <f t="shared" si="920"/>
        <v>1574</v>
      </c>
      <c r="AZ298" s="521">
        <f t="shared" si="921"/>
        <v>1535</v>
      </c>
      <c r="BA298" s="522">
        <f t="shared" si="922"/>
        <v>3109</v>
      </c>
      <c r="BC298" s="519" t="s">
        <v>260</v>
      </c>
      <c r="BD298" s="520">
        <f t="shared" si="887"/>
        <v>1099</v>
      </c>
      <c r="BE298" s="520">
        <f t="shared" si="888"/>
        <v>1038</v>
      </c>
      <c r="BF298" s="520">
        <f t="shared" si="889"/>
        <v>2137</v>
      </c>
      <c r="BG298" s="520">
        <f t="shared" si="890"/>
        <v>663</v>
      </c>
      <c r="BH298" s="520">
        <f t="shared" si="891"/>
        <v>666</v>
      </c>
      <c r="BI298" s="520">
        <f t="shared" si="892"/>
        <v>1329</v>
      </c>
      <c r="BJ298" s="520">
        <f t="shared" si="893"/>
        <v>11</v>
      </c>
      <c r="BK298" s="520">
        <f t="shared" si="894"/>
        <v>14</v>
      </c>
      <c r="BL298" s="520">
        <f t="shared" si="895"/>
        <v>25</v>
      </c>
      <c r="BM298" s="520">
        <f t="shared" si="896"/>
        <v>0</v>
      </c>
      <c r="BN298" s="520">
        <f t="shared" si="897"/>
        <v>0</v>
      </c>
      <c r="BO298" s="520">
        <f t="shared" si="898"/>
        <v>0</v>
      </c>
      <c r="BP298" s="520">
        <f t="shared" si="899"/>
        <v>0</v>
      </c>
      <c r="BQ298" s="520">
        <f t="shared" si="900"/>
        <v>0</v>
      </c>
      <c r="BR298" s="520">
        <f t="shared" si="901"/>
        <v>0</v>
      </c>
      <c r="BS298" s="520">
        <f t="shared" si="902"/>
        <v>0</v>
      </c>
      <c r="BT298" s="520">
        <f t="shared" si="903"/>
        <v>0</v>
      </c>
      <c r="BU298" s="520">
        <f t="shared" si="904"/>
        <v>0</v>
      </c>
      <c r="BV298" s="520">
        <f t="shared" si="905"/>
        <v>0</v>
      </c>
      <c r="BW298" s="520">
        <f t="shared" si="906"/>
        <v>0</v>
      </c>
      <c r="BX298" s="520">
        <f t="shared" si="907"/>
        <v>0</v>
      </c>
      <c r="BY298" s="520">
        <f t="shared" si="908"/>
        <v>1773</v>
      </c>
      <c r="BZ298" s="520">
        <f t="shared" si="909"/>
        <v>1718</v>
      </c>
      <c r="CA298" s="520">
        <f t="shared" si="910"/>
        <v>3491</v>
      </c>
    </row>
    <row r="299" spans="3:79" s="514" customFormat="1" ht="15.75">
      <c r="C299" s="519" t="s">
        <v>261</v>
      </c>
      <c r="D299" s="740">
        <v>139</v>
      </c>
      <c r="E299" s="740">
        <v>125</v>
      </c>
      <c r="F299" s="520">
        <f t="shared" si="880"/>
        <v>264</v>
      </c>
      <c r="G299" s="740">
        <v>138</v>
      </c>
      <c r="H299" s="740">
        <v>125</v>
      </c>
      <c r="I299" s="520">
        <f t="shared" si="881"/>
        <v>263</v>
      </c>
      <c r="J299" s="740">
        <v>53</v>
      </c>
      <c r="K299" s="740">
        <v>49</v>
      </c>
      <c r="L299" s="520">
        <f t="shared" si="882"/>
        <v>102</v>
      </c>
      <c r="M299" s="740">
        <v>3</v>
      </c>
      <c r="N299" s="740">
        <v>5</v>
      </c>
      <c r="O299" s="520">
        <f t="shared" si="883"/>
        <v>8</v>
      </c>
      <c r="P299" s="740">
        <v>0</v>
      </c>
      <c r="Q299" s="740">
        <v>0</v>
      </c>
      <c r="R299" s="520">
        <f t="shared" si="884"/>
        <v>0</v>
      </c>
      <c r="S299" s="740"/>
      <c r="T299" s="740"/>
      <c r="U299" s="520">
        <f t="shared" si="885"/>
        <v>0</v>
      </c>
      <c r="V299" s="740"/>
      <c r="W299" s="740"/>
      <c r="X299" s="520">
        <f t="shared" si="911"/>
        <v>0</v>
      </c>
      <c r="Y299" s="521">
        <f t="shared" si="886"/>
        <v>333</v>
      </c>
      <c r="Z299" s="521">
        <f t="shared" si="886"/>
        <v>304</v>
      </c>
      <c r="AA299" s="522">
        <f t="shared" si="912"/>
        <v>637</v>
      </c>
      <c r="AB299" s="512"/>
      <c r="AC299" s="519" t="s">
        <v>261</v>
      </c>
      <c r="AD299" s="520">
        <v>830</v>
      </c>
      <c r="AE299" s="520">
        <v>801</v>
      </c>
      <c r="AF299" s="520">
        <f t="shared" si="913"/>
        <v>1631</v>
      </c>
      <c r="AG299" s="520">
        <v>790</v>
      </c>
      <c r="AH299" s="520">
        <v>734</v>
      </c>
      <c r="AI299" s="520">
        <f t="shared" si="914"/>
        <v>1524</v>
      </c>
      <c r="AJ299" s="520">
        <v>377</v>
      </c>
      <c r="AK299" s="520">
        <v>349</v>
      </c>
      <c r="AL299" s="520">
        <f t="shared" si="915"/>
        <v>726</v>
      </c>
      <c r="AM299" s="520">
        <v>11</v>
      </c>
      <c r="AN299" s="520">
        <v>8</v>
      </c>
      <c r="AO299" s="520">
        <f t="shared" si="916"/>
        <v>19</v>
      </c>
      <c r="AP299" s="520">
        <v>0</v>
      </c>
      <c r="AQ299" s="520">
        <v>0</v>
      </c>
      <c r="AR299" s="520">
        <f t="shared" si="917"/>
        <v>0</v>
      </c>
      <c r="AS299" s="520"/>
      <c r="AT299" s="520"/>
      <c r="AU299" s="520">
        <f t="shared" si="918"/>
        <v>0</v>
      </c>
      <c r="AV299" s="520"/>
      <c r="AW299" s="520"/>
      <c r="AX299" s="520">
        <f t="shared" si="919"/>
        <v>0</v>
      </c>
      <c r="AY299" s="521">
        <f t="shared" si="920"/>
        <v>2008</v>
      </c>
      <c r="AZ299" s="521">
        <f t="shared" si="921"/>
        <v>1892</v>
      </c>
      <c r="BA299" s="522">
        <f t="shared" si="922"/>
        <v>3900</v>
      </c>
      <c r="BC299" s="519" t="s">
        <v>261</v>
      </c>
      <c r="BD299" s="520">
        <f t="shared" si="887"/>
        <v>969</v>
      </c>
      <c r="BE299" s="520">
        <f t="shared" si="888"/>
        <v>926</v>
      </c>
      <c r="BF299" s="520">
        <f t="shared" si="889"/>
        <v>1895</v>
      </c>
      <c r="BG299" s="520">
        <f t="shared" si="890"/>
        <v>928</v>
      </c>
      <c r="BH299" s="520">
        <f t="shared" si="891"/>
        <v>859</v>
      </c>
      <c r="BI299" s="520">
        <f t="shared" si="892"/>
        <v>1787</v>
      </c>
      <c r="BJ299" s="520">
        <f t="shared" si="893"/>
        <v>430</v>
      </c>
      <c r="BK299" s="520">
        <f t="shared" si="894"/>
        <v>398</v>
      </c>
      <c r="BL299" s="520">
        <f t="shared" si="895"/>
        <v>828</v>
      </c>
      <c r="BM299" s="520">
        <f t="shared" si="896"/>
        <v>14</v>
      </c>
      <c r="BN299" s="520">
        <f t="shared" si="897"/>
        <v>13</v>
      </c>
      <c r="BO299" s="520">
        <f t="shared" si="898"/>
        <v>27</v>
      </c>
      <c r="BP299" s="520">
        <f t="shared" si="899"/>
        <v>0</v>
      </c>
      <c r="BQ299" s="520">
        <f t="shared" si="900"/>
        <v>0</v>
      </c>
      <c r="BR299" s="520">
        <f t="shared" si="901"/>
        <v>0</v>
      </c>
      <c r="BS299" s="520">
        <f t="shared" si="902"/>
        <v>0</v>
      </c>
      <c r="BT299" s="520">
        <f t="shared" si="903"/>
        <v>0</v>
      </c>
      <c r="BU299" s="520">
        <f t="shared" si="904"/>
        <v>0</v>
      </c>
      <c r="BV299" s="520">
        <f t="shared" si="905"/>
        <v>0</v>
      </c>
      <c r="BW299" s="520">
        <f t="shared" si="906"/>
        <v>0</v>
      </c>
      <c r="BX299" s="520">
        <f t="shared" si="907"/>
        <v>0</v>
      </c>
      <c r="BY299" s="520">
        <f t="shared" si="908"/>
        <v>2341</v>
      </c>
      <c r="BZ299" s="520">
        <f t="shared" si="909"/>
        <v>2196</v>
      </c>
      <c r="CA299" s="520">
        <f t="shared" si="910"/>
        <v>4537</v>
      </c>
    </row>
    <row r="300" spans="3:79" s="514" customFormat="1" ht="15.75">
      <c r="C300" s="519" t="s">
        <v>262</v>
      </c>
      <c r="D300" s="740">
        <v>13</v>
      </c>
      <c r="E300" s="740">
        <v>12</v>
      </c>
      <c r="F300" s="520">
        <f t="shared" si="880"/>
        <v>25</v>
      </c>
      <c r="G300" s="740">
        <v>35</v>
      </c>
      <c r="H300" s="740">
        <v>38</v>
      </c>
      <c r="I300" s="520">
        <f t="shared" si="881"/>
        <v>73</v>
      </c>
      <c r="J300" s="740">
        <v>54</v>
      </c>
      <c r="K300" s="740">
        <v>47</v>
      </c>
      <c r="L300" s="520">
        <f t="shared" si="882"/>
        <v>101</v>
      </c>
      <c r="M300" s="740">
        <v>15</v>
      </c>
      <c r="N300" s="740">
        <v>12</v>
      </c>
      <c r="O300" s="520">
        <f t="shared" si="883"/>
        <v>27</v>
      </c>
      <c r="P300" s="740">
        <v>6</v>
      </c>
      <c r="Q300" s="740">
        <v>3</v>
      </c>
      <c r="R300" s="520">
        <f t="shared" si="884"/>
        <v>9</v>
      </c>
      <c r="S300" s="740"/>
      <c r="T300" s="740"/>
      <c r="U300" s="520">
        <f t="shared" si="885"/>
        <v>0</v>
      </c>
      <c r="V300" s="740"/>
      <c r="W300" s="740"/>
      <c r="X300" s="520">
        <f t="shared" si="911"/>
        <v>0</v>
      </c>
      <c r="Y300" s="521">
        <f t="shared" si="886"/>
        <v>123</v>
      </c>
      <c r="Z300" s="521">
        <f t="shared" si="886"/>
        <v>112</v>
      </c>
      <c r="AA300" s="522">
        <f t="shared" si="912"/>
        <v>235</v>
      </c>
      <c r="AB300" s="512"/>
      <c r="AC300" s="519" t="s">
        <v>262</v>
      </c>
      <c r="AD300" s="520">
        <v>77</v>
      </c>
      <c r="AE300" s="520">
        <v>61</v>
      </c>
      <c r="AF300" s="520">
        <f t="shared" si="913"/>
        <v>138</v>
      </c>
      <c r="AG300" s="520">
        <v>178</v>
      </c>
      <c r="AH300" s="520">
        <v>143</v>
      </c>
      <c r="AI300" s="520">
        <f t="shared" si="914"/>
        <v>321</v>
      </c>
      <c r="AJ300" s="520">
        <v>158</v>
      </c>
      <c r="AK300" s="520">
        <v>133</v>
      </c>
      <c r="AL300" s="520">
        <f t="shared" si="915"/>
        <v>291</v>
      </c>
      <c r="AM300" s="520">
        <v>40</v>
      </c>
      <c r="AN300" s="520">
        <v>36</v>
      </c>
      <c r="AO300" s="520">
        <f t="shared" si="916"/>
        <v>76</v>
      </c>
      <c r="AP300" s="520">
        <v>3</v>
      </c>
      <c r="AQ300" s="520">
        <v>3</v>
      </c>
      <c r="AR300" s="520">
        <f t="shared" si="917"/>
        <v>6</v>
      </c>
      <c r="AS300" s="520"/>
      <c r="AT300" s="520"/>
      <c r="AU300" s="520">
        <f t="shared" si="918"/>
        <v>0</v>
      </c>
      <c r="AV300" s="520"/>
      <c r="AW300" s="520"/>
      <c r="AX300" s="520">
        <f t="shared" si="919"/>
        <v>0</v>
      </c>
      <c r="AY300" s="521">
        <f t="shared" si="920"/>
        <v>456</v>
      </c>
      <c r="AZ300" s="521">
        <f t="shared" si="921"/>
        <v>376</v>
      </c>
      <c r="BA300" s="522">
        <f t="shared" si="922"/>
        <v>832</v>
      </c>
      <c r="BC300" s="519" t="s">
        <v>262</v>
      </c>
      <c r="BD300" s="520">
        <f t="shared" si="887"/>
        <v>90</v>
      </c>
      <c r="BE300" s="520">
        <f t="shared" si="888"/>
        <v>73</v>
      </c>
      <c r="BF300" s="520">
        <f t="shared" si="889"/>
        <v>163</v>
      </c>
      <c r="BG300" s="520">
        <f t="shared" si="890"/>
        <v>213</v>
      </c>
      <c r="BH300" s="520">
        <f t="shared" si="891"/>
        <v>181</v>
      </c>
      <c r="BI300" s="520">
        <f t="shared" si="892"/>
        <v>394</v>
      </c>
      <c r="BJ300" s="520">
        <f t="shared" si="893"/>
        <v>212</v>
      </c>
      <c r="BK300" s="520">
        <f t="shared" si="894"/>
        <v>180</v>
      </c>
      <c r="BL300" s="520">
        <f t="shared" si="895"/>
        <v>392</v>
      </c>
      <c r="BM300" s="520">
        <f t="shared" si="896"/>
        <v>55</v>
      </c>
      <c r="BN300" s="520">
        <f t="shared" si="897"/>
        <v>48</v>
      </c>
      <c r="BO300" s="520">
        <f t="shared" si="898"/>
        <v>103</v>
      </c>
      <c r="BP300" s="520">
        <f t="shared" si="899"/>
        <v>9</v>
      </c>
      <c r="BQ300" s="520">
        <f t="shared" si="900"/>
        <v>6</v>
      </c>
      <c r="BR300" s="520">
        <f t="shared" si="901"/>
        <v>15</v>
      </c>
      <c r="BS300" s="520">
        <f t="shared" si="902"/>
        <v>0</v>
      </c>
      <c r="BT300" s="520">
        <f t="shared" si="903"/>
        <v>0</v>
      </c>
      <c r="BU300" s="520">
        <f t="shared" si="904"/>
        <v>0</v>
      </c>
      <c r="BV300" s="520">
        <f t="shared" si="905"/>
        <v>0</v>
      </c>
      <c r="BW300" s="520">
        <f t="shared" si="906"/>
        <v>0</v>
      </c>
      <c r="BX300" s="520">
        <f t="shared" si="907"/>
        <v>0</v>
      </c>
      <c r="BY300" s="520">
        <f t="shared" si="908"/>
        <v>579</v>
      </c>
      <c r="BZ300" s="520">
        <f t="shared" si="909"/>
        <v>488</v>
      </c>
      <c r="CA300" s="520">
        <f t="shared" si="910"/>
        <v>1067</v>
      </c>
    </row>
    <row r="301" spans="3:79" s="514" customFormat="1" ht="15.75">
      <c r="C301" s="519" t="s">
        <v>263</v>
      </c>
      <c r="D301" s="740">
        <v>0</v>
      </c>
      <c r="E301" s="740">
        <v>1</v>
      </c>
      <c r="F301" s="520">
        <f t="shared" si="880"/>
        <v>1</v>
      </c>
      <c r="G301" s="740">
        <v>3</v>
      </c>
      <c r="H301" s="740">
        <v>3</v>
      </c>
      <c r="I301" s="520">
        <f t="shared" si="881"/>
        <v>6</v>
      </c>
      <c r="J301" s="740">
        <v>11</v>
      </c>
      <c r="K301" s="740">
        <v>7</v>
      </c>
      <c r="L301" s="520">
        <f t="shared" si="882"/>
        <v>18</v>
      </c>
      <c r="M301" s="740">
        <v>4</v>
      </c>
      <c r="N301" s="740">
        <v>2</v>
      </c>
      <c r="O301" s="520">
        <f t="shared" si="883"/>
        <v>6</v>
      </c>
      <c r="P301" s="740">
        <v>4</v>
      </c>
      <c r="Q301" s="740">
        <v>2</v>
      </c>
      <c r="R301" s="520">
        <f t="shared" si="884"/>
        <v>6</v>
      </c>
      <c r="S301" s="740"/>
      <c r="T301" s="740"/>
      <c r="U301" s="520">
        <f t="shared" si="885"/>
        <v>0</v>
      </c>
      <c r="V301" s="740"/>
      <c r="W301" s="740"/>
      <c r="X301" s="520">
        <f t="shared" si="911"/>
        <v>0</v>
      </c>
      <c r="Y301" s="521">
        <f t="shared" si="886"/>
        <v>22</v>
      </c>
      <c r="Z301" s="521">
        <f t="shared" si="886"/>
        <v>15</v>
      </c>
      <c r="AA301" s="522">
        <f t="shared" si="912"/>
        <v>37</v>
      </c>
      <c r="AB301" s="512"/>
      <c r="AC301" s="519" t="s">
        <v>263</v>
      </c>
      <c r="AD301" s="520">
        <v>0</v>
      </c>
      <c r="AE301" s="520">
        <v>4</v>
      </c>
      <c r="AF301" s="520">
        <f t="shared" si="913"/>
        <v>4</v>
      </c>
      <c r="AG301" s="520">
        <v>27</v>
      </c>
      <c r="AH301" s="520">
        <v>16</v>
      </c>
      <c r="AI301" s="520">
        <f t="shared" si="914"/>
        <v>43</v>
      </c>
      <c r="AJ301" s="520">
        <v>22</v>
      </c>
      <c r="AK301" s="520">
        <v>18</v>
      </c>
      <c r="AL301" s="520">
        <f t="shared" si="915"/>
        <v>40</v>
      </c>
      <c r="AM301" s="520">
        <v>19</v>
      </c>
      <c r="AN301" s="520">
        <v>21</v>
      </c>
      <c r="AO301" s="520">
        <f t="shared" si="916"/>
        <v>40</v>
      </c>
      <c r="AP301" s="520">
        <v>5</v>
      </c>
      <c r="AQ301" s="520">
        <v>4</v>
      </c>
      <c r="AR301" s="520">
        <f t="shared" si="917"/>
        <v>9</v>
      </c>
      <c r="AS301" s="520"/>
      <c r="AT301" s="520"/>
      <c r="AU301" s="520">
        <f t="shared" si="918"/>
        <v>0</v>
      </c>
      <c r="AV301" s="520"/>
      <c r="AW301" s="520"/>
      <c r="AX301" s="520">
        <f t="shared" si="919"/>
        <v>0</v>
      </c>
      <c r="AY301" s="521">
        <f t="shared" si="920"/>
        <v>73</v>
      </c>
      <c r="AZ301" s="521">
        <f t="shared" si="921"/>
        <v>63</v>
      </c>
      <c r="BA301" s="522">
        <f t="shared" si="922"/>
        <v>136</v>
      </c>
      <c r="BC301" s="519" t="s">
        <v>263</v>
      </c>
      <c r="BD301" s="520">
        <f t="shared" si="887"/>
        <v>0</v>
      </c>
      <c r="BE301" s="520">
        <f t="shared" si="888"/>
        <v>5</v>
      </c>
      <c r="BF301" s="520">
        <f t="shared" si="889"/>
        <v>5</v>
      </c>
      <c r="BG301" s="520">
        <f t="shared" si="890"/>
        <v>30</v>
      </c>
      <c r="BH301" s="520">
        <f t="shared" si="891"/>
        <v>19</v>
      </c>
      <c r="BI301" s="520">
        <f t="shared" si="892"/>
        <v>49</v>
      </c>
      <c r="BJ301" s="520">
        <f t="shared" si="893"/>
        <v>33</v>
      </c>
      <c r="BK301" s="520">
        <f t="shared" si="894"/>
        <v>25</v>
      </c>
      <c r="BL301" s="520">
        <f t="shared" si="895"/>
        <v>58</v>
      </c>
      <c r="BM301" s="520">
        <f t="shared" si="896"/>
        <v>23</v>
      </c>
      <c r="BN301" s="520">
        <f t="shared" si="897"/>
        <v>23</v>
      </c>
      <c r="BO301" s="520">
        <f t="shared" si="898"/>
        <v>46</v>
      </c>
      <c r="BP301" s="520">
        <f t="shared" si="899"/>
        <v>9</v>
      </c>
      <c r="BQ301" s="520">
        <f t="shared" si="900"/>
        <v>6</v>
      </c>
      <c r="BR301" s="520">
        <f t="shared" si="901"/>
        <v>15</v>
      </c>
      <c r="BS301" s="520">
        <f t="shared" si="902"/>
        <v>0</v>
      </c>
      <c r="BT301" s="520">
        <f t="shared" si="903"/>
        <v>0</v>
      </c>
      <c r="BU301" s="520">
        <f t="shared" si="904"/>
        <v>0</v>
      </c>
      <c r="BV301" s="520">
        <f t="shared" si="905"/>
        <v>0</v>
      </c>
      <c r="BW301" s="520">
        <f t="shared" si="906"/>
        <v>0</v>
      </c>
      <c r="BX301" s="520">
        <f t="shared" si="907"/>
        <v>0</v>
      </c>
      <c r="BY301" s="520">
        <f t="shared" si="908"/>
        <v>95</v>
      </c>
      <c r="BZ301" s="520">
        <f t="shared" si="909"/>
        <v>78</v>
      </c>
      <c r="CA301" s="520">
        <f t="shared" si="910"/>
        <v>173</v>
      </c>
    </row>
    <row r="302" spans="3:79" s="514" customFormat="1" ht="15.75">
      <c r="C302" s="519" t="s">
        <v>264</v>
      </c>
      <c r="D302" s="740"/>
      <c r="E302" s="740"/>
      <c r="F302" s="520">
        <f t="shared" si="880"/>
        <v>0</v>
      </c>
      <c r="G302" s="740"/>
      <c r="H302" s="740"/>
      <c r="I302" s="520">
        <f t="shared" si="881"/>
        <v>0</v>
      </c>
      <c r="J302" s="740"/>
      <c r="K302" s="740"/>
      <c r="L302" s="520">
        <f t="shared" si="882"/>
        <v>0</v>
      </c>
      <c r="M302" s="740"/>
      <c r="N302" s="740"/>
      <c r="O302" s="520">
        <f t="shared" si="883"/>
        <v>0</v>
      </c>
      <c r="P302" s="740"/>
      <c r="Q302" s="740"/>
      <c r="R302" s="520">
        <f t="shared" si="884"/>
        <v>0</v>
      </c>
      <c r="S302" s="740"/>
      <c r="T302" s="740"/>
      <c r="U302" s="520">
        <f t="shared" si="885"/>
        <v>0</v>
      </c>
      <c r="V302" s="740"/>
      <c r="W302" s="740"/>
      <c r="X302" s="520">
        <f t="shared" si="911"/>
        <v>0</v>
      </c>
      <c r="Y302" s="521">
        <f t="shared" si="886"/>
        <v>0</v>
      </c>
      <c r="Z302" s="521">
        <f t="shared" si="886"/>
        <v>0</v>
      </c>
      <c r="AA302" s="522">
        <f t="shared" si="912"/>
        <v>0</v>
      </c>
      <c r="AB302" s="512"/>
      <c r="AC302" s="519" t="s">
        <v>264</v>
      </c>
      <c r="AD302" s="520">
        <v>0</v>
      </c>
      <c r="AE302" s="520">
        <v>0</v>
      </c>
      <c r="AF302" s="520">
        <f t="shared" si="913"/>
        <v>0</v>
      </c>
      <c r="AG302" s="520">
        <v>0</v>
      </c>
      <c r="AH302" s="520">
        <v>0</v>
      </c>
      <c r="AI302" s="520">
        <f t="shared" si="914"/>
        <v>0</v>
      </c>
      <c r="AJ302" s="520">
        <v>1</v>
      </c>
      <c r="AK302" s="520">
        <v>1</v>
      </c>
      <c r="AL302" s="520">
        <f t="shared" si="915"/>
        <v>2</v>
      </c>
      <c r="AM302" s="520">
        <v>6</v>
      </c>
      <c r="AN302" s="520">
        <v>4</v>
      </c>
      <c r="AO302" s="520">
        <f t="shared" si="916"/>
        <v>10</v>
      </c>
      <c r="AP302" s="520">
        <v>3</v>
      </c>
      <c r="AQ302" s="520">
        <v>2</v>
      </c>
      <c r="AR302" s="520">
        <f t="shared" si="917"/>
        <v>5</v>
      </c>
      <c r="AS302" s="520"/>
      <c r="AT302" s="520"/>
      <c r="AU302" s="520">
        <f t="shared" si="918"/>
        <v>0</v>
      </c>
      <c r="AV302" s="520"/>
      <c r="AW302" s="520"/>
      <c r="AX302" s="520">
        <f t="shared" si="919"/>
        <v>0</v>
      </c>
      <c r="AY302" s="521">
        <f t="shared" si="920"/>
        <v>10</v>
      </c>
      <c r="AZ302" s="521">
        <f t="shared" si="921"/>
        <v>7</v>
      </c>
      <c r="BA302" s="522">
        <f t="shared" si="922"/>
        <v>17</v>
      </c>
      <c r="BC302" s="519" t="s">
        <v>264</v>
      </c>
      <c r="BD302" s="520">
        <f t="shared" si="887"/>
        <v>0</v>
      </c>
      <c r="BE302" s="520">
        <f t="shared" si="888"/>
        <v>0</v>
      </c>
      <c r="BF302" s="520">
        <f t="shared" si="889"/>
        <v>0</v>
      </c>
      <c r="BG302" s="520">
        <f t="shared" si="890"/>
        <v>0</v>
      </c>
      <c r="BH302" s="520">
        <f t="shared" si="891"/>
        <v>0</v>
      </c>
      <c r="BI302" s="520">
        <f t="shared" si="892"/>
        <v>0</v>
      </c>
      <c r="BJ302" s="520">
        <f t="shared" si="893"/>
        <v>1</v>
      </c>
      <c r="BK302" s="520">
        <f t="shared" si="894"/>
        <v>1</v>
      </c>
      <c r="BL302" s="520">
        <f t="shared" si="895"/>
        <v>2</v>
      </c>
      <c r="BM302" s="520">
        <f t="shared" si="896"/>
        <v>6</v>
      </c>
      <c r="BN302" s="520">
        <f t="shared" si="897"/>
        <v>4</v>
      </c>
      <c r="BO302" s="520">
        <f t="shared" si="898"/>
        <v>10</v>
      </c>
      <c r="BP302" s="520">
        <f t="shared" si="899"/>
        <v>3</v>
      </c>
      <c r="BQ302" s="520">
        <f t="shared" si="900"/>
        <v>2</v>
      </c>
      <c r="BR302" s="520">
        <f t="shared" si="901"/>
        <v>5</v>
      </c>
      <c r="BS302" s="520">
        <f t="shared" si="902"/>
        <v>0</v>
      </c>
      <c r="BT302" s="520">
        <f t="shared" si="903"/>
        <v>0</v>
      </c>
      <c r="BU302" s="520">
        <f t="shared" si="904"/>
        <v>0</v>
      </c>
      <c r="BV302" s="520">
        <f t="shared" si="905"/>
        <v>0</v>
      </c>
      <c r="BW302" s="520">
        <f t="shared" si="906"/>
        <v>0</v>
      </c>
      <c r="BX302" s="520">
        <f t="shared" si="907"/>
        <v>0</v>
      </c>
      <c r="BY302" s="520">
        <f t="shared" si="908"/>
        <v>10</v>
      </c>
      <c r="BZ302" s="520">
        <f t="shared" si="909"/>
        <v>7</v>
      </c>
      <c r="CA302" s="520">
        <f t="shared" si="910"/>
        <v>17</v>
      </c>
    </row>
    <row r="303" spans="3:79" s="514" customFormat="1" ht="15.75">
      <c r="C303" s="519" t="s">
        <v>184</v>
      </c>
      <c r="D303" s="740"/>
      <c r="E303" s="740"/>
      <c r="F303" s="520">
        <f t="shared" si="880"/>
        <v>0</v>
      </c>
      <c r="G303" s="740"/>
      <c r="H303" s="740"/>
      <c r="I303" s="520">
        <f t="shared" si="881"/>
        <v>0</v>
      </c>
      <c r="J303" s="740"/>
      <c r="K303" s="740"/>
      <c r="L303" s="520">
        <f t="shared" si="882"/>
        <v>0</v>
      </c>
      <c r="M303" s="740"/>
      <c r="N303" s="740"/>
      <c r="O303" s="520">
        <f t="shared" si="883"/>
        <v>0</v>
      </c>
      <c r="P303" s="740"/>
      <c r="Q303" s="740"/>
      <c r="R303" s="520">
        <f t="shared" si="884"/>
        <v>0</v>
      </c>
      <c r="S303" s="740"/>
      <c r="T303" s="740"/>
      <c r="U303" s="520">
        <f t="shared" si="885"/>
        <v>0</v>
      </c>
      <c r="V303" s="740"/>
      <c r="W303" s="740"/>
      <c r="X303" s="520">
        <f t="shared" si="911"/>
        <v>0</v>
      </c>
      <c r="Y303" s="521">
        <f t="shared" si="886"/>
        <v>0</v>
      </c>
      <c r="Z303" s="521">
        <f t="shared" si="886"/>
        <v>0</v>
      </c>
      <c r="AA303" s="522">
        <f t="shared" si="912"/>
        <v>0</v>
      </c>
      <c r="AB303" s="512"/>
      <c r="AC303" s="519" t="s">
        <v>184</v>
      </c>
      <c r="AD303" s="520"/>
      <c r="AE303" s="520"/>
      <c r="AF303" s="520">
        <f t="shared" ref="AF303" si="923">AD303+AE303</f>
        <v>0</v>
      </c>
      <c r="AG303" s="520"/>
      <c r="AH303" s="520"/>
      <c r="AI303" s="520">
        <f t="shared" ref="AI303" si="924">AG303+AH303</f>
        <v>0</v>
      </c>
      <c r="AJ303" s="520"/>
      <c r="AK303" s="520"/>
      <c r="AL303" s="520">
        <f t="shared" ref="AL303" si="925">AJ303+AK303</f>
        <v>0</v>
      </c>
      <c r="AM303" s="520"/>
      <c r="AN303" s="520"/>
      <c r="AO303" s="520">
        <f t="shared" ref="AO303" si="926">AM303+AN303</f>
        <v>0</v>
      </c>
      <c r="AP303" s="520"/>
      <c r="AQ303" s="520"/>
      <c r="AR303" s="520">
        <f t="shared" ref="AR303" si="927">AP303+AQ303</f>
        <v>0</v>
      </c>
      <c r="AS303" s="520"/>
      <c r="AT303" s="520"/>
      <c r="AU303" s="520">
        <f t="shared" si="918"/>
        <v>0</v>
      </c>
      <c r="AV303" s="520"/>
      <c r="AW303" s="520"/>
      <c r="AX303" s="520">
        <f t="shared" si="919"/>
        <v>0</v>
      </c>
      <c r="AY303" s="521">
        <f t="shared" si="920"/>
        <v>0</v>
      </c>
      <c r="AZ303" s="521">
        <f t="shared" si="921"/>
        <v>0</v>
      </c>
      <c r="BA303" s="522">
        <f t="shared" si="922"/>
        <v>0</v>
      </c>
      <c r="BC303" s="519" t="s">
        <v>184</v>
      </c>
      <c r="BD303" s="520">
        <f t="shared" si="887"/>
        <v>0</v>
      </c>
      <c r="BE303" s="520">
        <f t="shared" si="888"/>
        <v>0</v>
      </c>
      <c r="BF303" s="520">
        <f t="shared" si="889"/>
        <v>0</v>
      </c>
      <c r="BG303" s="520">
        <f t="shared" si="890"/>
        <v>0</v>
      </c>
      <c r="BH303" s="520">
        <f t="shared" si="891"/>
        <v>0</v>
      </c>
      <c r="BI303" s="520">
        <f t="shared" si="892"/>
        <v>0</v>
      </c>
      <c r="BJ303" s="520">
        <f t="shared" si="893"/>
        <v>0</v>
      </c>
      <c r="BK303" s="520">
        <f t="shared" si="894"/>
        <v>0</v>
      </c>
      <c r="BL303" s="520">
        <f t="shared" si="895"/>
        <v>0</v>
      </c>
      <c r="BM303" s="520">
        <f t="shared" si="896"/>
        <v>0</v>
      </c>
      <c r="BN303" s="520">
        <f t="shared" si="897"/>
        <v>0</v>
      </c>
      <c r="BO303" s="520">
        <f t="shared" si="898"/>
        <v>0</v>
      </c>
      <c r="BP303" s="520">
        <f t="shared" si="899"/>
        <v>0</v>
      </c>
      <c r="BQ303" s="520">
        <f t="shared" si="900"/>
        <v>0</v>
      </c>
      <c r="BR303" s="520">
        <f t="shared" si="901"/>
        <v>0</v>
      </c>
      <c r="BS303" s="520">
        <f t="shared" si="902"/>
        <v>0</v>
      </c>
      <c r="BT303" s="520">
        <f t="shared" si="903"/>
        <v>0</v>
      </c>
      <c r="BU303" s="520">
        <f t="shared" si="904"/>
        <v>0</v>
      </c>
      <c r="BV303" s="520">
        <f t="shared" si="905"/>
        <v>0</v>
      </c>
      <c r="BW303" s="520">
        <f t="shared" si="906"/>
        <v>0</v>
      </c>
      <c r="BX303" s="520">
        <f t="shared" si="907"/>
        <v>0</v>
      </c>
      <c r="BY303" s="520">
        <f t="shared" si="908"/>
        <v>0</v>
      </c>
      <c r="BZ303" s="520">
        <f t="shared" si="909"/>
        <v>0</v>
      </c>
      <c r="CA303" s="520">
        <f t="shared" si="910"/>
        <v>0</v>
      </c>
    </row>
    <row r="304" spans="3:79" s="514" customFormat="1" ht="15.75">
      <c r="C304" s="519" t="s">
        <v>6</v>
      </c>
      <c r="D304" s="520">
        <f>SUM(D296:D303)</f>
        <v>297</v>
      </c>
      <c r="E304" s="520">
        <f>SUM(E296:E303)</f>
        <v>272</v>
      </c>
      <c r="F304" s="520">
        <f>SUM(F296:F303)</f>
        <v>569</v>
      </c>
      <c r="G304" s="520">
        <f t="shared" ref="G304:AA304" si="928">SUM(G296:G303)</f>
        <v>236</v>
      </c>
      <c r="H304" s="520">
        <f t="shared" si="928"/>
        <v>219</v>
      </c>
      <c r="I304" s="520">
        <f t="shared" si="928"/>
        <v>455</v>
      </c>
      <c r="J304" s="520">
        <f t="shared" si="928"/>
        <v>118</v>
      </c>
      <c r="K304" s="520">
        <f t="shared" si="928"/>
        <v>105</v>
      </c>
      <c r="L304" s="520">
        <f t="shared" si="928"/>
        <v>223</v>
      </c>
      <c r="M304" s="520">
        <f t="shared" si="928"/>
        <v>22</v>
      </c>
      <c r="N304" s="520">
        <f t="shared" si="928"/>
        <v>19</v>
      </c>
      <c r="O304" s="520">
        <f t="shared" si="928"/>
        <v>41</v>
      </c>
      <c r="P304" s="520">
        <f t="shared" si="928"/>
        <v>10</v>
      </c>
      <c r="Q304" s="520">
        <f t="shared" si="928"/>
        <v>5</v>
      </c>
      <c r="R304" s="520">
        <f t="shared" si="928"/>
        <v>15</v>
      </c>
      <c r="S304" s="520">
        <f t="shared" si="928"/>
        <v>0</v>
      </c>
      <c r="T304" s="520">
        <f t="shared" si="928"/>
        <v>0</v>
      </c>
      <c r="U304" s="520">
        <f t="shared" si="928"/>
        <v>0</v>
      </c>
      <c r="V304" s="520">
        <f t="shared" si="928"/>
        <v>0</v>
      </c>
      <c r="W304" s="520">
        <f t="shared" si="928"/>
        <v>0</v>
      </c>
      <c r="X304" s="520">
        <f t="shared" si="928"/>
        <v>0</v>
      </c>
      <c r="Y304" s="520">
        <f t="shared" si="928"/>
        <v>683</v>
      </c>
      <c r="Z304" s="520">
        <f t="shared" si="928"/>
        <v>620</v>
      </c>
      <c r="AA304" s="520">
        <f t="shared" si="928"/>
        <v>1303</v>
      </c>
      <c r="AB304" s="512"/>
      <c r="AC304" s="519" t="s">
        <v>6</v>
      </c>
      <c r="AD304" s="520">
        <f>SUM(AD296:AD303)</f>
        <v>1875</v>
      </c>
      <c r="AE304" s="520">
        <f>SUM(AE296:AE303)</f>
        <v>1782</v>
      </c>
      <c r="AF304" s="520">
        <f>SUM(AF296:AF303)</f>
        <v>3657</v>
      </c>
      <c r="AG304" s="520">
        <f t="shared" ref="AG304:BA304" si="929">SUM(AG296:AG303)</f>
        <v>1598</v>
      </c>
      <c r="AH304" s="520">
        <f t="shared" si="929"/>
        <v>1506</v>
      </c>
      <c r="AI304" s="520">
        <f t="shared" si="929"/>
        <v>3104</v>
      </c>
      <c r="AJ304" s="520">
        <f t="shared" si="929"/>
        <v>569</v>
      </c>
      <c r="AK304" s="520">
        <f t="shared" si="929"/>
        <v>513</v>
      </c>
      <c r="AL304" s="520">
        <f t="shared" ref="AL304" si="930">AJ304+AK304</f>
        <v>1082</v>
      </c>
      <c r="AM304" s="520">
        <f t="shared" si="929"/>
        <v>76</v>
      </c>
      <c r="AN304" s="520">
        <f t="shared" si="929"/>
        <v>69</v>
      </c>
      <c r="AO304" s="520">
        <f t="shared" si="929"/>
        <v>145</v>
      </c>
      <c r="AP304" s="520">
        <f t="shared" si="929"/>
        <v>11</v>
      </c>
      <c r="AQ304" s="520">
        <f t="shared" si="929"/>
        <v>9</v>
      </c>
      <c r="AR304" s="520">
        <f t="shared" si="929"/>
        <v>20</v>
      </c>
      <c r="AS304" s="520">
        <f t="shared" si="929"/>
        <v>0</v>
      </c>
      <c r="AT304" s="520">
        <f t="shared" si="929"/>
        <v>0</v>
      </c>
      <c r="AU304" s="520">
        <f t="shared" si="929"/>
        <v>0</v>
      </c>
      <c r="AV304" s="520">
        <f t="shared" si="929"/>
        <v>0</v>
      </c>
      <c r="AW304" s="520">
        <f t="shared" si="929"/>
        <v>0</v>
      </c>
      <c r="AX304" s="520">
        <f t="shared" si="929"/>
        <v>0</v>
      </c>
      <c r="AY304" s="520">
        <f t="shared" si="929"/>
        <v>4129</v>
      </c>
      <c r="AZ304" s="520">
        <f t="shared" si="929"/>
        <v>3879</v>
      </c>
      <c r="BA304" s="520">
        <f t="shared" si="929"/>
        <v>8008</v>
      </c>
      <c r="BC304" s="519" t="s">
        <v>6</v>
      </c>
      <c r="BD304" s="520">
        <f t="shared" si="887"/>
        <v>2172</v>
      </c>
      <c r="BE304" s="520">
        <f t="shared" si="888"/>
        <v>2054</v>
      </c>
      <c r="BF304" s="520">
        <f t="shared" si="889"/>
        <v>4226</v>
      </c>
      <c r="BG304" s="520">
        <f t="shared" si="890"/>
        <v>1834</v>
      </c>
      <c r="BH304" s="520">
        <f t="shared" si="891"/>
        <v>1725</v>
      </c>
      <c r="BI304" s="520">
        <f t="shared" si="892"/>
        <v>3559</v>
      </c>
      <c r="BJ304" s="520">
        <f t="shared" si="893"/>
        <v>687</v>
      </c>
      <c r="BK304" s="520">
        <f t="shared" si="894"/>
        <v>618</v>
      </c>
      <c r="BL304" s="520">
        <f t="shared" si="895"/>
        <v>1305</v>
      </c>
      <c r="BM304" s="520">
        <f t="shared" si="896"/>
        <v>98</v>
      </c>
      <c r="BN304" s="520">
        <f t="shared" si="897"/>
        <v>88</v>
      </c>
      <c r="BO304" s="520">
        <f t="shared" si="898"/>
        <v>186</v>
      </c>
      <c r="BP304" s="520">
        <f t="shared" si="899"/>
        <v>21</v>
      </c>
      <c r="BQ304" s="520">
        <f t="shared" si="900"/>
        <v>14</v>
      </c>
      <c r="BR304" s="520">
        <f t="shared" si="901"/>
        <v>35</v>
      </c>
      <c r="BS304" s="520">
        <f t="shared" si="902"/>
        <v>0</v>
      </c>
      <c r="BT304" s="520">
        <f t="shared" si="903"/>
        <v>0</v>
      </c>
      <c r="BU304" s="520">
        <f t="shared" si="904"/>
        <v>0</v>
      </c>
      <c r="BV304" s="520">
        <f t="shared" si="905"/>
        <v>0</v>
      </c>
      <c r="BW304" s="520">
        <f t="shared" si="906"/>
        <v>0</v>
      </c>
      <c r="BX304" s="520">
        <f t="shared" si="907"/>
        <v>0</v>
      </c>
      <c r="BY304" s="520">
        <f t="shared" si="908"/>
        <v>4812</v>
      </c>
      <c r="BZ304" s="520">
        <f t="shared" si="909"/>
        <v>4499</v>
      </c>
      <c r="CA304" s="520">
        <f t="shared" si="910"/>
        <v>9311</v>
      </c>
    </row>
    <row r="305" spans="3:79" s="514" customFormat="1" ht="16.5" thickBot="1">
      <c r="C305" s="523" t="s">
        <v>185</v>
      </c>
      <c r="D305" s="524"/>
      <c r="E305" s="524"/>
      <c r="F305" s="524"/>
      <c r="G305" s="524"/>
      <c r="H305" s="524"/>
      <c r="I305" s="524"/>
      <c r="J305" s="524"/>
      <c r="K305" s="524"/>
      <c r="L305" s="524"/>
      <c r="M305" s="524"/>
      <c r="N305" s="524"/>
      <c r="O305" s="524"/>
      <c r="P305" s="524"/>
      <c r="Q305" s="524"/>
      <c r="R305" s="524"/>
      <c r="S305" s="524"/>
      <c r="T305" s="524"/>
      <c r="U305" s="524"/>
      <c r="V305" s="524"/>
      <c r="W305" s="524"/>
      <c r="X305" s="524"/>
      <c r="Y305" s="524"/>
      <c r="Z305" s="524"/>
      <c r="AA305" s="524"/>
      <c r="AB305" s="525"/>
      <c r="AC305" s="523" t="s">
        <v>185</v>
      </c>
      <c r="AD305" s="524">
        <f>AD304/$Y$16*100</f>
        <v>42.876743654241942</v>
      </c>
      <c r="AE305" s="524">
        <f>AE304/$Z$16*100</f>
        <v>43.762278978388998</v>
      </c>
      <c r="AF305" s="524">
        <f>AF304/$AA$16*100</f>
        <v>43.303730017761985</v>
      </c>
      <c r="AG305" s="524">
        <f>AG304/$Y$16*100</f>
        <v>36.542419391721928</v>
      </c>
      <c r="AH305" s="524">
        <f>AH304/$Z$16*100</f>
        <v>36.984282907662077</v>
      </c>
      <c r="AI305" s="524">
        <f>AI304/$AA$16*100</f>
        <v>36.755476613380701</v>
      </c>
      <c r="AJ305" s="524">
        <f>AJ304/$Y$16*100</f>
        <v>13.011662474273955</v>
      </c>
      <c r="AK305" s="524">
        <f>AK304/$Z$16*100</f>
        <v>12.598231827111983</v>
      </c>
      <c r="AL305" s="524">
        <f>AL304/$AA$16*100</f>
        <v>12.812314979277678</v>
      </c>
      <c r="AM305" s="524">
        <f>AM304/$Y$16*100</f>
        <v>1.7379373427852733</v>
      </c>
      <c r="AN305" s="524">
        <f>AN304/$Z$16*100</f>
        <v>1.6944990176817289</v>
      </c>
      <c r="AO305" s="524">
        <f>AO304/$AA$16*100</f>
        <v>1.7169923031379515</v>
      </c>
      <c r="AP305" s="524">
        <f>AP304/$Y$16*100</f>
        <v>0.25154356277155271</v>
      </c>
      <c r="AQ305" s="524">
        <f>AQ304/$Z$16*100</f>
        <v>0.22102161100196463</v>
      </c>
      <c r="AR305" s="524">
        <f>AR304/$AA$16*100</f>
        <v>0.2368265245707519</v>
      </c>
      <c r="AS305" s="524">
        <f>AS304/$Y$16*100</f>
        <v>0</v>
      </c>
      <c r="AT305" s="524">
        <f>AT304/$Z$16*100</f>
        <v>0</v>
      </c>
      <c r="AU305" s="524">
        <f>AU304/$AA$16*100</f>
        <v>0</v>
      </c>
      <c r="AV305" s="524">
        <f>AV304/$Y$16*100</f>
        <v>0</v>
      </c>
      <c r="AW305" s="524">
        <f>AW304/$Z$16*100</f>
        <v>0</v>
      </c>
      <c r="AX305" s="524">
        <f>AX304/$AA$16*100</f>
        <v>0</v>
      </c>
      <c r="AY305" s="524">
        <f>AY304/$Y$16*100</f>
        <v>94.420306425794649</v>
      </c>
      <c r="AZ305" s="524">
        <f>AZ304/$Z$16*100</f>
        <v>95.260314341846765</v>
      </c>
      <c r="BA305" s="524">
        <f>BA304/$AA$16*100</f>
        <v>94.825340438129075</v>
      </c>
      <c r="BC305" s="523" t="s">
        <v>185</v>
      </c>
      <c r="BD305" s="524">
        <f>BD304/$BY$16*100</f>
        <v>10.771138110587653</v>
      </c>
      <c r="BE305" s="524">
        <f>BE304/$BZ$16*100</f>
        <v>11.069195947402457</v>
      </c>
      <c r="BF305" s="524">
        <f>BF304/$CA$16*100</f>
        <v>10.913974329175383</v>
      </c>
      <c r="BG305" s="524">
        <f>BG304/$BY$16*100</f>
        <v>9.0949665261591868</v>
      </c>
      <c r="BH305" s="524">
        <f>BH304/$BZ$16*100</f>
        <v>9.2961845225264064</v>
      </c>
      <c r="BI305" s="524">
        <f>BI304/$CA$16*100</f>
        <v>9.1913948503396092</v>
      </c>
      <c r="BJ305" s="524">
        <f>BJ304/$BY$16*100</f>
        <v>3.4068931316637743</v>
      </c>
      <c r="BK305" s="524">
        <f>BK304/$BZ$16*100</f>
        <v>3.3304591506790255</v>
      </c>
      <c r="BL305" s="524">
        <f>BL304/$CA$16*100</f>
        <v>3.3702641977221663</v>
      </c>
      <c r="BM305" s="524">
        <f>BM304/$BY$16*100</f>
        <v>0.48599057773369703</v>
      </c>
      <c r="BN305" s="524">
        <f>BN304/$BZ$16*100</f>
        <v>0.47424013796076736</v>
      </c>
      <c r="BO305" s="524">
        <f>BO304/$CA$16*100</f>
        <v>0.48035949484775703</v>
      </c>
      <c r="BP305" s="524">
        <f>BP304/$BY$16*100</f>
        <v>0.10414083808579222</v>
      </c>
      <c r="BQ305" s="524">
        <f>BQ304/$BZ$16*100</f>
        <v>7.5447294675576634E-2</v>
      </c>
      <c r="BR305" s="524">
        <f>BR304/$CA$16*100</f>
        <v>9.0390227525115566E-2</v>
      </c>
      <c r="BS305" s="524">
        <f>BS304/$BY$16*100</f>
        <v>0</v>
      </c>
      <c r="BT305" s="524">
        <f>BT304/$BZ$16*100</f>
        <v>0</v>
      </c>
      <c r="BU305" s="524">
        <f>BU304/$CA$16*100</f>
        <v>0</v>
      </c>
      <c r="BV305" s="524">
        <f>BV304/$BY$16*100</f>
        <v>0</v>
      </c>
      <c r="BW305" s="524">
        <f>BW304/$BZ$16*100</f>
        <v>0</v>
      </c>
      <c r="BX305" s="524">
        <f>BX304/$CA$16*100</f>
        <v>0</v>
      </c>
      <c r="BY305" s="524">
        <f>BY304/$BY$16*100</f>
        <v>23.863129184230104</v>
      </c>
      <c r="BZ305" s="524">
        <f>BZ304/$BZ$16*100</f>
        <v>24.245527053244235</v>
      </c>
      <c r="CA305" s="524">
        <f>CA304/$CA$16*100</f>
        <v>24.046383099610029</v>
      </c>
    </row>
    <row r="307" spans="3:79" s="514" customFormat="1" ht="15.75">
      <c r="C307" s="512" t="s">
        <v>489</v>
      </c>
      <c r="D307" s="512"/>
      <c r="E307" s="512"/>
      <c r="F307" s="512"/>
      <c r="G307" s="512"/>
      <c r="H307" s="512"/>
      <c r="I307" s="512"/>
      <c r="J307" s="513" t="s">
        <v>85</v>
      </c>
      <c r="K307" s="513"/>
      <c r="L307" s="513"/>
      <c r="M307" s="512"/>
      <c r="N307" s="512"/>
      <c r="O307" s="512"/>
      <c r="P307" s="512"/>
      <c r="Q307" s="512"/>
      <c r="R307" s="512"/>
      <c r="S307" s="512"/>
      <c r="T307" s="512"/>
      <c r="U307" s="512"/>
      <c r="V307" s="512"/>
      <c r="W307" s="512"/>
      <c r="X307" s="512"/>
      <c r="Y307" s="512"/>
      <c r="Z307" s="512"/>
      <c r="AA307" s="512"/>
      <c r="AB307" s="512"/>
      <c r="AC307" s="512" t="s">
        <v>489</v>
      </c>
      <c r="AD307" s="512"/>
      <c r="AE307" s="512"/>
      <c r="AF307" s="512"/>
      <c r="AG307" s="512"/>
      <c r="AH307" s="512"/>
      <c r="AI307" s="512"/>
      <c r="AJ307" s="550" t="s">
        <v>85</v>
      </c>
      <c r="AK307" s="550"/>
      <c r="AL307" s="550"/>
      <c r="AM307" s="512"/>
      <c r="AN307" s="512"/>
      <c r="AO307" s="512"/>
      <c r="AP307" s="512"/>
      <c r="AQ307" s="512"/>
      <c r="AR307" s="512"/>
      <c r="AS307" s="512"/>
      <c r="AT307" s="512"/>
      <c r="AU307" s="512"/>
      <c r="AV307" s="512"/>
      <c r="AW307" s="512"/>
      <c r="AX307" s="512"/>
      <c r="AY307" s="512"/>
      <c r="AZ307" s="512"/>
      <c r="BA307" s="512"/>
      <c r="BC307" s="512" t="s">
        <v>489</v>
      </c>
      <c r="BD307" s="512"/>
      <c r="BE307" s="512"/>
      <c r="BF307" s="512"/>
      <c r="BG307" s="512"/>
      <c r="BH307" s="512"/>
      <c r="BI307" s="512"/>
      <c r="BJ307" s="550" t="s">
        <v>85</v>
      </c>
      <c r="BK307" s="550"/>
      <c r="BL307" s="550"/>
      <c r="BM307" s="512"/>
      <c r="BN307" s="512"/>
      <c r="BO307" s="512"/>
      <c r="BP307" s="512"/>
      <c r="BQ307" s="512"/>
      <c r="BR307" s="512"/>
      <c r="BS307" s="512"/>
      <c r="BT307" s="512"/>
      <c r="BU307" s="512"/>
      <c r="BV307" s="512"/>
      <c r="BW307" s="512"/>
      <c r="BX307" s="512"/>
      <c r="BY307" s="512"/>
      <c r="BZ307" s="512"/>
      <c r="CA307" s="512"/>
    </row>
    <row r="308" spans="3:79" s="514" customFormat="1" ht="16.5" thickBot="1">
      <c r="C308" s="1410" t="s">
        <v>861</v>
      </c>
      <c r="D308" s="1410"/>
      <c r="E308" s="1410"/>
      <c r="F308" s="1410"/>
      <c r="G308" s="1410"/>
      <c r="H308" s="1410"/>
      <c r="I308" s="1410"/>
      <c r="J308" s="1410"/>
      <c r="K308" s="1410"/>
      <c r="L308" s="1410"/>
      <c r="M308" s="1410"/>
      <c r="N308" s="1410"/>
      <c r="O308" s="1410"/>
      <c r="P308" s="1410"/>
      <c r="Q308" s="1410"/>
      <c r="R308" s="1410"/>
      <c r="S308" s="1410"/>
      <c r="T308" s="1410"/>
      <c r="U308" s="1410"/>
      <c r="V308" s="1410"/>
      <c r="W308" s="1410"/>
      <c r="X308" s="1410"/>
      <c r="Y308" s="1410"/>
      <c r="Z308" s="1410"/>
      <c r="AA308" s="1410"/>
      <c r="AB308" s="515"/>
      <c r="AC308" s="1410" t="s">
        <v>861</v>
      </c>
      <c r="AD308" s="1410"/>
      <c r="AE308" s="1410"/>
      <c r="AF308" s="1410"/>
      <c r="AG308" s="1410"/>
      <c r="AH308" s="1410"/>
      <c r="AI308" s="1410"/>
      <c r="AJ308" s="1410"/>
      <c r="AK308" s="1410"/>
      <c r="AL308" s="1410"/>
      <c r="AM308" s="1410"/>
      <c r="AN308" s="1410"/>
      <c r="AO308" s="1410"/>
      <c r="AP308" s="1410"/>
      <c r="AQ308" s="1410"/>
      <c r="AR308" s="1410"/>
      <c r="AS308" s="1410"/>
      <c r="AT308" s="1410"/>
      <c r="AU308" s="1410"/>
      <c r="AV308" s="1410"/>
      <c r="AW308" s="1410"/>
      <c r="AX308" s="1410"/>
      <c r="AY308" s="1410"/>
      <c r="AZ308" s="1410"/>
      <c r="BA308" s="1410"/>
      <c r="BC308" s="1410" t="s">
        <v>861</v>
      </c>
      <c r="BD308" s="1410"/>
      <c r="BE308" s="1410"/>
      <c r="BF308" s="1410"/>
      <c r="BG308" s="1410"/>
      <c r="BH308" s="1410"/>
      <c r="BI308" s="1410"/>
      <c r="BJ308" s="1410"/>
      <c r="BK308" s="1410"/>
      <c r="BL308" s="1410"/>
      <c r="BM308" s="1410"/>
      <c r="BN308" s="1410"/>
      <c r="BO308" s="1410"/>
      <c r="BP308" s="1410"/>
      <c r="BQ308" s="1410"/>
      <c r="BR308" s="1410"/>
      <c r="BS308" s="1410"/>
      <c r="BT308" s="1410"/>
      <c r="BU308" s="1410"/>
      <c r="BV308" s="1410"/>
      <c r="BW308" s="1410"/>
      <c r="BX308" s="1410"/>
      <c r="BY308" s="1410"/>
      <c r="BZ308" s="1410"/>
      <c r="CA308" s="1410"/>
    </row>
    <row r="309" spans="3:79" s="514" customFormat="1" ht="15.75" customHeight="1">
      <c r="C309" s="516"/>
      <c r="D309" s="1411" t="s">
        <v>95</v>
      </c>
      <c r="E309" s="1411"/>
      <c r="F309" s="1411"/>
      <c r="G309" s="1411"/>
      <c r="H309" s="1411"/>
      <c r="I309" s="1411"/>
      <c r="J309" s="1411"/>
      <c r="K309" s="1411"/>
      <c r="L309" s="1411"/>
      <c r="M309" s="1411"/>
      <c r="N309" s="1411"/>
      <c r="O309" s="1411"/>
      <c r="P309" s="1411"/>
      <c r="Q309" s="1411"/>
      <c r="R309" s="1411"/>
      <c r="S309" s="1411"/>
      <c r="T309" s="1411"/>
      <c r="U309" s="1411"/>
      <c r="V309" s="1411"/>
      <c r="W309" s="1411"/>
      <c r="X309" s="1411"/>
      <c r="Y309" s="1412"/>
      <c r="Z309" s="1412"/>
      <c r="AA309" s="1413"/>
      <c r="AB309" s="515"/>
      <c r="AC309" s="516"/>
      <c r="AD309" s="1411" t="s">
        <v>0</v>
      </c>
      <c r="AE309" s="1411"/>
      <c r="AF309" s="1411"/>
      <c r="AG309" s="1411"/>
      <c r="AH309" s="1411"/>
      <c r="AI309" s="1411"/>
      <c r="AJ309" s="1411"/>
      <c r="AK309" s="1411"/>
      <c r="AL309" s="1411"/>
      <c r="AM309" s="1411"/>
      <c r="AN309" s="1411"/>
      <c r="AO309" s="1411"/>
      <c r="AP309" s="1411"/>
      <c r="AQ309" s="1411"/>
      <c r="AR309" s="1411"/>
      <c r="AS309" s="1411"/>
      <c r="AT309" s="1411"/>
      <c r="AU309" s="1411"/>
      <c r="AV309" s="1411"/>
      <c r="AW309" s="1411"/>
      <c r="AX309" s="1411"/>
      <c r="AY309" s="1412"/>
      <c r="AZ309" s="1412"/>
      <c r="BA309" s="1413"/>
      <c r="BC309" s="516"/>
      <c r="BD309" s="1412" t="s">
        <v>0</v>
      </c>
      <c r="BE309" s="1414"/>
      <c r="BF309" s="1414"/>
      <c r="BG309" s="1414"/>
      <c r="BH309" s="1414"/>
      <c r="BI309" s="1414"/>
      <c r="BJ309" s="1414"/>
      <c r="BK309" s="1414"/>
      <c r="BL309" s="1414"/>
      <c r="BM309" s="1414"/>
      <c r="BN309" s="1414"/>
      <c r="BO309" s="1414"/>
      <c r="BP309" s="1414"/>
      <c r="BQ309" s="1414"/>
      <c r="BR309" s="1414"/>
      <c r="BS309" s="1414"/>
      <c r="BT309" s="1414"/>
      <c r="BU309" s="1414"/>
      <c r="BV309" s="1414"/>
      <c r="BW309" s="1414"/>
      <c r="BX309" s="1414"/>
      <c r="BY309" s="1414"/>
      <c r="BZ309" s="1414"/>
      <c r="CA309" s="1415"/>
    </row>
    <row r="310" spans="3:79" s="514" customFormat="1" ht="15.75" customHeight="1">
      <c r="C310" s="1405" t="s">
        <v>180</v>
      </c>
      <c r="D310" s="1406">
        <v>1</v>
      </c>
      <c r="E310" s="1407"/>
      <c r="F310" s="1408"/>
      <c r="G310" s="1406">
        <v>2</v>
      </c>
      <c r="H310" s="1407"/>
      <c r="I310" s="1408"/>
      <c r="J310" s="1406">
        <v>3</v>
      </c>
      <c r="K310" s="1407"/>
      <c r="L310" s="1408"/>
      <c r="M310" s="1406">
        <v>4</v>
      </c>
      <c r="N310" s="1407"/>
      <c r="O310" s="1408"/>
      <c r="P310" s="1406">
        <v>5</v>
      </c>
      <c r="Q310" s="1407"/>
      <c r="R310" s="1408"/>
      <c r="S310" s="1406">
        <v>6</v>
      </c>
      <c r="T310" s="1407"/>
      <c r="U310" s="1408"/>
      <c r="V310" s="1406" t="s">
        <v>182</v>
      </c>
      <c r="W310" s="1407"/>
      <c r="X310" s="1408"/>
      <c r="Y310" s="1406" t="s">
        <v>179</v>
      </c>
      <c r="Z310" s="1407"/>
      <c r="AA310" s="1409"/>
      <c r="AB310" s="515"/>
      <c r="AC310" s="1405" t="s">
        <v>180</v>
      </c>
      <c r="AD310" s="1406">
        <v>1</v>
      </c>
      <c r="AE310" s="1407"/>
      <c r="AF310" s="1408"/>
      <c r="AG310" s="1406">
        <v>2</v>
      </c>
      <c r="AH310" s="1407"/>
      <c r="AI310" s="1408"/>
      <c r="AJ310" s="1406">
        <v>3</v>
      </c>
      <c r="AK310" s="1407"/>
      <c r="AL310" s="1408"/>
      <c r="AM310" s="1406">
        <v>4</v>
      </c>
      <c r="AN310" s="1407"/>
      <c r="AO310" s="1408"/>
      <c r="AP310" s="1406">
        <v>5</v>
      </c>
      <c r="AQ310" s="1407"/>
      <c r="AR310" s="1408"/>
      <c r="AS310" s="1406">
        <v>6</v>
      </c>
      <c r="AT310" s="1407"/>
      <c r="AU310" s="1408"/>
      <c r="AV310" s="1406" t="s">
        <v>182</v>
      </c>
      <c r="AW310" s="1407"/>
      <c r="AX310" s="1408"/>
      <c r="AY310" s="1406" t="s">
        <v>179</v>
      </c>
      <c r="AZ310" s="1407"/>
      <c r="BA310" s="1409"/>
      <c r="BC310" s="1405" t="s">
        <v>180</v>
      </c>
      <c r="BD310" s="1406">
        <v>1</v>
      </c>
      <c r="BE310" s="1407"/>
      <c r="BF310" s="1408"/>
      <c r="BG310" s="1406">
        <v>2</v>
      </c>
      <c r="BH310" s="1407"/>
      <c r="BI310" s="1408"/>
      <c r="BJ310" s="1406">
        <v>3</v>
      </c>
      <c r="BK310" s="1407"/>
      <c r="BL310" s="1408"/>
      <c r="BM310" s="1406">
        <v>4</v>
      </c>
      <c r="BN310" s="1407"/>
      <c r="BO310" s="1408"/>
      <c r="BP310" s="1406">
        <v>5</v>
      </c>
      <c r="BQ310" s="1407"/>
      <c r="BR310" s="1408"/>
      <c r="BS310" s="1406">
        <v>6</v>
      </c>
      <c r="BT310" s="1407"/>
      <c r="BU310" s="1408"/>
      <c r="BV310" s="1406" t="s">
        <v>182</v>
      </c>
      <c r="BW310" s="1407"/>
      <c r="BX310" s="1408"/>
      <c r="BY310" s="1406" t="s">
        <v>179</v>
      </c>
      <c r="BZ310" s="1407"/>
      <c r="CA310" s="1409"/>
    </row>
    <row r="311" spans="3:79" s="514" customFormat="1" ht="15.75">
      <c r="C311" s="1405"/>
      <c r="D311" s="518" t="s">
        <v>240</v>
      </c>
      <c r="E311" s="518" t="s">
        <v>241</v>
      </c>
      <c r="F311" s="518" t="s">
        <v>234</v>
      </c>
      <c r="G311" s="518" t="s">
        <v>240</v>
      </c>
      <c r="H311" s="518" t="s">
        <v>241</v>
      </c>
      <c r="I311" s="518" t="s">
        <v>234</v>
      </c>
      <c r="J311" s="518" t="s">
        <v>240</v>
      </c>
      <c r="K311" s="518" t="s">
        <v>241</v>
      </c>
      <c r="L311" s="518" t="s">
        <v>234</v>
      </c>
      <c r="M311" s="518" t="s">
        <v>240</v>
      </c>
      <c r="N311" s="518" t="s">
        <v>241</v>
      </c>
      <c r="O311" s="518" t="s">
        <v>234</v>
      </c>
      <c r="P311" s="518" t="s">
        <v>240</v>
      </c>
      <c r="Q311" s="518" t="s">
        <v>241</v>
      </c>
      <c r="R311" s="518" t="s">
        <v>234</v>
      </c>
      <c r="S311" s="518" t="s">
        <v>240</v>
      </c>
      <c r="T311" s="518" t="s">
        <v>241</v>
      </c>
      <c r="U311" s="518" t="s">
        <v>234</v>
      </c>
      <c r="V311" s="518" t="s">
        <v>240</v>
      </c>
      <c r="W311" s="518" t="s">
        <v>241</v>
      </c>
      <c r="X311" s="518" t="s">
        <v>234</v>
      </c>
      <c r="Y311" s="518" t="s">
        <v>240</v>
      </c>
      <c r="Z311" s="518" t="s">
        <v>241</v>
      </c>
      <c r="AA311" s="518" t="s">
        <v>234</v>
      </c>
      <c r="AB311" s="515"/>
      <c r="AC311" s="1405"/>
      <c r="AD311" s="518" t="s">
        <v>240</v>
      </c>
      <c r="AE311" s="518" t="s">
        <v>241</v>
      </c>
      <c r="AF311" s="518" t="s">
        <v>234</v>
      </c>
      <c r="AG311" s="518" t="s">
        <v>240</v>
      </c>
      <c r="AH311" s="518" t="s">
        <v>241</v>
      </c>
      <c r="AI311" s="518" t="s">
        <v>234</v>
      </c>
      <c r="AJ311" s="518" t="s">
        <v>240</v>
      </c>
      <c r="AK311" s="518" t="s">
        <v>241</v>
      </c>
      <c r="AL311" s="518" t="s">
        <v>234</v>
      </c>
      <c r="AM311" s="518" t="s">
        <v>240</v>
      </c>
      <c r="AN311" s="518" t="s">
        <v>241</v>
      </c>
      <c r="AO311" s="518" t="s">
        <v>234</v>
      </c>
      <c r="AP311" s="518" t="s">
        <v>240</v>
      </c>
      <c r="AQ311" s="518" t="s">
        <v>241</v>
      </c>
      <c r="AR311" s="518" t="s">
        <v>234</v>
      </c>
      <c r="AS311" s="518" t="s">
        <v>240</v>
      </c>
      <c r="AT311" s="518" t="s">
        <v>241</v>
      </c>
      <c r="AU311" s="518" t="s">
        <v>234</v>
      </c>
      <c r="AV311" s="518" t="s">
        <v>240</v>
      </c>
      <c r="AW311" s="518" t="s">
        <v>241</v>
      </c>
      <c r="AX311" s="518" t="s">
        <v>234</v>
      </c>
      <c r="AY311" s="518" t="s">
        <v>240</v>
      </c>
      <c r="AZ311" s="518" t="s">
        <v>241</v>
      </c>
      <c r="BA311" s="518" t="s">
        <v>234</v>
      </c>
      <c r="BC311" s="1405"/>
      <c r="BD311" s="518" t="s">
        <v>240</v>
      </c>
      <c r="BE311" s="518" t="s">
        <v>241</v>
      </c>
      <c r="BF311" s="518" t="s">
        <v>234</v>
      </c>
      <c r="BG311" s="518" t="s">
        <v>240</v>
      </c>
      <c r="BH311" s="518" t="s">
        <v>241</v>
      </c>
      <c r="BI311" s="518" t="s">
        <v>234</v>
      </c>
      <c r="BJ311" s="518" t="s">
        <v>240</v>
      </c>
      <c r="BK311" s="518" t="s">
        <v>241</v>
      </c>
      <c r="BL311" s="518" t="s">
        <v>234</v>
      </c>
      <c r="BM311" s="518" t="s">
        <v>240</v>
      </c>
      <c r="BN311" s="518" t="s">
        <v>241</v>
      </c>
      <c r="BO311" s="518" t="s">
        <v>234</v>
      </c>
      <c r="BP311" s="518" t="s">
        <v>240</v>
      </c>
      <c r="BQ311" s="518" t="s">
        <v>241</v>
      </c>
      <c r="BR311" s="518" t="s">
        <v>234</v>
      </c>
      <c r="BS311" s="518" t="s">
        <v>240</v>
      </c>
      <c r="BT311" s="518" t="s">
        <v>241</v>
      </c>
      <c r="BU311" s="518" t="s">
        <v>234</v>
      </c>
      <c r="BV311" s="518" t="s">
        <v>240</v>
      </c>
      <c r="BW311" s="518" t="s">
        <v>241</v>
      </c>
      <c r="BX311" s="518" t="s">
        <v>234</v>
      </c>
      <c r="BY311" s="518" t="s">
        <v>240</v>
      </c>
      <c r="BZ311" s="518" t="s">
        <v>241</v>
      </c>
      <c r="CA311" s="518" t="s">
        <v>234</v>
      </c>
    </row>
    <row r="312" spans="3:79" s="514" customFormat="1" ht="15.75">
      <c r="C312" s="519" t="s">
        <v>183</v>
      </c>
      <c r="D312" s="740">
        <v>0</v>
      </c>
      <c r="E312" s="740">
        <v>0</v>
      </c>
      <c r="F312" s="520">
        <f>SUM(D312:E312)</f>
        <v>0</v>
      </c>
      <c r="G312" s="740">
        <v>0</v>
      </c>
      <c r="H312" s="740">
        <v>0</v>
      </c>
      <c r="I312" s="520">
        <f>SUM(G312:H312)</f>
        <v>0</v>
      </c>
      <c r="J312" s="740">
        <v>0</v>
      </c>
      <c r="K312" s="740">
        <v>0</v>
      </c>
      <c r="L312" s="520">
        <f>SUM(J312:K312)</f>
        <v>0</v>
      </c>
      <c r="M312" s="740">
        <v>0</v>
      </c>
      <c r="N312" s="740">
        <v>0</v>
      </c>
      <c r="O312" s="520">
        <f>SUM(M312:N312)</f>
        <v>0</v>
      </c>
      <c r="P312" s="740">
        <v>0</v>
      </c>
      <c r="Q312" s="740">
        <v>0</v>
      </c>
      <c r="R312" s="520">
        <f>SUM(P312:Q312)</f>
        <v>0</v>
      </c>
      <c r="S312" s="740">
        <v>0</v>
      </c>
      <c r="T312" s="740">
        <v>0</v>
      </c>
      <c r="U312" s="520">
        <f>SUM(S312:T312)</f>
        <v>0</v>
      </c>
      <c r="V312" s="520">
        <v>0</v>
      </c>
      <c r="W312" s="520"/>
      <c r="X312" s="520">
        <f>SUM(V312:W312)</f>
        <v>0</v>
      </c>
      <c r="Y312" s="521">
        <f t="shared" ref="Y312:Z319" si="931">D312+G312+J312+M312+P312+S312+V312</f>
        <v>0</v>
      </c>
      <c r="Z312" s="521">
        <f t="shared" si="931"/>
        <v>0</v>
      </c>
      <c r="AA312" s="522">
        <f>Y312+Z312</f>
        <v>0</v>
      </c>
      <c r="AB312" s="512"/>
      <c r="AC312" s="519" t="s">
        <v>183</v>
      </c>
      <c r="AD312" s="520">
        <v>0</v>
      </c>
      <c r="AE312" s="520">
        <v>0</v>
      </c>
      <c r="AF312" s="520">
        <f>SUM(AD312:AE312)</f>
        <v>0</v>
      </c>
      <c r="AG312" s="520">
        <v>0</v>
      </c>
      <c r="AH312" s="520">
        <v>0</v>
      </c>
      <c r="AI312" s="520">
        <f>SUM(AG312:AH312)</f>
        <v>0</v>
      </c>
      <c r="AJ312" s="520">
        <v>0</v>
      </c>
      <c r="AK312" s="520">
        <v>0</v>
      </c>
      <c r="AL312" s="520">
        <f>SUM(AJ312:AK312)</f>
        <v>0</v>
      </c>
      <c r="AM312" s="520">
        <v>0</v>
      </c>
      <c r="AN312" s="520">
        <v>0</v>
      </c>
      <c r="AO312" s="520">
        <f>SUM(AM312:AN312)</f>
        <v>0</v>
      </c>
      <c r="AP312" s="520">
        <v>0</v>
      </c>
      <c r="AQ312" s="520">
        <v>0</v>
      </c>
      <c r="AR312" s="520">
        <f>SUM(AP312:AQ312)</f>
        <v>0</v>
      </c>
      <c r="AS312" s="520">
        <v>0</v>
      </c>
      <c r="AT312" s="520">
        <v>0</v>
      </c>
      <c r="AU312" s="520">
        <f>SUM(AS312:AT312)</f>
        <v>0</v>
      </c>
      <c r="AV312" s="520">
        <v>0</v>
      </c>
      <c r="AW312" s="520">
        <v>0</v>
      </c>
      <c r="AX312" s="520">
        <f>SUM(AV312:AW312)</f>
        <v>0</v>
      </c>
      <c r="AY312" s="521">
        <f>AD312+AG312+AJ312+AM312+AP312+AS312+AV312</f>
        <v>0</v>
      </c>
      <c r="AZ312" s="521">
        <f>AE312+AH312+AK312+AN312+AQ312+AT312+AW312</f>
        <v>0</v>
      </c>
      <c r="BA312" s="522">
        <f>AY312+AZ312</f>
        <v>0</v>
      </c>
      <c r="BC312" s="519" t="s">
        <v>183</v>
      </c>
      <c r="BD312" s="520">
        <f t="shared" ref="BD312:BD320" si="932">D312+AD312</f>
        <v>0</v>
      </c>
      <c r="BE312" s="520">
        <f t="shared" ref="BE312:BE320" si="933">E312+AE312</f>
        <v>0</v>
      </c>
      <c r="BF312" s="520">
        <f t="shared" ref="BF312:BF320" si="934">F312+AF312</f>
        <v>0</v>
      </c>
      <c r="BG312" s="520">
        <f t="shared" ref="BG312:BG320" si="935">G312+AG312</f>
        <v>0</v>
      </c>
      <c r="BH312" s="520">
        <f t="shared" ref="BH312:BH320" si="936">H312+AH312</f>
        <v>0</v>
      </c>
      <c r="BI312" s="520">
        <f t="shared" ref="BI312:BI320" si="937">I312+AI312</f>
        <v>0</v>
      </c>
      <c r="BJ312" s="520">
        <f t="shared" ref="BJ312:BJ320" si="938">J312+AJ312</f>
        <v>0</v>
      </c>
      <c r="BK312" s="520">
        <f t="shared" ref="BK312:BK320" si="939">K312+AK312</f>
        <v>0</v>
      </c>
      <c r="BL312" s="520">
        <f t="shared" ref="BL312:BL320" si="940">L312+AL312</f>
        <v>0</v>
      </c>
      <c r="BM312" s="520">
        <f t="shared" ref="BM312:BM320" si="941">M312+AM312</f>
        <v>0</v>
      </c>
      <c r="BN312" s="520">
        <f t="shared" ref="BN312:BN320" si="942">N312+AN312</f>
        <v>0</v>
      </c>
      <c r="BO312" s="520">
        <f t="shared" ref="BO312:BO320" si="943">O312+AO312</f>
        <v>0</v>
      </c>
      <c r="BP312" s="520">
        <f t="shared" ref="BP312:BP320" si="944">P312+AP312</f>
        <v>0</v>
      </c>
      <c r="BQ312" s="520">
        <f t="shared" ref="BQ312:BQ320" si="945">Q312+AQ312</f>
        <v>0</v>
      </c>
      <c r="BR312" s="520">
        <f t="shared" ref="BR312:BR320" si="946">R312+AR312</f>
        <v>0</v>
      </c>
      <c r="BS312" s="520">
        <f t="shared" ref="BS312:BS320" si="947">S312+AS312</f>
        <v>0</v>
      </c>
      <c r="BT312" s="520">
        <f t="shared" ref="BT312:BT320" si="948">T312+AT312</f>
        <v>0</v>
      </c>
      <c r="BU312" s="520">
        <f t="shared" ref="BU312:BU320" si="949">U312+AU312</f>
        <v>0</v>
      </c>
      <c r="BV312" s="520">
        <f t="shared" ref="BV312:BV320" si="950">V312+AV312</f>
        <v>0</v>
      </c>
      <c r="BW312" s="520">
        <f t="shared" ref="BW312:BW320" si="951">W312+AW312</f>
        <v>0</v>
      </c>
      <c r="BX312" s="520">
        <f t="shared" ref="BX312:BX320" si="952">X312+AX312</f>
        <v>0</v>
      </c>
      <c r="BY312" s="520">
        <f t="shared" ref="BY312:BY320" si="953">Y312+AY312</f>
        <v>0</v>
      </c>
      <c r="BZ312" s="520">
        <f t="shared" ref="BZ312:BZ320" si="954">Z312+AZ312</f>
        <v>0</v>
      </c>
      <c r="CA312" s="520">
        <f t="shared" ref="CA312:CA320" si="955">AA312+BA312</f>
        <v>0</v>
      </c>
    </row>
    <row r="313" spans="3:79" s="514" customFormat="1" ht="15.75">
      <c r="C313" s="519" t="s">
        <v>259</v>
      </c>
      <c r="D313" s="740">
        <v>0</v>
      </c>
      <c r="E313" s="740">
        <v>1</v>
      </c>
      <c r="F313" s="520">
        <f t="shared" ref="F313:F319" si="956">SUM(D313:E313)</f>
        <v>1</v>
      </c>
      <c r="G313" s="740">
        <v>0</v>
      </c>
      <c r="H313" s="740">
        <v>0</v>
      </c>
      <c r="I313" s="520">
        <f t="shared" ref="I313:I319" si="957">SUM(G313:H313)</f>
        <v>0</v>
      </c>
      <c r="J313" s="740">
        <v>0</v>
      </c>
      <c r="K313" s="740">
        <v>0</v>
      </c>
      <c r="L313" s="520">
        <f t="shared" ref="L313:L319" si="958">SUM(J313:K313)</f>
        <v>0</v>
      </c>
      <c r="M313" s="740">
        <v>0</v>
      </c>
      <c r="N313" s="740">
        <v>0</v>
      </c>
      <c r="O313" s="520">
        <f t="shared" ref="O313:O319" si="959">SUM(M313:N313)</f>
        <v>0</v>
      </c>
      <c r="P313" s="740">
        <v>0</v>
      </c>
      <c r="Q313" s="740">
        <v>0</v>
      </c>
      <c r="R313" s="520">
        <f t="shared" ref="R313:R319" si="960">SUM(P313:Q313)</f>
        <v>0</v>
      </c>
      <c r="S313" s="740">
        <v>0</v>
      </c>
      <c r="T313" s="740">
        <v>0</v>
      </c>
      <c r="U313" s="520">
        <f t="shared" ref="U313:U319" si="961">SUM(S313:T313)</f>
        <v>0</v>
      </c>
      <c r="V313" s="520">
        <v>1</v>
      </c>
      <c r="W313" s="520"/>
      <c r="X313" s="520">
        <f t="shared" ref="X313:X319" si="962">SUM(V313:W313)</f>
        <v>1</v>
      </c>
      <c r="Y313" s="521">
        <f t="shared" si="931"/>
        <v>1</v>
      </c>
      <c r="Z313" s="521">
        <f t="shared" si="931"/>
        <v>1</v>
      </c>
      <c r="AA313" s="522">
        <f t="shared" ref="AA313:AA319" si="963">Y313+Z313</f>
        <v>2</v>
      </c>
      <c r="AB313" s="512"/>
      <c r="AC313" s="519" t="s">
        <v>259</v>
      </c>
      <c r="AD313" s="520">
        <v>0</v>
      </c>
      <c r="AE313" s="520">
        <v>2</v>
      </c>
      <c r="AF313" s="520">
        <f t="shared" ref="AF313:AF318" si="964">SUM(AD313:AE313)</f>
        <v>2</v>
      </c>
      <c r="AG313" s="520">
        <v>0</v>
      </c>
      <c r="AH313" s="520">
        <v>0</v>
      </c>
      <c r="AI313" s="520">
        <f t="shared" ref="AI313:AI318" si="965">SUM(AG313:AH313)</f>
        <v>0</v>
      </c>
      <c r="AJ313" s="520">
        <v>0</v>
      </c>
      <c r="AK313" s="520">
        <v>0</v>
      </c>
      <c r="AL313" s="520">
        <f t="shared" ref="AL313:AL318" si="966">SUM(AJ313:AK313)</f>
        <v>0</v>
      </c>
      <c r="AM313" s="520">
        <v>0</v>
      </c>
      <c r="AN313" s="520">
        <v>0</v>
      </c>
      <c r="AO313" s="520">
        <f t="shared" ref="AO313:AO318" si="967">SUM(AM313:AN313)</f>
        <v>0</v>
      </c>
      <c r="AP313" s="520">
        <v>0</v>
      </c>
      <c r="AQ313" s="520">
        <v>0</v>
      </c>
      <c r="AR313" s="520">
        <f t="shared" ref="AR313:AR318" si="968">SUM(AP313:AQ313)</f>
        <v>0</v>
      </c>
      <c r="AS313" s="520">
        <v>0</v>
      </c>
      <c r="AT313" s="520">
        <v>0</v>
      </c>
      <c r="AU313" s="520">
        <f t="shared" ref="AU313:AU318" si="969">SUM(AS313:AT313)</f>
        <v>0</v>
      </c>
      <c r="AV313" s="520">
        <v>0</v>
      </c>
      <c r="AW313" s="520">
        <v>0</v>
      </c>
      <c r="AX313" s="520">
        <f t="shared" ref="AX313:AX319" si="970">SUM(AV313:AW313)</f>
        <v>0</v>
      </c>
      <c r="AY313" s="521">
        <f t="shared" ref="AY313:AY319" si="971">AD313+AG313+AJ313+AM313+AP313+AS313+AV313</f>
        <v>0</v>
      </c>
      <c r="AZ313" s="521">
        <f t="shared" ref="AZ313:AZ319" si="972">AE313+AH313+AK313+AN313+AQ313+AT313+AW313</f>
        <v>2</v>
      </c>
      <c r="BA313" s="522">
        <f t="shared" ref="BA313:BA319" si="973">AY313+AZ313</f>
        <v>2</v>
      </c>
      <c r="BC313" s="519" t="s">
        <v>259</v>
      </c>
      <c r="BD313" s="520">
        <f t="shared" si="932"/>
        <v>0</v>
      </c>
      <c r="BE313" s="520">
        <f t="shared" si="933"/>
        <v>3</v>
      </c>
      <c r="BF313" s="520">
        <f t="shared" si="934"/>
        <v>3</v>
      </c>
      <c r="BG313" s="520">
        <f t="shared" si="935"/>
        <v>0</v>
      </c>
      <c r="BH313" s="520">
        <f t="shared" si="936"/>
        <v>0</v>
      </c>
      <c r="BI313" s="520">
        <f t="shared" si="937"/>
        <v>0</v>
      </c>
      <c r="BJ313" s="520">
        <f t="shared" si="938"/>
        <v>0</v>
      </c>
      <c r="BK313" s="520">
        <f t="shared" si="939"/>
        <v>0</v>
      </c>
      <c r="BL313" s="520">
        <f t="shared" si="940"/>
        <v>0</v>
      </c>
      <c r="BM313" s="520">
        <f t="shared" si="941"/>
        <v>0</v>
      </c>
      <c r="BN313" s="520">
        <f t="shared" si="942"/>
        <v>0</v>
      </c>
      <c r="BO313" s="520">
        <f t="shared" si="943"/>
        <v>0</v>
      </c>
      <c r="BP313" s="520">
        <f t="shared" si="944"/>
        <v>0</v>
      </c>
      <c r="BQ313" s="520">
        <f t="shared" si="945"/>
        <v>0</v>
      </c>
      <c r="BR313" s="520">
        <f t="shared" si="946"/>
        <v>0</v>
      </c>
      <c r="BS313" s="520">
        <f t="shared" si="947"/>
        <v>0</v>
      </c>
      <c r="BT313" s="520">
        <f t="shared" si="948"/>
        <v>0</v>
      </c>
      <c r="BU313" s="520">
        <f t="shared" si="949"/>
        <v>0</v>
      </c>
      <c r="BV313" s="520">
        <f t="shared" si="950"/>
        <v>1</v>
      </c>
      <c r="BW313" s="520">
        <f t="shared" si="951"/>
        <v>0</v>
      </c>
      <c r="BX313" s="520">
        <f t="shared" si="952"/>
        <v>1</v>
      </c>
      <c r="BY313" s="520">
        <f t="shared" si="953"/>
        <v>1</v>
      </c>
      <c r="BZ313" s="520">
        <f t="shared" si="954"/>
        <v>3</v>
      </c>
      <c r="CA313" s="520">
        <f t="shared" si="955"/>
        <v>4</v>
      </c>
    </row>
    <row r="314" spans="3:79" s="514" customFormat="1" ht="15.75">
      <c r="C314" s="519" t="s">
        <v>260</v>
      </c>
      <c r="D314" s="740">
        <v>35</v>
      </c>
      <c r="E314" s="740">
        <v>29</v>
      </c>
      <c r="F314" s="520">
        <f t="shared" si="956"/>
        <v>64</v>
      </c>
      <c r="G314" s="740">
        <v>23</v>
      </c>
      <c r="H314" s="740">
        <v>15</v>
      </c>
      <c r="I314" s="520">
        <f t="shared" si="957"/>
        <v>38</v>
      </c>
      <c r="J314" s="740">
        <v>4</v>
      </c>
      <c r="K314" s="740">
        <v>6</v>
      </c>
      <c r="L314" s="520">
        <f t="shared" si="958"/>
        <v>10</v>
      </c>
      <c r="M314" s="740">
        <v>0</v>
      </c>
      <c r="N314" s="740">
        <v>0</v>
      </c>
      <c r="O314" s="520">
        <f t="shared" si="959"/>
        <v>0</v>
      </c>
      <c r="P314" s="740">
        <v>0</v>
      </c>
      <c r="Q314" s="740">
        <v>0</v>
      </c>
      <c r="R314" s="520">
        <f t="shared" si="960"/>
        <v>0</v>
      </c>
      <c r="S314" s="740">
        <v>0</v>
      </c>
      <c r="T314" s="740">
        <v>0</v>
      </c>
      <c r="U314" s="520">
        <f t="shared" si="961"/>
        <v>0</v>
      </c>
      <c r="V314" s="520">
        <v>0</v>
      </c>
      <c r="W314" s="520"/>
      <c r="X314" s="520">
        <f t="shared" si="962"/>
        <v>0</v>
      </c>
      <c r="Y314" s="521">
        <f t="shared" si="931"/>
        <v>62</v>
      </c>
      <c r="Z314" s="521">
        <f t="shared" si="931"/>
        <v>50</v>
      </c>
      <c r="AA314" s="522">
        <f t="shared" si="963"/>
        <v>112</v>
      </c>
      <c r="AB314" s="512"/>
      <c r="AC314" s="519" t="s">
        <v>260</v>
      </c>
      <c r="AD314" s="520">
        <v>938</v>
      </c>
      <c r="AE314" s="520">
        <v>875</v>
      </c>
      <c r="AF314" s="520">
        <f t="shared" si="964"/>
        <v>1813</v>
      </c>
      <c r="AG314" s="520">
        <v>1005</v>
      </c>
      <c r="AH314" s="520">
        <v>998</v>
      </c>
      <c r="AI314" s="520">
        <f t="shared" si="965"/>
        <v>2003</v>
      </c>
      <c r="AJ314" s="520">
        <v>201</v>
      </c>
      <c r="AK314" s="520">
        <v>200</v>
      </c>
      <c r="AL314" s="520">
        <f t="shared" si="966"/>
        <v>401</v>
      </c>
      <c r="AM314" s="520">
        <v>2</v>
      </c>
      <c r="AN314" s="520">
        <v>2</v>
      </c>
      <c r="AO314" s="520">
        <f t="shared" si="967"/>
        <v>4</v>
      </c>
      <c r="AP314" s="520">
        <v>0</v>
      </c>
      <c r="AQ314" s="520">
        <v>0</v>
      </c>
      <c r="AR314" s="520">
        <f t="shared" si="968"/>
        <v>0</v>
      </c>
      <c r="AS314" s="520">
        <v>0</v>
      </c>
      <c r="AT314" s="520">
        <v>0</v>
      </c>
      <c r="AU314" s="520">
        <f t="shared" si="969"/>
        <v>0</v>
      </c>
      <c r="AV314" s="520">
        <v>0</v>
      </c>
      <c r="AW314" s="520">
        <v>0</v>
      </c>
      <c r="AX314" s="520">
        <f t="shared" si="970"/>
        <v>0</v>
      </c>
      <c r="AY314" s="521">
        <f t="shared" si="971"/>
        <v>2146</v>
      </c>
      <c r="AZ314" s="521">
        <f t="shared" si="972"/>
        <v>2075</v>
      </c>
      <c r="BA314" s="522">
        <f t="shared" si="973"/>
        <v>4221</v>
      </c>
      <c r="BC314" s="519" t="s">
        <v>260</v>
      </c>
      <c r="BD314" s="520">
        <f t="shared" si="932"/>
        <v>973</v>
      </c>
      <c r="BE314" s="520">
        <f t="shared" si="933"/>
        <v>904</v>
      </c>
      <c r="BF314" s="520">
        <f t="shared" si="934"/>
        <v>1877</v>
      </c>
      <c r="BG314" s="520">
        <f t="shared" si="935"/>
        <v>1028</v>
      </c>
      <c r="BH314" s="520">
        <f t="shared" si="936"/>
        <v>1013</v>
      </c>
      <c r="BI314" s="520">
        <f t="shared" si="937"/>
        <v>2041</v>
      </c>
      <c r="BJ314" s="520">
        <f t="shared" si="938"/>
        <v>205</v>
      </c>
      <c r="BK314" s="520">
        <f t="shared" si="939"/>
        <v>206</v>
      </c>
      <c r="BL314" s="520">
        <f t="shared" si="940"/>
        <v>411</v>
      </c>
      <c r="BM314" s="520">
        <f t="shared" si="941"/>
        <v>2</v>
      </c>
      <c r="BN314" s="520">
        <f t="shared" si="942"/>
        <v>2</v>
      </c>
      <c r="BO314" s="520">
        <f t="shared" si="943"/>
        <v>4</v>
      </c>
      <c r="BP314" s="520">
        <f t="shared" si="944"/>
        <v>0</v>
      </c>
      <c r="BQ314" s="520">
        <f t="shared" si="945"/>
        <v>0</v>
      </c>
      <c r="BR314" s="520">
        <f t="shared" si="946"/>
        <v>0</v>
      </c>
      <c r="BS314" s="520">
        <f t="shared" si="947"/>
        <v>0</v>
      </c>
      <c r="BT314" s="520">
        <f t="shared" si="948"/>
        <v>0</v>
      </c>
      <c r="BU314" s="520">
        <f t="shared" si="949"/>
        <v>0</v>
      </c>
      <c r="BV314" s="520">
        <f t="shared" si="950"/>
        <v>0</v>
      </c>
      <c r="BW314" s="520">
        <f t="shared" si="951"/>
        <v>0</v>
      </c>
      <c r="BX314" s="520">
        <f t="shared" si="952"/>
        <v>0</v>
      </c>
      <c r="BY314" s="520">
        <f t="shared" si="953"/>
        <v>2208</v>
      </c>
      <c r="BZ314" s="520">
        <f t="shared" si="954"/>
        <v>2125</v>
      </c>
      <c r="CA314" s="520">
        <f t="shared" si="955"/>
        <v>4333</v>
      </c>
    </row>
    <row r="315" spans="3:79" s="514" customFormat="1" ht="15.75">
      <c r="C315" s="519" t="s">
        <v>261</v>
      </c>
      <c r="D315" s="740">
        <v>15</v>
      </c>
      <c r="E315" s="740">
        <v>16</v>
      </c>
      <c r="F315" s="520">
        <f t="shared" si="956"/>
        <v>31</v>
      </c>
      <c r="G315" s="740">
        <v>35</v>
      </c>
      <c r="H315" s="740">
        <v>39</v>
      </c>
      <c r="I315" s="520">
        <f t="shared" si="957"/>
        <v>74</v>
      </c>
      <c r="J315" s="740">
        <v>3</v>
      </c>
      <c r="K315" s="740">
        <v>2</v>
      </c>
      <c r="L315" s="520">
        <f t="shared" si="958"/>
        <v>5</v>
      </c>
      <c r="M315" s="740">
        <v>2</v>
      </c>
      <c r="N315" s="740">
        <v>3</v>
      </c>
      <c r="O315" s="520">
        <f t="shared" si="959"/>
        <v>5</v>
      </c>
      <c r="P315" s="740">
        <v>1</v>
      </c>
      <c r="Q315" s="740">
        <v>1</v>
      </c>
      <c r="R315" s="520">
        <f t="shared" si="960"/>
        <v>2</v>
      </c>
      <c r="S315" s="740">
        <v>0</v>
      </c>
      <c r="T315" s="740">
        <v>0</v>
      </c>
      <c r="U315" s="520">
        <f t="shared" si="961"/>
        <v>0</v>
      </c>
      <c r="V315" s="520">
        <v>0</v>
      </c>
      <c r="W315" s="520"/>
      <c r="X315" s="520">
        <f t="shared" si="962"/>
        <v>0</v>
      </c>
      <c r="Y315" s="521">
        <f t="shared" si="931"/>
        <v>56</v>
      </c>
      <c r="Z315" s="521">
        <f t="shared" si="931"/>
        <v>61</v>
      </c>
      <c r="AA315" s="522">
        <f t="shared" si="963"/>
        <v>117</v>
      </c>
      <c r="AB315" s="512"/>
      <c r="AC315" s="519" t="s">
        <v>261</v>
      </c>
      <c r="AD315" s="520">
        <v>455</v>
      </c>
      <c r="AE315" s="520">
        <v>320</v>
      </c>
      <c r="AF315" s="520">
        <f t="shared" si="964"/>
        <v>775</v>
      </c>
      <c r="AG315" s="520">
        <v>221</v>
      </c>
      <c r="AH315" s="520">
        <v>205</v>
      </c>
      <c r="AI315" s="520">
        <f t="shared" si="965"/>
        <v>426</v>
      </c>
      <c r="AJ315" s="520">
        <v>175</v>
      </c>
      <c r="AK315" s="520">
        <v>125</v>
      </c>
      <c r="AL315" s="520">
        <f t="shared" si="966"/>
        <v>300</v>
      </c>
      <c r="AM315" s="520">
        <v>50</v>
      </c>
      <c r="AN315" s="520">
        <v>52</v>
      </c>
      <c r="AO315" s="520">
        <f t="shared" si="967"/>
        <v>102</v>
      </c>
      <c r="AP315" s="520">
        <v>1</v>
      </c>
      <c r="AQ315" s="520">
        <v>1</v>
      </c>
      <c r="AR315" s="520">
        <f t="shared" si="968"/>
        <v>2</v>
      </c>
      <c r="AS315" s="520">
        <v>0</v>
      </c>
      <c r="AT315" s="520">
        <v>0</v>
      </c>
      <c r="AU315" s="520">
        <f t="shared" si="969"/>
        <v>0</v>
      </c>
      <c r="AV315" s="520">
        <v>0</v>
      </c>
      <c r="AW315" s="520">
        <v>0</v>
      </c>
      <c r="AX315" s="520">
        <f t="shared" si="970"/>
        <v>0</v>
      </c>
      <c r="AY315" s="521">
        <f t="shared" si="971"/>
        <v>902</v>
      </c>
      <c r="AZ315" s="521">
        <f t="shared" si="972"/>
        <v>703</v>
      </c>
      <c r="BA315" s="522">
        <f t="shared" si="973"/>
        <v>1605</v>
      </c>
      <c r="BC315" s="519" t="s">
        <v>261</v>
      </c>
      <c r="BD315" s="520">
        <f t="shared" si="932"/>
        <v>470</v>
      </c>
      <c r="BE315" s="520">
        <f t="shared" si="933"/>
        <v>336</v>
      </c>
      <c r="BF315" s="520">
        <f t="shared" si="934"/>
        <v>806</v>
      </c>
      <c r="BG315" s="520">
        <f t="shared" si="935"/>
        <v>256</v>
      </c>
      <c r="BH315" s="520">
        <f t="shared" si="936"/>
        <v>244</v>
      </c>
      <c r="BI315" s="520">
        <f t="shared" si="937"/>
        <v>500</v>
      </c>
      <c r="BJ315" s="520">
        <f t="shared" si="938"/>
        <v>178</v>
      </c>
      <c r="BK315" s="520">
        <f t="shared" si="939"/>
        <v>127</v>
      </c>
      <c r="BL315" s="520">
        <f t="shared" si="940"/>
        <v>305</v>
      </c>
      <c r="BM315" s="520">
        <f t="shared" si="941"/>
        <v>52</v>
      </c>
      <c r="BN315" s="520">
        <f t="shared" si="942"/>
        <v>55</v>
      </c>
      <c r="BO315" s="520">
        <f t="shared" si="943"/>
        <v>107</v>
      </c>
      <c r="BP315" s="520">
        <f t="shared" si="944"/>
        <v>2</v>
      </c>
      <c r="BQ315" s="520">
        <f t="shared" si="945"/>
        <v>2</v>
      </c>
      <c r="BR315" s="520">
        <f t="shared" si="946"/>
        <v>4</v>
      </c>
      <c r="BS315" s="520">
        <f t="shared" si="947"/>
        <v>0</v>
      </c>
      <c r="BT315" s="520">
        <f t="shared" si="948"/>
        <v>0</v>
      </c>
      <c r="BU315" s="520">
        <f t="shared" si="949"/>
        <v>0</v>
      </c>
      <c r="BV315" s="520">
        <f t="shared" si="950"/>
        <v>0</v>
      </c>
      <c r="BW315" s="520">
        <f t="shared" si="951"/>
        <v>0</v>
      </c>
      <c r="BX315" s="520">
        <f t="shared" si="952"/>
        <v>0</v>
      </c>
      <c r="BY315" s="520">
        <f t="shared" si="953"/>
        <v>958</v>
      </c>
      <c r="BZ315" s="520">
        <f t="shared" si="954"/>
        <v>764</v>
      </c>
      <c r="CA315" s="520">
        <f t="shared" si="955"/>
        <v>1722</v>
      </c>
    </row>
    <row r="316" spans="3:79" s="514" customFormat="1" ht="15.75">
      <c r="C316" s="519" t="s">
        <v>262</v>
      </c>
      <c r="D316" s="740">
        <v>18</v>
      </c>
      <c r="E316" s="740">
        <v>16</v>
      </c>
      <c r="F316" s="520">
        <f t="shared" si="956"/>
        <v>34</v>
      </c>
      <c r="G316" s="740">
        <v>22</v>
      </c>
      <c r="H316" s="740">
        <v>20</v>
      </c>
      <c r="I316" s="520">
        <f t="shared" si="957"/>
        <v>42</v>
      </c>
      <c r="J316" s="740">
        <v>2</v>
      </c>
      <c r="K316" s="740">
        <v>2</v>
      </c>
      <c r="L316" s="520">
        <f t="shared" si="958"/>
        <v>4</v>
      </c>
      <c r="M316" s="740">
        <v>8</v>
      </c>
      <c r="N316" s="740">
        <v>10</v>
      </c>
      <c r="O316" s="520">
        <f t="shared" si="959"/>
        <v>18</v>
      </c>
      <c r="P316" s="740">
        <v>1</v>
      </c>
      <c r="Q316" s="740">
        <v>1</v>
      </c>
      <c r="R316" s="520">
        <f t="shared" si="960"/>
        <v>2</v>
      </c>
      <c r="S316" s="740">
        <v>0</v>
      </c>
      <c r="T316" s="740">
        <v>0</v>
      </c>
      <c r="U316" s="520">
        <f t="shared" si="961"/>
        <v>0</v>
      </c>
      <c r="V316" s="520">
        <v>0</v>
      </c>
      <c r="W316" s="520"/>
      <c r="X316" s="520">
        <f t="shared" si="962"/>
        <v>0</v>
      </c>
      <c r="Y316" s="521">
        <f t="shared" si="931"/>
        <v>51</v>
      </c>
      <c r="Z316" s="521">
        <f t="shared" si="931"/>
        <v>49</v>
      </c>
      <c r="AA316" s="522">
        <f t="shared" si="963"/>
        <v>100</v>
      </c>
      <c r="AB316" s="512"/>
      <c r="AC316" s="519" t="s">
        <v>262</v>
      </c>
      <c r="AD316" s="520">
        <v>116</v>
      </c>
      <c r="AE316" s="520">
        <v>110</v>
      </c>
      <c r="AF316" s="520">
        <f t="shared" si="964"/>
        <v>226</v>
      </c>
      <c r="AG316" s="520">
        <v>189</v>
      </c>
      <c r="AH316" s="520">
        <v>179</v>
      </c>
      <c r="AI316" s="520">
        <f t="shared" si="965"/>
        <v>368</v>
      </c>
      <c r="AJ316" s="520">
        <v>544</v>
      </c>
      <c r="AK316" s="520">
        <v>511</v>
      </c>
      <c r="AL316" s="520">
        <f t="shared" si="966"/>
        <v>1055</v>
      </c>
      <c r="AM316" s="520">
        <v>40</v>
      </c>
      <c r="AN316" s="520">
        <v>42</v>
      </c>
      <c r="AO316" s="520">
        <f t="shared" si="967"/>
        <v>82</v>
      </c>
      <c r="AP316" s="520">
        <v>12</v>
      </c>
      <c r="AQ316" s="520">
        <v>12</v>
      </c>
      <c r="AR316" s="520">
        <f t="shared" si="968"/>
        <v>24</v>
      </c>
      <c r="AS316" s="520">
        <v>5</v>
      </c>
      <c r="AT316" s="520">
        <v>5</v>
      </c>
      <c r="AU316" s="520">
        <f t="shared" si="969"/>
        <v>10</v>
      </c>
      <c r="AV316" s="520">
        <v>0</v>
      </c>
      <c r="AW316" s="520">
        <v>0</v>
      </c>
      <c r="AX316" s="520">
        <f t="shared" si="970"/>
        <v>0</v>
      </c>
      <c r="AY316" s="521">
        <f t="shared" si="971"/>
        <v>906</v>
      </c>
      <c r="AZ316" s="521">
        <f t="shared" si="972"/>
        <v>859</v>
      </c>
      <c r="BA316" s="522">
        <f t="shared" si="973"/>
        <v>1765</v>
      </c>
      <c r="BC316" s="519" t="s">
        <v>262</v>
      </c>
      <c r="BD316" s="520">
        <f t="shared" si="932"/>
        <v>134</v>
      </c>
      <c r="BE316" s="520">
        <f t="shared" si="933"/>
        <v>126</v>
      </c>
      <c r="BF316" s="520">
        <f t="shared" si="934"/>
        <v>260</v>
      </c>
      <c r="BG316" s="520">
        <f t="shared" si="935"/>
        <v>211</v>
      </c>
      <c r="BH316" s="520">
        <f t="shared" si="936"/>
        <v>199</v>
      </c>
      <c r="BI316" s="520">
        <f t="shared" si="937"/>
        <v>410</v>
      </c>
      <c r="BJ316" s="520">
        <f t="shared" si="938"/>
        <v>546</v>
      </c>
      <c r="BK316" s="520">
        <f t="shared" si="939"/>
        <v>513</v>
      </c>
      <c r="BL316" s="520">
        <f t="shared" si="940"/>
        <v>1059</v>
      </c>
      <c r="BM316" s="520">
        <f t="shared" si="941"/>
        <v>48</v>
      </c>
      <c r="BN316" s="520">
        <f t="shared" si="942"/>
        <v>52</v>
      </c>
      <c r="BO316" s="520">
        <f t="shared" si="943"/>
        <v>100</v>
      </c>
      <c r="BP316" s="520">
        <f t="shared" si="944"/>
        <v>13</v>
      </c>
      <c r="BQ316" s="520">
        <f t="shared" si="945"/>
        <v>13</v>
      </c>
      <c r="BR316" s="520">
        <f t="shared" si="946"/>
        <v>26</v>
      </c>
      <c r="BS316" s="520">
        <f t="shared" si="947"/>
        <v>5</v>
      </c>
      <c r="BT316" s="520">
        <f t="shared" si="948"/>
        <v>5</v>
      </c>
      <c r="BU316" s="520">
        <f t="shared" si="949"/>
        <v>10</v>
      </c>
      <c r="BV316" s="520">
        <f t="shared" si="950"/>
        <v>0</v>
      </c>
      <c r="BW316" s="520">
        <f t="shared" si="951"/>
        <v>0</v>
      </c>
      <c r="BX316" s="520">
        <f t="shared" si="952"/>
        <v>0</v>
      </c>
      <c r="BY316" s="520">
        <f t="shared" si="953"/>
        <v>957</v>
      </c>
      <c r="BZ316" s="520">
        <f t="shared" si="954"/>
        <v>908</v>
      </c>
      <c r="CA316" s="520">
        <f t="shared" si="955"/>
        <v>1865</v>
      </c>
    </row>
    <row r="317" spans="3:79" s="514" customFormat="1" ht="15.75">
      <c r="C317" s="519" t="s">
        <v>263</v>
      </c>
      <c r="D317" s="740">
        <v>67</v>
      </c>
      <c r="E317" s="740">
        <v>61</v>
      </c>
      <c r="F317" s="520">
        <f t="shared" si="956"/>
        <v>128</v>
      </c>
      <c r="G317" s="740">
        <v>11</v>
      </c>
      <c r="H317" s="740">
        <v>10</v>
      </c>
      <c r="I317" s="520">
        <f t="shared" si="957"/>
        <v>21</v>
      </c>
      <c r="J317" s="740">
        <v>17</v>
      </c>
      <c r="K317" s="740">
        <v>15</v>
      </c>
      <c r="L317" s="520">
        <f t="shared" si="958"/>
        <v>32</v>
      </c>
      <c r="M317" s="740">
        <v>5</v>
      </c>
      <c r="N317" s="740">
        <v>1</v>
      </c>
      <c r="O317" s="520">
        <f t="shared" si="959"/>
        <v>6</v>
      </c>
      <c r="P317" s="740">
        <v>5</v>
      </c>
      <c r="Q317" s="740">
        <v>8</v>
      </c>
      <c r="R317" s="520">
        <f t="shared" si="960"/>
        <v>13</v>
      </c>
      <c r="S317" s="740">
        <v>4</v>
      </c>
      <c r="T317" s="740">
        <v>3</v>
      </c>
      <c r="U317" s="520">
        <f t="shared" si="961"/>
        <v>7</v>
      </c>
      <c r="V317" s="520">
        <v>0</v>
      </c>
      <c r="W317" s="520"/>
      <c r="X317" s="520">
        <f t="shared" si="962"/>
        <v>0</v>
      </c>
      <c r="Y317" s="521">
        <f t="shared" si="931"/>
        <v>109</v>
      </c>
      <c r="Z317" s="521">
        <f t="shared" si="931"/>
        <v>98</v>
      </c>
      <c r="AA317" s="522">
        <f t="shared" si="963"/>
        <v>207</v>
      </c>
      <c r="AB317" s="512"/>
      <c r="AC317" s="519" t="s">
        <v>263</v>
      </c>
      <c r="AD317" s="520">
        <v>1526</v>
      </c>
      <c r="AE317" s="520">
        <v>1510</v>
      </c>
      <c r="AF317" s="520">
        <f t="shared" si="964"/>
        <v>3036</v>
      </c>
      <c r="AG317" s="520">
        <v>754</v>
      </c>
      <c r="AH317" s="520">
        <v>741</v>
      </c>
      <c r="AI317" s="520">
        <f t="shared" si="965"/>
        <v>1495</v>
      </c>
      <c r="AJ317" s="520">
        <v>32</v>
      </c>
      <c r="AK317" s="520">
        <v>19</v>
      </c>
      <c r="AL317" s="520">
        <f t="shared" si="966"/>
        <v>51</v>
      </c>
      <c r="AM317" s="520">
        <v>35</v>
      </c>
      <c r="AN317" s="520">
        <v>32</v>
      </c>
      <c r="AO317" s="520">
        <f t="shared" si="967"/>
        <v>67</v>
      </c>
      <c r="AP317" s="520">
        <v>11</v>
      </c>
      <c r="AQ317" s="520">
        <v>18</v>
      </c>
      <c r="AR317" s="520">
        <f t="shared" si="968"/>
        <v>29</v>
      </c>
      <c r="AS317" s="520">
        <v>2</v>
      </c>
      <c r="AT317" s="520">
        <v>2</v>
      </c>
      <c r="AU317" s="520">
        <f t="shared" si="969"/>
        <v>4</v>
      </c>
      <c r="AV317" s="520">
        <v>3</v>
      </c>
      <c r="AW317" s="520">
        <v>4</v>
      </c>
      <c r="AX317" s="520">
        <f t="shared" si="970"/>
        <v>7</v>
      </c>
      <c r="AY317" s="521">
        <f t="shared" si="971"/>
        <v>2363</v>
      </c>
      <c r="AZ317" s="521">
        <f t="shared" si="972"/>
        <v>2326</v>
      </c>
      <c r="BA317" s="522">
        <f t="shared" si="973"/>
        <v>4689</v>
      </c>
      <c r="BC317" s="519" t="s">
        <v>263</v>
      </c>
      <c r="BD317" s="520">
        <f t="shared" si="932"/>
        <v>1593</v>
      </c>
      <c r="BE317" s="520">
        <f t="shared" si="933"/>
        <v>1571</v>
      </c>
      <c r="BF317" s="520">
        <f t="shared" si="934"/>
        <v>3164</v>
      </c>
      <c r="BG317" s="520">
        <f t="shared" si="935"/>
        <v>765</v>
      </c>
      <c r="BH317" s="520">
        <f t="shared" si="936"/>
        <v>751</v>
      </c>
      <c r="BI317" s="520">
        <f t="shared" si="937"/>
        <v>1516</v>
      </c>
      <c r="BJ317" s="520">
        <f t="shared" si="938"/>
        <v>49</v>
      </c>
      <c r="BK317" s="520">
        <f t="shared" si="939"/>
        <v>34</v>
      </c>
      <c r="BL317" s="520">
        <f t="shared" si="940"/>
        <v>83</v>
      </c>
      <c r="BM317" s="520">
        <f t="shared" si="941"/>
        <v>40</v>
      </c>
      <c r="BN317" s="520">
        <f t="shared" si="942"/>
        <v>33</v>
      </c>
      <c r="BO317" s="520">
        <f t="shared" si="943"/>
        <v>73</v>
      </c>
      <c r="BP317" s="520">
        <f t="shared" si="944"/>
        <v>16</v>
      </c>
      <c r="BQ317" s="520">
        <f t="shared" si="945"/>
        <v>26</v>
      </c>
      <c r="BR317" s="520">
        <f t="shared" si="946"/>
        <v>42</v>
      </c>
      <c r="BS317" s="520">
        <f t="shared" si="947"/>
        <v>6</v>
      </c>
      <c r="BT317" s="520">
        <f t="shared" si="948"/>
        <v>5</v>
      </c>
      <c r="BU317" s="520">
        <f t="shared" si="949"/>
        <v>11</v>
      </c>
      <c r="BV317" s="520">
        <f t="shared" si="950"/>
        <v>3</v>
      </c>
      <c r="BW317" s="520">
        <f t="shared" si="951"/>
        <v>4</v>
      </c>
      <c r="BX317" s="520">
        <f t="shared" si="952"/>
        <v>7</v>
      </c>
      <c r="BY317" s="520">
        <f t="shared" si="953"/>
        <v>2472</v>
      </c>
      <c r="BZ317" s="520">
        <f t="shared" si="954"/>
        <v>2424</v>
      </c>
      <c r="CA317" s="520">
        <f t="shared" si="955"/>
        <v>4896</v>
      </c>
    </row>
    <row r="318" spans="3:79" s="514" customFormat="1" ht="15.75">
      <c r="C318" s="519" t="s">
        <v>264</v>
      </c>
      <c r="D318" s="740">
        <v>5</v>
      </c>
      <c r="E318" s="740">
        <v>4</v>
      </c>
      <c r="F318" s="520">
        <f t="shared" si="956"/>
        <v>9</v>
      </c>
      <c r="G318" s="740">
        <v>7</v>
      </c>
      <c r="H318" s="740">
        <v>9</v>
      </c>
      <c r="I318" s="520">
        <f t="shared" si="957"/>
        <v>16</v>
      </c>
      <c r="J318" s="740">
        <v>0</v>
      </c>
      <c r="K318" s="740">
        <v>0</v>
      </c>
      <c r="L318" s="520">
        <f t="shared" si="958"/>
        <v>0</v>
      </c>
      <c r="M318" s="740">
        <v>0</v>
      </c>
      <c r="N318" s="740">
        <v>0</v>
      </c>
      <c r="O318" s="520">
        <f t="shared" si="959"/>
        <v>0</v>
      </c>
      <c r="P318" s="740">
        <v>1</v>
      </c>
      <c r="Q318" s="740">
        <v>0</v>
      </c>
      <c r="R318" s="520">
        <f t="shared" si="960"/>
        <v>1</v>
      </c>
      <c r="S318" s="740">
        <v>0</v>
      </c>
      <c r="T318" s="740">
        <v>0</v>
      </c>
      <c r="U318" s="520">
        <f t="shared" si="961"/>
        <v>0</v>
      </c>
      <c r="V318" s="520">
        <v>0</v>
      </c>
      <c r="W318" s="520"/>
      <c r="X318" s="520">
        <f t="shared" si="962"/>
        <v>0</v>
      </c>
      <c r="Y318" s="521">
        <f t="shared" si="931"/>
        <v>13</v>
      </c>
      <c r="Z318" s="521">
        <f t="shared" si="931"/>
        <v>13</v>
      </c>
      <c r="AA318" s="522">
        <f t="shared" si="963"/>
        <v>26</v>
      </c>
      <c r="AB318" s="512"/>
      <c r="AC318" s="519" t="s">
        <v>264</v>
      </c>
      <c r="AD318" s="520">
        <v>10</v>
      </c>
      <c r="AE318" s="520">
        <v>10</v>
      </c>
      <c r="AF318" s="520">
        <f t="shared" si="964"/>
        <v>20</v>
      </c>
      <c r="AG318" s="520">
        <v>15</v>
      </c>
      <c r="AH318" s="520">
        <v>16</v>
      </c>
      <c r="AI318" s="520">
        <f t="shared" si="965"/>
        <v>31</v>
      </c>
      <c r="AJ318" s="520">
        <v>65</v>
      </c>
      <c r="AK318" s="520">
        <v>60</v>
      </c>
      <c r="AL318" s="520">
        <f t="shared" si="966"/>
        <v>125</v>
      </c>
      <c r="AM318" s="520">
        <v>13</v>
      </c>
      <c r="AN318" s="520">
        <v>8</v>
      </c>
      <c r="AO318" s="520">
        <f t="shared" si="967"/>
        <v>21</v>
      </c>
      <c r="AP318" s="520">
        <v>7</v>
      </c>
      <c r="AQ318" s="520">
        <v>7</v>
      </c>
      <c r="AR318" s="520">
        <f t="shared" si="968"/>
        <v>14</v>
      </c>
      <c r="AS318" s="520">
        <v>3</v>
      </c>
      <c r="AT318" s="520">
        <v>4</v>
      </c>
      <c r="AU318" s="520">
        <f t="shared" si="969"/>
        <v>7</v>
      </c>
      <c r="AV318" s="520">
        <v>7</v>
      </c>
      <c r="AW318" s="520">
        <v>7</v>
      </c>
      <c r="AX318" s="520">
        <f t="shared" si="970"/>
        <v>14</v>
      </c>
      <c r="AY318" s="521">
        <f t="shared" si="971"/>
        <v>120</v>
      </c>
      <c r="AZ318" s="521">
        <f t="shared" si="972"/>
        <v>112</v>
      </c>
      <c r="BA318" s="522">
        <f t="shared" si="973"/>
        <v>232</v>
      </c>
      <c r="BC318" s="519" t="s">
        <v>264</v>
      </c>
      <c r="BD318" s="520">
        <f t="shared" si="932"/>
        <v>15</v>
      </c>
      <c r="BE318" s="520">
        <f t="shared" si="933"/>
        <v>14</v>
      </c>
      <c r="BF318" s="520">
        <f t="shared" si="934"/>
        <v>29</v>
      </c>
      <c r="BG318" s="520">
        <f t="shared" si="935"/>
        <v>22</v>
      </c>
      <c r="BH318" s="520">
        <f t="shared" si="936"/>
        <v>25</v>
      </c>
      <c r="BI318" s="520">
        <f t="shared" si="937"/>
        <v>47</v>
      </c>
      <c r="BJ318" s="520">
        <f t="shared" si="938"/>
        <v>65</v>
      </c>
      <c r="BK318" s="520">
        <f t="shared" si="939"/>
        <v>60</v>
      </c>
      <c r="BL318" s="520">
        <f t="shared" si="940"/>
        <v>125</v>
      </c>
      <c r="BM318" s="520">
        <f t="shared" si="941"/>
        <v>13</v>
      </c>
      <c r="BN318" s="520">
        <f t="shared" si="942"/>
        <v>8</v>
      </c>
      <c r="BO318" s="520">
        <f t="shared" si="943"/>
        <v>21</v>
      </c>
      <c r="BP318" s="520">
        <f t="shared" si="944"/>
        <v>8</v>
      </c>
      <c r="BQ318" s="520">
        <f t="shared" si="945"/>
        <v>7</v>
      </c>
      <c r="BR318" s="520">
        <f t="shared" si="946"/>
        <v>15</v>
      </c>
      <c r="BS318" s="520">
        <f t="shared" si="947"/>
        <v>3</v>
      </c>
      <c r="BT318" s="520">
        <f t="shared" si="948"/>
        <v>4</v>
      </c>
      <c r="BU318" s="520">
        <f t="shared" si="949"/>
        <v>7</v>
      </c>
      <c r="BV318" s="520">
        <f t="shared" si="950"/>
        <v>7</v>
      </c>
      <c r="BW318" s="520">
        <f t="shared" si="951"/>
        <v>7</v>
      </c>
      <c r="BX318" s="520">
        <f t="shared" si="952"/>
        <v>14</v>
      </c>
      <c r="BY318" s="520">
        <f t="shared" si="953"/>
        <v>133</v>
      </c>
      <c r="BZ318" s="520">
        <f t="shared" si="954"/>
        <v>125</v>
      </c>
      <c r="CA318" s="520">
        <f t="shared" si="955"/>
        <v>258</v>
      </c>
    </row>
    <row r="319" spans="3:79" s="514" customFormat="1" ht="15.75">
      <c r="C319" s="519" t="s">
        <v>184</v>
      </c>
      <c r="D319" s="740"/>
      <c r="E319" s="740"/>
      <c r="F319" s="520">
        <f t="shared" si="956"/>
        <v>0</v>
      </c>
      <c r="G319" s="740"/>
      <c r="H319" s="740"/>
      <c r="I319" s="520">
        <f t="shared" si="957"/>
        <v>0</v>
      </c>
      <c r="J319" s="740"/>
      <c r="K319" s="740"/>
      <c r="L319" s="520">
        <f t="shared" si="958"/>
        <v>0</v>
      </c>
      <c r="M319" s="740"/>
      <c r="N319" s="740"/>
      <c r="O319" s="520">
        <f t="shared" si="959"/>
        <v>0</v>
      </c>
      <c r="P319" s="740"/>
      <c r="Q319" s="740"/>
      <c r="R319" s="520">
        <f t="shared" si="960"/>
        <v>0</v>
      </c>
      <c r="S319" s="740"/>
      <c r="T319" s="740"/>
      <c r="U319" s="520">
        <f t="shared" si="961"/>
        <v>0</v>
      </c>
      <c r="V319" s="520"/>
      <c r="W319" s="520"/>
      <c r="X319" s="520">
        <f t="shared" si="962"/>
        <v>0</v>
      </c>
      <c r="Y319" s="521">
        <f t="shared" si="931"/>
        <v>0</v>
      </c>
      <c r="Z319" s="521">
        <f t="shared" si="931"/>
        <v>0</v>
      </c>
      <c r="AA319" s="522">
        <f t="shared" si="963"/>
        <v>0</v>
      </c>
      <c r="AB319" s="512"/>
      <c r="AC319" s="519" t="s">
        <v>184</v>
      </c>
      <c r="AD319" s="520"/>
      <c r="AE319" s="520"/>
      <c r="AF319" s="520">
        <f t="shared" ref="AF319" si="974">SUM(AD319:AE319)</f>
        <v>0</v>
      </c>
      <c r="AG319" s="520"/>
      <c r="AH319" s="520"/>
      <c r="AI319" s="520">
        <f t="shared" ref="AI319" si="975">SUM(AG319:AH319)</f>
        <v>0</v>
      </c>
      <c r="AJ319" s="520"/>
      <c r="AK319" s="520"/>
      <c r="AL319" s="520">
        <f t="shared" ref="AL319" si="976">SUM(AJ319:AK319)</f>
        <v>0</v>
      </c>
      <c r="AM319" s="520"/>
      <c r="AN319" s="520"/>
      <c r="AO319" s="520">
        <f t="shared" ref="AO319" si="977">SUM(AM319:AN319)</f>
        <v>0</v>
      </c>
      <c r="AP319" s="520"/>
      <c r="AQ319" s="520"/>
      <c r="AR319" s="520">
        <f t="shared" ref="AR319" si="978">SUM(AP319:AQ319)</f>
        <v>0</v>
      </c>
      <c r="AS319" s="520"/>
      <c r="AT319" s="520"/>
      <c r="AU319" s="520">
        <f t="shared" ref="AU319" si="979">SUM(AS319:AT319)</f>
        <v>0</v>
      </c>
      <c r="AV319" s="520"/>
      <c r="AW319" s="520"/>
      <c r="AX319" s="520">
        <f t="shared" si="970"/>
        <v>0</v>
      </c>
      <c r="AY319" s="521">
        <f t="shared" si="971"/>
        <v>0</v>
      </c>
      <c r="AZ319" s="521">
        <f t="shared" si="972"/>
        <v>0</v>
      </c>
      <c r="BA319" s="522">
        <f t="shared" si="973"/>
        <v>0</v>
      </c>
      <c r="BC319" s="519" t="s">
        <v>184</v>
      </c>
      <c r="BD319" s="520">
        <f t="shared" si="932"/>
        <v>0</v>
      </c>
      <c r="BE319" s="520">
        <f t="shared" si="933"/>
        <v>0</v>
      </c>
      <c r="BF319" s="520">
        <f t="shared" si="934"/>
        <v>0</v>
      </c>
      <c r="BG319" s="520">
        <f t="shared" si="935"/>
        <v>0</v>
      </c>
      <c r="BH319" s="520">
        <f t="shared" si="936"/>
        <v>0</v>
      </c>
      <c r="BI319" s="520">
        <f t="shared" si="937"/>
        <v>0</v>
      </c>
      <c r="BJ319" s="520">
        <f t="shared" si="938"/>
        <v>0</v>
      </c>
      <c r="BK319" s="520">
        <f t="shared" si="939"/>
        <v>0</v>
      </c>
      <c r="BL319" s="520">
        <f t="shared" si="940"/>
        <v>0</v>
      </c>
      <c r="BM319" s="520">
        <f t="shared" si="941"/>
        <v>0</v>
      </c>
      <c r="BN319" s="520">
        <f t="shared" si="942"/>
        <v>0</v>
      </c>
      <c r="BO319" s="520">
        <f t="shared" si="943"/>
        <v>0</v>
      </c>
      <c r="BP319" s="520">
        <f t="shared" si="944"/>
        <v>0</v>
      </c>
      <c r="BQ319" s="520">
        <f t="shared" si="945"/>
        <v>0</v>
      </c>
      <c r="BR319" s="520">
        <f t="shared" si="946"/>
        <v>0</v>
      </c>
      <c r="BS319" s="520">
        <f t="shared" si="947"/>
        <v>0</v>
      </c>
      <c r="BT319" s="520">
        <f t="shared" si="948"/>
        <v>0</v>
      </c>
      <c r="BU319" s="520">
        <f t="shared" si="949"/>
        <v>0</v>
      </c>
      <c r="BV319" s="520">
        <f t="shared" si="950"/>
        <v>0</v>
      </c>
      <c r="BW319" s="520">
        <f t="shared" si="951"/>
        <v>0</v>
      </c>
      <c r="BX319" s="520">
        <f t="shared" si="952"/>
        <v>0</v>
      </c>
      <c r="BY319" s="520">
        <f t="shared" si="953"/>
        <v>0</v>
      </c>
      <c r="BZ319" s="520">
        <f t="shared" si="954"/>
        <v>0</v>
      </c>
      <c r="CA319" s="520">
        <f t="shared" si="955"/>
        <v>0</v>
      </c>
    </row>
    <row r="320" spans="3:79" s="514" customFormat="1" ht="15.75">
      <c r="C320" s="519" t="s">
        <v>6</v>
      </c>
      <c r="D320" s="520">
        <f>SUM(D312:D319)</f>
        <v>140</v>
      </c>
      <c r="E320" s="520">
        <f>SUM(E312:E319)</f>
        <v>127</v>
      </c>
      <c r="F320" s="520">
        <f>SUM(F312:F319)</f>
        <v>267</v>
      </c>
      <c r="G320" s="520">
        <f t="shared" ref="G320:AA320" si="980">SUM(G312:G319)</f>
        <v>98</v>
      </c>
      <c r="H320" s="520">
        <f t="shared" si="980"/>
        <v>93</v>
      </c>
      <c r="I320" s="520">
        <f t="shared" si="980"/>
        <v>191</v>
      </c>
      <c r="J320" s="520">
        <f t="shared" si="980"/>
        <v>26</v>
      </c>
      <c r="K320" s="520">
        <f t="shared" si="980"/>
        <v>25</v>
      </c>
      <c r="L320" s="520">
        <f t="shared" si="980"/>
        <v>51</v>
      </c>
      <c r="M320" s="520">
        <f t="shared" si="980"/>
        <v>15</v>
      </c>
      <c r="N320" s="520">
        <f t="shared" si="980"/>
        <v>14</v>
      </c>
      <c r="O320" s="520">
        <f t="shared" si="980"/>
        <v>29</v>
      </c>
      <c r="P320" s="520">
        <f t="shared" si="980"/>
        <v>8</v>
      </c>
      <c r="Q320" s="520">
        <f t="shared" si="980"/>
        <v>10</v>
      </c>
      <c r="R320" s="520">
        <f t="shared" si="980"/>
        <v>18</v>
      </c>
      <c r="S320" s="520">
        <f t="shared" si="980"/>
        <v>4</v>
      </c>
      <c r="T320" s="520">
        <f t="shared" si="980"/>
        <v>3</v>
      </c>
      <c r="U320" s="520">
        <f t="shared" si="980"/>
        <v>7</v>
      </c>
      <c r="V320" s="520">
        <f t="shared" si="980"/>
        <v>1</v>
      </c>
      <c r="W320" s="520">
        <f t="shared" si="980"/>
        <v>0</v>
      </c>
      <c r="X320" s="520">
        <f t="shared" si="980"/>
        <v>1</v>
      </c>
      <c r="Y320" s="520">
        <f t="shared" si="980"/>
        <v>292</v>
      </c>
      <c r="Z320" s="520">
        <f t="shared" si="980"/>
        <v>272</v>
      </c>
      <c r="AA320" s="520">
        <f t="shared" si="980"/>
        <v>564</v>
      </c>
      <c r="AB320" s="512"/>
      <c r="AC320" s="519" t="s">
        <v>6</v>
      </c>
      <c r="AD320" s="520">
        <f>SUM(AD312:AD319)</f>
        <v>3045</v>
      </c>
      <c r="AE320" s="520">
        <f>SUM(AE312:AE319)</f>
        <v>2827</v>
      </c>
      <c r="AF320" s="520">
        <f>SUM(AF312:AF319)</f>
        <v>5872</v>
      </c>
      <c r="AG320" s="520">
        <f t="shared" ref="AG320:BA320" si="981">SUM(AG312:AG319)</f>
        <v>2184</v>
      </c>
      <c r="AH320" s="520">
        <f t="shared" si="981"/>
        <v>2139</v>
      </c>
      <c r="AI320" s="520">
        <f t="shared" si="981"/>
        <v>4323</v>
      </c>
      <c r="AJ320" s="520">
        <f t="shared" si="981"/>
        <v>1017</v>
      </c>
      <c r="AK320" s="520">
        <f t="shared" si="981"/>
        <v>915</v>
      </c>
      <c r="AL320" s="520">
        <f t="shared" si="981"/>
        <v>1932</v>
      </c>
      <c r="AM320" s="520">
        <f t="shared" si="981"/>
        <v>140</v>
      </c>
      <c r="AN320" s="520">
        <f t="shared" si="981"/>
        <v>136</v>
      </c>
      <c r="AO320" s="520">
        <f t="shared" si="981"/>
        <v>276</v>
      </c>
      <c r="AP320" s="520">
        <f t="shared" si="981"/>
        <v>31</v>
      </c>
      <c r="AQ320" s="520">
        <f t="shared" si="981"/>
        <v>38</v>
      </c>
      <c r="AR320" s="520">
        <f t="shared" si="981"/>
        <v>69</v>
      </c>
      <c r="AS320" s="520">
        <f t="shared" si="981"/>
        <v>10</v>
      </c>
      <c r="AT320" s="520">
        <f t="shared" si="981"/>
        <v>11</v>
      </c>
      <c r="AU320" s="520">
        <f t="shared" si="981"/>
        <v>21</v>
      </c>
      <c r="AV320" s="520">
        <f t="shared" si="981"/>
        <v>10</v>
      </c>
      <c r="AW320" s="520">
        <f t="shared" si="981"/>
        <v>11</v>
      </c>
      <c r="AX320" s="520">
        <f t="shared" si="981"/>
        <v>21</v>
      </c>
      <c r="AY320" s="520">
        <f t="shared" si="981"/>
        <v>6437</v>
      </c>
      <c r="AZ320" s="520">
        <f t="shared" si="981"/>
        <v>6077</v>
      </c>
      <c r="BA320" s="520">
        <f t="shared" si="981"/>
        <v>12514</v>
      </c>
      <c r="BC320" s="519" t="s">
        <v>6</v>
      </c>
      <c r="BD320" s="520">
        <f t="shared" si="932"/>
        <v>3185</v>
      </c>
      <c r="BE320" s="520">
        <f t="shared" si="933"/>
        <v>2954</v>
      </c>
      <c r="BF320" s="520">
        <f t="shared" si="934"/>
        <v>6139</v>
      </c>
      <c r="BG320" s="520">
        <f t="shared" si="935"/>
        <v>2282</v>
      </c>
      <c r="BH320" s="520">
        <f t="shared" si="936"/>
        <v>2232</v>
      </c>
      <c r="BI320" s="520">
        <f t="shared" si="937"/>
        <v>4514</v>
      </c>
      <c r="BJ320" s="520">
        <f t="shared" si="938"/>
        <v>1043</v>
      </c>
      <c r="BK320" s="520">
        <f t="shared" si="939"/>
        <v>940</v>
      </c>
      <c r="BL320" s="520">
        <f t="shared" si="940"/>
        <v>1983</v>
      </c>
      <c r="BM320" s="520">
        <f t="shared" si="941"/>
        <v>155</v>
      </c>
      <c r="BN320" s="520">
        <f t="shared" si="942"/>
        <v>150</v>
      </c>
      <c r="BO320" s="520">
        <f t="shared" si="943"/>
        <v>305</v>
      </c>
      <c r="BP320" s="520">
        <f t="shared" si="944"/>
        <v>39</v>
      </c>
      <c r="BQ320" s="520">
        <f t="shared" si="945"/>
        <v>48</v>
      </c>
      <c r="BR320" s="520">
        <f t="shared" si="946"/>
        <v>87</v>
      </c>
      <c r="BS320" s="520">
        <f t="shared" si="947"/>
        <v>14</v>
      </c>
      <c r="BT320" s="520">
        <f t="shared" si="948"/>
        <v>14</v>
      </c>
      <c r="BU320" s="520">
        <f t="shared" si="949"/>
        <v>28</v>
      </c>
      <c r="BV320" s="520">
        <f t="shared" si="950"/>
        <v>11</v>
      </c>
      <c r="BW320" s="520">
        <f t="shared" si="951"/>
        <v>11</v>
      </c>
      <c r="BX320" s="520">
        <f t="shared" si="952"/>
        <v>22</v>
      </c>
      <c r="BY320" s="520">
        <f t="shared" si="953"/>
        <v>6729</v>
      </c>
      <c r="BZ320" s="520">
        <f t="shared" si="954"/>
        <v>6349</v>
      </c>
      <c r="CA320" s="520">
        <f t="shared" si="955"/>
        <v>13078</v>
      </c>
    </row>
    <row r="321" spans="3:79" s="514" customFormat="1" ht="16.5" thickBot="1">
      <c r="C321" s="523" t="s">
        <v>185</v>
      </c>
      <c r="D321" s="524">
        <f>D320/$Y$16*100</f>
        <v>3.2014635261833986</v>
      </c>
      <c r="E321" s="524">
        <f>E320/$Z$16*100</f>
        <v>3.1188605108055012</v>
      </c>
      <c r="F321" s="524">
        <f>F320/$AA$16*100</f>
        <v>3.1616341030195381</v>
      </c>
      <c r="G321" s="524">
        <f>G320/$Y$16*100</f>
        <v>2.2410244683283786</v>
      </c>
      <c r="H321" s="524">
        <f>H320/$Z$16*100</f>
        <v>2.2838899803536346</v>
      </c>
      <c r="I321" s="524">
        <f>I320/$AA$16*100</f>
        <v>2.2616933096506808</v>
      </c>
      <c r="J321" s="524">
        <f>J320/$Y$16*100</f>
        <v>0.59455751200548823</v>
      </c>
      <c r="K321" s="524">
        <f>K320/$Z$16*100</f>
        <v>0.61394891944990171</v>
      </c>
      <c r="L321" s="524">
        <f>L320/$AA$16*100</f>
        <v>0.60390763765541744</v>
      </c>
      <c r="M321" s="524">
        <f>M320/$Y$16*100</f>
        <v>0.34301394923393552</v>
      </c>
      <c r="N321" s="524">
        <f>N320/$Z$16*100</f>
        <v>0.34381139489194501</v>
      </c>
      <c r="O321" s="524">
        <f>O320/$AA$16*100</f>
        <v>0.34339846062759027</v>
      </c>
      <c r="P321" s="524">
        <f>P320/$Y$16*100</f>
        <v>0.1829407729247656</v>
      </c>
      <c r="Q321" s="524">
        <f>Q320/$Z$16*100</f>
        <v>0.24557956777996071</v>
      </c>
      <c r="R321" s="524">
        <f>R320/$AA$16*100</f>
        <v>0.21314387211367672</v>
      </c>
      <c r="S321" s="524">
        <f>S320/$Y$16*100</f>
        <v>9.1470386462382799E-2</v>
      </c>
      <c r="T321" s="524">
        <f>T320/$Z$16*100</f>
        <v>7.3673870333988214E-2</v>
      </c>
      <c r="U321" s="524">
        <f>U320/$AA$16*100</f>
        <v>8.2889283599763164E-2</v>
      </c>
      <c r="V321" s="524">
        <f>V320/$Y$16*100</f>
        <v>2.28675966155957E-2</v>
      </c>
      <c r="W321" s="524">
        <f>W320/$Z$16*100</f>
        <v>0</v>
      </c>
      <c r="X321" s="524">
        <f>X320/$AA$16*100</f>
        <v>1.1841326228537596E-2</v>
      </c>
      <c r="Y321" s="524">
        <f>Y320/$Y$16*100</f>
        <v>6.6773382117539439</v>
      </c>
      <c r="Z321" s="524">
        <f>Z320/$Z$16*100</f>
        <v>6.6797642436149314</v>
      </c>
      <c r="AA321" s="524">
        <f>AA320/$AA$16*100</f>
        <v>6.678507992895204</v>
      </c>
      <c r="AB321" s="525"/>
      <c r="AC321" s="523" t="s">
        <v>185</v>
      </c>
      <c r="AD321" s="524">
        <f>AD320/$Y$16*100</f>
        <v>69.631831694488909</v>
      </c>
      <c r="AE321" s="524">
        <f>AE320/$Z$16*100</f>
        <v>69.425343811394896</v>
      </c>
      <c r="AF321" s="524">
        <f>AF320/$AA$16*100</f>
        <v>69.532267613972763</v>
      </c>
      <c r="AG321" s="524">
        <f>AG320/$Y$16*100</f>
        <v>49.942831008461006</v>
      </c>
      <c r="AH321" s="524">
        <f>AH320/$Z$16*100</f>
        <v>52.529469548133598</v>
      </c>
      <c r="AI321" s="524">
        <f>AI320/$AA$16*100</f>
        <v>51.190053285968027</v>
      </c>
      <c r="AJ321" s="524">
        <f>AJ320/$Y$16*100</f>
        <v>23.256345758060828</v>
      </c>
      <c r="AK321" s="524">
        <f>AK320/$Z$16*100</f>
        <v>22.470530451866406</v>
      </c>
      <c r="AL321" s="524">
        <f>AL320/$AA$16*100</f>
        <v>22.877442273534637</v>
      </c>
      <c r="AM321" s="524">
        <f>AM320/$Y$16*100</f>
        <v>3.2014635261833986</v>
      </c>
      <c r="AN321" s="524">
        <f>AN320/$Z$16*100</f>
        <v>3.3398821218074657</v>
      </c>
      <c r="AO321" s="524">
        <f>AO320/$AA$16*100</f>
        <v>3.268206039076377</v>
      </c>
      <c r="AP321" s="524">
        <f>AP320/$Y$16*100</f>
        <v>0.70889549508346672</v>
      </c>
      <c r="AQ321" s="524">
        <f>AQ320/$Z$16*100</f>
        <v>0.93320235756385073</v>
      </c>
      <c r="AR321" s="524">
        <f>AR320/$AA$16*100</f>
        <v>0.81705150976909424</v>
      </c>
      <c r="AS321" s="524">
        <f>AS320/$Y$16*100</f>
        <v>0.22867596615595698</v>
      </c>
      <c r="AT321" s="524">
        <f>AT320/$Z$16*100</f>
        <v>0.27013752455795675</v>
      </c>
      <c r="AU321" s="524">
        <f>AU320/$AA$16*100</f>
        <v>0.24866785079928952</v>
      </c>
      <c r="AV321" s="524">
        <f>AV320/$Y$16*100</f>
        <v>0.22867596615595698</v>
      </c>
      <c r="AW321" s="524">
        <f>AW320/$Z$16*100</f>
        <v>0.27013752455795675</v>
      </c>
      <c r="AX321" s="524">
        <f>AX320/$AA$16*100</f>
        <v>0.24866785079928952</v>
      </c>
      <c r="AY321" s="524">
        <f>AY320/$Y$16*100</f>
        <v>147.19871941458953</v>
      </c>
      <c r="AZ321" s="524">
        <f>AZ320/$Z$16*100</f>
        <v>149.23870333988211</v>
      </c>
      <c r="BA321" s="524">
        <f>BA320/$AA$16*100</f>
        <v>148.18235642391949</v>
      </c>
      <c r="BC321" s="523" t="s">
        <v>185</v>
      </c>
      <c r="BD321" s="524">
        <f>BD320/$BY$16*100</f>
        <v>15.794693776345154</v>
      </c>
      <c r="BE321" s="524">
        <f>BE320/$BZ$16*100</f>
        <v>15.91937917654667</v>
      </c>
      <c r="BF321" s="524">
        <f>BF320/$CA$16*100</f>
        <v>15.854445907905271</v>
      </c>
      <c r="BG321" s="524">
        <f>BG320/$BY$16*100</f>
        <v>11.316637738656087</v>
      </c>
      <c r="BH321" s="524">
        <f>BH320/$BZ$16*100</f>
        <v>12.028454408277646</v>
      </c>
      <c r="BI321" s="524">
        <f>BI320/$CA$16*100</f>
        <v>11.65775677281062</v>
      </c>
      <c r="BJ321" s="524">
        <f>BJ320/$BY$16*100</f>
        <v>5.1723282915943471</v>
      </c>
      <c r="BK321" s="524">
        <f>BK320/$BZ$16*100</f>
        <v>5.0657469282172878</v>
      </c>
      <c r="BL321" s="524">
        <f>BL320/$CA$16*100</f>
        <v>5.1212520337801193</v>
      </c>
      <c r="BM321" s="524">
        <f>BM320/$BY$16*100</f>
        <v>0.76865856682370448</v>
      </c>
      <c r="BN321" s="524">
        <f>BN320/$BZ$16*100</f>
        <v>0.80836387152403533</v>
      </c>
      <c r="BO321" s="524">
        <f>BO320/$CA$16*100</f>
        <v>0.78768626843314993</v>
      </c>
      <c r="BP321" s="524">
        <f>BP320/$BY$16*100</f>
        <v>0.19340441358789984</v>
      </c>
      <c r="BQ321" s="524">
        <f>BQ320/$BZ$16*100</f>
        <v>0.25867643888769132</v>
      </c>
      <c r="BR321" s="524">
        <f>BR320/$CA$16*100</f>
        <v>0.22468427984814443</v>
      </c>
      <c r="BS321" s="524">
        <f>BS320/$BY$16*100</f>
        <v>6.9427225390528147E-2</v>
      </c>
      <c r="BT321" s="524">
        <f>BT320/$BZ$16*100</f>
        <v>7.5447294675576634E-2</v>
      </c>
      <c r="BU321" s="524">
        <f>BU320/$CA$16*100</f>
        <v>7.2312182020092458E-2</v>
      </c>
      <c r="BV321" s="524">
        <f>BV320/$BY$16*100</f>
        <v>5.4549962806843544E-2</v>
      </c>
      <c r="BW321" s="524">
        <f>BW320/$BZ$16*100</f>
        <v>5.928001724509592E-2</v>
      </c>
      <c r="BX321" s="524">
        <f>BX320/$CA$16*100</f>
        <v>5.681671444435836E-2</v>
      </c>
      <c r="BY321" s="524">
        <f>BY320/$BY$16*100</f>
        <v>33.369699975204561</v>
      </c>
      <c r="BZ321" s="524">
        <f>BZ320/$BZ$16*100</f>
        <v>34.215348135374001</v>
      </c>
      <c r="CA321" s="524">
        <f>CA320/$CA$16*100</f>
        <v>33.774954159241751</v>
      </c>
    </row>
    <row r="322" spans="3:79">
      <c r="AG322" s="551">
        <f>828-74</f>
        <v>754</v>
      </c>
      <c r="AH322" s="551">
        <f>667+74</f>
        <v>741</v>
      </c>
    </row>
    <row r="323" spans="3:79" s="514" customFormat="1" ht="15.75">
      <c r="C323" s="512" t="s">
        <v>489</v>
      </c>
      <c r="D323" s="512"/>
      <c r="E323" s="512"/>
      <c r="F323" s="512"/>
      <c r="G323" s="512"/>
      <c r="H323" s="512"/>
      <c r="I323" s="512"/>
      <c r="J323" s="513" t="s">
        <v>142</v>
      </c>
      <c r="K323" s="513"/>
      <c r="L323" s="513"/>
      <c r="M323" s="512"/>
      <c r="N323" s="512"/>
      <c r="O323" s="512"/>
      <c r="P323" s="512"/>
      <c r="Q323" s="512"/>
      <c r="R323" s="512"/>
      <c r="S323" s="512"/>
      <c r="T323" s="512"/>
      <c r="U323" s="512"/>
      <c r="V323" s="512"/>
      <c r="W323" s="512"/>
      <c r="X323" s="512"/>
      <c r="Y323" s="512"/>
      <c r="Z323" s="512"/>
      <c r="AA323" s="512"/>
      <c r="AB323" s="512"/>
      <c r="AC323" s="512" t="s">
        <v>489</v>
      </c>
      <c r="AD323" s="512"/>
      <c r="AE323" s="512"/>
      <c r="AF323" s="512"/>
      <c r="AG323" s="512"/>
      <c r="AH323" s="512"/>
      <c r="AI323" s="512"/>
      <c r="AJ323" s="550" t="s">
        <v>142</v>
      </c>
      <c r="AK323" s="550"/>
      <c r="AL323" s="550"/>
      <c r="AM323" s="512"/>
      <c r="AN323" s="512"/>
      <c r="AO323" s="512"/>
      <c r="AP323" s="512"/>
      <c r="AQ323" s="512"/>
      <c r="AR323" s="512"/>
      <c r="AS323" s="512"/>
      <c r="AT323" s="512"/>
      <c r="AU323" s="512"/>
      <c r="AV323" s="512"/>
      <c r="AW323" s="512"/>
      <c r="AX323" s="512"/>
      <c r="AY323" s="512"/>
      <c r="AZ323" s="512"/>
      <c r="BA323" s="512"/>
      <c r="BC323" s="512" t="s">
        <v>489</v>
      </c>
      <c r="BD323" s="512"/>
      <c r="BE323" s="512"/>
      <c r="BF323" s="512"/>
      <c r="BG323" s="512"/>
      <c r="BH323" s="512"/>
      <c r="BI323" s="512"/>
      <c r="BJ323" s="550" t="s">
        <v>142</v>
      </c>
      <c r="BK323" s="550"/>
      <c r="BL323" s="550"/>
      <c r="BM323" s="512"/>
      <c r="BN323" s="512"/>
      <c r="BO323" s="512"/>
      <c r="BP323" s="512"/>
      <c r="BQ323" s="512"/>
      <c r="BR323" s="512"/>
      <c r="BS323" s="512"/>
      <c r="BT323" s="512"/>
      <c r="BU323" s="512"/>
      <c r="BV323" s="512"/>
      <c r="BW323" s="512"/>
      <c r="BX323" s="512"/>
      <c r="BY323" s="512"/>
      <c r="BZ323" s="512"/>
      <c r="CA323" s="512"/>
    </row>
    <row r="324" spans="3:79" s="514" customFormat="1" ht="16.5" thickBot="1">
      <c r="C324" s="1410" t="s">
        <v>861</v>
      </c>
      <c r="D324" s="1410"/>
      <c r="E324" s="1410"/>
      <c r="F324" s="1410"/>
      <c r="G324" s="1410"/>
      <c r="H324" s="1410"/>
      <c r="I324" s="1410"/>
      <c r="J324" s="1410"/>
      <c r="K324" s="1410"/>
      <c r="L324" s="1410"/>
      <c r="M324" s="1410"/>
      <c r="N324" s="1410"/>
      <c r="O324" s="1410"/>
      <c r="P324" s="1410"/>
      <c r="Q324" s="1410"/>
      <c r="R324" s="1410"/>
      <c r="S324" s="1410"/>
      <c r="T324" s="1410"/>
      <c r="U324" s="1410"/>
      <c r="V324" s="1410"/>
      <c r="W324" s="1410"/>
      <c r="X324" s="1410"/>
      <c r="Y324" s="1410"/>
      <c r="Z324" s="1410"/>
      <c r="AA324" s="1410"/>
      <c r="AB324" s="515"/>
      <c r="AC324" s="1410" t="s">
        <v>861</v>
      </c>
      <c r="AD324" s="1410"/>
      <c r="AE324" s="1410"/>
      <c r="AF324" s="1410"/>
      <c r="AG324" s="1410"/>
      <c r="AH324" s="1410"/>
      <c r="AI324" s="1410"/>
      <c r="AJ324" s="1410"/>
      <c r="AK324" s="1410"/>
      <c r="AL324" s="1410"/>
      <c r="AM324" s="1410"/>
      <c r="AN324" s="1410"/>
      <c r="AO324" s="1410"/>
      <c r="AP324" s="1410"/>
      <c r="AQ324" s="1410"/>
      <c r="AR324" s="1410"/>
      <c r="AS324" s="1410"/>
      <c r="AT324" s="1410"/>
      <c r="AU324" s="1410"/>
      <c r="AV324" s="1410"/>
      <c r="AW324" s="1410"/>
      <c r="AX324" s="1410"/>
      <c r="AY324" s="1410"/>
      <c r="AZ324" s="1410"/>
      <c r="BA324" s="1410"/>
      <c r="BC324" s="1410" t="s">
        <v>861</v>
      </c>
      <c r="BD324" s="1410"/>
      <c r="BE324" s="1410"/>
      <c r="BF324" s="1410"/>
      <c r="BG324" s="1410"/>
      <c r="BH324" s="1410"/>
      <c r="BI324" s="1410"/>
      <c r="BJ324" s="1410"/>
      <c r="BK324" s="1410"/>
      <c r="BL324" s="1410"/>
      <c r="BM324" s="1410"/>
      <c r="BN324" s="1410"/>
      <c r="BO324" s="1410"/>
      <c r="BP324" s="1410"/>
      <c r="BQ324" s="1410"/>
      <c r="BR324" s="1410"/>
      <c r="BS324" s="1410"/>
      <c r="BT324" s="1410"/>
      <c r="BU324" s="1410"/>
      <c r="BV324" s="1410"/>
      <c r="BW324" s="1410"/>
      <c r="BX324" s="1410"/>
      <c r="BY324" s="1410"/>
      <c r="BZ324" s="1410"/>
      <c r="CA324" s="1410"/>
    </row>
    <row r="325" spans="3:79" s="514" customFormat="1" ht="15.75" customHeight="1">
      <c r="C325" s="516"/>
      <c r="D325" s="1411" t="s">
        <v>95</v>
      </c>
      <c r="E325" s="1411"/>
      <c r="F325" s="1411"/>
      <c r="G325" s="1411"/>
      <c r="H325" s="1411"/>
      <c r="I325" s="1411"/>
      <c r="J325" s="1411"/>
      <c r="K325" s="1411"/>
      <c r="L325" s="1411"/>
      <c r="M325" s="1411"/>
      <c r="N325" s="1411"/>
      <c r="O325" s="1411"/>
      <c r="P325" s="1411"/>
      <c r="Q325" s="1411"/>
      <c r="R325" s="1411"/>
      <c r="S325" s="1411"/>
      <c r="T325" s="1411"/>
      <c r="U325" s="1411"/>
      <c r="V325" s="1411"/>
      <c r="W325" s="1411"/>
      <c r="X325" s="1411"/>
      <c r="Y325" s="1412"/>
      <c r="Z325" s="1412"/>
      <c r="AA325" s="1413"/>
      <c r="AB325" s="515"/>
      <c r="AC325" s="516"/>
      <c r="AD325" s="1411" t="s">
        <v>0</v>
      </c>
      <c r="AE325" s="1411"/>
      <c r="AF325" s="1411"/>
      <c r="AG325" s="1411"/>
      <c r="AH325" s="1411"/>
      <c r="AI325" s="1411"/>
      <c r="AJ325" s="1411"/>
      <c r="AK325" s="1411"/>
      <c r="AL325" s="1411"/>
      <c r="AM325" s="1411"/>
      <c r="AN325" s="1411"/>
      <c r="AO325" s="1411"/>
      <c r="AP325" s="1411"/>
      <c r="AQ325" s="1411"/>
      <c r="AR325" s="1411"/>
      <c r="AS325" s="1411"/>
      <c r="AT325" s="1411"/>
      <c r="AU325" s="1411"/>
      <c r="AV325" s="1411"/>
      <c r="AW325" s="1411"/>
      <c r="AX325" s="1411"/>
      <c r="AY325" s="1412"/>
      <c r="AZ325" s="1412"/>
      <c r="BA325" s="1413"/>
      <c r="BC325" s="516"/>
      <c r="BD325" s="1412" t="s">
        <v>0</v>
      </c>
      <c r="BE325" s="1414"/>
      <c r="BF325" s="1414"/>
      <c r="BG325" s="1414"/>
      <c r="BH325" s="1414"/>
      <c r="BI325" s="1414"/>
      <c r="BJ325" s="1414"/>
      <c r="BK325" s="1414"/>
      <c r="BL325" s="1414"/>
      <c r="BM325" s="1414"/>
      <c r="BN325" s="1414"/>
      <c r="BO325" s="1414"/>
      <c r="BP325" s="1414"/>
      <c r="BQ325" s="1414"/>
      <c r="BR325" s="1414"/>
      <c r="BS325" s="1414"/>
      <c r="BT325" s="1414"/>
      <c r="BU325" s="1414"/>
      <c r="BV325" s="1414"/>
      <c r="BW325" s="1414"/>
      <c r="BX325" s="1414"/>
      <c r="BY325" s="1414"/>
      <c r="BZ325" s="1414"/>
      <c r="CA325" s="1415"/>
    </row>
    <row r="326" spans="3:79" s="514" customFormat="1" ht="15.75" customHeight="1">
      <c r="C326" s="1405" t="s">
        <v>180</v>
      </c>
      <c r="D326" s="1406">
        <v>1</v>
      </c>
      <c r="E326" s="1407"/>
      <c r="F326" s="1408"/>
      <c r="G326" s="1406">
        <v>2</v>
      </c>
      <c r="H326" s="1407"/>
      <c r="I326" s="1408"/>
      <c r="J326" s="1406">
        <v>3</v>
      </c>
      <c r="K326" s="1407"/>
      <c r="L326" s="1408"/>
      <c r="M326" s="1406">
        <v>4</v>
      </c>
      <c r="N326" s="1407"/>
      <c r="O326" s="1408"/>
      <c r="P326" s="1406">
        <v>5</v>
      </c>
      <c r="Q326" s="1407"/>
      <c r="R326" s="1408"/>
      <c r="S326" s="1406">
        <v>6</v>
      </c>
      <c r="T326" s="1407"/>
      <c r="U326" s="1408"/>
      <c r="V326" s="1406" t="s">
        <v>182</v>
      </c>
      <c r="W326" s="1407"/>
      <c r="X326" s="1408"/>
      <c r="Y326" s="1406" t="s">
        <v>179</v>
      </c>
      <c r="Z326" s="1407"/>
      <c r="AA326" s="1409"/>
      <c r="AB326" s="515"/>
      <c r="AC326" s="1405" t="s">
        <v>180</v>
      </c>
      <c r="AD326" s="1406">
        <v>1</v>
      </c>
      <c r="AE326" s="1407"/>
      <c r="AF326" s="1408"/>
      <c r="AG326" s="1406">
        <v>2</v>
      </c>
      <c r="AH326" s="1407"/>
      <c r="AI326" s="1408"/>
      <c r="AJ326" s="1406">
        <v>3</v>
      </c>
      <c r="AK326" s="1407"/>
      <c r="AL326" s="1408"/>
      <c r="AM326" s="1406">
        <v>4</v>
      </c>
      <c r="AN326" s="1407"/>
      <c r="AO326" s="1408"/>
      <c r="AP326" s="1406">
        <v>5</v>
      </c>
      <c r="AQ326" s="1407"/>
      <c r="AR326" s="1408"/>
      <c r="AS326" s="1406">
        <v>6</v>
      </c>
      <c r="AT326" s="1407"/>
      <c r="AU326" s="1408"/>
      <c r="AV326" s="1406" t="s">
        <v>182</v>
      </c>
      <c r="AW326" s="1407"/>
      <c r="AX326" s="1408"/>
      <c r="AY326" s="1406" t="s">
        <v>179</v>
      </c>
      <c r="AZ326" s="1407"/>
      <c r="BA326" s="1409"/>
      <c r="BC326" s="1405" t="s">
        <v>180</v>
      </c>
      <c r="BD326" s="1406">
        <v>1</v>
      </c>
      <c r="BE326" s="1407"/>
      <c r="BF326" s="1408"/>
      <c r="BG326" s="1406">
        <v>2</v>
      </c>
      <c r="BH326" s="1407"/>
      <c r="BI326" s="1408"/>
      <c r="BJ326" s="1406">
        <v>3</v>
      </c>
      <c r="BK326" s="1407"/>
      <c r="BL326" s="1408"/>
      <c r="BM326" s="1406">
        <v>4</v>
      </c>
      <c r="BN326" s="1407"/>
      <c r="BO326" s="1408"/>
      <c r="BP326" s="1406">
        <v>5</v>
      </c>
      <c r="BQ326" s="1407"/>
      <c r="BR326" s="1408"/>
      <c r="BS326" s="1406">
        <v>6</v>
      </c>
      <c r="BT326" s="1407"/>
      <c r="BU326" s="1408"/>
      <c r="BV326" s="1406" t="s">
        <v>182</v>
      </c>
      <c r="BW326" s="1407"/>
      <c r="BX326" s="1408"/>
      <c r="BY326" s="1406" t="s">
        <v>179</v>
      </c>
      <c r="BZ326" s="1407"/>
      <c r="CA326" s="1409"/>
    </row>
    <row r="327" spans="3:79" s="514" customFormat="1" ht="15.75">
      <c r="C327" s="1405"/>
      <c r="D327" s="518" t="s">
        <v>240</v>
      </c>
      <c r="E327" s="518" t="s">
        <v>241</v>
      </c>
      <c r="F327" s="518" t="s">
        <v>234</v>
      </c>
      <c r="G327" s="518" t="s">
        <v>240</v>
      </c>
      <c r="H327" s="518" t="s">
        <v>241</v>
      </c>
      <c r="I327" s="518" t="s">
        <v>234</v>
      </c>
      <c r="J327" s="518" t="s">
        <v>240</v>
      </c>
      <c r="K327" s="518" t="s">
        <v>241</v>
      </c>
      <c r="L327" s="518" t="s">
        <v>234</v>
      </c>
      <c r="M327" s="518" t="s">
        <v>240</v>
      </c>
      <c r="N327" s="518" t="s">
        <v>241</v>
      </c>
      <c r="O327" s="518" t="s">
        <v>234</v>
      </c>
      <c r="P327" s="518" t="s">
        <v>240</v>
      </c>
      <c r="Q327" s="518" t="s">
        <v>241</v>
      </c>
      <c r="R327" s="518" t="s">
        <v>234</v>
      </c>
      <c r="S327" s="518" t="s">
        <v>240</v>
      </c>
      <c r="T327" s="518" t="s">
        <v>241</v>
      </c>
      <c r="U327" s="518" t="s">
        <v>234</v>
      </c>
      <c r="V327" s="518" t="s">
        <v>240</v>
      </c>
      <c r="W327" s="518" t="s">
        <v>241</v>
      </c>
      <c r="X327" s="518" t="s">
        <v>234</v>
      </c>
      <c r="Y327" s="518" t="s">
        <v>240</v>
      </c>
      <c r="Z327" s="518" t="s">
        <v>241</v>
      </c>
      <c r="AA327" s="518" t="s">
        <v>234</v>
      </c>
      <c r="AB327" s="515"/>
      <c r="AC327" s="1405"/>
      <c r="AD327" s="518" t="s">
        <v>240</v>
      </c>
      <c r="AE327" s="518" t="s">
        <v>241</v>
      </c>
      <c r="AF327" s="518" t="s">
        <v>234</v>
      </c>
      <c r="AG327" s="518" t="s">
        <v>240</v>
      </c>
      <c r="AH327" s="518" t="s">
        <v>241</v>
      </c>
      <c r="AI327" s="518" t="s">
        <v>234</v>
      </c>
      <c r="AJ327" s="518" t="s">
        <v>240</v>
      </c>
      <c r="AK327" s="518" t="s">
        <v>241</v>
      </c>
      <c r="AL327" s="518" t="s">
        <v>234</v>
      </c>
      <c r="AM327" s="518" t="s">
        <v>240</v>
      </c>
      <c r="AN327" s="518" t="s">
        <v>241</v>
      </c>
      <c r="AO327" s="518" t="s">
        <v>234</v>
      </c>
      <c r="AP327" s="518" t="s">
        <v>240</v>
      </c>
      <c r="AQ327" s="518" t="s">
        <v>241</v>
      </c>
      <c r="AR327" s="518" t="s">
        <v>234</v>
      </c>
      <c r="AS327" s="518" t="s">
        <v>240</v>
      </c>
      <c r="AT327" s="518" t="s">
        <v>241</v>
      </c>
      <c r="AU327" s="518" t="s">
        <v>234</v>
      </c>
      <c r="AV327" s="518" t="s">
        <v>240</v>
      </c>
      <c r="AW327" s="518" t="s">
        <v>241</v>
      </c>
      <c r="AX327" s="518" t="s">
        <v>234</v>
      </c>
      <c r="AY327" s="518" t="s">
        <v>240</v>
      </c>
      <c r="AZ327" s="518" t="s">
        <v>241</v>
      </c>
      <c r="BA327" s="518" t="s">
        <v>234</v>
      </c>
      <c r="BC327" s="1405"/>
      <c r="BD327" s="518" t="s">
        <v>240</v>
      </c>
      <c r="BE327" s="518" t="s">
        <v>241</v>
      </c>
      <c r="BF327" s="518" t="s">
        <v>234</v>
      </c>
      <c r="BG327" s="518" t="s">
        <v>240</v>
      </c>
      <c r="BH327" s="518" t="s">
        <v>241</v>
      </c>
      <c r="BI327" s="518" t="s">
        <v>234</v>
      </c>
      <c r="BJ327" s="518" t="s">
        <v>240</v>
      </c>
      <c r="BK327" s="518" t="s">
        <v>241</v>
      </c>
      <c r="BL327" s="518" t="s">
        <v>234</v>
      </c>
      <c r="BM327" s="518" t="s">
        <v>240</v>
      </c>
      <c r="BN327" s="518" t="s">
        <v>241</v>
      </c>
      <c r="BO327" s="518" t="s">
        <v>234</v>
      </c>
      <c r="BP327" s="518" t="s">
        <v>240</v>
      </c>
      <c r="BQ327" s="518" t="s">
        <v>241</v>
      </c>
      <c r="BR327" s="518" t="s">
        <v>234</v>
      </c>
      <c r="BS327" s="518" t="s">
        <v>240</v>
      </c>
      <c r="BT327" s="518" t="s">
        <v>241</v>
      </c>
      <c r="BU327" s="518" t="s">
        <v>234</v>
      </c>
      <c r="BV327" s="518" t="s">
        <v>240</v>
      </c>
      <c r="BW327" s="518" t="s">
        <v>241</v>
      </c>
      <c r="BX327" s="518" t="s">
        <v>234</v>
      </c>
      <c r="BY327" s="518" t="s">
        <v>240</v>
      </c>
      <c r="BZ327" s="518" t="s">
        <v>241</v>
      </c>
      <c r="CA327" s="518" t="s">
        <v>234</v>
      </c>
    </row>
    <row r="328" spans="3:79" s="514" customFormat="1" ht="15.75">
      <c r="C328" s="519" t="s">
        <v>183</v>
      </c>
      <c r="D328" s="740"/>
      <c r="E328" s="740"/>
      <c r="F328" s="520">
        <f>SUM(D328:E328)</f>
        <v>0</v>
      </c>
      <c r="G328" s="740"/>
      <c r="H328" s="740"/>
      <c r="I328" s="520">
        <f>SUM(G328:H328)</f>
        <v>0</v>
      </c>
      <c r="J328" s="740"/>
      <c r="K328" s="740"/>
      <c r="L328" s="520">
        <f>SUM(J328:K328)</f>
        <v>0</v>
      </c>
      <c r="M328" s="740"/>
      <c r="N328" s="740"/>
      <c r="O328" s="520">
        <f>SUM(M328:N328)</f>
        <v>0</v>
      </c>
      <c r="P328" s="740"/>
      <c r="Q328" s="740"/>
      <c r="R328" s="520">
        <f>SUM(P328:Q328)</f>
        <v>0</v>
      </c>
      <c r="S328" s="740"/>
      <c r="T328" s="740"/>
      <c r="U328" s="520">
        <f>SUM(S328:T328)</f>
        <v>0</v>
      </c>
      <c r="V328" s="740"/>
      <c r="W328" s="740"/>
      <c r="X328" s="520">
        <f>V328+W328</f>
        <v>0</v>
      </c>
      <c r="Y328" s="521">
        <f t="shared" ref="Y328:Z335" si="982">D328+G328+J328+M328+P328+S328+V328</f>
        <v>0</v>
      </c>
      <c r="Z328" s="521">
        <f t="shared" si="982"/>
        <v>0</v>
      </c>
      <c r="AA328" s="522">
        <f>Y328+Z328</f>
        <v>0</v>
      </c>
      <c r="AB328" s="512"/>
      <c r="AC328" s="519" t="s">
        <v>183</v>
      </c>
      <c r="AD328" s="520"/>
      <c r="AE328" s="520"/>
      <c r="AF328" s="520">
        <f>SUM(AD328:AE328)</f>
        <v>0</v>
      </c>
      <c r="AG328" s="520"/>
      <c r="AH328" s="520"/>
      <c r="AI328" s="520">
        <f>SUM(AG328:AH328)</f>
        <v>0</v>
      </c>
      <c r="AJ328" s="520"/>
      <c r="AK328" s="520"/>
      <c r="AL328" s="520">
        <f>SUM(AJ328:AK328)</f>
        <v>0</v>
      </c>
      <c r="AM328" s="520"/>
      <c r="AN328" s="520"/>
      <c r="AO328" s="520">
        <f>SUM(AM328:AN328)</f>
        <v>0</v>
      </c>
      <c r="AP328" s="520"/>
      <c r="AQ328" s="520"/>
      <c r="AR328" s="520">
        <f>SUM(AP328:AQ328)</f>
        <v>0</v>
      </c>
      <c r="AS328" s="520"/>
      <c r="AT328" s="520"/>
      <c r="AU328" s="520">
        <f>SUM(AS328:AT328)</f>
        <v>0</v>
      </c>
      <c r="AV328" s="520"/>
      <c r="AW328" s="520"/>
      <c r="AX328" s="520">
        <f>SUM(AV328:AW328)</f>
        <v>0</v>
      </c>
      <c r="AY328" s="521">
        <f>AD328+AG328+AJ328+AM328+AP328+AS328+AV328</f>
        <v>0</v>
      </c>
      <c r="AZ328" s="521">
        <f>AE328+AH328+AK328+AN328+AQ328+AT328+AW328</f>
        <v>0</v>
      </c>
      <c r="BA328" s="522">
        <f>AY328+AZ328</f>
        <v>0</v>
      </c>
      <c r="BC328" s="519" t="s">
        <v>183</v>
      </c>
      <c r="BD328" s="520">
        <f t="shared" ref="BD328:BD336" si="983">D328+AD328</f>
        <v>0</v>
      </c>
      <c r="BE328" s="520">
        <f t="shared" ref="BE328:BE336" si="984">E328+AE328</f>
        <v>0</v>
      </c>
      <c r="BF328" s="520">
        <f t="shared" ref="BF328:BF336" si="985">F328+AF328</f>
        <v>0</v>
      </c>
      <c r="BG328" s="520">
        <f t="shared" ref="BG328:BG336" si="986">G328+AG328</f>
        <v>0</v>
      </c>
      <c r="BH328" s="520">
        <f t="shared" ref="BH328:BH336" si="987">H328+AH328</f>
        <v>0</v>
      </c>
      <c r="BI328" s="520">
        <f t="shared" ref="BI328:BI336" si="988">I328+AI328</f>
        <v>0</v>
      </c>
      <c r="BJ328" s="520">
        <f t="shared" ref="BJ328:BJ336" si="989">J328+AJ328</f>
        <v>0</v>
      </c>
      <c r="BK328" s="520">
        <f t="shared" ref="BK328:BK336" si="990">K328+AK328</f>
        <v>0</v>
      </c>
      <c r="BL328" s="520">
        <f t="shared" ref="BL328:BL336" si="991">L328+AL328</f>
        <v>0</v>
      </c>
      <c r="BM328" s="520">
        <f t="shared" ref="BM328:BM336" si="992">M328+AM328</f>
        <v>0</v>
      </c>
      <c r="BN328" s="520">
        <f t="shared" ref="BN328:BN336" si="993">N328+AN328</f>
        <v>0</v>
      </c>
      <c r="BO328" s="520">
        <f t="shared" ref="BO328:BO336" si="994">O328+AO328</f>
        <v>0</v>
      </c>
      <c r="BP328" s="520">
        <f t="shared" ref="BP328:BP336" si="995">P328+AP328</f>
        <v>0</v>
      </c>
      <c r="BQ328" s="520">
        <f t="shared" ref="BQ328:BQ336" si="996">Q328+AQ328</f>
        <v>0</v>
      </c>
      <c r="BR328" s="520">
        <f t="shared" ref="BR328:BR336" si="997">R328+AR328</f>
        <v>0</v>
      </c>
      <c r="BS328" s="520">
        <f t="shared" ref="BS328:BS336" si="998">S328+AS328</f>
        <v>0</v>
      </c>
      <c r="BT328" s="520">
        <f t="shared" ref="BT328:BT336" si="999">T328+AT328</f>
        <v>0</v>
      </c>
      <c r="BU328" s="520">
        <f t="shared" ref="BU328:BU336" si="1000">U328+AU328</f>
        <v>0</v>
      </c>
      <c r="BV328" s="520">
        <f t="shared" ref="BV328:BV336" si="1001">V328+AV328</f>
        <v>0</v>
      </c>
      <c r="BW328" s="520">
        <f t="shared" ref="BW328:BW336" si="1002">W328+AW328</f>
        <v>0</v>
      </c>
      <c r="BX328" s="520">
        <f t="shared" ref="BX328:BX336" si="1003">X328+AX328</f>
        <v>0</v>
      </c>
      <c r="BY328" s="520">
        <f t="shared" ref="BY328:BY336" si="1004">Y328+AY328</f>
        <v>0</v>
      </c>
      <c r="BZ328" s="520">
        <f t="shared" ref="BZ328:BZ336" si="1005">Z328+AZ328</f>
        <v>0</v>
      </c>
      <c r="CA328" s="520">
        <f t="shared" ref="CA328:CA336" si="1006">AA328+BA328</f>
        <v>0</v>
      </c>
    </row>
    <row r="329" spans="3:79" s="514" customFormat="1" ht="15.75">
      <c r="C329" s="519" t="s">
        <v>259</v>
      </c>
      <c r="D329" s="740">
        <v>1</v>
      </c>
      <c r="E329" s="740">
        <v>0</v>
      </c>
      <c r="F329" s="520">
        <f t="shared" ref="F329:F335" si="1007">SUM(D329:E329)</f>
        <v>1</v>
      </c>
      <c r="G329" s="740">
        <v>0</v>
      </c>
      <c r="H329" s="740">
        <v>0</v>
      </c>
      <c r="I329" s="520">
        <f t="shared" ref="I329:I335" si="1008">SUM(G329:H329)</f>
        <v>0</v>
      </c>
      <c r="J329" s="740">
        <v>0</v>
      </c>
      <c r="K329" s="740">
        <v>0</v>
      </c>
      <c r="L329" s="520">
        <f t="shared" ref="L329:L335" si="1009">SUM(J329:K329)</f>
        <v>0</v>
      </c>
      <c r="M329" s="740">
        <v>0</v>
      </c>
      <c r="N329" s="740">
        <v>0</v>
      </c>
      <c r="O329" s="520">
        <f t="shared" ref="O329:O335" si="1010">SUM(M329:N329)</f>
        <v>0</v>
      </c>
      <c r="P329" s="740">
        <v>0</v>
      </c>
      <c r="Q329" s="740">
        <v>0</v>
      </c>
      <c r="R329" s="520">
        <f t="shared" ref="R329:R335" si="1011">SUM(P329:Q329)</f>
        <v>0</v>
      </c>
      <c r="S329" s="740">
        <v>0</v>
      </c>
      <c r="T329" s="740">
        <v>0</v>
      </c>
      <c r="U329" s="520">
        <f t="shared" ref="U329:U335" si="1012">SUM(S329:T329)</f>
        <v>0</v>
      </c>
      <c r="V329" s="740"/>
      <c r="W329" s="740"/>
      <c r="X329" s="520">
        <f t="shared" ref="X329:X335" si="1013">V329+W329</f>
        <v>0</v>
      </c>
      <c r="Y329" s="521">
        <f t="shared" si="982"/>
        <v>1</v>
      </c>
      <c r="Z329" s="521">
        <f t="shared" si="982"/>
        <v>0</v>
      </c>
      <c r="AA329" s="522">
        <f t="shared" ref="AA329:AA335" si="1014">Y329+Z329</f>
        <v>1</v>
      </c>
      <c r="AB329" s="512"/>
      <c r="AC329" s="519" t="s">
        <v>259</v>
      </c>
      <c r="AD329" s="520">
        <v>6</v>
      </c>
      <c r="AE329" s="520">
        <v>4</v>
      </c>
      <c r="AF329" s="520">
        <f t="shared" ref="AF329:AF335" si="1015">SUM(AD329:AE329)</f>
        <v>10</v>
      </c>
      <c r="AG329" s="520">
        <v>0</v>
      </c>
      <c r="AH329" s="520">
        <v>0</v>
      </c>
      <c r="AI329" s="520">
        <f t="shared" ref="AI329:AI335" si="1016">SUM(AG329:AH329)</f>
        <v>0</v>
      </c>
      <c r="AJ329" s="520">
        <v>0</v>
      </c>
      <c r="AK329" s="520">
        <v>0</v>
      </c>
      <c r="AL329" s="520">
        <f t="shared" ref="AL329:AL335" si="1017">SUM(AJ329:AK329)</f>
        <v>0</v>
      </c>
      <c r="AM329" s="520">
        <v>0</v>
      </c>
      <c r="AN329" s="520">
        <v>0</v>
      </c>
      <c r="AO329" s="520">
        <f t="shared" ref="AO329:AO335" si="1018">SUM(AM329:AN329)</f>
        <v>0</v>
      </c>
      <c r="AP329" s="520">
        <v>0</v>
      </c>
      <c r="AQ329" s="520">
        <v>0</v>
      </c>
      <c r="AR329" s="520">
        <f t="shared" ref="AR329:AR335" si="1019">SUM(AP329:AQ329)</f>
        <v>0</v>
      </c>
      <c r="AS329" s="520">
        <v>0</v>
      </c>
      <c r="AT329" s="520">
        <v>0</v>
      </c>
      <c r="AU329" s="520">
        <f t="shared" ref="AU329:AU335" si="1020">SUM(AS329:AT329)</f>
        <v>0</v>
      </c>
      <c r="AV329" s="520"/>
      <c r="AW329" s="520"/>
      <c r="AX329" s="520">
        <f t="shared" ref="AX329:AX335" si="1021">SUM(AV329:AW329)</f>
        <v>0</v>
      </c>
      <c r="AY329" s="521">
        <f t="shared" ref="AY329:AY335" si="1022">AD329+AG329+AJ329+AM329+AP329+AS329+AV329</f>
        <v>6</v>
      </c>
      <c r="AZ329" s="521">
        <f t="shared" ref="AZ329:AZ335" si="1023">AE329+AH329+AK329+AN329+AQ329+AT329+AW329</f>
        <v>4</v>
      </c>
      <c r="BA329" s="522">
        <f t="shared" ref="BA329:BA335" si="1024">AY329+AZ329</f>
        <v>10</v>
      </c>
      <c r="BC329" s="519" t="s">
        <v>259</v>
      </c>
      <c r="BD329" s="520">
        <f t="shared" si="983"/>
        <v>7</v>
      </c>
      <c r="BE329" s="520">
        <f t="shared" si="984"/>
        <v>4</v>
      </c>
      <c r="BF329" s="520">
        <f t="shared" si="985"/>
        <v>11</v>
      </c>
      <c r="BG329" s="520">
        <f t="shared" si="986"/>
        <v>0</v>
      </c>
      <c r="BH329" s="520">
        <f t="shared" si="987"/>
        <v>0</v>
      </c>
      <c r="BI329" s="520">
        <f t="shared" si="988"/>
        <v>0</v>
      </c>
      <c r="BJ329" s="520">
        <f t="shared" si="989"/>
        <v>0</v>
      </c>
      <c r="BK329" s="520">
        <f t="shared" si="990"/>
        <v>0</v>
      </c>
      <c r="BL329" s="520">
        <f t="shared" si="991"/>
        <v>0</v>
      </c>
      <c r="BM329" s="520">
        <f t="shared" si="992"/>
        <v>0</v>
      </c>
      <c r="BN329" s="520">
        <f t="shared" si="993"/>
        <v>0</v>
      </c>
      <c r="BO329" s="520">
        <f t="shared" si="994"/>
        <v>0</v>
      </c>
      <c r="BP329" s="520">
        <f t="shared" si="995"/>
        <v>0</v>
      </c>
      <c r="BQ329" s="520">
        <f t="shared" si="996"/>
        <v>0</v>
      </c>
      <c r="BR329" s="520">
        <f t="shared" si="997"/>
        <v>0</v>
      </c>
      <c r="BS329" s="520">
        <f t="shared" si="998"/>
        <v>0</v>
      </c>
      <c r="BT329" s="520">
        <f t="shared" si="999"/>
        <v>0</v>
      </c>
      <c r="BU329" s="520">
        <f t="shared" si="1000"/>
        <v>0</v>
      </c>
      <c r="BV329" s="520">
        <f t="shared" si="1001"/>
        <v>0</v>
      </c>
      <c r="BW329" s="520">
        <f t="shared" si="1002"/>
        <v>0</v>
      </c>
      <c r="BX329" s="520">
        <f t="shared" si="1003"/>
        <v>0</v>
      </c>
      <c r="BY329" s="520">
        <f t="shared" si="1004"/>
        <v>7</v>
      </c>
      <c r="BZ329" s="520">
        <f t="shared" si="1005"/>
        <v>4</v>
      </c>
      <c r="CA329" s="520">
        <f t="shared" si="1006"/>
        <v>11</v>
      </c>
    </row>
    <row r="330" spans="3:79" s="514" customFormat="1" ht="15.75">
      <c r="C330" s="519" t="s">
        <v>260</v>
      </c>
      <c r="D330" s="740">
        <v>17</v>
      </c>
      <c r="E330" s="740">
        <v>16</v>
      </c>
      <c r="F330" s="520">
        <f t="shared" si="1007"/>
        <v>33</v>
      </c>
      <c r="G330" s="740">
        <v>12</v>
      </c>
      <c r="H330" s="740">
        <v>20</v>
      </c>
      <c r="I330" s="520">
        <f t="shared" si="1008"/>
        <v>32</v>
      </c>
      <c r="J330" s="740">
        <v>9</v>
      </c>
      <c r="K330" s="740">
        <v>8</v>
      </c>
      <c r="L330" s="520">
        <f t="shared" si="1009"/>
        <v>17</v>
      </c>
      <c r="M330" s="740">
        <v>0</v>
      </c>
      <c r="N330" s="740">
        <v>0</v>
      </c>
      <c r="O330" s="520">
        <f t="shared" si="1010"/>
        <v>0</v>
      </c>
      <c r="P330" s="740">
        <v>0</v>
      </c>
      <c r="Q330" s="740">
        <v>0</v>
      </c>
      <c r="R330" s="520">
        <f t="shared" si="1011"/>
        <v>0</v>
      </c>
      <c r="S330" s="740">
        <v>0</v>
      </c>
      <c r="T330" s="740">
        <v>0</v>
      </c>
      <c r="U330" s="520">
        <f t="shared" si="1012"/>
        <v>0</v>
      </c>
      <c r="V330" s="740"/>
      <c r="W330" s="740"/>
      <c r="X330" s="520">
        <f t="shared" si="1013"/>
        <v>0</v>
      </c>
      <c r="Y330" s="521">
        <f t="shared" si="982"/>
        <v>38</v>
      </c>
      <c r="Z330" s="521">
        <f t="shared" si="982"/>
        <v>44</v>
      </c>
      <c r="AA330" s="522">
        <f t="shared" si="1014"/>
        <v>82</v>
      </c>
      <c r="AB330" s="512"/>
      <c r="AC330" s="519" t="s">
        <v>260</v>
      </c>
      <c r="AD330" s="520">
        <v>447</v>
      </c>
      <c r="AE330" s="520">
        <v>439</v>
      </c>
      <c r="AF330" s="520">
        <f t="shared" si="1015"/>
        <v>886</v>
      </c>
      <c r="AG330" s="520">
        <v>1116</v>
      </c>
      <c r="AH330" s="520">
        <v>1117</v>
      </c>
      <c r="AI330" s="520">
        <f t="shared" si="1016"/>
        <v>2233</v>
      </c>
      <c r="AJ330" s="520">
        <v>489</v>
      </c>
      <c r="AK330" s="520">
        <v>505</v>
      </c>
      <c r="AL330" s="520">
        <f t="shared" si="1017"/>
        <v>994</v>
      </c>
      <c r="AM330" s="520">
        <v>0</v>
      </c>
      <c r="AN330" s="520">
        <v>0</v>
      </c>
      <c r="AO330" s="520">
        <f t="shared" si="1018"/>
        <v>0</v>
      </c>
      <c r="AP330" s="520">
        <v>0</v>
      </c>
      <c r="AQ330" s="520">
        <v>0</v>
      </c>
      <c r="AR330" s="520">
        <f t="shared" si="1019"/>
        <v>0</v>
      </c>
      <c r="AS330" s="520">
        <v>0</v>
      </c>
      <c r="AT330" s="520">
        <v>0</v>
      </c>
      <c r="AU330" s="520">
        <f t="shared" si="1020"/>
        <v>0</v>
      </c>
      <c r="AV330" s="520"/>
      <c r="AW330" s="520"/>
      <c r="AX330" s="520">
        <f t="shared" si="1021"/>
        <v>0</v>
      </c>
      <c r="AY330" s="521">
        <f t="shared" si="1022"/>
        <v>2052</v>
      </c>
      <c r="AZ330" s="521">
        <f t="shared" si="1023"/>
        <v>2061</v>
      </c>
      <c r="BA330" s="522">
        <f t="shared" si="1024"/>
        <v>4113</v>
      </c>
      <c r="BC330" s="519" t="s">
        <v>260</v>
      </c>
      <c r="BD330" s="520">
        <f t="shared" si="983"/>
        <v>464</v>
      </c>
      <c r="BE330" s="520">
        <f t="shared" si="984"/>
        <v>455</v>
      </c>
      <c r="BF330" s="520">
        <f t="shared" si="985"/>
        <v>919</v>
      </c>
      <c r="BG330" s="520">
        <f t="shared" si="986"/>
        <v>1128</v>
      </c>
      <c r="BH330" s="520">
        <f t="shared" si="987"/>
        <v>1137</v>
      </c>
      <c r="BI330" s="520">
        <f t="shared" si="988"/>
        <v>2265</v>
      </c>
      <c r="BJ330" s="520">
        <f t="shared" si="989"/>
        <v>498</v>
      </c>
      <c r="BK330" s="520">
        <f t="shared" si="990"/>
        <v>513</v>
      </c>
      <c r="BL330" s="520">
        <f t="shared" si="991"/>
        <v>1011</v>
      </c>
      <c r="BM330" s="520">
        <f t="shared" si="992"/>
        <v>0</v>
      </c>
      <c r="BN330" s="520">
        <f t="shared" si="993"/>
        <v>0</v>
      </c>
      <c r="BO330" s="520">
        <f t="shared" si="994"/>
        <v>0</v>
      </c>
      <c r="BP330" s="520">
        <f t="shared" si="995"/>
        <v>0</v>
      </c>
      <c r="BQ330" s="520">
        <f t="shared" si="996"/>
        <v>0</v>
      </c>
      <c r="BR330" s="520">
        <f t="shared" si="997"/>
        <v>0</v>
      </c>
      <c r="BS330" s="520">
        <f t="shared" si="998"/>
        <v>0</v>
      </c>
      <c r="BT330" s="520">
        <f t="shared" si="999"/>
        <v>0</v>
      </c>
      <c r="BU330" s="520">
        <f t="shared" si="1000"/>
        <v>0</v>
      </c>
      <c r="BV330" s="520">
        <f t="shared" si="1001"/>
        <v>0</v>
      </c>
      <c r="BW330" s="520">
        <f t="shared" si="1002"/>
        <v>0</v>
      </c>
      <c r="BX330" s="520">
        <f t="shared" si="1003"/>
        <v>0</v>
      </c>
      <c r="BY330" s="520">
        <f t="shared" si="1004"/>
        <v>2090</v>
      </c>
      <c r="BZ330" s="520">
        <f t="shared" si="1005"/>
        <v>2105</v>
      </c>
      <c r="CA330" s="520">
        <f t="shared" si="1006"/>
        <v>4195</v>
      </c>
    </row>
    <row r="331" spans="3:79" s="514" customFormat="1" ht="15.75">
      <c r="C331" s="519" t="s">
        <v>261</v>
      </c>
      <c r="D331" s="740">
        <v>24</v>
      </c>
      <c r="E331" s="740">
        <v>20</v>
      </c>
      <c r="F331" s="520">
        <f t="shared" si="1007"/>
        <v>44</v>
      </c>
      <c r="G331" s="740">
        <v>54</v>
      </c>
      <c r="H331" s="740">
        <v>50</v>
      </c>
      <c r="I331" s="520">
        <f t="shared" si="1008"/>
        <v>104</v>
      </c>
      <c r="J331" s="740">
        <v>19</v>
      </c>
      <c r="K331" s="740">
        <v>16</v>
      </c>
      <c r="L331" s="520">
        <f t="shared" si="1009"/>
        <v>35</v>
      </c>
      <c r="M331" s="740">
        <v>16</v>
      </c>
      <c r="N331" s="740">
        <v>15</v>
      </c>
      <c r="O331" s="520">
        <f t="shared" si="1010"/>
        <v>31</v>
      </c>
      <c r="P331" s="740">
        <v>2</v>
      </c>
      <c r="Q331" s="740">
        <v>1</v>
      </c>
      <c r="R331" s="520">
        <f t="shared" si="1011"/>
        <v>3</v>
      </c>
      <c r="S331" s="740">
        <v>1</v>
      </c>
      <c r="T331" s="740">
        <v>0</v>
      </c>
      <c r="U331" s="520">
        <f t="shared" si="1012"/>
        <v>1</v>
      </c>
      <c r="V331" s="740"/>
      <c r="W331" s="740"/>
      <c r="X331" s="520">
        <f t="shared" si="1013"/>
        <v>0</v>
      </c>
      <c r="Y331" s="521">
        <f t="shared" si="982"/>
        <v>116</v>
      </c>
      <c r="Z331" s="521">
        <f t="shared" si="982"/>
        <v>102</v>
      </c>
      <c r="AA331" s="522">
        <f t="shared" si="1014"/>
        <v>218</v>
      </c>
      <c r="AB331" s="512"/>
      <c r="AC331" s="519" t="s">
        <v>261</v>
      </c>
      <c r="AD331" s="520">
        <v>525</v>
      </c>
      <c r="AE331" s="520">
        <v>397</v>
      </c>
      <c r="AF331" s="520">
        <f t="shared" si="1015"/>
        <v>922</v>
      </c>
      <c r="AG331" s="520">
        <v>1277</v>
      </c>
      <c r="AH331" s="520">
        <v>1222</v>
      </c>
      <c r="AI331" s="520">
        <f t="shared" si="1016"/>
        <v>2499</v>
      </c>
      <c r="AJ331" s="520">
        <v>785</v>
      </c>
      <c r="AK331" s="520">
        <v>808</v>
      </c>
      <c r="AL331" s="520">
        <f t="shared" si="1017"/>
        <v>1593</v>
      </c>
      <c r="AM331" s="520">
        <v>825</v>
      </c>
      <c r="AN331" s="520">
        <v>756</v>
      </c>
      <c r="AO331" s="520">
        <f t="shared" si="1018"/>
        <v>1581</v>
      </c>
      <c r="AP331" s="520">
        <v>84</v>
      </c>
      <c r="AQ331" s="520">
        <v>14</v>
      </c>
      <c r="AR331" s="520">
        <f t="shared" si="1019"/>
        <v>98</v>
      </c>
      <c r="AS331" s="520">
        <v>1</v>
      </c>
      <c r="AT331" s="520">
        <v>1</v>
      </c>
      <c r="AU331" s="520">
        <f t="shared" si="1020"/>
        <v>2</v>
      </c>
      <c r="AV331" s="520"/>
      <c r="AW331" s="520"/>
      <c r="AX331" s="520">
        <f t="shared" si="1021"/>
        <v>0</v>
      </c>
      <c r="AY331" s="521">
        <f t="shared" si="1022"/>
        <v>3497</v>
      </c>
      <c r="AZ331" s="521">
        <f t="shared" si="1023"/>
        <v>3198</v>
      </c>
      <c r="BA331" s="522">
        <f t="shared" si="1024"/>
        <v>6695</v>
      </c>
      <c r="BC331" s="519" t="s">
        <v>261</v>
      </c>
      <c r="BD331" s="520">
        <f t="shared" si="983"/>
        <v>549</v>
      </c>
      <c r="BE331" s="520">
        <f t="shared" si="984"/>
        <v>417</v>
      </c>
      <c r="BF331" s="520">
        <f t="shared" si="985"/>
        <v>966</v>
      </c>
      <c r="BG331" s="520">
        <f t="shared" si="986"/>
        <v>1331</v>
      </c>
      <c r="BH331" s="520">
        <f t="shared" si="987"/>
        <v>1272</v>
      </c>
      <c r="BI331" s="520">
        <f t="shared" si="988"/>
        <v>2603</v>
      </c>
      <c r="BJ331" s="520">
        <f t="shared" si="989"/>
        <v>804</v>
      </c>
      <c r="BK331" s="520">
        <f t="shared" si="990"/>
        <v>824</v>
      </c>
      <c r="BL331" s="520">
        <f t="shared" si="991"/>
        <v>1628</v>
      </c>
      <c r="BM331" s="520">
        <f t="shared" si="992"/>
        <v>841</v>
      </c>
      <c r="BN331" s="520">
        <f t="shared" si="993"/>
        <v>771</v>
      </c>
      <c r="BO331" s="520">
        <f t="shared" si="994"/>
        <v>1612</v>
      </c>
      <c r="BP331" s="520">
        <f t="shared" si="995"/>
        <v>86</v>
      </c>
      <c r="BQ331" s="520">
        <f t="shared" si="996"/>
        <v>15</v>
      </c>
      <c r="BR331" s="520">
        <f t="shared" si="997"/>
        <v>101</v>
      </c>
      <c r="BS331" s="520">
        <f t="shared" si="998"/>
        <v>2</v>
      </c>
      <c r="BT331" s="520">
        <f t="shared" si="999"/>
        <v>1</v>
      </c>
      <c r="BU331" s="520">
        <f t="shared" si="1000"/>
        <v>3</v>
      </c>
      <c r="BV331" s="520">
        <f t="shared" si="1001"/>
        <v>0</v>
      </c>
      <c r="BW331" s="520">
        <f t="shared" si="1002"/>
        <v>0</v>
      </c>
      <c r="BX331" s="520">
        <f t="shared" si="1003"/>
        <v>0</v>
      </c>
      <c r="BY331" s="520">
        <f t="shared" si="1004"/>
        <v>3613</v>
      </c>
      <c r="BZ331" s="520">
        <f t="shared" si="1005"/>
        <v>3300</v>
      </c>
      <c r="CA331" s="520">
        <f t="shared" si="1006"/>
        <v>6913</v>
      </c>
    </row>
    <row r="332" spans="3:79" s="514" customFormat="1" ht="15.75">
      <c r="C332" s="519" t="s">
        <v>262</v>
      </c>
      <c r="D332" s="740">
        <v>14</v>
      </c>
      <c r="E332" s="740">
        <v>14</v>
      </c>
      <c r="F332" s="520">
        <f t="shared" si="1007"/>
        <v>28</v>
      </c>
      <c r="G332" s="740">
        <v>12</v>
      </c>
      <c r="H332" s="740">
        <v>11</v>
      </c>
      <c r="I332" s="520">
        <f t="shared" si="1008"/>
        <v>23</v>
      </c>
      <c r="J332" s="740">
        <v>23</v>
      </c>
      <c r="K332" s="740">
        <v>22</v>
      </c>
      <c r="L332" s="520">
        <f t="shared" si="1009"/>
        <v>45</v>
      </c>
      <c r="M332" s="740">
        <v>20</v>
      </c>
      <c r="N332" s="740">
        <v>19</v>
      </c>
      <c r="O332" s="520">
        <f t="shared" si="1010"/>
        <v>39</v>
      </c>
      <c r="P332" s="740">
        <v>1</v>
      </c>
      <c r="Q332" s="740">
        <v>1</v>
      </c>
      <c r="R332" s="520">
        <f t="shared" si="1011"/>
        <v>2</v>
      </c>
      <c r="S332" s="740">
        <v>2</v>
      </c>
      <c r="T332" s="740">
        <v>1</v>
      </c>
      <c r="U332" s="520">
        <f t="shared" si="1012"/>
        <v>3</v>
      </c>
      <c r="V332" s="740"/>
      <c r="W332" s="740"/>
      <c r="X332" s="520">
        <f t="shared" si="1013"/>
        <v>0</v>
      </c>
      <c r="Y332" s="521">
        <f t="shared" si="982"/>
        <v>72</v>
      </c>
      <c r="Z332" s="521">
        <f t="shared" si="982"/>
        <v>68</v>
      </c>
      <c r="AA332" s="522">
        <f t="shared" si="1014"/>
        <v>140</v>
      </c>
      <c r="AB332" s="512"/>
      <c r="AC332" s="519" t="s">
        <v>262</v>
      </c>
      <c r="AD332" s="520">
        <v>347</v>
      </c>
      <c r="AE332" s="520">
        <v>183</v>
      </c>
      <c r="AF332" s="520">
        <f t="shared" si="1015"/>
        <v>530</v>
      </c>
      <c r="AG332" s="520">
        <v>369</v>
      </c>
      <c r="AH332" s="520">
        <v>455</v>
      </c>
      <c r="AI332" s="520">
        <f t="shared" si="1016"/>
        <v>824</v>
      </c>
      <c r="AJ332" s="520">
        <v>273</v>
      </c>
      <c r="AK332" s="520">
        <v>313</v>
      </c>
      <c r="AL332" s="520">
        <f t="shared" si="1017"/>
        <v>586</v>
      </c>
      <c r="AM332" s="520">
        <v>243</v>
      </c>
      <c r="AN332" s="520">
        <v>276</v>
      </c>
      <c r="AO332" s="520">
        <f t="shared" si="1018"/>
        <v>519</v>
      </c>
      <c r="AP332" s="520">
        <v>43</v>
      </c>
      <c r="AQ332" s="520">
        <v>7</v>
      </c>
      <c r="AR332" s="520">
        <f t="shared" si="1019"/>
        <v>50</v>
      </c>
      <c r="AS332" s="520">
        <v>3</v>
      </c>
      <c r="AT332" s="520">
        <v>2</v>
      </c>
      <c r="AU332" s="520">
        <f t="shared" si="1020"/>
        <v>5</v>
      </c>
      <c r="AV332" s="520"/>
      <c r="AW332" s="520"/>
      <c r="AX332" s="520">
        <f t="shared" si="1021"/>
        <v>0</v>
      </c>
      <c r="AY332" s="521">
        <f t="shared" si="1022"/>
        <v>1278</v>
      </c>
      <c r="AZ332" s="521">
        <f t="shared" si="1023"/>
        <v>1236</v>
      </c>
      <c r="BA332" s="522">
        <f t="shared" si="1024"/>
        <v>2514</v>
      </c>
      <c r="BC332" s="519" t="s">
        <v>262</v>
      </c>
      <c r="BD332" s="520">
        <f t="shared" si="983"/>
        <v>361</v>
      </c>
      <c r="BE332" s="520">
        <f t="shared" si="984"/>
        <v>197</v>
      </c>
      <c r="BF332" s="520">
        <f t="shared" si="985"/>
        <v>558</v>
      </c>
      <c r="BG332" s="520">
        <f t="shared" si="986"/>
        <v>381</v>
      </c>
      <c r="BH332" s="520">
        <f t="shared" si="987"/>
        <v>466</v>
      </c>
      <c r="BI332" s="520">
        <f t="shared" si="988"/>
        <v>847</v>
      </c>
      <c r="BJ332" s="520">
        <f t="shared" si="989"/>
        <v>296</v>
      </c>
      <c r="BK332" s="520">
        <f t="shared" si="990"/>
        <v>335</v>
      </c>
      <c r="BL332" s="520">
        <f t="shared" si="991"/>
        <v>631</v>
      </c>
      <c r="BM332" s="520">
        <f t="shared" si="992"/>
        <v>263</v>
      </c>
      <c r="BN332" s="520">
        <f t="shared" si="993"/>
        <v>295</v>
      </c>
      <c r="BO332" s="520">
        <f t="shared" si="994"/>
        <v>558</v>
      </c>
      <c r="BP332" s="520">
        <f t="shared" si="995"/>
        <v>44</v>
      </c>
      <c r="BQ332" s="520">
        <f t="shared" si="996"/>
        <v>8</v>
      </c>
      <c r="BR332" s="520">
        <f t="shared" si="997"/>
        <v>52</v>
      </c>
      <c r="BS332" s="520">
        <f t="shared" si="998"/>
        <v>5</v>
      </c>
      <c r="BT332" s="520">
        <f t="shared" si="999"/>
        <v>3</v>
      </c>
      <c r="BU332" s="520">
        <f t="shared" si="1000"/>
        <v>8</v>
      </c>
      <c r="BV332" s="520">
        <f t="shared" si="1001"/>
        <v>0</v>
      </c>
      <c r="BW332" s="520">
        <f t="shared" si="1002"/>
        <v>0</v>
      </c>
      <c r="BX332" s="520">
        <f t="shared" si="1003"/>
        <v>0</v>
      </c>
      <c r="BY332" s="520">
        <f t="shared" si="1004"/>
        <v>1350</v>
      </c>
      <c r="BZ332" s="520">
        <f t="shared" si="1005"/>
        <v>1304</v>
      </c>
      <c r="CA332" s="520">
        <f t="shared" si="1006"/>
        <v>2654</v>
      </c>
    </row>
    <row r="333" spans="3:79" s="514" customFormat="1" ht="15.75">
      <c r="C333" s="519" t="s">
        <v>263</v>
      </c>
      <c r="D333" s="740">
        <v>2</v>
      </c>
      <c r="E333" s="740">
        <v>4</v>
      </c>
      <c r="F333" s="520">
        <f t="shared" si="1007"/>
        <v>6</v>
      </c>
      <c r="G333" s="740">
        <v>7</v>
      </c>
      <c r="H333" s="740">
        <v>7</v>
      </c>
      <c r="I333" s="520">
        <f t="shared" si="1008"/>
        <v>14</v>
      </c>
      <c r="J333" s="740">
        <v>14</v>
      </c>
      <c r="K333" s="740">
        <v>13</v>
      </c>
      <c r="L333" s="520">
        <f t="shared" si="1009"/>
        <v>27</v>
      </c>
      <c r="M333" s="740">
        <v>2</v>
      </c>
      <c r="N333" s="740">
        <v>2</v>
      </c>
      <c r="O333" s="520">
        <f t="shared" si="1010"/>
        <v>4</v>
      </c>
      <c r="P333" s="740">
        <v>0</v>
      </c>
      <c r="Q333" s="740">
        <v>0</v>
      </c>
      <c r="R333" s="520">
        <f t="shared" si="1011"/>
        <v>0</v>
      </c>
      <c r="S333" s="740">
        <v>0</v>
      </c>
      <c r="T333" s="740">
        <v>1</v>
      </c>
      <c r="U333" s="520">
        <f t="shared" si="1012"/>
        <v>1</v>
      </c>
      <c r="V333" s="740"/>
      <c r="W333" s="740"/>
      <c r="X333" s="520">
        <f t="shared" si="1013"/>
        <v>0</v>
      </c>
      <c r="Y333" s="521">
        <f t="shared" si="982"/>
        <v>25</v>
      </c>
      <c r="Z333" s="521">
        <f t="shared" si="982"/>
        <v>27</v>
      </c>
      <c r="AA333" s="522">
        <f t="shared" si="1014"/>
        <v>52</v>
      </c>
      <c r="AB333" s="512"/>
      <c r="AC333" s="519" t="s">
        <v>263</v>
      </c>
      <c r="AD333" s="520">
        <v>39</v>
      </c>
      <c r="AE333" s="520">
        <v>62</v>
      </c>
      <c r="AF333" s="520">
        <f t="shared" si="1015"/>
        <v>101</v>
      </c>
      <c r="AG333" s="520">
        <v>221</v>
      </c>
      <c r="AH333" s="520">
        <v>180</v>
      </c>
      <c r="AI333" s="520">
        <f t="shared" si="1016"/>
        <v>401</v>
      </c>
      <c r="AJ333" s="520">
        <v>153</v>
      </c>
      <c r="AK333" s="520">
        <v>171</v>
      </c>
      <c r="AL333" s="520">
        <f t="shared" si="1017"/>
        <v>324</v>
      </c>
      <c r="AM333" s="520">
        <v>275</v>
      </c>
      <c r="AN333" s="520">
        <v>115</v>
      </c>
      <c r="AO333" s="520">
        <f t="shared" si="1018"/>
        <v>390</v>
      </c>
      <c r="AP333" s="520">
        <v>35</v>
      </c>
      <c r="AQ333" s="520">
        <v>1</v>
      </c>
      <c r="AR333" s="520">
        <f t="shared" si="1019"/>
        <v>36</v>
      </c>
      <c r="AS333" s="520">
        <v>2</v>
      </c>
      <c r="AT333" s="520">
        <v>2</v>
      </c>
      <c r="AU333" s="520">
        <f t="shared" si="1020"/>
        <v>4</v>
      </c>
      <c r="AV333" s="520"/>
      <c r="AW333" s="520"/>
      <c r="AX333" s="520">
        <f t="shared" si="1021"/>
        <v>0</v>
      </c>
      <c r="AY333" s="521">
        <f t="shared" si="1022"/>
        <v>725</v>
      </c>
      <c r="AZ333" s="521">
        <f t="shared" si="1023"/>
        <v>531</v>
      </c>
      <c r="BA333" s="522">
        <f t="shared" si="1024"/>
        <v>1256</v>
      </c>
      <c r="BC333" s="519" t="s">
        <v>263</v>
      </c>
      <c r="BD333" s="520">
        <f t="shared" si="983"/>
        <v>41</v>
      </c>
      <c r="BE333" s="520">
        <f t="shared" si="984"/>
        <v>66</v>
      </c>
      <c r="BF333" s="520">
        <f t="shared" si="985"/>
        <v>107</v>
      </c>
      <c r="BG333" s="520">
        <f t="shared" si="986"/>
        <v>228</v>
      </c>
      <c r="BH333" s="520">
        <f t="shared" si="987"/>
        <v>187</v>
      </c>
      <c r="BI333" s="520">
        <f t="shared" si="988"/>
        <v>415</v>
      </c>
      <c r="BJ333" s="520">
        <f t="shared" si="989"/>
        <v>167</v>
      </c>
      <c r="BK333" s="520">
        <f t="shared" si="990"/>
        <v>184</v>
      </c>
      <c r="BL333" s="520">
        <f t="shared" si="991"/>
        <v>351</v>
      </c>
      <c r="BM333" s="520">
        <f t="shared" si="992"/>
        <v>277</v>
      </c>
      <c r="BN333" s="520">
        <f t="shared" si="993"/>
        <v>117</v>
      </c>
      <c r="BO333" s="520">
        <f t="shared" si="994"/>
        <v>394</v>
      </c>
      <c r="BP333" s="520">
        <f t="shared" si="995"/>
        <v>35</v>
      </c>
      <c r="BQ333" s="520">
        <f t="shared" si="996"/>
        <v>1</v>
      </c>
      <c r="BR333" s="520">
        <f t="shared" si="997"/>
        <v>36</v>
      </c>
      <c r="BS333" s="520">
        <f t="shared" si="998"/>
        <v>2</v>
      </c>
      <c r="BT333" s="520">
        <f t="shared" si="999"/>
        <v>3</v>
      </c>
      <c r="BU333" s="520">
        <f t="shared" si="1000"/>
        <v>5</v>
      </c>
      <c r="BV333" s="520">
        <f t="shared" si="1001"/>
        <v>0</v>
      </c>
      <c r="BW333" s="520">
        <f t="shared" si="1002"/>
        <v>0</v>
      </c>
      <c r="BX333" s="520">
        <f t="shared" si="1003"/>
        <v>0</v>
      </c>
      <c r="BY333" s="520">
        <f t="shared" si="1004"/>
        <v>750</v>
      </c>
      <c r="BZ333" s="520">
        <f t="shared" si="1005"/>
        <v>558</v>
      </c>
      <c r="CA333" s="520">
        <f t="shared" si="1006"/>
        <v>1308</v>
      </c>
    </row>
    <row r="334" spans="3:79" s="514" customFormat="1" ht="15.75">
      <c r="C334" s="519" t="s">
        <v>264</v>
      </c>
      <c r="D334" s="740">
        <v>0</v>
      </c>
      <c r="E334" s="740">
        <v>0</v>
      </c>
      <c r="F334" s="520">
        <f t="shared" si="1007"/>
        <v>0</v>
      </c>
      <c r="G334" s="740">
        <v>0</v>
      </c>
      <c r="H334" s="740">
        <v>0</v>
      </c>
      <c r="I334" s="520">
        <f t="shared" si="1008"/>
        <v>0</v>
      </c>
      <c r="J334" s="740">
        <v>0</v>
      </c>
      <c r="K334" s="740">
        <v>0</v>
      </c>
      <c r="L334" s="520">
        <f t="shared" si="1009"/>
        <v>0</v>
      </c>
      <c r="M334" s="740">
        <v>0</v>
      </c>
      <c r="N334" s="740">
        <v>1</v>
      </c>
      <c r="O334" s="520">
        <f t="shared" si="1010"/>
        <v>1</v>
      </c>
      <c r="P334" s="740">
        <v>0</v>
      </c>
      <c r="Q334" s="740">
        <v>0</v>
      </c>
      <c r="R334" s="520">
        <f t="shared" si="1011"/>
        <v>0</v>
      </c>
      <c r="S334" s="740">
        <v>0</v>
      </c>
      <c r="T334" s="740">
        <v>0</v>
      </c>
      <c r="U334" s="520">
        <f t="shared" si="1012"/>
        <v>0</v>
      </c>
      <c r="V334" s="740"/>
      <c r="W334" s="740"/>
      <c r="X334" s="520">
        <f t="shared" si="1013"/>
        <v>0</v>
      </c>
      <c r="Y334" s="521">
        <f t="shared" si="982"/>
        <v>0</v>
      </c>
      <c r="Z334" s="521">
        <f t="shared" si="982"/>
        <v>1</v>
      </c>
      <c r="AA334" s="522">
        <f t="shared" si="1014"/>
        <v>1</v>
      </c>
      <c r="AB334" s="512"/>
      <c r="AC334" s="519" t="s">
        <v>264</v>
      </c>
      <c r="AD334" s="520">
        <v>17</v>
      </c>
      <c r="AE334" s="520">
        <v>10</v>
      </c>
      <c r="AF334" s="520">
        <f t="shared" si="1015"/>
        <v>27</v>
      </c>
      <c r="AG334" s="520">
        <v>86</v>
      </c>
      <c r="AH334" s="520">
        <v>82</v>
      </c>
      <c r="AI334" s="520">
        <f t="shared" si="1016"/>
        <v>168</v>
      </c>
      <c r="AJ334" s="520">
        <v>17</v>
      </c>
      <c r="AK334" s="520">
        <v>10</v>
      </c>
      <c r="AL334" s="520">
        <f t="shared" si="1017"/>
        <v>27</v>
      </c>
      <c r="AM334" s="520">
        <v>35</v>
      </c>
      <c r="AN334" s="520">
        <v>31</v>
      </c>
      <c r="AO334" s="520">
        <f t="shared" si="1018"/>
        <v>66</v>
      </c>
      <c r="AP334" s="520">
        <v>26</v>
      </c>
      <c r="AQ334" s="520">
        <v>2</v>
      </c>
      <c r="AR334" s="520">
        <f t="shared" si="1019"/>
        <v>28</v>
      </c>
      <c r="AS334" s="520">
        <v>1</v>
      </c>
      <c r="AT334" s="520">
        <v>1</v>
      </c>
      <c r="AU334" s="520">
        <f t="shared" si="1020"/>
        <v>2</v>
      </c>
      <c r="AV334" s="520"/>
      <c r="AW334" s="520"/>
      <c r="AX334" s="520">
        <f t="shared" si="1021"/>
        <v>0</v>
      </c>
      <c r="AY334" s="521">
        <f t="shared" si="1022"/>
        <v>182</v>
      </c>
      <c r="AZ334" s="521">
        <f t="shared" si="1023"/>
        <v>136</v>
      </c>
      <c r="BA334" s="522">
        <f t="shared" si="1024"/>
        <v>318</v>
      </c>
      <c r="BC334" s="519" t="s">
        <v>264</v>
      </c>
      <c r="BD334" s="520">
        <f t="shared" si="983"/>
        <v>17</v>
      </c>
      <c r="BE334" s="520">
        <f t="shared" si="984"/>
        <v>10</v>
      </c>
      <c r="BF334" s="520">
        <f t="shared" si="985"/>
        <v>27</v>
      </c>
      <c r="BG334" s="520">
        <f t="shared" si="986"/>
        <v>86</v>
      </c>
      <c r="BH334" s="520">
        <f t="shared" si="987"/>
        <v>82</v>
      </c>
      <c r="BI334" s="520">
        <f t="shared" si="988"/>
        <v>168</v>
      </c>
      <c r="BJ334" s="520">
        <f t="shared" si="989"/>
        <v>17</v>
      </c>
      <c r="BK334" s="520">
        <f t="shared" si="990"/>
        <v>10</v>
      </c>
      <c r="BL334" s="520">
        <f t="shared" si="991"/>
        <v>27</v>
      </c>
      <c r="BM334" s="520">
        <f t="shared" si="992"/>
        <v>35</v>
      </c>
      <c r="BN334" s="520">
        <f t="shared" si="993"/>
        <v>32</v>
      </c>
      <c r="BO334" s="520">
        <f t="shared" si="994"/>
        <v>67</v>
      </c>
      <c r="BP334" s="520">
        <f t="shared" si="995"/>
        <v>26</v>
      </c>
      <c r="BQ334" s="520">
        <f t="shared" si="996"/>
        <v>2</v>
      </c>
      <c r="BR334" s="520">
        <f t="shared" si="997"/>
        <v>28</v>
      </c>
      <c r="BS334" s="520">
        <f t="shared" si="998"/>
        <v>1</v>
      </c>
      <c r="BT334" s="520">
        <f t="shared" si="999"/>
        <v>1</v>
      </c>
      <c r="BU334" s="520">
        <f t="shared" si="1000"/>
        <v>2</v>
      </c>
      <c r="BV334" s="520">
        <f t="shared" si="1001"/>
        <v>0</v>
      </c>
      <c r="BW334" s="520">
        <f t="shared" si="1002"/>
        <v>0</v>
      </c>
      <c r="BX334" s="520">
        <f t="shared" si="1003"/>
        <v>0</v>
      </c>
      <c r="BY334" s="520">
        <f t="shared" si="1004"/>
        <v>182</v>
      </c>
      <c r="BZ334" s="520">
        <f t="shared" si="1005"/>
        <v>137</v>
      </c>
      <c r="CA334" s="520">
        <f t="shared" si="1006"/>
        <v>319</v>
      </c>
    </row>
    <row r="335" spans="3:79" s="514" customFormat="1" ht="15.75">
      <c r="C335" s="519" t="s">
        <v>184</v>
      </c>
      <c r="D335" s="740">
        <v>0</v>
      </c>
      <c r="E335" s="740">
        <v>0</v>
      </c>
      <c r="F335" s="520">
        <f t="shared" si="1007"/>
        <v>0</v>
      </c>
      <c r="G335" s="740">
        <v>0</v>
      </c>
      <c r="H335" s="740">
        <v>0</v>
      </c>
      <c r="I335" s="520">
        <f t="shared" si="1008"/>
        <v>0</v>
      </c>
      <c r="J335" s="740">
        <v>0</v>
      </c>
      <c r="K335" s="740">
        <v>0</v>
      </c>
      <c r="L335" s="520">
        <f t="shared" si="1009"/>
        <v>0</v>
      </c>
      <c r="M335" s="740">
        <v>0</v>
      </c>
      <c r="N335" s="740">
        <v>0</v>
      </c>
      <c r="O335" s="520">
        <f t="shared" si="1010"/>
        <v>0</v>
      </c>
      <c r="P335" s="740">
        <v>0</v>
      </c>
      <c r="Q335" s="740">
        <v>0</v>
      </c>
      <c r="R335" s="520">
        <f t="shared" si="1011"/>
        <v>0</v>
      </c>
      <c r="S335" s="740">
        <v>0</v>
      </c>
      <c r="T335" s="740">
        <v>0</v>
      </c>
      <c r="U335" s="520">
        <f t="shared" si="1012"/>
        <v>0</v>
      </c>
      <c r="V335" s="740"/>
      <c r="W335" s="740"/>
      <c r="X335" s="520">
        <f t="shared" si="1013"/>
        <v>0</v>
      </c>
      <c r="Y335" s="521">
        <f t="shared" si="982"/>
        <v>0</v>
      </c>
      <c r="Z335" s="521">
        <f t="shared" si="982"/>
        <v>0</v>
      </c>
      <c r="AA335" s="522">
        <f t="shared" si="1014"/>
        <v>0</v>
      </c>
      <c r="AB335" s="512"/>
      <c r="AC335" s="519" t="s">
        <v>184</v>
      </c>
      <c r="AD335" s="520"/>
      <c r="AE335" s="520"/>
      <c r="AF335" s="520">
        <f t="shared" si="1015"/>
        <v>0</v>
      </c>
      <c r="AG335" s="520"/>
      <c r="AH335" s="520"/>
      <c r="AI335" s="520">
        <f t="shared" si="1016"/>
        <v>0</v>
      </c>
      <c r="AJ335" s="520"/>
      <c r="AK335" s="520"/>
      <c r="AL335" s="520">
        <f t="shared" si="1017"/>
        <v>0</v>
      </c>
      <c r="AM335" s="520"/>
      <c r="AN335" s="520"/>
      <c r="AO335" s="520">
        <f t="shared" si="1018"/>
        <v>0</v>
      </c>
      <c r="AP335" s="520"/>
      <c r="AQ335" s="520"/>
      <c r="AR335" s="520">
        <f t="shared" si="1019"/>
        <v>0</v>
      </c>
      <c r="AS335" s="520"/>
      <c r="AT335" s="520"/>
      <c r="AU335" s="520">
        <f t="shared" si="1020"/>
        <v>0</v>
      </c>
      <c r="AV335" s="520"/>
      <c r="AW335" s="520"/>
      <c r="AX335" s="520">
        <f t="shared" si="1021"/>
        <v>0</v>
      </c>
      <c r="AY335" s="521">
        <f t="shared" si="1022"/>
        <v>0</v>
      </c>
      <c r="AZ335" s="521">
        <f t="shared" si="1023"/>
        <v>0</v>
      </c>
      <c r="BA335" s="522">
        <f t="shared" si="1024"/>
        <v>0</v>
      </c>
      <c r="BC335" s="519" t="s">
        <v>184</v>
      </c>
      <c r="BD335" s="520">
        <f t="shared" si="983"/>
        <v>0</v>
      </c>
      <c r="BE335" s="520">
        <f t="shared" si="984"/>
        <v>0</v>
      </c>
      <c r="BF335" s="520">
        <f t="shared" si="985"/>
        <v>0</v>
      </c>
      <c r="BG335" s="520">
        <f t="shared" si="986"/>
        <v>0</v>
      </c>
      <c r="BH335" s="520">
        <f t="shared" si="987"/>
        <v>0</v>
      </c>
      <c r="BI335" s="520">
        <f t="shared" si="988"/>
        <v>0</v>
      </c>
      <c r="BJ335" s="520">
        <f t="shared" si="989"/>
        <v>0</v>
      </c>
      <c r="BK335" s="520">
        <f t="shared" si="990"/>
        <v>0</v>
      </c>
      <c r="BL335" s="520">
        <f t="shared" si="991"/>
        <v>0</v>
      </c>
      <c r="BM335" s="520">
        <f t="shared" si="992"/>
        <v>0</v>
      </c>
      <c r="BN335" s="520">
        <f t="shared" si="993"/>
        <v>0</v>
      </c>
      <c r="BO335" s="520">
        <f t="shared" si="994"/>
        <v>0</v>
      </c>
      <c r="BP335" s="520">
        <f t="shared" si="995"/>
        <v>0</v>
      </c>
      <c r="BQ335" s="520">
        <f t="shared" si="996"/>
        <v>0</v>
      </c>
      <c r="BR335" s="520">
        <f t="shared" si="997"/>
        <v>0</v>
      </c>
      <c r="BS335" s="520">
        <f t="shared" si="998"/>
        <v>0</v>
      </c>
      <c r="BT335" s="520">
        <f t="shared" si="999"/>
        <v>0</v>
      </c>
      <c r="BU335" s="520">
        <f t="shared" si="1000"/>
        <v>0</v>
      </c>
      <c r="BV335" s="520">
        <f t="shared" si="1001"/>
        <v>0</v>
      </c>
      <c r="BW335" s="520">
        <f t="shared" si="1002"/>
        <v>0</v>
      </c>
      <c r="BX335" s="520">
        <f t="shared" si="1003"/>
        <v>0</v>
      </c>
      <c r="BY335" s="520">
        <f t="shared" si="1004"/>
        <v>0</v>
      </c>
      <c r="BZ335" s="520">
        <f t="shared" si="1005"/>
        <v>0</v>
      </c>
      <c r="CA335" s="520">
        <f t="shared" si="1006"/>
        <v>0</v>
      </c>
    </row>
    <row r="336" spans="3:79" s="514" customFormat="1" ht="15.75">
      <c r="C336" s="519" t="s">
        <v>6</v>
      </c>
      <c r="D336" s="520">
        <f>SUM(D328:D335)</f>
        <v>58</v>
      </c>
      <c r="E336" s="520">
        <f t="shared" ref="E336:X336" si="1025">SUM(E328:E335)</f>
        <v>54</v>
      </c>
      <c r="F336" s="520">
        <f t="shared" si="1025"/>
        <v>112</v>
      </c>
      <c r="G336" s="520">
        <f t="shared" si="1025"/>
        <v>85</v>
      </c>
      <c r="H336" s="520">
        <f t="shared" si="1025"/>
        <v>88</v>
      </c>
      <c r="I336" s="520">
        <f t="shared" si="1025"/>
        <v>173</v>
      </c>
      <c r="J336" s="520">
        <f t="shared" si="1025"/>
        <v>65</v>
      </c>
      <c r="K336" s="520">
        <f t="shared" si="1025"/>
        <v>59</v>
      </c>
      <c r="L336" s="520">
        <f t="shared" si="1025"/>
        <v>124</v>
      </c>
      <c r="M336" s="520">
        <f t="shared" si="1025"/>
        <v>38</v>
      </c>
      <c r="N336" s="520">
        <f t="shared" si="1025"/>
        <v>37</v>
      </c>
      <c r="O336" s="520">
        <f t="shared" si="1025"/>
        <v>75</v>
      </c>
      <c r="P336" s="520">
        <f t="shared" si="1025"/>
        <v>3</v>
      </c>
      <c r="Q336" s="520">
        <f t="shared" si="1025"/>
        <v>2</v>
      </c>
      <c r="R336" s="520">
        <f t="shared" si="1025"/>
        <v>5</v>
      </c>
      <c r="S336" s="520">
        <f t="shared" si="1025"/>
        <v>3</v>
      </c>
      <c r="T336" s="520">
        <f t="shared" si="1025"/>
        <v>2</v>
      </c>
      <c r="U336" s="520">
        <f t="shared" si="1025"/>
        <v>5</v>
      </c>
      <c r="V336" s="520">
        <f t="shared" si="1025"/>
        <v>0</v>
      </c>
      <c r="W336" s="520">
        <f t="shared" si="1025"/>
        <v>0</v>
      </c>
      <c r="X336" s="520">
        <f t="shared" si="1025"/>
        <v>0</v>
      </c>
      <c r="Y336" s="520">
        <f t="shared" ref="Y336:AA336" si="1026">SUM(Y328:Y335)</f>
        <v>252</v>
      </c>
      <c r="Z336" s="520">
        <f t="shared" si="1026"/>
        <v>242</v>
      </c>
      <c r="AA336" s="520">
        <f t="shared" si="1026"/>
        <v>494</v>
      </c>
      <c r="AB336" s="512"/>
      <c r="AC336" s="519" t="s">
        <v>6</v>
      </c>
      <c r="AD336" s="520">
        <f>SUM(AD328:AD335)</f>
        <v>1381</v>
      </c>
      <c r="AE336" s="520">
        <f>SUM(AE328:AE335)</f>
        <v>1095</v>
      </c>
      <c r="AF336" s="520">
        <f>SUM(AF328:AF335)</f>
        <v>2476</v>
      </c>
      <c r="AG336" s="520">
        <f t="shared" ref="AG336:BA336" si="1027">SUM(AG328:AG335)</f>
        <v>3069</v>
      </c>
      <c r="AH336" s="520">
        <f t="shared" si="1027"/>
        <v>3056</v>
      </c>
      <c r="AI336" s="520">
        <f t="shared" si="1027"/>
        <v>6125</v>
      </c>
      <c r="AJ336" s="520">
        <f t="shared" si="1027"/>
        <v>1717</v>
      </c>
      <c r="AK336" s="520">
        <f t="shared" si="1027"/>
        <v>1807</v>
      </c>
      <c r="AL336" s="520">
        <f t="shared" si="1027"/>
        <v>3524</v>
      </c>
      <c r="AM336" s="520">
        <f t="shared" si="1027"/>
        <v>1378</v>
      </c>
      <c r="AN336" s="520">
        <f t="shared" si="1027"/>
        <v>1178</v>
      </c>
      <c r="AO336" s="520">
        <f t="shared" si="1027"/>
        <v>2556</v>
      </c>
      <c r="AP336" s="520">
        <f t="shared" si="1027"/>
        <v>188</v>
      </c>
      <c r="AQ336" s="520">
        <f t="shared" si="1027"/>
        <v>24</v>
      </c>
      <c r="AR336" s="520">
        <f t="shared" si="1027"/>
        <v>212</v>
      </c>
      <c r="AS336" s="520">
        <f t="shared" si="1027"/>
        <v>7</v>
      </c>
      <c r="AT336" s="520">
        <f t="shared" si="1027"/>
        <v>6</v>
      </c>
      <c r="AU336" s="520">
        <f t="shared" si="1027"/>
        <v>13</v>
      </c>
      <c r="AV336" s="520">
        <f t="shared" si="1027"/>
        <v>0</v>
      </c>
      <c r="AW336" s="520">
        <f t="shared" si="1027"/>
        <v>0</v>
      </c>
      <c r="AX336" s="520">
        <f t="shared" si="1027"/>
        <v>0</v>
      </c>
      <c r="AY336" s="520">
        <f t="shared" si="1027"/>
        <v>7740</v>
      </c>
      <c r="AZ336" s="520">
        <f t="shared" si="1027"/>
        <v>7166</v>
      </c>
      <c r="BA336" s="520">
        <f t="shared" si="1027"/>
        <v>14906</v>
      </c>
      <c r="BC336" s="519" t="s">
        <v>6</v>
      </c>
      <c r="BD336" s="520">
        <f t="shared" si="983"/>
        <v>1439</v>
      </c>
      <c r="BE336" s="520">
        <f t="shared" si="984"/>
        <v>1149</v>
      </c>
      <c r="BF336" s="520">
        <f t="shared" si="985"/>
        <v>2588</v>
      </c>
      <c r="BG336" s="520">
        <f t="shared" si="986"/>
        <v>3154</v>
      </c>
      <c r="BH336" s="520">
        <f t="shared" si="987"/>
        <v>3144</v>
      </c>
      <c r="BI336" s="520">
        <f t="shared" si="988"/>
        <v>6298</v>
      </c>
      <c r="BJ336" s="520">
        <f t="shared" si="989"/>
        <v>1782</v>
      </c>
      <c r="BK336" s="520">
        <f t="shared" si="990"/>
        <v>1866</v>
      </c>
      <c r="BL336" s="520">
        <f t="shared" si="991"/>
        <v>3648</v>
      </c>
      <c r="BM336" s="520">
        <f t="shared" si="992"/>
        <v>1416</v>
      </c>
      <c r="BN336" s="520">
        <f t="shared" si="993"/>
        <v>1215</v>
      </c>
      <c r="BO336" s="520">
        <f t="shared" si="994"/>
        <v>2631</v>
      </c>
      <c r="BP336" s="520">
        <f t="shared" si="995"/>
        <v>191</v>
      </c>
      <c r="BQ336" s="520">
        <f t="shared" si="996"/>
        <v>26</v>
      </c>
      <c r="BR336" s="520">
        <f t="shared" si="997"/>
        <v>217</v>
      </c>
      <c r="BS336" s="520">
        <f t="shared" si="998"/>
        <v>10</v>
      </c>
      <c r="BT336" s="520">
        <f t="shared" si="999"/>
        <v>8</v>
      </c>
      <c r="BU336" s="520">
        <f t="shared" si="1000"/>
        <v>18</v>
      </c>
      <c r="BV336" s="520">
        <f t="shared" si="1001"/>
        <v>0</v>
      </c>
      <c r="BW336" s="520">
        <f t="shared" si="1002"/>
        <v>0</v>
      </c>
      <c r="BX336" s="520">
        <f t="shared" si="1003"/>
        <v>0</v>
      </c>
      <c r="BY336" s="520">
        <f t="shared" si="1004"/>
        <v>7992</v>
      </c>
      <c r="BZ336" s="520">
        <f t="shared" si="1005"/>
        <v>7408</v>
      </c>
      <c r="CA336" s="520">
        <f t="shared" si="1006"/>
        <v>15400</v>
      </c>
    </row>
    <row r="337" spans="3:79" s="514" customFormat="1" ht="16.5" thickBot="1">
      <c r="C337" s="523" t="s">
        <v>185</v>
      </c>
      <c r="D337" s="524"/>
      <c r="E337" s="524"/>
      <c r="F337" s="524"/>
      <c r="G337" s="524"/>
      <c r="H337" s="524"/>
      <c r="I337" s="524"/>
      <c r="J337" s="524"/>
      <c r="K337" s="524"/>
      <c r="L337" s="524"/>
      <c r="M337" s="524"/>
      <c r="N337" s="524"/>
      <c r="O337" s="524"/>
      <c r="P337" s="524"/>
      <c r="Q337" s="524"/>
      <c r="R337" s="524"/>
      <c r="S337" s="524"/>
      <c r="T337" s="524"/>
      <c r="U337" s="524"/>
      <c r="V337" s="524"/>
      <c r="W337" s="524"/>
      <c r="X337" s="524"/>
      <c r="Y337" s="524"/>
      <c r="Z337" s="524"/>
      <c r="AA337" s="524"/>
      <c r="AB337" s="528"/>
      <c r="AC337" s="523" t="s">
        <v>185</v>
      </c>
      <c r="AD337" s="524"/>
      <c r="AE337" s="524"/>
      <c r="AF337" s="524"/>
      <c r="AG337" s="524"/>
      <c r="AH337" s="524"/>
      <c r="AI337" s="524"/>
      <c r="AJ337" s="524"/>
      <c r="AK337" s="524"/>
      <c r="AL337" s="524"/>
      <c r="AM337" s="524"/>
      <c r="AN337" s="524"/>
      <c r="AO337" s="524"/>
      <c r="AP337" s="524"/>
      <c r="AQ337" s="524"/>
      <c r="AR337" s="524"/>
      <c r="AS337" s="524"/>
      <c r="AT337" s="524"/>
      <c r="AU337" s="524"/>
      <c r="AV337" s="524"/>
      <c r="AW337" s="524"/>
      <c r="AX337" s="524"/>
      <c r="AY337" s="524"/>
      <c r="AZ337" s="524"/>
      <c r="BA337" s="524"/>
      <c r="BC337" s="523" t="s">
        <v>185</v>
      </c>
      <c r="BD337" s="524">
        <f>BD336/$BY$16*100</f>
        <v>7.1361269526407147</v>
      </c>
      <c r="BE337" s="524">
        <f>BE336/$BZ$16*100</f>
        <v>6.1920672558741101</v>
      </c>
      <c r="BF337" s="524">
        <f>BF336/$CA$16*100</f>
        <v>6.6837116809999735</v>
      </c>
      <c r="BG337" s="524">
        <f>BG336/$BY$16*100</f>
        <v>15.640962062980412</v>
      </c>
      <c r="BH337" s="524">
        <f>BH336/$BZ$16*100</f>
        <v>16.943306747143779</v>
      </c>
      <c r="BI337" s="524">
        <f>BI336/$CA$16*100</f>
        <v>16.265075798662224</v>
      </c>
      <c r="BJ337" s="524">
        <f>BJ336/$BY$16*100</f>
        <v>8.8370939747086545</v>
      </c>
      <c r="BK337" s="524">
        <f>BK336/$BZ$16*100</f>
        <v>10.056046561758999</v>
      </c>
      <c r="BL337" s="524">
        <f>BL336/$CA$16*100</f>
        <v>9.4212442860463312</v>
      </c>
      <c r="BM337" s="524">
        <f>BM336/$BY$16*100</f>
        <v>7.0220679394991325</v>
      </c>
      <c r="BN337" s="524">
        <f>BN336/$BZ$16*100</f>
        <v>6.5477473593446867</v>
      </c>
      <c r="BO337" s="524">
        <f>BO336/$CA$16*100</f>
        <v>6.7947625319594014</v>
      </c>
      <c r="BP337" s="524">
        <f>BP336/$BY$16*100</f>
        <v>0.94718571782791972</v>
      </c>
      <c r="BQ337" s="524">
        <f>BQ336/$BZ$16*100</f>
        <v>0.14011640439749945</v>
      </c>
      <c r="BR337" s="524">
        <f>BR336/$CA$16*100</f>
        <v>0.56041941065571654</v>
      </c>
      <c r="BS337" s="524">
        <f>BS336/$BY$16*100</f>
        <v>4.9590875278948676E-2</v>
      </c>
      <c r="BT337" s="524">
        <f>BT336/$BZ$16*100</f>
        <v>4.311273981461522E-2</v>
      </c>
      <c r="BU337" s="524">
        <f>BU336/$CA$16*100</f>
        <v>4.6486402727202294E-2</v>
      </c>
      <c r="BV337" s="524">
        <f>BV336/$BY$16*100</f>
        <v>0</v>
      </c>
      <c r="BW337" s="524">
        <f>BW336/$BZ$16*100</f>
        <v>0</v>
      </c>
      <c r="BX337" s="524">
        <f>BX336/$CA$16*100</f>
        <v>0</v>
      </c>
      <c r="BY337" s="524">
        <f>BY336/$BY$16*100</f>
        <v>39.633027522935784</v>
      </c>
      <c r="BZ337" s="524">
        <f>BZ336/$BZ$16*100</f>
        <v>39.922397068333694</v>
      </c>
      <c r="CA337" s="524">
        <f>CA336/$CA$16*100</f>
        <v>39.771700111050848</v>
      </c>
    </row>
    <row r="339" spans="3:79" s="514" customFormat="1" ht="15.75">
      <c r="C339" s="512" t="s">
        <v>489</v>
      </c>
      <c r="D339" s="512"/>
      <c r="E339" s="512"/>
      <c r="F339" s="512"/>
      <c r="G339" s="512"/>
      <c r="H339" s="512"/>
      <c r="I339" s="512"/>
      <c r="J339" s="513" t="s">
        <v>189</v>
      </c>
      <c r="K339" s="513"/>
      <c r="L339" s="513"/>
      <c r="M339" s="512"/>
      <c r="N339" s="512"/>
      <c r="O339" s="512"/>
      <c r="P339" s="512"/>
      <c r="Q339" s="512"/>
      <c r="R339" s="512"/>
      <c r="S339" s="512"/>
      <c r="T339" s="512"/>
      <c r="U339" s="512"/>
      <c r="V339" s="512"/>
      <c r="W339" s="512"/>
      <c r="X339" s="512"/>
      <c r="Y339" s="512"/>
      <c r="Z339" s="512"/>
      <c r="AA339" s="512"/>
      <c r="AB339" s="512"/>
      <c r="AC339" s="512" t="s">
        <v>489</v>
      </c>
      <c r="AD339" s="512"/>
      <c r="AE339" s="512"/>
      <c r="AF339" s="512"/>
      <c r="AG339" s="512"/>
      <c r="AH339" s="512"/>
      <c r="AI339" s="512"/>
      <c r="AJ339" s="550" t="s">
        <v>189</v>
      </c>
      <c r="AK339" s="550"/>
      <c r="AL339" s="550"/>
      <c r="AM339" s="512"/>
      <c r="AN339" s="512"/>
      <c r="AO339" s="512"/>
      <c r="AP339" s="512"/>
      <c r="AQ339" s="512"/>
      <c r="AR339" s="512"/>
      <c r="AS339" s="512"/>
      <c r="AT339" s="512"/>
      <c r="AU339" s="512"/>
      <c r="AV339" s="512"/>
      <c r="AW339" s="512"/>
      <c r="AX339" s="512"/>
      <c r="AY339" s="512"/>
      <c r="AZ339" s="512"/>
      <c r="BA339" s="512"/>
      <c r="BC339" s="512" t="s">
        <v>489</v>
      </c>
      <c r="BD339" s="512"/>
      <c r="BE339" s="512"/>
      <c r="BF339" s="512"/>
      <c r="BG339" s="512"/>
      <c r="BH339" s="512"/>
      <c r="BI339" s="512"/>
      <c r="BJ339" s="550" t="s">
        <v>189</v>
      </c>
      <c r="BK339" s="550"/>
      <c r="BL339" s="550"/>
      <c r="BM339" s="512"/>
      <c r="BN339" s="512"/>
      <c r="BO339" s="512"/>
      <c r="BP339" s="512"/>
      <c r="BQ339" s="512"/>
      <c r="BR339" s="512"/>
      <c r="BS339" s="512"/>
      <c r="BT339" s="512"/>
      <c r="BU339" s="512"/>
      <c r="BV339" s="512"/>
      <c r="BW339" s="512"/>
      <c r="BX339" s="512"/>
      <c r="BY339" s="512"/>
      <c r="BZ339" s="512"/>
      <c r="CA339" s="512"/>
    </row>
    <row r="340" spans="3:79" s="514" customFormat="1" ht="16.5" thickBot="1">
      <c r="C340" s="1410" t="s">
        <v>861</v>
      </c>
      <c r="D340" s="1410"/>
      <c r="E340" s="1410"/>
      <c r="F340" s="1410"/>
      <c r="G340" s="1410"/>
      <c r="H340" s="1410"/>
      <c r="I340" s="1410"/>
      <c r="J340" s="1410"/>
      <c r="K340" s="1410"/>
      <c r="L340" s="1410"/>
      <c r="M340" s="1410"/>
      <c r="N340" s="1410"/>
      <c r="O340" s="1410"/>
      <c r="P340" s="1410"/>
      <c r="Q340" s="1410"/>
      <c r="R340" s="1410"/>
      <c r="S340" s="1410"/>
      <c r="T340" s="1410"/>
      <c r="U340" s="1410"/>
      <c r="V340" s="1410"/>
      <c r="W340" s="1410"/>
      <c r="X340" s="1410"/>
      <c r="Y340" s="1410"/>
      <c r="Z340" s="1410"/>
      <c r="AA340" s="1410"/>
      <c r="AB340" s="515"/>
      <c r="AC340" s="1410" t="s">
        <v>861</v>
      </c>
      <c r="AD340" s="1410"/>
      <c r="AE340" s="1410"/>
      <c r="AF340" s="1410"/>
      <c r="AG340" s="1410"/>
      <c r="AH340" s="1410"/>
      <c r="AI340" s="1410"/>
      <c r="AJ340" s="1410"/>
      <c r="AK340" s="1410"/>
      <c r="AL340" s="1410"/>
      <c r="AM340" s="1410"/>
      <c r="AN340" s="1410"/>
      <c r="AO340" s="1410"/>
      <c r="AP340" s="1410"/>
      <c r="AQ340" s="1410"/>
      <c r="AR340" s="1410"/>
      <c r="AS340" s="1410"/>
      <c r="AT340" s="1410"/>
      <c r="AU340" s="1410"/>
      <c r="AV340" s="1410"/>
      <c r="AW340" s="1410"/>
      <c r="AX340" s="1410"/>
      <c r="AY340" s="1410"/>
      <c r="AZ340" s="1410"/>
      <c r="BA340" s="1410"/>
      <c r="BC340" s="1410" t="s">
        <v>861</v>
      </c>
      <c r="BD340" s="1410"/>
      <c r="BE340" s="1410"/>
      <c r="BF340" s="1410"/>
      <c r="BG340" s="1410"/>
      <c r="BH340" s="1410"/>
      <c r="BI340" s="1410"/>
      <c r="BJ340" s="1410"/>
      <c r="BK340" s="1410"/>
      <c r="BL340" s="1410"/>
      <c r="BM340" s="1410"/>
      <c r="BN340" s="1410"/>
      <c r="BO340" s="1410"/>
      <c r="BP340" s="1410"/>
      <c r="BQ340" s="1410"/>
      <c r="BR340" s="1410"/>
      <c r="BS340" s="1410"/>
      <c r="BT340" s="1410"/>
      <c r="BU340" s="1410"/>
      <c r="BV340" s="1410"/>
      <c r="BW340" s="1410"/>
      <c r="BX340" s="1410"/>
      <c r="BY340" s="1410"/>
      <c r="BZ340" s="1410"/>
      <c r="CA340" s="1410"/>
    </row>
    <row r="341" spans="3:79" s="514" customFormat="1" ht="16.5" customHeight="1" thickBot="1">
      <c r="C341" s="527"/>
      <c r="D341" s="1411" t="s">
        <v>95</v>
      </c>
      <c r="E341" s="1411"/>
      <c r="F341" s="1411"/>
      <c r="G341" s="1411"/>
      <c r="H341" s="1411"/>
      <c r="I341" s="1411"/>
      <c r="J341" s="1411"/>
      <c r="K341" s="1411"/>
      <c r="L341" s="1411"/>
      <c r="M341" s="1411"/>
      <c r="N341" s="1411"/>
      <c r="O341" s="1411"/>
      <c r="P341" s="1411"/>
      <c r="Q341" s="1411"/>
      <c r="R341" s="1411"/>
      <c r="S341" s="1411"/>
      <c r="T341" s="1411"/>
      <c r="U341" s="1411"/>
      <c r="V341" s="1411"/>
      <c r="W341" s="1411"/>
      <c r="X341" s="1411"/>
      <c r="Y341" s="1412"/>
      <c r="Z341" s="1412"/>
      <c r="AA341" s="1413"/>
      <c r="AB341" s="515"/>
      <c r="AC341" s="527"/>
      <c r="AD341" s="1411" t="s">
        <v>0</v>
      </c>
      <c r="AE341" s="1411"/>
      <c r="AF341" s="1411"/>
      <c r="AG341" s="1411"/>
      <c r="AH341" s="1411"/>
      <c r="AI341" s="1411"/>
      <c r="AJ341" s="1411"/>
      <c r="AK341" s="1411"/>
      <c r="AL341" s="1411"/>
      <c r="AM341" s="1411"/>
      <c r="AN341" s="1411"/>
      <c r="AO341" s="1411"/>
      <c r="AP341" s="1411"/>
      <c r="AQ341" s="1411"/>
      <c r="AR341" s="1411"/>
      <c r="AS341" s="1411"/>
      <c r="AT341" s="1411"/>
      <c r="AU341" s="1411"/>
      <c r="AV341" s="1411"/>
      <c r="AW341" s="1411"/>
      <c r="AX341" s="1411"/>
      <c r="AY341" s="1412"/>
      <c r="AZ341" s="1412"/>
      <c r="BA341" s="1413"/>
      <c r="BC341" s="527"/>
      <c r="BD341" s="1412" t="s">
        <v>0</v>
      </c>
      <c r="BE341" s="1414"/>
      <c r="BF341" s="1414"/>
      <c r="BG341" s="1414"/>
      <c r="BH341" s="1414"/>
      <c r="BI341" s="1414"/>
      <c r="BJ341" s="1414"/>
      <c r="BK341" s="1414"/>
      <c r="BL341" s="1414"/>
      <c r="BM341" s="1414"/>
      <c r="BN341" s="1414"/>
      <c r="BO341" s="1414"/>
      <c r="BP341" s="1414"/>
      <c r="BQ341" s="1414"/>
      <c r="BR341" s="1414"/>
      <c r="BS341" s="1414"/>
      <c r="BT341" s="1414"/>
      <c r="BU341" s="1414"/>
      <c r="BV341" s="1414"/>
      <c r="BW341" s="1414"/>
      <c r="BX341" s="1414"/>
      <c r="BY341" s="1414"/>
      <c r="BZ341" s="1414"/>
      <c r="CA341" s="1415"/>
    </row>
    <row r="342" spans="3:79" s="514" customFormat="1" ht="15.75" customHeight="1">
      <c r="C342" s="1427" t="s">
        <v>180</v>
      </c>
      <c r="D342" s="1406">
        <v>1</v>
      </c>
      <c r="E342" s="1407"/>
      <c r="F342" s="1408"/>
      <c r="G342" s="1406">
        <v>2</v>
      </c>
      <c r="H342" s="1407"/>
      <c r="I342" s="1408"/>
      <c r="J342" s="1406">
        <v>3</v>
      </c>
      <c r="K342" s="1407"/>
      <c r="L342" s="1408"/>
      <c r="M342" s="1406">
        <v>4</v>
      </c>
      <c r="N342" s="1407"/>
      <c r="O342" s="1408"/>
      <c r="P342" s="1406">
        <v>5</v>
      </c>
      <c r="Q342" s="1407"/>
      <c r="R342" s="1408"/>
      <c r="S342" s="1406">
        <v>6</v>
      </c>
      <c r="T342" s="1407"/>
      <c r="U342" s="1408"/>
      <c r="V342" s="1406" t="s">
        <v>182</v>
      </c>
      <c r="W342" s="1407"/>
      <c r="X342" s="1408"/>
      <c r="Y342" s="1406" t="s">
        <v>179</v>
      </c>
      <c r="Z342" s="1407"/>
      <c r="AA342" s="1409"/>
      <c r="AB342" s="515"/>
      <c r="AC342" s="1427" t="s">
        <v>180</v>
      </c>
      <c r="AD342" s="1406">
        <v>1</v>
      </c>
      <c r="AE342" s="1407"/>
      <c r="AF342" s="1408"/>
      <c r="AG342" s="1406">
        <v>2</v>
      </c>
      <c r="AH342" s="1407"/>
      <c r="AI342" s="1408"/>
      <c r="AJ342" s="1406">
        <v>3</v>
      </c>
      <c r="AK342" s="1407"/>
      <c r="AL342" s="1408"/>
      <c r="AM342" s="1406">
        <v>4</v>
      </c>
      <c r="AN342" s="1407"/>
      <c r="AO342" s="1408"/>
      <c r="AP342" s="1406">
        <v>5</v>
      </c>
      <c r="AQ342" s="1407"/>
      <c r="AR342" s="1408"/>
      <c r="AS342" s="1406">
        <v>6</v>
      </c>
      <c r="AT342" s="1407"/>
      <c r="AU342" s="1408"/>
      <c r="AV342" s="1406" t="s">
        <v>182</v>
      </c>
      <c r="AW342" s="1407"/>
      <c r="AX342" s="1408"/>
      <c r="AY342" s="1406" t="s">
        <v>179</v>
      </c>
      <c r="AZ342" s="1407"/>
      <c r="BA342" s="1409"/>
      <c r="BC342" s="1427" t="s">
        <v>180</v>
      </c>
      <c r="BD342" s="1406">
        <v>1</v>
      </c>
      <c r="BE342" s="1407"/>
      <c r="BF342" s="1408"/>
      <c r="BG342" s="1406">
        <v>2</v>
      </c>
      <c r="BH342" s="1407"/>
      <c r="BI342" s="1408"/>
      <c r="BJ342" s="1406">
        <v>3</v>
      </c>
      <c r="BK342" s="1407"/>
      <c r="BL342" s="1408"/>
      <c r="BM342" s="1406">
        <v>4</v>
      </c>
      <c r="BN342" s="1407"/>
      <c r="BO342" s="1408"/>
      <c r="BP342" s="1406">
        <v>5</v>
      </c>
      <c r="BQ342" s="1407"/>
      <c r="BR342" s="1408"/>
      <c r="BS342" s="1406">
        <v>6</v>
      </c>
      <c r="BT342" s="1407"/>
      <c r="BU342" s="1408"/>
      <c r="BV342" s="1406" t="s">
        <v>182</v>
      </c>
      <c r="BW342" s="1407"/>
      <c r="BX342" s="1408"/>
      <c r="BY342" s="1406" t="s">
        <v>179</v>
      </c>
      <c r="BZ342" s="1407"/>
      <c r="CA342" s="1409"/>
    </row>
    <row r="343" spans="3:79" s="514" customFormat="1" ht="15.75">
      <c r="C343" s="1405"/>
      <c r="D343" s="518" t="s">
        <v>240</v>
      </c>
      <c r="E343" s="518" t="s">
        <v>241</v>
      </c>
      <c r="F343" s="518" t="s">
        <v>234</v>
      </c>
      <c r="G343" s="518" t="s">
        <v>240</v>
      </c>
      <c r="H343" s="518" t="s">
        <v>241</v>
      </c>
      <c r="I343" s="518" t="s">
        <v>234</v>
      </c>
      <c r="J343" s="518" t="s">
        <v>240</v>
      </c>
      <c r="K343" s="518" t="s">
        <v>241</v>
      </c>
      <c r="L343" s="518" t="s">
        <v>234</v>
      </c>
      <c r="M343" s="518" t="s">
        <v>240</v>
      </c>
      <c r="N343" s="518" t="s">
        <v>241</v>
      </c>
      <c r="O343" s="518" t="s">
        <v>234</v>
      </c>
      <c r="P343" s="518" t="s">
        <v>240</v>
      </c>
      <c r="Q343" s="518" t="s">
        <v>241</v>
      </c>
      <c r="R343" s="518" t="s">
        <v>234</v>
      </c>
      <c r="S343" s="518" t="s">
        <v>240</v>
      </c>
      <c r="T343" s="518" t="s">
        <v>241</v>
      </c>
      <c r="U343" s="518" t="s">
        <v>234</v>
      </c>
      <c r="V343" s="518" t="s">
        <v>240</v>
      </c>
      <c r="W343" s="518" t="s">
        <v>241</v>
      </c>
      <c r="X343" s="518" t="s">
        <v>234</v>
      </c>
      <c r="Y343" s="518" t="s">
        <v>240</v>
      </c>
      <c r="Z343" s="518" t="s">
        <v>241</v>
      </c>
      <c r="AA343" s="518" t="s">
        <v>234</v>
      </c>
      <c r="AB343" s="515"/>
      <c r="AC343" s="1405"/>
      <c r="AD343" s="518" t="s">
        <v>240</v>
      </c>
      <c r="AE343" s="518" t="s">
        <v>241</v>
      </c>
      <c r="AF343" s="518" t="s">
        <v>234</v>
      </c>
      <c r="AG343" s="518" t="s">
        <v>240</v>
      </c>
      <c r="AH343" s="518" t="s">
        <v>241</v>
      </c>
      <c r="AI343" s="518" t="s">
        <v>234</v>
      </c>
      <c r="AJ343" s="518" t="s">
        <v>240</v>
      </c>
      <c r="AK343" s="518" t="s">
        <v>241</v>
      </c>
      <c r="AL343" s="518" t="s">
        <v>234</v>
      </c>
      <c r="AM343" s="518" t="s">
        <v>240</v>
      </c>
      <c r="AN343" s="518" t="s">
        <v>241</v>
      </c>
      <c r="AO343" s="518" t="s">
        <v>234</v>
      </c>
      <c r="AP343" s="518" t="s">
        <v>240</v>
      </c>
      <c r="AQ343" s="518" t="s">
        <v>241</v>
      </c>
      <c r="AR343" s="518" t="s">
        <v>234</v>
      </c>
      <c r="AS343" s="518" t="s">
        <v>240</v>
      </c>
      <c r="AT343" s="518" t="s">
        <v>241</v>
      </c>
      <c r="AU343" s="518" t="s">
        <v>234</v>
      </c>
      <c r="AV343" s="518" t="s">
        <v>240</v>
      </c>
      <c r="AW343" s="518" t="s">
        <v>241</v>
      </c>
      <c r="AX343" s="518" t="s">
        <v>234</v>
      </c>
      <c r="AY343" s="518" t="s">
        <v>240</v>
      </c>
      <c r="AZ343" s="518" t="s">
        <v>241</v>
      </c>
      <c r="BA343" s="518" t="s">
        <v>234</v>
      </c>
      <c r="BC343" s="1405"/>
      <c r="BD343" s="518" t="s">
        <v>240</v>
      </c>
      <c r="BE343" s="518" t="s">
        <v>241</v>
      </c>
      <c r="BF343" s="518" t="s">
        <v>234</v>
      </c>
      <c r="BG343" s="518" t="s">
        <v>240</v>
      </c>
      <c r="BH343" s="518" t="s">
        <v>241</v>
      </c>
      <c r="BI343" s="518" t="s">
        <v>234</v>
      </c>
      <c r="BJ343" s="518" t="s">
        <v>240</v>
      </c>
      <c r="BK343" s="518" t="s">
        <v>241</v>
      </c>
      <c r="BL343" s="518" t="s">
        <v>234</v>
      </c>
      <c r="BM343" s="518" t="s">
        <v>240</v>
      </c>
      <c r="BN343" s="518" t="s">
        <v>241</v>
      </c>
      <c r="BO343" s="518" t="s">
        <v>234</v>
      </c>
      <c r="BP343" s="518" t="s">
        <v>240</v>
      </c>
      <c r="BQ343" s="518" t="s">
        <v>241</v>
      </c>
      <c r="BR343" s="518" t="s">
        <v>234</v>
      </c>
      <c r="BS343" s="518" t="s">
        <v>240</v>
      </c>
      <c r="BT343" s="518" t="s">
        <v>241</v>
      </c>
      <c r="BU343" s="518" t="s">
        <v>234</v>
      </c>
      <c r="BV343" s="518" t="s">
        <v>240</v>
      </c>
      <c r="BW343" s="518" t="s">
        <v>241</v>
      </c>
      <c r="BX343" s="518" t="s">
        <v>234</v>
      </c>
      <c r="BY343" s="518" t="s">
        <v>240</v>
      </c>
      <c r="BZ343" s="518" t="s">
        <v>241</v>
      </c>
      <c r="CA343" s="518" t="s">
        <v>234</v>
      </c>
    </row>
    <row r="344" spans="3:79" s="514" customFormat="1" ht="15.75">
      <c r="C344" s="519" t="s">
        <v>183</v>
      </c>
      <c r="D344" s="740"/>
      <c r="E344" s="740"/>
      <c r="F344" s="520">
        <f t="shared" ref="F344:F351" si="1028">D344+E344</f>
        <v>0</v>
      </c>
      <c r="G344" s="740"/>
      <c r="H344" s="740"/>
      <c r="I344" s="520">
        <f t="shared" ref="I344:I351" si="1029">G344+H344</f>
        <v>0</v>
      </c>
      <c r="J344" s="740"/>
      <c r="K344" s="740"/>
      <c r="L344" s="520">
        <f t="shared" ref="L344:L351" si="1030">J344+K344</f>
        <v>0</v>
      </c>
      <c r="M344" s="740"/>
      <c r="N344" s="740"/>
      <c r="O344" s="520">
        <f t="shared" ref="O344:O351" si="1031">M344+N344</f>
        <v>0</v>
      </c>
      <c r="P344" s="740"/>
      <c r="Q344" s="740"/>
      <c r="R344" s="520">
        <f t="shared" ref="R344:R351" si="1032">P344+Q344</f>
        <v>0</v>
      </c>
      <c r="S344" s="740"/>
      <c r="T344" s="740"/>
      <c r="U344" s="520">
        <f t="shared" ref="U344:U351" si="1033">S344+T344</f>
        <v>0</v>
      </c>
      <c r="V344" s="740"/>
      <c r="W344" s="740"/>
      <c r="X344" s="520">
        <f t="shared" ref="X344:X351" si="1034">V344+W344</f>
        <v>0</v>
      </c>
      <c r="Y344" s="521">
        <f t="shared" ref="Y344:Z351" si="1035">D344+G344+J344+M344+P344+S344+V344</f>
        <v>0</v>
      </c>
      <c r="Z344" s="521">
        <f t="shared" si="1035"/>
        <v>0</v>
      </c>
      <c r="AA344" s="522">
        <f>Y344+Z344</f>
        <v>0</v>
      </c>
      <c r="AB344" s="512"/>
      <c r="AC344" s="519" t="s">
        <v>183</v>
      </c>
      <c r="AD344" s="520"/>
      <c r="AE344" s="520"/>
      <c r="AF344" s="520">
        <f>SUM(AD344:AE344)</f>
        <v>0</v>
      </c>
      <c r="AG344" s="520"/>
      <c r="AH344" s="520"/>
      <c r="AI344" s="520">
        <f>SUM(AG344:AH344)</f>
        <v>0</v>
      </c>
      <c r="AJ344" s="520"/>
      <c r="AK344" s="520"/>
      <c r="AL344" s="520">
        <f>SUM(AJ344:AK344)</f>
        <v>0</v>
      </c>
      <c r="AM344" s="520"/>
      <c r="AN344" s="520"/>
      <c r="AO344" s="520">
        <f>SUM(AM344:AN344)</f>
        <v>0</v>
      </c>
      <c r="AP344" s="520"/>
      <c r="AQ344" s="520"/>
      <c r="AR344" s="520">
        <f>SUM(AP344:AQ344)</f>
        <v>0</v>
      </c>
      <c r="AS344" s="520"/>
      <c r="AT344" s="520"/>
      <c r="AU344" s="520">
        <f>SUM(AS344:AT344)</f>
        <v>0</v>
      </c>
      <c r="AV344" s="520"/>
      <c r="AW344" s="520"/>
      <c r="AX344" s="520">
        <f>SUM(AV344:AW344)</f>
        <v>0</v>
      </c>
      <c r="AY344" s="521">
        <f>AD344+AG344+AJ344+AM344+AP344+AS344+AV344</f>
        <v>0</v>
      </c>
      <c r="AZ344" s="521">
        <f>AE344+AH344+AK344+AN344+AQ344+AT344+AW344</f>
        <v>0</v>
      </c>
      <c r="BA344" s="522">
        <f>AY344+AZ344</f>
        <v>0</v>
      </c>
      <c r="BC344" s="519" t="s">
        <v>183</v>
      </c>
      <c r="BD344" s="520">
        <f t="shared" ref="BD344:BD352" si="1036">D344+AD344</f>
        <v>0</v>
      </c>
      <c r="BE344" s="520">
        <f t="shared" ref="BE344:BE352" si="1037">E344+AE344</f>
        <v>0</v>
      </c>
      <c r="BF344" s="520">
        <f t="shared" ref="BF344:BF352" si="1038">F344+AF344</f>
        <v>0</v>
      </c>
      <c r="BG344" s="520">
        <f t="shared" ref="BG344:BG352" si="1039">G344+AG344</f>
        <v>0</v>
      </c>
      <c r="BH344" s="520">
        <f t="shared" ref="BH344:BH352" si="1040">H344+AH344</f>
        <v>0</v>
      </c>
      <c r="BI344" s="520">
        <f t="shared" ref="BI344:BI352" si="1041">I344+AI344</f>
        <v>0</v>
      </c>
      <c r="BJ344" s="520">
        <f t="shared" ref="BJ344:BJ352" si="1042">J344+AJ344</f>
        <v>0</v>
      </c>
      <c r="BK344" s="520">
        <f t="shared" ref="BK344:BK352" si="1043">K344+AK344</f>
        <v>0</v>
      </c>
      <c r="BL344" s="520">
        <f t="shared" ref="BL344:BL352" si="1044">L344+AL344</f>
        <v>0</v>
      </c>
      <c r="BM344" s="520">
        <f t="shared" ref="BM344:BM352" si="1045">M344+AM344</f>
        <v>0</v>
      </c>
      <c r="BN344" s="520">
        <f t="shared" ref="BN344:BN352" si="1046">N344+AN344</f>
        <v>0</v>
      </c>
      <c r="BO344" s="520">
        <f t="shared" ref="BO344:BO352" si="1047">O344+AO344</f>
        <v>0</v>
      </c>
      <c r="BP344" s="520">
        <f t="shared" ref="BP344:BP352" si="1048">P344+AP344</f>
        <v>0</v>
      </c>
      <c r="BQ344" s="520">
        <f t="shared" ref="BQ344:BQ352" si="1049">Q344+AQ344</f>
        <v>0</v>
      </c>
      <c r="BR344" s="520">
        <f t="shared" ref="BR344:BR352" si="1050">R344+AR344</f>
        <v>0</v>
      </c>
      <c r="BS344" s="520">
        <f t="shared" ref="BS344:BS352" si="1051">S344+AS344</f>
        <v>0</v>
      </c>
      <c r="BT344" s="520">
        <f t="shared" ref="BT344:BT352" si="1052">T344+AT344</f>
        <v>0</v>
      </c>
      <c r="BU344" s="520">
        <f t="shared" ref="BU344:BU352" si="1053">U344+AU344</f>
        <v>0</v>
      </c>
      <c r="BV344" s="520">
        <f t="shared" ref="BV344:BV352" si="1054">V344+AV344</f>
        <v>0</v>
      </c>
      <c r="BW344" s="520">
        <f t="shared" ref="BW344:BW352" si="1055">W344+AW344</f>
        <v>0</v>
      </c>
      <c r="BX344" s="520">
        <f t="shared" ref="BX344:BX352" si="1056">X344+AX344</f>
        <v>0</v>
      </c>
      <c r="BY344" s="520">
        <f t="shared" ref="BY344:BY352" si="1057">Y344+AY344</f>
        <v>0</v>
      </c>
      <c r="BZ344" s="520">
        <f t="shared" ref="BZ344:BZ352" si="1058">Z344+AZ344</f>
        <v>0</v>
      </c>
      <c r="CA344" s="520">
        <f t="shared" ref="CA344:CA352" si="1059">AA344+BA344</f>
        <v>0</v>
      </c>
    </row>
    <row r="345" spans="3:79" s="514" customFormat="1" ht="15.75">
      <c r="C345" s="519" t="s">
        <v>259</v>
      </c>
      <c r="D345" s="946">
        <v>18</v>
      </c>
      <c r="E345" s="946">
        <v>24</v>
      </c>
      <c r="F345" s="520">
        <f t="shared" si="1028"/>
        <v>42</v>
      </c>
      <c r="G345" s="946">
        <v>1</v>
      </c>
      <c r="H345" s="946">
        <v>2</v>
      </c>
      <c r="I345" s="520">
        <f t="shared" si="1029"/>
        <v>3</v>
      </c>
      <c r="J345" s="946"/>
      <c r="K345" s="946"/>
      <c r="L345" s="520">
        <f t="shared" si="1030"/>
        <v>0</v>
      </c>
      <c r="M345" s="946"/>
      <c r="N345" s="946"/>
      <c r="O345" s="520">
        <f t="shared" si="1031"/>
        <v>0</v>
      </c>
      <c r="P345" s="946"/>
      <c r="Q345" s="946"/>
      <c r="R345" s="520">
        <f t="shared" si="1032"/>
        <v>0</v>
      </c>
      <c r="S345" s="946"/>
      <c r="T345" s="946"/>
      <c r="U345" s="520">
        <f t="shared" si="1033"/>
        <v>0</v>
      </c>
      <c r="V345" s="740"/>
      <c r="W345" s="740"/>
      <c r="X345" s="520">
        <f t="shared" si="1034"/>
        <v>0</v>
      </c>
      <c r="Y345" s="521">
        <f t="shared" si="1035"/>
        <v>19</v>
      </c>
      <c r="Z345" s="521">
        <f t="shared" si="1035"/>
        <v>26</v>
      </c>
      <c r="AA345" s="522">
        <f t="shared" ref="AA345:AA351" si="1060">Y345+Z345</f>
        <v>45</v>
      </c>
      <c r="AB345" s="512"/>
      <c r="AC345" s="519" t="s">
        <v>259</v>
      </c>
      <c r="AD345" s="947">
        <v>47</v>
      </c>
      <c r="AE345" s="947">
        <v>50</v>
      </c>
      <c r="AF345" s="520">
        <f t="shared" ref="AF345:AF351" si="1061">SUM(AD345:AE345)</f>
        <v>97</v>
      </c>
      <c r="AG345" s="947"/>
      <c r="AH345" s="947"/>
      <c r="AI345" s="520">
        <f t="shared" ref="AI345:AI351" si="1062">SUM(AG345:AH345)</f>
        <v>0</v>
      </c>
      <c r="AJ345" s="947"/>
      <c r="AK345" s="947"/>
      <c r="AL345" s="520">
        <f t="shared" ref="AL345:AL351" si="1063">SUM(AJ345:AK345)</f>
        <v>0</v>
      </c>
      <c r="AM345" s="947"/>
      <c r="AN345" s="947"/>
      <c r="AO345" s="520">
        <f t="shared" ref="AO345:AO351" si="1064">SUM(AM345:AN345)</f>
        <v>0</v>
      </c>
      <c r="AP345" s="947"/>
      <c r="AQ345" s="947"/>
      <c r="AR345" s="520">
        <f t="shared" ref="AR345:AR351" si="1065">SUM(AP345:AQ345)</f>
        <v>0</v>
      </c>
      <c r="AS345" s="947"/>
      <c r="AT345" s="947"/>
      <c r="AU345" s="520">
        <f t="shared" ref="AU345:AU351" si="1066">SUM(AS345:AT345)</f>
        <v>0</v>
      </c>
      <c r="AV345" s="947"/>
      <c r="AW345" s="520"/>
      <c r="AX345" s="520">
        <f t="shared" ref="AX345:AX351" si="1067">SUM(AV345:AW345)</f>
        <v>0</v>
      </c>
      <c r="AY345" s="521">
        <f t="shared" ref="AY345:AY351" si="1068">AD345+AG345+AJ345+AM345+AP345+AS345+AV345</f>
        <v>47</v>
      </c>
      <c r="AZ345" s="521">
        <f t="shared" ref="AZ345:AZ351" si="1069">AE345+AH345+AK345+AN345+AQ345+AT345+AW345</f>
        <v>50</v>
      </c>
      <c r="BA345" s="522">
        <f t="shared" ref="BA345:BA351" si="1070">AY345+AZ345</f>
        <v>97</v>
      </c>
      <c r="BC345" s="519" t="s">
        <v>259</v>
      </c>
      <c r="BD345" s="520">
        <f t="shared" si="1036"/>
        <v>65</v>
      </c>
      <c r="BE345" s="520">
        <f t="shared" si="1037"/>
        <v>74</v>
      </c>
      <c r="BF345" s="520">
        <f t="shared" si="1038"/>
        <v>139</v>
      </c>
      <c r="BG345" s="520">
        <f t="shared" si="1039"/>
        <v>1</v>
      </c>
      <c r="BH345" s="520">
        <f t="shared" si="1040"/>
        <v>2</v>
      </c>
      <c r="BI345" s="520">
        <f t="shared" si="1041"/>
        <v>3</v>
      </c>
      <c r="BJ345" s="520">
        <f t="shared" si="1042"/>
        <v>0</v>
      </c>
      <c r="BK345" s="520">
        <f t="shared" si="1043"/>
        <v>0</v>
      </c>
      <c r="BL345" s="520">
        <f t="shared" si="1044"/>
        <v>0</v>
      </c>
      <c r="BM345" s="520">
        <f t="shared" si="1045"/>
        <v>0</v>
      </c>
      <c r="BN345" s="520">
        <f t="shared" si="1046"/>
        <v>0</v>
      </c>
      <c r="BO345" s="520">
        <f t="shared" si="1047"/>
        <v>0</v>
      </c>
      <c r="BP345" s="520">
        <f t="shared" si="1048"/>
        <v>0</v>
      </c>
      <c r="BQ345" s="520">
        <f t="shared" si="1049"/>
        <v>0</v>
      </c>
      <c r="BR345" s="520">
        <f t="shared" si="1050"/>
        <v>0</v>
      </c>
      <c r="BS345" s="520">
        <f t="shared" si="1051"/>
        <v>0</v>
      </c>
      <c r="BT345" s="520">
        <f t="shared" si="1052"/>
        <v>0</v>
      </c>
      <c r="BU345" s="520">
        <f t="shared" si="1053"/>
        <v>0</v>
      </c>
      <c r="BV345" s="520">
        <f t="shared" si="1054"/>
        <v>0</v>
      </c>
      <c r="BW345" s="520">
        <f t="shared" si="1055"/>
        <v>0</v>
      </c>
      <c r="BX345" s="520">
        <f t="shared" si="1056"/>
        <v>0</v>
      </c>
      <c r="BY345" s="520">
        <f t="shared" si="1057"/>
        <v>66</v>
      </c>
      <c r="BZ345" s="520">
        <f t="shared" si="1058"/>
        <v>76</v>
      </c>
      <c r="CA345" s="520">
        <f t="shared" si="1059"/>
        <v>142</v>
      </c>
    </row>
    <row r="346" spans="3:79" s="514" customFormat="1" ht="15.75">
      <c r="C346" s="519" t="s">
        <v>260</v>
      </c>
      <c r="D346" s="946">
        <v>108</v>
      </c>
      <c r="E346" s="946">
        <v>126</v>
      </c>
      <c r="F346" s="520">
        <f t="shared" si="1028"/>
        <v>234</v>
      </c>
      <c r="G346" s="946">
        <v>54</v>
      </c>
      <c r="H346" s="946">
        <v>56</v>
      </c>
      <c r="I346" s="520">
        <f t="shared" si="1029"/>
        <v>110</v>
      </c>
      <c r="J346" s="946">
        <v>9</v>
      </c>
      <c r="K346" s="946">
        <v>10</v>
      </c>
      <c r="L346" s="520">
        <f t="shared" si="1030"/>
        <v>19</v>
      </c>
      <c r="M346" s="946"/>
      <c r="N346" s="946"/>
      <c r="O346" s="520">
        <f t="shared" si="1031"/>
        <v>0</v>
      </c>
      <c r="P346" s="946"/>
      <c r="Q346" s="946"/>
      <c r="R346" s="520">
        <f t="shared" si="1032"/>
        <v>0</v>
      </c>
      <c r="S346" s="946"/>
      <c r="T346" s="946"/>
      <c r="U346" s="520">
        <f t="shared" si="1033"/>
        <v>0</v>
      </c>
      <c r="V346" s="740"/>
      <c r="W346" s="740"/>
      <c r="X346" s="520">
        <f t="shared" si="1034"/>
        <v>0</v>
      </c>
      <c r="Y346" s="521">
        <f t="shared" si="1035"/>
        <v>171</v>
      </c>
      <c r="Z346" s="521">
        <f t="shared" si="1035"/>
        <v>192</v>
      </c>
      <c r="AA346" s="522">
        <f t="shared" si="1060"/>
        <v>363</v>
      </c>
      <c r="AB346" s="512"/>
      <c r="AC346" s="519" t="s">
        <v>260</v>
      </c>
      <c r="AD346" s="947">
        <v>194</v>
      </c>
      <c r="AE346" s="947">
        <v>347</v>
      </c>
      <c r="AF346" s="520">
        <f t="shared" si="1061"/>
        <v>541</v>
      </c>
      <c r="AG346" s="947">
        <v>308</v>
      </c>
      <c r="AH346" s="947">
        <v>378</v>
      </c>
      <c r="AI346" s="520">
        <f t="shared" si="1062"/>
        <v>686</v>
      </c>
      <c r="AJ346" s="947">
        <v>225</v>
      </c>
      <c r="AK346" s="947">
        <v>129</v>
      </c>
      <c r="AL346" s="520">
        <f t="shared" si="1063"/>
        <v>354</v>
      </c>
      <c r="AM346" s="947"/>
      <c r="AN346" s="947"/>
      <c r="AO346" s="520">
        <f t="shared" si="1064"/>
        <v>0</v>
      </c>
      <c r="AP346" s="947"/>
      <c r="AQ346" s="947"/>
      <c r="AR346" s="520">
        <f t="shared" si="1065"/>
        <v>0</v>
      </c>
      <c r="AS346" s="947"/>
      <c r="AT346" s="947"/>
      <c r="AU346" s="520">
        <f t="shared" si="1066"/>
        <v>0</v>
      </c>
      <c r="AV346" s="947"/>
      <c r="AW346" s="520"/>
      <c r="AX346" s="520">
        <f t="shared" si="1067"/>
        <v>0</v>
      </c>
      <c r="AY346" s="521">
        <f t="shared" si="1068"/>
        <v>727</v>
      </c>
      <c r="AZ346" s="521">
        <f t="shared" si="1069"/>
        <v>854</v>
      </c>
      <c r="BA346" s="522">
        <f t="shared" si="1070"/>
        <v>1581</v>
      </c>
      <c r="BC346" s="519" t="s">
        <v>260</v>
      </c>
      <c r="BD346" s="520">
        <f t="shared" si="1036"/>
        <v>302</v>
      </c>
      <c r="BE346" s="520">
        <f t="shared" si="1037"/>
        <v>473</v>
      </c>
      <c r="BF346" s="520">
        <f t="shared" si="1038"/>
        <v>775</v>
      </c>
      <c r="BG346" s="520">
        <f t="shared" si="1039"/>
        <v>362</v>
      </c>
      <c r="BH346" s="520">
        <f t="shared" si="1040"/>
        <v>434</v>
      </c>
      <c r="BI346" s="520">
        <f t="shared" si="1041"/>
        <v>796</v>
      </c>
      <c r="BJ346" s="520">
        <f t="shared" si="1042"/>
        <v>234</v>
      </c>
      <c r="BK346" s="520">
        <f t="shared" si="1043"/>
        <v>139</v>
      </c>
      <c r="BL346" s="520">
        <f t="shared" si="1044"/>
        <v>373</v>
      </c>
      <c r="BM346" s="520">
        <f t="shared" si="1045"/>
        <v>0</v>
      </c>
      <c r="BN346" s="520">
        <f t="shared" si="1046"/>
        <v>0</v>
      </c>
      <c r="BO346" s="520">
        <f t="shared" si="1047"/>
        <v>0</v>
      </c>
      <c r="BP346" s="520">
        <f t="shared" si="1048"/>
        <v>0</v>
      </c>
      <c r="BQ346" s="520">
        <f t="shared" si="1049"/>
        <v>0</v>
      </c>
      <c r="BR346" s="520">
        <f t="shared" si="1050"/>
        <v>0</v>
      </c>
      <c r="BS346" s="520">
        <f t="shared" si="1051"/>
        <v>0</v>
      </c>
      <c r="BT346" s="520">
        <f t="shared" si="1052"/>
        <v>0</v>
      </c>
      <c r="BU346" s="520">
        <f t="shared" si="1053"/>
        <v>0</v>
      </c>
      <c r="BV346" s="520">
        <f t="shared" si="1054"/>
        <v>0</v>
      </c>
      <c r="BW346" s="520">
        <f t="shared" si="1055"/>
        <v>0</v>
      </c>
      <c r="BX346" s="520">
        <f t="shared" si="1056"/>
        <v>0</v>
      </c>
      <c r="BY346" s="520">
        <f t="shared" si="1057"/>
        <v>898</v>
      </c>
      <c r="BZ346" s="520">
        <f t="shared" si="1058"/>
        <v>1046</v>
      </c>
      <c r="CA346" s="520">
        <f t="shared" si="1059"/>
        <v>1944</v>
      </c>
    </row>
    <row r="347" spans="3:79" s="514" customFormat="1" ht="15.75">
      <c r="C347" s="519" t="s">
        <v>261</v>
      </c>
      <c r="D347" s="946">
        <v>99</v>
      </c>
      <c r="E347" s="946">
        <v>73</v>
      </c>
      <c r="F347" s="520">
        <f t="shared" si="1028"/>
        <v>172</v>
      </c>
      <c r="G347" s="946">
        <v>100</v>
      </c>
      <c r="H347" s="946">
        <v>86</v>
      </c>
      <c r="I347" s="520">
        <f t="shared" si="1029"/>
        <v>186</v>
      </c>
      <c r="J347" s="946">
        <v>31</v>
      </c>
      <c r="K347" s="946">
        <v>40</v>
      </c>
      <c r="L347" s="520">
        <f t="shared" si="1030"/>
        <v>71</v>
      </c>
      <c r="M347" s="946">
        <v>21</v>
      </c>
      <c r="N347" s="946">
        <v>15</v>
      </c>
      <c r="O347" s="520">
        <f t="shared" si="1031"/>
        <v>36</v>
      </c>
      <c r="P347" s="946"/>
      <c r="Q347" s="946"/>
      <c r="R347" s="520">
        <f t="shared" si="1032"/>
        <v>0</v>
      </c>
      <c r="S347" s="946"/>
      <c r="T347" s="946"/>
      <c r="U347" s="520">
        <f t="shared" si="1033"/>
        <v>0</v>
      </c>
      <c r="V347" s="740"/>
      <c r="W347" s="740"/>
      <c r="X347" s="520">
        <f t="shared" si="1034"/>
        <v>0</v>
      </c>
      <c r="Y347" s="521">
        <f t="shared" si="1035"/>
        <v>251</v>
      </c>
      <c r="Z347" s="521">
        <f t="shared" si="1035"/>
        <v>214</v>
      </c>
      <c r="AA347" s="522">
        <f t="shared" si="1060"/>
        <v>465</v>
      </c>
      <c r="AB347" s="512"/>
      <c r="AC347" s="519" t="s">
        <v>261</v>
      </c>
      <c r="AD347" s="947">
        <v>613</v>
      </c>
      <c r="AE347" s="947">
        <v>500</v>
      </c>
      <c r="AF347" s="520">
        <f t="shared" si="1061"/>
        <v>1113</v>
      </c>
      <c r="AG347" s="947">
        <v>429</v>
      </c>
      <c r="AH347" s="947">
        <v>302</v>
      </c>
      <c r="AI347" s="520">
        <f t="shared" si="1062"/>
        <v>731</v>
      </c>
      <c r="AJ347" s="947">
        <v>270</v>
      </c>
      <c r="AK347" s="947">
        <v>128</v>
      </c>
      <c r="AL347" s="520">
        <f t="shared" si="1063"/>
        <v>398</v>
      </c>
      <c r="AM347" s="947">
        <v>20</v>
      </c>
      <c r="AN347" s="947">
        <v>10</v>
      </c>
      <c r="AO347" s="520">
        <f t="shared" si="1064"/>
        <v>30</v>
      </c>
      <c r="AP347" s="947"/>
      <c r="AQ347" s="947"/>
      <c r="AR347" s="520">
        <f t="shared" si="1065"/>
        <v>0</v>
      </c>
      <c r="AS347" s="947"/>
      <c r="AT347" s="947"/>
      <c r="AU347" s="520">
        <f t="shared" si="1066"/>
        <v>0</v>
      </c>
      <c r="AV347" s="947"/>
      <c r="AW347" s="520"/>
      <c r="AX347" s="520">
        <f t="shared" si="1067"/>
        <v>0</v>
      </c>
      <c r="AY347" s="521">
        <f t="shared" si="1068"/>
        <v>1332</v>
      </c>
      <c r="AZ347" s="521">
        <f t="shared" si="1069"/>
        <v>940</v>
      </c>
      <c r="BA347" s="522">
        <f t="shared" si="1070"/>
        <v>2272</v>
      </c>
      <c r="BC347" s="519" t="s">
        <v>261</v>
      </c>
      <c r="BD347" s="520">
        <f t="shared" si="1036"/>
        <v>712</v>
      </c>
      <c r="BE347" s="520">
        <f t="shared" si="1037"/>
        <v>573</v>
      </c>
      <c r="BF347" s="520">
        <f t="shared" si="1038"/>
        <v>1285</v>
      </c>
      <c r="BG347" s="520">
        <f t="shared" si="1039"/>
        <v>529</v>
      </c>
      <c r="BH347" s="520">
        <f t="shared" si="1040"/>
        <v>388</v>
      </c>
      <c r="BI347" s="520">
        <f t="shared" si="1041"/>
        <v>917</v>
      </c>
      <c r="BJ347" s="520">
        <f t="shared" si="1042"/>
        <v>301</v>
      </c>
      <c r="BK347" s="520">
        <f t="shared" si="1043"/>
        <v>168</v>
      </c>
      <c r="BL347" s="520">
        <f t="shared" si="1044"/>
        <v>469</v>
      </c>
      <c r="BM347" s="520">
        <f t="shared" si="1045"/>
        <v>41</v>
      </c>
      <c r="BN347" s="520">
        <f t="shared" si="1046"/>
        <v>25</v>
      </c>
      <c r="BO347" s="520">
        <f t="shared" si="1047"/>
        <v>66</v>
      </c>
      <c r="BP347" s="520">
        <f t="shared" si="1048"/>
        <v>0</v>
      </c>
      <c r="BQ347" s="520">
        <f t="shared" si="1049"/>
        <v>0</v>
      </c>
      <c r="BR347" s="520">
        <f t="shared" si="1050"/>
        <v>0</v>
      </c>
      <c r="BS347" s="520">
        <f t="shared" si="1051"/>
        <v>0</v>
      </c>
      <c r="BT347" s="520">
        <f t="shared" si="1052"/>
        <v>0</v>
      </c>
      <c r="BU347" s="520">
        <f t="shared" si="1053"/>
        <v>0</v>
      </c>
      <c r="BV347" s="520">
        <f t="shared" si="1054"/>
        <v>0</v>
      </c>
      <c r="BW347" s="520">
        <f t="shared" si="1055"/>
        <v>0</v>
      </c>
      <c r="BX347" s="520">
        <f t="shared" si="1056"/>
        <v>0</v>
      </c>
      <c r="BY347" s="520">
        <f t="shared" si="1057"/>
        <v>1583</v>
      </c>
      <c r="BZ347" s="520">
        <f t="shared" si="1058"/>
        <v>1154</v>
      </c>
      <c r="CA347" s="520">
        <f t="shared" si="1059"/>
        <v>2737</v>
      </c>
    </row>
    <row r="348" spans="3:79" s="514" customFormat="1" ht="15.75">
      <c r="C348" s="519" t="s">
        <v>262</v>
      </c>
      <c r="D348" s="946">
        <v>47</v>
      </c>
      <c r="E348" s="946">
        <v>35</v>
      </c>
      <c r="F348" s="520">
        <f t="shared" si="1028"/>
        <v>82</v>
      </c>
      <c r="G348" s="946">
        <v>56</v>
      </c>
      <c r="H348" s="946">
        <v>79</v>
      </c>
      <c r="I348" s="520">
        <f t="shared" si="1029"/>
        <v>135</v>
      </c>
      <c r="J348" s="946">
        <v>33</v>
      </c>
      <c r="K348" s="946">
        <v>22</v>
      </c>
      <c r="L348" s="520">
        <f t="shared" si="1030"/>
        <v>55</v>
      </c>
      <c r="M348" s="946">
        <v>7</v>
      </c>
      <c r="N348" s="946">
        <v>10</v>
      </c>
      <c r="O348" s="520">
        <f t="shared" si="1031"/>
        <v>17</v>
      </c>
      <c r="P348" s="946">
        <v>2</v>
      </c>
      <c r="Q348" s="946">
        <v>1</v>
      </c>
      <c r="R348" s="520">
        <f t="shared" si="1032"/>
        <v>3</v>
      </c>
      <c r="S348" s="946">
        <v>4</v>
      </c>
      <c r="T348" s="946">
        <v>1</v>
      </c>
      <c r="U348" s="520">
        <f t="shared" si="1033"/>
        <v>5</v>
      </c>
      <c r="V348" s="740"/>
      <c r="W348" s="740"/>
      <c r="X348" s="520">
        <f t="shared" si="1034"/>
        <v>0</v>
      </c>
      <c r="Y348" s="521">
        <f t="shared" si="1035"/>
        <v>149</v>
      </c>
      <c r="Z348" s="521">
        <f t="shared" si="1035"/>
        <v>148</v>
      </c>
      <c r="AA348" s="522">
        <f t="shared" si="1060"/>
        <v>297</v>
      </c>
      <c r="AB348" s="512"/>
      <c r="AC348" s="519" t="s">
        <v>262</v>
      </c>
      <c r="AD348" s="947">
        <v>464</v>
      </c>
      <c r="AE348" s="947">
        <v>584</v>
      </c>
      <c r="AF348" s="520">
        <f t="shared" si="1061"/>
        <v>1048</v>
      </c>
      <c r="AG348" s="947">
        <v>434</v>
      </c>
      <c r="AH348" s="947">
        <v>341</v>
      </c>
      <c r="AI348" s="520">
        <f t="shared" si="1062"/>
        <v>775</v>
      </c>
      <c r="AJ348" s="947">
        <v>154</v>
      </c>
      <c r="AK348" s="947">
        <v>156</v>
      </c>
      <c r="AL348" s="520">
        <f t="shared" si="1063"/>
        <v>310</v>
      </c>
      <c r="AM348" s="947">
        <v>21</v>
      </c>
      <c r="AN348" s="947">
        <v>31</v>
      </c>
      <c r="AO348" s="520">
        <f t="shared" si="1064"/>
        <v>52</v>
      </c>
      <c r="AP348" s="947">
        <v>7</v>
      </c>
      <c r="AQ348" s="947">
        <v>12</v>
      </c>
      <c r="AR348" s="520">
        <f t="shared" si="1065"/>
        <v>19</v>
      </c>
      <c r="AS348" s="947"/>
      <c r="AT348" s="947"/>
      <c r="AU348" s="520">
        <f t="shared" si="1066"/>
        <v>0</v>
      </c>
      <c r="AV348" s="947"/>
      <c r="AW348" s="520"/>
      <c r="AX348" s="520">
        <f t="shared" si="1067"/>
        <v>0</v>
      </c>
      <c r="AY348" s="521">
        <f t="shared" si="1068"/>
        <v>1080</v>
      </c>
      <c r="AZ348" s="521">
        <f t="shared" si="1069"/>
        <v>1124</v>
      </c>
      <c r="BA348" s="522">
        <f t="shared" si="1070"/>
        <v>2204</v>
      </c>
      <c r="BC348" s="519" t="s">
        <v>262</v>
      </c>
      <c r="BD348" s="520">
        <f t="shared" si="1036"/>
        <v>511</v>
      </c>
      <c r="BE348" s="520">
        <f t="shared" si="1037"/>
        <v>619</v>
      </c>
      <c r="BF348" s="520">
        <f t="shared" si="1038"/>
        <v>1130</v>
      </c>
      <c r="BG348" s="520">
        <f t="shared" si="1039"/>
        <v>490</v>
      </c>
      <c r="BH348" s="520">
        <f t="shared" si="1040"/>
        <v>420</v>
      </c>
      <c r="BI348" s="520">
        <f t="shared" si="1041"/>
        <v>910</v>
      </c>
      <c r="BJ348" s="520">
        <f t="shared" si="1042"/>
        <v>187</v>
      </c>
      <c r="BK348" s="520">
        <f t="shared" si="1043"/>
        <v>178</v>
      </c>
      <c r="BL348" s="520">
        <f t="shared" si="1044"/>
        <v>365</v>
      </c>
      <c r="BM348" s="520">
        <f t="shared" si="1045"/>
        <v>28</v>
      </c>
      <c r="BN348" s="520">
        <f t="shared" si="1046"/>
        <v>41</v>
      </c>
      <c r="BO348" s="520">
        <f t="shared" si="1047"/>
        <v>69</v>
      </c>
      <c r="BP348" s="520">
        <f t="shared" si="1048"/>
        <v>9</v>
      </c>
      <c r="BQ348" s="520">
        <f t="shared" si="1049"/>
        <v>13</v>
      </c>
      <c r="BR348" s="520">
        <f t="shared" si="1050"/>
        <v>22</v>
      </c>
      <c r="BS348" s="520">
        <f t="shared" si="1051"/>
        <v>4</v>
      </c>
      <c r="BT348" s="520">
        <f t="shared" si="1052"/>
        <v>1</v>
      </c>
      <c r="BU348" s="520">
        <f t="shared" si="1053"/>
        <v>5</v>
      </c>
      <c r="BV348" s="520">
        <f t="shared" si="1054"/>
        <v>0</v>
      </c>
      <c r="BW348" s="520">
        <f t="shared" si="1055"/>
        <v>0</v>
      </c>
      <c r="BX348" s="520">
        <f t="shared" si="1056"/>
        <v>0</v>
      </c>
      <c r="BY348" s="520">
        <f t="shared" si="1057"/>
        <v>1229</v>
      </c>
      <c r="BZ348" s="520">
        <f t="shared" si="1058"/>
        <v>1272</v>
      </c>
      <c r="CA348" s="520">
        <f t="shared" si="1059"/>
        <v>2501</v>
      </c>
    </row>
    <row r="349" spans="3:79" s="514" customFormat="1" ht="15.75">
      <c r="C349" s="519" t="s">
        <v>263</v>
      </c>
      <c r="D349" s="946">
        <v>4</v>
      </c>
      <c r="E349" s="946">
        <v>6</v>
      </c>
      <c r="F349" s="520">
        <f t="shared" si="1028"/>
        <v>10</v>
      </c>
      <c r="G349" s="946">
        <v>12</v>
      </c>
      <c r="H349" s="946">
        <v>15</v>
      </c>
      <c r="I349" s="520">
        <f t="shared" si="1029"/>
        <v>27</v>
      </c>
      <c r="J349" s="946">
        <v>11</v>
      </c>
      <c r="K349" s="946">
        <v>12</v>
      </c>
      <c r="L349" s="520">
        <f t="shared" si="1030"/>
        <v>23</v>
      </c>
      <c r="M349" s="946">
        <v>3</v>
      </c>
      <c r="N349" s="946">
        <v>6</v>
      </c>
      <c r="O349" s="520">
        <f t="shared" si="1031"/>
        <v>9</v>
      </c>
      <c r="P349" s="946">
        <v>3</v>
      </c>
      <c r="Q349" s="946">
        <v>6</v>
      </c>
      <c r="R349" s="520">
        <f t="shared" si="1032"/>
        <v>9</v>
      </c>
      <c r="S349" s="946">
        <v>3</v>
      </c>
      <c r="T349" s="946"/>
      <c r="U349" s="520">
        <f t="shared" si="1033"/>
        <v>3</v>
      </c>
      <c r="V349" s="740"/>
      <c r="W349" s="740"/>
      <c r="X349" s="520">
        <f t="shared" si="1034"/>
        <v>0</v>
      </c>
      <c r="Y349" s="521">
        <f t="shared" si="1035"/>
        <v>36</v>
      </c>
      <c r="Z349" s="521">
        <f t="shared" si="1035"/>
        <v>45</v>
      </c>
      <c r="AA349" s="522">
        <f t="shared" si="1060"/>
        <v>81</v>
      </c>
      <c r="AB349" s="512"/>
      <c r="AC349" s="519" t="s">
        <v>263</v>
      </c>
      <c r="AD349" s="947">
        <v>147</v>
      </c>
      <c r="AE349" s="947">
        <v>158</v>
      </c>
      <c r="AF349" s="520">
        <f t="shared" si="1061"/>
        <v>305</v>
      </c>
      <c r="AG349" s="947">
        <v>231</v>
      </c>
      <c r="AH349" s="947">
        <v>236</v>
      </c>
      <c r="AI349" s="520">
        <f t="shared" si="1062"/>
        <v>467</v>
      </c>
      <c r="AJ349" s="947">
        <v>105</v>
      </c>
      <c r="AK349" s="947">
        <v>127</v>
      </c>
      <c r="AL349" s="520">
        <f t="shared" si="1063"/>
        <v>232</v>
      </c>
      <c r="AM349" s="947">
        <v>26</v>
      </c>
      <c r="AN349" s="947">
        <v>37</v>
      </c>
      <c r="AO349" s="520">
        <f t="shared" si="1064"/>
        <v>63</v>
      </c>
      <c r="AP349" s="947">
        <v>9</v>
      </c>
      <c r="AQ349" s="947">
        <v>13</v>
      </c>
      <c r="AR349" s="520">
        <f t="shared" si="1065"/>
        <v>22</v>
      </c>
      <c r="AS349" s="947">
        <v>4</v>
      </c>
      <c r="AT349" s="947">
        <v>2</v>
      </c>
      <c r="AU349" s="520">
        <f t="shared" si="1066"/>
        <v>6</v>
      </c>
      <c r="AV349" s="947"/>
      <c r="AW349" s="520"/>
      <c r="AX349" s="520">
        <f t="shared" si="1067"/>
        <v>0</v>
      </c>
      <c r="AY349" s="521">
        <f t="shared" si="1068"/>
        <v>522</v>
      </c>
      <c r="AZ349" s="521">
        <f t="shared" si="1069"/>
        <v>573</v>
      </c>
      <c r="BA349" s="522">
        <f t="shared" si="1070"/>
        <v>1095</v>
      </c>
      <c r="BC349" s="519" t="s">
        <v>263</v>
      </c>
      <c r="BD349" s="520">
        <f t="shared" si="1036"/>
        <v>151</v>
      </c>
      <c r="BE349" s="520">
        <f t="shared" si="1037"/>
        <v>164</v>
      </c>
      <c r="BF349" s="520">
        <f t="shared" si="1038"/>
        <v>315</v>
      </c>
      <c r="BG349" s="520">
        <f t="shared" si="1039"/>
        <v>243</v>
      </c>
      <c r="BH349" s="520">
        <f t="shared" si="1040"/>
        <v>251</v>
      </c>
      <c r="BI349" s="520">
        <f t="shared" si="1041"/>
        <v>494</v>
      </c>
      <c r="BJ349" s="520">
        <f t="shared" si="1042"/>
        <v>116</v>
      </c>
      <c r="BK349" s="520">
        <f t="shared" si="1043"/>
        <v>139</v>
      </c>
      <c r="BL349" s="520">
        <f t="shared" si="1044"/>
        <v>255</v>
      </c>
      <c r="BM349" s="520">
        <f t="shared" si="1045"/>
        <v>29</v>
      </c>
      <c r="BN349" s="520">
        <f t="shared" si="1046"/>
        <v>43</v>
      </c>
      <c r="BO349" s="520">
        <f t="shared" si="1047"/>
        <v>72</v>
      </c>
      <c r="BP349" s="520">
        <f t="shared" si="1048"/>
        <v>12</v>
      </c>
      <c r="BQ349" s="520">
        <f t="shared" si="1049"/>
        <v>19</v>
      </c>
      <c r="BR349" s="520">
        <f t="shared" si="1050"/>
        <v>31</v>
      </c>
      <c r="BS349" s="520">
        <f t="shared" si="1051"/>
        <v>7</v>
      </c>
      <c r="BT349" s="520">
        <f t="shared" si="1052"/>
        <v>2</v>
      </c>
      <c r="BU349" s="520">
        <f t="shared" si="1053"/>
        <v>9</v>
      </c>
      <c r="BV349" s="520">
        <f t="shared" si="1054"/>
        <v>0</v>
      </c>
      <c r="BW349" s="520">
        <f t="shared" si="1055"/>
        <v>0</v>
      </c>
      <c r="BX349" s="520">
        <f t="shared" si="1056"/>
        <v>0</v>
      </c>
      <c r="BY349" s="520">
        <f t="shared" si="1057"/>
        <v>558</v>
      </c>
      <c r="BZ349" s="520">
        <f t="shared" si="1058"/>
        <v>618</v>
      </c>
      <c r="CA349" s="520">
        <f t="shared" si="1059"/>
        <v>1176</v>
      </c>
    </row>
    <row r="350" spans="3:79" s="514" customFormat="1" ht="15.75">
      <c r="C350" s="519" t="s">
        <v>264</v>
      </c>
      <c r="D350" s="946">
        <v>1</v>
      </c>
      <c r="E350" s="946">
        <v>1</v>
      </c>
      <c r="F350" s="520">
        <f t="shared" si="1028"/>
        <v>2</v>
      </c>
      <c r="G350" s="946">
        <v>6</v>
      </c>
      <c r="H350" s="946"/>
      <c r="I350" s="520">
        <f t="shared" si="1029"/>
        <v>6</v>
      </c>
      <c r="J350" s="946">
        <v>1</v>
      </c>
      <c r="K350" s="946"/>
      <c r="L350" s="520">
        <f t="shared" si="1030"/>
        <v>1</v>
      </c>
      <c r="M350" s="946">
        <v>1</v>
      </c>
      <c r="N350" s="946"/>
      <c r="O350" s="520">
        <f t="shared" si="1031"/>
        <v>1</v>
      </c>
      <c r="P350" s="946"/>
      <c r="Q350" s="946"/>
      <c r="R350" s="520">
        <f t="shared" si="1032"/>
        <v>0</v>
      </c>
      <c r="S350" s="946"/>
      <c r="T350" s="946"/>
      <c r="U350" s="520">
        <f t="shared" si="1033"/>
        <v>0</v>
      </c>
      <c r="V350" s="740"/>
      <c r="W350" s="740"/>
      <c r="X350" s="520">
        <f t="shared" si="1034"/>
        <v>0</v>
      </c>
      <c r="Y350" s="521">
        <f t="shared" si="1035"/>
        <v>9</v>
      </c>
      <c r="Z350" s="521">
        <f t="shared" si="1035"/>
        <v>1</v>
      </c>
      <c r="AA350" s="522">
        <f t="shared" si="1060"/>
        <v>10</v>
      </c>
      <c r="AB350" s="512"/>
      <c r="AC350" s="519" t="s">
        <v>264</v>
      </c>
      <c r="AD350" s="947">
        <v>6</v>
      </c>
      <c r="AE350" s="947">
        <v>16</v>
      </c>
      <c r="AF350" s="520">
        <f t="shared" si="1061"/>
        <v>22</v>
      </c>
      <c r="AG350" s="947">
        <v>11</v>
      </c>
      <c r="AH350" s="947">
        <v>19</v>
      </c>
      <c r="AI350" s="520">
        <f t="shared" si="1062"/>
        <v>30</v>
      </c>
      <c r="AJ350" s="947">
        <v>10</v>
      </c>
      <c r="AK350" s="947">
        <v>8</v>
      </c>
      <c r="AL350" s="520">
        <f t="shared" si="1063"/>
        <v>18</v>
      </c>
      <c r="AM350" s="947">
        <v>3</v>
      </c>
      <c r="AN350" s="947">
        <v>3</v>
      </c>
      <c r="AO350" s="520">
        <f t="shared" si="1064"/>
        <v>6</v>
      </c>
      <c r="AP350" s="947">
        <v>2</v>
      </c>
      <c r="AQ350" s="947"/>
      <c r="AR350" s="520">
        <f t="shared" si="1065"/>
        <v>2</v>
      </c>
      <c r="AS350" s="947">
        <v>4</v>
      </c>
      <c r="AT350" s="947">
        <v>3</v>
      </c>
      <c r="AU350" s="520">
        <f t="shared" si="1066"/>
        <v>7</v>
      </c>
      <c r="AV350" s="947">
        <v>4</v>
      </c>
      <c r="AW350" s="520"/>
      <c r="AX350" s="520">
        <f t="shared" si="1067"/>
        <v>4</v>
      </c>
      <c r="AY350" s="521">
        <f t="shared" si="1068"/>
        <v>40</v>
      </c>
      <c r="AZ350" s="521">
        <f t="shared" si="1069"/>
        <v>49</v>
      </c>
      <c r="BA350" s="522">
        <f t="shared" si="1070"/>
        <v>89</v>
      </c>
      <c r="BC350" s="519" t="s">
        <v>264</v>
      </c>
      <c r="BD350" s="520">
        <f t="shared" si="1036"/>
        <v>7</v>
      </c>
      <c r="BE350" s="520">
        <f t="shared" si="1037"/>
        <v>17</v>
      </c>
      <c r="BF350" s="520">
        <f t="shared" si="1038"/>
        <v>24</v>
      </c>
      <c r="BG350" s="520">
        <f t="shared" si="1039"/>
        <v>17</v>
      </c>
      <c r="BH350" s="520">
        <f t="shared" si="1040"/>
        <v>19</v>
      </c>
      <c r="BI350" s="520">
        <f t="shared" si="1041"/>
        <v>36</v>
      </c>
      <c r="BJ350" s="520">
        <f t="shared" si="1042"/>
        <v>11</v>
      </c>
      <c r="BK350" s="520">
        <f t="shared" si="1043"/>
        <v>8</v>
      </c>
      <c r="BL350" s="520">
        <f t="shared" si="1044"/>
        <v>19</v>
      </c>
      <c r="BM350" s="520">
        <f t="shared" si="1045"/>
        <v>4</v>
      </c>
      <c r="BN350" s="520">
        <f t="shared" si="1046"/>
        <v>3</v>
      </c>
      <c r="BO350" s="520">
        <f t="shared" si="1047"/>
        <v>7</v>
      </c>
      <c r="BP350" s="520">
        <f t="shared" si="1048"/>
        <v>2</v>
      </c>
      <c r="BQ350" s="520">
        <f t="shared" si="1049"/>
        <v>0</v>
      </c>
      <c r="BR350" s="520">
        <f t="shared" si="1050"/>
        <v>2</v>
      </c>
      <c r="BS350" s="520">
        <f t="shared" si="1051"/>
        <v>4</v>
      </c>
      <c r="BT350" s="520">
        <f t="shared" si="1052"/>
        <v>3</v>
      </c>
      <c r="BU350" s="520">
        <f t="shared" si="1053"/>
        <v>7</v>
      </c>
      <c r="BV350" s="520">
        <f t="shared" si="1054"/>
        <v>4</v>
      </c>
      <c r="BW350" s="520">
        <f t="shared" si="1055"/>
        <v>0</v>
      </c>
      <c r="BX350" s="520">
        <f t="shared" si="1056"/>
        <v>4</v>
      </c>
      <c r="BY350" s="520">
        <f t="shared" si="1057"/>
        <v>49</v>
      </c>
      <c r="BZ350" s="520">
        <f t="shared" si="1058"/>
        <v>50</v>
      </c>
      <c r="CA350" s="520">
        <f t="shared" si="1059"/>
        <v>99</v>
      </c>
    </row>
    <row r="351" spans="3:79" s="514" customFormat="1" ht="15.75">
      <c r="C351" s="519" t="s">
        <v>184</v>
      </c>
      <c r="D351" s="740"/>
      <c r="E351" s="740"/>
      <c r="F351" s="520">
        <f t="shared" si="1028"/>
        <v>0</v>
      </c>
      <c r="G351" s="740"/>
      <c r="H351" s="740"/>
      <c r="I351" s="520">
        <f t="shared" si="1029"/>
        <v>0</v>
      </c>
      <c r="J351" s="740"/>
      <c r="K351" s="740"/>
      <c r="L351" s="520">
        <f t="shared" si="1030"/>
        <v>0</v>
      </c>
      <c r="M351" s="740"/>
      <c r="N351" s="740"/>
      <c r="O351" s="520">
        <f t="shared" si="1031"/>
        <v>0</v>
      </c>
      <c r="P351" s="740"/>
      <c r="Q351" s="740"/>
      <c r="R351" s="520">
        <f t="shared" si="1032"/>
        <v>0</v>
      </c>
      <c r="S351" s="740"/>
      <c r="T351" s="740"/>
      <c r="U351" s="520">
        <f t="shared" si="1033"/>
        <v>0</v>
      </c>
      <c r="V351" s="740"/>
      <c r="W351" s="740"/>
      <c r="X351" s="520">
        <f t="shared" si="1034"/>
        <v>0</v>
      </c>
      <c r="Y351" s="521">
        <f t="shared" si="1035"/>
        <v>0</v>
      </c>
      <c r="Z351" s="521">
        <f t="shared" si="1035"/>
        <v>0</v>
      </c>
      <c r="AA351" s="522">
        <f t="shared" si="1060"/>
        <v>0</v>
      </c>
      <c r="AB351" s="512"/>
      <c r="AC351" s="519" t="s">
        <v>184</v>
      </c>
      <c r="AD351" s="520"/>
      <c r="AE351" s="520"/>
      <c r="AF351" s="520">
        <f t="shared" si="1061"/>
        <v>0</v>
      </c>
      <c r="AG351" s="520"/>
      <c r="AH351" s="520"/>
      <c r="AI351" s="520">
        <f t="shared" si="1062"/>
        <v>0</v>
      </c>
      <c r="AJ351" s="520"/>
      <c r="AK351" s="520"/>
      <c r="AL351" s="520">
        <f t="shared" si="1063"/>
        <v>0</v>
      </c>
      <c r="AM351" s="520"/>
      <c r="AN351" s="520"/>
      <c r="AO351" s="520">
        <f t="shared" si="1064"/>
        <v>0</v>
      </c>
      <c r="AP351" s="520"/>
      <c r="AQ351" s="520"/>
      <c r="AR351" s="520">
        <f t="shared" si="1065"/>
        <v>0</v>
      </c>
      <c r="AS351" s="520"/>
      <c r="AT351" s="520"/>
      <c r="AU351" s="520">
        <f t="shared" si="1066"/>
        <v>0</v>
      </c>
      <c r="AV351" s="520"/>
      <c r="AW351" s="520"/>
      <c r="AX351" s="520">
        <f t="shared" si="1067"/>
        <v>0</v>
      </c>
      <c r="AY351" s="521">
        <f t="shared" si="1068"/>
        <v>0</v>
      </c>
      <c r="AZ351" s="521">
        <f t="shared" si="1069"/>
        <v>0</v>
      </c>
      <c r="BA351" s="522">
        <f t="shared" si="1070"/>
        <v>0</v>
      </c>
      <c r="BC351" s="519" t="s">
        <v>184</v>
      </c>
      <c r="BD351" s="520">
        <f t="shared" si="1036"/>
        <v>0</v>
      </c>
      <c r="BE351" s="520">
        <f t="shared" si="1037"/>
        <v>0</v>
      </c>
      <c r="BF351" s="520">
        <f t="shared" si="1038"/>
        <v>0</v>
      </c>
      <c r="BG351" s="520">
        <f t="shared" si="1039"/>
        <v>0</v>
      </c>
      <c r="BH351" s="520">
        <f t="shared" si="1040"/>
        <v>0</v>
      </c>
      <c r="BI351" s="520">
        <f t="shared" si="1041"/>
        <v>0</v>
      </c>
      <c r="BJ351" s="520">
        <f t="shared" si="1042"/>
        <v>0</v>
      </c>
      <c r="BK351" s="520">
        <f t="shared" si="1043"/>
        <v>0</v>
      </c>
      <c r="BL351" s="520">
        <f t="shared" si="1044"/>
        <v>0</v>
      </c>
      <c r="BM351" s="520">
        <f t="shared" si="1045"/>
        <v>0</v>
      </c>
      <c r="BN351" s="520">
        <f t="shared" si="1046"/>
        <v>0</v>
      </c>
      <c r="BO351" s="520">
        <f t="shared" si="1047"/>
        <v>0</v>
      </c>
      <c r="BP351" s="520">
        <f t="shared" si="1048"/>
        <v>0</v>
      </c>
      <c r="BQ351" s="520">
        <f t="shared" si="1049"/>
        <v>0</v>
      </c>
      <c r="BR351" s="520">
        <f t="shared" si="1050"/>
        <v>0</v>
      </c>
      <c r="BS351" s="520">
        <f t="shared" si="1051"/>
        <v>0</v>
      </c>
      <c r="BT351" s="520">
        <f t="shared" si="1052"/>
        <v>0</v>
      </c>
      <c r="BU351" s="520">
        <f t="shared" si="1053"/>
        <v>0</v>
      </c>
      <c r="BV351" s="520">
        <f t="shared" si="1054"/>
        <v>0</v>
      </c>
      <c r="BW351" s="520">
        <f t="shared" si="1055"/>
        <v>0</v>
      </c>
      <c r="BX351" s="520">
        <f t="shared" si="1056"/>
        <v>0</v>
      </c>
      <c r="BY351" s="520">
        <f t="shared" si="1057"/>
        <v>0</v>
      </c>
      <c r="BZ351" s="520">
        <f t="shared" si="1058"/>
        <v>0</v>
      </c>
      <c r="CA351" s="520">
        <f t="shared" si="1059"/>
        <v>0</v>
      </c>
    </row>
    <row r="352" spans="3:79" s="514" customFormat="1" ht="15.75">
      <c r="C352" s="519" t="s">
        <v>6</v>
      </c>
      <c r="D352" s="520">
        <f>SUM(D344:D351)</f>
        <v>277</v>
      </c>
      <c r="E352" s="520">
        <f>SUM(E344:E351)</f>
        <v>265</v>
      </c>
      <c r="F352" s="520">
        <f t="shared" ref="F352" si="1071">SUM(F344:F351)</f>
        <v>542</v>
      </c>
      <c r="G352" s="520">
        <f t="shared" ref="G352:AA352" si="1072">SUM(G344:G351)</f>
        <v>229</v>
      </c>
      <c r="H352" s="520">
        <f t="shared" si="1072"/>
        <v>238</v>
      </c>
      <c r="I352" s="520">
        <f t="shared" ref="I352" si="1073">SUM(I344:I351)</f>
        <v>467</v>
      </c>
      <c r="J352" s="520">
        <f t="shared" si="1072"/>
        <v>85</v>
      </c>
      <c r="K352" s="520">
        <f t="shared" si="1072"/>
        <v>84</v>
      </c>
      <c r="L352" s="520">
        <f t="shared" ref="L352" si="1074">SUM(L344:L351)</f>
        <v>169</v>
      </c>
      <c r="M352" s="520">
        <f t="shared" si="1072"/>
        <v>32</v>
      </c>
      <c r="N352" s="520">
        <f t="shared" si="1072"/>
        <v>31</v>
      </c>
      <c r="O352" s="520">
        <f t="shared" ref="O352" si="1075">SUM(O344:O351)</f>
        <v>63</v>
      </c>
      <c r="P352" s="520">
        <f t="shared" si="1072"/>
        <v>5</v>
      </c>
      <c r="Q352" s="520">
        <f t="shared" si="1072"/>
        <v>7</v>
      </c>
      <c r="R352" s="520">
        <f t="shared" ref="R352" si="1076">SUM(R344:R351)</f>
        <v>12</v>
      </c>
      <c r="S352" s="520">
        <f t="shared" si="1072"/>
        <v>7</v>
      </c>
      <c r="T352" s="520">
        <f t="shared" si="1072"/>
        <v>1</v>
      </c>
      <c r="U352" s="520">
        <f t="shared" si="1072"/>
        <v>8</v>
      </c>
      <c r="V352" s="520">
        <f t="shared" si="1072"/>
        <v>0</v>
      </c>
      <c r="W352" s="520">
        <f t="shared" si="1072"/>
        <v>0</v>
      </c>
      <c r="X352" s="520">
        <f t="shared" si="1072"/>
        <v>0</v>
      </c>
      <c r="Y352" s="520">
        <f t="shared" si="1072"/>
        <v>635</v>
      </c>
      <c r="Z352" s="520">
        <f t="shared" si="1072"/>
        <v>626</v>
      </c>
      <c r="AA352" s="520">
        <f t="shared" si="1072"/>
        <v>1261</v>
      </c>
      <c r="AB352" s="512"/>
      <c r="AC352" s="519" t="s">
        <v>6</v>
      </c>
      <c r="AD352" s="520">
        <f>SUM(AD344:AD351)</f>
        <v>1471</v>
      </c>
      <c r="AE352" s="520">
        <f>SUM(AE344:AE351)</f>
        <v>1655</v>
      </c>
      <c r="AF352" s="520">
        <f>SUM(AF344:AF351)</f>
        <v>3126</v>
      </c>
      <c r="AG352" s="520">
        <f t="shared" ref="AG352:BA352" si="1077">SUM(AG344:AG351)</f>
        <v>1413</v>
      </c>
      <c r="AH352" s="520">
        <f t="shared" si="1077"/>
        <v>1276</v>
      </c>
      <c r="AI352" s="520">
        <f t="shared" si="1077"/>
        <v>2689</v>
      </c>
      <c r="AJ352" s="520">
        <f t="shared" si="1077"/>
        <v>764</v>
      </c>
      <c r="AK352" s="520">
        <f t="shared" si="1077"/>
        <v>548</v>
      </c>
      <c r="AL352" s="520">
        <f t="shared" si="1077"/>
        <v>1312</v>
      </c>
      <c r="AM352" s="520">
        <f t="shared" si="1077"/>
        <v>70</v>
      </c>
      <c r="AN352" s="520">
        <f t="shared" si="1077"/>
        <v>81</v>
      </c>
      <c r="AO352" s="520">
        <f t="shared" si="1077"/>
        <v>151</v>
      </c>
      <c r="AP352" s="520">
        <f t="shared" si="1077"/>
        <v>18</v>
      </c>
      <c r="AQ352" s="520">
        <f t="shared" si="1077"/>
        <v>25</v>
      </c>
      <c r="AR352" s="520">
        <f t="shared" si="1077"/>
        <v>43</v>
      </c>
      <c r="AS352" s="520">
        <f t="shared" si="1077"/>
        <v>8</v>
      </c>
      <c r="AT352" s="520">
        <f t="shared" si="1077"/>
        <v>5</v>
      </c>
      <c r="AU352" s="520">
        <f t="shared" si="1077"/>
        <v>13</v>
      </c>
      <c r="AV352" s="520">
        <f t="shared" si="1077"/>
        <v>4</v>
      </c>
      <c r="AW352" s="520">
        <f t="shared" si="1077"/>
        <v>0</v>
      </c>
      <c r="AX352" s="520">
        <f t="shared" si="1077"/>
        <v>4</v>
      </c>
      <c r="AY352" s="520">
        <f t="shared" si="1077"/>
        <v>3748</v>
      </c>
      <c r="AZ352" s="520">
        <f t="shared" si="1077"/>
        <v>3590</v>
      </c>
      <c r="BA352" s="520">
        <f t="shared" si="1077"/>
        <v>7338</v>
      </c>
      <c r="BC352" s="519" t="s">
        <v>6</v>
      </c>
      <c r="BD352" s="520">
        <f t="shared" si="1036"/>
        <v>1748</v>
      </c>
      <c r="BE352" s="520">
        <f t="shared" si="1037"/>
        <v>1920</v>
      </c>
      <c r="BF352" s="520">
        <f t="shared" si="1038"/>
        <v>3668</v>
      </c>
      <c r="BG352" s="520">
        <f t="shared" si="1039"/>
        <v>1642</v>
      </c>
      <c r="BH352" s="520">
        <f t="shared" si="1040"/>
        <v>1514</v>
      </c>
      <c r="BI352" s="520">
        <f t="shared" si="1041"/>
        <v>3156</v>
      </c>
      <c r="BJ352" s="520">
        <f t="shared" si="1042"/>
        <v>849</v>
      </c>
      <c r="BK352" s="520">
        <f t="shared" si="1043"/>
        <v>632</v>
      </c>
      <c r="BL352" s="520">
        <f t="shared" si="1044"/>
        <v>1481</v>
      </c>
      <c r="BM352" s="520">
        <f t="shared" si="1045"/>
        <v>102</v>
      </c>
      <c r="BN352" s="520">
        <f t="shared" si="1046"/>
        <v>112</v>
      </c>
      <c r="BO352" s="520">
        <f t="shared" si="1047"/>
        <v>214</v>
      </c>
      <c r="BP352" s="520">
        <f t="shared" si="1048"/>
        <v>23</v>
      </c>
      <c r="BQ352" s="520">
        <f t="shared" si="1049"/>
        <v>32</v>
      </c>
      <c r="BR352" s="520">
        <f t="shared" si="1050"/>
        <v>55</v>
      </c>
      <c r="BS352" s="520">
        <f t="shared" si="1051"/>
        <v>15</v>
      </c>
      <c r="BT352" s="520">
        <f t="shared" si="1052"/>
        <v>6</v>
      </c>
      <c r="BU352" s="520">
        <f t="shared" si="1053"/>
        <v>21</v>
      </c>
      <c r="BV352" s="520">
        <f t="shared" si="1054"/>
        <v>4</v>
      </c>
      <c r="BW352" s="520">
        <f t="shared" si="1055"/>
        <v>0</v>
      </c>
      <c r="BX352" s="520">
        <f t="shared" si="1056"/>
        <v>4</v>
      </c>
      <c r="BY352" s="520">
        <f t="shared" si="1057"/>
        <v>4383</v>
      </c>
      <c r="BZ352" s="520">
        <f t="shared" si="1058"/>
        <v>4216</v>
      </c>
      <c r="CA352" s="520">
        <f t="shared" si="1059"/>
        <v>8599</v>
      </c>
    </row>
    <row r="353" spans="3:79" s="514" customFormat="1" ht="16.5" thickBot="1">
      <c r="C353" s="523" t="s">
        <v>185</v>
      </c>
      <c r="D353" s="524">
        <f>D352/$Y$16*100</f>
        <v>6.3343242625200098</v>
      </c>
      <c r="E353" s="524">
        <f>E352/$Z$16*100</f>
        <v>6.5078585461689586</v>
      </c>
      <c r="F353" s="524">
        <f>F352/$AA$16*100</f>
        <v>6.417998815867378</v>
      </c>
      <c r="G353" s="524">
        <f>G352/$Y$16*100</f>
        <v>5.2366796249714156</v>
      </c>
      <c r="H353" s="524">
        <f>H352/$Z$16*100</f>
        <v>5.8447937131630647</v>
      </c>
      <c r="I353" s="524">
        <f>I352/$AA$16*100</f>
        <v>5.5298993487270574</v>
      </c>
      <c r="J353" s="524">
        <f>J352/$Y$16*100</f>
        <v>1.9437457123256345</v>
      </c>
      <c r="K353" s="524">
        <f>K352/$Z$16*100</f>
        <v>2.0628683693516701</v>
      </c>
      <c r="L353" s="524">
        <f>L352/$AA$16*100</f>
        <v>2.0011841326228534</v>
      </c>
      <c r="M353" s="524">
        <f>M352/$Y$16*100</f>
        <v>0.7317630916990624</v>
      </c>
      <c r="N353" s="524">
        <f>N352/$Z$16*100</f>
        <v>0.76129666011787822</v>
      </c>
      <c r="O353" s="524">
        <f>O352/$AA$16*100</f>
        <v>0.74600355239786853</v>
      </c>
      <c r="P353" s="524">
        <f>P352/$Y$16*100</f>
        <v>0.11433798307797849</v>
      </c>
      <c r="Q353" s="524">
        <f>Q352/$Z$16*100</f>
        <v>0.17190569744597251</v>
      </c>
      <c r="R353" s="524">
        <f>R352/$AA$16*100</f>
        <v>0.14209591474245115</v>
      </c>
      <c r="S353" s="524">
        <f>S352/$Y$16*100</f>
        <v>0.1600731763091699</v>
      </c>
      <c r="T353" s="524">
        <f>T352/$Z$16*100</f>
        <v>2.4557956777996069E-2</v>
      </c>
      <c r="U353" s="524">
        <f>U352/$AA$16*100</f>
        <v>9.4730609828300769E-2</v>
      </c>
      <c r="V353" s="524">
        <f>V352/$Y$16*100</f>
        <v>0</v>
      </c>
      <c r="W353" s="524">
        <f>W352/$Z$16*100</f>
        <v>0</v>
      </c>
      <c r="X353" s="524">
        <f>X352/$AA$16*100</f>
        <v>0</v>
      </c>
      <c r="Y353" s="524">
        <f>Y352/$Y$16*100</f>
        <v>14.520923850903269</v>
      </c>
      <c r="Z353" s="524">
        <f>Z352/$Z$16*100</f>
        <v>15.373280943025541</v>
      </c>
      <c r="AA353" s="524">
        <f>AA352/$AA$16*100</f>
        <v>14.931912374185909</v>
      </c>
      <c r="AB353" s="525"/>
      <c r="AC353" s="523" t="s">
        <v>185</v>
      </c>
      <c r="AD353" s="524">
        <f>AD352/$Y$16*100</f>
        <v>33.638234621541272</v>
      </c>
      <c r="AE353" s="524">
        <f>AE352/$Z$16*100</f>
        <v>40.643418467583494</v>
      </c>
      <c r="AF353" s="524">
        <f>AF352/$AA$16*100</f>
        <v>37.015985790408521</v>
      </c>
      <c r="AG353" s="524">
        <f>AG352/$Y$16*100</f>
        <v>32.31191401783672</v>
      </c>
      <c r="AH353" s="524">
        <f>AH352/$Z$16*100</f>
        <v>31.335952848722986</v>
      </c>
      <c r="AI353" s="524">
        <f>AI352/$AA$16*100</f>
        <v>31.841326228537596</v>
      </c>
      <c r="AJ353" s="524">
        <f>AJ352/$Y$16*100</f>
        <v>17.470843814315113</v>
      </c>
      <c r="AK353" s="524">
        <f>AK352/$Z$16*100</f>
        <v>13.457760314341845</v>
      </c>
      <c r="AL353" s="524">
        <f>AL352/$AA$16*100</f>
        <v>15.535820011841325</v>
      </c>
      <c r="AM353" s="524">
        <f>AM352/$Y$16*100</f>
        <v>1.6007317630916993</v>
      </c>
      <c r="AN353" s="524">
        <f>AN352/$Z$16*100</f>
        <v>1.9891944990176817</v>
      </c>
      <c r="AO353" s="524">
        <f>AO352/$AA$16*100</f>
        <v>1.7880402605091772</v>
      </c>
      <c r="AP353" s="524">
        <f>AP352/$Y$16*100</f>
        <v>0.41161673908072266</v>
      </c>
      <c r="AQ353" s="524">
        <f>AQ352/$Z$16*100</f>
        <v>0.61394891944990171</v>
      </c>
      <c r="AR353" s="524">
        <f>AR352/$AA$16*100</f>
        <v>0.5091770278271166</v>
      </c>
      <c r="AS353" s="524">
        <f>AS352/$Y$16*100</f>
        <v>0.1829407729247656</v>
      </c>
      <c r="AT353" s="524">
        <f>AT352/$Z$16*100</f>
        <v>0.12278978388998035</v>
      </c>
      <c r="AU353" s="524">
        <f>AU352/$AA$16*100</f>
        <v>0.15393724097098876</v>
      </c>
      <c r="AV353" s="524">
        <f>AV352/$Y$16*100</f>
        <v>9.1470386462382799E-2</v>
      </c>
      <c r="AW353" s="524">
        <f>AW352/$Z$16*100</f>
        <v>0</v>
      </c>
      <c r="AX353" s="524">
        <f>AX352/$AA$16*100</f>
        <v>4.7365304914150384E-2</v>
      </c>
      <c r="AY353" s="524">
        <f>AY352/$Y$16*100</f>
        <v>85.707752115252688</v>
      </c>
      <c r="AZ353" s="524">
        <f>AZ352/$Z$16*100</f>
        <v>88.16306483300589</v>
      </c>
      <c r="BA353" s="524">
        <f>BA352/$AA$16*100</f>
        <v>86.891651865008882</v>
      </c>
      <c r="BC353" s="523" t="s">
        <v>185</v>
      </c>
      <c r="BD353" s="524">
        <f>BD352/$BY$16*100</f>
        <v>8.6684849987602277</v>
      </c>
      <c r="BE353" s="524">
        <f>BE352/$BZ$16*100</f>
        <v>10.347057555507652</v>
      </c>
      <c r="BF353" s="524">
        <f>BF352/$CA$16*100</f>
        <v>9.472895844632113</v>
      </c>
      <c r="BG353" s="524">
        <f>BG352/$BY$16*100</f>
        <v>8.1428217208033722</v>
      </c>
      <c r="BH353" s="524">
        <f>BH352/$BZ$16*100</f>
        <v>8.1590860099159315</v>
      </c>
      <c r="BI353" s="524">
        <f>BI352/$CA$16*100</f>
        <v>8.1506159448361348</v>
      </c>
      <c r="BJ353" s="524">
        <f>BJ352/$BY$16*100</f>
        <v>4.2102653111827424</v>
      </c>
      <c r="BK353" s="524">
        <f>BK352/$BZ$16*100</f>
        <v>3.405906445354602</v>
      </c>
      <c r="BL353" s="524">
        <f>BL352/$CA$16*100</f>
        <v>3.8247979132770329</v>
      </c>
      <c r="BM353" s="524">
        <f>BM352/$BY$16*100</f>
        <v>0.5058269278452765</v>
      </c>
      <c r="BN353" s="524">
        <f>BN352/$BZ$16*100</f>
        <v>0.60357835740461308</v>
      </c>
      <c r="BO353" s="524">
        <f>BO352/$CA$16*100</f>
        <v>0.55267167686784946</v>
      </c>
      <c r="BP353" s="524">
        <f>BP352/$BY$16*100</f>
        <v>0.11405901314158196</v>
      </c>
      <c r="BQ353" s="524">
        <f>BQ352/$BZ$16*100</f>
        <v>0.17245095925846088</v>
      </c>
      <c r="BR353" s="524">
        <f>BR352/$CA$16*100</f>
        <v>0.14204178611089588</v>
      </c>
      <c r="BS353" s="524">
        <f>BS352/$BY$16*100</f>
        <v>7.4386312918423014E-2</v>
      </c>
      <c r="BT353" s="524">
        <f>BT352/$BZ$16*100</f>
        <v>3.2334554860961415E-2</v>
      </c>
      <c r="BU353" s="524">
        <f>BU352/$CA$16*100</f>
        <v>5.4234136515069344E-2</v>
      </c>
      <c r="BV353" s="524">
        <f>BV352/$BY$16*100</f>
        <v>1.983635011157947E-2</v>
      </c>
      <c r="BW353" s="524">
        <f>BW352/$BZ$16*100</f>
        <v>0</v>
      </c>
      <c r="BX353" s="524">
        <f>BX352/$CA$16*100</f>
        <v>1.0330311717156064E-2</v>
      </c>
      <c r="BY353" s="524">
        <f>BY352/$BY$16*100</f>
        <v>21.735680634763206</v>
      </c>
      <c r="BZ353" s="524">
        <f>BZ352/$BZ$16*100</f>
        <v>22.720413882302221</v>
      </c>
      <c r="CA353" s="524">
        <f>CA352/$CA$16*100</f>
        <v>22.20758761395625</v>
      </c>
    </row>
    <row r="355" spans="3:79" s="514" customFormat="1" ht="15.75">
      <c r="C355" s="512" t="s">
        <v>489</v>
      </c>
      <c r="D355" s="512"/>
      <c r="E355" s="512"/>
      <c r="F355" s="512"/>
      <c r="G355" s="512"/>
      <c r="H355" s="512"/>
      <c r="I355" s="512"/>
      <c r="J355" s="513" t="s">
        <v>144</v>
      </c>
      <c r="K355" s="513"/>
      <c r="L355" s="513"/>
      <c r="M355" s="512"/>
      <c r="N355" s="512"/>
      <c r="O355" s="512"/>
      <c r="P355" s="512"/>
      <c r="Q355" s="512"/>
      <c r="R355" s="512"/>
      <c r="S355" s="512"/>
      <c r="T355" s="512"/>
      <c r="U355" s="512"/>
      <c r="V355" s="512"/>
      <c r="W355" s="512"/>
      <c r="X355" s="512"/>
      <c r="Y355" s="512"/>
      <c r="Z355" s="512"/>
      <c r="AA355" s="512"/>
      <c r="AB355" s="512"/>
      <c r="AC355" s="512" t="s">
        <v>489</v>
      </c>
      <c r="AD355" s="512"/>
      <c r="AE355" s="512"/>
      <c r="AF355" s="512"/>
      <c r="AG355" s="512"/>
      <c r="AH355" s="512"/>
      <c r="AI355" s="512"/>
      <c r="AJ355" s="550" t="s">
        <v>144</v>
      </c>
      <c r="AK355" s="550"/>
      <c r="AL355" s="550"/>
      <c r="AM355" s="512"/>
      <c r="AN355" s="512"/>
      <c r="AO355" s="512"/>
      <c r="AP355" s="512"/>
      <c r="AQ355" s="512"/>
      <c r="AR355" s="512"/>
      <c r="AS355" s="512"/>
      <c r="AT355" s="512"/>
      <c r="AU355" s="512"/>
      <c r="AV355" s="512"/>
      <c r="AW355" s="512"/>
      <c r="AX355" s="512"/>
      <c r="AY355" s="512"/>
      <c r="AZ355" s="512"/>
      <c r="BA355" s="512"/>
      <c r="BC355" s="512" t="s">
        <v>489</v>
      </c>
      <c r="BD355" s="512"/>
      <c r="BE355" s="512"/>
      <c r="BF355" s="512"/>
      <c r="BG355" s="512"/>
      <c r="BH355" s="512"/>
      <c r="BI355" s="512"/>
      <c r="BJ355" s="550" t="s">
        <v>144</v>
      </c>
      <c r="BK355" s="550"/>
      <c r="BL355" s="550"/>
      <c r="BM355" s="512"/>
      <c r="BN355" s="512"/>
      <c r="BO355" s="512"/>
      <c r="BP355" s="512"/>
      <c r="BQ355" s="512"/>
      <c r="BR355" s="512"/>
      <c r="BS355" s="512"/>
      <c r="BT355" s="512"/>
      <c r="BU355" s="512"/>
      <c r="BV355" s="512"/>
      <c r="BW355" s="512"/>
      <c r="BX355" s="512"/>
      <c r="BY355" s="512"/>
      <c r="BZ355" s="512"/>
      <c r="CA355" s="512"/>
    </row>
    <row r="356" spans="3:79" s="514" customFormat="1" ht="16.5" thickBot="1">
      <c r="C356" s="1410" t="s">
        <v>861</v>
      </c>
      <c r="D356" s="1410"/>
      <c r="E356" s="1410"/>
      <c r="F356" s="1410"/>
      <c r="G356" s="1410"/>
      <c r="H356" s="1410"/>
      <c r="I356" s="1410"/>
      <c r="J356" s="1410"/>
      <c r="K356" s="1410"/>
      <c r="L356" s="1410"/>
      <c r="M356" s="1410"/>
      <c r="N356" s="1410"/>
      <c r="O356" s="1410"/>
      <c r="P356" s="1410"/>
      <c r="Q356" s="1410"/>
      <c r="R356" s="1410"/>
      <c r="S356" s="1410"/>
      <c r="T356" s="1410"/>
      <c r="U356" s="1410"/>
      <c r="V356" s="1410"/>
      <c r="W356" s="1410"/>
      <c r="X356" s="1410"/>
      <c r="Y356" s="1410"/>
      <c r="Z356" s="1410"/>
      <c r="AA356" s="1410"/>
      <c r="AB356" s="515"/>
      <c r="AC356" s="1410" t="s">
        <v>861</v>
      </c>
      <c r="AD356" s="1410"/>
      <c r="AE356" s="1410"/>
      <c r="AF356" s="1410"/>
      <c r="AG356" s="1410"/>
      <c r="AH356" s="1410"/>
      <c r="AI356" s="1410"/>
      <c r="AJ356" s="1410"/>
      <c r="AK356" s="1410"/>
      <c r="AL356" s="1410"/>
      <c r="AM356" s="1410"/>
      <c r="AN356" s="1410"/>
      <c r="AO356" s="1410"/>
      <c r="AP356" s="1410"/>
      <c r="AQ356" s="1410"/>
      <c r="AR356" s="1410"/>
      <c r="AS356" s="1410"/>
      <c r="AT356" s="1410"/>
      <c r="AU356" s="1410"/>
      <c r="AV356" s="1410"/>
      <c r="AW356" s="1410"/>
      <c r="AX356" s="1410"/>
      <c r="AY356" s="1410"/>
      <c r="AZ356" s="1410"/>
      <c r="BA356" s="1410"/>
      <c r="BC356" s="1410" t="s">
        <v>861</v>
      </c>
      <c r="BD356" s="1410"/>
      <c r="BE356" s="1410"/>
      <c r="BF356" s="1410"/>
      <c r="BG356" s="1410"/>
      <c r="BH356" s="1410"/>
      <c r="BI356" s="1410"/>
      <c r="BJ356" s="1410"/>
      <c r="BK356" s="1410"/>
      <c r="BL356" s="1410"/>
      <c r="BM356" s="1410"/>
      <c r="BN356" s="1410"/>
      <c r="BO356" s="1410"/>
      <c r="BP356" s="1410"/>
      <c r="BQ356" s="1410"/>
      <c r="BR356" s="1410"/>
      <c r="BS356" s="1410"/>
      <c r="BT356" s="1410"/>
      <c r="BU356" s="1410"/>
      <c r="BV356" s="1410"/>
      <c r="BW356" s="1410"/>
      <c r="BX356" s="1410"/>
      <c r="BY356" s="1410"/>
      <c r="BZ356" s="1410"/>
      <c r="CA356" s="1410"/>
    </row>
    <row r="357" spans="3:79" s="514" customFormat="1" ht="15.75" customHeight="1">
      <c r="C357" s="516"/>
      <c r="D357" s="1411" t="s">
        <v>95</v>
      </c>
      <c r="E357" s="1411"/>
      <c r="F357" s="1411"/>
      <c r="G357" s="1411"/>
      <c r="H357" s="1411"/>
      <c r="I357" s="1411"/>
      <c r="J357" s="1411"/>
      <c r="K357" s="1411"/>
      <c r="L357" s="1411"/>
      <c r="M357" s="1411"/>
      <c r="N357" s="1411"/>
      <c r="O357" s="1411"/>
      <c r="P357" s="1411"/>
      <c r="Q357" s="1411"/>
      <c r="R357" s="1411"/>
      <c r="S357" s="1411"/>
      <c r="T357" s="1411"/>
      <c r="U357" s="1411"/>
      <c r="V357" s="1411"/>
      <c r="W357" s="1411"/>
      <c r="X357" s="1411"/>
      <c r="Y357" s="1412"/>
      <c r="Z357" s="1412"/>
      <c r="AA357" s="1413"/>
      <c r="AB357" s="515"/>
      <c r="AC357" s="516"/>
      <c r="AD357" s="1411" t="s">
        <v>0</v>
      </c>
      <c r="AE357" s="1411"/>
      <c r="AF357" s="1411"/>
      <c r="AG357" s="1411"/>
      <c r="AH357" s="1411"/>
      <c r="AI357" s="1411"/>
      <c r="AJ357" s="1411"/>
      <c r="AK357" s="1411"/>
      <c r="AL357" s="1411"/>
      <c r="AM357" s="1411"/>
      <c r="AN357" s="1411"/>
      <c r="AO357" s="1411"/>
      <c r="AP357" s="1411"/>
      <c r="AQ357" s="1411"/>
      <c r="AR357" s="1411"/>
      <c r="AS357" s="1411"/>
      <c r="AT357" s="1411"/>
      <c r="AU357" s="1411"/>
      <c r="AV357" s="1411"/>
      <c r="AW357" s="1411"/>
      <c r="AX357" s="1411"/>
      <c r="AY357" s="1412"/>
      <c r="AZ357" s="1412"/>
      <c r="BA357" s="1413"/>
      <c r="BC357" s="516"/>
      <c r="BD357" s="1412" t="s">
        <v>0</v>
      </c>
      <c r="BE357" s="1414"/>
      <c r="BF357" s="1414"/>
      <c r="BG357" s="1414"/>
      <c r="BH357" s="1414"/>
      <c r="BI357" s="1414"/>
      <c r="BJ357" s="1414"/>
      <c r="BK357" s="1414"/>
      <c r="BL357" s="1414"/>
      <c r="BM357" s="1414"/>
      <c r="BN357" s="1414"/>
      <c r="BO357" s="1414"/>
      <c r="BP357" s="1414"/>
      <c r="BQ357" s="1414"/>
      <c r="BR357" s="1414"/>
      <c r="BS357" s="1414"/>
      <c r="BT357" s="1414"/>
      <c r="BU357" s="1414"/>
      <c r="BV357" s="1414"/>
      <c r="BW357" s="1414"/>
      <c r="BX357" s="1414"/>
      <c r="BY357" s="1414"/>
      <c r="BZ357" s="1414"/>
      <c r="CA357" s="1415"/>
    </row>
    <row r="358" spans="3:79" s="514" customFormat="1" ht="15.75" customHeight="1">
      <c r="C358" s="1405" t="s">
        <v>180</v>
      </c>
      <c r="D358" s="1406">
        <v>1</v>
      </c>
      <c r="E358" s="1407"/>
      <c r="F358" s="1408"/>
      <c r="G358" s="1406">
        <v>2</v>
      </c>
      <c r="H358" s="1407"/>
      <c r="I358" s="1408"/>
      <c r="J358" s="1406">
        <v>3</v>
      </c>
      <c r="K358" s="1407"/>
      <c r="L358" s="1408"/>
      <c r="M358" s="1406">
        <v>4</v>
      </c>
      <c r="N358" s="1407"/>
      <c r="O358" s="1408"/>
      <c r="P358" s="1406">
        <v>5</v>
      </c>
      <c r="Q358" s="1407"/>
      <c r="R358" s="1408"/>
      <c r="S358" s="1406">
        <v>6</v>
      </c>
      <c r="T358" s="1407"/>
      <c r="U358" s="1408"/>
      <c r="V358" s="1406" t="s">
        <v>182</v>
      </c>
      <c r="W358" s="1407"/>
      <c r="X358" s="1408"/>
      <c r="Y358" s="1406" t="s">
        <v>179</v>
      </c>
      <c r="Z358" s="1407"/>
      <c r="AA358" s="1409"/>
      <c r="AB358" s="515"/>
      <c r="AC358" s="1405" t="s">
        <v>180</v>
      </c>
      <c r="AD358" s="1406">
        <v>1</v>
      </c>
      <c r="AE358" s="1407"/>
      <c r="AF358" s="1408"/>
      <c r="AG358" s="1406">
        <v>2</v>
      </c>
      <c r="AH358" s="1407"/>
      <c r="AI358" s="1408"/>
      <c r="AJ358" s="1406">
        <v>3</v>
      </c>
      <c r="AK358" s="1407"/>
      <c r="AL358" s="1408"/>
      <c r="AM358" s="1406">
        <v>4</v>
      </c>
      <c r="AN358" s="1407"/>
      <c r="AO358" s="1408"/>
      <c r="AP358" s="1406">
        <v>5</v>
      </c>
      <c r="AQ358" s="1407"/>
      <c r="AR358" s="1408"/>
      <c r="AS358" s="1406">
        <v>6</v>
      </c>
      <c r="AT358" s="1407"/>
      <c r="AU358" s="1408"/>
      <c r="AV358" s="1406" t="s">
        <v>182</v>
      </c>
      <c r="AW358" s="1407"/>
      <c r="AX358" s="1408"/>
      <c r="AY358" s="1406" t="s">
        <v>179</v>
      </c>
      <c r="AZ358" s="1407"/>
      <c r="BA358" s="1409"/>
      <c r="BC358" s="1405" t="s">
        <v>180</v>
      </c>
      <c r="BD358" s="1406">
        <v>1</v>
      </c>
      <c r="BE358" s="1407"/>
      <c r="BF358" s="1408"/>
      <c r="BG358" s="1406">
        <v>2</v>
      </c>
      <c r="BH358" s="1407"/>
      <c r="BI358" s="1408"/>
      <c r="BJ358" s="1406">
        <v>3</v>
      </c>
      <c r="BK358" s="1407"/>
      <c r="BL358" s="1408"/>
      <c r="BM358" s="1406">
        <v>4</v>
      </c>
      <c r="BN358" s="1407"/>
      <c r="BO358" s="1408"/>
      <c r="BP358" s="1406">
        <v>5</v>
      </c>
      <c r="BQ358" s="1407"/>
      <c r="BR358" s="1408"/>
      <c r="BS358" s="1406">
        <v>6</v>
      </c>
      <c r="BT358" s="1407"/>
      <c r="BU358" s="1408"/>
      <c r="BV358" s="1406" t="s">
        <v>182</v>
      </c>
      <c r="BW358" s="1407"/>
      <c r="BX358" s="1408"/>
      <c r="BY358" s="1406" t="s">
        <v>179</v>
      </c>
      <c r="BZ358" s="1407"/>
      <c r="CA358" s="1409"/>
    </row>
    <row r="359" spans="3:79" s="514" customFormat="1" ht="15.75">
      <c r="C359" s="1405"/>
      <c r="D359" s="518" t="s">
        <v>240</v>
      </c>
      <c r="E359" s="518" t="s">
        <v>241</v>
      </c>
      <c r="F359" s="518" t="s">
        <v>234</v>
      </c>
      <c r="G359" s="518" t="s">
        <v>240</v>
      </c>
      <c r="H359" s="518" t="s">
        <v>241</v>
      </c>
      <c r="I359" s="518" t="s">
        <v>234</v>
      </c>
      <c r="J359" s="518" t="s">
        <v>240</v>
      </c>
      <c r="K359" s="518" t="s">
        <v>241</v>
      </c>
      <c r="L359" s="518" t="s">
        <v>234</v>
      </c>
      <c r="M359" s="518" t="s">
        <v>240</v>
      </c>
      <c r="N359" s="518" t="s">
        <v>241</v>
      </c>
      <c r="O359" s="518" t="s">
        <v>234</v>
      </c>
      <c r="P359" s="518" t="s">
        <v>240</v>
      </c>
      <c r="Q359" s="518" t="s">
        <v>241</v>
      </c>
      <c r="R359" s="518" t="s">
        <v>234</v>
      </c>
      <c r="S359" s="518" t="s">
        <v>240</v>
      </c>
      <c r="T359" s="518" t="s">
        <v>241</v>
      </c>
      <c r="U359" s="518" t="s">
        <v>234</v>
      </c>
      <c r="V359" s="518" t="s">
        <v>240</v>
      </c>
      <c r="W359" s="518" t="s">
        <v>241</v>
      </c>
      <c r="X359" s="518" t="s">
        <v>234</v>
      </c>
      <c r="Y359" s="518" t="s">
        <v>240</v>
      </c>
      <c r="Z359" s="518" t="s">
        <v>241</v>
      </c>
      <c r="AA359" s="518" t="s">
        <v>234</v>
      </c>
      <c r="AB359" s="515"/>
      <c r="AC359" s="1405"/>
      <c r="AD359" s="518" t="s">
        <v>240</v>
      </c>
      <c r="AE359" s="518" t="s">
        <v>241</v>
      </c>
      <c r="AF359" s="518" t="s">
        <v>234</v>
      </c>
      <c r="AG359" s="518" t="s">
        <v>240</v>
      </c>
      <c r="AH359" s="518" t="s">
        <v>241</v>
      </c>
      <c r="AI359" s="518" t="s">
        <v>234</v>
      </c>
      <c r="AJ359" s="518" t="s">
        <v>240</v>
      </c>
      <c r="AK359" s="518" t="s">
        <v>241</v>
      </c>
      <c r="AL359" s="518" t="s">
        <v>234</v>
      </c>
      <c r="AM359" s="518" t="s">
        <v>240</v>
      </c>
      <c r="AN359" s="518" t="s">
        <v>241</v>
      </c>
      <c r="AO359" s="518" t="s">
        <v>234</v>
      </c>
      <c r="AP359" s="518" t="s">
        <v>240</v>
      </c>
      <c r="AQ359" s="518" t="s">
        <v>241</v>
      </c>
      <c r="AR359" s="518" t="s">
        <v>234</v>
      </c>
      <c r="AS359" s="518" t="s">
        <v>240</v>
      </c>
      <c r="AT359" s="518" t="s">
        <v>241</v>
      </c>
      <c r="AU359" s="518" t="s">
        <v>234</v>
      </c>
      <c r="AV359" s="518" t="s">
        <v>240</v>
      </c>
      <c r="AW359" s="518" t="s">
        <v>241</v>
      </c>
      <c r="AX359" s="518" t="s">
        <v>234</v>
      </c>
      <c r="AY359" s="518" t="s">
        <v>240</v>
      </c>
      <c r="AZ359" s="518" t="s">
        <v>241</v>
      </c>
      <c r="BA359" s="518" t="s">
        <v>234</v>
      </c>
      <c r="BC359" s="1405"/>
      <c r="BD359" s="518" t="s">
        <v>240</v>
      </c>
      <c r="BE359" s="518" t="s">
        <v>241</v>
      </c>
      <c r="BF359" s="518" t="s">
        <v>234</v>
      </c>
      <c r="BG359" s="518" t="s">
        <v>240</v>
      </c>
      <c r="BH359" s="518" t="s">
        <v>241</v>
      </c>
      <c r="BI359" s="518" t="s">
        <v>234</v>
      </c>
      <c r="BJ359" s="518" t="s">
        <v>240</v>
      </c>
      <c r="BK359" s="518" t="s">
        <v>241</v>
      </c>
      <c r="BL359" s="518" t="s">
        <v>234</v>
      </c>
      <c r="BM359" s="518" t="s">
        <v>240</v>
      </c>
      <c r="BN359" s="518" t="s">
        <v>241</v>
      </c>
      <c r="BO359" s="518" t="s">
        <v>234</v>
      </c>
      <c r="BP359" s="518" t="s">
        <v>240</v>
      </c>
      <c r="BQ359" s="518" t="s">
        <v>241</v>
      </c>
      <c r="BR359" s="518" t="s">
        <v>234</v>
      </c>
      <c r="BS359" s="518" t="s">
        <v>240</v>
      </c>
      <c r="BT359" s="518" t="s">
        <v>241</v>
      </c>
      <c r="BU359" s="518" t="s">
        <v>234</v>
      </c>
      <c r="BV359" s="518" t="s">
        <v>240</v>
      </c>
      <c r="BW359" s="518" t="s">
        <v>241</v>
      </c>
      <c r="BX359" s="518" t="s">
        <v>234</v>
      </c>
      <c r="BY359" s="518" t="s">
        <v>240</v>
      </c>
      <c r="BZ359" s="518" t="s">
        <v>241</v>
      </c>
      <c r="CA359" s="518" t="s">
        <v>234</v>
      </c>
    </row>
    <row r="360" spans="3:79" s="514" customFormat="1" ht="15.75">
      <c r="C360" s="519" t="s">
        <v>183</v>
      </c>
      <c r="D360" s="740"/>
      <c r="E360" s="740"/>
      <c r="F360" s="520">
        <f t="shared" ref="F360:F367" si="1078">D360+E360</f>
        <v>0</v>
      </c>
      <c r="G360" s="740"/>
      <c r="H360" s="740"/>
      <c r="I360" s="520">
        <f t="shared" ref="I360:I367" si="1079">G360+H360</f>
        <v>0</v>
      </c>
      <c r="J360" s="740"/>
      <c r="K360" s="740"/>
      <c r="L360" s="520">
        <f t="shared" ref="L360:L367" si="1080">J360+K360</f>
        <v>0</v>
      </c>
      <c r="M360" s="740"/>
      <c r="N360" s="740"/>
      <c r="O360" s="520">
        <f t="shared" ref="O360:O367" si="1081">M360+N360</f>
        <v>0</v>
      </c>
      <c r="P360" s="740"/>
      <c r="Q360" s="740"/>
      <c r="R360" s="520">
        <f t="shared" ref="R360:R367" si="1082">P360+Q360</f>
        <v>0</v>
      </c>
      <c r="S360" s="740"/>
      <c r="T360" s="740"/>
      <c r="U360" s="520">
        <f t="shared" ref="U360:U367" si="1083">S360+T360</f>
        <v>0</v>
      </c>
      <c r="V360" s="520"/>
      <c r="W360" s="520"/>
      <c r="X360" s="520">
        <f t="shared" ref="X360:X367" si="1084">V360+W360</f>
        <v>0</v>
      </c>
      <c r="Y360" s="521">
        <f t="shared" ref="Y360:Z367" si="1085">D360+G360+J360+M360+P360+S360+V360</f>
        <v>0</v>
      </c>
      <c r="Z360" s="521">
        <f t="shared" si="1085"/>
        <v>0</v>
      </c>
      <c r="AA360" s="522">
        <f>Y360+Z360</f>
        <v>0</v>
      </c>
      <c r="AB360" s="512"/>
      <c r="AC360" s="519" t="s">
        <v>183</v>
      </c>
      <c r="AD360" s="520"/>
      <c r="AE360" s="520"/>
      <c r="AF360" s="520">
        <f t="shared" ref="AF360:AF367" si="1086">AD360+AE360</f>
        <v>0</v>
      </c>
      <c r="AG360" s="520"/>
      <c r="AH360" s="520"/>
      <c r="AI360" s="520">
        <f t="shared" ref="AI360:AI367" si="1087">AG360+AH360</f>
        <v>0</v>
      </c>
      <c r="AJ360" s="520"/>
      <c r="AK360" s="520"/>
      <c r="AL360" s="520">
        <f t="shared" ref="AL360:AL367" si="1088">AJ360+AK360</f>
        <v>0</v>
      </c>
      <c r="AM360" s="520"/>
      <c r="AN360" s="520"/>
      <c r="AO360" s="520">
        <f t="shared" ref="AO360:AO367" si="1089">AM360+AN360</f>
        <v>0</v>
      </c>
      <c r="AP360" s="520"/>
      <c r="AQ360" s="520"/>
      <c r="AR360" s="520">
        <f t="shared" ref="AR360:AR367" si="1090">AP360+AQ360</f>
        <v>0</v>
      </c>
      <c r="AS360" s="520"/>
      <c r="AT360" s="520"/>
      <c r="AU360" s="520">
        <f t="shared" ref="AU360:AU367" si="1091">AS360+AT360</f>
        <v>0</v>
      </c>
      <c r="AV360" s="520"/>
      <c r="AW360" s="520"/>
      <c r="AX360" s="520">
        <f t="shared" ref="AX360:AX367" si="1092">AV360+AW360</f>
        <v>0</v>
      </c>
      <c r="AY360" s="521">
        <f>AD360+AG360+AJ360+AM360+AP360+AS360+AV360</f>
        <v>0</v>
      </c>
      <c r="AZ360" s="521">
        <f>AE360+AH360+AK360+AN360+AQ360+AT360+AW360</f>
        <v>0</v>
      </c>
      <c r="BA360" s="522">
        <f>AY360+AZ360</f>
        <v>0</v>
      </c>
      <c r="BC360" s="519" t="s">
        <v>183</v>
      </c>
      <c r="BD360" s="520">
        <f t="shared" ref="BD360:BD368" si="1093">D360+AD360</f>
        <v>0</v>
      </c>
      <c r="BE360" s="520">
        <f t="shared" ref="BE360:BE368" si="1094">E360+AE360</f>
        <v>0</v>
      </c>
      <c r="BF360" s="520">
        <f t="shared" ref="BF360:BF368" si="1095">F360+AF360</f>
        <v>0</v>
      </c>
      <c r="BG360" s="520">
        <f t="shared" ref="BG360:BG368" si="1096">G360+AG360</f>
        <v>0</v>
      </c>
      <c r="BH360" s="520">
        <f t="shared" ref="BH360:BH368" si="1097">H360+AH360</f>
        <v>0</v>
      </c>
      <c r="BI360" s="520">
        <f t="shared" ref="BI360:BI368" si="1098">I360+AI360</f>
        <v>0</v>
      </c>
      <c r="BJ360" s="520">
        <f t="shared" ref="BJ360:BJ368" si="1099">J360+AJ360</f>
        <v>0</v>
      </c>
      <c r="BK360" s="520">
        <f t="shared" ref="BK360:BK368" si="1100">K360+AK360</f>
        <v>0</v>
      </c>
      <c r="BL360" s="520">
        <f t="shared" ref="BL360:BL368" si="1101">L360+AL360</f>
        <v>0</v>
      </c>
      <c r="BM360" s="520">
        <f t="shared" ref="BM360:BM368" si="1102">M360+AM360</f>
        <v>0</v>
      </c>
      <c r="BN360" s="520">
        <f t="shared" ref="BN360:BN368" si="1103">N360+AN360</f>
        <v>0</v>
      </c>
      <c r="BO360" s="520">
        <f t="shared" ref="BO360:BO368" si="1104">O360+AO360</f>
        <v>0</v>
      </c>
      <c r="BP360" s="520">
        <f t="shared" ref="BP360:BP368" si="1105">P360+AP360</f>
        <v>0</v>
      </c>
      <c r="BQ360" s="520">
        <f t="shared" ref="BQ360:BQ368" si="1106">Q360+AQ360</f>
        <v>0</v>
      </c>
      <c r="BR360" s="520">
        <f t="shared" ref="BR360:BR368" si="1107">R360+AR360</f>
        <v>0</v>
      </c>
      <c r="BS360" s="520">
        <f t="shared" ref="BS360:BS368" si="1108">S360+AS360</f>
        <v>0</v>
      </c>
      <c r="BT360" s="520">
        <f t="shared" ref="BT360:BT368" si="1109">T360+AT360</f>
        <v>0</v>
      </c>
      <c r="BU360" s="520">
        <f t="shared" ref="BU360:BU368" si="1110">U360+AU360</f>
        <v>0</v>
      </c>
      <c r="BV360" s="520">
        <f t="shared" ref="BV360:BV368" si="1111">V360+AV360</f>
        <v>0</v>
      </c>
      <c r="BW360" s="520">
        <f t="shared" ref="BW360:BW368" si="1112">W360+AW360</f>
        <v>0</v>
      </c>
      <c r="BX360" s="520">
        <f t="shared" ref="BX360:BX368" si="1113">X360+AX360</f>
        <v>0</v>
      </c>
      <c r="BY360" s="520">
        <f t="shared" ref="BY360:BY368" si="1114">Y360+AY360</f>
        <v>0</v>
      </c>
      <c r="BZ360" s="520">
        <f t="shared" ref="BZ360:BZ368" si="1115">Z360+AZ360</f>
        <v>0</v>
      </c>
      <c r="CA360" s="520">
        <f t="shared" ref="CA360:CA368" si="1116">AA360+BA360</f>
        <v>0</v>
      </c>
    </row>
    <row r="361" spans="3:79" s="514" customFormat="1" ht="15.75">
      <c r="C361" s="519" t="s">
        <v>259</v>
      </c>
      <c r="D361" s="740">
        <v>76</v>
      </c>
      <c r="E361" s="740">
        <v>60</v>
      </c>
      <c r="F361" s="520">
        <f t="shared" si="1078"/>
        <v>136</v>
      </c>
      <c r="G361" s="740"/>
      <c r="H361" s="740"/>
      <c r="I361" s="520">
        <f t="shared" si="1079"/>
        <v>0</v>
      </c>
      <c r="J361" s="740">
        <v>0</v>
      </c>
      <c r="K361" s="740">
        <v>0</v>
      </c>
      <c r="L361" s="520">
        <f t="shared" si="1080"/>
        <v>0</v>
      </c>
      <c r="M361" s="740">
        <v>0</v>
      </c>
      <c r="N361" s="740">
        <v>0</v>
      </c>
      <c r="O361" s="520">
        <f t="shared" si="1081"/>
        <v>0</v>
      </c>
      <c r="P361" s="740">
        <v>0</v>
      </c>
      <c r="Q361" s="740">
        <v>0</v>
      </c>
      <c r="R361" s="520">
        <f t="shared" si="1082"/>
        <v>0</v>
      </c>
      <c r="S361" s="740"/>
      <c r="T361" s="740"/>
      <c r="U361" s="520">
        <f t="shared" si="1083"/>
        <v>0</v>
      </c>
      <c r="V361" s="520"/>
      <c r="W361" s="520"/>
      <c r="X361" s="520">
        <f t="shared" si="1084"/>
        <v>0</v>
      </c>
      <c r="Y361" s="521">
        <f t="shared" si="1085"/>
        <v>76</v>
      </c>
      <c r="Z361" s="521">
        <f t="shared" si="1085"/>
        <v>60</v>
      </c>
      <c r="AA361" s="522">
        <f t="shared" ref="AA361:AA367" si="1117">Y361+Z361</f>
        <v>136</v>
      </c>
      <c r="AB361" s="512"/>
      <c r="AC361" s="519" t="s">
        <v>259</v>
      </c>
      <c r="AD361" s="520">
        <v>47</v>
      </c>
      <c r="AE361" s="520">
        <v>74</v>
      </c>
      <c r="AF361" s="520">
        <f t="shared" si="1086"/>
        <v>121</v>
      </c>
      <c r="AG361" s="520">
        <v>6</v>
      </c>
      <c r="AH361" s="520">
        <v>4</v>
      </c>
      <c r="AI361" s="520">
        <f t="shared" si="1087"/>
        <v>10</v>
      </c>
      <c r="AJ361" s="520">
        <v>0</v>
      </c>
      <c r="AK361" s="520">
        <v>0</v>
      </c>
      <c r="AL361" s="520">
        <f t="shared" si="1088"/>
        <v>0</v>
      </c>
      <c r="AM361" s="520"/>
      <c r="AN361" s="520"/>
      <c r="AO361" s="520">
        <f t="shared" si="1089"/>
        <v>0</v>
      </c>
      <c r="AP361" s="520"/>
      <c r="AQ361" s="520"/>
      <c r="AR361" s="520">
        <f t="shared" si="1090"/>
        <v>0</v>
      </c>
      <c r="AS361" s="520"/>
      <c r="AT361" s="520"/>
      <c r="AU361" s="520">
        <f t="shared" si="1091"/>
        <v>0</v>
      </c>
      <c r="AV361" s="520"/>
      <c r="AW361" s="520"/>
      <c r="AX361" s="520">
        <f t="shared" si="1092"/>
        <v>0</v>
      </c>
      <c r="AY361" s="521">
        <f t="shared" ref="AY361:AY367" si="1118">AD361+AG361+AJ361+AM361+AP361+AS361+AV361</f>
        <v>53</v>
      </c>
      <c r="AZ361" s="521">
        <f t="shared" ref="AZ361:AZ367" si="1119">AE361+AH361+AK361+AN361+AQ361+AT361+AW361</f>
        <v>78</v>
      </c>
      <c r="BA361" s="522">
        <f t="shared" ref="BA361:BA367" si="1120">AY361+AZ361</f>
        <v>131</v>
      </c>
      <c r="BC361" s="519" t="s">
        <v>259</v>
      </c>
      <c r="BD361" s="520">
        <f t="shared" si="1093"/>
        <v>123</v>
      </c>
      <c r="BE361" s="520">
        <f t="shared" si="1094"/>
        <v>134</v>
      </c>
      <c r="BF361" s="520">
        <f t="shared" si="1095"/>
        <v>257</v>
      </c>
      <c r="BG361" s="520">
        <f t="shared" si="1096"/>
        <v>6</v>
      </c>
      <c r="BH361" s="520">
        <f t="shared" si="1097"/>
        <v>4</v>
      </c>
      <c r="BI361" s="520">
        <f t="shared" si="1098"/>
        <v>10</v>
      </c>
      <c r="BJ361" s="520">
        <f t="shared" si="1099"/>
        <v>0</v>
      </c>
      <c r="BK361" s="520">
        <f t="shared" si="1100"/>
        <v>0</v>
      </c>
      <c r="BL361" s="520">
        <f t="shared" si="1101"/>
        <v>0</v>
      </c>
      <c r="BM361" s="520">
        <f t="shared" si="1102"/>
        <v>0</v>
      </c>
      <c r="BN361" s="520">
        <f t="shared" si="1103"/>
        <v>0</v>
      </c>
      <c r="BO361" s="520">
        <f t="shared" si="1104"/>
        <v>0</v>
      </c>
      <c r="BP361" s="520">
        <f t="shared" si="1105"/>
        <v>0</v>
      </c>
      <c r="BQ361" s="520">
        <f t="shared" si="1106"/>
        <v>0</v>
      </c>
      <c r="BR361" s="520">
        <f t="shared" si="1107"/>
        <v>0</v>
      </c>
      <c r="BS361" s="520">
        <f t="shared" si="1108"/>
        <v>0</v>
      </c>
      <c r="BT361" s="520">
        <f t="shared" si="1109"/>
        <v>0</v>
      </c>
      <c r="BU361" s="520">
        <f t="shared" si="1110"/>
        <v>0</v>
      </c>
      <c r="BV361" s="520">
        <f t="shared" si="1111"/>
        <v>0</v>
      </c>
      <c r="BW361" s="520">
        <f t="shared" si="1112"/>
        <v>0</v>
      </c>
      <c r="BX361" s="520">
        <f t="shared" si="1113"/>
        <v>0</v>
      </c>
      <c r="BY361" s="520">
        <f t="shared" si="1114"/>
        <v>129</v>
      </c>
      <c r="BZ361" s="520">
        <f t="shared" si="1115"/>
        <v>138</v>
      </c>
      <c r="CA361" s="520">
        <f t="shared" si="1116"/>
        <v>267</v>
      </c>
    </row>
    <row r="362" spans="3:79" s="514" customFormat="1" ht="15.75">
      <c r="C362" s="519" t="s">
        <v>260</v>
      </c>
      <c r="D362" s="740">
        <v>484</v>
      </c>
      <c r="E362" s="740">
        <v>426</v>
      </c>
      <c r="F362" s="520">
        <f t="shared" si="1078"/>
        <v>910</v>
      </c>
      <c r="G362" s="740">
        <v>347</v>
      </c>
      <c r="H362" s="740">
        <v>318</v>
      </c>
      <c r="I362" s="520">
        <f t="shared" si="1079"/>
        <v>665</v>
      </c>
      <c r="J362" s="740">
        <v>14</v>
      </c>
      <c r="K362" s="740">
        <v>16</v>
      </c>
      <c r="L362" s="520">
        <f t="shared" si="1080"/>
        <v>30</v>
      </c>
      <c r="M362" s="740">
        <v>0</v>
      </c>
      <c r="N362" s="740">
        <v>0</v>
      </c>
      <c r="O362" s="520">
        <f t="shared" si="1081"/>
        <v>0</v>
      </c>
      <c r="P362" s="740">
        <v>0</v>
      </c>
      <c r="Q362" s="740">
        <v>0</v>
      </c>
      <c r="R362" s="520">
        <f t="shared" si="1082"/>
        <v>0</v>
      </c>
      <c r="S362" s="740"/>
      <c r="T362" s="740"/>
      <c r="U362" s="520">
        <f t="shared" si="1083"/>
        <v>0</v>
      </c>
      <c r="V362" s="520"/>
      <c r="W362" s="520"/>
      <c r="X362" s="520">
        <f t="shared" si="1084"/>
        <v>0</v>
      </c>
      <c r="Y362" s="521">
        <f t="shared" si="1085"/>
        <v>845</v>
      </c>
      <c r="Z362" s="521">
        <f t="shared" si="1085"/>
        <v>760</v>
      </c>
      <c r="AA362" s="522">
        <f t="shared" si="1117"/>
        <v>1605</v>
      </c>
      <c r="AB362" s="512"/>
      <c r="AC362" s="519" t="s">
        <v>260</v>
      </c>
      <c r="AD362" s="520">
        <v>711</v>
      </c>
      <c r="AE362" s="520">
        <v>527</v>
      </c>
      <c r="AF362" s="520">
        <f t="shared" si="1086"/>
        <v>1238</v>
      </c>
      <c r="AG362" s="520">
        <v>374</v>
      </c>
      <c r="AH362" s="520">
        <v>361</v>
      </c>
      <c r="AI362" s="520">
        <f t="shared" si="1087"/>
        <v>735</v>
      </c>
      <c r="AJ362" s="520">
        <v>26</v>
      </c>
      <c r="AK362" s="520">
        <v>34</v>
      </c>
      <c r="AL362" s="520">
        <f t="shared" si="1088"/>
        <v>60</v>
      </c>
      <c r="AM362" s="520"/>
      <c r="AN362" s="520"/>
      <c r="AO362" s="520">
        <f t="shared" si="1089"/>
        <v>0</v>
      </c>
      <c r="AP362" s="520"/>
      <c r="AQ362" s="520"/>
      <c r="AR362" s="520">
        <f t="shared" si="1090"/>
        <v>0</v>
      </c>
      <c r="AS362" s="520"/>
      <c r="AT362" s="520"/>
      <c r="AU362" s="520">
        <f t="shared" si="1091"/>
        <v>0</v>
      </c>
      <c r="AV362" s="520"/>
      <c r="AW362" s="520"/>
      <c r="AX362" s="520">
        <f t="shared" si="1092"/>
        <v>0</v>
      </c>
      <c r="AY362" s="521">
        <f t="shared" si="1118"/>
        <v>1111</v>
      </c>
      <c r="AZ362" s="521">
        <f t="shared" si="1119"/>
        <v>922</v>
      </c>
      <c r="BA362" s="522">
        <f t="shared" si="1120"/>
        <v>2033</v>
      </c>
      <c r="BC362" s="519" t="s">
        <v>260</v>
      </c>
      <c r="BD362" s="520">
        <f t="shared" si="1093"/>
        <v>1195</v>
      </c>
      <c r="BE362" s="520">
        <f t="shared" si="1094"/>
        <v>953</v>
      </c>
      <c r="BF362" s="520">
        <f t="shared" si="1095"/>
        <v>2148</v>
      </c>
      <c r="BG362" s="520">
        <f t="shared" si="1096"/>
        <v>721</v>
      </c>
      <c r="BH362" s="520">
        <f t="shared" si="1097"/>
        <v>679</v>
      </c>
      <c r="BI362" s="520">
        <f t="shared" si="1098"/>
        <v>1400</v>
      </c>
      <c r="BJ362" s="520">
        <f t="shared" si="1099"/>
        <v>40</v>
      </c>
      <c r="BK362" s="520">
        <f t="shared" si="1100"/>
        <v>50</v>
      </c>
      <c r="BL362" s="520">
        <f t="shared" si="1101"/>
        <v>90</v>
      </c>
      <c r="BM362" s="520">
        <f t="shared" si="1102"/>
        <v>0</v>
      </c>
      <c r="BN362" s="520">
        <f t="shared" si="1103"/>
        <v>0</v>
      </c>
      <c r="BO362" s="520">
        <f t="shared" si="1104"/>
        <v>0</v>
      </c>
      <c r="BP362" s="520">
        <f t="shared" si="1105"/>
        <v>0</v>
      </c>
      <c r="BQ362" s="520">
        <f t="shared" si="1106"/>
        <v>0</v>
      </c>
      <c r="BR362" s="520">
        <f t="shared" si="1107"/>
        <v>0</v>
      </c>
      <c r="BS362" s="520">
        <f t="shared" si="1108"/>
        <v>0</v>
      </c>
      <c r="BT362" s="520">
        <f t="shared" si="1109"/>
        <v>0</v>
      </c>
      <c r="BU362" s="520">
        <f t="shared" si="1110"/>
        <v>0</v>
      </c>
      <c r="BV362" s="520">
        <f t="shared" si="1111"/>
        <v>0</v>
      </c>
      <c r="BW362" s="520">
        <f t="shared" si="1112"/>
        <v>0</v>
      </c>
      <c r="BX362" s="520">
        <f t="shared" si="1113"/>
        <v>0</v>
      </c>
      <c r="BY362" s="520">
        <f t="shared" si="1114"/>
        <v>1956</v>
      </c>
      <c r="BZ362" s="520">
        <f t="shared" si="1115"/>
        <v>1682</v>
      </c>
      <c r="CA362" s="520">
        <f t="shared" si="1116"/>
        <v>3638</v>
      </c>
    </row>
    <row r="363" spans="3:79" s="514" customFormat="1" ht="15.75">
      <c r="C363" s="519" t="s">
        <v>261</v>
      </c>
      <c r="D363" s="740">
        <v>418</v>
      </c>
      <c r="E363" s="740">
        <v>358</v>
      </c>
      <c r="F363" s="520">
        <f t="shared" si="1078"/>
        <v>776</v>
      </c>
      <c r="G363" s="740">
        <v>471</v>
      </c>
      <c r="H363" s="740">
        <v>417</v>
      </c>
      <c r="I363" s="520">
        <f t="shared" si="1079"/>
        <v>888</v>
      </c>
      <c r="J363" s="740">
        <v>224</v>
      </c>
      <c r="K363" s="740">
        <v>219</v>
      </c>
      <c r="L363" s="520">
        <f t="shared" si="1080"/>
        <v>443</v>
      </c>
      <c r="M363" s="740">
        <v>42</v>
      </c>
      <c r="N363" s="740">
        <v>41</v>
      </c>
      <c r="O363" s="520">
        <f t="shared" si="1081"/>
        <v>83</v>
      </c>
      <c r="P363" s="740"/>
      <c r="Q363" s="740"/>
      <c r="R363" s="520">
        <f t="shared" si="1082"/>
        <v>0</v>
      </c>
      <c r="S363" s="740"/>
      <c r="T363" s="740"/>
      <c r="U363" s="520">
        <f t="shared" si="1083"/>
        <v>0</v>
      </c>
      <c r="V363" s="520"/>
      <c r="W363" s="520"/>
      <c r="X363" s="520">
        <f t="shared" si="1084"/>
        <v>0</v>
      </c>
      <c r="Y363" s="521">
        <f t="shared" si="1085"/>
        <v>1155</v>
      </c>
      <c r="Z363" s="521">
        <f t="shared" si="1085"/>
        <v>1035</v>
      </c>
      <c r="AA363" s="522">
        <f t="shared" si="1117"/>
        <v>2190</v>
      </c>
      <c r="AB363" s="512"/>
      <c r="AC363" s="519" t="s">
        <v>261</v>
      </c>
      <c r="AD363" s="520">
        <v>569</v>
      </c>
      <c r="AE363" s="520">
        <v>590</v>
      </c>
      <c r="AF363" s="520">
        <f t="shared" si="1086"/>
        <v>1159</v>
      </c>
      <c r="AG363" s="520">
        <v>533</v>
      </c>
      <c r="AH363" s="520">
        <v>465</v>
      </c>
      <c r="AI363" s="520">
        <f t="shared" si="1087"/>
        <v>998</v>
      </c>
      <c r="AJ363" s="520">
        <v>134</v>
      </c>
      <c r="AK363" s="520">
        <v>141</v>
      </c>
      <c r="AL363" s="520">
        <f t="shared" si="1088"/>
        <v>275</v>
      </c>
      <c r="AM363" s="520">
        <v>5</v>
      </c>
      <c r="AN363" s="520">
        <v>3</v>
      </c>
      <c r="AO363" s="520">
        <f t="shared" si="1089"/>
        <v>8</v>
      </c>
      <c r="AP363" s="520">
        <v>1</v>
      </c>
      <c r="AQ363" s="520">
        <v>1</v>
      </c>
      <c r="AR363" s="520">
        <f t="shared" si="1090"/>
        <v>2</v>
      </c>
      <c r="AS363" s="520"/>
      <c r="AT363" s="520"/>
      <c r="AU363" s="520">
        <f t="shared" si="1091"/>
        <v>0</v>
      </c>
      <c r="AV363" s="520"/>
      <c r="AW363" s="520"/>
      <c r="AX363" s="520">
        <f t="shared" si="1092"/>
        <v>0</v>
      </c>
      <c r="AY363" s="521">
        <f t="shared" si="1118"/>
        <v>1242</v>
      </c>
      <c r="AZ363" s="521">
        <f t="shared" si="1119"/>
        <v>1200</v>
      </c>
      <c r="BA363" s="522">
        <f t="shared" si="1120"/>
        <v>2442</v>
      </c>
      <c r="BC363" s="519" t="s">
        <v>261</v>
      </c>
      <c r="BD363" s="520">
        <f t="shared" si="1093"/>
        <v>987</v>
      </c>
      <c r="BE363" s="520">
        <f t="shared" si="1094"/>
        <v>948</v>
      </c>
      <c r="BF363" s="520">
        <f t="shared" si="1095"/>
        <v>1935</v>
      </c>
      <c r="BG363" s="520">
        <f t="shared" si="1096"/>
        <v>1004</v>
      </c>
      <c r="BH363" s="520">
        <f t="shared" si="1097"/>
        <v>882</v>
      </c>
      <c r="BI363" s="520">
        <f t="shared" si="1098"/>
        <v>1886</v>
      </c>
      <c r="BJ363" s="520">
        <f t="shared" si="1099"/>
        <v>358</v>
      </c>
      <c r="BK363" s="520">
        <f t="shared" si="1100"/>
        <v>360</v>
      </c>
      <c r="BL363" s="520">
        <f t="shared" si="1101"/>
        <v>718</v>
      </c>
      <c r="BM363" s="520">
        <f t="shared" si="1102"/>
        <v>47</v>
      </c>
      <c r="BN363" s="520">
        <f t="shared" si="1103"/>
        <v>44</v>
      </c>
      <c r="BO363" s="520">
        <f t="shared" si="1104"/>
        <v>91</v>
      </c>
      <c r="BP363" s="520">
        <f t="shared" si="1105"/>
        <v>1</v>
      </c>
      <c r="BQ363" s="520">
        <f t="shared" si="1106"/>
        <v>1</v>
      </c>
      <c r="BR363" s="520">
        <f t="shared" si="1107"/>
        <v>2</v>
      </c>
      <c r="BS363" s="520">
        <f t="shared" si="1108"/>
        <v>0</v>
      </c>
      <c r="BT363" s="520">
        <f t="shared" si="1109"/>
        <v>0</v>
      </c>
      <c r="BU363" s="520">
        <f t="shared" si="1110"/>
        <v>0</v>
      </c>
      <c r="BV363" s="520">
        <f t="shared" si="1111"/>
        <v>0</v>
      </c>
      <c r="BW363" s="520">
        <f t="shared" si="1112"/>
        <v>0</v>
      </c>
      <c r="BX363" s="520">
        <f t="shared" si="1113"/>
        <v>0</v>
      </c>
      <c r="BY363" s="520">
        <f t="shared" si="1114"/>
        <v>2397</v>
      </c>
      <c r="BZ363" s="520">
        <f t="shared" si="1115"/>
        <v>2235</v>
      </c>
      <c r="CA363" s="520">
        <f t="shared" si="1116"/>
        <v>4632</v>
      </c>
    </row>
    <row r="364" spans="3:79" s="514" customFormat="1" ht="15.75">
      <c r="C364" s="519" t="s">
        <v>262</v>
      </c>
      <c r="D364" s="740">
        <v>192</v>
      </c>
      <c r="E364" s="740">
        <v>177</v>
      </c>
      <c r="F364" s="520">
        <f t="shared" si="1078"/>
        <v>369</v>
      </c>
      <c r="G364" s="740">
        <v>239</v>
      </c>
      <c r="H364" s="740">
        <v>180</v>
      </c>
      <c r="I364" s="520">
        <f t="shared" si="1079"/>
        <v>419</v>
      </c>
      <c r="J364" s="740">
        <v>263</v>
      </c>
      <c r="K364" s="740">
        <v>217</v>
      </c>
      <c r="L364" s="520">
        <f t="shared" si="1080"/>
        <v>480</v>
      </c>
      <c r="M364" s="740">
        <v>95</v>
      </c>
      <c r="N364" s="740">
        <v>105</v>
      </c>
      <c r="O364" s="520">
        <f t="shared" si="1081"/>
        <v>200</v>
      </c>
      <c r="P364" s="740">
        <v>6</v>
      </c>
      <c r="Q364" s="740">
        <v>8</v>
      </c>
      <c r="R364" s="520">
        <f t="shared" si="1082"/>
        <v>14</v>
      </c>
      <c r="S364" s="740"/>
      <c r="T364" s="740"/>
      <c r="U364" s="520">
        <f t="shared" si="1083"/>
        <v>0</v>
      </c>
      <c r="V364" s="520"/>
      <c r="W364" s="520"/>
      <c r="X364" s="520">
        <f t="shared" si="1084"/>
        <v>0</v>
      </c>
      <c r="Y364" s="521">
        <f t="shared" si="1085"/>
        <v>795</v>
      </c>
      <c r="Z364" s="521">
        <f t="shared" si="1085"/>
        <v>687</v>
      </c>
      <c r="AA364" s="522">
        <f t="shared" si="1117"/>
        <v>1482</v>
      </c>
      <c r="AB364" s="512"/>
      <c r="AC364" s="519" t="s">
        <v>262</v>
      </c>
      <c r="AD364" s="520">
        <v>309</v>
      </c>
      <c r="AE364" s="520">
        <v>252</v>
      </c>
      <c r="AF364" s="520">
        <f t="shared" si="1086"/>
        <v>561</v>
      </c>
      <c r="AG364" s="520">
        <v>224</v>
      </c>
      <c r="AH364" s="520">
        <v>238</v>
      </c>
      <c r="AI364" s="520">
        <f t="shared" si="1087"/>
        <v>462</v>
      </c>
      <c r="AJ364" s="520">
        <v>230</v>
      </c>
      <c r="AK364" s="520">
        <v>231</v>
      </c>
      <c r="AL364" s="520">
        <f t="shared" si="1088"/>
        <v>461</v>
      </c>
      <c r="AM364" s="520">
        <v>56</v>
      </c>
      <c r="AN364" s="520">
        <v>43</v>
      </c>
      <c r="AO364" s="520">
        <f t="shared" si="1089"/>
        <v>99</v>
      </c>
      <c r="AP364" s="520">
        <v>11</v>
      </c>
      <c r="AQ364" s="520">
        <v>11</v>
      </c>
      <c r="AR364" s="520">
        <f t="shared" si="1090"/>
        <v>22</v>
      </c>
      <c r="AS364" s="520"/>
      <c r="AT364" s="520"/>
      <c r="AU364" s="520">
        <f t="shared" si="1091"/>
        <v>0</v>
      </c>
      <c r="AV364" s="520"/>
      <c r="AW364" s="520"/>
      <c r="AX364" s="520">
        <f t="shared" si="1092"/>
        <v>0</v>
      </c>
      <c r="AY364" s="521">
        <f t="shared" si="1118"/>
        <v>830</v>
      </c>
      <c r="AZ364" s="521">
        <f t="shared" si="1119"/>
        <v>775</v>
      </c>
      <c r="BA364" s="522">
        <f t="shared" si="1120"/>
        <v>1605</v>
      </c>
      <c r="BC364" s="519" t="s">
        <v>262</v>
      </c>
      <c r="BD364" s="520">
        <f t="shared" si="1093"/>
        <v>501</v>
      </c>
      <c r="BE364" s="520">
        <f t="shared" si="1094"/>
        <v>429</v>
      </c>
      <c r="BF364" s="520">
        <f t="shared" si="1095"/>
        <v>930</v>
      </c>
      <c r="BG364" s="520">
        <f t="shared" si="1096"/>
        <v>463</v>
      </c>
      <c r="BH364" s="520">
        <f t="shared" si="1097"/>
        <v>418</v>
      </c>
      <c r="BI364" s="520">
        <f t="shared" si="1098"/>
        <v>881</v>
      </c>
      <c r="BJ364" s="520">
        <f t="shared" si="1099"/>
        <v>493</v>
      </c>
      <c r="BK364" s="520">
        <f t="shared" si="1100"/>
        <v>448</v>
      </c>
      <c r="BL364" s="520">
        <f t="shared" si="1101"/>
        <v>941</v>
      </c>
      <c r="BM364" s="520">
        <f t="shared" si="1102"/>
        <v>151</v>
      </c>
      <c r="BN364" s="520">
        <f t="shared" si="1103"/>
        <v>148</v>
      </c>
      <c r="BO364" s="520">
        <f t="shared" si="1104"/>
        <v>299</v>
      </c>
      <c r="BP364" s="520">
        <f t="shared" si="1105"/>
        <v>17</v>
      </c>
      <c r="BQ364" s="520">
        <f t="shared" si="1106"/>
        <v>19</v>
      </c>
      <c r="BR364" s="520">
        <f t="shared" si="1107"/>
        <v>36</v>
      </c>
      <c r="BS364" s="520">
        <f t="shared" si="1108"/>
        <v>0</v>
      </c>
      <c r="BT364" s="520">
        <f t="shared" si="1109"/>
        <v>0</v>
      </c>
      <c r="BU364" s="520">
        <f t="shared" si="1110"/>
        <v>0</v>
      </c>
      <c r="BV364" s="520">
        <f t="shared" si="1111"/>
        <v>0</v>
      </c>
      <c r="BW364" s="520">
        <f t="shared" si="1112"/>
        <v>0</v>
      </c>
      <c r="BX364" s="520">
        <f t="shared" si="1113"/>
        <v>0</v>
      </c>
      <c r="BY364" s="520">
        <f t="shared" si="1114"/>
        <v>1625</v>
      </c>
      <c r="BZ364" s="520">
        <f t="shared" si="1115"/>
        <v>1462</v>
      </c>
      <c r="CA364" s="520">
        <f t="shared" si="1116"/>
        <v>3087</v>
      </c>
    </row>
    <row r="365" spans="3:79" s="514" customFormat="1" ht="15.75">
      <c r="C365" s="519" t="s">
        <v>263</v>
      </c>
      <c r="D365" s="740">
        <v>40</v>
      </c>
      <c r="E365" s="740">
        <v>43</v>
      </c>
      <c r="F365" s="520">
        <f t="shared" si="1078"/>
        <v>83</v>
      </c>
      <c r="G365" s="740">
        <v>100</v>
      </c>
      <c r="H365" s="740">
        <v>117</v>
      </c>
      <c r="I365" s="520">
        <f t="shared" si="1079"/>
        <v>217</v>
      </c>
      <c r="J365" s="740">
        <v>112</v>
      </c>
      <c r="K365" s="740">
        <v>116</v>
      </c>
      <c r="L365" s="520">
        <f t="shared" si="1080"/>
        <v>228</v>
      </c>
      <c r="M365" s="740">
        <v>82</v>
      </c>
      <c r="N365" s="740">
        <v>88</v>
      </c>
      <c r="O365" s="520">
        <f t="shared" si="1081"/>
        <v>170</v>
      </c>
      <c r="P365" s="740">
        <v>13</v>
      </c>
      <c r="Q365" s="740">
        <v>8</v>
      </c>
      <c r="R365" s="520">
        <f t="shared" si="1082"/>
        <v>21</v>
      </c>
      <c r="S365" s="740"/>
      <c r="T365" s="740"/>
      <c r="U365" s="520">
        <f t="shared" si="1083"/>
        <v>0</v>
      </c>
      <c r="V365" s="520"/>
      <c r="W365" s="520"/>
      <c r="X365" s="520">
        <f t="shared" si="1084"/>
        <v>0</v>
      </c>
      <c r="Y365" s="521">
        <f t="shared" si="1085"/>
        <v>347</v>
      </c>
      <c r="Z365" s="521">
        <f t="shared" si="1085"/>
        <v>372</v>
      </c>
      <c r="AA365" s="522">
        <f t="shared" si="1117"/>
        <v>719</v>
      </c>
      <c r="AB365" s="512"/>
      <c r="AC365" s="519" t="s">
        <v>263</v>
      </c>
      <c r="AD365" s="520">
        <v>247</v>
      </c>
      <c r="AE365" s="520">
        <v>243</v>
      </c>
      <c r="AF365" s="520">
        <f t="shared" si="1086"/>
        <v>490</v>
      </c>
      <c r="AG365" s="520">
        <v>199</v>
      </c>
      <c r="AH365" s="520">
        <v>193</v>
      </c>
      <c r="AI365" s="520">
        <f t="shared" si="1087"/>
        <v>392</v>
      </c>
      <c r="AJ365" s="520">
        <v>213</v>
      </c>
      <c r="AK365" s="520">
        <v>232</v>
      </c>
      <c r="AL365" s="520">
        <f t="shared" si="1088"/>
        <v>445</v>
      </c>
      <c r="AM365" s="520">
        <v>19</v>
      </c>
      <c r="AN365" s="520">
        <v>9</v>
      </c>
      <c r="AO365" s="520">
        <f t="shared" si="1089"/>
        <v>28</v>
      </c>
      <c r="AP365" s="520">
        <v>12</v>
      </c>
      <c r="AQ365" s="520">
        <v>3</v>
      </c>
      <c r="AR365" s="520">
        <f t="shared" si="1090"/>
        <v>15</v>
      </c>
      <c r="AS365" s="520">
        <v>5</v>
      </c>
      <c r="AT365" s="520">
        <v>5</v>
      </c>
      <c r="AU365" s="520">
        <f t="shared" si="1091"/>
        <v>10</v>
      </c>
      <c r="AV365" s="520">
        <v>3</v>
      </c>
      <c r="AW365" s="520">
        <v>1</v>
      </c>
      <c r="AX365" s="520">
        <f t="shared" si="1092"/>
        <v>4</v>
      </c>
      <c r="AY365" s="521">
        <f t="shared" si="1118"/>
        <v>698</v>
      </c>
      <c r="AZ365" s="521">
        <f t="shared" si="1119"/>
        <v>686</v>
      </c>
      <c r="BA365" s="522">
        <f t="shared" si="1120"/>
        <v>1384</v>
      </c>
      <c r="BC365" s="519" t="s">
        <v>263</v>
      </c>
      <c r="BD365" s="520">
        <f t="shared" si="1093"/>
        <v>287</v>
      </c>
      <c r="BE365" s="520">
        <f t="shared" si="1094"/>
        <v>286</v>
      </c>
      <c r="BF365" s="520">
        <f t="shared" si="1095"/>
        <v>573</v>
      </c>
      <c r="BG365" s="520">
        <f t="shared" si="1096"/>
        <v>299</v>
      </c>
      <c r="BH365" s="520">
        <f t="shared" si="1097"/>
        <v>310</v>
      </c>
      <c r="BI365" s="520">
        <f t="shared" si="1098"/>
        <v>609</v>
      </c>
      <c r="BJ365" s="520">
        <f t="shared" si="1099"/>
        <v>325</v>
      </c>
      <c r="BK365" s="520">
        <f t="shared" si="1100"/>
        <v>348</v>
      </c>
      <c r="BL365" s="520">
        <f t="shared" si="1101"/>
        <v>673</v>
      </c>
      <c r="BM365" s="520">
        <f t="shared" si="1102"/>
        <v>101</v>
      </c>
      <c r="BN365" s="520">
        <f t="shared" si="1103"/>
        <v>97</v>
      </c>
      <c r="BO365" s="520">
        <f t="shared" si="1104"/>
        <v>198</v>
      </c>
      <c r="BP365" s="520">
        <f t="shared" si="1105"/>
        <v>25</v>
      </c>
      <c r="BQ365" s="520">
        <f t="shared" si="1106"/>
        <v>11</v>
      </c>
      <c r="BR365" s="520">
        <f t="shared" si="1107"/>
        <v>36</v>
      </c>
      <c r="BS365" s="520">
        <f t="shared" si="1108"/>
        <v>5</v>
      </c>
      <c r="BT365" s="520">
        <f t="shared" si="1109"/>
        <v>5</v>
      </c>
      <c r="BU365" s="520">
        <f t="shared" si="1110"/>
        <v>10</v>
      </c>
      <c r="BV365" s="520">
        <f t="shared" si="1111"/>
        <v>3</v>
      </c>
      <c r="BW365" s="520">
        <f t="shared" si="1112"/>
        <v>1</v>
      </c>
      <c r="BX365" s="520">
        <f t="shared" si="1113"/>
        <v>4</v>
      </c>
      <c r="BY365" s="520">
        <f t="shared" si="1114"/>
        <v>1045</v>
      </c>
      <c r="BZ365" s="520">
        <f t="shared" si="1115"/>
        <v>1058</v>
      </c>
      <c r="CA365" s="520">
        <f t="shared" si="1116"/>
        <v>2103</v>
      </c>
    </row>
    <row r="366" spans="3:79" s="514" customFormat="1" ht="15.75">
      <c r="C366" s="519" t="s">
        <v>264</v>
      </c>
      <c r="D366" s="740">
        <v>14</v>
      </c>
      <c r="E366" s="740">
        <v>22</v>
      </c>
      <c r="F366" s="520">
        <f t="shared" si="1078"/>
        <v>36</v>
      </c>
      <c r="G366" s="740">
        <v>11</v>
      </c>
      <c r="H366" s="740">
        <v>10</v>
      </c>
      <c r="I366" s="520">
        <f t="shared" si="1079"/>
        <v>21</v>
      </c>
      <c r="J366" s="740">
        <v>19</v>
      </c>
      <c r="K366" s="740">
        <v>35</v>
      </c>
      <c r="L366" s="520">
        <f t="shared" si="1080"/>
        <v>54</v>
      </c>
      <c r="M366" s="740">
        <v>27</v>
      </c>
      <c r="N366" s="740">
        <v>41</v>
      </c>
      <c r="O366" s="520">
        <f t="shared" si="1081"/>
        <v>68</v>
      </c>
      <c r="P366" s="740">
        <v>8</v>
      </c>
      <c r="Q366" s="740">
        <v>2</v>
      </c>
      <c r="R366" s="520">
        <f t="shared" si="1082"/>
        <v>10</v>
      </c>
      <c r="S366" s="740">
        <v>8</v>
      </c>
      <c r="T366" s="740">
        <v>7</v>
      </c>
      <c r="U366" s="520">
        <f t="shared" si="1083"/>
        <v>15</v>
      </c>
      <c r="V366" s="520"/>
      <c r="W366" s="520"/>
      <c r="X366" s="520">
        <f t="shared" si="1084"/>
        <v>0</v>
      </c>
      <c r="Y366" s="521">
        <f t="shared" si="1085"/>
        <v>87</v>
      </c>
      <c r="Z366" s="521">
        <f t="shared" si="1085"/>
        <v>117</v>
      </c>
      <c r="AA366" s="522">
        <f t="shared" si="1117"/>
        <v>204</v>
      </c>
      <c r="AB366" s="512"/>
      <c r="AC366" s="519" t="s">
        <v>264</v>
      </c>
      <c r="AD366" s="520">
        <v>107</v>
      </c>
      <c r="AE366" s="520">
        <v>70</v>
      </c>
      <c r="AF366" s="520">
        <f t="shared" si="1086"/>
        <v>177</v>
      </c>
      <c r="AG366" s="520">
        <v>188</v>
      </c>
      <c r="AH366" s="520">
        <v>167</v>
      </c>
      <c r="AI366" s="520">
        <f t="shared" si="1087"/>
        <v>355</v>
      </c>
      <c r="AJ366" s="520">
        <v>136</v>
      </c>
      <c r="AK366" s="520">
        <v>147</v>
      </c>
      <c r="AL366" s="520">
        <f t="shared" si="1088"/>
        <v>283</v>
      </c>
      <c r="AM366" s="520"/>
      <c r="AN366" s="520"/>
      <c r="AO366" s="520">
        <f t="shared" si="1089"/>
        <v>0</v>
      </c>
      <c r="AP366" s="520"/>
      <c r="AQ366" s="520"/>
      <c r="AR366" s="520">
        <f t="shared" si="1090"/>
        <v>0</v>
      </c>
      <c r="AS366" s="520"/>
      <c r="AT366" s="520"/>
      <c r="AU366" s="520">
        <f t="shared" si="1091"/>
        <v>0</v>
      </c>
      <c r="AV366" s="520">
        <v>4</v>
      </c>
      <c r="AW366" s="520"/>
      <c r="AX366" s="520">
        <f t="shared" si="1092"/>
        <v>4</v>
      </c>
      <c r="AY366" s="521">
        <f t="shared" si="1118"/>
        <v>435</v>
      </c>
      <c r="AZ366" s="521">
        <f t="shared" si="1119"/>
        <v>384</v>
      </c>
      <c r="BA366" s="522">
        <f t="shared" si="1120"/>
        <v>819</v>
      </c>
      <c r="BC366" s="519" t="s">
        <v>264</v>
      </c>
      <c r="BD366" s="520">
        <f t="shared" si="1093"/>
        <v>121</v>
      </c>
      <c r="BE366" s="520">
        <f t="shared" si="1094"/>
        <v>92</v>
      </c>
      <c r="BF366" s="520">
        <f t="shared" si="1095"/>
        <v>213</v>
      </c>
      <c r="BG366" s="520">
        <f t="shared" si="1096"/>
        <v>199</v>
      </c>
      <c r="BH366" s="520">
        <f t="shared" si="1097"/>
        <v>177</v>
      </c>
      <c r="BI366" s="520">
        <f t="shared" si="1098"/>
        <v>376</v>
      </c>
      <c r="BJ366" s="520">
        <f t="shared" si="1099"/>
        <v>155</v>
      </c>
      <c r="BK366" s="520">
        <f t="shared" si="1100"/>
        <v>182</v>
      </c>
      <c r="BL366" s="520">
        <f t="shared" si="1101"/>
        <v>337</v>
      </c>
      <c r="BM366" s="520">
        <f t="shared" si="1102"/>
        <v>27</v>
      </c>
      <c r="BN366" s="520">
        <f t="shared" si="1103"/>
        <v>41</v>
      </c>
      <c r="BO366" s="520">
        <f t="shared" si="1104"/>
        <v>68</v>
      </c>
      <c r="BP366" s="520">
        <f t="shared" si="1105"/>
        <v>8</v>
      </c>
      <c r="BQ366" s="520">
        <f t="shared" si="1106"/>
        <v>2</v>
      </c>
      <c r="BR366" s="520">
        <f t="shared" si="1107"/>
        <v>10</v>
      </c>
      <c r="BS366" s="520">
        <f t="shared" si="1108"/>
        <v>8</v>
      </c>
      <c r="BT366" s="520">
        <f t="shared" si="1109"/>
        <v>7</v>
      </c>
      <c r="BU366" s="520">
        <f t="shared" si="1110"/>
        <v>15</v>
      </c>
      <c r="BV366" s="520">
        <f t="shared" si="1111"/>
        <v>4</v>
      </c>
      <c r="BW366" s="520">
        <f t="shared" si="1112"/>
        <v>0</v>
      </c>
      <c r="BX366" s="520">
        <f t="shared" si="1113"/>
        <v>4</v>
      </c>
      <c r="BY366" s="520">
        <f t="shared" si="1114"/>
        <v>522</v>
      </c>
      <c r="BZ366" s="520">
        <f t="shared" si="1115"/>
        <v>501</v>
      </c>
      <c r="CA366" s="520">
        <f t="shared" si="1116"/>
        <v>1023</v>
      </c>
    </row>
    <row r="367" spans="3:79" s="514" customFormat="1" ht="15.75">
      <c r="C367" s="519" t="s">
        <v>184</v>
      </c>
      <c r="D367" s="740"/>
      <c r="E367" s="740"/>
      <c r="F367" s="520">
        <f t="shared" si="1078"/>
        <v>0</v>
      </c>
      <c r="G367" s="740"/>
      <c r="H367" s="740"/>
      <c r="I367" s="520">
        <f t="shared" si="1079"/>
        <v>0</v>
      </c>
      <c r="J367" s="740"/>
      <c r="K367" s="740"/>
      <c r="L367" s="520">
        <f t="shared" si="1080"/>
        <v>0</v>
      </c>
      <c r="M367" s="740"/>
      <c r="N367" s="740"/>
      <c r="O367" s="520">
        <f t="shared" si="1081"/>
        <v>0</v>
      </c>
      <c r="P367" s="740">
        <v>1</v>
      </c>
      <c r="Q367" s="740">
        <v>0</v>
      </c>
      <c r="R367" s="520">
        <f t="shared" si="1082"/>
        <v>1</v>
      </c>
      <c r="S367" s="740"/>
      <c r="T367" s="740"/>
      <c r="U367" s="520">
        <f t="shared" si="1083"/>
        <v>0</v>
      </c>
      <c r="V367" s="520"/>
      <c r="W367" s="520"/>
      <c r="X367" s="520">
        <f t="shared" si="1084"/>
        <v>0</v>
      </c>
      <c r="Y367" s="521">
        <f t="shared" si="1085"/>
        <v>1</v>
      </c>
      <c r="Z367" s="521">
        <f t="shared" si="1085"/>
        <v>0</v>
      </c>
      <c r="AA367" s="522">
        <f t="shared" si="1117"/>
        <v>1</v>
      </c>
      <c r="AB367" s="512"/>
      <c r="AC367" s="519" t="s">
        <v>184</v>
      </c>
      <c r="AD367" s="520"/>
      <c r="AE367" s="520"/>
      <c r="AF367" s="520">
        <f t="shared" si="1086"/>
        <v>0</v>
      </c>
      <c r="AG367" s="520"/>
      <c r="AH367" s="520"/>
      <c r="AI367" s="520">
        <f t="shared" si="1087"/>
        <v>0</v>
      </c>
      <c r="AJ367" s="520"/>
      <c r="AK367" s="520"/>
      <c r="AL367" s="520">
        <f t="shared" si="1088"/>
        <v>0</v>
      </c>
      <c r="AM367" s="520"/>
      <c r="AN367" s="520"/>
      <c r="AO367" s="520">
        <f t="shared" si="1089"/>
        <v>0</v>
      </c>
      <c r="AP367" s="520"/>
      <c r="AQ367" s="520"/>
      <c r="AR367" s="520">
        <f t="shared" si="1090"/>
        <v>0</v>
      </c>
      <c r="AS367" s="520"/>
      <c r="AT367" s="520"/>
      <c r="AU367" s="520">
        <f t="shared" si="1091"/>
        <v>0</v>
      </c>
      <c r="AV367" s="520"/>
      <c r="AW367" s="520"/>
      <c r="AX367" s="520">
        <f t="shared" si="1092"/>
        <v>0</v>
      </c>
      <c r="AY367" s="521">
        <f t="shared" si="1118"/>
        <v>0</v>
      </c>
      <c r="AZ367" s="521">
        <f t="shared" si="1119"/>
        <v>0</v>
      </c>
      <c r="BA367" s="522">
        <f t="shared" si="1120"/>
        <v>0</v>
      </c>
      <c r="BC367" s="519" t="s">
        <v>184</v>
      </c>
      <c r="BD367" s="520">
        <f t="shared" si="1093"/>
        <v>0</v>
      </c>
      <c r="BE367" s="520">
        <f t="shared" si="1094"/>
        <v>0</v>
      </c>
      <c r="BF367" s="520">
        <f t="shared" si="1095"/>
        <v>0</v>
      </c>
      <c r="BG367" s="520">
        <f t="shared" si="1096"/>
        <v>0</v>
      </c>
      <c r="BH367" s="520">
        <f t="shared" si="1097"/>
        <v>0</v>
      </c>
      <c r="BI367" s="520">
        <f t="shared" si="1098"/>
        <v>0</v>
      </c>
      <c r="BJ367" s="520">
        <f t="shared" si="1099"/>
        <v>0</v>
      </c>
      <c r="BK367" s="520">
        <f t="shared" si="1100"/>
        <v>0</v>
      </c>
      <c r="BL367" s="520">
        <f t="shared" si="1101"/>
        <v>0</v>
      </c>
      <c r="BM367" s="520">
        <f t="shared" si="1102"/>
        <v>0</v>
      </c>
      <c r="BN367" s="520">
        <f t="shared" si="1103"/>
        <v>0</v>
      </c>
      <c r="BO367" s="520">
        <f t="shared" si="1104"/>
        <v>0</v>
      </c>
      <c r="BP367" s="520">
        <f t="shared" si="1105"/>
        <v>1</v>
      </c>
      <c r="BQ367" s="520">
        <f t="shared" si="1106"/>
        <v>0</v>
      </c>
      <c r="BR367" s="520">
        <f t="shared" si="1107"/>
        <v>1</v>
      </c>
      <c r="BS367" s="520">
        <f t="shared" si="1108"/>
        <v>0</v>
      </c>
      <c r="BT367" s="520">
        <f t="shared" si="1109"/>
        <v>0</v>
      </c>
      <c r="BU367" s="520">
        <f t="shared" si="1110"/>
        <v>0</v>
      </c>
      <c r="BV367" s="520">
        <f t="shared" si="1111"/>
        <v>0</v>
      </c>
      <c r="BW367" s="520">
        <f t="shared" si="1112"/>
        <v>0</v>
      </c>
      <c r="BX367" s="520">
        <f t="shared" si="1113"/>
        <v>0</v>
      </c>
      <c r="BY367" s="520">
        <f t="shared" si="1114"/>
        <v>1</v>
      </c>
      <c r="BZ367" s="520">
        <f t="shared" si="1115"/>
        <v>0</v>
      </c>
      <c r="CA367" s="520">
        <f t="shared" si="1116"/>
        <v>1</v>
      </c>
    </row>
    <row r="368" spans="3:79" s="514" customFormat="1" ht="15.75">
      <c r="C368" s="519" t="s">
        <v>6</v>
      </c>
      <c r="D368" s="520">
        <f>SUM(D360:D367)</f>
        <v>1224</v>
      </c>
      <c r="E368" s="520">
        <f>SUM(E360:E367)</f>
        <v>1086</v>
      </c>
      <c r="F368" s="520">
        <f>SUM(F360:F367)</f>
        <v>2310</v>
      </c>
      <c r="G368" s="520">
        <f t="shared" ref="G368:AA368" si="1121">SUM(G360:G367)</f>
        <v>1168</v>
      </c>
      <c r="H368" s="520">
        <f t="shared" si="1121"/>
        <v>1042</v>
      </c>
      <c r="I368" s="520">
        <f t="shared" si="1121"/>
        <v>2210</v>
      </c>
      <c r="J368" s="520">
        <f t="shared" si="1121"/>
        <v>632</v>
      </c>
      <c r="K368" s="520">
        <f t="shared" si="1121"/>
        <v>603</v>
      </c>
      <c r="L368" s="520">
        <f t="shared" si="1121"/>
        <v>1235</v>
      </c>
      <c r="M368" s="520">
        <f t="shared" si="1121"/>
        <v>246</v>
      </c>
      <c r="N368" s="520">
        <f t="shared" si="1121"/>
        <v>275</v>
      </c>
      <c r="O368" s="520">
        <f t="shared" si="1121"/>
        <v>521</v>
      </c>
      <c r="P368" s="520">
        <f t="shared" si="1121"/>
        <v>28</v>
      </c>
      <c r="Q368" s="520">
        <f t="shared" si="1121"/>
        <v>18</v>
      </c>
      <c r="R368" s="520">
        <f t="shared" si="1121"/>
        <v>46</v>
      </c>
      <c r="S368" s="520">
        <f t="shared" si="1121"/>
        <v>8</v>
      </c>
      <c r="T368" s="520">
        <f t="shared" si="1121"/>
        <v>7</v>
      </c>
      <c r="U368" s="520">
        <f t="shared" si="1121"/>
        <v>15</v>
      </c>
      <c r="V368" s="520">
        <f t="shared" si="1121"/>
        <v>0</v>
      </c>
      <c r="W368" s="520">
        <f t="shared" si="1121"/>
        <v>0</v>
      </c>
      <c r="X368" s="520">
        <f t="shared" si="1121"/>
        <v>0</v>
      </c>
      <c r="Y368" s="520">
        <f t="shared" si="1121"/>
        <v>3306</v>
      </c>
      <c r="Z368" s="520">
        <f t="shared" si="1121"/>
        <v>3031</v>
      </c>
      <c r="AA368" s="520">
        <f t="shared" si="1121"/>
        <v>6337</v>
      </c>
      <c r="AB368" s="512"/>
      <c r="AC368" s="519" t="s">
        <v>6</v>
      </c>
      <c r="AD368" s="520">
        <f>SUM(AD360:AD367)</f>
        <v>1990</v>
      </c>
      <c r="AE368" s="520">
        <f>SUM(AE360:AE367)</f>
        <v>1756</v>
      </c>
      <c r="AF368" s="520">
        <f>SUM(AF360:AF367)</f>
        <v>3746</v>
      </c>
      <c r="AG368" s="520">
        <f t="shared" ref="AG368:BA368" si="1122">SUM(AG360:AG367)</f>
        <v>1524</v>
      </c>
      <c r="AH368" s="520">
        <f t="shared" si="1122"/>
        <v>1428</v>
      </c>
      <c r="AI368" s="520">
        <f t="shared" si="1122"/>
        <v>2952</v>
      </c>
      <c r="AJ368" s="520">
        <f t="shared" si="1122"/>
        <v>739</v>
      </c>
      <c r="AK368" s="520">
        <f t="shared" si="1122"/>
        <v>785</v>
      </c>
      <c r="AL368" s="520">
        <f t="shared" si="1122"/>
        <v>1524</v>
      </c>
      <c r="AM368" s="520">
        <f t="shared" si="1122"/>
        <v>80</v>
      </c>
      <c r="AN368" s="520">
        <f t="shared" si="1122"/>
        <v>55</v>
      </c>
      <c r="AO368" s="520">
        <f t="shared" si="1122"/>
        <v>135</v>
      </c>
      <c r="AP368" s="520">
        <f t="shared" si="1122"/>
        <v>24</v>
      </c>
      <c r="AQ368" s="520">
        <f t="shared" si="1122"/>
        <v>15</v>
      </c>
      <c r="AR368" s="520">
        <f t="shared" si="1122"/>
        <v>39</v>
      </c>
      <c r="AS368" s="520">
        <f t="shared" si="1122"/>
        <v>5</v>
      </c>
      <c r="AT368" s="520">
        <f t="shared" si="1122"/>
        <v>5</v>
      </c>
      <c r="AU368" s="520">
        <f t="shared" si="1122"/>
        <v>10</v>
      </c>
      <c r="AV368" s="520">
        <f t="shared" si="1122"/>
        <v>7</v>
      </c>
      <c r="AW368" s="520">
        <f t="shared" si="1122"/>
        <v>1</v>
      </c>
      <c r="AX368" s="520">
        <f t="shared" si="1122"/>
        <v>8</v>
      </c>
      <c r="AY368" s="520">
        <f t="shared" si="1122"/>
        <v>4369</v>
      </c>
      <c r="AZ368" s="520">
        <f t="shared" si="1122"/>
        <v>4045</v>
      </c>
      <c r="BA368" s="520">
        <f t="shared" si="1122"/>
        <v>8414</v>
      </c>
      <c r="BC368" s="519" t="s">
        <v>6</v>
      </c>
      <c r="BD368" s="520">
        <f t="shared" si="1093"/>
        <v>3214</v>
      </c>
      <c r="BE368" s="520">
        <f t="shared" si="1094"/>
        <v>2842</v>
      </c>
      <c r="BF368" s="520">
        <f t="shared" si="1095"/>
        <v>6056</v>
      </c>
      <c r="BG368" s="520">
        <f t="shared" si="1096"/>
        <v>2692</v>
      </c>
      <c r="BH368" s="520">
        <f t="shared" si="1097"/>
        <v>2470</v>
      </c>
      <c r="BI368" s="520">
        <f t="shared" si="1098"/>
        <v>5162</v>
      </c>
      <c r="BJ368" s="520">
        <f t="shared" si="1099"/>
        <v>1371</v>
      </c>
      <c r="BK368" s="520">
        <f t="shared" si="1100"/>
        <v>1388</v>
      </c>
      <c r="BL368" s="520">
        <f t="shared" si="1101"/>
        <v>2759</v>
      </c>
      <c r="BM368" s="520">
        <f t="shared" si="1102"/>
        <v>326</v>
      </c>
      <c r="BN368" s="520">
        <f t="shared" si="1103"/>
        <v>330</v>
      </c>
      <c r="BO368" s="520">
        <f t="shared" si="1104"/>
        <v>656</v>
      </c>
      <c r="BP368" s="520">
        <f t="shared" si="1105"/>
        <v>52</v>
      </c>
      <c r="BQ368" s="520">
        <f t="shared" si="1106"/>
        <v>33</v>
      </c>
      <c r="BR368" s="520">
        <f t="shared" si="1107"/>
        <v>85</v>
      </c>
      <c r="BS368" s="520">
        <f t="shared" si="1108"/>
        <v>13</v>
      </c>
      <c r="BT368" s="520">
        <f t="shared" si="1109"/>
        <v>12</v>
      </c>
      <c r="BU368" s="520">
        <f t="shared" si="1110"/>
        <v>25</v>
      </c>
      <c r="BV368" s="520">
        <f t="shared" si="1111"/>
        <v>7</v>
      </c>
      <c r="BW368" s="520">
        <f t="shared" si="1112"/>
        <v>1</v>
      </c>
      <c r="BX368" s="520">
        <f t="shared" si="1113"/>
        <v>8</v>
      </c>
      <c r="BY368" s="520">
        <f t="shared" si="1114"/>
        <v>7675</v>
      </c>
      <c r="BZ368" s="520">
        <f t="shared" si="1115"/>
        <v>7076</v>
      </c>
      <c r="CA368" s="520">
        <f t="shared" si="1116"/>
        <v>14751</v>
      </c>
    </row>
    <row r="369" spans="3:80" s="514" customFormat="1" ht="16.5" thickBot="1">
      <c r="C369" s="523" t="s">
        <v>185</v>
      </c>
      <c r="D369" s="524"/>
      <c r="E369" s="524"/>
      <c r="F369" s="524"/>
      <c r="G369" s="524"/>
      <c r="H369" s="524"/>
      <c r="I369" s="524"/>
      <c r="J369" s="524"/>
      <c r="K369" s="524"/>
      <c r="L369" s="524"/>
      <c r="M369" s="524"/>
      <c r="N369" s="524"/>
      <c r="O369" s="524"/>
      <c r="P369" s="524"/>
      <c r="Q369" s="524"/>
      <c r="R369" s="524"/>
      <c r="S369" s="524"/>
      <c r="T369" s="524"/>
      <c r="U369" s="524"/>
      <c r="V369" s="524"/>
      <c r="W369" s="524"/>
      <c r="X369" s="524"/>
      <c r="Y369" s="524"/>
      <c r="Z369" s="524"/>
      <c r="AA369" s="524"/>
      <c r="AB369" s="528"/>
      <c r="AC369" s="523" t="s">
        <v>185</v>
      </c>
      <c r="AD369" s="524"/>
      <c r="AE369" s="524"/>
      <c r="AF369" s="524"/>
      <c r="AG369" s="524"/>
      <c r="AH369" s="524"/>
      <c r="AI369" s="524"/>
      <c r="AJ369" s="524"/>
      <c r="AK369" s="524"/>
      <c r="AL369" s="524"/>
      <c r="AM369" s="524"/>
      <c r="AN369" s="524"/>
      <c r="AO369" s="524"/>
      <c r="AP369" s="524"/>
      <c r="AQ369" s="524"/>
      <c r="AR369" s="524"/>
      <c r="AS369" s="524"/>
      <c r="AT369" s="524"/>
      <c r="AU369" s="524"/>
      <c r="AV369" s="524"/>
      <c r="AW369" s="524"/>
      <c r="AX369" s="524"/>
      <c r="AY369" s="524"/>
      <c r="AZ369" s="524"/>
      <c r="BA369" s="524"/>
      <c r="BC369" s="523" t="s">
        <v>185</v>
      </c>
      <c r="BD369" s="524">
        <f>BD368/$BY$16*100</f>
        <v>15.938507314654105</v>
      </c>
      <c r="BE369" s="524">
        <f>BE368/$BZ$16*100</f>
        <v>15.315800819142055</v>
      </c>
      <c r="BF369" s="524">
        <f>BF368/$CA$16*100</f>
        <v>15.640091939774283</v>
      </c>
      <c r="BG369" s="524">
        <f>BG368/$BY$16*100</f>
        <v>13.349863625092983</v>
      </c>
      <c r="BH369" s="524">
        <f>BH368/$BZ$16*100</f>
        <v>13.311058417762448</v>
      </c>
      <c r="BI369" s="524">
        <f>BI368/$CA$16*100</f>
        <v>13.331267270989903</v>
      </c>
      <c r="BJ369" s="524">
        <f>BJ368/$BY$16*100</f>
        <v>6.7989090007438637</v>
      </c>
      <c r="BK369" s="524">
        <f>BK368/$BZ$16*100</f>
        <v>7.4800603578357414</v>
      </c>
      <c r="BL369" s="524">
        <f>BL368/$CA$16*100</f>
        <v>7.1253325069083955</v>
      </c>
      <c r="BM369" s="524">
        <f>BM368/$BY$16*100</f>
        <v>1.6166625340937268</v>
      </c>
      <c r="BN369" s="524">
        <f>BN368/$BZ$16*100</f>
        <v>1.7784005173528776</v>
      </c>
      <c r="BO369" s="524">
        <f>BO368/$CA$16*100</f>
        <v>1.6941711216135948</v>
      </c>
      <c r="BP369" s="524">
        <f>BP368/$BY$16*100</f>
        <v>0.25787255145053312</v>
      </c>
      <c r="BQ369" s="524">
        <f>BQ368/$BZ$16*100</f>
        <v>0.17784005173528777</v>
      </c>
      <c r="BR369" s="524">
        <f>BR368/$CA$16*100</f>
        <v>0.21951912398956636</v>
      </c>
      <c r="BS369" s="524">
        <f>BS368/$BY$16*100</f>
        <v>6.4468137862633279E-2</v>
      </c>
      <c r="BT369" s="524">
        <f>BT368/$BZ$16*100</f>
        <v>6.4669109721922829E-2</v>
      </c>
      <c r="BU369" s="524">
        <f>BU368/$CA$16*100</f>
        <v>6.4564448232225402E-2</v>
      </c>
      <c r="BV369" s="524">
        <f>BV368/$BY$16*100</f>
        <v>3.4713612695264073E-2</v>
      </c>
      <c r="BW369" s="524">
        <f>BW368/$BZ$16*100</f>
        <v>5.3890924768269025E-3</v>
      </c>
      <c r="BX369" s="524">
        <f>BX368/$CA$16*100</f>
        <v>2.0660623434312127E-2</v>
      </c>
      <c r="BY369" s="524">
        <f>BY368/$BY$16*100</f>
        <v>38.060996776593107</v>
      </c>
      <c r="BZ369" s="524">
        <f>BZ368/$BZ$16*100</f>
        <v>38.133218366027158</v>
      </c>
      <c r="CA369" s="524">
        <f>CA368/$CA$16*100</f>
        <v>38.095607034942283</v>
      </c>
    </row>
    <row r="370" spans="3:80" s="514" customFormat="1" ht="15.75">
      <c r="C370" s="515"/>
      <c r="D370" s="528"/>
      <c r="E370" s="528"/>
      <c r="F370" s="528"/>
      <c r="G370" s="528"/>
      <c r="H370" s="528"/>
      <c r="I370" s="528"/>
      <c r="J370" s="528"/>
      <c r="K370" s="528"/>
      <c r="L370" s="528"/>
      <c r="M370" s="528"/>
      <c r="N370" s="528"/>
      <c r="O370" s="528"/>
      <c r="P370" s="528"/>
      <c r="Q370" s="528"/>
      <c r="R370" s="528"/>
      <c r="S370" s="528"/>
      <c r="T370" s="528"/>
      <c r="U370" s="528"/>
      <c r="V370" s="528"/>
      <c r="W370" s="528"/>
      <c r="X370" s="528"/>
      <c r="Y370" s="528"/>
      <c r="Z370" s="528"/>
      <c r="AA370" s="528"/>
      <c r="AB370" s="528"/>
      <c r="AC370" s="515"/>
      <c r="AD370" s="528"/>
      <c r="AE370" s="528"/>
      <c r="AF370" s="528"/>
      <c r="AG370" s="528"/>
      <c r="AH370" s="528"/>
      <c r="AI370" s="528"/>
      <c r="AJ370" s="528"/>
      <c r="AK370" s="528"/>
      <c r="AL370" s="528"/>
      <c r="AM370" s="528"/>
      <c r="AN370" s="528"/>
      <c r="AO370" s="528"/>
      <c r="AP370" s="528"/>
      <c r="AQ370" s="528"/>
      <c r="AR370" s="528"/>
      <c r="AS370" s="528"/>
      <c r="AT370" s="528"/>
      <c r="AU370" s="528"/>
      <c r="AV370" s="528"/>
      <c r="AW370" s="528"/>
      <c r="AX370" s="528"/>
      <c r="AY370" s="528"/>
      <c r="AZ370" s="528"/>
      <c r="BA370" s="528"/>
      <c r="BC370" s="515"/>
      <c r="BD370" s="528"/>
      <c r="BE370" s="528"/>
      <c r="BF370" s="528"/>
      <c r="BG370" s="528"/>
      <c r="BH370" s="528"/>
      <c r="BI370" s="528"/>
      <c r="BJ370" s="528"/>
      <c r="BK370" s="528"/>
      <c r="BL370" s="528"/>
      <c r="BM370" s="528"/>
      <c r="BN370" s="528"/>
      <c r="BO370" s="528"/>
      <c r="BP370" s="528"/>
      <c r="BQ370" s="528"/>
      <c r="BR370" s="528"/>
      <c r="BS370" s="528"/>
      <c r="BT370" s="528"/>
      <c r="BU370" s="528"/>
      <c r="BV370" s="528"/>
      <c r="BW370" s="528"/>
      <c r="BX370" s="528"/>
      <c r="BY370" s="528"/>
      <c r="BZ370" s="528"/>
      <c r="CA370" s="528"/>
    </row>
    <row r="371" spans="3:80" s="514" customFormat="1" ht="15.75">
      <c r="D371" s="512"/>
      <c r="E371" s="512"/>
      <c r="F371" s="520"/>
      <c r="G371" s="512"/>
      <c r="H371" s="512"/>
      <c r="I371" s="512"/>
      <c r="J371" s="513"/>
      <c r="K371" s="513"/>
      <c r="L371" s="513"/>
      <c r="M371" s="512"/>
      <c r="N371" s="512"/>
      <c r="O371" s="512"/>
      <c r="P371" s="512"/>
      <c r="Q371" s="512"/>
      <c r="R371" s="512"/>
      <c r="S371" s="512"/>
      <c r="T371" s="512"/>
      <c r="U371" s="512"/>
      <c r="V371" s="512"/>
      <c r="W371" s="512"/>
      <c r="X371" s="512"/>
      <c r="Y371" s="512"/>
      <c r="Z371" s="512"/>
      <c r="AA371" s="512"/>
      <c r="AB371" s="512"/>
      <c r="AD371" s="512"/>
      <c r="AE371" s="512"/>
      <c r="AF371" s="512"/>
      <c r="AG371" s="512"/>
      <c r="AH371" s="512"/>
      <c r="AI371" s="512"/>
      <c r="AJ371" s="550"/>
      <c r="AK371" s="550"/>
      <c r="AL371" s="550"/>
      <c r="AM371" s="512"/>
      <c r="AN371" s="512"/>
      <c r="AO371" s="512"/>
      <c r="AP371" s="512"/>
      <c r="AQ371" s="512"/>
      <c r="AR371" s="512"/>
      <c r="AS371" s="512"/>
      <c r="AT371" s="512"/>
      <c r="AU371" s="512"/>
      <c r="AV371" s="512"/>
      <c r="AW371" s="512"/>
      <c r="AX371" s="512"/>
      <c r="AY371" s="512"/>
      <c r="AZ371" s="512"/>
      <c r="BA371" s="512"/>
      <c r="BD371" s="512"/>
      <c r="BE371" s="512"/>
      <c r="BF371" s="512"/>
      <c r="BG371" s="512"/>
      <c r="BH371" s="512"/>
      <c r="BI371" s="512"/>
      <c r="BJ371" s="550"/>
      <c r="BK371" s="550"/>
      <c r="BL371" s="550"/>
      <c r="BM371" s="512"/>
      <c r="BN371" s="512"/>
      <c r="BO371" s="512"/>
      <c r="BP371" s="512"/>
      <c r="BQ371" s="512"/>
      <c r="BR371" s="512"/>
      <c r="BS371" s="512"/>
      <c r="BT371" s="512"/>
      <c r="BU371" s="512"/>
      <c r="BV371" s="512"/>
      <c r="BW371" s="512"/>
      <c r="BX371" s="512"/>
      <c r="BY371" s="512"/>
      <c r="BZ371" s="512"/>
      <c r="CA371" s="512"/>
    </row>
    <row r="372" spans="3:80" s="530" customFormat="1" ht="30" customHeight="1">
      <c r="C372" s="1417" t="s">
        <v>607</v>
      </c>
      <c r="D372" s="1417"/>
      <c r="E372" s="1417"/>
      <c r="F372" s="1417"/>
      <c r="G372" s="1417"/>
      <c r="H372" s="1417"/>
      <c r="I372" s="1417"/>
      <c r="J372" s="1417"/>
      <c r="K372" s="1417"/>
      <c r="L372" s="1417"/>
      <c r="M372" s="1417"/>
      <c r="N372" s="1417"/>
      <c r="O372" s="1417"/>
      <c r="P372" s="1417"/>
      <c r="Q372" s="1417"/>
      <c r="R372" s="1417"/>
      <c r="S372" s="1417"/>
      <c r="T372" s="1417"/>
      <c r="U372" s="1417"/>
      <c r="V372" s="1417"/>
      <c r="W372" s="1417"/>
      <c r="X372" s="1417"/>
      <c r="Y372" s="1417"/>
      <c r="Z372" s="1417"/>
      <c r="AA372" s="1417"/>
      <c r="AB372" s="529"/>
      <c r="AC372" s="1417" t="s">
        <v>624</v>
      </c>
      <c r="AD372" s="1417"/>
      <c r="AE372" s="1417"/>
      <c r="AF372" s="1417"/>
      <c r="AG372" s="1417"/>
      <c r="AH372" s="1417"/>
      <c r="AI372" s="1417"/>
      <c r="AJ372" s="1417"/>
      <c r="AK372" s="1417"/>
      <c r="AL372" s="1417"/>
      <c r="AM372" s="1417"/>
      <c r="AN372" s="1417"/>
      <c r="AO372" s="1417"/>
      <c r="AP372" s="1417"/>
      <c r="AQ372" s="1417"/>
      <c r="AR372" s="1417"/>
      <c r="AS372" s="1417"/>
      <c r="AT372" s="1417"/>
      <c r="AU372" s="1417"/>
      <c r="AV372" s="1417"/>
      <c r="AW372" s="1417"/>
      <c r="AX372" s="1417"/>
      <c r="AY372" s="1417"/>
      <c r="AZ372" s="1417"/>
      <c r="BA372" s="1417"/>
      <c r="BC372" s="1417" t="s">
        <v>711</v>
      </c>
      <c r="BD372" s="1417"/>
      <c r="BE372" s="1417"/>
      <c r="BF372" s="1417"/>
      <c r="BG372" s="1417"/>
      <c r="BH372" s="1417"/>
      <c r="BI372" s="1417"/>
      <c r="BJ372" s="1417"/>
      <c r="BK372" s="1417"/>
      <c r="BL372" s="1417"/>
      <c r="BM372" s="1417"/>
      <c r="BN372" s="1417"/>
      <c r="BO372" s="1417"/>
      <c r="BP372" s="1417"/>
      <c r="BQ372" s="1417"/>
      <c r="BR372" s="1417"/>
      <c r="BS372" s="1417"/>
      <c r="BT372" s="1417"/>
      <c r="BU372" s="1417"/>
      <c r="BV372" s="1417"/>
      <c r="BW372" s="1417"/>
      <c r="BX372" s="1417"/>
      <c r="BY372" s="1417"/>
      <c r="BZ372" s="1417"/>
      <c r="CA372" s="1417"/>
      <c r="CB372" s="1417"/>
    </row>
    <row r="373" spans="3:80" s="514" customFormat="1" ht="18.75">
      <c r="C373" s="1418" t="s">
        <v>886</v>
      </c>
      <c r="D373" s="1418"/>
      <c r="E373" s="1418"/>
      <c r="F373" s="1418"/>
      <c r="G373" s="1418"/>
      <c r="H373" s="1418"/>
      <c r="I373" s="1418"/>
      <c r="J373" s="1418"/>
      <c r="K373" s="1418"/>
      <c r="L373" s="1418"/>
      <c r="M373" s="1418"/>
      <c r="N373" s="1418"/>
      <c r="O373" s="1418"/>
      <c r="P373" s="1418"/>
      <c r="Q373" s="1418"/>
      <c r="R373" s="1418"/>
      <c r="S373" s="1418"/>
      <c r="T373" s="1418"/>
      <c r="U373" s="1418"/>
      <c r="V373" s="1418"/>
      <c r="W373" s="1418"/>
      <c r="X373" s="1418"/>
      <c r="Y373" s="1418"/>
      <c r="Z373" s="1418"/>
      <c r="AA373" s="1418"/>
      <c r="AB373" s="531"/>
      <c r="AC373" s="1418" t="s">
        <v>886</v>
      </c>
      <c r="AD373" s="1418"/>
      <c r="AE373" s="1418"/>
      <c r="AF373" s="1418"/>
      <c r="AG373" s="1418"/>
      <c r="AH373" s="1418"/>
      <c r="AI373" s="1418"/>
      <c r="AJ373" s="1418"/>
      <c r="AK373" s="1418"/>
      <c r="AL373" s="1418"/>
      <c r="AM373" s="1418"/>
      <c r="AN373" s="1418"/>
      <c r="AO373" s="1418"/>
      <c r="AP373" s="1418"/>
      <c r="AQ373" s="1418"/>
      <c r="AR373" s="1418"/>
      <c r="AS373" s="1418"/>
      <c r="AT373" s="1418"/>
      <c r="AU373" s="1418"/>
      <c r="AV373" s="1418"/>
      <c r="AW373" s="1418"/>
      <c r="AX373" s="1418"/>
      <c r="AY373" s="1418"/>
      <c r="AZ373" s="1418"/>
      <c r="BA373" s="1418"/>
      <c r="BC373" s="1418" t="s">
        <v>886</v>
      </c>
      <c r="BD373" s="1418"/>
      <c r="BE373" s="1418"/>
      <c r="BF373" s="1418"/>
      <c r="BG373" s="1418"/>
      <c r="BH373" s="1418"/>
      <c r="BI373" s="1418"/>
      <c r="BJ373" s="1418"/>
      <c r="BK373" s="1418"/>
      <c r="BL373" s="1418"/>
      <c r="BM373" s="1418"/>
      <c r="BN373" s="1418"/>
      <c r="BO373" s="1418"/>
      <c r="BP373" s="1418"/>
      <c r="BQ373" s="1418"/>
      <c r="BR373" s="1418"/>
      <c r="BS373" s="1418"/>
      <c r="BT373" s="1418"/>
      <c r="BU373" s="1418"/>
      <c r="BV373" s="1418"/>
      <c r="BW373" s="1418"/>
      <c r="BX373" s="1418"/>
      <c r="BY373" s="1418"/>
      <c r="BZ373" s="1418"/>
      <c r="CA373" s="1418"/>
      <c r="CB373" s="1418"/>
    </row>
    <row r="374" spans="3:80" s="514" customFormat="1" ht="18.75" customHeight="1">
      <c r="C374" s="532" t="s">
        <v>608</v>
      </c>
      <c r="AB374" s="531"/>
      <c r="AC374" s="532" t="s">
        <v>739</v>
      </c>
      <c r="BC374" s="532" t="s">
        <v>738</v>
      </c>
    </row>
    <row r="375" spans="3:80" s="533" customFormat="1" ht="26.25" customHeight="1">
      <c r="C375" s="1424" t="s">
        <v>590</v>
      </c>
      <c r="D375" s="1425" t="s">
        <v>181</v>
      </c>
      <c r="E375" s="1425"/>
      <c r="F375" s="1425"/>
      <c r="G375" s="1425"/>
      <c r="H375" s="1425"/>
      <c r="I375" s="1425"/>
      <c r="J375" s="1425"/>
      <c r="K375" s="1425"/>
      <c r="L375" s="1425"/>
      <c r="M375" s="1425"/>
      <c r="N375" s="1425"/>
      <c r="O375" s="1425"/>
      <c r="P375" s="1425"/>
      <c r="Q375" s="1425"/>
      <c r="R375" s="1425"/>
      <c r="S375" s="1425"/>
      <c r="T375" s="1425"/>
      <c r="U375" s="1425"/>
      <c r="V375" s="1425"/>
      <c r="W375" s="1425"/>
      <c r="X375" s="1425"/>
      <c r="Y375" s="1425"/>
      <c r="Z375" s="1425"/>
      <c r="AA375" s="1425"/>
      <c r="AB375" s="529"/>
      <c r="AC375" s="1424" t="s">
        <v>590</v>
      </c>
      <c r="AD375" s="1425" t="s">
        <v>181</v>
      </c>
      <c r="AE375" s="1425"/>
      <c r="AF375" s="1425"/>
      <c r="AG375" s="1425"/>
      <c r="AH375" s="1425"/>
      <c r="AI375" s="1425"/>
      <c r="AJ375" s="1425"/>
      <c r="AK375" s="1425"/>
      <c r="AL375" s="1425"/>
      <c r="AM375" s="1425"/>
      <c r="AN375" s="1425"/>
      <c r="AO375" s="1425"/>
      <c r="AP375" s="1425"/>
      <c r="AQ375" s="1425"/>
      <c r="AR375" s="1425"/>
      <c r="AS375" s="1425"/>
      <c r="AT375" s="1425"/>
      <c r="AU375" s="1425"/>
      <c r="AV375" s="1425"/>
      <c r="AW375" s="1425"/>
      <c r="AX375" s="1425"/>
      <c r="AY375" s="1425"/>
      <c r="AZ375" s="1425"/>
      <c r="BA375" s="1425"/>
      <c r="BC375" s="1426" t="s">
        <v>590</v>
      </c>
      <c r="BD375" s="1416" t="s">
        <v>181</v>
      </c>
      <c r="BE375" s="1416"/>
      <c r="BF375" s="1416"/>
      <c r="BG375" s="1416"/>
      <c r="BH375" s="1416"/>
      <c r="BI375" s="1416"/>
      <c r="BJ375" s="1416"/>
      <c r="BK375" s="1416"/>
      <c r="BL375" s="1416"/>
      <c r="BM375" s="1416"/>
      <c r="BN375" s="1416"/>
      <c r="BO375" s="1416"/>
      <c r="BP375" s="1416"/>
      <c r="BQ375" s="1416"/>
      <c r="BR375" s="1416"/>
      <c r="BS375" s="1416"/>
      <c r="BT375" s="1416"/>
      <c r="BU375" s="1416"/>
      <c r="BV375" s="1416"/>
      <c r="BW375" s="1416"/>
      <c r="BX375" s="1416"/>
      <c r="BY375" s="1416"/>
      <c r="BZ375" s="1416"/>
      <c r="CA375" s="1416"/>
      <c r="CB375" s="1416"/>
    </row>
    <row r="376" spans="3:80" s="514" customFormat="1" ht="26.25" customHeight="1">
      <c r="C376" s="1424"/>
      <c r="D376" s="1406">
        <v>1</v>
      </c>
      <c r="E376" s="1407"/>
      <c r="F376" s="1408"/>
      <c r="G376" s="1406">
        <v>2</v>
      </c>
      <c r="H376" s="1407"/>
      <c r="I376" s="1408"/>
      <c r="J376" s="1406">
        <v>3</v>
      </c>
      <c r="K376" s="1407"/>
      <c r="L376" s="1408"/>
      <c r="M376" s="1406">
        <v>4</v>
      </c>
      <c r="N376" s="1407"/>
      <c r="O376" s="1408"/>
      <c r="P376" s="1406">
        <v>5</v>
      </c>
      <c r="Q376" s="1407"/>
      <c r="R376" s="1408"/>
      <c r="S376" s="1406">
        <v>6</v>
      </c>
      <c r="T376" s="1407"/>
      <c r="U376" s="1408"/>
      <c r="V376" s="1406" t="s">
        <v>182</v>
      </c>
      <c r="W376" s="1407"/>
      <c r="X376" s="1408"/>
      <c r="Y376" s="1406" t="s">
        <v>179</v>
      </c>
      <c r="Z376" s="1407"/>
      <c r="AA376" s="1409"/>
      <c r="AB376" s="531"/>
      <c r="AC376" s="1424"/>
      <c r="AD376" s="1420">
        <v>1</v>
      </c>
      <c r="AE376" s="1421"/>
      <c r="AF376" s="1422"/>
      <c r="AG376" s="1420">
        <v>2</v>
      </c>
      <c r="AH376" s="1421"/>
      <c r="AI376" s="1422"/>
      <c r="AJ376" s="1420">
        <v>3</v>
      </c>
      <c r="AK376" s="1421"/>
      <c r="AL376" s="1422"/>
      <c r="AM376" s="1420">
        <v>4</v>
      </c>
      <c r="AN376" s="1421"/>
      <c r="AO376" s="1422"/>
      <c r="AP376" s="1420">
        <v>5</v>
      </c>
      <c r="AQ376" s="1421"/>
      <c r="AR376" s="1422"/>
      <c r="AS376" s="1420">
        <v>6</v>
      </c>
      <c r="AT376" s="1421"/>
      <c r="AU376" s="1422"/>
      <c r="AV376" s="1420" t="s">
        <v>182</v>
      </c>
      <c r="AW376" s="1421"/>
      <c r="AX376" s="1422"/>
      <c r="AY376" s="1420" t="s">
        <v>179</v>
      </c>
      <c r="AZ376" s="1421"/>
      <c r="BA376" s="1423"/>
      <c r="BC376" s="1426"/>
      <c r="BD376" s="1419">
        <v>1</v>
      </c>
      <c r="BE376" s="1419"/>
      <c r="BF376" s="1419"/>
      <c r="BG376" s="1419">
        <v>2</v>
      </c>
      <c r="BH376" s="1419"/>
      <c r="BI376" s="1419"/>
      <c r="BJ376" s="1419">
        <v>3</v>
      </c>
      <c r="BK376" s="1419"/>
      <c r="BL376" s="1419"/>
      <c r="BM376" s="1419">
        <v>4</v>
      </c>
      <c r="BN376" s="1419"/>
      <c r="BO376" s="1419"/>
      <c r="BP376" s="1419">
        <v>5</v>
      </c>
      <c r="BQ376" s="1419"/>
      <c r="BR376" s="1419"/>
      <c r="BS376" s="1419">
        <v>6</v>
      </c>
      <c r="BT376" s="1419"/>
      <c r="BU376" s="1419"/>
      <c r="BV376" s="1419" t="s">
        <v>182</v>
      </c>
      <c r="BW376" s="1419"/>
      <c r="BX376" s="1419"/>
      <c r="BY376" s="1419" t="s">
        <v>179</v>
      </c>
      <c r="BZ376" s="1419"/>
      <c r="CA376" s="1419"/>
      <c r="CB376" s="534" t="s">
        <v>185</v>
      </c>
    </row>
    <row r="377" spans="3:80" s="514" customFormat="1" ht="26.25" hidden="1" customHeight="1">
      <c r="C377" s="535"/>
      <c r="D377" s="518" t="s">
        <v>240</v>
      </c>
      <c r="E377" s="518" t="s">
        <v>241</v>
      </c>
      <c r="F377" s="518" t="s">
        <v>234</v>
      </c>
      <c r="G377" s="518" t="s">
        <v>240</v>
      </c>
      <c r="H377" s="518" t="s">
        <v>241</v>
      </c>
      <c r="I377" s="518" t="s">
        <v>234</v>
      </c>
      <c r="J377" s="518" t="s">
        <v>240</v>
      </c>
      <c r="K377" s="518" t="s">
        <v>241</v>
      </c>
      <c r="L377" s="518" t="s">
        <v>234</v>
      </c>
      <c r="M377" s="518" t="s">
        <v>240</v>
      </c>
      <c r="N377" s="518" t="s">
        <v>241</v>
      </c>
      <c r="O377" s="518" t="s">
        <v>234</v>
      </c>
      <c r="P377" s="518" t="s">
        <v>240</v>
      </c>
      <c r="Q377" s="518" t="s">
        <v>241</v>
      </c>
      <c r="R377" s="518" t="s">
        <v>234</v>
      </c>
      <c r="S377" s="518" t="s">
        <v>240</v>
      </c>
      <c r="T377" s="518" t="s">
        <v>241</v>
      </c>
      <c r="U377" s="518" t="s">
        <v>234</v>
      </c>
      <c r="V377" s="518" t="s">
        <v>240</v>
      </c>
      <c r="W377" s="518" t="s">
        <v>241</v>
      </c>
      <c r="X377" s="518" t="s">
        <v>234</v>
      </c>
      <c r="Y377" s="518" t="s">
        <v>240</v>
      </c>
      <c r="Z377" s="518" t="s">
        <v>241</v>
      </c>
      <c r="AA377" s="518" t="s">
        <v>234</v>
      </c>
      <c r="AB377" s="531"/>
      <c r="AC377" s="535"/>
      <c r="AD377" s="518" t="s">
        <v>240</v>
      </c>
      <c r="AE377" s="518" t="s">
        <v>241</v>
      </c>
      <c r="AF377" s="518" t="s">
        <v>234</v>
      </c>
      <c r="AG377" s="518" t="s">
        <v>240</v>
      </c>
      <c r="AH377" s="518" t="s">
        <v>241</v>
      </c>
      <c r="AI377" s="518" t="s">
        <v>234</v>
      </c>
      <c r="AJ377" s="518" t="s">
        <v>240</v>
      </c>
      <c r="AK377" s="518" t="s">
        <v>241</v>
      </c>
      <c r="AL377" s="518" t="s">
        <v>234</v>
      </c>
      <c r="AM377" s="518" t="s">
        <v>240</v>
      </c>
      <c r="AN377" s="518" t="s">
        <v>241</v>
      </c>
      <c r="AO377" s="518" t="s">
        <v>234</v>
      </c>
      <c r="AP377" s="518" t="s">
        <v>240</v>
      </c>
      <c r="AQ377" s="518" t="s">
        <v>241</v>
      </c>
      <c r="AR377" s="518" t="s">
        <v>234</v>
      </c>
      <c r="AS377" s="518" t="s">
        <v>240</v>
      </c>
      <c r="AT377" s="518" t="s">
        <v>241</v>
      </c>
      <c r="AU377" s="518" t="s">
        <v>234</v>
      </c>
      <c r="AV377" s="518" t="s">
        <v>240</v>
      </c>
      <c r="AW377" s="518" t="s">
        <v>241</v>
      </c>
      <c r="AX377" s="518" t="s">
        <v>234</v>
      </c>
      <c r="AY377" s="518" t="s">
        <v>240</v>
      </c>
      <c r="AZ377" s="518" t="s">
        <v>241</v>
      </c>
      <c r="BA377" s="518" t="s">
        <v>234</v>
      </c>
      <c r="BC377" s="536"/>
      <c r="BD377" s="537" t="s">
        <v>240</v>
      </c>
      <c r="BE377" s="537" t="s">
        <v>241</v>
      </c>
      <c r="BF377" s="537" t="s">
        <v>234</v>
      </c>
      <c r="BG377" s="537" t="s">
        <v>240</v>
      </c>
      <c r="BH377" s="537" t="s">
        <v>241</v>
      </c>
      <c r="BI377" s="537" t="s">
        <v>234</v>
      </c>
      <c r="BJ377" s="537" t="s">
        <v>240</v>
      </c>
      <c r="BK377" s="537" t="s">
        <v>241</v>
      </c>
      <c r="BL377" s="537" t="s">
        <v>234</v>
      </c>
      <c r="BM377" s="537" t="s">
        <v>240</v>
      </c>
      <c r="BN377" s="537" t="s">
        <v>241</v>
      </c>
      <c r="BO377" s="537" t="s">
        <v>234</v>
      </c>
      <c r="BP377" s="537" t="s">
        <v>240</v>
      </c>
      <c r="BQ377" s="537" t="s">
        <v>241</v>
      </c>
      <c r="BR377" s="537" t="s">
        <v>234</v>
      </c>
      <c r="BS377" s="537" t="s">
        <v>240</v>
      </c>
      <c r="BT377" s="537" t="s">
        <v>241</v>
      </c>
      <c r="BU377" s="537" t="s">
        <v>234</v>
      </c>
      <c r="BV377" s="537" t="s">
        <v>240</v>
      </c>
      <c r="BW377" s="537" t="s">
        <v>241</v>
      </c>
      <c r="BX377" s="537" t="s">
        <v>234</v>
      </c>
      <c r="BY377" s="537" t="s">
        <v>240</v>
      </c>
      <c r="BZ377" s="537" t="s">
        <v>241</v>
      </c>
      <c r="CA377" s="537" t="s">
        <v>234</v>
      </c>
      <c r="CB377" s="538"/>
    </row>
    <row r="378" spans="3:80" s="541" customFormat="1" ht="29.25" customHeight="1">
      <c r="C378" s="539" t="s">
        <v>301</v>
      </c>
      <c r="D378" s="540">
        <f>D8+D24+D40+D56+D72+D88+D104+D120+D136+D152+D168+D184+D216+D232+D248+D264+D280+D296+D312+D328+D344+D360+D200</f>
        <v>0</v>
      </c>
      <c r="E378" s="540">
        <f t="shared" ref="E378:AA378" si="1123">E8+E24+E40+E56+E72+E88+E104+E120+E136+E152+E168+E184+E216+E232+E248+E264+E280+E296+E312+E328+E344+E360+E200</f>
        <v>0</v>
      </c>
      <c r="F378" s="540">
        <f t="shared" si="1123"/>
        <v>0</v>
      </c>
      <c r="G378" s="540">
        <f t="shared" si="1123"/>
        <v>0</v>
      </c>
      <c r="H378" s="540">
        <f t="shared" si="1123"/>
        <v>0</v>
      </c>
      <c r="I378" s="540">
        <f t="shared" si="1123"/>
        <v>0</v>
      </c>
      <c r="J378" s="540">
        <f t="shared" si="1123"/>
        <v>0</v>
      </c>
      <c r="K378" s="540">
        <f t="shared" si="1123"/>
        <v>0</v>
      </c>
      <c r="L378" s="540">
        <f t="shared" si="1123"/>
        <v>0</v>
      </c>
      <c r="M378" s="540">
        <f t="shared" si="1123"/>
        <v>0</v>
      </c>
      <c r="N378" s="540">
        <f t="shared" si="1123"/>
        <v>0</v>
      </c>
      <c r="O378" s="540">
        <f t="shared" si="1123"/>
        <v>0</v>
      </c>
      <c r="P378" s="540">
        <f t="shared" si="1123"/>
        <v>0</v>
      </c>
      <c r="Q378" s="540">
        <f t="shared" si="1123"/>
        <v>0</v>
      </c>
      <c r="R378" s="540">
        <f t="shared" si="1123"/>
        <v>0</v>
      </c>
      <c r="S378" s="540">
        <f t="shared" si="1123"/>
        <v>0</v>
      </c>
      <c r="T378" s="540">
        <f t="shared" si="1123"/>
        <v>0</v>
      </c>
      <c r="U378" s="540">
        <f t="shared" si="1123"/>
        <v>0</v>
      </c>
      <c r="V378" s="540">
        <f t="shared" si="1123"/>
        <v>0</v>
      </c>
      <c r="W378" s="540">
        <f t="shared" si="1123"/>
        <v>0</v>
      </c>
      <c r="X378" s="540">
        <f t="shared" si="1123"/>
        <v>0</v>
      </c>
      <c r="Y378" s="540">
        <f t="shared" si="1123"/>
        <v>0</v>
      </c>
      <c r="Z378" s="540">
        <f t="shared" si="1123"/>
        <v>0</v>
      </c>
      <c r="AA378" s="540">
        <f t="shared" si="1123"/>
        <v>0</v>
      </c>
      <c r="AB378" s="530"/>
      <c r="AC378" s="539" t="s">
        <v>301</v>
      </c>
      <c r="AD378" s="540">
        <f>AD8+AD24+AD40+AD56+AD72+AD88+AD104+AD120+AD136+AD152+AD168+AD184+AD216+AD232+AD248+AD264+AD280+AD296+AD312+AD328+AD344+AD360+AD200</f>
        <v>1</v>
      </c>
      <c r="AE378" s="540">
        <f t="shared" ref="AE378:BA378" si="1124">AE8+AE24+AE40+AE56+AE72+AE88+AE104+AE120+AE136+AE152+AE168+AE184+AE216+AE232+AE248+AE264+AE280+AE296+AE312+AE328+AE344+AE360+AE200</f>
        <v>0</v>
      </c>
      <c r="AF378" s="540">
        <f t="shared" si="1124"/>
        <v>1</v>
      </c>
      <c r="AG378" s="540">
        <f t="shared" si="1124"/>
        <v>0</v>
      </c>
      <c r="AH378" s="540">
        <f t="shared" si="1124"/>
        <v>0</v>
      </c>
      <c r="AI378" s="540">
        <f t="shared" si="1124"/>
        <v>0</v>
      </c>
      <c r="AJ378" s="540">
        <f t="shared" si="1124"/>
        <v>0</v>
      </c>
      <c r="AK378" s="540">
        <f t="shared" si="1124"/>
        <v>0</v>
      </c>
      <c r="AL378" s="540">
        <f t="shared" si="1124"/>
        <v>0</v>
      </c>
      <c r="AM378" s="540">
        <f t="shared" si="1124"/>
        <v>0</v>
      </c>
      <c r="AN378" s="540">
        <f t="shared" si="1124"/>
        <v>0</v>
      </c>
      <c r="AO378" s="540">
        <f t="shared" si="1124"/>
        <v>0</v>
      </c>
      <c r="AP378" s="540">
        <f t="shared" si="1124"/>
        <v>0</v>
      </c>
      <c r="AQ378" s="540">
        <f t="shared" si="1124"/>
        <v>0</v>
      </c>
      <c r="AR378" s="540">
        <f t="shared" si="1124"/>
        <v>0</v>
      </c>
      <c r="AS378" s="540">
        <f t="shared" si="1124"/>
        <v>0</v>
      </c>
      <c r="AT378" s="540">
        <f t="shared" si="1124"/>
        <v>0</v>
      </c>
      <c r="AU378" s="540">
        <f t="shared" si="1124"/>
        <v>0</v>
      </c>
      <c r="AV378" s="540">
        <f t="shared" si="1124"/>
        <v>0</v>
      </c>
      <c r="AW378" s="540">
        <f t="shared" si="1124"/>
        <v>0</v>
      </c>
      <c r="AX378" s="540">
        <f t="shared" si="1124"/>
        <v>0</v>
      </c>
      <c r="AY378" s="540">
        <f t="shared" si="1124"/>
        <v>1</v>
      </c>
      <c r="AZ378" s="540">
        <f t="shared" si="1124"/>
        <v>0</v>
      </c>
      <c r="BA378" s="540">
        <f t="shared" si="1124"/>
        <v>1</v>
      </c>
      <c r="BC378" s="542" t="s">
        <v>301</v>
      </c>
      <c r="BD378" s="543">
        <f t="shared" ref="BD378:BD386" si="1125">D378+AD378</f>
        <v>1</v>
      </c>
      <c r="BE378" s="543">
        <f t="shared" ref="BE378:BE386" si="1126">E378+AE378</f>
        <v>0</v>
      </c>
      <c r="BF378" s="543">
        <f t="shared" ref="BF378:BF386" si="1127">F378+AF378</f>
        <v>1</v>
      </c>
      <c r="BG378" s="543">
        <f t="shared" ref="BG378:BG386" si="1128">G378+AG378</f>
        <v>0</v>
      </c>
      <c r="BH378" s="543">
        <f t="shared" ref="BH378:BH386" si="1129">H378+AH378</f>
        <v>0</v>
      </c>
      <c r="BI378" s="543">
        <f t="shared" ref="BI378:BI386" si="1130">I378+AI378</f>
        <v>0</v>
      </c>
      <c r="BJ378" s="543">
        <f t="shared" ref="BJ378:BJ386" si="1131">J378+AJ378</f>
        <v>0</v>
      </c>
      <c r="BK378" s="543">
        <f t="shared" ref="BK378:BK386" si="1132">K378+AK378</f>
        <v>0</v>
      </c>
      <c r="BL378" s="543">
        <f t="shared" ref="BL378:BL386" si="1133">L378+AL378</f>
        <v>0</v>
      </c>
      <c r="BM378" s="543">
        <f t="shared" ref="BM378:BM386" si="1134">M378+AM378</f>
        <v>0</v>
      </c>
      <c r="BN378" s="543">
        <f t="shared" ref="BN378:BN386" si="1135">N378+AN378</f>
        <v>0</v>
      </c>
      <c r="BO378" s="543">
        <f t="shared" ref="BO378:BO386" si="1136">O378+AO378</f>
        <v>0</v>
      </c>
      <c r="BP378" s="543">
        <f t="shared" ref="BP378:BP386" si="1137">P378+AP378</f>
        <v>0</v>
      </c>
      <c r="BQ378" s="543">
        <f t="shared" ref="BQ378:BQ386" si="1138">Q378+AQ378</f>
        <v>0</v>
      </c>
      <c r="BR378" s="543">
        <f t="shared" ref="BR378:BR386" si="1139">R378+AR378</f>
        <v>0</v>
      </c>
      <c r="BS378" s="543">
        <f t="shared" ref="BS378:BS386" si="1140">S378+AS378</f>
        <v>0</v>
      </c>
      <c r="BT378" s="543">
        <f t="shared" ref="BT378:BT386" si="1141">T378+AT378</f>
        <v>0</v>
      </c>
      <c r="BU378" s="543">
        <f t="shared" ref="BU378:BU386" si="1142">U378+AU378</f>
        <v>0</v>
      </c>
      <c r="BV378" s="543">
        <f t="shared" ref="BV378:BV386" si="1143">V378+AV378</f>
        <v>0</v>
      </c>
      <c r="BW378" s="543">
        <f t="shared" ref="BW378:BW386" si="1144">W378+AW378</f>
        <v>0</v>
      </c>
      <c r="BX378" s="543">
        <f t="shared" ref="BX378:BX386" si="1145">X378+AX378</f>
        <v>0</v>
      </c>
      <c r="BY378" s="543">
        <f t="shared" ref="BY378:BY386" si="1146">Y378+AY378</f>
        <v>1</v>
      </c>
      <c r="BZ378" s="543">
        <f t="shared" ref="BZ378:BZ386" si="1147">Z378+AZ378</f>
        <v>0</v>
      </c>
      <c r="CA378" s="543">
        <f t="shared" ref="CA378:CA386" si="1148">AA378+BA378</f>
        <v>1</v>
      </c>
      <c r="CB378" s="544">
        <f>CA378/$CA$386*100</f>
        <v>2.6057070195141399E-4</v>
      </c>
    </row>
    <row r="379" spans="3:80" s="541" customFormat="1" ht="29.25" customHeight="1">
      <c r="C379" s="539" t="s">
        <v>265</v>
      </c>
      <c r="D379" s="540">
        <f t="shared" ref="D379:AA379" si="1149">D9+D25+D41+D57+D73+D89+D105+D121+D137+D153+D169+D185+D217+D233+D249+D265+D281+D297+D313+D329+D345+D361+D201</f>
        <v>582</v>
      </c>
      <c r="E379" s="540">
        <f t="shared" si="1149"/>
        <v>507</v>
      </c>
      <c r="F379" s="540">
        <f t="shared" si="1149"/>
        <v>1089</v>
      </c>
      <c r="G379" s="540">
        <f t="shared" si="1149"/>
        <v>3</v>
      </c>
      <c r="H379" s="540">
        <f t="shared" si="1149"/>
        <v>5</v>
      </c>
      <c r="I379" s="540">
        <f t="shared" si="1149"/>
        <v>8</v>
      </c>
      <c r="J379" s="540">
        <f t="shared" si="1149"/>
        <v>0</v>
      </c>
      <c r="K379" s="540">
        <f t="shared" si="1149"/>
        <v>0</v>
      </c>
      <c r="L379" s="540">
        <f t="shared" si="1149"/>
        <v>0</v>
      </c>
      <c r="M379" s="540">
        <f t="shared" si="1149"/>
        <v>0</v>
      </c>
      <c r="N379" s="540">
        <f t="shared" si="1149"/>
        <v>0</v>
      </c>
      <c r="O379" s="540">
        <f t="shared" si="1149"/>
        <v>0</v>
      </c>
      <c r="P379" s="540">
        <f t="shared" si="1149"/>
        <v>0</v>
      </c>
      <c r="Q379" s="540">
        <f t="shared" si="1149"/>
        <v>0</v>
      </c>
      <c r="R379" s="540">
        <f t="shared" si="1149"/>
        <v>0</v>
      </c>
      <c r="S379" s="540">
        <f t="shared" si="1149"/>
        <v>0</v>
      </c>
      <c r="T379" s="540">
        <f t="shared" si="1149"/>
        <v>0</v>
      </c>
      <c r="U379" s="540">
        <f t="shared" si="1149"/>
        <v>0</v>
      </c>
      <c r="V379" s="540">
        <f t="shared" si="1149"/>
        <v>1</v>
      </c>
      <c r="W379" s="540">
        <f t="shared" si="1149"/>
        <v>0</v>
      </c>
      <c r="X379" s="540">
        <f t="shared" si="1149"/>
        <v>1</v>
      </c>
      <c r="Y379" s="540">
        <f t="shared" si="1149"/>
        <v>586</v>
      </c>
      <c r="Z379" s="540">
        <f t="shared" si="1149"/>
        <v>512</v>
      </c>
      <c r="AA379" s="540">
        <f t="shared" si="1149"/>
        <v>1098</v>
      </c>
      <c r="AB379" s="530"/>
      <c r="AC379" s="539" t="s">
        <v>265</v>
      </c>
      <c r="AD379" s="540">
        <f t="shared" ref="AD379:BA379" si="1150">AD9+AD25+AD41+AD57+AD73+AD89+AD105+AD121+AD137+AD153+AD169+AD185+AD217+AD233+AD249+AD265+AD281+AD297+AD313+AD329+AD345+AD361+AD201</f>
        <v>2354</v>
      </c>
      <c r="AE379" s="540">
        <f t="shared" si="1150"/>
        <v>2642</v>
      </c>
      <c r="AF379" s="540">
        <f t="shared" si="1150"/>
        <v>4996</v>
      </c>
      <c r="AG379" s="540">
        <f t="shared" si="1150"/>
        <v>6</v>
      </c>
      <c r="AH379" s="540">
        <f t="shared" si="1150"/>
        <v>4</v>
      </c>
      <c r="AI379" s="540">
        <f t="shared" si="1150"/>
        <v>10</v>
      </c>
      <c r="AJ379" s="540">
        <f t="shared" si="1150"/>
        <v>0</v>
      </c>
      <c r="AK379" s="540">
        <f t="shared" si="1150"/>
        <v>0</v>
      </c>
      <c r="AL379" s="540">
        <f t="shared" si="1150"/>
        <v>0</v>
      </c>
      <c r="AM379" s="540">
        <f t="shared" si="1150"/>
        <v>0</v>
      </c>
      <c r="AN379" s="540">
        <f t="shared" si="1150"/>
        <v>0</v>
      </c>
      <c r="AO379" s="540">
        <f t="shared" si="1150"/>
        <v>0</v>
      </c>
      <c r="AP379" s="540">
        <f t="shared" si="1150"/>
        <v>0</v>
      </c>
      <c r="AQ379" s="540">
        <f t="shared" si="1150"/>
        <v>0</v>
      </c>
      <c r="AR379" s="540">
        <f t="shared" si="1150"/>
        <v>0</v>
      </c>
      <c r="AS379" s="540">
        <f t="shared" si="1150"/>
        <v>0</v>
      </c>
      <c r="AT379" s="540">
        <f t="shared" si="1150"/>
        <v>0</v>
      </c>
      <c r="AU379" s="540">
        <f t="shared" si="1150"/>
        <v>0</v>
      </c>
      <c r="AV379" s="540">
        <f t="shared" si="1150"/>
        <v>0</v>
      </c>
      <c r="AW379" s="540">
        <f t="shared" si="1150"/>
        <v>0</v>
      </c>
      <c r="AX379" s="540">
        <f t="shared" si="1150"/>
        <v>0</v>
      </c>
      <c r="AY379" s="540">
        <f t="shared" si="1150"/>
        <v>2360</v>
      </c>
      <c r="AZ379" s="540">
        <f t="shared" si="1150"/>
        <v>2646</v>
      </c>
      <c r="BA379" s="540">
        <f t="shared" si="1150"/>
        <v>5006</v>
      </c>
      <c r="BC379" s="542" t="s">
        <v>265</v>
      </c>
      <c r="BD379" s="543">
        <f t="shared" si="1125"/>
        <v>2936</v>
      </c>
      <c r="BE379" s="543">
        <f t="shared" si="1126"/>
        <v>3149</v>
      </c>
      <c r="BF379" s="543">
        <f t="shared" si="1127"/>
        <v>6085</v>
      </c>
      <c r="BG379" s="543">
        <f t="shared" si="1128"/>
        <v>9</v>
      </c>
      <c r="BH379" s="543">
        <f t="shared" si="1129"/>
        <v>9</v>
      </c>
      <c r="BI379" s="543">
        <f t="shared" si="1130"/>
        <v>18</v>
      </c>
      <c r="BJ379" s="543">
        <f t="shared" si="1131"/>
        <v>0</v>
      </c>
      <c r="BK379" s="543">
        <f t="shared" si="1132"/>
        <v>0</v>
      </c>
      <c r="BL379" s="543">
        <f t="shared" si="1133"/>
        <v>0</v>
      </c>
      <c r="BM379" s="543">
        <f t="shared" si="1134"/>
        <v>0</v>
      </c>
      <c r="BN379" s="543">
        <f t="shared" si="1135"/>
        <v>0</v>
      </c>
      <c r="BO379" s="543">
        <f t="shared" si="1136"/>
        <v>0</v>
      </c>
      <c r="BP379" s="543">
        <f t="shared" si="1137"/>
        <v>0</v>
      </c>
      <c r="BQ379" s="543">
        <f t="shared" si="1138"/>
        <v>0</v>
      </c>
      <c r="BR379" s="543">
        <f t="shared" si="1139"/>
        <v>0</v>
      </c>
      <c r="BS379" s="543">
        <f t="shared" si="1140"/>
        <v>0</v>
      </c>
      <c r="BT379" s="543">
        <f t="shared" si="1141"/>
        <v>0</v>
      </c>
      <c r="BU379" s="543">
        <f t="shared" si="1142"/>
        <v>0</v>
      </c>
      <c r="BV379" s="543">
        <f t="shared" si="1143"/>
        <v>1</v>
      </c>
      <c r="BW379" s="543">
        <f t="shared" si="1144"/>
        <v>0</v>
      </c>
      <c r="BX379" s="543">
        <f t="shared" si="1145"/>
        <v>1</v>
      </c>
      <c r="BY379" s="543">
        <f t="shared" si="1146"/>
        <v>2946</v>
      </c>
      <c r="BZ379" s="543">
        <f t="shared" si="1147"/>
        <v>3158</v>
      </c>
      <c r="CA379" s="543">
        <f t="shared" si="1148"/>
        <v>6104</v>
      </c>
      <c r="CB379" s="544">
        <f t="shared" ref="CB379:CB386" si="1151">CA379/$CA$386*100</f>
        <v>1.5905235647114311</v>
      </c>
    </row>
    <row r="380" spans="3:80" s="541" customFormat="1" ht="29.25" customHeight="1">
      <c r="C380" s="539" t="s">
        <v>260</v>
      </c>
      <c r="D380" s="540">
        <f t="shared" ref="D380:AA380" si="1152">D10+D26+D42+D58+D74+D90+D106+D122+D138+D154+D170+D186+D218+D234+D250+D266+D282+D298+D314+D330+D346+D362+D202</f>
        <v>5030</v>
      </c>
      <c r="E380" s="540">
        <f t="shared" si="1152"/>
        <v>4589</v>
      </c>
      <c r="F380" s="540">
        <f t="shared" si="1152"/>
        <v>9619</v>
      </c>
      <c r="G380" s="540">
        <f t="shared" si="1152"/>
        <v>3007</v>
      </c>
      <c r="H380" s="540">
        <f t="shared" si="1152"/>
        <v>2706</v>
      </c>
      <c r="I380" s="540">
        <f t="shared" si="1152"/>
        <v>5713</v>
      </c>
      <c r="J380" s="540">
        <f t="shared" si="1152"/>
        <v>497</v>
      </c>
      <c r="K380" s="540">
        <f t="shared" si="1152"/>
        <v>566</v>
      </c>
      <c r="L380" s="540">
        <f t="shared" si="1152"/>
        <v>1063</v>
      </c>
      <c r="M380" s="540">
        <f t="shared" si="1152"/>
        <v>46</v>
      </c>
      <c r="N380" s="540">
        <f t="shared" si="1152"/>
        <v>43</v>
      </c>
      <c r="O380" s="540">
        <f t="shared" si="1152"/>
        <v>89</v>
      </c>
      <c r="P380" s="540">
        <f t="shared" si="1152"/>
        <v>1</v>
      </c>
      <c r="Q380" s="540">
        <f t="shared" si="1152"/>
        <v>2</v>
      </c>
      <c r="R380" s="540">
        <f t="shared" si="1152"/>
        <v>3</v>
      </c>
      <c r="S380" s="540">
        <f t="shared" si="1152"/>
        <v>0</v>
      </c>
      <c r="T380" s="540">
        <f t="shared" si="1152"/>
        <v>1</v>
      </c>
      <c r="U380" s="540">
        <f t="shared" si="1152"/>
        <v>1</v>
      </c>
      <c r="V380" s="540">
        <f t="shared" si="1152"/>
        <v>0</v>
      </c>
      <c r="W380" s="540">
        <f t="shared" si="1152"/>
        <v>0</v>
      </c>
      <c r="X380" s="540">
        <f t="shared" si="1152"/>
        <v>0</v>
      </c>
      <c r="Y380" s="540">
        <f t="shared" si="1152"/>
        <v>8581</v>
      </c>
      <c r="Z380" s="540">
        <f t="shared" si="1152"/>
        <v>7907</v>
      </c>
      <c r="AA380" s="540">
        <f t="shared" si="1152"/>
        <v>16488</v>
      </c>
      <c r="AB380" s="530"/>
      <c r="AC380" s="539" t="s">
        <v>260</v>
      </c>
      <c r="AD380" s="540">
        <f t="shared" ref="AD380:BA380" si="1153">AD10+AD26+AD42+AD58+AD74+AD90+AD106+AD122+AD138+AD154+AD170+AD186+AD218+AD234+AD250+AD266+AD282+AD298+AD314+AD330+AD346+AD362+AD202</f>
        <v>30238</v>
      </c>
      <c r="AE380" s="540">
        <f t="shared" si="1153"/>
        <v>28926</v>
      </c>
      <c r="AF380" s="540">
        <f t="shared" si="1153"/>
        <v>59164</v>
      </c>
      <c r="AG380" s="540">
        <f t="shared" si="1153"/>
        <v>21735</v>
      </c>
      <c r="AH380" s="540">
        <f t="shared" si="1153"/>
        <v>18346</v>
      </c>
      <c r="AI380" s="540">
        <f t="shared" si="1153"/>
        <v>40081</v>
      </c>
      <c r="AJ380" s="540">
        <f t="shared" si="1153"/>
        <v>4371</v>
      </c>
      <c r="AK380" s="540">
        <f t="shared" si="1153"/>
        <v>4003</v>
      </c>
      <c r="AL380" s="540">
        <f t="shared" si="1153"/>
        <v>8374</v>
      </c>
      <c r="AM380" s="540">
        <f t="shared" si="1153"/>
        <v>320</v>
      </c>
      <c r="AN380" s="540">
        <f t="shared" si="1153"/>
        <v>291</v>
      </c>
      <c r="AO380" s="540">
        <f t="shared" si="1153"/>
        <v>611</v>
      </c>
      <c r="AP380" s="540">
        <f t="shared" si="1153"/>
        <v>30</v>
      </c>
      <c r="AQ380" s="540">
        <f t="shared" si="1153"/>
        <v>21</v>
      </c>
      <c r="AR380" s="540">
        <f t="shared" si="1153"/>
        <v>51</v>
      </c>
      <c r="AS380" s="540">
        <f t="shared" si="1153"/>
        <v>12</v>
      </c>
      <c r="AT380" s="540">
        <f t="shared" si="1153"/>
        <v>9</v>
      </c>
      <c r="AU380" s="540">
        <f t="shared" si="1153"/>
        <v>21</v>
      </c>
      <c r="AV380" s="540">
        <f t="shared" si="1153"/>
        <v>277</v>
      </c>
      <c r="AW380" s="540">
        <f t="shared" si="1153"/>
        <v>300</v>
      </c>
      <c r="AX380" s="540">
        <f t="shared" si="1153"/>
        <v>577</v>
      </c>
      <c r="AY380" s="540">
        <f t="shared" si="1153"/>
        <v>56983</v>
      </c>
      <c r="AZ380" s="540">
        <f t="shared" si="1153"/>
        <v>51896</v>
      </c>
      <c r="BA380" s="540">
        <f t="shared" si="1153"/>
        <v>108879</v>
      </c>
      <c r="BC380" s="542" t="s">
        <v>260</v>
      </c>
      <c r="BD380" s="543">
        <f t="shared" si="1125"/>
        <v>35268</v>
      </c>
      <c r="BE380" s="543">
        <f t="shared" si="1126"/>
        <v>33515</v>
      </c>
      <c r="BF380" s="543">
        <f t="shared" si="1127"/>
        <v>68783</v>
      </c>
      <c r="BG380" s="543">
        <f t="shared" si="1128"/>
        <v>24742</v>
      </c>
      <c r="BH380" s="543">
        <f t="shared" si="1129"/>
        <v>21052</v>
      </c>
      <c r="BI380" s="543">
        <f t="shared" si="1130"/>
        <v>45794</v>
      </c>
      <c r="BJ380" s="543">
        <f t="shared" si="1131"/>
        <v>4868</v>
      </c>
      <c r="BK380" s="543">
        <f t="shared" si="1132"/>
        <v>4569</v>
      </c>
      <c r="BL380" s="543">
        <f t="shared" si="1133"/>
        <v>9437</v>
      </c>
      <c r="BM380" s="543">
        <f t="shared" si="1134"/>
        <v>366</v>
      </c>
      <c r="BN380" s="543">
        <f t="shared" si="1135"/>
        <v>334</v>
      </c>
      <c r="BO380" s="543">
        <f t="shared" si="1136"/>
        <v>700</v>
      </c>
      <c r="BP380" s="543">
        <f t="shared" si="1137"/>
        <v>31</v>
      </c>
      <c r="BQ380" s="543">
        <f t="shared" si="1138"/>
        <v>23</v>
      </c>
      <c r="BR380" s="543">
        <f t="shared" si="1139"/>
        <v>54</v>
      </c>
      <c r="BS380" s="543">
        <f t="shared" si="1140"/>
        <v>12</v>
      </c>
      <c r="BT380" s="543">
        <f t="shared" si="1141"/>
        <v>10</v>
      </c>
      <c r="BU380" s="543">
        <f t="shared" si="1142"/>
        <v>22</v>
      </c>
      <c r="BV380" s="543">
        <f t="shared" si="1143"/>
        <v>277</v>
      </c>
      <c r="BW380" s="543">
        <f t="shared" si="1144"/>
        <v>300</v>
      </c>
      <c r="BX380" s="543">
        <f t="shared" si="1145"/>
        <v>577</v>
      </c>
      <c r="BY380" s="543">
        <f t="shared" si="1146"/>
        <v>65564</v>
      </c>
      <c r="BZ380" s="543">
        <f t="shared" si="1147"/>
        <v>59803</v>
      </c>
      <c r="CA380" s="543">
        <f t="shared" si="1148"/>
        <v>125367</v>
      </c>
      <c r="CB380" s="544">
        <f t="shared" si="1151"/>
        <v>32.666967191542916</v>
      </c>
    </row>
    <row r="381" spans="3:80" s="541" customFormat="1" ht="29.25" customHeight="1">
      <c r="C381" s="539" t="s">
        <v>261</v>
      </c>
      <c r="D381" s="540">
        <f t="shared" ref="D381:AA381" si="1154">D11+D27+D43+D59+D75+D91+D107+D123+D139+D155+D171+D187+D219+D235+D251+D267+D283+D299+D315+D331+D347+D363+D203</f>
        <v>3683</v>
      </c>
      <c r="E381" s="540">
        <f t="shared" si="1154"/>
        <v>3371</v>
      </c>
      <c r="F381" s="540">
        <f t="shared" si="1154"/>
        <v>7054</v>
      </c>
      <c r="G381" s="540">
        <f t="shared" si="1154"/>
        <v>4321</v>
      </c>
      <c r="H381" s="540">
        <f t="shared" si="1154"/>
        <v>3924</v>
      </c>
      <c r="I381" s="540">
        <f t="shared" si="1154"/>
        <v>8245</v>
      </c>
      <c r="J381" s="540">
        <f t="shared" si="1154"/>
        <v>1708</v>
      </c>
      <c r="K381" s="540">
        <f t="shared" si="1154"/>
        <v>1751</v>
      </c>
      <c r="L381" s="540">
        <f t="shared" si="1154"/>
        <v>3459</v>
      </c>
      <c r="M381" s="540">
        <f t="shared" si="1154"/>
        <v>341</v>
      </c>
      <c r="N381" s="540">
        <f t="shared" si="1154"/>
        <v>304</v>
      </c>
      <c r="O381" s="540">
        <f t="shared" si="1154"/>
        <v>645</v>
      </c>
      <c r="P381" s="540">
        <f t="shared" si="1154"/>
        <v>46</v>
      </c>
      <c r="Q381" s="540">
        <f t="shared" si="1154"/>
        <v>50</v>
      </c>
      <c r="R381" s="540">
        <f t="shared" si="1154"/>
        <v>96</v>
      </c>
      <c r="S381" s="540">
        <f t="shared" si="1154"/>
        <v>5</v>
      </c>
      <c r="T381" s="540">
        <f t="shared" si="1154"/>
        <v>1</v>
      </c>
      <c r="U381" s="540">
        <f t="shared" si="1154"/>
        <v>6</v>
      </c>
      <c r="V381" s="540">
        <f t="shared" si="1154"/>
        <v>0</v>
      </c>
      <c r="W381" s="540">
        <f t="shared" si="1154"/>
        <v>0</v>
      </c>
      <c r="X381" s="540">
        <f t="shared" si="1154"/>
        <v>0</v>
      </c>
      <c r="Y381" s="540">
        <f t="shared" si="1154"/>
        <v>10104</v>
      </c>
      <c r="Z381" s="540">
        <f t="shared" si="1154"/>
        <v>9401</v>
      </c>
      <c r="AA381" s="540">
        <f t="shared" si="1154"/>
        <v>19505</v>
      </c>
      <c r="AB381" s="530"/>
      <c r="AC381" s="539" t="s">
        <v>261</v>
      </c>
      <c r="AD381" s="540">
        <f t="shared" ref="AD381:BA381" si="1155">AD11+AD27+AD43+AD59+AD75+AD91+AD107+AD123+AD139+AD155+AD171+AD187+AD219+AD235+AD251+AD267+AD283+AD299+AD315+AD331+AD347+AD363+AD203</f>
        <v>27978</v>
      </c>
      <c r="AE381" s="540">
        <f t="shared" si="1155"/>
        <v>25693</v>
      </c>
      <c r="AF381" s="540">
        <f t="shared" si="1155"/>
        <v>53671</v>
      </c>
      <c r="AG381" s="540">
        <f t="shared" si="1155"/>
        <v>25088</v>
      </c>
      <c r="AH381" s="540">
        <f t="shared" si="1155"/>
        <v>22250</v>
      </c>
      <c r="AI381" s="540">
        <f t="shared" si="1155"/>
        <v>47338</v>
      </c>
      <c r="AJ381" s="540">
        <f t="shared" si="1155"/>
        <v>8234</v>
      </c>
      <c r="AK381" s="540">
        <f t="shared" si="1155"/>
        <v>7413</v>
      </c>
      <c r="AL381" s="540">
        <f t="shared" si="1155"/>
        <v>15647</v>
      </c>
      <c r="AM381" s="540">
        <f t="shared" si="1155"/>
        <v>1656</v>
      </c>
      <c r="AN381" s="540">
        <f t="shared" si="1155"/>
        <v>1436</v>
      </c>
      <c r="AO381" s="540">
        <f t="shared" si="1155"/>
        <v>3092</v>
      </c>
      <c r="AP381" s="540">
        <f t="shared" si="1155"/>
        <v>161</v>
      </c>
      <c r="AQ381" s="540">
        <f t="shared" si="1155"/>
        <v>83</v>
      </c>
      <c r="AR381" s="540">
        <f t="shared" si="1155"/>
        <v>244</v>
      </c>
      <c r="AS381" s="540">
        <f t="shared" si="1155"/>
        <v>13</v>
      </c>
      <c r="AT381" s="540">
        <f t="shared" si="1155"/>
        <v>10</v>
      </c>
      <c r="AU381" s="540">
        <f t="shared" si="1155"/>
        <v>23</v>
      </c>
      <c r="AV381" s="540">
        <f t="shared" si="1155"/>
        <v>265</v>
      </c>
      <c r="AW381" s="540">
        <f t="shared" si="1155"/>
        <v>245</v>
      </c>
      <c r="AX381" s="540">
        <f t="shared" si="1155"/>
        <v>510</v>
      </c>
      <c r="AY381" s="540">
        <f t="shared" si="1155"/>
        <v>63395</v>
      </c>
      <c r="AZ381" s="540">
        <f t="shared" si="1155"/>
        <v>57130</v>
      </c>
      <c r="BA381" s="540">
        <f t="shared" si="1155"/>
        <v>120525</v>
      </c>
      <c r="BC381" s="542" t="s">
        <v>261</v>
      </c>
      <c r="BD381" s="543">
        <f t="shared" si="1125"/>
        <v>31661</v>
      </c>
      <c r="BE381" s="543">
        <f t="shared" si="1126"/>
        <v>29064</v>
      </c>
      <c r="BF381" s="543">
        <f t="shared" si="1127"/>
        <v>60725</v>
      </c>
      <c r="BG381" s="543">
        <f t="shared" si="1128"/>
        <v>29409</v>
      </c>
      <c r="BH381" s="543">
        <f t="shared" si="1129"/>
        <v>26174</v>
      </c>
      <c r="BI381" s="543">
        <f t="shared" si="1130"/>
        <v>55583</v>
      </c>
      <c r="BJ381" s="543">
        <f t="shared" si="1131"/>
        <v>9942</v>
      </c>
      <c r="BK381" s="543">
        <f t="shared" si="1132"/>
        <v>9164</v>
      </c>
      <c r="BL381" s="543">
        <f t="shared" si="1133"/>
        <v>19106</v>
      </c>
      <c r="BM381" s="543">
        <f t="shared" si="1134"/>
        <v>1997</v>
      </c>
      <c r="BN381" s="543">
        <f t="shared" si="1135"/>
        <v>1740</v>
      </c>
      <c r="BO381" s="543">
        <f t="shared" si="1136"/>
        <v>3737</v>
      </c>
      <c r="BP381" s="543">
        <f t="shared" si="1137"/>
        <v>207</v>
      </c>
      <c r="BQ381" s="543">
        <f t="shared" si="1138"/>
        <v>133</v>
      </c>
      <c r="BR381" s="543">
        <f t="shared" si="1139"/>
        <v>340</v>
      </c>
      <c r="BS381" s="543">
        <f t="shared" si="1140"/>
        <v>18</v>
      </c>
      <c r="BT381" s="543">
        <f t="shared" si="1141"/>
        <v>11</v>
      </c>
      <c r="BU381" s="543">
        <f t="shared" si="1142"/>
        <v>29</v>
      </c>
      <c r="BV381" s="543">
        <f t="shared" si="1143"/>
        <v>265</v>
      </c>
      <c r="BW381" s="543">
        <f t="shared" si="1144"/>
        <v>245</v>
      </c>
      <c r="BX381" s="543">
        <f t="shared" si="1145"/>
        <v>510</v>
      </c>
      <c r="BY381" s="543">
        <f t="shared" si="1146"/>
        <v>73499</v>
      </c>
      <c r="BZ381" s="543">
        <f t="shared" si="1147"/>
        <v>66531</v>
      </c>
      <c r="CA381" s="543">
        <f t="shared" si="1148"/>
        <v>140030</v>
      </c>
      <c r="CB381" s="544">
        <f t="shared" si="1151"/>
        <v>36.487715394256497</v>
      </c>
    </row>
    <row r="382" spans="3:80" s="541" customFormat="1" ht="29.25" customHeight="1">
      <c r="C382" s="539" t="s">
        <v>262</v>
      </c>
      <c r="D382" s="540">
        <f t="shared" ref="D382:AA382" si="1156">D12+D28+D44+D60+D76+D92+D108+D124+D140+D156+D172+D188+D220+D236+D252+D268+D284+D300+D316+D332+D348+D364+D204</f>
        <v>1505</v>
      </c>
      <c r="E382" s="540">
        <f t="shared" si="1156"/>
        <v>1510</v>
      </c>
      <c r="F382" s="540">
        <f t="shared" si="1156"/>
        <v>3015</v>
      </c>
      <c r="G382" s="540">
        <f t="shared" si="1156"/>
        <v>1929</v>
      </c>
      <c r="H382" s="540">
        <f t="shared" si="1156"/>
        <v>1727</v>
      </c>
      <c r="I382" s="540">
        <f t="shared" si="1156"/>
        <v>3656</v>
      </c>
      <c r="J382" s="540">
        <f t="shared" si="1156"/>
        <v>1479</v>
      </c>
      <c r="K382" s="540">
        <f t="shared" si="1156"/>
        <v>1334</v>
      </c>
      <c r="L382" s="540">
        <f t="shared" si="1156"/>
        <v>2813</v>
      </c>
      <c r="M382" s="540">
        <f t="shared" si="1156"/>
        <v>454</v>
      </c>
      <c r="N382" s="540">
        <f t="shared" si="1156"/>
        <v>489</v>
      </c>
      <c r="O382" s="540">
        <f t="shared" si="1156"/>
        <v>943</v>
      </c>
      <c r="P382" s="540">
        <f t="shared" si="1156"/>
        <v>101</v>
      </c>
      <c r="Q382" s="540">
        <f t="shared" si="1156"/>
        <v>92</v>
      </c>
      <c r="R382" s="540">
        <f t="shared" si="1156"/>
        <v>193</v>
      </c>
      <c r="S382" s="540">
        <f t="shared" si="1156"/>
        <v>18</v>
      </c>
      <c r="T382" s="540">
        <f t="shared" si="1156"/>
        <v>8</v>
      </c>
      <c r="U382" s="540">
        <f t="shared" si="1156"/>
        <v>26</v>
      </c>
      <c r="V382" s="540">
        <f t="shared" si="1156"/>
        <v>3</v>
      </c>
      <c r="W382" s="540">
        <f t="shared" si="1156"/>
        <v>1</v>
      </c>
      <c r="X382" s="540">
        <f t="shared" si="1156"/>
        <v>4</v>
      </c>
      <c r="Y382" s="540">
        <f t="shared" si="1156"/>
        <v>5489</v>
      </c>
      <c r="Z382" s="540">
        <f t="shared" si="1156"/>
        <v>5161</v>
      </c>
      <c r="AA382" s="540">
        <f t="shared" si="1156"/>
        <v>10650</v>
      </c>
      <c r="AB382" s="530"/>
      <c r="AC382" s="539" t="s">
        <v>262</v>
      </c>
      <c r="AD382" s="540">
        <f t="shared" ref="AD382:BA382" si="1157">AD12+AD28+AD44+AD60+AD76+AD92+AD108+AD124+AD140+AD156+AD172+AD188+AD220+AD236+AD252+AD268+AD284+AD300+AD316+AD332+AD348+AD364+AD204</f>
        <v>9915</v>
      </c>
      <c r="AE382" s="540">
        <f t="shared" si="1157"/>
        <v>10204</v>
      </c>
      <c r="AF382" s="540">
        <f t="shared" si="1157"/>
        <v>20119</v>
      </c>
      <c r="AG382" s="540">
        <f t="shared" si="1157"/>
        <v>14329</v>
      </c>
      <c r="AH382" s="540">
        <f t="shared" si="1157"/>
        <v>13868</v>
      </c>
      <c r="AI382" s="540">
        <f t="shared" si="1157"/>
        <v>28197</v>
      </c>
      <c r="AJ382" s="540">
        <f t="shared" si="1157"/>
        <v>5274</v>
      </c>
      <c r="AK382" s="540">
        <f t="shared" si="1157"/>
        <v>5152</v>
      </c>
      <c r="AL382" s="540">
        <f t="shared" si="1157"/>
        <v>10426</v>
      </c>
      <c r="AM382" s="540">
        <f t="shared" si="1157"/>
        <v>2413</v>
      </c>
      <c r="AN382" s="540">
        <f t="shared" si="1157"/>
        <v>2467</v>
      </c>
      <c r="AO382" s="540">
        <f t="shared" si="1157"/>
        <v>4880</v>
      </c>
      <c r="AP382" s="540">
        <f t="shared" si="1157"/>
        <v>254</v>
      </c>
      <c r="AQ382" s="540">
        <f t="shared" si="1157"/>
        <v>190</v>
      </c>
      <c r="AR382" s="540">
        <f t="shared" si="1157"/>
        <v>444</v>
      </c>
      <c r="AS382" s="540">
        <f t="shared" si="1157"/>
        <v>46</v>
      </c>
      <c r="AT382" s="540">
        <f t="shared" si="1157"/>
        <v>35</v>
      </c>
      <c r="AU382" s="540">
        <f t="shared" si="1157"/>
        <v>81</v>
      </c>
      <c r="AV382" s="540">
        <f t="shared" si="1157"/>
        <v>151</v>
      </c>
      <c r="AW382" s="540">
        <f t="shared" si="1157"/>
        <v>139</v>
      </c>
      <c r="AX382" s="540">
        <f t="shared" si="1157"/>
        <v>290</v>
      </c>
      <c r="AY382" s="540">
        <f t="shared" si="1157"/>
        <v>32382</v>
      </c>
      <c r="AZ382" s="540">
        <f t="shared" si="1157"/>
        <v>32055</v>
      </c>
      <c r="BA382" s="540">
        <f t="shared" si="1157"/>
        <v>64437</v>
      </c>
      <c r="BC382" s="542" t="s">
        <v>262</v>
      </c>
      <c r="BD382" s="543">
        <f t="shared" si="1125"/>
        <v>11420</v>
      </c>
      <c r="BE382" s="543">
        <f t="shared" si="1126"/>
        <v>11714</v>
      </c>
      <c r="BF382" s="543">
        <f t="shared" si="1127"/>
        <v>23134</v>
      </c>
      <c r="BG382" s="543">
        <f t="shared" si="1128"/>
        <v>16258</v>
      </c>
      <c r="BH382" s="543">
        <f t="shared" si="1129"/>
        <v>15595</v>
      </c>
      <c r="BI382" s="543">
        <f t="shared" si="1130"/>
        <v>31853</v>
      </c>
      <c r="BJ382" s="543">
        <f t="shared" si="1131"/>
        <v>6753</v>
      </c>
      <c r="BK382" s="543">
        <f t="shared" si="1132"/>
        <v>6486</v>
      </c>
      <c r="BL382" s="543">
        <f t="shared" si="1133"/>
        <v>13239</v>
      </c>
      <c r="BM382" s="543">
        <f t="shared" si="1134"/>
        <v>2867</v>
      </c>
      <c r="BN382" s="543">
        <f t="shared" si="1135"/>
        <v>2956</v>
      </c>
      <c r="BO382" s="543">
        <f t="shared" si="1136"/>
        <v>5823</v>
      </c>
      <c r="BP382" s="543">
        <f t="shared" si="1137"/>
        <v>355</v>
      </c>
      <c r="BQ382" s="543">
        <f t="shared" si="1138"/>
        <v>282</v>
      </c>
      <c r="BR382" s="543">
        <f t="shared" si="1139"/>
        <v>637</v>
      </c>
      <c r="BS382" s="543">
        <f t="shared" si="1140"/>
        <v>64</v>
      </c>
      <c r="BT382" s="543">
        <f t="shared" si="1141"/>
        <v>43</v>
      </c>
      <c r="BU382" s="543">
        <f t="shared" si="1142"/>
        <v>107</v>
      </c>
      <c r="BV382" s="543">
        <f t="shared" si="1143"/>
        <v>154</v>
      </c>
      <c r="BW382" s="543">
        <f t="shared" si="1144"/>
        <v>140</v>
      </c>
      <c r="BX382" s="543">
        <f t="shared" si="1145"/>
        <v>294</v>
      </c>
      <c r="BY382" s="543">
        <f t="shared" si="1146"/>
        <v>37871</v>
      </c>
      <c r="BZ382" s="543">
        <f t="shared" si="1147"/>
        <v>37216</v>
      </c>
      <c r="CA382" s="543">
        <f t="shared" si="1148"/>
        <v>75087</v>
      </c>
      <c r="CB382" s="544">
        <f t="shared" si="1151"/>
        <v>19.565472297425824</v>
      </c>
    </row>
    <row r="383" spans="3:80" s="541" customFormat="1" ht="29.25" customHeight="1">
      <c r="C383" s="539" t="s">
        <v>263</v>
      </c>
      <c r="D383" s="540">
        <f t="shared" ref="D383:AA383" si="1158">D13+D29+D45+D61+D77+D93+D109+D125+D141+D157+D173+D189+D221+D237+D253+D269+D285+D301+D317+D333+D349+D365+D205</f>
        <v>466</v>
      </c>
      <c r="E383" s="540">
        <f t="shared" si="1158"/>
        <v>442</v>
      </c>
      <c r="F383" s="540">
        <f t="shared" si="1158"/>
        <v>908</v>
      </c>
      <c r="G383" s="540">
        <f t="shared" si="1158"/>
        <v>533</v>
      </c>
      <c r="H383" s="540">
        <f t="shared" si="1158"/>
        <v>562</v>
      </c>
      <c r="I383" s="540">
        <f t="shared" si="1158"/>
        <v>1095</v>
      </c>
      <c r="J383" s="540">
        <f t="shared" si="1158"/>
        <v>410</v>
      </c>
      <c r="K383" s="540">
        <f t="shared" si="1158"/>
        <v>425</v>
      </c>
      <c r="L383" s="540">
        <f t="shared" si="1158"/>
        <v>835</v>
      </c>
      <c r="M383" s="540">
        <f t="shared" si="1158"/>
        <v>199</v>
      </c>
      <c r="N383" s="540">
        <f t="shared" si="1158"/>
        <v>194</v>
      </c>
      <c r="O383" s="540">
        <f t="shared" si="1158"/>
        <v>393</v>
      </c>
      <c r="P383" s="540">
        <f t="shared" si="1158"/>
        <v>86</v>
      </c>
      <c r="Q383" s="540">
        <f t="shared" si="1158"/>
        <v>78</v>
      </c>
      <c r="R383" s="540">
        <f t="shared" si="1158"/>
        <v>164</v>
      </c>
      <c r="S383" s="540">
        <f t="shared" si="1158"/>
        <v>25</v>
      </c>
      <c r="T383" s="540">
        <f t="shared" si="1158"/>
        <v>17</v>
      </c>
      <c r="U383" s="540">
        <f t="shared" si="1158"/>
        <v>42</v>
      </c>
      <c r="V383" s="540">
        <f t="shared" si="1158"/>
        <v>6</v>
      </c>
      <c r="W383" s="540">
        <f t="shared" si="1158"/>
        <v>5</v>
      </c>
      <c r="X383" s="540">
        <f t="shared" si="1158"/>
        <v>11</v>
      </c>
      <c r="Y383" s="540">
        <f t="shared" si="1158"/>
        <v>1725</v>
      </c>
      <c r="Z383" s="540">
        <f t="shared" si="1158"/>
        <v>1723</v>
      </c>
      <c r="AA383" s="540">
        <f t="shared" si="1158"/>
        <v>3448</v>
      </c>
      <c r="AB383" s="530"/>
      <c r="AC383" s="539" t="s">
        <v>263</v>
      </c>
      <c r="AD383" s="540">
        <f t="shared" ref="AD383:BA383" si="1159">AD13+AD29+AD45+AD61+AD77+AD93+AD109+AD125+AD141+AD157+AD173+AD189+AD221+AD237+AD253+AD269+AD285+AD301+AD317+AD333+AD349+AD365+AD205</f>
        <v>4248</v>
      </c>
      <c r="AE383" s="540">
        <f t="shared" si="1159"/>
        <v>4467</v>
      </c>
      <c r="AF383" s="540">
        <f t="shared" si="1159"/>
        <v>8715</v>
      </c>
      <c r="AG383" s="540">
        <f t="shared" si="1159"/>
        <v>5564</v>
      </c>
      <c r="AH383" s="540">
        <f t="shared" si="1159"/>
        <v>4780</v>
      </c>
      <c r="AI383" s="540">
        <f t="shared" si="1159"/>
        <v>10344</v>
      </c>
      <c r="AJ383" s="540">
        <f t="shared" si="1159"/>
        <v>2937</v>
      </c>
      <c r="AK383" s="540">
        <f t="shared" si="1159"/>
        <v>2405</v>
      </c>
      <c r="AL383" s="540">
        <f t="shared" si="1159"/>
        <v>5342</v>
      </c>
      <c r="AM383" s="540">
        <f t="shared" si="1159"/>
        <v>1413</v>
      </c>
      <c r="AN383" s="540">
        <f t="shared" si="1159"/>
        <v>1072</v>
      </c>
      <c r="AO383" s="540">
        <f t="shared" si="1159"/>
        <v>2485</v>
      </c>
      <c r="AP383" s="540">
        <f t="shared" si="1159"/>
        <v>481</v>
      </c>
      <c r="AQ383" s="540">
        <f t="shared" si="1159"/>
        <v>416</v>
      </c>
      <c r="AR383" s="540">
        <f t="shared" si="1159"/>
        <v>897</v>
      </c>
      <c r="AS383" s="540">
        <f t="shared" si="1159"/>
        <v>49</v>
      </c>
      <c r="AT383" s="540">
        <f t="shared" si="1159"/>
        <v>49</v>
      </c>
      <c r="AU383" s="540">
        <f t="shared" si="1159"/>
        <v>98</v>
      </c>
      <c r="AV383" s="540">
        <f t="shared" si="1159"/>
        <v>40</v>
      </c>
      <c r="AW383" s="540">
        <f t="shared" si="1159"/>
        <v>37</v>
      </c>
      <c r="AX383" s="540">
        <f t="shared" si="1159"/>
        <v>77</v>
      </c>
      <c r="AY383" s="540">
        <f t="shared" si="1159"/>
        <v>14732</v>
      </c>
      <c r="AZ383" s="540">
        <f t="shared" si="1159"/>
        <v>13226</v>
      </c>
      <c r="BA383" s="540">
        <f t="shared" si="1159"/>
        <v>27958</v>
      </c>
      <c r="BC383" s="542" t="s">
        <v>263</v>
      </c>
      <c r="BD383" s="543">
        <f t="shared" si="1125"/>
        <v>4714</v>
      </c>
      <c r="BE383" s="543">
        <f t="shared" si="1126"/>
        <v>4909</v>
      </c>
      <c r="BF383" s="543">
        <f t="shared" si="1127"/>
        <v>9623</v>
      </c>
      <c r="BG383" s="543">
        <f t="shared" si="1128"/>
        <v>6097</v>
      </c>
      <c r="BH383" s="543">
        <f t="shared" si="1129"/>
        <v>5342</v>
      </c>
      <c r="BI383" s="543">
        <f t="shared" si="1130"/>
        <v>11439</v>
      </c>
      <c r="BJ383" s="543">
        <f t="shared" si="1131"/>
        <v>3347</v>
      </c>
      <c r="BK383" s="543">
        <f t="shared" si="1132"/>
        <v>2830</v>
      </c>
      <c r="BL383" s="543">
        <f t="shared" si="1133"/>
        <v>6177</v>
      </c>
      <c r="BM383" s="543">
        <f t="shared" si="1134"/>
        <v>1612</v>
      </c>
      <c r="BN383" s="543">
        <f t="shared" si="1135"/>
        <v>1266</v>
      </c>
      <c r="BO383" s="543">
        <f t="shared" si="1136"/>
        <v>2878</v>
      </c>
      <c r="BP383" s="543">
        <f t="shared" si="1137"/>
        <v>567</v>
      </c>
      <c r="BQ383" s="543">
        <f t="shared" si="1138"/>
        <v>494</v>
      </c>
      <c r="BR383" s="543">
        <f t="shared" si="1139"/>
        <v>1061</v>
      </c>
      <c r="BS383" s="543">
        <f t="shared" si="1140"/>
        <v>74</v>
      </c>
      <c r="BT383" s="543">
        <f t="shared" si="1141"/>
        <v>66</v>
      </c>
      <c r="BU383" s="543">
        <f t="shared" si="1142"/>
        <v>140</v>
      </c>
      <c r="BV383" s="543">
        <f t="shared" si="1143"/>
        <v>46</v>
      </c>
      <c r="BW383" s="543">
        <f t="shared" si="1144"/>
        <v>42</v>
      </c>
      <c r="BX383" s="543">
        <f t="shared" si="1145"/>
        <v>88</v>
      </c>
      <c r="BY383" s="543">
        <f t="shared" si="1146"/>
        <v>16457</v>
      </c>
      <c r="BZ383" s="543">
        <f t="shared" si="1147"/>
        <v>14949</v>
      </c>
      <c r="CA383" s="543">
        <f t="shared" si="1148"/>
        <v>31406</v>
      </c>
      <c r="CB383" s="544">
        <f t="shared" si="1151"/>
        <v>8.1834834654861073</v>
      </c>
    </row>
    <row r="384" spans="3:80" s="541" customFormat="1" ht="29.25" customHeight="1">
      <c r="C384" s="539" t="s">
        <v>264</v>
      </c>
      <c r="D384" s="540">
        <f t="shared" ref="D384:AA384" si="1160">D14+D30+D46+D62+D78+D94+D110+D126+D142+D158+D174+D190+D222+D238+D254+D270+D286+D302+D318+D334+D350+D366+D206</f>
        <v>43</v>
      </c>
      <c r="E384" s="540">
        <f t="shared" si="1160"/>
        <v>46</v>
      </c>
      <c r="F384" s="540">
        <f t="shared" si="1160"/>
        <v>89</v>
      </c>
      <c r="G384" s="540">
        <f t="shared" si="1160"/>
        <v>73</v>
      </c>
      <c r="H384" s="540">
        <f t="shared" si="1160"/>
        <v>63</v>
      </c>
      <c r="I384" s="540">
        <f t="shared" si="1160"/>
        <v>136</v>
      </c>
      <c r="J384" s="540">
        <f t="shared" si="1160"/>
        <v>123</v>
      </c>
      <c r="K384" s="540">
        <f t="shared" si="1160"/>
        <v>86</v>
      </c>
      <c r="L384" s="540">
        <f t="shared" si="1160"/>
        <v>209</v>
      </c>
      <c r="M384" s="540">
        <f t="shared" si="1160"/>
        <v>52</v>
      </c>
      <c r="N384" s="540">
        <f t="shared" si="1160"/>
        <v>59</v>
      </c>
      <c r="O384" s="540">
        <f t="shared" si="1160"/>
        <v>111</v>
      </c>
      <c r="P384" s="540">
        <f t="shared" si="1160"/>
        <v>24</v>
      </c>
      <c r="Q384" s="540">
        <f t="shared" si="1160"/>
        <v>11</v>
      </c>
      <c r="R384" s="540">
        <f t="shared" si="1160"/>
        <v>35</v>
      </c>
      <c r="S384" s="540">
        <f t="shared" si="1160"/>
        <v>18</v>
      </c>
      <c r="T384" s="540">
        <f t="shared" si="1160"/>
        <v>10</v>
      </c>
      <c r="U384" s="540">
        <f t="shared" si="1160"/>
        <v>28</v>
      </c>
      <c r="V384" s="540">
        <f t="shared" si="1160"/>
        <v>3</v>
      </c>
      <c r="W384" s="540">
        <f t="shared" si="1160"/>
        <v>2</v>
      </c>
      <c r="X384" s="540">
        <f t="shared" si="1160"/>
        <v>5</v>
      </c>
      <c r="Y384" s="540">
        <f t="shared" si="1160"/>
        <v>336</v>
      </c>
      <c r="Z384" s="540">
        <f t="shared" si="1160"/>
        <v>277</v>
      </c>
      <c r="AA384" s="540">
        <f t="shared" si="1160"/>
        <v>613</v>
      </c>
      <c r="AB384" s="530"/>
      <c r="AC384" s="539" t="s">
        <v>264</v>
      </c>
      <c r="AD384" s="540">
        <f t="shared" ref="AD384:BA384" si="1161">AD14+AD30+AD46+AD62+AD78+AD94+AD110+AD126+AD142+AD158+AD174+AD190+AD222+AD238+AD254+AD270+AD286+AD302+AD318+AD334+AD350+AD366+AD206</f>
        <v>323</v>
      </c>
      <c r="AE384" s="540">
        <f t="shared" si="1161"/>
        <v>284</v>
      </c>
      <c r="AF384" s="540">
        <f t="shared" si="1161"/>
        <v>607</v>
      </c>
      <c r="AG384" s="540">
        <f t="shared" si="1161"/>
        <v>604</v>
      </c>
      <c r="AH384" s="540">
        <f t="shared" si="1161"/>
        <v>532</v>
      </c>
      <c r="AI384" s="540">
        <f t="shared" si="1161"/>
        <v>1136</v>
      </c>
      <c r="AJ384" s="540">
        <f t="shared" si="1161"/>
        <v>1230</v>
      </c>
      <c r="AK384" s="540">
        <f t="shared" si="1161"/>
        <v>1013</v>
      </c>
      <c r="AL384" s="540">
        <f t="shared" si="1161"/>
        <v>2243</v>
      </c>
      <c r="AM384" s="540">
        <f t="shared" si="1161"/>
        <v>214</v>
      </c>
      <c r="AN384" s="540">
        <f t="shared" si="1161"/>
        <v>161</v>
      </c>
      <c r="AO384" s="540">
        <f t="shared" si="1161"/>
        <v>375</v>
      </c>
      <c r="AP384" s="540">
        <f t="shared" si="1161"/>
        <v>125</v>
      </c>
      <c r="AQ384" s="540">
        <f t="shared" si="1161"/>
        <v>87</v>
      </c>
      <c r="AR384" s="540">
        <f t="shared" si="1161"/>
        <v>212</v>
      </c>
      <c r="AS384" s="540">
        <f t="shared" si="1161"/>
        <v>37</v>
      </c>
      <c r="AT384" s="540">
        <f t="shared" si="1161"/>
        <v>37</v>
      </c>
      <c r="AU384" s="540">
        <f t="shared" si="1161"/>
        <v>74</v>
      </c>
      <c r="AV384" s="540">
        <f t="shared" si="1161"/>
        <v>34</v>
      </c>
      <c r="AW384" s="540">
        <f t="shared" si="1161"/>
        <v>28</v>
      </c>
      <c r="AX384" s="540">
        <f t="shared" si="1161"/>
        <v>62</v>
      </c>
      <c r="AY384" s="540">
        <f t="shared" si="1161"/>
        <v>2567</v>
      </c>
      <c r="AZ384" s="540">
        <f t="shared" si="1161"/>
        <v>2142</v>
      </c>
      <c r="BA384" s="540">
        <f t="shared" si="1161"/>
        <v>4709</v>
      </c>
      <c r="BC384" s="542" t="s">
        <v>264</v>
      </c>
      <c r="BD384" s="543">
        <f t="shared" si="1125"/>
        <v>366</v>
      </c>
      <c r="BE384" s="543">
        <f t="shared" si="1126"/>
        <v>330</v>
      </c>
      <c r="BF384" s="543">
        <f t="shared" si="1127"/>
        <v>696</v>
      </c>
      <c r="BG384" s="543">
        <f t="shared" si="1128"/>
        <v>677</v>
      </c>
      <c r="BH384" s="543">
        <f t="shared" si="1129"/>
        <v>595</v>
      </c>
      <c r="BI384" s="543">
        <f t="shared" si="1130"/>
        <v>1272</v>
      </c>
      <c r="BJ384" s="543">
        <f t="shared" si="1131"/>
        <v>1353</v>
      </c>
      <c r="BK384" s="543">
        <f t="shared" si="1132"/>
        <v>1099</v>
      </c>
      <c r="BL384" s="543">
        <f t="shared" si="1133"/>
        <v>2452</v>
      </c>
      <c r="BM384" s="543">
        <f t="shared" si="1134"/>
        <v>266</v>
      </c>
      <c r="BN384" s="543">
        <f t="shared" si="1135"/>
        <v>220</v>
      </c>
      <c r="BO384" s="543">
        <f t="shared" si="1136"/>
        <v>486</v>
      </c>
      <c r="BP384" s="543">
        <f t="shared" si="1137"/>
        <v>149</v>
      </c>
      <c r="BQ384" s="543">
        <f t="shared" si="1138"/>
        <v>98</v>
      </c>
      <c r="BR384" s="543">
        <f t="shared" si="1139"/>
        <v>247</v>
      </c>
      <c r="BS384" s="543">
        <f t="shared" si="1140"/>
        <v>55</v>
      </c>
      <c r="BT384" s="543">
        <f t="shared" si="1141"/>
        <v>47</v>
      </c>
      <c r="BU384" s="543">
        <f t="shared" si="1142"/>
        <v>102</v>
      </c>
      <c r="BV384" s="543">
        <f t="shared" si="1143"/>
        <v>37</v>
      </c>
      <c r="BW384" s="543">
        <f t="shared" si="1144"/>
        <v>30</v>
      </c>
      <c r="BX384" s="543">
        <f t="shared" si="1145"/>
        <v>67</v>
      </c>
      <c r="BY384" s="543">
        <f t="shared" si="1146"/>
        <v>2903</v>
      </c>
      <c r="BZ384" s="543">
        <f t="shared" si="1147"/>
        <v>2419</v>
      </c>
      <c r="CA384" s="543">
        <f t="shared" si="1148"/>
        <v>5322</v>
      </c>
      <c r="CB384" s="544">
        <f t="shared" si="1151"/>
        <v>1.3867572757854254</v>
      </c>
    </row>
    <row r="385" spans="3:80" s="541" customFormat="1" ht="29.25" customHeight="1">
      <c r="C385" s="539" t="s">
        <v>184</v>
      </c>
      <c r="D385" s="540">
        <f t="shared" ref="D385:AA385" si="1162">D15+D31+D47+D63+D79+D95+D111+D127+D143+D159+D175+D191+D223+D239+D255+D271+D287+D303+D319+D335+D351+D367+D207</f>
        <v>5</v>
      </c>
      <c r="E385" s="540">
        <f t="shared" si="1162"/>
        <v>2</v>
      </c>
      <c r="F385" s="540">
        <f t="shared" si="1162"/>
        <v>7</v>
      </c>
      <c r="G385" s="540">
        <f t="shared" si="1162"/>
        <v>5</v>
      </c>
      <c r="H385" s="540">
        <f t="shared" si="1162"/>
        <v>1</v>
      </c>
      <c r="I385" s="540">
        <f t="shared" si="1162"/>
        <v>6</v>
      </c>
      <c r="J385" s="540">
        <f t="shared" si="1162"/>
        <v>3</v>
      </c>
      <c r="K385" s="540">
        <f t="shared" si="1162"/>
        <v>2</v>
      </c>
      <c r="L385" s="540">
        <f t="shared" si="1162"/>
        <v>5</v>
      </c>
      <c r="M385" s="540">
        <f t="shared" si="1162"/>
        <v>1</v>
      </c>
      <c r="N385" s="540">
        <f t="shared" si="1162"/>
        <v>2</v>
      </c>
      <c r="O385" s="540">
        <f t="shared" si="1162"/>
        <v>3</v>
      </c>
      <c r="P385" s="540">
        <f t="shared" si="1162"/>
        <v>1</v>
      </c>
      <c r="Q385" s="540">
        <f t="shared" si="1162"/>
        <v>0</v>
      </c>
      <c r="R385" s="540">
        <f t="shared" si="1162"/>
        <v>1</v>
      </c>
      <c r="S385" s="540">
        <f t="shared" si="1162"/>
        <v>0</v>
      </c>
      <c r="T385" s="540">
        <f t="shared" si="1162"/>
        <v>0</v>
      </c>
      <c r="U385" s="540">
        <f t="shared" si="1162"/>
        <v>0</v>
      </c>
      <c r="V385" s="540">
        <f t="shared" si="1162"/>
        <v>3</v>
      </c>
      <c r="W385" s="540">
        <f t="shared" si="1162"/>
        <v>1</v>
      </c>
      <c r="X385" s="540">
        <f t="shared" si="1162"/>
        <v>4</v>
      </c>
      <c r="Y385" s="540">
        <f t="shared" si="1162"/>
        <v>18</v>
      </c>
      <c r="Z385" s="540">
        <f t="shared" si="1162"/>
        <v>8</v>
      </c>
      <c r="AA385" s="540">
        <f t="shared" si="1162"/>
        <v>26</v>
      </c>
      <c r="AB385" s="530"/>
      <c r="AC385" s="539" t="s">
        <v>184</v>
      </c>
      <c r="AD385" s="540">
        <f t="shared" ref="AD385:BA385" si="1163">AD15+AD31+AD47+AD63+AD79+AD95+AD111+AD127+AD143+AD159+AD175+AD191+AD223+AD239+AD255+AD271+AD287+AD303+AD319+AD335+AD351+AD367+AD207</f>
        <v>25</v>
      </c>
      <c r="AE385" s="540">
        <f t="shared" si="1163"/>
        <v>20</v>
      </c>
      <c r="AF385" s="540">
        <f t="shared" si="1163"/>
        <v>45</v>
      </c>
      <c r="AG385" s="540">
        <f t="shared" si="1163"/>
        <v>17</v>
      </c>
      <c r="AH385" s="540">
        <f t="shared" si="1163"/>
        <v>16</v>
      </c>
      <c r="AI385" s="540">
        <f t="shared" si="1163"/>
        <v>33</v>
      </c>
      <c r="AJ385" s="540">
        <f t="shared" si="1163"/>
        <v>172</v>
      </c>
      <c r="AK385" s="540">
        <f t="shared" si="1163"/>
        <v>86</v>
      </c>
      <c r="AL385" s="540">
        <f t="shared" si="1163"/>
        <v>258</v>
      </c>
      <c r="AM385" s="540">
        <f t="shared" si="1163"/>
        <v>44</v>
      </c>
      <c r="AN385" s="540">
        <f t="shared" si="1163"/>
        <v>8</v>
      </c>
      <c r="AO385" s="540">
        <f t="shared" si="1163"/>
        <v>52</v>
      </c>
      <c r="AP385" s="540">
        <f t="shared" si="1163"/>
        <v>14</v>
      </c>
      <c r="AQ385" s="540">
        <f t="shared" si="1163"/>
        <v>5</v>
      </c>
      <c r="AR385" s="540">
        <f t="shared" si="1163"/>
        <v>19</v>
      </c>
      <c r="AS385" s="540">
        <f t="shared" si="1163"/>
        <v>11</v>
      </c>
      <c r="AT385" s="540">
        <f t="shared" si="1163"/>
        <v>3</v>
      </c>
      <c r="AU385" s="540">
        <f t="shared" si="1163"/>
        <v>14</v>
      </c>
      <c r="AV385" s="540">
        <f t="shared" si="1163"/>
        <v>4</v>
      </c>
      <c r="AW385" s="540">
        <f t="shared" si="1163"/>
        <v>5</v>
      </c>
      <c r="AX385" s="540">
        <f t="shared" si="1163"/>
        <v>9</v>
      </c>
      <c r="AY385" s="540">
        <f t="shared" si="1163"/>
        <v>287</v>
      </c>
      <c r="AZ385" s="540">
        <f t="shared" si="1163"/>
        <v>143</v>
      </c>
      <c r="BA385" s="540">
        <f t="shared" si="1163"/>
        <v>430</v>
      </c>
      <c r="BC385" s="542" t="s">
        <v>184</v>
      </c>
      <c r="BD385" s="543">
        <f t="shared" si="1125"/>
        <v>30</v>
      </c>
      <c r="BE385" s="543">
        <f t="shared" si="1126"/>
        <v>22</v>
      </c>
      <c r="BF385" s="543">
        <f t="shared" si="1127"/>
        <v>52</v>
      </c>
      <c r="BG385" s="543">
        <f t="shared" si="1128"/>
        <v>22</v>
      </c>
      <c r="BH385" s="543">
        <f t="shared" si="1129"/>
        <v>17</v>
      </c>
      <c r="BI385" s="543">
        <f t="shared" si="1130"/>
        <v>39</v>
      </c>
      <c r="BJ385" s="543">
        <f t="shared" si="1131"/>
        <v>175</v>
      </c>
      <c r="BK385" s="543">
        <f t="shared" si="1132"/>
        <v>88</v>
      </c>
      <c r="BL385" s="543">
        <f t="shared" si="1133"/>
        <v>263</v>
      </c>
      <c r="BM385" s="543">
        <f t="shared" si="1134"/>
        <v>45</v>
      </c>
      <c r="BN385" s="543">
        <f t="shared" si="1135"/>
        <v>10</v>
      </c>
      <c r="BO385" s="543">
        <f t="shared" si="1136"/>
        <v>55</v>
      </c>
      <c r="BP385" s="543">
        <f t="shared" si="1137"/>
        <v>15</v>
      </c>
      <c r="BQ385" s="543">
        <f t="shared" si="1138"/>
        <v>5</v>
      </c>
      <c r="BR385" s="543">
        <f t="shared" si="1139"/>
        <v>20</v>
      </c>
      <c r="BS385" s="543">
        <f t="shared" si="1140"/>
        <v>11</v>
      </c>
      <c r="BT385" s="543">
        <f t="shared" si="1141"/>
        <v>3</v>
      </c>
      <c r="BU385" s="543">
        <f t="shared" si="1142"/>
        <v>14</v>
      </c>
      <c r="BV385" s="543">
        <f t="shared" si="1143"/>
        <v>7</v>
      </c>
      <c r="BW385" s="543">
        <f t="shared" si="1144"/>
        <v>6</v>
      </c>
      <c r="BX385" s="543">
        <f t="shared" si="1145"/>
        <v>13</v>
      </c>
      <c r="BY385" s="543">
        <f t="shared" si="1146"/>
        <v>305</v>
      </c>
      <c r="BZ385" s="543">
        <f t="shared" si="1147"/>
        <v>151</v>
      </c>
      <c r="CA385" s="543">
        <f t="shared" si="1148"/>
        <v>456</v>
      </c>
      <c r="CB385" s="544">
        <f t="shared" si="1151"/>
        <v>0.11882024008984479</v>
      </c>
    </row>
    <row r="386" spans="3:80" s="547" customFormat="1" ht="29.25" customHeight="1">
      <c r="C386" s="545" t="s">
        <v>6</v>
      </c>
      <c r="D386" s="546">
        <f>SUM(D378:D385)</f>
        <v>11314</v>
      </c>
      <c r="E386" s="546">
        <f t="shared" ref="E386:AA386" si="1164">SUM(E378:E385)</f>
        <v>10467</v>
      </c>
      <c r="F386" s="546">
        <f t="shared" si="1164"/>
        <v>21781</v>
      </c>
      <c r="G386" s="546">
        <f t="shared" si="1164"/>
        <v>9871</v>
      </c>
      <c r="H386" s="546">
        <f t="shared" si="1164"/>
        <v>8988</v>
      </c>
      <c r="I386" s="546">
        <f t="shared" si="1164"/>
        <v>18859</v>
      </c>
      <c r="J386" s="546">
        <f t="shared" si="1164"/>
        <v>4220</v>
      </c>
      <c r="K386" s="546">
        <f t="shared" si="1164"/>
        <v>4164</v>
      </c>
      <c r="L386" s="546">
        <f t="shared" si="1164"/>
        <v>8384</v>
      </c>
      <c r="M386" s="546">
        <f t="shared" si="1164"/>
        <v>1093</v>
      </c>
      <c r="N386" s="546">
        <f t="shared" si="1164"/>
        <v>1091</v>
      </c>
      <c r="O386" s="546">
        <f t="shared" si="1164"/>
        <v>2184</v>
      </c>
      <c r="P386" s="546">
        <f t="shared" si="1164"/>
        <v>259</v>
      </c>
      <c r="Q386" s="546">
        <f t="shared" si="1164"/>
        <v>233</v>
      </c>
      <c r="R386" s="546">
        <f t="shared" si="1164"/>
        <v>492</v>
      </c>
      <c r="S386" s="546">
        <f t="shared" si="1164"/>
        <v>66</v>
      </c>
      <c r="T386" s="546">
        <f t="shared" si="1164"/>
        <v>37</v>
      </c>
      <c r="U386" s="546">
        <f t="shared" si="1164"/>
        <v>103</v>
      </c>
      <c r="V386" s="546">
        <f t="shared" si="1164"/>
        <v>16</v>
      </c>
      <c r="W386" s="546">
        <f t="shared" si="1164"/>
        <v>9</v>
      </c>
      <c r="X386" s="546">
        <f t="shared" si="1164"/>
        <v>25</v>
      </c>
      <c r="Y386" s="546">
        <f>SUM(Y378:Y385)</f>
        <v>26839</v>
      </c>
      <c r="Z386" s="546">
        <f t="shared" si="1164"/>
        <v>24989</v>
      </c>
      <c r="AA386" s="546">
        <f t="shared" si="1164"/>
        <v>51828</v>
      </c>
      <c r="AC386" s="545" t="s">
        <v>6</v>
      </c>
      <c r="AD386" s="546">
        <f>SUM(AD378:AD385)</f>
        <v>75082</v>
      </c>
      <c r="AE386" s="546">
        <f t="shared" ref="AE386:BA386" si="1165">SUM(AE378:AE385)</f>
        <v>72236</v>
      </c>
      <c r="AF386" s="546">
        <f t="shared" si="1165"/>
        <v>147318</v>
      </c>
      <c r="AG386" s="546">
        <f t="shared" si="1165"/>
        <v>67343</v>
      </c>
      <c r="AH386" s="546">
        <f t="shared" si="1165"/>
        <v>59796</v>
      </c>
      <c r="AI386" s="546">
        <f t="shared" si="1165"/>
        <v>127139</v>
      </c>
      <c r="AJ386" s="546">
        <f t="shared" si="1165"/>
        <v>22218</v>
      </c>
      <c r="AK386" s="546">
        <f t="shared" si="1165"/>
        <v>20072</v>
      </c>
      <c r="AL386" s="546">
        <f t="shared" si="1165"/>
        <v>42290</v>
      </c>
      <c r="AM386" s="546">
        <f t="shared" si="1165"/>
        <v>6060</v>
      </c>
      <c r="AN386" s="546">
        <f t="shared" si="1165"/>
        <v>5435</v>
      </c>
      <c r="AO386" s="546">
        <f t="shared" si="1165"/>
        <v>11495</v>
      </c>
      <c r="AP386" s="546">
        <f t="shared" si="1165"/>
        <v>1065</v>
      </c>
      <c r="AQ386" s="546">
        <f t="shared" si="1165"/>
        <v>802</v>
      </c>
      <c r="AR386" s="546">
        <f t="shared" si="1165"/>
        <v>1867</v>
      </c>
      <c r="AS386" s="546">
        <f t="shared" si="1165"/>
        <v>168</v>
      </c>
      <c r="AT386" s="546">
        <f t="shared" si="1165"/>
        <v>143</v>
      </c>
      <c r="AU386" s="546">
        <f t="shared" si="1165"/>
        <v>311</v>
      </c>
      <c r="AV386" s="546">
        <f t="shared" si="1165"/>
        <v>771</v>
      </c>
      <c r="AW386" s="546">
        <f t="shared" si="1165"/>
        <v>754</v>
      </c>
      <c r="AX386" s="546">
        <f t="shared" si="1165"/>
        <v>1525</v>
      </c>
      <c r="AY386" s="546">
        <f t="shared" si="1165"/>
        <v>172707</v>
      </c>
      <c r="AZ386" s="546">
        <f t="shared" si="1165"/>
        <v>159238</v>
      </c>
      <c r="BA386" s="546">
        <f t="shared" si="1165"/>
        <v>331945</v>
      </c>
      <c r="BC386" s="545" t="s">
        <v>6</v>
      </c>
      <c r="BD386" s="543">
        <f t="shared" si="1125"/>
        <v>86396</v>
      </c>
      <c r="BE386" s="543">
        <f t="shared" si="1126"/>
        <v>82703</v>
      </c>
      <c r="BF386" s="543">
        <f t="shared" si="1127"/>
        <v>169099</v>
      </c>
      <c r="BG386" s="543">
        <f t="shared" si="1128"/>
        <v>77214</v>
      </c>
      <c r="BH386" s="543">
        <f t="shared" si="1129"/>
        <v>68784</v>
      </c>
      <c r="BI386" s="543">
        <f t="shared" si="1130"/>
        <v>145998</v>
      </c>
      <c r="BJ386" s="543">
        <f t="shared" si="1131"/>
        <v>26438</v>
      </c>
      <c r="BK386" s="543">
        <f t="shared" si="1132"/>
        <v>24236</v>
      </c>
      <c r="BL386" s="543">
        <f t="shared" si="1133"/>
        <v>50674</v>
      </c>
      <c r="BM386" s="543">
        <f t="shared" si="1134"/>
        <v>7153</v>
      </c>
      <c r="BN386" s="543">
        <f t="shared" si="1135"/>
        <v>6526</v>
      </c>
      <c r="BO386" s="543">
        <f t="shared" si="1136"/>
        <v>13679</v>
      </c>
      <c r="BP386" s="543">
        <f t="shared" si="1137"/>
        <v>1324</v>
      </c>
      <c r="BQ386" s="543">
        <f t="shared" si="1138"/>
        <v>1035</v>
      </c>
      <c r="BR386" s="543">
        <f t="shared" si="1139"/>
        <v>2359</v>
      </c>
      <c r="BS386" s="543">
        <f t="shared" si="1140"/>
        <v>234</v>
      </c>
      <c r="BT386" s="543">
        <f t="shared" si="1141"/>
        <v>180</v>
      </c>
      <c r="BU386" s="543">
        <f t="shared" si="1142"/>
        <v>414</v>
      </c>
      <c r="BV386" s="543">
        <f t="shared" si="1143"/>
        <v>787</v>
      </c>
      <c r="BW386" s="543">
        <f t="shared" si="1144"/>
        <v>763</v>
      </c>
      <c r="BX386" s="543">
        <f t="shared" si="1145"/>
        <v>1550</v>
      </c>
      <c r="BY386" s="543">
        <f t="shared" si="1146"/>
        <v>199546</v>
      </c>
      <c r="BZ386" s="543">
        <f t="shared" si="1147"/>
        <v>184227</v>
      </c>
      <c r="CA386" s="543">
        <f t="shared" si="1148"/>
        <v>383773</v>
      </c>
      <c r="CB386" s="544">
        <f t="shared" si="1151"/>
        <v>100</v>
      </c>
    </row>
    <row r="387" spans="3:80" ht="29.25" customHeight="1">
      <c r="C387" s="512"/>
      <c r="D387" s="512"/>
      <c r="E387" s="512"/>
      <c r="F387" s="512"/>
      <c r="G387" s="512"/>
      <c r="H387" s="512"/>
      <c r="I387" s="512"/>
      <c r="J387" s="512"/>
      <c r="K387" s="512"/>
      <c r="L387" s="512"/>
      <c r="M387" s="512"/>
      <c r="N387" s="512"/>
      <c r="O387" s="512"/>
      <c r="P387" s="512"/>
      <c r="Q387" s="512"/>
      <c r="R387" s="512"/>
      <c r="S387" s="512"/>
      <c r="T387" s="512"/>
      <c r="U387" s="512"/>
      <c r="V387" s="512"/>
      <c r="W387" s="512"/>
      <c r="X387" s="512"/>
      <c r="Y387" s="512"/>
      <c r="Z387" s="512"/>
      <c r="AA387" s="512"/>
      <c r="AB387" s="512"/>
      <c r="AC387" s="512"/>
      <c r="AL387" s="512"/>
      <c r="AM387" s="512"/>
      <c r="AN387" s="512"/>
      <c r="AO387" s="512"/>
      <c r="AP387" s="512"/>
      <c r="AQ387" s="512"/>
      <c r="AR387" s="512"/>
      <c r="AS387" s="512"/>
      <c r="AT387" s="512"/>
      <c r="AU387" s="512"/>
      <c r="BC387" s="534" t="s">
        <v>185</v>
      </c>
      <c r="BD387" s="538"/>
      <c r="BE387" s="538"/>
      <c r="BF387" s="548">
        <f>BF386/$CA$386*100</f>
        <v>44.062245129282154</v>
      </c>
      <c r="BG387" s="548">
        <f t="shared" ref="BG387:CA387" si="1166">BG386/$CA$386*100</f>
        <v>20.119706180476481</v>
      </c>
      <c r="BH387" s="548">
        <f t="shared" si="1166"/>
        <v>17.923095163026058</v>
      </c>
      <c r="BI387" s="548">
        <f t="shared" si="1166"/>
        <v>38.042801343502539</v>
      </c>
      <c r="BJ387" s="548">
        <f t="shared" si="1166"/>
        <v>6.8889682181914829</v>
      </c>
      <c r="BK387" s="548">
        <f t="shared" si="1166"/>
        <v>6.3151915324944703</v>
      </c>
      <c r="BL387" s="548">
        <f t="shared" si="1166"/>
        <v>13.204159750685953</v>
      </c>
      <c r="BM387" s="548">
        <f t="shared" si="1166"/>
        <v>1.8638622310584643</v>
      </c>
      <c r="BN387" s="548">
        <f t="shared" si="1166"/>
        <v>1.7004844009349276</v>
      </c>
      <c r="BO387" s="548">
        <f t="shared" si="1166"/>
        <v>3.5643466319933919</v>
      </c>
      <c r="BP387" s="548">
        <f t="shared" si="1166"/>
        <v>0.34499560938367213</v>
      </c>
      <c r="BQ387" s="548">
        <f t="shared" si="1166"/>
        <v>0.26969067651971346</v>
      </c>
      <c r="BR387" s="548">
        <f t="shared" si="1166"/>
        <v>0.61468628590338559</v>
      </c>
      <c r="BS387" s="548">
        <f t="shared" si="1166"/>
        <v>6.0973544256630874E-2</v>
      </c>
      <c r="BT387" s="548">
        <f t="shared" si="1166"/>
        <v>4.6902726351254517E-2</v>
      </c>
      <c r="BU387" s="548">
        <f t="shared" si="1166"/>
        <v>0.10787627060788538</v>
      </c>
      <c r="BV387" s="548">
        <f t="shared" si="1166"/>
        <v>0.2050691424357628</v>
      </c>
      <c r="BW387" s="548">
        <f t="shared" si="1166"/>
        <v>0.19881544558892889</v>
      </c>
      <c r="BX387" s="548">
        <f t="shared" si="1166"/>
        <v>0.40388458802469174</v>
      </c>
      <c r="BY387" s="548">
        <f t="shared" si="1166"/>
        <v>51.995841291596854</v>
      </c>
      <c r="BZ387" s="548">
        <f t="shared" si="1166"/>
        <v>48.004158708403146</v>
      </c>
      <c r="CA387" s="548">
        <f t="shared" si="1166"/>
        <v>100</v>
      </c>
      <c r="CB387" s="549"/>
    </row>
    <row r="388" spans="3:80" ht="15.75">
      <c r="C388" s="512"/>
      <c r="D388" s="512"/>
      <c r="E388" s="512"/>
      <c r="F388" s="512"/>
      <c r="G388" s="512"/>
      <c r="H388" s="512"/>
      <c r="I388" s="512"/>
      <c r="J388" s="512"/>
      <c r="K388" s="512"/>
      <c r="L388" s="512"/>
      <c r="M388" s="512"/>
      <c r="N388" s="512"/>
      <c r="O388" s="512"/>
      <c r="P388" s="512"/>
      <c r="Q388" s="512"/>
      <c r="R388" s="512"/>
      <c r="S388" s="512"/>
      <c r="T388" s="512"/>
      <c r="U388" s="512"/>
      <c r="V388" s="512"/>
      <c r="W388" s="512"/>
      <c r="X388" s="512"/>
      <c r="Y388" s="676" t="str">
        <f>IF(Y386='Med. Attent. at Births B- 5'!P174,"TRUE","FALSE")</f>
        <v>TRUE</v>
      </c>
      <c r="Z388" s="676" t="str">
        <f>IF(Z386='Med. Attent. at Births B- 5'!Q174,"TRUE","FALSE")</f>
        <v>TRUE</v>
      </c>
      <c r="AA388" s="676" t="str">
        <f>IF(AA386='Med. Attent. at Births B- 5'!R174,"TRUE","FALSE")</f>
        <v>TRUE</v>
      </c>
      <c r="AB388" s="512"/>
      <c r="AC388" s="512"/>
      <c r="AL388" s="512"/>
      <c r="AM388" s="512"/>
      <c r="AN388" s="512"/>
      <c r="AO388" s="512"/>
      <c r="AP388" s="512"/>
      <c r="AQ388" s="515"/>
      <c r="AR388" s="512"/>
      <c r="AS388" s="512"/>
      <c r="AT388" s="512"/>
      <c r="AU388" s="512"/>
      <c r="AY388" s="676" t="str">
        <f>IF(AY386='Med. Attent. at Births B- 5'!P393,"TRUE","FALSE")</f>
        <v>TRUE</v>
      </c>
      <c r="AZ388" s="676" t="str">
        <f>IF(AZ386='Med. Attent. at Births B- 5'!Q393,"TRUE","FALSE")</f>
        <v>TRUE</v>
      </c>
      <c r="BA388" s="676" t="str">
        <f>IF(BA386='Med. Attent. at Births B- 5'!R393,"TRUE","FALSE")</f>
        <v>TRUE</v>
      </c>
      <c r="BC388" s="512"/>
      <c r="BL388" s="512"/>
      <c r="BM388" s="512"/>
      <c r="BN388" s="512"/>
      <c r="BO388" s="512"/>
      <c r="BP388" s="512"/>
      <c r="BQ388" s="515"/>
      <c r="BR388" s="512"/>
      <c r="BS388" s="512"/>
      <c r="BT388" s="512"/>
      <c r="BU388" s="512"/>
    </row>
    <row r="389" spans="3:80" ht="15.75">
      <c r="C389" s="512"/>
      <c r="D389" s="512"/>
      <c r="E389" s="512"/>
      <c r="F389" s="512"/>
      <c r="G389" s="512"/>
      <c r="H389" s="512"/>
      <c r="I389" s="512"/>
      <c r="J389" s="512"/>
      <c r="K389" s="512"/>
      <c r="L389" s="512"/>
      <c r="M389" s="512"/>
      <c r="N389" s="512"/>
      <c r="O389" s="512"/>
      <c r="P389" s="512"/>
      <c r="Q389" s="512"/>
      <c r="R389" s="512"/>
      <c r="S389" s="512"/>
      <c r="T389" s="512"/>
      <c r="U389" s="512"/>
      <c r="V389" s="512"/>
      <c r="W389" s="512"/>
      <c r="X389" s="512"/>
      <c r="Y389" s="512"/>
      <c r="Z389" s="512"/>
      <c r="AA389" s="512"/>
      <c r="AB389" s="512"/>
      <c r="AC389" s="512"/>
      <c r="AM389" s="512"/>
      <c r="BC389" s="512"/>
      <c r="BM389" s="512"/>
    </row>
    <row r="390" spans="3:80" ht="15.75">
      <c r="C390" s="512"/>
      <c r="D390" s="512"/>
      <c r="E390" s="512"/>
      <c r="F390" s="512"/>
      <c r="G390" s="512"/>
      <c r="H390" s="512"/>
      <c r="I390" s="512"/>
      <c r="J390" s="512"/>
      <c r="K390" s="512"/>
      <c r="L390" s="512"/>
      <c r="M390" s="512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X390" s="512"/>
      <c r="Y390" s="512"/>
      <c r="Z390" s="512"/>
      <c r="AA390" s="512"/>
      <c r="AB390" s="512"/>
      <c r="AC390" s="512"/>
      <c r="AM390" s="512"/>
      <c r="BC390" s="512"/>
      <c r="BM390" s="512"/>
    </row>
    <row r="391" spans="3:80" ht="15.75">
      <c r="C391" s="512"/>
      <c r="D391" s="512"/>
      <c r="E391" s="512"/>
      <c r="F391" s="512"/>
      <c r="G391" s="512"/>
      <c r="H391" s="512"/>
      <c r="I391" s="512"/>
      <c r="J391" s="512"/>
      <c r="K391" s="512"/>
      <c r="L391" s="512"/>
      <c r="M391" s="512"/>
      <c r="N391" s="512"/>
      <c r="O391" s="512"/>
      <c r="P391" s="512"/>
      <c r="Q391" s="512"/>
      <c r="R391" s="512"/>
      <c r="S391" s="512"/>
      <c r="T391" s="512"/>
      <c r="U391" s="512"/>
      <c r="V391" s="512"/>
      <c r="W391" s="512"/>
      <c r="X391" s="512"/>
      <c r="Y391" s="512"/>
      <c r="Z391" s="512"/>
      <c r="AA391" s="512"/>
      <c r="AB391" s="512"/>
      <c r="AC391" s="512"/>
      <c r="AM391" s="512"/>
      <c r="BC391" s="512"/>
      <c r="BM391" s="512"/>
    </row>
    <row r="392" spans="3:80" ht="15.75"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M392" s="512"/>
      <c r="BC392" s="512"/>
      <c r="BM392" s="512"/>
    </row>
    <row r="393" spans="3:80" ht="15.75">
      <c r="C393" s="512"/>
      <c r="D393" s="512"/>
      <c r="E393" s="512"/>
      <c r="F393" s="512"/>
      <c r="G393" s="512"/>
      <c r="H393" s="512"/>
      <c r="I393" s="512"/>
      <c r="J393" s="512"/>
      <c r="K393" s="512"/>
      <c r="L393" s="512"/>
      <c r="M393" s="512"/>
      <c r="N393" s="512"/>
      <c r="O393" s="512"/>
      <c r="P393" s="512"/>
      <c r="Q393" s="512"/>
      <c r="R393" s="512"/>
      <c r="S393" s="512"/>
      <c r="T393" s="512"/>
      <c r="U393" s="512"/>
      <c r="V393" s="512"/>
      <c r="W393" s="512"/>
      <c r="X393" s="512"/>
      <c r="Y393" s="512"/>
      <c r="Z393" s="512"/>
      <c r="AA393" s="512"/>
      <c r="AB393" s="512"/>
      <c r="AC393" s="512"/>
      <c r="AM393" s="512"/>
      <c r="BC393" s="512"/>
      <c r="BM393" s="512"/>
    </row>
    <row r="394" spans="3:80" ht="15.75">
      <c r="C394" s="512"/>
      <c r="D394" s="512"/>
      <c r="E394" s="512"/>
      <c r="F394" s="512"/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/>
      <c r="Z394" s="512"/>
      <c r="AA394" s="512"/>
      <c r="AB394" s="512"/>
      <c r="AC394" s="512"/>
      <c r="AM394" s="512"/>
      <c r="BC394" s="512"/>
      <c r="BM394" s="512"/>
    </row>
    <row r="395" spans="3:80" ht="15.75">
      <c r="C395" s="512"/>
      <c r="D395" s="512"/>
      <c r="E395" s="512"/>
      <c r="F395" s="512"/>
      <c r="G395" s="512"/>
      <c r="H395" s="512"/>
      <c r="I395" s="512"/>
      <c r="J395" s="512"/>
      <c r="K395" s="512"/>
      <c r="L395" s="512"/>
      <c r="M395" s="512"/>
      <c r="N395" s="512"/>
      <c r="O395" s="512"/>
      <c r="P395" s="512"/>
      <c r="Q395" s="512"/>
      <c r="R395" s="512"/>
      <c r="S395" s="512"/>
      <c r="T395" s="512"/>
      <c r="U395" s="512"/>
      <c r="V395" s="512"/>
      <c r="W395" s="512"/>
      <c r="X395" s="512"/>
      <c r="Y395" s="512"/>
      <c r="Z395" s="512"/>
      <c r="AA395" s="512"/>
      <c r="AB395" s="512"/>
      <c r="AC395" s="512"/>
      <c r="AM395" s="512"/>
      <c r="BC395" s="512"/>
      <c r="BM395" s="512"/>
    </row>
    <row r="396" spans="3:80" ht="15.75">
      <c r="C396" s="512"/>
      <c r="D396" s="512"/>
      <c r="E396" s="512"/>
      <c r="F396" s="512"/>
      <c r="G396" s="512"/>
      <c r="H396" s="512"/>
      <c r="I396" s="512"/>
      <c r="J396" s="512"/>
      <c r="K396" s="512"/>
      <c r="L396" s="512"/>
      <c r="M396" s="512"/>
      <c r="N396" s="512"/>
      <c r="O396" s="512"/>
      <c r="P396" s="512"/>
      <c r="Q396" s="512"/>
      <c r="R396" s="512"/>
      <c r="S396" s="512"/>
      <c r="T396" s="512"/>
      <c r="U396" s="512"/>
      <c r="V396" s="512"/>
      <c r="W396" s="512"/>
      <c r="X396" s="512"/>
      <c r="Y396" s="512"/>
      <c r="Z396" s="512"/>
      <c r="AA396" s="512"/>
      <c r="AB396" s="512"/>
      <c r="AC396" s="512"/>
      <c r="AM396" s="512"/>
      <c r="BC396" s="512"/>
      <c r="BM396" s="512"/>
    </row>
    <row r="397" spans="3:80" ht="15.75">
      <c r="C397" s="512"/>
      <c r="D397" s="512"/>
      <c r="E397" s="512"/>
      <c r="F397" s="512"/>
      <c r="G397" s="512"/>
      <c r="H397" s="512"/>
      <c r="I397" s="512"/>
      <c r="J397" s="512"/>
      <c r="K397" s="512"/>
      <c r="L397" s="512"/>
      <c r="M397" s="512"/>
      <c r="N397" s="512"/>
      <c r="O397" s="512"/>
      <c r="P397" s="512"/>
      <c r="Q397" s="512"/>
      <c r="R397" s="512"/>
      <c r="S397" s="512"/>
      <c r="T397" s="512"/>
      <c r="U397" s="512"/>
      <c r="V397" s="512"/>
      <c r="W397" s="512"/>
      <c r="X397" s="512"/>
      <c r="Y397" s="512"/>
      <c r="Z397" s="512"/>
      <c r="AA397" s="512"/>
      <c r="AB397" s="512"/>
      <c r="AC397" s="512"/>
      <c r="AM397" s="512"/>
      <c r="BC397" s="512"/>
      <c r="BM397" s="512"/>
    </row>
    <row r="398" spans="3:80" ht="15.75">
      <c r="C398" s="512"/>
      <c r="D398" s="512"/>
      <c r="E398" s="512"/>
      <c r="F398" s="512"/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/>
      <c r="Z398" s="512"/>
      <c r="AA398" s="512"/>
      <c r="AB398" s="512"/>
      <c r="AC398" s="512"/>
      <c r="AM398" s="512"/>
      <c r="BC398" s="512"/>
      <c r="BM398" s="512"/>
    </row>
    <row r="399" spans="3:80" ht="15.75">
      <c r="C399" s="512"/>
      <c r="D399" s="512"/>
      <c r="E399" s="512"/>
      <c r="F399" s="512"/>
      <c r="G399" s="512"/>
      <c r="H399" s="512"/>
      <c r="I399" s="512"/>
      <c r="J399" s="512"/>
      <c r="K399" s="512"/>
      <c r="L399" s="512"/>
      <c r="M399" s="512"/>
      <c r="N399" s="512"/>
      <c r="O399" s="512"/>
      <c r="P399" s="512"/>
      <c r="Q399" s="512"/>
      <c r="R399" s="512"/>
      <c r="S399" s="512"/>
      <c r="T399" s="512"/>
      <c r="U399" s="512"/>
      <c r="V399" s="512"/>
      <c r="W399" s="512"/>
      <c r="X399" s="512"/>
      <c r="Y399" s="512"/>
      <c r="Z399" s="512"/>
      <c r="AA399" s="512"/>
      <c r="AB399" s="512"/>
      <c r="AC399" s="512"/>
      <c r="AM399" s="512"/>
      <c r="BC399" s="512"/>
      <c r="BM399" s="512"/>
    </row>
    <row r="400" spans="3:80" ht="15.75">
      <c r="C400" s="512"/>
      <c r="D400" s="512"/>
      <c r="E400" s="512"/>
      <c r="F400" s="512"/>
      <c r="G400" s="512"/>
      <c r="H400" s="512"/>
      <c r="I400" s="512"/>
      <c r="J400" s="512"/>
      <c r="K400" s="512"/>
      <c r="L400" s="512"/>
      <c r="M400" s="512"/>
      <c r="N400" s="512"/>
      <c r="O400" s="512"/>
      <c r="P400" s="512"/>
      <c r="Q400" s="512"/>
      <c r="R400" s="512"/>
      <c r="S400" s="512"/>
      <c r="T400" s="512"/>
      <c r="U400" s="512"/>
      <c r="V400" s="512"/>
      <c r="W400" s="512"/>
      <c r="X400" s="512"/>
      <c r="Y400" s="512"/>
      <c r="Z400" s="512"/>
      <c r="AA400" s="512"/>
      <c r="AB400" s="512"/>
      <c r="AC400" s="512"/>
      <c r="AM400" s="512"/>
      <c r="BC400" s="512"/>
      <c r="BM400" s="512"/>
    </row>
    <row r="401" spans="3:65" ht="15.75">
      <c r="C401" s="512"/>
      <c r="D401" s="512"/>
      <c r="E401" s="512"/>
      <c r="F401" s="512"/>
      <c r="G401" s="512"/>
      <c r="H401" s="512"/>
      <c r="I401" s="512"/>
      <c r="J401" s="512"/>
      <c r="K401" s="512"/>
      <c r="L401" s="512"/>
      <c r="M401" s="512"/>
      <c r="N401" s="512"/>
      <c r="O401" s="512"/>
      <c r="P401" s="512"/>
      <c r="Q401" s="512"/>
      <c r="R401" s="512"/>
      <c r="S401" s="512"/>
      <c r="T401" s="512"/>
      <c r="U401" s="512"/>
      <c r="V401" s="512"/>
      <c r="W401" s="512"/>
      <c r="X401" s="512"/>
      <c r="Y401" s="512"/>
      <c r="Z401" s="512"/>
      <c r="AA401" s="512"/>
      <c r="AB401" s="512"/>
      <c r="AC401" s="512"/>
      <c r="AM401" s="512"/>
      <c r="BC401" s="512"/>
      <c r="BM401" s="512"/>
    </row>
    <row r="402" spans="3:65" ht="15.75">
      <c r="C402" s="512"/>
      <c r="D402" s="512"/>
      <c r="E402" s="512"/>
      <c r="F402" s="512"/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/>
      <c r="Z402" s="512"/>
      <c r="AA402" s="512"/>
      <c r="AB402" s="512"/>
      <c r="AC402" s="512"/>
      <c r="AM402" s="512"/>
      <c r="BC402" s="512"/>
      <c r="BM402" s="512"/>
    </row>
    <row r="403" spans="3:65" ht="15.75">
      <c r="AM403" s="512"/>
      <c r="BM403" s="512"/>
    </row>
    <row r="404" spans="3:65" ht="15.75">
      <c r="AM404" s="512"/>
      <c r="BM404" s="512"/>
    </row>
    <row r="405" spans="3:65" ht="15.75">
      <c r="AM405" s="512"/>
      <c r="BM405" s="512"/>
    </row>
  </sheetData>
  <sheetProtection formatCells="0"/>
  <mergeCells count="798">
    <mergeCell ref="C3:AA3"/>
    <mergeCell ref="AC3:BA3"/>
    <mergeCell ref="AY6:BA6"/>
    <mergeCell ref="C38:C39"/>
    <mergeCell ref="D38:F38"/>
    <mergeCell ref="G38:I38"/>
    <mergeCell ref="J38:L38"/>
    <mergeCell ref="M38:O38"/>
    <mergeCell ref="P38:R38"/>
    <mergeCell ref="S38:U38"/>
    <mergeCell ref="D21:AA21"/>
    <mergeCell ref="AD21:BA21"/>
    <mergeCell ref="V38:X38"/>
    <mergeCell ref="Y38:AA38"/>
    <mergeCell ref="AC38:AC39"/>
    <mergeCell ref="AD38:AF38"/>
    <mergeCell ref="AG38:AI38"/>
    <mergeCell ref="AJ38:AL38"/>
    <mergeCell ref="AM38:AO38"/>
    <mergeCell ref="AP38:AR38"/>
    <mergeCell ref="AS38:AU38"/>
    <mergeCell ref="AV38:AX38"/>
    <mergeCell ref="AY38:BA38"/>
    <mergeCell ref="BC3:CA3"/>
    <mergeCell ref="D4:AA4"/>
    <mergeCell ref="AD4:BA4"/>
    <mergeCell ref="BD4:CA4"/>
    <mergeCell ref="D5:AA5"/>
    <mergeCell ref="AC5:AC6"/>
    <mergeCell ref="AD5:BA5"/>
    <mergeCell ref="BC5:BC6"/>
    <mergeCell ref="BD5:CA5"/>
    <mergeCell ref="D6:F6"/>
    <mergeCell ref="G6:I6"/>
    <mergeCell ref="J6:L6"/>
    <mergeCell ref="M6:O6"/>
    <mergeCell ref="P6:R6"/>
    <mergeCell ref="S6:U6"/>
    <mergeCell ref="V6:X6"/>
    <mergeCell ref="Y6:AA6"/>
    <mergeCell ref="AD6:AF6"/>
    <mergeCell ref="AG6:AI6"/>
    <mergeCell ref="AJ6:AL6"/>
    <mergeCell ref="AM6:AO6"/>
    <mergeCell ref="AP6:AR6"/>
    <mergeCell ref="AS6:AU6"/>
    <mergeCell ref="AV6:AX6"/>
    <mergeCell ref="BD6:BF6"/>
    <mergeCell ref="BG6:BI6"/>
    <mergeCell ref="BJ6:BL6"/>
    <mergeCell ref="BM6:BO6"/>
    <mergeCell ref="BP6:BR6"/>
    <mergeCell ref="BS6:BU6"/>
    <mergeCell ref="BV6:BX6"/>
    <mergeCell ref="BY6:CA6"/>
    <mergeCell ref="C20:AA20"/>
    <mergeCell ref="AC20:BA20"/>
    <mergeCell ref="BC20:CA20"/>
    <mergeCell ref="C5:C6"/>
    <mergeCell ref="BD21:CA21"/>
    <mergeCell ref="C22:C23"/>
    <mergeCell ref="D22:F22"/>
    <mergeCell ref="G22:I22"/>
    <mergeCell ref="J22:L22"/>
    <mergeCell ref="M22:O22"/>
    <mergeCell ref="P22:R22"/>
    <mergeCell ref="S22:U22"/>
    <mergeCell ref="V22:X22"/>
    <mergeCell ref="Y22:AA22"/>
    <mergeCell ref="AC22:AC23"/>
    <mergeCell ref="AD22:AF22"/>
    <mergeCell ref="AG22:AI22"/>
    <mergeCell ref="AJ22:AL22"/>
    <mergeCell ref="AM22:AO22"/>
    <mergeCell ref="AP22:AR22"/>
    <mergeCell ref="AS22:AU22"/>
    <mergeCell ref="AV22:AX22"/>
    <mergeCell ref="AY22:BA22"/>
    <mergeCell ref="BC22:BC23"/>
    <mergeCell ref="BD22:BF22"/>
    <mergeCell ref="BG22:BI22"/>
    <mergeCell ref="BJ22:BL22"/>
    <mergeCell ref="BM22:BO22"/>
    <mergeCell ref="BP22:BR22"/>
    <mergeCell ref="BS22:BU22"/>
    <mergeCell ref="BV22:BX22"/>
    <mergeCell ref="BY22:CA22"/>
    <mergeCell ref="C36:AA36"/>
    <mergeCell ref="AC36:BA36"/>
    <mergeCell ref="BC36:CA36"/>
    <mergeCell ref="D37:AA37"/>
    <mergeCell ref="AD37:BA37"/>
    <mergeCell ref="BD37:CA37"/>
    <mergeCell ref="BC38:BC39"/>
    <mergeCell ref="BD38:BF38"/>
    <mergeCell ref="BG38:BI38"/>
    <mergeCell ref="BJ38:BL38"/>
    <mergeCell ref="BM38:BO38"/>
    <mergeCell ref="BP38:BR38"/>
    <mergeCell ref="BS38:BU38"/>
    <mergeCell ref="BV38:BX38"/>
    <mergeCell ref="BY38:CA38"/>
    <mergeCell ref="C52:AA52"/>
    <mergeCell ref="AC52:BA52"/>
    <mergeCell ref="BC52:CA52"/>
    <mergeCell ref="D53:AA53"/>
    <mergeCell ref="AD53:BA53"/>
    <mergeCell ref="BD53:CA53"/>
    <mergeCell ref="C54:C55"/>
    <mergeCell ref="D54:F54"/>
    <mergeCell ref="G54:I54"/>
    <mergeCell ref="J54:L54"/>
    <mergeCell ref="M54:O54"/>
    <mergeCell ref="P54:R54"/>
    <mergeCell ref="S54:U54"/>
    <mergeCell ref="V54:X54"/>
    <mergeCell ref="Y54:AA54"/>
    <mergeCell ref="AC54:AC55"/>
    <mergeCell ref="AD54:AF54"/>
    <mergeCell ref="AG54:AI54"/>
    <mergeCell ref="AJ54:AL54"/>
    <mergeCell ref="AM54:AO54"/>
    <mergeCell ref="AP54:AR54"/>
    <mergeCell ref="AS54:AU54"/>
    <mergeCell ref="AV54:AX54"/>
    <mergeCell ref="AY54:BA54"/>
    <mergeCell ref="BC54:BC55"/>
    <mergeCell ref="BD54:BF54"/>
    <mergeCell ref="BG54:BI54"/>
    <mergeCell ref="BJ54:BL54"/>
    <mergeCell ref="BM54:BO54"/>
    <mergeCell ref="BP54:BR54"/>
    <mergeCell ref="BS54:BU54"/>
    <mergeCell ref="BV54:BX54"/>
    <mergeCell ref="BY54:CA54"/>
    <mergeCell ref="C68:AA68"/>
    <mergeCell ref="AC68:BA68"/>
    <mergeCell ref="BC68:CA68"/>
    <mergeCell ref="D69:AA69"/>
    <mergeCell ref="AD69:BA69"/>
    <mergeCell ref="BD69:CA69"/>
    <mergeCell ref="C70:C71"/>
    <mergeCell ref="D70:F70"/>
    <mergeCell ref="G70:I70"/>
    <mergeCell ref="J70:L70"/>
    <mergeCell ref="M70:O70"/>
    <mergeCell ref="P70:R70"/>
    <mergeCell ref="S70:U70"/>
    <mergeCell ref="V70:X70"/>
    <mergeCell ref="Y70:AA70"/>
    <mergeCell ref="AC70:AC71"/>
    <mergeCell ref="AD70:AF70"/>
    <mergeCell ref="AG70:AI70"/>
    <mergeCell ref="AJ70:AL70"/>
    <mergeCell ref="AM70:AO70"/>
    <mergeCell ref="AP70:AR70"/>
    <mergeCell ref="AS70:AU70"/>
    <mergeCell ref="AV70:AX70"/>
    <mergeCell ref="AY70:BA70"/>
    <mergeCell ref="BC70:BC71"/>
    <mergeCell ref="BD70:BF70"/>
    <mergeCell ref="BG70:BI70"/>
    <mergeCell ref="BJ70:BL70"/>
    <mergeCell ref="BM70:BO70"/>
    <mergeCell ref="BP70:BR70"/>
    <mergeCell ref="BS70:BU70"/>
    <mergeCell ref="BV70:BX70"/>
    <mergeCell ref="BY70:CA70"/>
    <mergeCell ref="C84:AA84"/>
    <mergeCell ref="AC84:BA84"/>
    <mergeCell ref="BC84:CA84"/>
    <mergeCell ref="D85:AA85"/>
    <mergeCell ref="AD85:BA85"/>
    <mergeCell ref="BD85:CA85"/>
    <mergeCell ref="C86:C87"/>
    <mergeCell ref="D86:F86"/>
    <mergeCell ref="G86:I86"/>
    <mergeCell ref="J86:L86"/>
    <mergeCell ref="M86:O86"/>
    <mergeCell ref="P86:R86"/>
    <mergeCell ref="S86:U86"/>
    <mergeCell ref="V86:X86"/>
    <mergeCell ref="Y86:AA86"/>
    <mergeCell ref="AC86:AC87"/>
    <mergeCell ref="AD86:AF86"/>
    <mergeCell ref="AG86:AI86"/>
    <mergeCell ref="AJ86:AL86"/>
    <mergeCell ref="AM86:AO86"/>
    <mergeCell ref="AP86:AR86"/>
    <mergeCell ref="AS86:AU86"/>
    <mergeCell ref="AV86:AX86"/>
    <mergeCell ref="AY86:BA86"/>
    <mergeCell ref="BC86:BC87"/>
    <mergeCell ref="BD86:BF86"/>
    <mergeCell ref="BG86:BI86"/>
    <mergeCell ref="BJ86:BL86"/>
    <mergeCell ref="BM86:BO86"/>
    <mergeCell ref="BP86:BR86"/>
    <mergeCell ref="BS86:BU86"/>
    <mergeCell ref="BV86:BX86"/>
    <mergeCell ref="BY86:CA86"/>
    <mergeCell ref="C100:AA100"/>
    <mergeCell ref="AC100:BA100"/>
    <mergeCell ref="BC100:CA100"/>
    <mergeCell ref="D101:AA101"/>
    <mergeCell ref="AD101:BA101"/>
    <mergeCell ref="BD101:CA101"/>
    <mergeCell ref="C102:C103"/>
    <mergeCell ref="D102:F102"/>
    <mergeCell ref="G102:I102"/>
    <mergeCell ref="J102:L102"/>
    <mergeCell ref="M102:O102"/>
    <mergeCell ref="P102:R102"/>
    <mergeCell ref="S102:U102"/>
    <mergeCell ref="V102:X102"/>
    <mergeCell ref="Y102:AA102"/>
    <mergeCell ref="AC102:AC103"/>
    <mergeCell ref="AD102:AF102"/>
    <mergeCell ref="AG102:AI102"/>
    <mergeCell ref="AJ102:AL102"/>
    <mergeCell ref="AM102:AO102"/>
    <mergeCell ref="AP102:AR102"/>
    <mergeCell ref="AS102:AU102"/>
    <mergeCell ref="AV102:AX102"/>
    <mergeCell ref="AY102:BA102"/>
    <mergeCell ref="BC102:BC103"/>
    <mergeCell ref="BD102:BF102"/>
    <mergeCell ref="BG102:BI102"/>
    <mergeCell ref="BJ102:BL102"/>
    <mergeCell ref="BM102:BO102"/>
    <mergeCell ref="BP102:BR102"/>
    <mergeCell ref="BS102:BU102"/>
    <mergeCell ref="BV102:BX102"/>
    <mergeCell ref="BY102:CA102"/>
    <mergeCell ref="C116:AA116"/>
    <mergeCell ref="AC116:BA116"/>
    <mergeCell ref="BC116:CA116"/>
    <mergeCell ref="D117:AA117"/>
    <mergeCell ref="AD117:BA117"/>
    <mergeCell ref="BD117:CA117"/>
    <mergeCell ref="C118:C119"/>
    <mergeCell ref="D118:F118"/>
    <mergeCell ref="G118:I118"/>
    <mergeCell ref="J118:L118"/>
    <mergeCell ref="M118:O118"/>
    <mergeCell ref="P118:R118"/>
    <mergeCell ref="S118:U118"/>
    <mergeCell ref="V118:X118"/>
    <mergeCell ref="Y118:AA118"/>
    <mergeCell ref="AC118:AC119"/>
    <mergeCell ref="AD118:AF118"/>
    <mergeCell ref="AG118:AI118"/>
    <mergeCell ref="AJ118:AL118"/>
    <mergeCell ref="AM118:AO118"/>
    <mergeCell ref="AP118:AR118"/>
    <mergeCell ref="AS118:AU118"/>
    <mergeCell ref="AV118:AX118"/>
    <mergeCell ref="AY118:BA118"/>
    <mergeCell ref="BC118:BC119"/>
    <mergeCell ref="BD118:BF118"/>
    <mergeCell ref="BG118:BI118"/>
    <mergeCell ref="BJ118:BL118"/>
    <mergeCell ref="BM118:BO118"/>
    <mergeCell ref="BP118:BR118"/>
    <mergeCell ref="BS118:BU118"/>
    <mergeCell ref="BV118:BX118"/>
    <mergeCell ref="BY118:CA118"/>
    <mergeCell ref="C132:AA132"/>
    <mergeCell ref="AC132:BA132"/>
    <mergeCell ref="BC132:CA132"/>
    <mergeCell ref="D133:AA133"/>
    <mergeCell ref="AD133:BA133"/>
    <mergeCell ref="BD133:CA133"/>
    <mergeCell ref="C134:C135"/>
    <mergeCell ref="D134:F134"/>
    <mergeCell ref="G134:I134"/>
    <mergeCell ref="J134:L134"/>
    <mergeCell ref="M134:O134"/>
    <mergeCell ref="P134:R134"/>
    <mergeCell ref="S134:U134"/>
    <mergeCell ref="V134:X134"/>
    <mergeCell ref="Y134:AA134"/>
    <mergeCell ref="AC134:AC135"/>
    <mergeCell ref="AD134:AF134"/>
    <mergeCell ref="AG134:AI134"/>
    <mergeCell ref="AJ134:AL134"/>
    <mergeCell ref="AM134:AO134"/>
    <mergeCell ref="AP134:AR134"/>
    <mergeCell ref="AS134:AU134"/>
    <mergeCell ref="AV134:AX134"/>
    <mergeCell ref="AY134:BA134"/>
    <mergeCell ref="BC134:BC135"/>
    <mergeCell ref="BD134:BF134"/>
    <mergeCell ref="BG134:BI134"/>
    <mergeCell ref="BJ134:BL134"/>
    <mergeCell ref="BM134:BO134"/>
    <mergeCell ref="BP134:BR134"/>
    <mergeCell ref="BS134:BU134"/>
    <mergeCell ref="BV134:BX134"/>
    <mergeCell ref="BY134:CA134"/>
    <mergeCell ref="C148:AA148"/>
    <mergeCell ref="AC148:BA148"/>
    <mergeCell ref="BC148:CA148"/>
    <mergeCell ref="D149:AA149"/>
    <mergeCell ref="AD149:BA149"/>
    <mergeCell ref="BD149:CA149"/>
    <mergeCell ref="C150:C151"/>
    <mergeCell ref="D150:F150"/>
    <mergeCell ref="G150:I150"/>
    <mergeCell ref="J150:L150"/>
    <mergeCell ref="M150:O150"/>
    <mergeCell ref="P150:R150"/>
    <mergeCell ref="S150:U150"/>
    <mergeCell ref="V150:X150"/>
    <mergeCell ref="Y150:AA150"/>
    <mergeCell ref="AC150:AC151"/>
    <mergeCell ref="AD150:AF150"/>
    <mergeCell ref="AG150:AI150"/>
    <mergeCell ref="AJ150:AL150"/>
    <mergeCell ref="AM150:AO150"/>
    <mergeCell ref="AP150:AR150"/>
    <mergeCell ref="AS150:AU150"/>
    <mergeCell ref="AV150:AX150"/>
    <mergeCell ref="AY150:BA150"/>
    <mergeCell ref="BC150:BC151"/>
    <mergeCell ref="BD150:BF150"/>
    <mergeCell ref="BG150:BI150"/>
    <mergeCell ref="BJ150:BL150"/>
    <mergeCell ref="BM150:BO150"/>
    <mergeCell ref="BP150:BR150"/>
    <mergeCell ref="BS150:BU150"/>
    <mergeCell ref="BV150:BX150"/>
    <mergeCell ref="BY150:CA150"/>
    <mergeCell ref="C164:AA164"/>
    <mergeCell ref="AC164:BA164"/>
    <mergeCell ref="BC164:CA164"/>
    <mergeCell ref="D165:AA165"/>
    <mergeCell ref="AD165:BA165"/>
    <mergeCell ref="BD165:CA165"/>
    <mergeCell ref="C166:C167"/>
    <mergeCell ref="D166:F166"/>
    <mergeCell ref="G166:I166"/>
    <mergeCell ref="J166:L166"/>
    <mergeCell ref="M166:O166"/>
    <mergeCell ref="P166:R166"/>
    <mergeCell ref="S166:U166"/>
    <mergeCell ref="V166:X166"/>
    <mergeCell ref="Y166:AA166"/>
    <mergeCell ref="AC166:AC167"/>
    <mergeCell ref="AD166:AF166"/>
    <mergeCell ref="AG166:AI166"/>
    <mergeCell ref="AJ166:AL166"/>
    <mergeCell ref="AM166:AO166"/>
    <mergeCell ref="AP166:AR166"/>
    <mergeCell ref="AS166:AU166"/>
    <mergeCell ref="AV166:AX166"/>
    <mergeCell ref="AY166:BA166"/>
    <mergeCell ref="BC166:BC167"/>
    <mergeCell ref="BD166:BF166"/>
    <mergeCell ref="BG166:BI166"/>
    <mergeCell ref="BJ166:BL166"/>
    <mergeCell ref="BM166:BO166"/>
    <mergeCell ref="BP166:BR166"/>
    <mergeCell ref="BS166:BU166"/>
    <mergeCell ref="BV166:BX166"/>
    <mergeCell ref="BY166:CA166"/>
    <mergeCell ref="C180:AA180"/>
    <mergeCell ref="AC180:BA180"/>
    <mergeCell ref="BC180:CA180"/>
    <mergeCell ref="D181:AA181"/>
    <mergeCell ref="AD181:BA181"/>
    <mergeCell ref="BD181:CA181"/>
    <mergeCell ref="C182:C183"/>
    <mergeCell ref="D182:F182"/>
    <mergeCell ref="G182:I182"/>
    <mergeCell ref="J182:L182"/>
    <mergeCell ref="M182:O182"/>
    <mergeCell ref="P182:R182"/>
    <mergeCell ref="S182:U182"/>
    <mergeCell ref="V182:X182"/>
    <mergeCell ref="Y182:AA182"/>
    <mergeCell ref="AC182:AC183"/>
    <mergeCell ref="AD182:AF182"/>
    <mergeCell ref="AG182:AI182"/>
    <mergeCell ref="AJ182:AL182"/>
    <mergeCell ref="AM182:AO182"/>
    <mergeCell ref="AP182:AR182"/>
    <mergeCell ref="AS182:AU182"/>
    <mergeCell ref="AV182:AX182"/>
    <mergeCell ref="AY182:BA182"/>
    <mergeCell ref="BC182:BC183"/>
    <mergeCell ref="BD182:BF182"/>
    <mergeCell ref="BG182:BI182"/>
    <mergeCell ref="BJ182:BL182"/>
    <mergeCell ref="BM182:BO182"/>
    <mergeCell ref="BP182:BR182"/>
    <mergeCell ref="BS182:BU182"/>
    <mergeCell ref="BV182:BX182"/>
    <mergeCell ref="BY182:CA182"/>
    <mergeCell ref="C212:AA212"/>
    <mergeCell ref="AC212:BA212"/>
    <mergeCell ref="BC212:CA212"/>
    <mergeCell ref="D213:AA213"/>
    <mergeCell ref="AD213:BA213"/>
    <mergeCell ref="BD213:CA213"/>
    <mergeCell ref="C214:C215"/>
    <mergeCell ref="D214:F214"/>
    <mergeCell ref="G214:I214"/>
    <mergeCell ref="J214:L214"/>
    <mergeCell ref="M214:O214"/>
    <mergeCell ref="P214:R214"/>
    <mergeCell ref="S214:U214"/>
    <mergeCell ref="V214:X214"/>
    <mergeCell ref="Y214:AA214"/>
    <mergeCell ref="AC214:AC215"/>
    <mergeCell ref="AD214:AF214"/>
    <mergeCell ref="AG214:AI214"/>
    <mergeCell ref="AJ214:AL214"/>
    <mergeCell ref="AM214:AO214"/>
    <mergeCell ref="AP214:AR214"/>
    <mergeCell ref="AS214:AU214"/>
    <mergeCell ref="AV214:AX214"/>
    <mergeCell ref="AY214:BA214"/>
    <mergeCell ref="BC214:BC215"/>
    <mergeCell ref="BD214:BF214"/>
    <mergeCell ref="BG214:BI214"/>
    <mergeCell ref="BJ214:BL214"/>
    <mergeCell ref="BM214:BO214"/>
    <mergeCell ref="BP214:BR214"/>
    <mergeCell ref="BS214:BU214"/>
    <mergeCell ref="BV214:BX214"/>
    <mergeCell ref="BY214:CA214"/>
    <mergeCell ref="C228:AA228"/>
    <mergeCell ref="AC228:BA228"/>
    <mergeCell ref="BC228:CA228"/>
    <mergeCell ref="D229:AA229"/>
    <mergeCell ref="AD229:BA229"/>
    <mergeCell ref="BD229:CA229"/>
    <mergeCell ref="C230:C231"/>
    <mergeCell ref="D230:F230"/>
    <mergeCell ref="G230:I230"/>
    <mergeCell ref="J230:L230"/>
    <mergeCell ref="M230:O230"/>
    <mergeCell ref="P230:R230"/>
    <mergeCell ref="S230:U230"/>
    <mergeCell ref="V230:X230"/>
    <mergeCell ref="Y230:AA230"/>
    <mergeCell ref="AC230:AC231"/>
    <mergeCell ref="AD230:AF230"/>
    <mergeCell ref="AG230:AI230"/>
    <mergeCell ref="AJ230:AL230"/>
    <mergeCell ref="AM230:AO230"/>
    <mergeCell ref="AP230:AR230"/>
    <mergeCell ref="AS230:AU230"/>
    <mergeCell ref="AV230:AX230"/>
    <mergeCell ref="AY230:BA230"/>
    <mergeCell ref="BC230:BC231"/>
    <mergeCell ref="BD230:BF230"/>
    <mergeCell ref="BG230:BI230"/>
    <mergeCell ref="BJ230:BL230"/>
    <mergeCell ref="BM230:BO230"/>
    <mergeCell ref="BP230:BR230"/>
    <mergeCell ref="BS230:BU230"/>
    <mergeCell ref="BV230:BX230"/>
    <mergeCell ref="BY230:CA230"/>
    <mergeCell ref="C244:AA244"/>
    <mergeCell ref="AC244:BA244"/>
    <mergeCell ref="BC244:CA244"/>
    <mergeCell ref="D245:AA245"/>
    <mergeCell ref="AD245:BA245"/>
    <mergeCell ref="BD245:CA245"/>
    <mergeCell ref="C246:C247"/>
    <mergeCell ref="D246:F246"/>
    <mergeCell ref="G246:I246"/>
    <mergeCell ref="J246:L246"/>
    <mergeCell ref="M246:O246"/>
    <mergeCell ref="P246:R246"/>
    <mergeCell ref="S246:U246"/>
    <mergeCell ref="V246:X246"/>
    <mergeCell ref="Y246:AA246"/>
    <mergeCell ref="AC246:AC247"/>
    <mergeCell ref="AD246:AF246"/>
    <mergeCell ref="AG246:AI246"/>
    <mergeCell ref="AJ246:AL246"/>
    <mergeCell ref="AM246:AO246"/>
    <mergeCell ref="AP246:AR246"/>
    <mergeCell ref="AS246:AU246"/>
    <mergeCell ref="AV246:AX246"/>
    <mergeCell ref="AY246:BA246"/>
    <mergeCell ref="BC246:BC247"/>
    <mergeCell ref="BD246:BF246"/>
    <mergeCell ref="BG246:BI246"/>
    <mergeCell ref="BJ246:BL246"/>
    <mergeCell ref="BM246:BO246"/>
    <mergeCell ref="BP246:BR246"/>
    <mergeCell ref="BS246:BU246"/>
    <mergeCell ref="BV246:BX246"/>
    <mergeCell ref="BY246:CA246"/>
    <mergeCell ref="C260:AA260"/>
    <mergeCell ref="AC260:BA260"/>
    <mergeCell ref="BC260:CA260"/>
    <mergeCell ref="D261:AA261"/>
    <mergeCell ref="AD261:BA261"/>
    <mergeCell ref="BD261:CA261"/>
    <mergeCell ref="C262:C263"/>
    <mergeCell ref="D262:F262"/>
    <mergeCell ref="G262:I262"/>
    <mergeCell ref="J262:L262"/>
    <mergeCell ref="M262:O262"/>
    <mergeCell ref="P262:R262"/>
    <mergeCell ref="S262:U262"/>
    <mergeCell ref="V262:X262"/>
    <mergeCell ref="Y262:AA262"/>
    <mergeCell ref="AC262:AC263"/>
    <mergeCell ref="AD262:AF262"/>
    <mergeCell ref="AG262:AI262"/>
    <mergeCell ref="AJ262:AL262"/>
    <mergeCell ref="AM262:AO262"/>
    <mergeCell ref="AP262:AR262"/>
    <mergeCell ref="AS262:AU262"/>
    <mergeCell ref="AV262:AX262"/>
    <mergeCell ref="AY262:BA262"/>
    <mergeCell ref="BC262:BC263"/>
    <mergeCell ref="BD262:BF262"/>
    <mergeCell ref="BG262:BI262"/>
    <mergeCell ref="BJ262:BL262"/>
    <mergeCell ref="BM262:BO262"/>
    <mergeCell ref="BP262:BR262"/>
    <mergeCell ref="BS262:BU262"/>
    <mergeCell ref="BV262:BX262"/>
    <mergeCell ref="BY262:CA262"/>
    <mergeCell ref="C276:AA276"/>
    <mergeCell ref="AC276:BA276"/>
    <mergeCell ref="BC276:CA276"/>
    <mergeCell ref="D277:AA277"/>
    <mergeCell ref="AD277:BA277"/>
    <mergeCell ref="BD277:CA277"/>
    <mergeCell ref="C278:C279"/>
    <mergeCell ref="D278:F278"/>
    <mergeCell ref="G278:I278"/>
    <mergeCell ref="J278:L278"/>
    <mergeCell ref="M278:O278"/>
    <mergeCell ref="P278:R278"/>
    <mergeCell ref="S278:U278"/>
    <mergeCell ref="V278:X278"/>
    <mergeCell ref="Y278:AA278"/>
    <mergeCell ref="AC278:AC279"/>
    <mergeCell ref="AD278:AF278"/>
    <mergeCell ref="AG278:AI278"/>
    <mergeCell ref="AJ278:AL278"/>
    <mergeCell ref="AM278:AO278"/>
    <mergeCell ref="AP278:AR278"/>
    <mergeCell ref="AS278:AU278"/>
    <mergeCell ref="AV278:AX278"/>
    <mergeCell ref="AY278:BA278"/>
    <mergeCell ref="BC278:BC279"/>
    <mergeCell ref="BD278:BF278"/>
    <mergeCell ref="BG278:BI278"/>
    <mergeCell ref="BJ278:BL278"/>
    <mergeCell ref="BM278:BO278"/>
    <mergeCell ref="BP278:BR278"/>
    <mergeCell ref="BS278:BU278"/>
    <mergeCell ref="BV278:BX278"/>
    <mergeCell ref="BY278:CA278"/>
    <mergeCell ref="C292:AA292"/>
    <mergeCell ref="AC292:BA292"/>
    <mergeCell ref="BC292:CA292"/>
    <mergeCell ref="D293:AA293"/>
    <mergeCell ref="AD293:BA293"/>
    <mergeCell ref="BD293:CA293"/>
    <mergeCell ref="C294:C295"/>
    <mergeCell ref="D294:F294"/>
    <mergeCell ref="G294:I294"/>
    <mergeCell ref="J294:L294"/>
    <mergeCell ref="M294:O294"/>
    <mergeCell ref="P294:R294"/>
    <mergeCell ref="S294:U294"/>
    <mergeCell ref="V294:X294"/>
    <mergeCell ref="Y294:AA294"/>
    <mergeCell ref="AC294:AC295"/>
    <mergeCell ref="AD294:AF294"/>
    <mergeCell ref="AG294:AI294"/>
    <mergeCell ref="AJ294:AL294"/>
    <mergeCell ref="AM294:AO294"/>
    <mergeCell ref="AP294:AR294"/>
    <mergeCell ref="AS294:AU294"/>
    <mergeCell ref="AV294:AX294"/>
    <mergeCell ref="AY294:BA294"/>
    <mergeCell ref="BC294:BC295"/>
    <mergeCell ref="BD294:BF294"/>
    <mergeCell ref="BG294:BI294"/>
    <mergeCell ref="BJ294:BL294"/>
    <mergeCell ref="BM294:BO294"/>
    <mergeCell ref="BP294:BR294"/>
    <mergeCell ref="BS294:BU294"/>
    <mergeCell ref="BV294:BX294"/>
    <mergeCell ref="BY294:CA294"/>
    <mergeCell ref="C308:AA308"/>
    <mergeCell ref="AC308:BA308"/>
    <mergeCell ref="BC308:CA308"/>
    <mergeCell ref="D309:AA309"/>
    <mergeCell ref="AD309:BA309"/>
    <mergeCell ref="BD309:CA309"/>
    <mergeCell ref="C310:C311"/>
    <mergeCell ref="D310:F310"/>
    <mergeCell ref="G310:I310"/>
    <mergeCell ref="J310:L310"/>
    <mergeCell ref="M310:O310"/>
    <mergeCell ref="P310:R310"/>
    <mergeCell ref="S310:U310"/>
    <mergeCell ref="V310:X310"/>
    <mergeCell ref="Y310:AA310"/>
    <mergeCell ref="AC310:AC311"/>
    <mergeCell ref="AD310:AF310"/>
    <mergeCell ref="AG310:AI310"/>
    <mergeCell ref="AJ310:AL310"/>
    <mergeCell ref="AM310:AO310"/>
    <mergeCell ref="AP310:AR310"/>
    <mergeCell ref="AS310:AU310"/>
    <mergeCell ref="AV310:AX310"/>
    <mergeCell ref="AY310:BA310"/>
    <mergeCell ref="BC310:BC311"/>
    <mergeCell ref="BD310:BF310"/>
    <mergeCell ref="BG310:BI310"/>
    <mergeCell ref="BJ310:BL310"/>
    <mergeCell ref="BM310:BO310"/>
    <mergeCell ref="BP310:BR310"/>
    <mergeCell ref="BS310:BU310"/>
    <mergeCell ref="BV310:BX310"/>
    <mergeCell ref="BY310:CA310"/>
    <mergeCell ref="C324:AA324"/>
    <mergeCell ref="AC324:BA324"/>
    <mergeCell ref="BC324:CA324"/>
    <mergeCell ref="D325:AA325"/>
    <mergeCell ref="AD325:BA325"/>
    <mergeCell ref="BD325:CA325"/>
    <mergeCell ref="C326:C327"/>
    <mergeCell ref="D326:F326"/>
    <mergeCell ref="G326:I326"/>
    <mergeCell ref="J326:L326"/>
    <mergeCell ref="M326:O326"/>
    <mergeCell ref="P326:R326"/>
    <mergeCell ref="S326:U326"/>
    <mergeCell ref="V326:X326"/>
    <mergeCell ref="Y326:AA326"/>
    <mergeCell ref="AC326:AC327"/>
    <mergeCell ref="AD326:AF326"/>
    <mergeCell ref="AG326:AI326"/>
    <mergeCell ref="AJ326:AL326"/>
    <mergeCell ref="AM326:AO326"/>
    <mergeCell ref="AP326:AR326"/>
    <mergeCell ref="AS326:AU326"/>
    <mergeCell ref="AV326:AX326"/>
    <mergeCell ref="AY326:BA326"/>
    <mergeCell ref="BC326:BC327"/>
    <mergeCell ref="BD326:BF326"/>
    <mergeCell ref="BG326:BI326"/>
    <mergeCell ref="BJ326:BL326"/>
    <mergeCell ref="BM326:BO326"/>
    <mergeCell ref="BP326:BR326"/>
    <mergeCell ref="BS326:BU326"/>
    <mergeCell ref="BV326:BX326"/>
    <mergeCell ref="BY326:CA326"/>
    <mergeCell ref="C340:AA340"/>
    <mergeCell ref="AC340:BA340"/>
    <mergeCell ref="BC340:CA340"/>
    <mergeCell ref="D341:AA341"/>
    <mergeCell ref="AD341:BA341"/>
    <mergeCell ref="BD341:CA341"/>
    <mergeCell ref="C342:C343"/>
    <mergeCell ref="D342:F342"/>
    <mergeCell ref="G342:I342"/>
    <mergeCell ref="J342:L342"/>
    <mergeCell ref="M342:O342"/>
    <mergeCell ref="P342:R342"/>
    <mergeCell ref="S342:U342"/>
    <mergeCell ref="V342:X342"/>
    <mergeCell ref="Y342:AA342"/>
    <mergeCell ref="AC342:AC343"/>
    <mergeCell ref="AD342:AF342"/>
    <mergeCell ref="AG342:AI342"/>
    <mergeCell ref="AJ342:AL342"/>
    <mergeCell ref="AM342:AO342"/>
    <mergeCell ref="AP342:AR342"/>
    <mergeCell ref="AS342:AU342"/>
    <mergeCell ref="AV342:AX342"/>
    <mergeCell ref="AY342:BA342"/>
    <mergeCell ref="BC342:BC343"/>
    <mergeCell ref="BD342:BF342"/>
    <mergeCell ref="BG342:BI342"/>
    <mergeCell ref="BJ342:BL342"/>
    <mergeCell ref="BM342:BO342"/>
    <mergeCell ref="BP342:BR342"/>
    <mergeCell ref="BS342:BU342"/>
    <mergeCell ref="BV342:BX342"/>
    <mergeCell ref="BY342:CA342"/>
    <mergeCell ref="C356:AA356"/>
    <mergeCell ref="AC356:BA356"/>
    <mergeCell ref="BC356:CA356"/>
    <mergeCell ref="D357:AA357"/>
    <mergeCell ref="AD357:BA357"/>
    <mergeCell ref="BD357:CA357"/>
    <mergeCell ref="C358:C359"/>
    <mergeCell ref="D358:F358"/>
    <mergeCell ref="G358:I358"/>
    <mergeCell ref="J358:L358"/>
    <mergeCell ref="M358:O358"/>
    <mergeCell ref="P358:R358"/>
    <mergeCell ref="S358:U358"/>
    <mergeCell ref="V358:X358"/>
    <mergeCell ref="Y358:AA358"/>
    <mergeCell ref="AC358:AC359"/>
    <mergeCell ref="AD358:AF358"/>
    <mergeCell ref="AG358:AI358"/>
    <mergeCell ref="AJ358:AL358"/>
    <mergeCell ref="AM358:AO358"/>
    <mergeCell ref="AP358:AR358"/>
    <mergeCell ref="AS358:AU358"/>
    <mergeCell ref="AV358:AX358"/>
    <mergeCell ref="AY358:BA358"/>
    <mergeCell ref="BC358:BC359"/>
    <mergeCell ref="BD358:BF358"/>
    <mergeCell ref="BG358:BI358"/>
    <mergeCell ref="BJ358:BL358"/>
    <mergeCell ref="BM358:BO358"/>
    <mergeCell ref="BP358:BR358"/>
    <mergeCell ref="BS358:BU358"/>
    <mergeCell ref="BV358:BX358"/>
    <mergeCell ref="BY358:CA358"/>
    <mergeCell ref="C372:AA372"/>
    <mergeCell ref="AC372:BA372"/>
    <mergeCell ref="C373:AA373"/>
    <mergeCell ref="AC373:BA373"/>
    <mergeCell ref="C375:C376"/>
    <mergeCell ref="D375:AA375"/>
    <mergeCell ref="AC375:AC376"/>
    <mergeCell ref="AD375:BA375"/>
    <mergeCell ref="BC375:BC376"/>
    <mergeCell ref="D376:F376"/>
    <mergeCell ref="G376:I376"/>
    <mergeCell ref="J376:L376"/>
    <mergeCell ref="M376:O376"/>
    <mergeCell ref="P376:R376"/>
    <mergeCell ref="S376:U376"/>
    <mergeCell ref="V376:X376"/>
    <mergeCell ref="Y376:AA376"/>
    <mergeCell ref="AD376:AF376"/>
    <mergeCell ref="AG376:AI376"/>
    <mergeCell ref="BD375:CB375"/>
    <mergeCell ref="BC372:CB372"/>
    <mergeCell ref="BC373:CB373"/>
    <mergeCell ref="BS376:BU376"/>
    <mergeCell ref="BV376:BX376"/>
    <mergeCell ref="BY376:CA376"/>
    <mergeCell ref="AJ376:AL376"/>
    <mergeCell ref="AM376:AO376"/>
    <mergeCell ref="AP376:AR376"/>
    <mergeCell ref="AS376:AU376"/>
    <mergeCell ref="AV376:AX376"/>
    <mergeCell ref="AY376:BA376"/>
    <mergeCell ref="BD376:BF376"/>
    <mergeCell ref="BG376:BI376"/>
    <mergeCell ref="BJ376:BL376"/>
    <mergeCell ref="BM376:BO376"/>
    <mergeCell ref="BP376:BR376"/>
    <mergeCell ref="C196:AA196"/>
    <mergeCell ref="AC196:BA196"/>
    <mergeCell ref="BC196:CA196"/>
    <mergeCell ref="D197:AA197"/>
    <mergeCell ref="AD197:BA197"/>
    <mergeCell ref="BD197:CA197"/>
    <mergeCell ref="C198:C199"/>
    <mergeCell ref="D198:F198"/>
    <mergeCell ref="G198:I198"/>
    <mergeCell ref="J198:L198"/>
    <mergeCell ref="M198:O198"/>
    <mergeCell ref="P198:R198"/>
    <mergeCell ref="S198:U198"/>
    <mergeCell ref="V198:X198"/>
    <mergeCell ref="Y198:AA198"/>
    <mergeCell ref="AC198:AC199"/>
    <mergeCell ref="AD198:AF198"/>
    <mergeCell ref="AG198:AI198"/>
    <mergeCell ref="AJ198:AL198"/>
    <mergeCell ref="AM198:AO198"/>
    <mergeCell ref="AP198:AR198"/>
    <mergeCell ref="AS198:AU198"/>
    <mergeCell ref="AV198:AX198"/>
    <mergeCell ref="AY198:BA198"/>
    <mergeCell ref="BC198:BC199"/>
    <mergeCell ref="BD198:BF198"/>
    <mergeCell ref="BG198:BI198"/>
    <mergeCell ref="BJ198:BL198"/>
    <mergeCell ref="BM198:BO198"/>
    <mergeCell ref="BP198:BR198"/>
    <mergeCell ref="BS198:BU198"/>
    <mergeCell ref="BV198:BX198"/>
    <mergeCell ref="BY198:CA19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7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336600"/>
    <pageSetUpPr fitToPage="1"/>
  </sheetPr>
  <dimension ref="A1:L157"/>
  <sheetViews>
    <sheetView workbookViewId="0">
      <pane ySplit="4" topLeftCell="A140" activePane="bottomLeft" state="frozen"/>
      <selection pane="bottomLeft" activeCell="I156" sqref="I156:I157"/>
    </sheetView>
  </sheetViews>
  <sheetFormatPr defaultColWidth="9.140625" defaultRowHeight="15"/>
  <cols>
    <col min="1" max="1" width="9.140625" style="121"/>
    <col min="2" max="2" width="24.42578125" style="121" customWidth="1"/>
    <col min="3" max="3" width="18.7109375" style="121" customWidth="1"/>
    <col min="4" max="4" width="12.85546875" style="121" customWidth="1"/>
    <col min="5" max="7" width="15.42578125" style="121" customWidth="1"/>
    <col min="8" max="8" width="14.28515625" style="121" customWidth="1"/>
    <col min="9" max="9" width="13.28515625" style="121" customWidth="1"/>
    <col min="10" max="16384" width="9.140625" style="121"/>
  </cols>
  <sheetData>
    <row r="1" spans="1:10" ht="21">
      <c r="A1" s="1257" t="s">
        <v>712</v>
      </c>
      <c r="B1" s="1257"/>
      <c r="C1" s="1257"/>
      <c r="D1" s="1257"/>
      <c r="E1" s="1257"/>
      <c r="F1" s="1257"/>
      <c r="G1" s="1257"/>
      <c r="H1" s="1257"/>
      <c r="I1" s="1257"/>
    </row>
    <row r="2" spans="1:10" ht="21">
      <c r="A2" s="1438" t="s">
        <v>886</v>
      </c>
      <c r="B2" s="1438"/>
      <c r="C2" s="1438"/>
      <c r="D2" s="1438"/>
      <c r="E2" s="1438"/>
      <c r="F2" s="1438"/>
      <c r="G2" s="1438"/>
      <c r="H2" s="1438"/>
      <c r="I2" s="1438"/>
      <c r="J2" s="228"/>
    </row>
    <row r="3" spans="1:10" ht="21">
      <c r="A3" s="230" t="s">
        <v>592</v>
      </c>
      <c r="B3" s="229"/>
      <c r="C3" s="229"/>
      <c r="D3" s="229"/>
      <c r="E3" s="229"/>
      <c r="F3" s="229"/>
      <c r="G3" s="229"/>
      <c r="H3" s="229"/>
      <c r="I3" s="229"/>
      <c r="J3" s="228"/>
    </row>
    <row r="4" spans="1:10" ht="60.75" customHeight="1">
      <c r="A4" s="231" t="s">
        <v>1</v>
      </c>
      <c r="B4" s="193" t="s">
        <v>155</v>
      </c>
      <c r="C4" s="193" t="s">
        <v>333</v>
      </c>
      <c r="D4" s="193" t="s">
        <v>334</v>
      </c>
      <c r="E4" s="193" t="s">
        <v>335</v>
      </c>
      <c r="F4" s="193" t="s">
        <v>336</v>
      </c>
      <c r="G4" s="193" t="s">
        <v>337</v>
      </c>
      <c r="H4" s="193" t="s">
        <v>338</v>
      </c>
      <c r="I4" s="194" t="s">
        <v>6</v>
      </c>
    </row>
    <row r="5" spans="1:10" ht="18.75" customHeight="1">
      <c r="A5" s="1435">
        <v>1</v>
      </c>
      <c r="B5" s="1436" t="s">
        <v>15</v>
      </c>
      <c r="C5" s="218" t="s">
        <v>339</v>
      </c>
      <c r="D5" s="218">
        <v>1658</v>
      </c>
      <c r="E5" s="218">
        <v>1863</v>
      </c>
      <c r="F5" s="218">
        <v>2049</v>
      </c>
      <c r="G5" s="218">
        <v>2555</v>
      </c>
      <c r="H5" s="218">
        <v>320</v>
      </c>
      <c r="I5" s="225">
        <f>D5+E5+F5+G5+H5</f>
        <v>8445</v>
      </c>
    </row>
    <row r="6" spans="1:10" ht="18.75" customHeight="1">
      <c r="A6" s="1435"/>
      <c r="B6" s="1437"/>
      <c r="C6" s="218" t="s">
        <v>340</v>
      </c>
      <c r="D6" s="218">
        <v>1561</v>
      </c>
      <c r="E6" s="218">
        <v>1856</v>
      </c>
      <c r="F6" s="218">
        <v>2140</v>
      </c>
      <c r="G6" s="218">
        <v>2633</v>
      </c>
      <c r="H6" s="218">
        <v>255</v>
      </c>
      <c r="I6" s="225">
        <f t="shared" ref="I6:I50" si="0">D6+E6+F6+G6+H6</f>
        <v>8445</v>
      </c>
    </row>
    <row r="7" spans="1:10" ht="18.75" customHeight="1">
      <c r="A7" s="1435">
        <v>2</v>
      </c>
      <c r="B7" s="1436" t="s">
        <v>20</v>
      </c>
      <c r="C7" s="218" t="s">
        <v>339</v>
      </c>
      <c r="D7" s="218">
        <v>60</v>
      </c>
      <c r="E7" s="218">
        <v>72</v>
      </c>
      <c r="F7" s="218">
        <v>55</v>
      </c>
      <c r="G7" s="218">
        <v>70</v>
      </c>
      <c r="H7" s="218">
        <v>28</v>
      </c>
      <c r="I7" s="225">
        <f t="shared" si="0"/>
        <v>285</v>
      </c>
    </row>
    <row r="8" spans="1:10" ht="18.75" customHeight="1">
      <c r="A8" s="1435"/>
      <c r="B8" s="1437"/>
      <c r="C8" s="218" t="s">
        <v>340</v>
      </c>
      <c r="D8" s="218">
        <v>58</v>
      </c>
      <c r="E8" s="218">
        <v>91</v>
      </c>
      <c r="F8" s="218">
        <v>60</v>
      </c>
      <c r="G8" s="218">
        <v>55</v>
      </c>
      <c r="H8" s="218">
        <v>21</v>
      </c>
      <c r="I8" s="225">
        <f t="shared" si="0"/>
        <v>285</v>
      </c>
    </row>
    <row r="9" spans="1:10" ht="18.75" customHeight="1">
      <c r="A9" s="1435">
        <v>3</v>
      </c>
      <c r="B9" s="1436" t="s">
        <v>21</v>
      </c>
      <c r="C9" s="218" t="s">
        <v>339</v>
      </c>
      <c r="D9" s="218">
        <v>211</v>
      </c>
      <c r="E9" s="218">
        <v>355</v>
      </c>
      <c r="F9" s="218">
        <v>274</v>
      </c>
      <c r="G9" s="218">
        <v>280</v>
      </c>
      <c r="H9" s="218">
        <v>264</v>
      </c>
      <c r="I9" s="225">
        <f t="shared" si="0"/>
        <v>1384</v>
      </c>
    </row>
    <row r="10" spans="1:10" ht="18.75" customHeight="1">
      <c r="A10" s="1435"/>
      <c r="B10" s="1437"/>
      <c r="C10" s="218" t="s">
        <v>340</v>
      </c>
      <c r="D10" s="218">
        <v>240</v>
      </c>
      <c r="E10" s="218">
        <v>343</v>
      </c>
      <c r="F10" s="218">
        <v>292</v>
      </c>
      <c r="G10" s="218">
        <v>277</v>
      </c>
      <c r="H10" s="218">
        <v>232</v>
      </c>
      <c r="I10" s="225">
        <f t="shared" si="0"/>
        <v>1384</v>
      </c>
    </row>
    <row r="11" spans="1:10" ht="18.75" customHeight="1">
      <c r="A11" s="1435">
        <v>4</v>
      </c>
      <c r="B11" s="1436" t="s">
        <v>25</v>
      </c>
      <c r="C11" s="218" t="s">
        <v>339</v>
      </c>
      <c r="D11" s="218">
        <v>189</v>
      </c>
      <c r="E11" s="218">
        <v>206</v>
      </c>
      <c r="F11" s="218">
        <v>434</v>
      </c>
      <c r="G11" s="218">
        <v>404</v>
      </c>
      <c r="H11" s="218">
        <v>106</v>
      </c>
      <c r="I11" s="232">
        <f t="shared" si="0"/>
        <v>1339</v>
      </c>
    </row>
    <row r="12" spans="1:10" ht="18.75" customHeight="1">
      <c r="A12" s="1435"/>
      <c r="B12" s="1437"/>
      <c r="C12" s="218" t="s">
        <v>340</v>
      </c>
      <c r="D12" s="218">
        <v>219</v>
      </c>
      <c r="E12" s="218">
        <v>343</v>
      </c>
      <c r="F12" s="218">
        <v>389</v>
      </c>
      <c r="G12" s="218">
        <v>314</v>
      </c>
      <c r="H12" s="218">
        <v>74</v>
      </c>
      <c r="I12" s="232">
        <f t="shared" si="0"/>
        <v>1339</v>
      </c>
    </row>
    <row r="13" spans="1:10" s="561" customFormat="1" ht="18.75" customHeight="1">
      <c r="A13" s="1434">
        <v>5</v>
      </c>
      <c r="B13" s="1436" t="s">
        <v>27</v>
      </c>
      <c r="C13" s="166" t="s">
        <v>339</v>
      </c>
      <c r="D13" s="218">
        <v>553</v>
      </c>
      <c r="E13" s="218">
        <v>447</v>
      </c>
      <c r="F13" s="218">
        <v>296</v>
      </c>
      <c r="G13" s="218">
        <v>205</v>
      </c>
      <c r="H13" s="218">
        <v>257</v>
      </c>
      <c r="I13" s="232">
        <f t="shared" si="0"/>
        <v>1758</v>
      </c>
    </row>
    <row r="14" spans="1:10" s="561" customFormat="1" ht="18.75" customHeight="1">
      <c r="A14" s="1434"/>
      <c r="B14" s="1437"/>
      <c r="C14" s="166" t="s">
        <v>340</v>
      </c>
      <c r="D14" s="218">
        <v>432</v>
      </c>
      <c r="E14" s="218">
        <v>441</v>
      </c>
      <c r="F14" s="218">
        <v>338</v>
      </c>
      <c r="G14" s="218">
        <v>241</v>
      </c>
      <c r="H14" s="218">
        <v>306</v>
      </c>
      <c r="I14" s="232">
        <f t="shared" si="0"/>
        <v>1758</v>
      </c>
    </row>
    <row r="15" spans="1:10" s="561" customFormat="1" ht="18.75" customHeight="1">
      <c r="A15" s="1434">
        <v>6</v>
      </c>
      <c r="B15" s="1436" t="s">
        <v>29</v>
      </c>
      <c r="C15" s="166" t="s">
        <v>339</v>
      </c>
      <c r="D15" s="218">
        <v>49</v>
      </c>
      <c r="E15" s="218">
        <v>56</v>
      </c>
      <c r="F15" s="218">
        <v>91</v>
      </c>
      <c r="G15" s="218">
        <v>75</v>
      </c>
      <c r="H15" s="218">
        <v>93</v>
      </c>
      <c r="I15" s="232">
        <f t="shared" si="0"/>
        <v>364</v>
      </c>
    </row>
    <row r="16" spans="1:10" s="561" customFormat="1" ht="18.75" customHeight="1">
      <c r="A16" s="1434"/>
      <c r="B16" s="1437"/>
      <c r="C16" s="166" t="s">
        <v>340</v>
      </c>
      <c r="D16" s="218">
        <v>51</v>
      </c>
      <c r="E16" s="218">
        <v>71</v>
      </c>
      <c r="F16" s="218">
        <v>87</v>
      </c>
      <c r="G16" s="218">
        <v>78</v>
      </c>
      <c r="H16" s="218">
        <v>77</v>
      </c>
      <c r="I16" s="232">
        <f t="shared" si="0"/>
        <v>364</v>
      </c>
    </row>
    <row r="17" spans="1:9" s="561" customFormat="1" ht="18.75" customHeight="1">
      <c r="A17" s="1434">
        <v>7</v>
      </c>
      <c r="B17" s="1436" t="s">
        <v>141</v>
      </c>
      <c r="C17" s="166" t="s">
        <v>339</v>
      </c>
      <c r="D17" s="218">
        <v>138</v>
      </c>
      <c r="E17" s="218">
        <v>157</v>
      </c>
      <c r="F17" s="218">
        <v>284</v>
      </c>
      <c r="G17" s="218">
        <v>350</v>
      </c>
      <c r="H17" s="218">
        <v>313</v>
      </c>
      <c r="I17" s="232">
        <f t="shared" si="0"/>
        <v>1242</v>
      </c>
    </row>
    <row r="18" spans="1:9" s="561" customFormat="1" ht="18.75" customHeight="1">
      <c r="A18" s="1434"/>
      <c r="B18" s="1437"/>
      <c r="C18" s="166" t="s">
        <v>340</v>
      </c>
      <c r="D18" s="218">
        <v>127</v>
      </c>
      <c r="E18" s="218">
        <v>162</v>
      </c>
      <c r="F18" s="218">
        <v>279</v>
      </c>
      <c r="G18" s="218">
        <v>349</v>
      </c>
      <c r="H18" s="218">
        <v>325</v>
      </c>
      <c r="I18" s="232">
        <f t="shared" si="0"/>
        <v>1242</v>
      </c>
    </row>
    <row r="19" spans="1:9" s="561" customFormat="1" ht="18.75" customHeight="1">
      <c r="A19" s="1434">
        <v>8</v>
      </c>
      <c r="B19" s="1436" t="s">
        <v>40</v>
      </c>
      <c r="C19" s="166" t="s">
        <v>339</v>
      </c>
      <c r="D19" s="218">
        <v>414</v>
      </c>
      <c r="E19" s="218">
        <v>683</v>
      </c>
      <c r="F19" s="218">
        <v>1246</v>
      </c>
      <c r="G19" s="218">
        <v>1246</v>
      </c>
      <c r="H19" s="218">
        <v>763</v>
      </c>
      <c r="I19" s="232">
        <f t="shared" si="0"/>
        <v>4352</v>
      </c>
    </row>
    <row r="20" spans="1:9" s="561" customFormat="1" ht="18.75" customHeight="1">
      <c r="A20" s="1434"/>
      <c r="B20" s="1437"/>
      <c r="C20" s="166" t="s">
        <v>340</v>
      </c>
      <c r="D20" s="218">
        <v>333</v>
      </c>
      <c r="E20" s="218">
        <v>526</v>
      </c>
      <c r="F20" s="218">
        <v>1265</v>
      </c>
      <c r="G20" s="218">
        <v>1539</v>
      </c>
      <c r="H20" s="218">
        <v>689</v>
      </c>
      <c r="I20" s="232">
        <f t="shared" si="0"/>
        <v>4352</v>
      </c>
    </row>
    <row r="21" spans="1:9" s="561" customFormat="1" ht="18.75" customHeight="1">
      <c r="A21" s="1434">
        <v>9</v>
      </c>
      <c r="B21" s="1436" t="s">
        <v>44</v>
      </c>
      <c r="C21" s="166" t="s">
        <v>339</v>
      </c>
      <c r="D21" s="218">
        <v>683</v>
      </c>
      <c r="E21" s="218">
        <v>774</v>
      </c>
      <c r="F21" s="218">
        <v>945</v>
      </c>
      <c r="G21" s="218">
        <v>1118</v>
      </c>
      <c r="H21" s="218">
        <v>804</v>
      </c>
      <c r="I21" s="232">
        <f t="shared" si="0"/>
        <v>4324</v>
      </c>
    </row>
    <row r="22" spans="1:9" s="561" customFormat="1" ht="18.75" customHeight="1">
      <c r="A22" s="1434"/>
      <c r="B22" s="1437"/>
      <c r="C22" s="166" t="s">
        <v>340</v>
      </c>
      <c r="D22" s="218">
        <v>717</v>
      </c>
      <c r="E22" s="218">
        <v>728</v>
      </c>
      <c r="F22" s="218">
        <v>892</v>
      </c>
      <c r="G22" s="218">
        <v>1153</v>
      </c>
      <c r="H22" s="218">
        <v>834</v>
      </c>
      <c r="I22" s="232">
        <f t="shared" si="0"/>
        <v>4324</v>
      </c>
    </row>
    <row r="23" spans="1:9" s="561" customFormat="1" ht="18.75" customHeight="1">
      <c r="A23" s="1434">
        <v>10</v>
      </c>
      <c r="B23" s="1436" t="s">
        <v>51</v>
      </c>
      <c r="C23" s="166" t="s">
        <v>339</v>
      </c>
      <c r="D23" s="218">
        <v>1414</v>
      </c>
      <c r="E23" s="218">
        <v>699</v>
      </c>
      <c r="F23" s="218">
        <v>316</v>
      </c>
      <c r="G23" s="218">
        <v>250</v>
      </c>
      <c r="H23" s="218">
        <v>67</v>
      </c>
      <c r="I23" s="232">
        <f t="shared" si="0"/>
        <v>2746</v>
      </c>
    </row>
    <row r="24" spans="1:9" s="561" customFormat="1" ht="18.75" customHeight="1">
      <c r="A24" s="1434"/>
      <c r="B24" s="1437"/>
      <c r="C24" s="166" t="s">
        <v>340</v>
      </c>
      <c r="D24" s="218">
        <v>1190</v>
      </c>
      <c r="E24" s="218">
        <v>610</v>
      </c>
      <c r="F24" s="218">
        <v>655</v>
      </c>
      <c r="G24" s="218">
        <v>250</v>
      </c>
      <c r="H24" s="218">
        <v>41</v>
      </c>
      <c r="I24" s="232">
        <f t="shared" si="0"/>
        <v>2746</v>
      </c>
    </row>
    <row r="25" spans="1:9" s="561" customFormat="1" ht="18.75" customHeight="1">
      <c r="A25" s="1434">
        <v>11</v>
      </c>
      <c r="B25" s="1436" t="s">
        <v>57</v>
      </c>
      <c r="C25" s="166" t="s">
        <v>339</v>
      </c>
      <c r="D25" s="218">
        <v>119</v>
      </c>
      <c r="E25" s="218">
        <v>52</v>
      </c>
      <c r="F25" s="218">
        <v>144</v>
      </c>
      <c r="G25" s="218">
        <v>116</v>
      </c>
      <c r="H25" s="218">
        <v>16</v>
      </c>
      <c r="I25" s="232">
        <f t="shared" si="0"/>
        <v>447</v>
      </c>
    </row>
    <row r="26" spans="1:9" s="561" customFormat="1" ht="18.75" customHeight="1">
      <c r="A26" s="1434"/>
      <c r="B26" s="1437"/>
      <c r="C26" s="166" t="s">
        <v>340</v>
      </c>
      <c r="D26" s="218">
        <v>127</v>
      </c>
      <c r="E26" s="218">
        <v>48</v>
      </c>
      <c r="F26" s="218">
        <v>141</v>
      </c>
      <c r="G26" s="218">
        <v>117</v>
      </c>
      <c r="H26" s="218">
        <v>14</v>
      </c>
      <c r="I26" s="232">
        <f t="shared" si="0"/>
        <v>447</v>
      </c>
    </row>
    <row r="27" spans="1:9" ht="18.75" customHeight="1">
      <c r="A27" s="1434">
        <v>12</v>
      </c>
      <c r="B27" s="1433" t="s">
        <v>61</v>
      </c>
      <c r="C27" s="218" t="s">
        <v>339</v>
      </c>
      <c r="D27" s="218">
        <v>639</v>
      </c>
      <c r="E27" s="218">
        <v>530</v>
      </c>
      <c r="F27" s="218">
        <v>1107</v>
      </c>
      <c r="G27" s="218">
        <v>550</v>
      </c>
      <c r="H27" s="218">
        <v>2160</v>
      </c>
      <c r="I27" s="225">
        <f t="shared" si="0"/>
        <v>4986</v>
      </c>
    </row>
    <row r="28" spans="1:9" ht="18.75" customHeight="1">
      <c r="A28" s="1434"/>
      <c r="B28" s="1433"/>
      <c r="C28" s="218" t="s">
        <v>340</v>
      </c>
      <c r="D28" s="218">
        <v>280</v>
      </c>
      <c r="E28" s="218">
        <v>268</v>
      </c>
      <c r="F28" s="218">
        <v>875</v>
      </c>
      <c r="G28" s="218">
        <v>1328</v>
      </c>
      <c r="H28" s="218">
        <v>2235</v>
      </c>
      <c r="I28" s="232">
        <f t="shared" si="0"/>
        <v>4986</v>
      </c>
    </row>
    <row r="29" spans="1:9" ht="18.75" customHeight="1">
      <c r="A29" s="1434">
        <v>13</v>
      </c>
      <c r="B29" s="1433" t="s">
        <v>91</v>
      </c>
      <c r="C29" s="218" t="s">
        <v>339</v>
      </c>
      <c r="D29" s="218">
        <v>160</v>
      </c>
      <c r="E29" s="218">
        <v>130</v>
      </c>
      <c r="F29" s="218">
        <v>143</v>
      </c>
      <c r="G29" s="218">
        <v>135</v>
      </c>
      <c r="H29" s="218">
        <v>81</v>
      </c>
      <c r="I29" s="225">
        <f t="shared" si="0"/>
        <v>649</v>
      </c>
    </row>
    <row r="30" spans="1:9" ht="18.75" customHeight="1">
      <c r="A30" s="1434"/>
      <c r="B30" s="1433"/>
      <c r="C30" s="218" t="s">
        <v>340</v>
      </c>
      <c r="D30" s="218">
        <v>121</v>
      </c>
      <c r="E30" s="218">
        <v>115</v>
      </c>
      <c r="F30" s="218">
        <v>128</v>
      </c>
      <c r="G30" s="218">
        <v>191</v>
      </c>
      <c r="H30" s="218">
        <v>94</v>
      </c>
      <c r="I30" s="232">
        <f t="shared" si="0"/>
        <v>649</v>
      </c>
    </row>
    <row r="31" spans="1:9" ht="18.75" customHeight="1">
      <c r="A31" s="1434">
        <v>14</v>
      </c>
      <c r="B31" s="1433" t="s">
        <v>62</v>
      </c>
      <c r="C31" s="218" t="s">
        <v>339</v>
      </c>
      <c r="D31" s="218">
        <v>129</v>
      </c>
      <c r="E31" s="218">
        <v>188</v>
      </c>
      <c r="F31" s="218">
        <v>129</v>
      </c>
      <c r="G31" s="218">
        <v>115</v>
      </c>
      <c r="H31" s="218">
        <v>60</v>
      </c>
      <c r="I31" s="232">
        <f t="shared" si="0"/>
        <v>621</v>
      </c>
    </row>
    <row r="32" spans="1:9" ht="18.75" customHeight="1">
      <c r="A32" s="1434"/>
      <c r="B32" s="1433"/>
      <c r="C32" s="218" t="s">
        <v>340</v>
      </c>
      <c r="D32" s="218">
        <v>108</v>
      </c>
      <c r="E32" s="218">
        <v>154</v>
      </c>
      <c r="F32" s="218">
        <v>166</v>
      </c>
      <c r="G32" s="218">
        <v>143</v>
      </c>
      <c r="H32" s="218">
        <v>50</v>
      </c>
      <c r="I32" s="232">
        <f t="shared" si="0"/>
        <v>621</v>
      </c>
    </row>
    <row r="33" spans="1:9" ht="18.75" customHeight="1">
      <c r="A33" s="1434">
        <v>15</v>
      </c>
      <c r="B33" s="1433" t="s">
        <v>69</v>
      </c>
      <c r="C33" s="218" t="s">
        <v>339</v>
      </c>
      <c r="D33" s="218">
        <v>297</v>
      </c>
      <c r="E33" s="218">
        <v>206</v>
      </c>
      <c r="F33" s="218">
        <v>234</v>
      </c>
      <c r="G33" s="218">
        <v>229</v>
      </c>
      <c r="H33" s="218">
        <v>129</v>
      </c>
      <c r="I33" s="225">
        <f t="shared" si="0"/>
        <v>1095</v>
      </c>
    </row>
    <row r="34" spans="1:9" ht="18.75" customHeight="1">
      <c r="A34" s="1434"/>
      <c r="B34" s="1433"/>
      <c r="C34" s="218" t="s">
        <v>340</v>
      </c>
      <c r="D34" s="218">
        <v>292</v>
      </c>
      <c r="E34" s="218">
        <v>210</v>
      </c>
      <c r="F34" s="218">
        <v>245</v>
      </c>
      <c r="G34" s="218">
        <v>227</v>
      </c>
      <c r="H34" s="218">
        <v>121</v>
      </c>
      <c r="I34" s="225">
        <f t="shared" si="0"/>
        <v>1095</v>
      </c>
    </row>
    <row r="35" spans="1:9" ht="18.75" customHeight="1">
      <c r="A35" s="1434">
        <v>16</v>
      </c>
      <c r="B35" s="1433" t="s">
        <v>781</v>
      </c>
      <c r="C35" s="218" t="s">
        <v>339</v>
      </c>
      <c r="D35" s="218">
        <v>386</v>
      </c>
      <c r="E35" s="218">
        <v>354</v>
      </c>
      <c r="F35" s="218">
        <v>751</v>
      </c>
      <c r="G35" s="218">
        <v>783</v>
      </c>
      <c r="H35" s="218">
        <v>421</v>
      </c>
      <c r="I35" s="225">
        <f t="shared" si="0"/>
        <v>2695</v>
      </c>
    </row>
    <row r="36" spans="1:9" ht="18.75" customHeight="1">
      <c r="A36" s="1434"/>
      <c r="B36" s="1433"/>
      <c r="C36" s="218" t="s">
        <v>340</v>
      </c>
      <c r="D36" s="218">
        <v>298</v>
      </c>
      <c r="E36" s="218">
        <v>272</v>
      </c>
      <c r="F36" s="218">
        <v>957</v>
      </c>
      <c r="G36" s="218">
        <v>823</v>
      </c>
      <c r="H36" s="218">
        <v>345</v>
      </c>
      <c r="I36" s="225">
        <f t="shared" si="0"/>
        <v>2695</v>
      </c>
    </row>
    <row r="37" spans="1:9" ht="18.75" customHeight="1">
      <c r="A37" s="1434">
        <v>17</v>
      </c>
      <c r="B37" s="1433" t="s">
        <v>72</v>
      </c>
      <c r="C37" s="218" t="s">
        <v>339</v>
      </c>
      <c r="D37" s="218">
        <v>31</v>
      </c>
      <c r="E37" s="218">
        <v>313</v>
      </c>
      <c r="F37" s="218">
        <v>724</v>
      </c>
      <c r="G37" s="218">
        <v>1160</v>
      </c>
      <c r="H37" s="218">
        <v>872</v>
      </c>
      <c r="I37" s="225">
        <f t="shared" si="0"/>
        <v>3100</v>
      </c>
    </row>
    <row r="38" spans="1:9" ht="18.75" customHeight="1">
      <c r="A38" s="1434"/>
      <c r="B38" s="1433"/>
      <c r="C38" s="218" t="s">
        <v>340</v>
      </c>
      <c r="D38" s="218">
        <v>28</v>
      </c>
      <c r="E38" s="218">
        <v>293</v>
      </c>
      <c r="F38" s="218">
        <v>689</v>
      </c>
      <c r="G38" s="218">
        <v>916</v>
      </c>
      <c r="H38" s="218">
        <v>1174</v>
      </c>
      <c r="I38" s="225">
        <f t="shared" si="0"/>
        <v>3100</v>
      </c>
    </row>
    <row r="39" spans="1:9" ht="18.75" customHeight="1">
      <c r="A39" s="1434">
        <v>18</v>
      </c>
      <c r="B39" s="1433" t="s">
        <v>74</v>
      </c>
      <c r="C39" s="218" t="s">
        <v>339</v>
      </c>
      <c r="D39" s="218">
        <v>421</v>
      </c>
      <c r="E39" s="218">
        <v>427</v>
      </c>
      <c r="F39" s="218">
        <v>617</v>
      </c>
      <c r="G39" s="218">
        <v>426</v>
      </c>
      <c r="H39" s="218">
        <v>146</v>
      </c>
      <c r="I39" s="232">
        <f t="shared" si="0"/>
        <v>2037</v>
      </c>
    </row>
    <row r="40" spans="1:9" ht="18.75" customHeight="1">
      <c r="A40" s="1434"/>
      <c r="B40" s="1433"/>
      <c r="C40" s="218" t="s">
        <v>340</v>
      </c>
      <c r="D40" s="218">
        <v>565</v>
      </c>
      <c r="E40" s="218">
        <v>535</v>
      </c>
      <c r="F40" s="218">
        <v>554</v>
      </c>
      <c r="G40" s="218">
        <v>255</v>
      </c>
      <c r="H40" s="218">
        <v>128</v>
      </c>
      <c r="I40" s="225">
        <f t="shared" si="0"/>
        <v>2037</v>
      </c>
    </row>
    <row r="41" spans="1:9" ht="18.75" customHeight="1">
      <c r="A41" s="1434">
        <v>19</v>
      </c>
      <c r="B41" s="1433" t="s">
        <v>160</v>
      </c>
      <c r="C41" s="218" t="s">
        <v>339</v>
      </c>
      <c r="D41" s="218">
        <v>35</v>
      </c>
      <c r="E41" s="218">
        <v>74</v>
      </c>
      <c r="F41" s="218">
        <v>135</v>
      </c>
      <c r="G41" s="218">
        <v>678</v>
      </c>
      <c r="H41" s="218">
        <v>381</v>
      </c>
      <c r="I41" s="225">
        <f t="shared" si="0"/>
        <v>1303</v>
      </c>
    </row>
    <row r="42" spans="1:9" ht="18.75" customHeight="1">
      <c r="A42" s="1434"/>
      <c r="B42" s="1433"/>
      <c r="C42" s="218" t="s">
        <v>340</v>
      </c>
      <c r="D42" s="218">
        <v>59</v>
      </c>
      <c r="E42" s="218">
        <v>85</v>
      </c>
      <c r="F42" s="218">
        <v>219</v>
      </c>
      <c r="G42" s="218">
        <v>590</v>
      </c>
      <c r="H42" s="218">
        <v>350</v>
      </c>
      <c r="I42" s="225">
        <f t="shared" si="0"/>
        <v>1303</v>
      </c>
    </row>
    <row r="43" spans="1:9" ht="18.75" customHeight="1">
      <c r="A43" s="1434">
        <v>20</v>
      </c>
      <c r="B43" s="1433" t="s">
        <v>85</v>
      </c>
      <c r="C43" s="218" t="s">
        <v>339</v>
      </c>
      <c r="D43" s="218">
        <v>93</v>
      </c>
      <c r="E43" s="218">
        <v>84</v>
      </c>
      <c r="F43" s="218">
        <v>106</v>
      </c>
      <c r="G43" s="218">
        <v>177</v>
      </c>
      <c r="H43" s="218">
        <v>104</v>
      </c>
      <c r="I43" s="225">
        <f t="shared" si="0"/>
        <v>564</v>
      </c>
    </row>
    <row r="44" spans="1:9" ht="18.75" customHeight="1">
      <c r="A44" s="1434"/>
      <c r="B44" s="1433"/>
      <c r="C44" s="218" t="s">
        <v>340</v>
      </c>
      <c r="D44" s="218">
        <v>111</v>
      </c>
      <c r="E44" s="218">
        <v>89</v>
      </c>
      <c r="F44" s="218">
        <v>82</v>
      </c>
      <c r="G44" s="218">
        <v>168</v>
      </c>
      <c r="H44" s="218">
        <v>114</v>
      </c>
      <c r="I44" s="225">
        <f t="shared" si="0"/>
        <v>564</v>
      </c>
    </row>
    <row r="45" spans="1:9" ht="18.75" customHeight="1">
      <c r="A45" s="1434">
        <v>21</v>
      </c>
      <c r="B45" s="1433" t="s">
        <v>142</v>
      </c>
      <c r="C45" s="218" t="s">
        <v>339</v>
      </c>
      <c r="D45" s="218">
        <v>36</v>
      </c>
      <c r="E45" s="218">
        <v>49</v>
      </c>
      <c r="F45" s="218">
        <v>94</v>
      </c>
      <c r="G45" s="218">
        <v>132</v>
      </c>
      <c r="H45" s="218">
        <v>183</v>
      </c>
      <c r="I45" s="232">
        <f t="shared" si="0"/>
        <v>494</v>
      </c>
    </row>
    <row r="46" spans="1:9" ht="18.75" customHeight="1">
      <c r="A46" s="1434"/>
      <c r="B46" s="1433"/>
      <c r="C46" s="218" t="s">
        <v>340</v>
      </c>
      <c r="D46" s="218">
        <v>30</v>
      </c>
      <c r="E46" s="218">
        <v>24</v>
      </c>
      <c r="F46" s="218">
        <v>124</v>
      </c>
      <c r="G46" s="218">
        <v>192</v>
      </c>
      <c r="H46" s="218">
        <v>124</v>
      </c>
      <c r="I46" s="232">
        <f t="shared" si="0"/>
        <v>494</v>
      </c>
    </row>
    <row r="47" spans="1:9" ht="18.75" customHeight="1">
      <c r="A47" s="1434">
        <v>22</v>
      </c>
      <c r="B47" s="1433" t="s">
        <v>189</v>
      </c>
      <c r="C47" s="218" t="s">
        <v>339</v>
      </c>
      <c r="D47" s="218">
        <v>226</v>
      </c>
      <c r="E47" s="218">
        <v>201</v>
      </c>
      <c r="F47" s="218">
        <v>309</v>
      </c>
      <c r="G47" s="218">
        <v>405</v>
      </c>
      <c r="H47" s="218">
        <v>120</v>
      </c>
      <c r="I47" s="225">
        <f t="shared" si="0"/>
        <v>1261</v>
      </c>
    </row>
    <row r="48" spans="1:9" ht="18.75" customHeight="1">
      <c r="A48" s="1434"/>
      <c r="B48" s="1433"/>
      <c r="C48" s="218" t="s">
        <v>340</v>
      </c>
      <c r="D48" s="218">
        <v>183</v>
      </c>
      <c r="E48" s="218">
        <v>167</v>
      </c>
      <c r="F48" s="218">
        <v>290</v>
      </c>
      <c r="G48" s="218">
        <v>343</v>
      </c>
      <c r="H48" s="218">
        <v>278</v>
      </c>
      <c r="I48" s="225">
        <f t="shared" si="0"/>
        <v>1261</v>
      </c>
    </row>
    <row r="49" spans="1:12" ht="18.75" customHeight="1">
      <c r="A49" s="1434">
        <v>23</v>
      </c>
      <c r="B49" s="1433" t="s">
        <v>144</v>
      </c>
      <c r="C49" s="218" t="s">
        <v>339</v>
      </c>
      <c r="D49" s="218">
        <v>1061</v>
      </c>
      <c r="E49" s="218">
        <v>1740</v>
      </c>
      <c r="F49" s="218">
        <v>1605</v>
      </c>
      <c r="G49" s="218">
        <v>1227</v>
      </c>
      <c r="H49" s="218">
        <v>704</v>
      </c>
      <c r="I49" s="225">
        <f t="shared" si="0"/>
        <v>6337</v>
      </c>
    </row>
    <row r="50" spans="1:12" ht="18.75" customHeight="1">
      <c r="A50" s="1434"/>
      <c r="B50" s="1433"/>
      <c r="C50" s="218" t="s">
        <v>340</v>
      </c>
      <c r="D50" s="218">
        <v>1009</v>
      </c>
      <c r="E50" s="218">
        <v>1714</v>
      </c>
      <c r="F50" s="218">
        <v>1803</v>
      </c>
      <c r="G50" s="218">
        <v>1141</v>
      </c>
      <c r="H50" s="218">
        <v>670</v>
      </c>
      <c r="I50" s="225">
        <f t="shared" si="0"/>
        <v>6337</v>
      </c>
    </row>
    <row r="51" spans="1:12" ht="18.75" customHeight="1">
      <c r="A51" s="1318" t="s">
        <v>6</v>
      </c>
      <c r="B51" s="1318"/>
      <c r="C51" s="234" t="s">
        <v>339</v>
      </c>
      <c r="D51" s="227">
        <f>D5+D7+D9+D11+D13+D15+D17+D19+D21+D23+D25+D27+D31+D33+D35+D37+D39+D41+D43+D45+D47+D49+D29</f>
        <v>9002</v>
      </c>
      <c r="E51" s="227">
        <f t="shared" ref="E51:I52" si="1">E5+E7+E9+E11+E13+E15+E17+E19+E21+E23+E25+E27+E31+E33+E35+E37+E39+E41+E43+E45+E47+E49+E29</f>
        <v>9660</v>
      </c>
      <c r="F51" s="227">
        <f t="shared" si="1"/>
        <v>12088</v>
      </c>
      <c r="G51" s="227">
        <f t="shared" si="1"/>
        <v>12686</v>
      </c>
      <c r="H51" s="227">
        <f t="shared" si="1"/>
        <v>8392</v>
      </c>
      <c r="I51" s="227">
        <f t="shared" si="1"/>
        <v>51828</v>
      </c>
      <c r="L51" s="121" t="str">
        <f>IF(I51='Order of Birth B-7 12 13 14 15'!AA386,"True","False")</f>
        <v>True</v>
      </c>
    </row>
    <row r="52" spans="1:12" ht="18.75" customHeight="1">
      <c r="A52" s="1318"/>
      <c r="B52" s="1318"/>
      <c r="C52" s="234" t="s">
        <v>340</v>
      </c>
      <c r="D52" s="227">
        <f>D6+D8+D10+D12+D14+D16+D18+D20+D22+D24+D26+D28+D32+D34+D36+D38+D40+D42+D44+D46+D48+D50+D30</f>
        <v>8139</v>
      </c>
      <c r="E52" s="227">
        <f t="shared" si="1"/>
        <v>9145</v>
      </c>
      <c r="F52" s="227">
        <f t="shared" si="1"/>
        <v>12670</v>
      </c>
      <c r="G52" s="227">
        <f t="shared" si="1"/>
        <v>13323</v>
      </c>
      <c r="H52" s="227">
        <f t="shared" si="1"/>
        <v>8551</v>
      </c>
      <c r="I52" s="227">
        <f t="shared" si="1"/>
        <v>51828</v>
      </c>
    </row>
    <row r="54" spans="1:12" ht="21">
      <c r="A54" s="1257" t="s">
        <v>713</v>
      </c>
      <c r="B54" s="1257"/>
      <c r="C54" s="1257"/>
      <c r="D54" s="1257"/>
      <c r="E54" s="1257"/>
      <c r="F54" s="1257"/>
      <c r="G54" s="1257"/>
      <c r="H54" s="1257"/>
      <c r="I54" s="1257"/>
    </row>
    <row r="55" spans="1:12" s="130" customFormat="1" ht="18.75">
      <c r="A55" s="1441" t="s">
        <v>886</v>
      </c>
      <c r="B55" s="1441"/>
      <c r="C55" s="1441"/>
      <c r="D55" s="1441"/>
      <c r="E55" s="1441"/>
      <c r="F55" s="1441"/>
      <c r="G55" s="1441"/>
      <c r="H55" s="1441"/>
      <c r="I55" s="1441"/>
    </row>
    <row r="56" spans="1:12" s="130" customFormat="1" ht="15.75">
      <c r="A56" s="170" t="s">
        <v>592</v>
      </c>
    </row>
    <row r="57" spans="1:12" s="130" customFormat="1" ht="47.25">
      <c r="A57" s="192" t="s">
        <v>1</v>
      </c>
      <c r="B57" s="192" t="s">
        <v>155</v>
      </c>
      <c r="C57" s="192" t="s">
        <v>333</v>
      </c>
      <c r="D57" s="192" t="s">
        <v>334</v>
      </c>
      <c r="E57" s="192" t="s">
        <v>335</v>
      </c>
      <c r="F57" s="192" t="s">
        <v>336</v>
      </c>
      <c r="G57" s="192" t="s">
        <v>337</v>
      </c>
      <c r="H57" s="192" t="s">
        <v>338</v>
      </c>
      <c r="I57" s="192" t="s">
        <v>6</v>
      </c>
    </row>
    <row r="58" spans="1:12" s="130" customFormat="1" ht="18.75" customHeight="1">
      <c r="A58" s="1434">
        <v>1</v>
      </c>
      <c r="B58" s="1439" t="s">
        <v>15</v>
      </c>
      <c r="C58" s="166" t="s">
        <v>339</v>
      </c>
      <c r="D58" s="218">
        <v>3532</v>
      </c>
      <c r="E58" s="218">
        <v>5352</v>
      </c>
      <c r="F58" s="218">
        <v>6891</v>
      </c>
      <c r="G58" s="218">
        <v>9745</v>
      </c>
      <c r="H58" s="218">
        <v>4756</v>
      </c>
      <c r="I58" s="232">
        <f>D58+E58+F58+G58+H58</f>
        <v>30276</v>
      </c>
    </row>
    <row r="59" spans="1:12" s="130" customFormat="1" ht="18.75" customHeight="1">
      <c r="A59" s="1434"/>
      <c r="B59" s="1440"/>
      <c r="C59" s="166" t="s">
        <v>340</v>
      </c>
      <c r="D59" s="218">
        <v>3386</v>
      </c>
      <c r="E59" s="218">
        <v>5187</v>
      </c>
      <c r="F59" s="218">
        <v>7175</v>
      </c>
      <c r="G59" s="218">
        <v>10447</v>
      </c>
      <c r="H59" s="218">
        <v>4081</v>
      </c>
      <c r="I59" s="232">
        <f t="shared" ref="I59:I103" si="2">D59+E59+F59+G59+H59</f>
        <v>30276</v>
      </c>
    </row>
    <row r="60" spans="1:12" s="130" customFormat="1" ht="18.75" customHeight="1">
      <c r="A60" s="1434">
        <v>2</v>
      </c>
      <c r="B60" s="1439" t="s">
        <v>20</v>
      </c>
      <c r="C60" s="166" t="s">
        <v>339</v>
      </c>
      <c r="D60" s="218">
        <v>836</v>
      </c>
      <c r="E60" s="218">
        <v>2014</v>
      </c>
      <c r="F60" s="218">
        <v>1588</v>
      </c>
      <c r="G60" s="218">
        <v>1673</v>
      </c>
      <c r="H60" s="218">
        <v>1994</v>
      </c>
      <c r="I60" s="232">
        <f t="shared" si="2"/>
        <v>8105</v>
      </c>
    </row>
    <row r="61" spans="1:12" s="130" customFormat="1" ht="18.75" customHeight="1">
      <c r="A61" s="1434"/>
      <c r="B61" s="1440"/>
      <c r="C61" s="166" t="s">
        <v>340</v>
      </c>
      <c r="D61" s="218">
        <v>952</v>
      </c>
      <c r="E61" s="218">
        <v>2026</v>
      </c>
      <c r="F61" s="218">
        <v>1786</v>
      </c>
      <c r="G61" s="218">
        <v>1918</v>
      </c>
      <c r="H61" s="218">
        <v>1423</v>
      </c>
      <c r="I61" s="232">
        <f t="shared" si="2"/>
        <v>8105</v>
      </c>
    </row>
    <row r="62" spans="1:12" s="130" customFormat="1" ht="18.75" customHeight="1">
      <c r="A62" s="1434">
        <v>3</v>
      </c>
      <c r="B62" s="1439" t="s">
        <v>21</v>
      </c>
      <c r="C62" s="166" t="s">
        <v>339</v>
      </c>
      <c r="D62" s="218">
        <v>3245</v>
      </c>
      <c r="E62" s="218">
        <v>4527</v>
      </c>
      <c r="F62" s="218">
        <v>3286</v>
      </c>
      <c r="G62" s="218">
        <v>3492</v>
      </c>
      <c r="H62" s="218">
        <v>4719</v>
      </c>
      <c r="I62" s="232">
        <f t="shared" si="2"/>
        <v>19269</v>
      </c>
    </row>
    <row r="63" spans="1:12" s="130" customFormat="1" ht="18.75" customHeight="1">
      <c r="A63" s="1434"/>
      <c r="B63" s="1440"/>
      <c r="C63" s="166" t="s">
        <v>340</v>
      </c>
      <c r="D63" s="218">
        <v>3413</v>
      </c>
      <c r="E63" s="218">
        <v>4578</v>
      </c>
      <c r="F63" s="218">
        <v>3627</v>
      </c>
      <c r="G63" s="218">
        <v>3844</v>
      </c>
      <c r="H63" s="218">
        <v>3807</v>
      </c>
      <c r="I63" s="232">
        <f t="shared" si="2"/>
        <v>19269</v>
      </c>
    </row>
    <row r="64" spans="1:12" s="130" customFormat="1" ht="18.75" customHeight="1">
      <c r="A64" s="1434">
        <v>4</v>
      </c>
      <c r="B64" s="1439" t="s">
        <v>25</v>
      </c>
      <c r="C64" s="166" t="s">
        <v>339</v>
      </c>
      <c r="D64" s="218">
        <v>587</v>
      </c>
      <c r="E64" s="218">
        <v>1002</v>
      </c>
      <c r="F64" s="218">
        <v>2962</v>
      </c>
      <c r="G64" s="218">
        <v>3339</v>
      </c>
      <c r="H64" s="218">
        <v>1750</v>
      </c>
      <c r="I64" s="232">
        <f t="shared" si="2"/>
        <v>9640</v>
      </c>
    </row>
    <row r="65" spans="1:10" s="130" customFormat="1" ht="18.75" customHeight="1">
      <c r="A65" s="1434"/>
      <c r="B65" s="1440"/>
      <c r="C65" s="166" t="s">
        <v>340</v>
      </c>
      <c r="D65" s="218">
        <v>699</v>
      </c>
      <c r="E65" s="218">
        <v>1681</v>
      </c>
      <c r="F65" s="218">
        <v>3507</v>
      </c>
      <c r="G65" s="218">
        <v>2906</v>
      </c>
      <c r="H65" s="218">
        <v>847</v>
      </c>
      <c r="I65" s="232">
        <f t="shared" si="2"/>
        <v>9640</v>
      </c>
    </row>
    <row r="66" spans="1:10" s="565" customFormat="1" ht="18.75" customHeight="1">
      <c r="A66" s="1434">
        <v>5</v>
      </c>
      <c r="B66" s="1439" t="s">
        <v>27</v>
      </c>
      <c r="C66" s="166" t="s">
        <v>339</v>
      </c>
      <c r="D66" s="218">
        <v>3289</v>
      </c>
      <c r="E66" s="218">
        <v>2787</v>
      </c>
      <c r="F66" s="218">
        <v>2399</v>
      </c>
      <c r="G66" s="218">
        <v>2884</v>
      </c>
      <c r="H66" s="218">
        <v>2306</v>
      </c>
      <c r="I66" s="232">
        <f t="shared" si="2"/>
        <v>13665</v>
      </c>
    </row>
    <row r="67" spans="1:10" s="565" customFormat="1" ht="18.75" customHeight="1">
      <c r="A67" s="1434"/>
      <c r="B67" s="1440"/>
      <c r="C67" s="166" t="s">
        <v>340</v>
      </c>
      <c r="D67" s="218">
        <v>3364</v>
      </c>
      <c r="E67" s="218">
        <v>2627</v>
      </c>
      <c r="F67" s="218">
        <v>2497</v>
      </c>
      <c r="G67" s="218">
        <v>2906</v>
      </c>
      <c r="H67" s="218">
        <v>2271</v>
      </c>
      <c r="I67" s="232">
        <f t="shared" si="2"/>
        <v>13665</v>
      </c>
    </row>
    <row r="68" spans="1:10" s="561" customFormat="1" ht="18.75" customHeight="1">
      <c r="A68" s="1434">
        <v>6</v>
      </c>
      <c r="B68" s="1439" t="s">
        <v>29</v>
      </c>
      <c r="C68" s="166" t="s">
        <v>339</v>
      </c>
      <c r="D68" s="218">
        <v>332</v>
      </c>
      <c r="E68" s="218">
        <v>675</v>
      </c>
      <c r="F68" s="218">
        <v>1649</v>
      </c>
      <c r="G68" s="218">
        <v>839</v>
      </c>
      <c r="H68" s="218">
        <v>916</v>
      </c>
      <c r="I68" s="232">
        <f t="shared" si="2"/>
        <v>4411</v>
      </c>
    </row>
    <row r="69" spans="1:10" s="561" customFormat="1" ht="18.75" customHeight="1">
      <c r="A69" s="1434"/>
      <c r="B69" s="1440"/>
      <c r="C69" s="166" t="s">
        <v>340</v>
      </c>
      <c r="D69" s="218">
        <v>312</v>
      </c>
      <c r="E69" s="218">
        <v>840</v>
      </c>
      <c r="F69" s="218">
        <v>1587</v>
      </c>
      <c r="G69" s="218">
        <v>1019</v>
      </c>
      <c r="H69" s="218">
        <v>653</v>
      </c>
      <c r="I69" s="232">
        <f t="shared" si="2"/>
        <v>4411</v>
      </c>
    </row>
    <row r="70" spans="1:10" s="561" customFormat="1" ht="18.75" customHeight="1">
      <c r="A70" s="1434">
        <v>7</v>
      </c>
      <c r="B70" s="1439" t="s">
        <v>141</v>
      </c>
      <c r="C70" s="166" t="s">
        <v>339</v>
      </c>
      <c r="D70" s="218">
        <v>387</v>
      </c>
      <c r="E70" s="218">
        <v>1096</v>
      </c>
      <c r="F70" s="218">
        <v>2478</v>
      </c>
      <c r="G70" s="218">
        <v>2953</v>
      </c>
      <c r="H70" s="218">
        <v>1557</v>
      </c>
      <c r="I70" s="232">
        <f t="shared" si="2"/>
        <v>8471</v>
      </c>
    </row>
    <row r="71" spans="1:10" s="561" customFormat="1" ht="18.75" customHeight="1">
      <c r="A71" s="1434"/>
      <c r="B71" s="1440"/>
      <c r="C71" s="166" t="s">
        <v>340</v>
      </c>
      <c r="D71" s="218">
        <v>484</v>
      </c>
      <c r="E71" s="218">
        <v>1211</v>
      </c>
      <c r="F71" s="218">
        <v>2432</v>
      </c>
      <c r="G71" s="218">
        <v>2863</v>
      </c>
      <c r="H71" s="218">
        <v>1481</v>
      </c>
      <c r="I71" s="232">
        <f t="shared" si="2"/>
        <v>8471</v>
      </c>
    </row>
    <row r="72" spans="1:10" s="561" customFormat="1" ht="18.75" customHeight="1">
      <c r="A72" s="1434">
        <v>8</v>
      </c>
      <c r="B72" s="1439" t="s">
        <v>40</v>
      </c>
      <c r="C72" s="166" t="s">
        <v>339</v>
      </c>
      <c r="D72" s="218">
        <v>951</v>
      </c>
      <c r="E72" s="218">
        <v>1662</v>
      </c>
      <c r="F72" s="218">
        <v>2652</v>
      </c>
      <c r="G72" s="218">
        <v>7619</v>
      </c>
      <c r="H72" s="218">
        <v>4038</v>
      </c>
      <c r="I72" s="232">
        <f t="shared" si="2"/>
        <v>16922</v>
      </c>
    </row>
    <row r="73" spans="1:10" s="561" customFormat="1" ht="18.75" customHeight="1">
      <c r="A73" s="1434"/>
      <c r="B73" s="1440"/>
      <c r="C73" s="166" t="s">
        <v>340</v>
      </c>
      <c r="D73" s="218">
        <v>847</v>
      </c>
      <c r="E73" s="218">
        <v>1761</v>
      </c>
      <c r="F73" s="218">
        <v>3286</v>
      </c>
      <c r="G73" s="218">
        <v>6992</v>
      </c>
      <c r="H73" s="218">
        <v>4036</v>
      </c>
      <c r="I73" s="232">
        <f t="shared" si="2"/>
        <v>16922</v>
      </c>
    </row>
    <row r="74" spans="1:10" s="561" customFormat="1" ht="18.75" customHeight="1">
      <c r="A74" s="1434">
        <v>9</v>
      </c>
      <c r="B74" s="1439" t="s">
        <v>44</v>
      </c>
      <c r="C74" s="166" t="s">
        <v>339</v>
      </c>
      <c r="D74" s="218">
        <v>3551</v>
      </c>
      <c r="E74" s="218">
        <v>2686</v>
      </c>
      <c r="F74" s="218">
        <v>3238</v>
      </c>
      <c r="G74" s="218">
        <v>3235</v>
      </c>
      <c r="H74" s="218">
        <v>3142</v>
      </c>
      <c r="I74" s="232">
        <f t="shared" si="2"/>
        <v>15852</v>
      </c>
    </row>
    <row r="75" spans="1:10" s="561" customFormat="1" ht="18.75" customHeight="1">
      <c r="A75" s="1434"/>
      <c r="B75" s="1440"/>
      <c r="C75" s="166" t="s">
        <v>340</v>
      </c>
      <c r="D75" s="218">
        <v>2630</v>
      </c>
      <c r="E75" s="218">
        <v>3480</v>
      </c>
      <c r="F75" s="218">
        <v>3275</v>
      </c>
      <c r="G75" s="218">
        <v>3436</v>
      </c>
      <c r="H75" s="218">
        <v>3031</v>
      </c>
      <c r="I75" s="232">
        <f t="shared" si="2"/>
        <v>15852</v>
      </c>
    </row>
    <row r="76" spans="1:10" s="561" customFormat="1" ht="18.75" customHeight="1">
      <c r="A76" s="1434">
        <v>10</v>
      </c>
      <c r="B76" s="1439" t="s">
        <v>51</v>
      </c>
      <c r="C76" s="166" t="s">
        <v>339</v>
      </c>
      <c r="D76" s="218">
        <v>3123</v>
      </c>
      <c r="E76" s="218">
        <v>4090</v>
      </c>
      <c r="F76" s="218">
        <v>7847</v>
      </c>
      <c r="G76" s="218">
        <v>9819</v>
      </c>
      <c r="H76" s="218">
        <v>3120</v>
      </c>
      <c r="I76" s="232">
        <f t="shared" si="2"/>
        <v>27999</v>
      </c>
    </row>
    <row r="77" spans="1:10" s="561" customFormat="1" ht="18.75" customHeight="1">
      <c r="A77" s="1434"/>
      <c r="B77" s="1440"/>
      <c r="C77" s="166" t="s">
        <v>340</v>
      </c>
      <c r="D77" s="218">
        <v>4511</v>
      </c>
      <c r="E77" s="218">
        <v>4598</v>
      </c>
      <c r="F77" s="218">
        <v>6956</v>
      </c>
      <c r="G77" s="218">
        <v>8246</v>
      </c>
      <c r="H77" s="218">
        <v>3688</v>
      </c>
      <c r="I77" s="232">
        <f t="shared" si="2"/>
        <v>27999</v>
      </c>
    </row>
    <row r="78" spans="1:10" s="561" customFormat="1" ht="18.75" customHeight="1">
      <c r="A78" s="1434">
        <v>11</v>
      </c>
      <c r="B78" s="1439" t="s">
        <v>57</v>
      </c>
      <c r="C78" s="166" t="s">
        <v>339</v>
      </c>
      <c r="D78" s="218">
        <v>946</v>
      </c>
      <c r="E78" s="218">
        <v>933</v>
      </c>
      <c r="F78" s="218">
        <v>2254</v>
      </c>
      <c r="G78" s="218">
        <v>4732</v>
      </c>
      <c r="H78" s="218">
        <v>785</v>
      </c>
      <c r="I78" s="232">
        <f t="shared" si="2"/>
        <v>9650</v>
      </c>
    </row>
    <row r="79" spans="1:10" s="561" customFormat="1" ht="18.75" customHeight="1">
      <c r="A79" s="1434"/>
      <c r="B79" s="1440"/>
      <c r="C79" s="166" t="s">
        <v>340</v>
      </c>
      <c r="D79" s="218">
        <v>850</v>
      </c>
      <c r="E79" s="218">
        <v>1457</v>
      </c>
      <c r="F79" s="218">
        <v>2384</v>
      </c>
      <c r="G79" s="218">
        <v>4404</v>
      </c>
      <c r="H79" s="218">
        <v>555</v>
      </c>
      <c r="I79" s="232">
        <f t="shared" si="2"/>
        <v>9650</v>
      </c>
      <c r="J79" s="58"/>
    </row>
    <row r="80" spans="1:10" s="561" customFormat="1" ht="18.75" customHeight="1">
      <c r="A80" s="1434">
        <v>12</v>
      </c>
      <c r="B80" s="1442" t="s">
        <v>61</v>
      </c>
      <c r="C80" s="166" t="s">
        <v>339</v>
      </c>
      <c r="D80" s="218">
        <v>4928</v>
      </c>
      <c r="E80" s="218">
        <v>4876</v>
      </c>
      <c r="F80" s="218">
        <v>13650</v>
      </c>
      <c r="G80" s="218">
        <v>12112</v>
      </c>
      <c r="H80" s="218">
        <v>14108</v>
      </c>
      <c r="I80" s="232">
        <f t="shared" si="2"/>
        <v>49674</v>
      </c>
      <c r="J80" s="58"/>
    </row>
    <row r="81" spans="1:10" s="130" customFormat="1" ht="18.75" customHeight="1">
      <c r="A81" s="1434"/>
      <c r="B81" s="1442"/>
      <c r="C81" s="166" t="s">
        <v>340</v>
      </c>
      <c r="D81" s="218">
        <v>4063</v>
      </c>
      <c r="E81" s="218">
        <v>4662</v>
      </c>
      <c r="F81" s="218">
        <v>7887</v>
      </c>
      <c r="G81" s="218">
        <v>14813</v>
      </c>
      <c r="H81" s="218">
        <v>18249</v>
      </c>
      <c r="I81" s="232">
        <f t="shared" si="2"/>
        <v>49674</v>
      </c>
      <c r="J81" s="58"/>
    </row>
    <row r="82" spans="1:10" s="130" customFormat="1" ht="18.75" customHeight="1">
      <c r="A82" s="1434">
        <v>13</v>
      </c>
      <c r="B82" s="1433" t="s">
        <v>91</v>
      </c>
      <c r="C82" s="218" t="s">
        <v>339</v>
      </c>
      <c r="D82" s="218">
        <v>1359</v>
      </c>
      <c r="E82" s="218">
        <v>1298</v>
      </c>
      <c r="F82" s="218">
        <v>1252</v>
      </c>
      <c r="G82" s="218">
        <v>1003</v>
      </c>
      <c r="H82" s="218">
        <v>792</v>
      </c>
      <c r="I82" s="225">
        <f t="shared" si="2"/>
        <v>5704</v>
      </c>
      <c r="J82" s="58"/>
    </row>
    <row r="83" spans="1:10" s="130" customFormat="1" ht="18.75" customHeight="1">
      <c r="A83" s="1434"/>
      <c r="B83" s="1433"/>
      <c r="C83" s="218" t="s">
        <v>340</v>
      </c>
      <c r="D83" s="218">
        <v>1533</v>
      </c>
      <c r="E83" s="218">
        <v>1286</v>
      </c>
      <c r="F83" s="218">
        <v>1139</v>
      </c>
      <c r="G83" s="218">
        <v>1131</v>
      </c>
      <c r="H83" s="218">
        <v>615</v>
      </c>
      <c r="I83" s="232">
        <f t="shared" si="2"/>
        <v>5704</v>
      </c>
      <c r="J83" s="58"/>
    </row>
    <row r="84" spans="1:10" s="130" customFormat="1" ht="18.75" customHeight="1">
      <c r="A84" s="1434">
        <v>14</v>
      </c>
      <c r="B84" s="1442" t="s">
        <v>62</v>
      </c>
      <c r="C84" s="166" t="s">
        <v>339</v>
      </c>
      <c r="D84" s="218">
        <v>2642</v>
      </c>
      <c r="E84" s="218">
        <v>2492</v>
      </c>
      <c r="F84" s="218">
        <v>1278</v>
      </c>
      <c r="G84" s="218">
        <v>1249</v>
      </c>
      <c r="H84" s="218">
        <v>398</v>
      </c>
      <c r="I84" s="232">
        <f t="shared" si="2"/>
        <v>8059</v>
      </c>
      <c r="J84" s="58"/>
    </row>
    <row r="85" spans="1:10" s="130" customFormat="1" ht="18.75" customHeight="1">
      <c r="A85" s="1434"/>
      <c r="B85" s="1442"/>
      <c r="C85" s="166" t="s">
        <v>340</v>
      </c>
      <c r="D85" s="218">
        <v>2504</v>
      </c>
      <c r="E85" s="218">
        <v>2082</v>
      </c>
      <c r="F85" s="218">
        <v>1299</v>
      </c>
      <c r="G85" s="218">
        <v>1652</v>
      </c>
      <c r="H85" s="218">
        <v>522</v>
      </c>
      <c r="I85" s="232">
        <f t="shared" si="2"/>
        <v>8059</v>
      </c>
      <c r="J85" s="58"/>
    </row>
    <row r="86" spans="1:10" s="130" customFormat="1" ht="18.75" customHeight="1">
      <c r="A86" s="1434">
        <v>15</v>
      </c>
      <c r="B86" s="1442" t="s">
        <v>69</v>
      </c>
      <c r="C86" s="166" t="s">
        <v>339</v>
      </c>
      <c r="D86" s="218">
        <v>1603</v>
      </c>
      <c r="E86" s="218">
        <v>2232</v>
      </c>
      <c r="F86" s="218">
        <v>1759</v>
      </c>
      <c r="G86" s="218">
        <v>3729</v>
      </c>
      <c r="H86" s="218">
        <v>2168</v>
      </c>
      <c r="I86" s="232">
        <f t="shared" si="2"/>
        <v>11491</v>
      </c>
      <c r="J86" s="58"/>
    </row>
    <row r="87" spans="1:10" s="130" customFormat="1" ht="18.75" customHeight="1">
      <c r="A87" s="1434"/>
      <c r="B87" s="1442"/>
      <c r="C87" s="166" t="s">
        <v>340</v>
      </c>
      <c r="D87" s="218">
        <v>1284</v>
      </c>
      <c r="E87" s="218">
        <v>2213</v>
      </c>
      <c r="F87" s="218">
        <v>1801</v>
      </c>
      <c r="G87" s="218">
        <v>4053</v>
      </c>
      <c r="H87" s="218">
        <v>2140</v>
      </c>
      <c r="I87" s="232">
        <f t="shared" si="2"/>
        <v>11491</v>
      </c>
      <c r="J87" s="58"/>
    </row>
    <row r="88" spans="1:10" s="130" customFormat="1" ht="18.75" customHeight="1">
      <c r="A88" s="1434">
        <v>16</v>
      </c>
      <c r="B88" s="1442" t="s">
        <v>781</v>
      </c>
      <c r="C88" s="166" t="s">
        <v>339</v>
      </c>
      <c r="D88" s="218">
        <v>2036</v>
      </c>
      <c r="E88" s="218">
        <v>2268</v>
      </c>
      <c r="F88" s="218">
        <v>2227</v>
      </c>
      <c r="G88" s="218">
        <v>1762</v>
      </c>
      <c r="H88" s="218">
        <v>1207</v>
      </c>
      <c r="I88" s="232">
        <f t="shared" si="2"/>
        <v>9500</v>
      </c>
      <c r="J88" s="58"/>
    </row>
    <row r="89" spans="1:10" s="130" customFormat="1" ht="18.75" customHeight="1">
      <c r="A89" s="1434"/>
      <c r="B89" s="1442"/>
      <c r="C89" s="166" t="s">
        <v>340</v>
      </c>
      <c r="D89" s="218">
        <v>1873</v>
      </c>
      <c r="E89" s="218">
        <v>1959</v>
      </c>
      <c r="F89" s="218">
        <v>2307</v>
      </c>
      <c r="G89" s="218">
        <v>2133</v>
      </c>
      <c r="H89" s="218">
        <v>1228</v>
      </c>
      <c r="I89" s="232">
        <f t="shared" si="2"/>
        <v>9500</v>
      </c>
      <c r="J89" s="58"/>
    </row>
    <row r="90" spans="1:10" s="130" customFormat="1" ht="18.75" customHeight="1">
      <c r="A90" s="1434">
        <v>17</v>
      </c>
      <c r="B90" s="1442" t="s">
        <v>72</v>
      </c>
      <c r="C90" s="166" t="s">
        <v>339</v>
      </c>
      <c r="D90" s="218">
        <v>7</v>
      </c>
      <c r="E90" s="218">
        <v>349</v>
      </c>
      <c r="F90" s="218">
        <v>2433</v>
      </c>
      <c r="G90" s="218">
        <v>3327</v>
      </c>
      <c r="H90" s="218">
        <v>2741</v>
      </c>
      <c r="I90" s="232">
        <f t="shared" si="2"/>
        <v>8857</v>
      </c>
      <c r="J90" s="58"/>
    </row>
    <row r="91" spans="1:10" s="130" customFormat="1" ht="18.75" customHeight="1">
      <c r="A91" s="1434"/>
      <c r="B91" s="1442"/>
      <c r="C91" s="166" t="s">
        <v>340</v>
      </c>
      <c r="D91" s="218">
        <v>7</v>
      </c>
      <c r="E91" s="218">
        <v>301</v>
      </c>
      <c r="F91" s="218">
        <v>2697</v>
      </c>
      <c r="G91" s="218">
        <v>2805</v>
      </c>
      <c r="H91" s="218">
        <v>3047</v>
      </c>
      <c r="I91" s="232">
        <f t="shared" si="2"/>
        <v>8857</v>
      </c>
      <c r="J91" s="58"/>
    </row>
    <row r="92" spans="1:10" s="130" customFormat="1" ht="18.75" customHeight="1">
      <c r="A92" s="1434">
        <v>18</v>
      </c>
      <c r="B92" s="1442" t="s">
        <v>74</v>
      </c>
      <c r="C92" s="166" t="s">
        <v>339</v>
      </c>
      <c r="D92" s="218">
        <v>2477</v>
      </c>
      <c r="E92" s="218">
        <v>2962</v>
      </c>
      <c r="F92" s="218">
        <v>3884</v>
      </c>
      <c r="G92" s="218">
        <v>5915</v>
      </c>
      <c r="H92" s="218">
        <v>7982</v>
      </c>
      <c r="I92" s="232">
        <f t="shared" si="2"/>
        <v>23220</v>
      </c>
      <c r="J92" s="58"/>
    </row>
    <row r="93" spans="1:10" s="130" customFormat="1" ht="18.75" customHeight="1">
      <c r="A93" s="1434"/>
      <c r="B93" s="1442"/>
      <c r="C93" s="166" t="s">
        <v>340</v>
      </c>
      <c r="D93" s="218">
        <v>2413</v>
      </c>
      <c r="E93" s="218">
        <v>3157</v>
      </c>
      <c r="F93" s="218">
        <v>4884</v>
      </c>
      <c r="G93" s="218">
        <v>6110</v>
      </c>
      <c r="H93" s="218">
        <v>6656</v>
      </c>
      <c r="I93" s="232">
        <f t="shared" si="2"/>
        <v>23220</v>
      </c>
    </row>
    <row r="94" spans="1:10" s="130" customFormat="1" ht="18.75" customHeight="1">
      <c r="A94" s="1434">
        <v>19</v>
      </c>
      <c r="B94" s="1442" t="s">
        <v>160</v>
      </c>
      <c r="C94" s="166" t="s">
        <v>339</v>
      </c>
      <c r="D94" s="218">
        <v>309</v>
      </c>
      <c r="E94" s="218">
        <v>535</v>
      </c>
      <c r="F94" s="218">
        <v>961</v>
      </c>
      <c r="G94" s="218">
        <v>4198</v>
      </c>
      <c r="H94" s="218">
        <v>2005</v>
      </c>
      <c r="I94" s="232">
        <f t="shared" si="2"/>
        <v>8008</v>
      </c>
    </row>
    <row r="95" spans="1:10" s="130" customFormat="1" ht="18.75" customHeight="1">
      <c r="A95" s="1434"/>
      <c r="B95" s="1442"/>
      <c r="C95" s="166" t="s">
        <v>340</v>
      </c>
      <c r="D95" s="218">
        <v>404</v>
      </c>
      <c r="E95" s="218">
        <v>551</v>
      </c>
      <c r="F95" s="218">
        <v>899</v>
      </c>
      <c r="G95" s="218">
        <v>3876</v>
      </c>
      <c r="H95" s="218">
        <v>2278</v>
      </c>
      <c r="I95" s="232">
        <f t="shared" si="2"/>
        <v>8008</v>
      </c>
    </row>
    <row r="96" spans="1:10" s="130" customFormat="1" ht="18.75" customHeight="1">
      <c r="A96" s="1434">
        <v>20</v>
      </c>
      <c r="B96" s="1442" t="s">
        <v>85</v>
      </c>
      <c r="C96" s="166" t="s">
        <v>339</v>
      </c>
      <c r="D96" s="218">
        <v>2429</v>
      </c>
      <c r="E96" s="218">
        <v>1979</v>
      </c>
      <c r="F96" s="218">
        <v>2242</v>
      </c>
      <c r="G96" s="218">
        <v>3502</v>
      </c>
      <c r="H96" s="218">
        <v>2362</v>
      </c>
      <c r="I96" s="232">
        <f t="shared" si="2"/>
        <v>12514</v>
      </c>
    </row>
    <row r="97" spans="1:12" s="130" customFormat="1" ht="18.75" customHeight="1">
      <c r="A97" s="1434"/>
      <c r="B97" s="1442"/>
      <c r="C97" s="166" t="s">
        <v>340</v>
      </c>
      <c r="D97" s="218">
        <v>2366</v>
      </c>
      <c r="E97" s="218">
        <v>2067</v>
      </c>
      <c r="F97" s="218">
        <v>2023</v>
      </c>
      <c r="G97" s="218">
        <v>3672</v>
      </c>
      <c r="H97" s="218">
        <v>2386</v>
      </c>
      <c r="I97" s="232">
        <f t="shared" si="2"/>
        <v>12514</v>
      </c>
    </row>
    <row r="98" spans="1:12" s="130" customFormat="1" ht="18.75" customHeight="1">
      <c r="A98" s="1434">
        <v>21</v>
      </c>
      <c r="B98" s="1442" t="s">
        <v>142</v>
      </c>
      <c r="C98" s="166" t="s">
        <v>339</v>
      </c>
      <c r="D98" s="218">
        <v>2299</v>
      </c>
      <c r="E98" s="218">
        <v>2766</v>
      </c>
      <c r="F98" s="218">
        <v>3354</v>
      </c>
      <c r="G98" s="218">
        <v>2990</v>
      </c>
      <c r="H98" s="218">
        <v>3497</v>
      </c>
      <c r="I98" s="232">
        <f t="shared" si="2"/>
        <v>14906</v>
      </c>
    </row>
    <row r="99" spans="1:12" s="130" customFormat="1" ht="18.75" customHeight="1">
      <c r="A99" s="1434"/>
      <c r="B99" s="1442"/>
      <c r="C99" s="166" t="s">
        <v>340</v>
      </c>
      <c r="D99" s="218">
        <v>2288</v>
      </c>
      <c r="E99" s="218">
        <v>3261</v>
      </c>
      <c r="F99" s="218">
        <v>3339</v>
      </c>
      <c r="G99" s="218">
        <v>3095</v>
      </c>
      <c r="H99" s="218">
        <v>2923</v>
      </c>
      <c r="I99" s="232">
        <f t="shared" si="2"/>
        <v>14906</v>
      </c>
    </row>
    <row r="100" spans="1:12" s="130" customFormat="1" ht="18.75" customHeight="1">
      <c r="A100" s="1434">
        <v>22</v>
      </c>
      <c r="B100" s="1442" t="s">
        <v>189</v>
      </c>
      <c r="C100" s="166" t="s">
        <v>339</v>
      </c>
      <c r="D100" s="218">
        <v>669</v>
      </c>
      <c r="E100" s="218">
        <v>1354</v>
      </c>
      <c r="F100" s="218">
        <v>2203</v>
      </c>
      <c r="G100" s="218">
        <v>2126</v>
      </c>
      <c r="H100" s="218">
        <v>986</v>
      </c>
      <c r="I100" s="232">
        <f t="shared" si="2"/>
        <v>7338</v>
      </c>
    </row>
    <row r="101" spans="1:12" s="130" customFormat="1" ht="18.75" customHeight="1">
      <c r="A101" s="1434"/>
      <c r="B101" s="1442"/>
      <c r="C101" s="166" t="s">
        <v>340</v>
      </c>
      <c r="D101" s="218">
        <v>723</v>
      </c>
      <c r="E101" s="218">
        <v>1258</v>
      </c>
      <c r="F101" s="218">
        <v>2332</v>
      </c>
      <c r="G101" s="218">
        <v>2001</v>
      </c>
      <c r="H101" s="218">
        <v>1024</v>
      </c>
      <c r="I101" s="232">
        <f t="shared" si="2"/>
        <v>7338</v>
      </c>
    </row>
    <row r="102" spans="1:12" s="130" customFormat="1" ht="18.75" customHeight="1">
      <c r="A102" s="1434">
        <v>23</v>
      </c>
      <c r="B102" s="1442" t="s">
        <v>144</v>
      </c>
      <c r="C102" s="166" t="s">
        <v>339</v>
      </c>
      <c r="D102" s="218">
        <v>1088</v>
      </c>
      <c r="E102" s="218">
        <v>1707</v>
      </c>
      <c r="F102" s="218">
        <v>2644</v>
      </c>
      <c r="G102" s="218">
        <v>2053</v>
      </c>
      <c r="H102" s="218">
        <v>922</v>
      </c>
      <c r="I102" s="232">
        <f t="shared" si="2"/>
        <v>8414</v>
      </c>
    </row>
    <row r="103" spans="1:12" s="130" customFormat="1" ht="18.75" customHeight="1">
      <c r="A103" s="1434"/>
      <c r="B103" s="1442"/>
      <c r="C103" s="166" t="s">
        <v>340</v>
      </c>
      <c r="D103" s="218">
        <v>1054</v>
      </c>
      <c r="E103" s="218">
        <v>1650</v>
      </c>
      <c r="F103" s="218">
        <v>2332</v>
      </c>
      <c r="G103" s="218">
        <v>2120</v>
      </c>
      <c r="H103" s="218">
        <v>1258</v>
      </c>
      <c r="I103" s="232">
        <f t="shared" si="2"/>
        <v>8414</v>
      </c>
    </row>
    <row r="104" spans="1:12" s="130" customFormat="1" ht="18.75" customHeight="1">
      <c r="A104" s="1341" t="s">
        <v>6</v>
      </c>
      <c r="B104" s="1341"/>
      <c r="C104" s="233" t="s">
        <v>339</v>
      </c>
      <c r="D104" s="227">
        <f>D58+D60+D62+D64+D66+D68+D70+D72+D74+D76+D78+D80+D84+D86+D88+D90+D92+D94+D96+D98+D100+D102+D82</f>
        <v>42625</v>
      </c>
      <c r="E104" s="227">
        <f t="shared" ref="E104:I104" si="3">E58+E60+E62+E64+E66+E68+E70+E72+E74+E76+E78+E80+E84+E86+E88+E90+E92+E94+E96+E98+E100+E102+E82</f>
        <v>51642</v>
      </c>
      <c r="F104" s="227">
        <f t="shared" si="3"/>
        <v>75131</v>
      </c>
      <c r="G104" s="227">
        <f t="shared" si="3"/>
        <v>94296</v>
      </c>
      <c r="H104" s="227">
        <f t="shared" si="3"/>
        <v>68251</v>
      </c>
      <c r="I104" s="227">
        <f t="shared" si="3"/>
        <v>331945</v>
      </c>
      <c r="L104" s="121" t="str">
        <f>IF(I104='Order of Birth B-7 12 13 14 15'!BA386,"True","False")</f>
        <v>True</v>
      </c>
    </row>
    <row r="105" spans="1:12" s="130" customFormat="1" ht="18.75" customHeight="1">
      <c r="A105" s="1341"/>
      <c r="B105" s="1341"/>
      <c r="C105" s="233" t="s">
        <v>340</v>
      </c>
      <c r="D105" s="227">
        <f>D59+D61+D63+D65+D67+D69+D71+D73+D75+D77+D79+D81+D85+D87+D89+D91+D93+D95+D97+D99+D101+D103+D83</f>
        <v>41960</v>
      </c>
      <c r="E105" s="227">
        <f t="shared" ref="E105:I105" si="4">E59+E61+E63+E65+E67+E69+E71+E73+E75+E77+E79+E81+E85+E87+E89+E91+E93+E95+E97+E99+E101+E103+E83</f>
        <v>53893</v>
      </c>
      <c r="F105" s="227">
        <f t="shared" si="4"/>
        <v>71451</v>
      </c>
      <c r="G105" s="227">
        <f t="shared" si="4"/>
        <v>96442</v>
      </c>
      <c r="H105" s="227">
        <f t="shared" si="4"/>
        <v>68199</v>
      </c>
      <c r="I105" s="227">
        <f t="shared" si="4"/>
        <v>331945</v>
      </c>
    </row>
    <row r="107" spans="1:12">
      <c r="A107" s="121" t="s">
        <v>522</v>
      </c>
    </row>
    <row r="108" spans="1:12" ht="18.75">
      <c r="A108" s="1443" t="s">
        <v>523</v>
      </c>
      <c r="B108" s="1443"/>
      <c r="C108" s="1443"/>
      <c r="D108" s="1443"/>
      <c r="E108" s="1443"/>
      <c r="F108" s="1443"/>
      <c r="G108" s="1443"/>
      <c r="H108" s="1443"/>
      <c r="I108" s="1443"/>
    </row>
    <row r="109" spans="1:12" ht="47.25">
      <c r="A109" s="192" t="s">
        <v>1</v>
      </c>
      <c r="B109" s="192" t="s">
        <v>155</v>
      </c>
      <c r="C109" s="192" t="s">
        <v>333</v>
      </c>
      <c r="D109" s="192" t="s">
        <v>334</v>
      </c>
      <c r="E109" s="192" t="s">
        <v>335</v>
      </c>
      <c r="F109" s="192" t="s">
        <v>336</v>
      </c>
      <c r="G109" s="192" t="s">
        <v>337</v>
      </c>
      <c r="H109" s="192" t="s">
        <v>338</v>
      </c>
      <c r="I109" s="192" t="s">
        <v>6</v>
      </c>
    </row>
    <row r="110" spans="1:12" ht="18.75" customHeight="1">
      <c r="A110" s="1435">
        <v>1</v>
      </c>
      <c r="B110" s="1436" t="s">
        <v>15</v>
      </c>
      <c r="C110" s="218" t="s">
        <v>339</v>
      </c>
      <c r="D110" s="225">
        <f>D5+D58</f>
        <v>5190</v>
      </c>
      <c r="E110" s="225">
        <f t="shared" ref="E110:I110" si="5">E5+E58</f>
        <v>7215</v>
      </c>
      <c r="F110" s="225">
        <f t="shared" si="5"/>
        <v>8940</v>
      </c>
      <c r="G110" s="225">
        <f t="shared" si="5"/>
        <v>12300</v>
      </c>
      <c r="H110" s="225">
        <f t="shared" si="5"/>
        <v>5076</v>
      </c>
      <c r="I110" s="225">
        <f t="shared" si="5"/>
        <v>38721</v>
      </c>
    </row>
    <row r="111" spans="1:12" ht="18.75" customHeight="1">
      <c r="A111" s="1435"/>
      <c r="B111" s="1437"/>
      <c r="C111" s="218" t="s">
        <v>340</v>
      </c>
      <c r="D111" s="225">
        <f>D6+D59</f>
        <v>4947</v>
      </c>
      <c r="E111" s="225">
        <f t="shared" ref="E111:I111" si="6">E6+E59</f>
        <v>7043</v>
      </c>
      <c r="F111" s="225">
        <f t="shared" si="6"/>
        <v>9315</v>
      </c>
      <c r="G111" s="225">
        <f t="shared" si="6"/>
        <v>13080</v>
      </c>
      <c r="H111" s="225">
        <f t="shared" si="6"/>
        <v>4336</v>
      </c>
      <c r="I111" s="225">
        <f t="shared" si="6"/>
        <v>38721</v>
      </c>
    </row>
    <row r="112" spans="1:12" ht="18.75" customHeight="1">
      <c r="A112" s="1435">
        <v>2</v>
      </c>
      <c r="B112" s="1436" t="s">
        <v>20</v>
      </c>
      <c r="C112" s="218" t="s">
        <v>339</v>
      </c>
      <c r="D112" s="225">
        <f t="shared" ref="D112:I155" si="7">D7+D60</f>
        <v>896</v>
      </c>
      <c r="E112" s="225">
        <f t="shared" si="7"/>
        <v>2086</v>
      </c>
      <c r="F112" s="225">
        <f t="shared" si="7"/>
        <v>1643</v>
      </c>
      <c r="G112" s="225">
        <f t="shared" si="7"/>
        <v>1743</v>
      </c>
      <c r="H112" s="225">
        <f t="shared" si="7"/>
        <v>2022</v>
      </c>
      <c r="I112" s="225">
        <f t="shared" si="7"/>
        <v>8390</v>
      </c>
    </row>
    <row r="113" spans="1:9" ht="18.75" customHeight="1">
      <c r="A113" s="1435"/>
      <c r="B113" s="1437"/>
      <c r="C113" s="218" t="s">
        <v>340</v>
      </c>
      <c r="D113" s="225">
        <f t="shared" si="7"/>
        <v>1010</v>
      </c>
      <c r="E113" s="225">
        <f t="shared" si="7"/>
        <v>2117</v>
      </c>
      <c r="F113" s="225">
        <f t="shared" si="7"/>
        <v>1846</v>
      </c>
      <c r="G113" s="225">
        <f t="shared" si="7"/>
        <v>1973</v>
      </c>
      <c r="H113" s="225">
        <f t="shared" si="7"/>
        <v>1444</v>
      </c>
      <c r="I113" s="225">
        <f t="shared" si="7"/>
        <v>8390</v>
      </c>
    </row>
    <row r="114" spans="1:9" ht="18.75" customHeight="1">
      <c r="A114" s="1435">
        <v>3</v>
      </c>
      <c r="B114" s="1436" t="s">
        <v>21</v>
      </c>
      <c r="C114" s="218" t="s">
        <v>339</v>
      </c>
      <c r="D114" s="225">
        <f t="shared" si="7"/>
        <v>3456</v>
      </c>
      <c r="E114" s="225">
        <f t="shared" si="7"/>
        <v>4882</v>
      </c>
      <c r="F114" s="225">
        <f t="shared" si="7"/>
        <v>3560</v>
      </c>
      <c r="G114" s="225">
        <f t="shared" si="7"/>
        <v>3772</v>
      </c>
      <c r="H114" s="225">
        <f t="shared" si="7"/>
        <v>4983</v>
      </c>
      <c r="I114" s="225">
        <f t="shared" si="7"/>
        <v>20653</v>
      </c>
    </row>
    <row r="115" spans="1:9" ht="18.75" customHeight="1">
      <c r="A115" s="1435"/>
      <c r="B115" s="1437"/>
      <c r="C115" s="218" t="s">
        <v>340</v>
      </c>
      <c r="D115" s="225">
        <f t="shared" si="7"/>
        <v>3653</v>
      </c>
      <c r="E115" s="225">
        <f t="shared" si="7"/>
        <v>4921</v>
      </c>
      <c r="F115" s="225">
        <f t="shared" si="7"/>
        <v>3919</v>
      </c>
      <c r="G115" s="225">
        <f t="shared" si="7"/>
        <v>4121</v>
      </c>
      <c r="H115" s="225">
        <f t="shared" si="7"/>
        <v>4039</v>
      </c>
      <c r="I115" s="225">
        <f t="shared" si="7"/>
        <v>20653</v>
      </c>
    </row>
    <row r="116" spans="1:9" ht="18.75" customHeight="1">
      <c r="A116" s="1435">
        <v>4</v>
      </c>
      <c r="B116" s="1436" t="s">
        <v>25</v>
      </c>
      <c r="C116" s="218" t="s">
        <v>339</v>
      </c>
      <c r="D116" s="225">
        <f t="shared" si="7"/>
        <v>776</v>
      </c>
      <c r="E116" s="225">
        <f t="shared" si="7"/>
        <v>1208</v>
      </c>
      <c r="F116" s="225">
        <f t="shared" si="7"/>
        <v>3396</v>
      </c>
      <c r="G116" s="225">
        <f t="shared" si="7"/>
        <v>3743</v>
      </c>
      <c r="H116" s="225">
        <f t="shared" si="7"/>
        <v>1856</v>
      </c>
      <c r="I116" s="225">
        <f t="shared" si="7"/>
        <v>10979</v>
      </c>
    </row>
    <row r="117" spans="1:9" ht="18.75" customHeight="1">
      <c r="A117" s="1435"/>
      <c r="B117" s="1437"/>
      <c r="C117" s="218" t="s">
        <v>340</v>
      </c>
      <c r="D117" s="225">
        <f t="shared" si="7"/>
        <v>918</v>
      </c>
      <c r="E117" s="225">
        <f t="shared" si="7"/>
        <v>2024</v>
      </c>
      <c r="F117" s="225">
        <f t="shared" si="7"/>
        <v>3896</v>
      </c>
      <c r="G117" s="225">
        <f t="shared" si="7"/>
        <v>3220</v>
      </c>
      <c r="H117" s="225">
        <f t="shared" si="7"/>
        <v>921</v>
      </c>
      <c r="I117" s="225">
        <f t="shared" si="7"/>
        <v>10979</v>
      </c>
    </row>
    <row r="118" spans="1:9" ht="18.75" customHeight="1">
      <c r="A118" s="1435">
        <v>5</v>
      </c>
      <c r="B118" s="1436" t="s">
        <v>27</v>
      </c>
      <c r="C118" s="218" t="s">
        <v>339</v>
      </c>
      <c r="D118" s="225">
        <f t="shared" si="7"/>
        <v>3842</v>
      </c>
      <c r="E118" s="225">
        <f t="shared" si="7"/>
        <v>3234</v>
      </c>
      <c r="F118" s="225">
        <f t="shared" si="7"/>
        <v>2695</v>
      </c>
      <c r="G118" s="225">
        <f t="shared" si="7"/>
        <v>3089</v>
      </c>
      <c r="H118" s="225">
        <f t="shared" si="7"/>
        <v>2563</v>
      </c>
      <c r="I118" s="225">
        <f t="shared" si="7"/>
        <v>15423</v>
      </c>
    </row>
    <row r="119" spans="1:9" ht="18.75" customHeight="1">
      <c r="A119" s="1435"/>
      <c r="B119" s="1437"/>
      <c r="C119" s="218" t="s">
        <v>340</v>
      </c>
      <c r="D119" s="225">
        <f t="shared" si="7"/>
        <v>3796</v>
      </c>
      <c r="E119" s="225">
        <f t="shared" si="7"/>
        <v>3068</v>
      </c>
      <c r="F119" s="225">
        <f t="shared" si="7"/>
        <v>2835</v>
      </c>
      <c r="G119" s="225">
        <f t="shared" si="7"/>
        <v>3147</v>
      </c>
      <c r="H119" s="225">
        <f t="shared" si="7"/>
        <v>2577</v>
      </c>
      <c r="I119" s="225">
        <f t="shared" si="7"/>
        <v>15423</v>
      </c>
    </row>
    <row r="120" spans="1:9" ht="18.75" customHeight="1">
      <c r="A120" s="1435">
        <v>6</v>
      </c>
      <c r="B120" s="1436" t="s">
        <v>29</v>
      </c>
      <c r="C120" s="218" t="s">
        <v>339</v>
      </c>
      <c r="D120" s="225">
        <f t="shared" si="7"/>
        <v>381</v>
      </c>
      <c r="E120" s="225">
        <f t="shared" si="7"/>
        <v>731</v>
      </c>
      <c r="F120" s="225">
        <f t="shared" si="7"/>
        <v>1740</v>
      </c>
      <c r="G120" s="225">
        <f t="shared" si="7"/>
        <v>914</v>
      </c>
      <c r="H120" s="225">
        <f t="shared" si="7"/>
        <v>1009</v>
      </c>
      <c r="I120" s="225">
        <f t="shared" si="7"/>
        <v>4775</v>
      </c>
    </row>
    <row r="121" spans="1:9" ht="18.75" customHeight="1">
      <c r="A121" s="1435"/>
      <c r="B121" s="1437"/>
      <c r="C121" s="218" t="s">
        <v>340</v>
      </c>
      <c r="D121" s="225">
        <f t="shared" si="7"/>
        <v>363</v>
      </c>
      <c r="E121" s="225">
        <f t="shared" si="7"/>
        <v>911</v>
      </c>
      <c r="F121" s="225">
        <f t="shared" si="7"/>
        <v>1674</v>
      </c>
      <c r="G121" s="225">
        <f t="shared" si="7"/>
        <v>1097</v>
      </c>
      <c r="H121" s="225">
        <f t="shared" si="7"/>
        <v>730</v>
      </c>
      <c r="I121" s="225">
        <f t="shared" si="7"/>
        <v>4775</v>
      </c>
    </row>
    <row r="122" spans="1:9" ht="18.75" customHeight="1">
      <c r="A122" s="1435">
        <v>7</v>
      </c>
      <c r="B122" s="1436" t="s">
        <v>141</v>
      </c>
      <c r="C122" s="218" t="s">
        <v>339</v>
      </c>
      <c r="D122" s="225">
        <f t="shared" si="7"/>
        <v>525</v>
      </c>
      <c r="E122" s="225">
        <f t="shared" si="7"/>
        <v>1253</v>
      </c>
      <c r="F122" s="225">
        <f t="shared" si="7"/>
        <v>2762</v>
      </c>
      <c r="G122" s="225">
        <f t="shared" si="7"/>
        <v>3303</v>
      </c>
      <c r="H122" s="225">
        <f t="shared" si="7"/>
        <v>1870</v>
      </c>
      <c r="I122" s="225">
        <f t="shared" si="7"/>
        <v>9713</v>
      </c>
    </row>
    <row r="123" spans="1:9" ht="18.75" customHeight="1">
      <c r="A123" s="1435"/>
      <c r="B123" s="1437"/>
      <c r="C123" s="218" t="s">
        <v>340</v>
      </c>
      <c r="D123" s="225">
        <f t="shared" si="7"/>
        <v>611</v>
      </c>
      <c r="E123" s="225">
        <f t="shared" si="7"/>
        <v>1373</v>
      </c>
      <c r="F123" s="225">
        <f t="shared" si="7"/>
        <v>2711</v>
      </c>
      <c r="G123" s="225">
        <f t="shared" si="7"/>
        <v>3212</v>
      </c>
      <c r="H123" s="225">
        <f t="shared" si="7"/>
        <v>1806</v>
      </c>
      <c r="I123" s="225">
        <f t="shared" si="7"/>
        <v>9713</v>
      </c>
    </row>
    <row r="124" spans="1:9" ht="18.75" customHeight="1">
      <c r="A124" s="1435">
        <v>8</v>
      </c>
      <c r="B124" s="1436" t="s">
        <v>40</v>
      </c>
      <c r="C124" s="218" t="s">
        <v>339</v>
      </c>
      <c r="D124" s="225">
        <f t="shared" si="7"/>
        <v>1365</v>
      </c>
      <c r="E124" s="225">
        <f t="shared" si="7"/>
        <v>2345</v>
      </c>
      <c r="F124" s="225">
        <f t="shared" si="7"/>
        <v>3898</v>
      </c>
      <c r="G124" s="225">
        <f t="shared" si="7"/>
        <v>8865</v>
      </c>
      <c r="H124" s="225">
        <f t="shared" si="7"/>
        <v>4801</v>
      </c>
      <c r="I124" s="225">
        <f t="shared" si="7"/>
        <v>21274</v>
      </c>
    </row>
    <row r="125" spans="1:9" ht="18.75" customHeight="1">
      <c r="A125" s="1435"/>
      <c r="B125" s="1437"/>
      <c r="C125" s="218" t="s">
        <v>340</v>
      </c>
      <c r="D125" s="225">
        <f t="shared" si="7"/>
        <v>1180</v>
      </c>
      <c r="E125" s="225">
        <f t="shared" si="7"/>
        <v>2287</v>
      </c>
      <c r="F125" s="225">
        <f t="shared" si="7"/>
        <v>4551</v>
      </c>
      <c r="G125" s="225">
        <f t="shared" si="7"/>
        <v>8531</v>
      </c>
      <c r="H125" s="225">
        <f t="shared" si="7"/>
        <v>4725</v>
      </c>
      <c r="I125" s="225">
        <f t="shared" si="7"/>
        <v>21274</v>
      </c>
    </row>
    <row r="126" spans="1:9" ht="18.75" customHeight="1">
      <c r="A126" s="1435">
        <v>9</v>
      </c>
      <c r="B126" s="1436" t="s">
        <v>44</v>
      </c>
      <c r="C126" s="218" t="s">
        <v>339</v>
      </c>
      <c r="D126" s="225">
        <f t="shared" si="7"/>
        <v>4234</v>
      </c>
      <c r="E126" s="225">
        <f t="shared" si="7"/>
        <v>3460</v>
      </c>
      <c r="F126" s="225">
        <f t="shared" si="7"/>
        <v>4183</v>
      </c>
      <c r="G126" s="225">
        <f t="shared" si="7"/>
        <v>4353</v>
      </c>
      <c r="H126" s="225">
        <f t="shared" si="7"/>
        <v>3946</v>
      </c>
      <c r="I126" s="225">
        <f t="shared" si="7"/>
        <v>20176</v>
      </c>
    </row>
    <row r="127" spans="1:9" ht="18.75" customHeight="1">
      <c r="A127" s="1435"/>
      <c r="B127" s="1437"/>
      <c r="C127" s="218" t="s">
        <v>340</v>
      </c>
      <c r="D127" s="225">
        <f t="shared" si="7"/>
        <v>3347</v>
      </c>
      <c r="E127" s="225">
        <f t="shared" si="7"/>
        <v>4208</v>
      </c>
      <c r="F127" s="225">
        <f t="shared" si="7"/>
        <v>4167</v>
      </c>
      <c r="G127" s="225">
        <f t="shared" si="7"/>
        <v>4589</v>
      </c>
      <c r="H127" s="225">
        <f t="shared" si="7"/>
        <v>3865</v>
      </c>
      <c r="I127" s="225">
        <f t="shared" si="7"/>
        <v>20176</v>
      </c>
    </row>
    <row r="128" spans="1:9" ht="18.75" customHeight="1">
      <c r="A128" s="1435">
        <v>10</v>
      </c>
      <c r="B128" s="1436" t="s">
        <v>51</v>
      </c>
      <c r="C128" s="218" t="s">
        <v>339</v>
      </c>
      <c r="D128" s="225">
        <f t="shared" si="7"/>
        <v>4537</v>
      </c>
      <c r="E128" s="225">
        <f t="shared" si="7"/>
        <v>4789</v>
      </c>
      <c r="F128" s="225">
        <f t="shared" si="7"/>
        <v>8163</v>
      </c>
      <c r="G128" s="225">
        <f t="shared" si="7"/>
        <v>10069</v>
      </c>
      <c r="H128" s="225">
        <f t="shared" si="7"/>
        <v>3187</v>
      </c>
      <c r="I128" s="225">
        <f t="shared" si="7"/>
        <v>30745</v>
      </c>
    </row>
    <row r="129" spans="1:10" ht="18.75" customHeight="1">
      <c r="A129" s="1435"/>
      <c r="B129" s="1437"/>
      <c r="C129" s="218" t="s">
        <v>340</v>
      </c>
      <c r="D129" s="225">
        <f t="shared" si="7"/>
        <v>5701</v>
      </c>
      <c r="E129" s="225">
        <f t="shared" si="7"/>
        <v>5208</v>
      </c>
      <c r="F129" s="225">
        <f t="shared" si="7"/>
        <v>7611</v>
      </c>
      <c r="G129" s="225">
        <f t="shared" si="7"/>
        <v>8496</v>
      </c>
      <c r="H129" s="225">
        <f t="shared" si="7"/>
        <v>3729</v>
      </c>
      <c r="I129" s="225">
        <f t="shared" si="7"/>
        <v>30745</v>
      </c>
    </row>
    <row r="130" spans="1:10" ht="18.75" customHeight="1">
      <c r="A130" s="1435">
        <v>11</v>
      </c>
      <c r="B130" s="1436" t="s">
        <v>57</v>
      </c>
      <c r="C130" s="218" t="s">
        <v>339</v>
      </c>
      <c r="D130" s="225">
        <f t="shared" si="7"/>
        <v>1065</v>
      </c>
      <c r="E130" s="225">
        <f t="shared" si="7"/>
        <v>985</v>
      </c>
      <c r="F130" s="225">
        <f t="shared" si="7"/>
        <v>2398</v>
      </c>
      <c r="G130" s="225">
        <f t="shared" si="7"/>
        <v>4848</v>
      </c>
      <c r="H130" s="225">
        <f t="shared" si="7"/>
        <v>801</v>
      </c>
      <c r="I130" s="225">
        <f t="shared" si="7"/>
        <v>10097</v>
      </c>
    </row>
    <row r="131" spans="1:10" ht="18.75" customHeight="1">
      <c r="A131" s="1435"/>
      <c r="B131" s="1437"/>
      <c r="C131" s="218" t="s">
        <v>340</v>
      </c>
      <c r="D131" s="225">
        <f t="shared" si="7"/>
        <v>977</v>
      </c>
      <c r="E131" s="225">
        <f t="shared" si="7"/>
        <v>1505</v>
      </c>
      <c r="F131" s="225">
        <f t="shared" si="7"/>
        <v>2525</v>
      </c>
      <c r="G131" s="225">
        <f t="shared" si="7"/>
        <v>4521</v>
      </c>
      <c r="H131" s="225">
        <f t="shared" si="7"/>
        <v>569</v>
      </c>
      <c r="I131" s="225">
        <f t="shared" si="7"/>
        <v>10097</v>
      </c>
    </row>
    <row r="132" spans="1:10" ht="18.75" customHeight="1">
      <c r="A132" s="1435">
        <v>12</v>
      </c>
      <c r="B132" s="1433" t="s">
        <v>61</v>
      </c>
      <c r="C132" s="218" t="s">
        <v>339</v>
      </c>
      <c r="D132" s="225">
        <f t="shared" si="7"/>
        <v>5567</v>
      </c>
      <c r="E132" s="225">
        <f t="shared" si="7"/>
        <v>5406</v>
      </c>
      <c r="F132" s="225">
        <f t="shared" si="7"/>
        <v>14757</v>
      </c>
      <c r="G132" s="225">
        <f t="shared" si="7"/>
        <v>12662</v>
      </c>
      <c r="H132" s="225">
        <f t="shared" si="7"/>
        <v>16268</v>
      </c>
      <c r="I132" s="225">
        <f t="shared" si="7"/>
        <v>54660</v>
      </c>
    </row>
    <row r="133" spans="1:10" ht="18.75" customHeight="1">
      <c r="A133" s="1435"/>
      <c r="B133" s="1433"/>
      <c r="C133" s="218" t="s">
        <v>340</v>
      </c>
      <c r="D133" s="225">
        <f t="shared" si="7"/>
        <v>4343</v>
      </c>
      <c r="E133" s="225">
        <f t="shared" si="7"/>
        <v>4930</v>
      </c>
      <c r="F133" s="225">
        <f t="shared" si="7"/>
        <v>8762</v>
      </c>
      <c r="G133" s="225">
        <f t="shared" si="7"/>
        <v>16141</v>
      </c>
      <c r="H133" s="225">
        <f t="shared" si="7"/>
        <v>20484</v>
      </c>
      <c r="I133" s="225">
        <f t="shared" si="7"/>
        <v>54660</v>
      </c>
    </row>
    <row r="134" spans="1:10" s="130" customFormat="1" ht="18.75" customHeight="1">
      <c r="A134" s="1434">
        <v>13</v>
      </c>
      <c r="B134" s="1433" t="s">
        <v>91</v>
      </c>
      <c r="C134" s="218" t="s">
        <v>339</v>
      </c>
      <c r="D134" s="225">
        <f t="shared" si="7"/>
        <v>1519</v>
      </c>
      <c r="E134" s="225">
        <f t="shared" si="7"/>
        <v>1428</v>
      </c>
      <c r="F134" s="225">
        <f t="shared" si="7"/>
        <v>1395</v>
      </c>
      <c r="G134" s="225">
        <f t="shared" si="7"/>
        <v>1138</v>
      </c>
      <c r="H134" s="225">
        <f t="shared" si="7"/>
        <v>873</v>
      </c>
      <c r="I134" s="225">
        <f t="shared" si="7"/>
        <v>6353</v>
      </c>
      <c r="J134" s="58"/>
    </row>
    <row r="135" spans="1:10" s="130" customFormat="1" ht="18.75" customHeight="1">
      <c r="A135" s="1434"/>
      <c r="B135" s="1433"/>
      <c r="C135" s="218" t="s">
        <v>340</v>
      </c>
      <c r="D135" s="225">
        <f t="shared" si="7"/>
        <v>1654</v>
      </c>
      <c r="E135" s="225">
        <f t="shared" si="7"/>
        <v>1401</v>
      </c>
      <c r="F135" s="225">
        <f t="shared" si="7"/>
        <v>1267</v>
      </c>
      <c r="G135" s="225">
        <f t="shared" si="7"/>
        <v>1322</v>
      </c>
      <c r="H135" s="225">
        <f t="shared" si="7"/>
        <v>709</v>
      </c>
      <c r="I135" s="225">
        <f t="shared" si="7"/>
        <v>6353</v>
      </c>
      <c r="J135" s="58"/>
    </row>
    <row r="136" spans="1:10" ht="18.75" customHeight="1">
      <c r="A136" s="1435">
        <v>13</v>
      </c>
      <c r="B136" s="1433" t="s">
        <v>62</v>
      </c>
      <c r="C136" s="218" t="s">
        <v>339</v>
      </c>
      <c r="D136" s="225">
        <f t="shared" si="7"/>
        <v>2771</v>
      </c>
      <c r="E136" s="225">
        <f t="shared" si="7"/>
        <v>2680</v>
      </c>
      <c r="F136" s="225">
        <f t="shared" si="7"/>
        <v>1407</v>
      </c>
      <c r="G136" s="225">
        <f t="shared" si="7"/>
        <v>1364</v>
      </c>
      <c r="H136" s="225">
        <f t="shared" si="7"/>
        <v>458</v>
      </c>
      <c r="I136" s="225">
        <f t="shared" si="7"/>
        <v>8680</v>
      </c>
    </row>
    <row r="137" spans="1:10" ht="18.75" customHeight="1">
      <c r="A137" s="1435"/>
      <c r="B137" s="1433"/>
      <c r="C137" s="218" t="s">
        <v>340</v>
      </c>
      <c r="D137" s="225">
        <f t="shared" si="7"/>
        <v>2612</v>
      </c>
      <c r="E137" s="225">
        <f t="shared" si="7"/>
        <v>2236</v>
      </c>
      <c r="F137" s="225">
        <f t="shared" si="7"/>
        <v>1465</v>
      </c>
      <c r="G137" s="225">
        <f t="shared" si="7"/>
        <v>1795</v>
      </c>
      <c r="H137" s="225">
        <f t="shared" si="7"/>
        <v>572</v>
      </c>
      <c r="I137" s="225">
        <f t="shared" si="7"/>
        <v>8680</v>
      </c>
    </row>
    <row r="138" spans="1:10" ht="18.75" customHeight="1">
      <c r="A138" s="1435">
        <v>14</v>
      </c>
      <c r="B138" s="1433" t="s">
        <v>69</v>
      </c>
      <c r="C138" s="218" t="s">
        <v>339</v>
      </c>
      <c r="D138" s="225">
        <f t="shared" si="7"/>
        <v>1900</v>
      </c>
      <c r="E138" s="225">
        <f t="shared" si="7"/>
        <v>2438</v>
      </c>
      <c r="F138" s="225">
        <f t="shared" si="7"/>
        <v>1993</v>
      </c>
      <c r="G138" s="225">
        <f t="shared" si="7"/>
        <v>3958</v>
      </c>
      <c r="H138" s="225">
        <f t="shared" si="7"/>
        <v>2297</v>
      </c>
      <c r="I138" s="225">
        <f t="shared" si="7"/>
        <v>12586</v>
      </c>
    </row>
    <row r="139" spans="1:10" ht="18.75" customHeight="1">
      <c r="A139" s="1435"/>
      <c r="B139" s="1433"/>
      <c r="C139" s="218" t="s">
        <v>340</v>
      </c>
      <c r="D139" s="225">
        <f t="shared" si="7"/>
        <v>1576</v>
      </c>
      <c r="E139" s="225">
        <f t="shared" si="7"/>
        <v>2423</v>
      </c>
      <c r="F139" s="225">
        <f t="shared" si="7"/>
        <v>2046</v>
      </c>
      <c r="G139" s="225">
        <f t="shared" si="7"/>
        <v>4280</v>
      </c>
      <c r="H139" s="225">
        <f t="shared" si="7"/>
        <v>2261</v>
      </c>
      <c r="I139" s="225">
        <f t="shared" si="7"/>
        <v>12586</v>
      </c>
    </row>
    <row r="140" spans="1:10" ht="18.75" customHeight="1">
      <c r="A140" s="1435">
        <v>15</v>
      </c>
      <c r="B140" s="1433" t="s">
        <v>781</v>
      </c>
      <c r="C140" s="218" t="s">
        <v>339</v>
      </c>
      <c r="D140" s="225">
        <f t="shared" si="7"/>
        <v>2422</v>
      </c>
      <c r="E140" s="225">
        <f t="shared" si="7"/>
        <v>2622</v>
      </c>
      <c r="F140" s="225">
        <f t="shared" si="7"/>
        <v>2978</v>
      </c>
      <c r="G140" s="225">
        <f t="shared" si="7"/>
        <v>2545</v>
      </c>
      <c r="H140" s="225">
        <f t="shared" si="7"/>
        <v>1628</v>
      </c>
      <c r="I140" s="225">
        <f t="shared" si="7"/>
        <v>12195</v>
      </c>
    </row>
    <row r="141" spans="1:10" ht="18.75" customHeight="1">
      <c r="A141" s="1435"/>
      <c r="B141" s="1433"/>
      <c r="C141" s="218" t="s">
        <v>340</v>
      </c>
      <c r="D141" s="225">
        <f t="shared" si="7"/>
        <v>2171</v>
      </c>
      <c r="E141" s="225">
        <f t="shared" si="7"/>
        <v>2231</v>
      </c>
      <c r="F141" s="225">
        <f t="shared" si="7"/>
        <v>3264</v>
      </c>
      <c r="G141" s="225">
        <f t="shared" si="7"/>
        <v>2956</v>
      </c>
      <c r="H141" s="225">
        <f t="shared" si="7"/>
        <v>1573</v>
      </c>
      <c r="I141" s="225">
        <f t="shared" si="7"/>
        <v>12195</v>
      </c>
    </row>
    <row r="142" spans="1:10" ht="18.75" customHeight="1">
      <c r="A142" s="1435">
        <v>16</v>
      </c>
      <c r="B142" s="1433" t="s">
        <v>72</v>
      </c>
      <c r="C142" s="218" t="s">
        <v>339</v>
      </c>
      <c r="D142" s="225">
        <f t="shared" si="7"/>
        <v>38</v>
      </c>
      <c r="E142" s="225">
        <f t="shared" si="7"/>
        <v>662</v>
      </c>
      <c r="F142" s="225">
        <f t="shared" si="7"/>
        <v>3157</v>
      </c>
      <c r="G142" s="225">
        <f t="shared" si="7"/>
        <v>4487</v>
      </c>
      <c r="H142" s="225">
        <f t="shared" si="7"/>
        <v>3613</v>
      </c>
      <c r="I142" s="225">
        <f t="shared" si="7"/>
        <v>11957</v>
      </c>
    </row>
    <row r="143" spans="1:10" ht="18.75" customHeight="1">
      <c r="A143" s="1435"/>
      <c r="B143" s="1433"/>
      <c r="C143" s="218" t="s">
        <v>340</v>
      </c>
      <c r="D143" s="225">
        <f t="shared" si="7"/>
        <v>35</v>
      </c>
      <c r="E143" s="225">
        <f t="shared" si="7"/>
        <v>594</v>
      </c>
      <c r="F143" s="225">
        <f t="shared" si="7"/>
        <v>3386</v>
      </c>
      <c r="G143" s="225">
        <f t="shared" si="7"/>
        <v>3721</v>
      </c>
      <c r="H143" s="225">
        <f t="shared" si="7"/>
        <v>4221</v>
      </c>
      <c r="I143" s="225">
        <f t="shared" si="7"/>
        <v>11957</v>
      </c>
    </row>
    <row r="144" spans="1:10" ht="18.75" customHeight="1">
      <c r="A144" s="1435">
        <v>17</v>
      </c>
      <c r="B144" s="1433" t="s">
        <v>74</v>
      </c>
      <c r="C144" s="218" t="s">
        <v>339</v>
      </c>
      <c r="D144" s="225">
        <f t="shared" si="7"/>
        <v>2898</v>
      </c>
      <c r="E144" s="225">
        <f t="shared" si="7"/>
        <v>3389</v>
      </c>
      <c r="F144" s="225">
        <f t="shared" si="7"/>
        <v>4501</v>
      </c>
      <c r="G144" s="225">
        <f t="shared" si="7"/>
        <v>6341</v>
      </c>
      <c r="H144" s="225">
        <f t="shared" si="7"/>
        <v>8128</v>
      </c>
      <c r="I144" s="225">
        <f t="shared" si="7"/>
        <v>25257</v>
      </c>
    </row>
    <row r="145" spans="1:9" ht="18.75" customHeight="1">
      <c r="A145" s="1435"/>
      <c r="B145" s="1433"/>
      <c r="C145" s="218" t="s">
        <v>340</v>
      </c>
      <c r="D145" s="225">
        <f t="shared" si="7"/>
        <v>2978</v>
      </c>
      <c r="E145" s="225">
        <f t="shared" si="7"/>
        <v>3692</v>
      </c>
      <c r="F145" s="225">
        <f t="shared" si="7"/>
        <v>5438</v>
      </c>
      <c r="G145" s="225">
        <f t="shared" si="7"/>
        <v>6365</v>
      </c>
      <c r="H145" s="225">
        <f t="shared" si="7"/>
        <v>6784</v>
      </c>
      <c r="I145" s="225">
        <f t="shared" si="7"/>
        <v>25257</v>
      </c>
    </row>
    <row r="146" spans="1:9" ht="18.75" customHeight="1">
      <c r="A146" s="1435">
        <v>18</v>
      </c>
      <c r="B146" s="1433" t="s">
        <v>160</v>
      </c>
      <c r="C146" s="218" t="s">
        <v>339</v>
      </c>
      <c r="D146" s="225">
        <f t="shared" si="7"/>
        <v>344</v>
      </c>
      <c r="E146" s="225">
        <f t="shared" si="7"/>
        <v>609</v>
      </c>
      <c r="F146" s="225">
        <f t="shared" si="7"/>
        <v>1096</v>
      </c>
      <c r="G146" s="225">
        <f t="shared" si="7"/>
        <v>4876</v>
      </c>
      <c r="H146" s="225">
        <f t="shared" si="7"/>
        <v>2386</v>
      </c>
      <c r="I146" s="225">
        <f t="shared" si="7"/>
        <v>9311</v>
      </c>
    </row>
    <row r="147" spans="1:9" ht="18.75" customHeight="1">
      <c r="A147" s="1435"/>
      <c r="B147" s="1433"/>
      <c r="C147" s="218" t="s">
        <v>340</v>
      </c>
      <c r="D147" s="225">
        <f t="shared" si="7"/>
        <v>463</v>
      </c>
      <c r="E147" s="225">
        <f t="shared" si="7"/>
        <v>636</v>
      </c>
      <c r="F147" s="225">
        <f t="shared" si="7"/>
        <v>1118</v>
      </c>
      <c r="G147" s="225">
        <f t="shared" si="7"/>
        <v>4466</v>
      </c>
      <c r="H147" s="225">
        <f t="shared" si="7"/>
        <v>2628</v>
      </c>
      <c r="I147" s="225">
        <f t="shared" si="7"/>
        <v>9311</v>
      </c>
    </row>
    <row r="148" spans="1:9" ht="18.75" customHeight="1">
      <c r="A148" s="1435">
        <v>19</v>
      </c>
      <c r="B148" s="1433" t="s">
        <v>85</v>
      </c>
      <c r="C148" s="218" t="s">
        <v>339</v>
      </c>
      <c r="D148" s="225">
        <f t="shared" si="7"/>
        <v>2522</v>
      </c>
      <c r="E148" s="225">
        <f t="shared" si="7"/>
        <v>2063</v>
      </c>
      <c r="F148" s="225">
        <f t="shared" si="7"/>
        <v>2348</v>
      </c>
      <c r="G148" s="225">
        <f t="shared" si="7"/>
        <v>3679</v>
      </c>
      <c r="H148" s="225">
        <f t="shared" si="7"/>
        <v>2466</v>
      </c>
      <c r="I148" s="225">
        <f t="shared" si="7"/>
        <v>13078</v>
      </c>
    </row>
    <row r="149" spans="1:9" ht="18.75" customHeight="1">
      <c r="A149" s="1435"/>
      <c r="B149" s="1433"/>
      <c r="C149" s="218" t="s">
        <v>340</v>
      </c>
      <c r="D149" s="225">
        <f t="shared" si="7"/>
        <v>2477</v>
      </c>
      <c r="E149" s="225">
        <f t="shared" si="7"/>
        <v>2156</v>
      </c>
      <c r="F149" s="225">
        <f t="shared" si="7"/>
        <v>2105</v>
      </c>
      <c r="G149" s="225">
        <f t="shared" si="7"/>
        <v>3840</v>
      </c>
      <c r="H149" s="225">
        <f t="shared" si="7"/>
        <v>2500</v>
      </c>
      <c r="I149" s="225">
        <f t="shared" si="7"/>
        <v>13078</v>
      </c>
    </row>
    <row r="150" spans="1:9" ht="18.75" customHeight="1">
      <c r="A150" s="1435">
        <v>20</v>
      </c>
      <c r="B150" s="1433" t="s">
        <v>142</v>
      </c>
      <c r="C150" s="218" t="s">
        <v>339</v>
      </c>
      <c r="D150" s="225">
        <f t="shared" si="7"/>
        <v>2335</v>
      </c>
      <c r="E150" s="225">
        <f t="shared" si="7"/>
        <v>2815</v>
      </c>
      <c r="F150" s="225">
        <f t="shared" si="7"/>
        <v>3448</v>
      </c>
      <c r="G150" s="225">
        <f t="shared" si="7"/>
        <v>3122</v>
      </c>
      <c r="H150" s="225">
        <f t="shared" si="7"/>
        <v>3680</v>
      </c>
      <c r="I150" s="225">
        <f t="shared" si="7"/>
        <v>15400</v>
      </c>
    </row>
    <row r="151" spans="1:9" ht="18.75" customHeight="1">
      <c r="A151" s="1435"/>
      <c r="B151" s="1433"/>
      <c r="C151" s="218" t="s">
        <v>340</v>
      </c>
      <c r="D151" s="225">
        <f t="shared" si="7"/>
        <v>2318</v>
      </c>
      <c r="E151" s="225">
        <f t="shared" si="7"/>
        <v>3285</v>
      </c>
      <c r="F151" s="225">
        <f t="shared" si="7"/>
        <v>3463</v>
      </c>
      <c r="G151" s="225">
        <f t="shared" si="7"/>
        <v>3287</v>
      </c>
      <c r="H151" s="225">
        <f t="shared" si="7"/>
        <v>3047</v>
      </c>
      <c r="I151" s="225">
        <f t="shared" si="7"/>
        <v>15400</v>
      </c>
    </row>
    <row r="152" spans="1:9" ht="18.75" customHeight="1">
      <c r="A152" s="1435">
        <v>21</v>
      </c>
      <c r="B152" s="1433" t="s">
        <v>189</v>
      </c>
      <c r="C152" s="218" t="s">
        <v>339</v>
      </c>
      <c r="D152" s="225">
        <f t="shared" si="7"/>
        <v>895</v>
      </c>
      <c r="E152" s="225">
        <f t="shared" si="7"/>
        <v>1555</v>
      </c>
      <c r="F152" s="225">
        <f t="shared" si="7"/>
        <v>2512</v>
      </c>
      <c r="G152" s="225">
        <f t="shared" si="7"/>
        <v>2531</v>
      </c>
      <c r="H152" s="225">
        <f t="shared" si="7"/>
        <v>1106</v>
      </c>
      <c r="I152" s="225">
        <f t="shared" si="7"/>
        <v>8599</v>
      </c>
    </row>
    <row r="153" spans="1:9" ht="18.75" customHeight="1">
      <c r="A153" s="1435"/>
      <c r="B153" s="1433"/>
      <c r="C153" s="218" t="s">
        <v>340</v>
      </c>
      <c r="D153" s="225">
        <f t="shared" si="7"/>
        <v>906</v>
      </c>
      <c r="E153" s="225">
        <f t="shared" si="7"/>
        <v>1425</v>
      </c>
      <c r="F153" s="225">
        <f t="shared" si="7"/>
        <v>2622</v>
      </c>
      <c r="G153" s="225">
        <f t="shared" si="7"/>
        <v>2344</v>
      </c>
      <c r="H153" s="225">
        <f t="shared" si="7"/>
        <v>1302</v>
      </c>
      <c r="I153" s="225">
        <f t="shared" si="7"/>
        <v>8599</v>
      </c>
    </row>
    <row r="154" spans="1:9" ht="18.75" customHeight="1">
      <c r="A154" s="1435">
        <v>22</v>
      </c>
      <c r="B154" s="1433" t="s">
        <v>144</v>
      </c>
      <c r="C154" s="218" t="s">
        <v>339</v>
      </c>
      <c r="D154" s="225">
        <f t="shared" si="7"/>
        <v>2149</v>
      </c>
      <c r="E154" s="225">
        <f t="shared" si="7"/>
        <v>3447</v>
      </c>
      <c r="F154" s="225">
        <f t="shared" ref="E154:I155" si="8">F49+F102</f>
        <v>4249</v>
      </c>
      <c r="G154" s="225">
        <f t="shared" si="8"/>
        <v>3280</v>
      </c>
      <c r="H154" s="225">
        <f t="shared" si="8"/>
        <v>1626</v>
      </c>
      <c r="I154" s="225">
        <f t="shared" si="8"/>
        <v>14751</v>
      </c>
    </row>
    <row r="155" spans="1:9" ht="18.75" customHeight="1">
      <c r="A155" s="1435"/>
      <c r="B155" s="1433"/>
      <c r="C155" s="218" t="s">
        <v>340</v>
      </c>
      <c r="D155" s="225">
        <f t="shared" si="7"/>
        <v>2063</v>
      </c>
      <c r="E155" s="225">
        <f t="shared" si="8"/>
        <v>3364</v>
      </c>
      <c r="F155" s="225">
        <f t="shared" si="8"/>
        <v>4135</v>
      </c>
      <c r="G155" s="225">
        <f t="shared" si="8"/>
        <v>3261</v>
      </c>
      <c r="H155" s="225">
        <f t="shared" si="8"/>
        <v>1928</v>
      </c>
      <c r="I155" s="225">
        <f t="shared" si="8"/>
        <v>14751</v>
      </c>
    </row>
    <row r="156" spans="1:9" ht="18.75" customHeight="1">
      <c r="A156" s="1341" t="s">
        <v>6</v>
      </c>
      <c r="B156" s="1341"/>
      <c r="C156" s="233" t="s">
        <v>339</v>
      </c>
      <c r="D156" s="227">
        <f>D110+D112+D114+D116+D118+D120+D122+D124+D126+D128+D130+D132+D136+D138+D140+D142+D144+D146+D148+D150+D152+D154+D134</f>
        <v>51627</v>
      </c>
      <c r="E156" s="227">
        <f t="shared" ref="E156:I156" si="9">E110+E112+E114+E116+E118+E120+E122+E124+E126+E128+E130+E132+E136+E138+E140+E142+E144+E146+E148+E150+E152+E154+E134</f>
        <v>61302</v>
      </c>
      <c r="F156" s="227">
        <f t="shared" si="9"/>
        <v>87219</v>
      </c>
      <c r="G156" s="227">
        <f t="shared" si="9"/>
        <v>106982</v>
      </c>
      <c r="H156" s="227">
        <f t="shared" si="9"/>
        <v>76643</v>
      </c>
      <c r="I156" s="227">
        <f t="shared" si="9"/>
        <v>383773</v>
      </c>
    </row>
    <row r="157" spans="1:9" ht="18.75" customHeight="1">
      <c r="A157" s="1341"/>
      <c r="B157" s="1341"/>
      <c r="C157" s="233" t="s">
        <v>340</v>
      </c>
      <c r="D157" s="227">
        <f>D111+D113+D115+D117+D119+D121+D123+D125+D127+D129+D131+D133+D137+D139+D141+D143+D145+D147+D149+D151+D153+D155+D135</f>
        <v>50099</v>
      </c>
      <c r="E157" s="227">
        <f t="shared" ref="E157:I157" si="10">E111+E113+E115+E117+E119+E121+E123+E125+E127+E129+E131+E133+E137+E139+E141+E143+E145+E147+E149+E151+E153+E155+E135</f>
        <v>63038</v>
      </c>
      <c r="F157" s="227">
        <f t="shared" si="10"/>
        <v>84121</v>
      </c>
      <c r="G157" s="227">
        <f t="shared" si="10"/>
        <v>109765</v>
      </c>
      <c r="H157" s="227">
        <f t="shared" si="10"/>
        <v>76750</v>
      </c>
      <c r="I157" s="227">
        <f t="shared" si="10"/>
        <v>383773</v>
      </c>
    </row>
  </sheetData>
  <mergeCells count="146">
    <mergeCell ref="A154:A155"/>
    <mergeCell ref="B154:B155"/>
    <mergeCell ref="A156:B157"/>
    <mergeCell ref="A108:I108"/>
    <mergeCell ref="A148:A149"/>
    <mergeCell ref="B148:B149"/>
    <mergeCell ref="A150:A151"/>
    <mergeCell ref="B150:B151"/>
    <mergeCell ref="A152:A153"/>
    <mergeCell ref="B152:B153"/>
    <mergeCell ref="A142:A143"/>
    <mergeCell ref="B142:B143"/>
    <mergeCell ref="A144:A145"/>
    <mergeCell ref="B144:B145"/>
    <mergeCell ref="A146:A147"/>
    <mergeCell ref="B146:B147"/>
    <mergeCell ref="A136:A137"/>
    <mergeCell ref="B136:B137"/>
    <mergeCell ref="A138:A139"/>
    <mergeCell ref="B138:B139"/>
    <mergeCell ref="A140:A141"/>
    <mergeCell ref="B140:B141"/>
    <mergeCell ref="A128:A129"/>
    <mergeCell ref="B128:B129"/>
    <mergeCell ref="A130:A131"/>
    <mergeCell ref="B130:B131"/>
    <mergeCell ref="A132:A133"/>
    <mergeCell ref="B132:B133"/>
    <mergeCell ref="A122:A123"/>
    <mergeCell ref="B122:B123"/>
    <mergeCell ref="A124:A125"/>
    <mergeCell ref="B124:B125"/>
    <mergeCell ref="A126:A127"/>
    <mergeCell ref="B126:B127"/>
    <mergeCell ref="A116:A117"/>
    <mergeCell ref="B116:B117"/>
    <mergeCell ref="A118:A119"/>
    <mergeCell ref="B118:B119"/>
    <mergeCell ref="A120:A121"/>
    <mergeCell ref="B120:B121"/>
    <mergeCell ref="A104:B105"/>
    <mergeCell ref="A110:A111"/>
    <mergeCell ref="B110:B111"/>
    <mergeCell ref="A112:A113"/>
    <mergeCell ref="B112:B113"/>
    <mergeCell ref="A114:A115"/>
    <mergeCell ref="B114:B115"/>
    <mergeCell ref="A98:A99"/>
    <mergeCell ref="B98:B99"/>
    <mergeCell ref="A100:A101"/>
    <mergeCell ref="B100:B101"/>
    <mergeCell ref="A102:A103"/>
    <mergeCell ref="B102:B103"/>
    <mergeCell ref="A92:A93"/>
    <mergeCell ref="B92:B93"/>
    <mergeCell ref="A94:A95"/>
    <mergeCell ref="B94:B95"/>
    <mergeCell ref="A96:A97"/>
    <mergeCell ref="B96:B97"/>
    <mergeCell ref="A86:A87"/>
    <mergeCell ref="B86:B87"/>
    <mergeCell ref="A88:A89"/>
    <mergeCell ref="B88:B89"/>
    <mergeCell ref="A90:A91"/>
    <mergeCell ref="B90:B91"/>
    <mergeCell ref="A78:A79"/>
    <mergeCell ref="B78:B79"/>
    <mergeCell ref="A80:A81"/>
    <mergeCell ref="B80:B81"/>
    <mergeCell ref="A84:A85"/>
    <mergeCell ref="B84:B85"/>
    <mergeCell ref="A72:A73"/>
    <mergeCell ref="B72:B73"/>
    <mergeCell ref="A74:A75"/>
    <mergeCell ref="B74:B75"/>
    <mergeCell ref="A76:A77"/>
    <mergeCell ref="B76:B77"/>
    <mergeCell ref="A66:A67"/>
    <mergeCell ref="B66:B67"/>
    <mergeCell ref="A68:A69"/>
    <mergeCell ref="B68:B69"/>
    <mergeCell ref="A70:A71"/>
    <mergeCell ref="B70:B71"/>
    <mergeCell ref="A37:A38"/>
    <mergeCell ref="B37:B38"/>
    <mergeCell ref="A39:A40"/>
    <mergeCell ref="B39:B40"/>
    <mergeCell ref="A51:B52"/>
    <mergeCell ref="A58:A59"/>
    <mergeCell ref="B58:B59"/>
    <mergeCell ref="A60:A61"/>
    <mergeCell ref="B60:B61"/>
    <mergeCell ref="A47:A48"/>
    <mergeCell ref="B47:B48"/>
    <mergeCell ref="A49:A50"/>
    <mergeCell ref="B49:B50"/>
    <mergeCell ref="A54:I54"/>
    <mergeCell ref="A55:I55"/>
    <mergeCell ref="A15:A16"/>
    <mergeCell ref="B15:B16"/>
    <mergeCell ref="A31:A32"/>
    <mergeCell ref="B31:B32"/>
    <mergeCell ref="A33:A34"/>
    <mergeCell ref="B33:B34"/>
    <mergeCell ref="A62:A63"/>
    <mergeCell ref="B62:B63"/>
    <mergeCell ref="A64:A65"/>
    <mergeCell ref="B64:B65"/>
    <mergeCell ref="A23:A24"/>
    <mergeCell ref="B23:B24"/>
    <mergeCell ref="A25:A26"/>
    <mergeCell ref="B25:B26"/>
    <mergeCell ref="A27:A28"/>
    <mergeCell ref="B27:B28"/>
    <mergeCell ref="A41:A42"/>
    <mergeCell ref="B41:B42"/>
    <mergeCell ref="A43:A44"/>
    <mergeCell ref="B43:B44"/>
    <mergeCell ref="A45:A46"/>
    <mergeCell ref="B45:B46"/>
    <mergeCell ref="A35:A36"/>
    <mergeCell ref="B35:B36"/>
    <mergeCell ref="B29:B30"/>
    <mergeCell ref="A29:A30"/>
    <mergeCell ref="B82:B83"/>
    <mergeCell ref="A82:A83"/>
    <mergeCell ref="A134:A135"/>
    <mergeCell ref="B134:B135"/>
    <mergeCell ref="A1:I1"/>
    <mergeCell ref="A5:A6"/>
    <mergeCell ref="B5:B6"/>
    <mergeCell ref="A7:A8"/>
    <mergeCell ref="B7:B8"/>
    <mergeCell ref="A9:A10"/>
    <mergeCell ref="B9:B10"/>
    <mergeCell ref="A17:A18"/>
    <mergeCell ref="B17:B18"/>
    <mergeCell ref="A2:I2"/>
    <mergeCell ref="A19:A20"/>
    <mergeCell ref="B19:B20"/>
    <mergeCell ref="A21:A22"/>
    <mergeCell ref="B21:B22"/>
    <mergeCell ref="A11:A12"/>
    <mergeCell ref="B11:B12"/>
    <mergeCell ref="A13:A14"/>
    <mergeCell ref="B13:B14"/>
  </mergeCells>
  <printOptions horizontalCentered="1" verticalCentered="1"/>
  <pageMargins left="0.70866141732283472" right="0.70866141732283472" top="0.17" bottom="0.31496062992125984" header="0.25" footer="0.31496062992125984"/>
  <pageSetup paperSize="9" scale="18" orientation="landscape" r:id="rId1"/>
  <rowBreaks count="4" manualBreakCount="4">
    <brk id="26" max="16383" man="1"/>
    <brk id="52" max="16383" man="1"/>
    <brk id="79" max="16383" man="1"/>
    <brk id="10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50"/>
  </sheetPr>
  <dimension ref="A1:H360"/>
  <sheetViews>
    <sheetView topLeftCell="A337" zoomScaleSheetLayoutView="100" workbookViewId="0">
      <selection activeCell="B349" sqref="B349:B350"/>
    </sheetView>
  </sheetViews>
  <sheetFormatPr defaultColWidth="9.140625" defaultRowHeight="15.75"/>
  <cols>
    <col min="1" max="1" width="9.7109375" style="395" bestFit="1" customWidth="1"/>
    <col min="2" max="2" width="55.5703125" style="395" customWidth="1"/>
    <col min="3" max="8" width="9.7109375" style="395" customWidth="1"/>
    <col min="9" max="16384" width="9.140625" style="396"/>
  </cols>
  <sheetData>
    <row r="1" spans="1:8">
      <c r="A1" s="33" t="s">
        <v>341</v>
      </c>
      <c r="G1" s="395" t="s">
        <v>15</v>
      </c>
    </row>
    <row r="2" spans="1:8">
      <c r="A2" s="1445" t="s">
        <v>353</v>
      </c>
      <c r="B2" s="1445"/>
      <c r="C2" s="1445"/>
      <c r="D2" s="1445"/>
      <c r="E2" s="1445"/>
      <c r="F2" s="1445"/>
      <c r="G2" s="1445"/>
      <c r="H2" s="1445"/>
    </row>
    <row r="3" spans="1:8">
      <c r="A3" s="1446" t="s">
        <v>1</v>
      </c>
      <c r="B3" s="1447" t="s">
        <v>342</v>
      </c>
      <c r="C3" s="1447" t="s">
        <v>95</v>
      </c>
      <c r="D3" s="1447"/>
      <c r="E3" s="1447"/>
      <c r="F3" s="1448" t="s">
        <v>0</v>
      </c>
      <c r="G3" s="1448"/>
      <c r="H3" s="1448"/>
    </row>
    <row r="4" spans="1:8">
      <c r="A4" s="1446"/>
      <c r="B4" s="1447"/>
      <c r="C4" s="124" t="s">
        <v>343</v>
      </c>
      <c r="D4" s="124" t="s">
        <v>340</v>
      </c>
      <c r="E4" s="124" t="s">
        <v>6</v>
      </c>
      <c r="F4" s="124" t="s">
        <v>343</v>
      </c>
      <c r="G4" s="124" t="s">
        <v>340</v>
      </c>
      <c r="H4" s="124" t="s">
        <v>6</v>
      </c>
    </row>
    <row r="5" spans="1:8">
      <c r="A5" s="135">
        <v>1</v>
      </c>
      <c r="B5" s="64" t="s">
        <v>344</v>
      </c>
      <c r="C5" s="1071">
        <v>27</v>
      </c>
      <c r="D5" s="1071">
        <v>41</v>
      </c>
      <c r="E5" s="1071">
        <f>C5+D5</f>
        <v>68</v>
      </c>
      <c r="F5" s="1071">
        <v>57</v>
      </c>
      <c r="G5" s="1071">
        <v>321</v>
      </c>
      <c r="H5" s="1071">
        <f>F5+G5</f>
        <v>378</v>
      </c>
    </row>
    <row r="6" spans="1:8">
      <c r="A6" s="135">
        <v>2</v>
      </c>
      <c r="B6" s="64" t="s">
        <v>345</v>
      </c>
      <c r="C6" s="1071">
        <v>0</v>
      </c>
      <c r="D6" s="1071">
        <v>1</v>
      </c>
      <c r="E6" s="1071">
        <f t="shared" ref="E6:E13" si="0">C6+D6</f>
        <v>1</v>
      </c>
      <c r="F6" s="1071">
        <v>21</v>
      </c>
      <c r="G6" s="1071">
        <v>28</v>
      </c>
      <c r="H6" s="1071">
        <f t="shared" ref="H6:H13" si="1">F6+G6</f>
        <v>49</v>
      </c>
    </row>
    <row r="7" spans="1:8">
      <c r="A7" s="135">
        <v>3</v>
      </c>
      <c r="B7" s="64" t="s">
        <v>346</v>
      </c>
      <c r="C7" s="1071">
        <v>18</v>
      </c>
      <c r="D7" s="1071">
        <v>103</v>
      </c>
      <c r="E7" s="1071">
        <f t="shared" si="0"/>
        <v>121</v>
      </c>
      <c r="F7" s="1071">
        <v>118</v>
      </c>
      <c r="G7" s="1071">
        <v>523</v>
      </c>
      <c r="H7" s="1071">
        <f t="shared" si="1"/>
        <v>641</v>
      </c>
    </row>
    <row r="8" spans="1:8">
      <c r="A8" s="135">
        <v>4</v>
      </c>
      <c r="B8" s="64" t="s">
        <v>347</v>
      </c>
      <c r="C8" s="1071">
        <v>46</v>
      </c>
      <c r="D8" s="1071">
        <v>154</v>
      </c>
      <c r="E8" s="1071">
        <f t="shared" si="0"/>
        <v>200</v>
      </c>
      <c r="F8" s="1071">
        <v>211</v>
      </c>
      <c r="G8" s="1071">
        <v>594</v>
      </c>
      <c r="H8" s="1071">
        <f t="shared" si="1"/>
        <v>805</v>
      </c>
    </row>
    <row r="9" spans="1:8">
      <c r="A9" s="135">
        <v>5</v>
      </c>
      <c r="B9" s="64" t="s">
        <v>348</v>
      </c>
      <c r="C9" s="1071">
        <v>50</v>
      </c>
      <c r="D9" s="1071">
        <v>396</v>
      </c>
      <c r="E9" s="1071">
        <f t="shared" si="0"/>
        <v>446</v>
      </c>
      <c r="F9" s="1071">
        <v>278</v>
      </c>
      <c r="G9" s="1071">
        <v>1462</v>
      </c>
      <c r="H9" s="1071">
        <f t="shared" si="1"/>
        <v>1740</v>
      </c>
    </row>
    <row r="10" spans="1:8">
      <c r="A10" s="135">
        <v>6</v>
      </c>
      <c r="B10" s="64" t="s">
        <v>349</v>
      </c>
      <c r="C10" s="1071">
        <v>190</v>
      </c>
      <c r="D10" s="1071">
        <v>3995</v>
      </c>
      <c r="E10" s="1071">
        <f t="shared" si="0"/>
        <v>4185</v>
      </c>
      <c r="F10" s="1071">
        <v>1456</v>
      </c>
      <c r="G10" s="1071">
        <v>4529</v>
      </c>
      <c r="H10" s="1071">
        <f t="shared" si="1"/>
        <v>5985</v>
      </c>
    </row>
    <row r="11" spans="1:8">
      <c r="A11" s="135">
        <v>7</v>
      </c>
      <c r="B11" s="64" t="s">
        <v>350</v>
      </c>
      <c r="C11" s="1071">
        <v>104</v>
      </c>
      <c r="D11" s="1071">
        <v>1423</v>
      </c>
      <c r="E11" s="1071">
        <f t="shared" si="0"/>
        <v>1527</v>
      </c>
      <c r="F11" s="1071">
        <v>128</v>
      </c>
      <c r="G11" s="1071">
        <v>3882</v>
      </c>
      <c r="H11" s="1071">
        <f t="shared" si="1"/>
        <v>4010</v>
      </c>
    </row>
    <row r="12" spans="1:8">
      <c r="A12" s="135">
        <v>8</v>
      </c>
      <c r="B12" s="64" t="s">
        <v>351</v>
      </c>
      <c r="C12" s="1071">
        <v>1625</v>
      </c>
      <c r="D12" s="1071">
        <v>1073</v>
      </c>
      <c r="E12" s="1071">
        <f t="shared" si="0"/>
        <v>2698</v>
      </c>
      <c r="F12" s="1071">
        <v>6389</v>
      </c>
      <c r="G12" s="1071">
        <v>17926</v>
      </c>
      <c r="H12" s="1071">
        <f t="shared" si="1"/>
        <v>24315</v>
      </c>
    </row>
    <row r="13" spans="1:8">
      <c r="A13" s="135">
        <v>9</v>
      </c>
      <c r="B13" s="64" t="s">
        <v>352</v>
      </c>
      <c r="C13" s="1071">
        <v>6385</v>
      </c>
      <c r="D13" s="1071">
        <v>1259</v>
      </c>
      <c r="E13" s="1071">
        <f t="shared" si="0"/>
        <v>7644</v>
      </c>
      <c r="F13" s="1071">
        <v>21618</v>
      </c>
      <c r="G13" s="1071">
        <v>1011</v>
      </c>
      <c r="H13" s="1071">
        <f t="shared" si="1"/>
        <v>22629</v>
      </c>
    </row>
    <row r="14" spans="1:8">
      <c r="A14" s="135"/>
      <c r="B14" s="125" t="s">
        <v>6</v>
      </c>
      <c r="C14" s="1071">
        <f t="shared" ref="C14:H14" si="2">SUM(C5:C13)</f>
        <v>8445</v>
      </c>
      <c r="D14" s="1071">
        <f t="shared" si="2"/>
        <v>8445</v>
      </c>
      <c r="E14" s="1071">
        <f t="shared" si="2"/>
        <v>16890</v>
      </c>
      <c r="F14" s="1071">
        <f t="shared" si="2"/>
        <v>30276</v>
      </c>
      <c r="G14" s="1071">
        <f t="shared" si="2"/>
        <v>30276</v>
      </c>
      <c r="H14" s="1071">
        <f t="shared" si="2"/>
        <v>60552</v>
      </c>
    </row>
    <row r="15" spans="1:8">
      <c r="A15" s="394"/>
    </row>
    <row r="16" spans="1:8">
      <c r="A16" s="33" t="s">
        <v>341</v>
      </c>
      <c r="G16" s="395" t="s">
        <v>20</v>
      </c>
    </row>
    <row r="17" spans="1:8">
      <c r="A17" s="1445" t="s">
        <v>353</v>
      </c>
      <c r="B17" s="1445"/>
      <c r="C17" s="1445"/>
      <c r="D17" s="1445"/>
      <c r="E17" s="1445"/>
      <c r="F17" s="1445"/>
      <c r="G17" s="1445"/>
      <c r="H17" s="1445"/>
    </row>
    <row r="18" spans="1:8">
      <c r="A18" s="1446" t="s">
        <v>1</v>
      </c>
      <c r="B18" s="1447" t="s">
        <v>342</v>
      </c>
      <c r="C18" s="1447" t="s">
        <v>95</v>
      </c>
      <c r="D18" s="1447"/>
      <c r="E18" s="1447"/>
      <c r="F18" s="1448" t="s">
        <v>0</v>
      </c>
      <c r="G18" s="1448"/>
      <c r="H18" s="1448"/>
    </row>
    <row r="19" spans="1:8">
      <c r="A19" s="1446"/>
      <c r="B19" s="1447"/>
      <c r="C19" s="124" t="s">
        <v>343</v>
      </c>
      <c r="D19" s="124" t="s">
        <v>340</v>
      </c>
      <c r="E19" s="124" t="s">
        <v>6</v>
      </c>
      <c r="F19" s="124" t="s">
        <v>343</v>
      </c>
      <c r="G19" s="124" t="s">
        <v>340</v>
      </c>
      <c r="H19" s="124" t="s">
        <v>6</v>
      </c>
    </row>
    <row r="20" spans="1:8">
      <c r="A20" s="135">
        <v>1</v>
      </c>
      <c r="B20" s="64" t="s">
        <v>344</v>
      </c>
      <c r="C20" s="1071"/>
      <c r="D20" s="1071"/>
      <c r="E20" s="1071">
        <f>C20+D20</f>
        <v>0</v>
      </c>
      <c r="F20" s="1071">
        <v>0</v>
      </c>
      <c r="G20" s="1071">
        <v>3</v>
      </c>
      <c r="H20" s="1071">
        <f>F20+G20</f>
        <v>3</v>
      </c>
    </row>
    <row r="21" spans="1:8">
      <c r="A21" s="135">
        <v>2</v>
      </c>
      <c r="B21" s="64" t="s">
        <v>345</v>
      </c>
      <c r="C21" s="1071"/>
      <c r="D21" s="1071"/>
      <c r="E21" s="1071">
        <f t="shared" ref="E21:E28" si="3">C21+D21</f>
        <v>0</v>
      </c>
      <c r="F21" s="1071">
        <v>0</v>
      </c>
      <c r="G21" s="1071">
        <v>0</v>
      </c>
      <c r="H21" s="1071">
        <f t="shared" ref="H21:H28" si="4">F21+G21</f>
        <v>0</v>
      </c>
    </row>
    <row r="22" spans="1:8">
      <c r="A22" s="135">
        <v>3</v>
      </c>
      <c r="B22" s="64" t="s">
        <v>346</v>
      </c>
      <c r="C22" s="1071"/>
      <c r="D22" s="1071"/>
      <c r="E22" s="1071">
        <f t="shared" si="3"/>
        <v>0</v>
      </c>
      <c r="F22" s="1071">
        <v>124</v>
      </c>
      <c r="G22" s="1071">
        <v>0</v>
      </c>
      <c r="H22" s="1071">
        <f t="shared" si="4"/>
        <v>124</v>
      </c>
    </row>
    <row r="23" spans="1:8">
      <c r="A23" s="135">
        <v>4</v>
      </c>
      <c r="B23" s="64" t="s">
        <v>347</v>
      </c>
      <c r="C23" s="1071">
        <v>7</v>
      </c>
      <c r="D23" s="1071">
        <v>0</v>
      </c>
      <c r="E23" s="1071">
        <f t="shared" si="3"/>
        <v>7</v>
      </c>
      <c r="F23" s="1071">
        <v>0</v>
      </c>
      <c r="G23" s="1071">
        <v>246</v>
      </c>
      <c r="H23" s="1071">
        <f t="shared" si="4"/>
        <v>246</v>
      </c>
    </row>
    <row r="24" spans="1:8">
      <c r="A24" s="135">
        <v>5</v>
      </c>
      <c r="B24" s="64" t="s">
        <v>348</v>
      </c>
      <c r="C24" s="1071">
        <v>2</v>
      </c>
      <c r="D24" s="1071">
        <v>7</v>
      </c>
      <c r="E24" s="1071">
        <f t="shared" si="3"/>
        <v>9</v>
      </c>
      <c r="F24" s="1071">
        <v>94</v>
      </c>
      <c r="G24" s="1071">
        <v>2045</v>
      </c>
      <c r="H24" s="1071">
        <f t="shared" si="4"/>
        <v>2139</v>
      </c>
    </row>
    <row r="25" spans="1:8">
      <c r="A25" s="135">
        <v>6</v>
      </c>
      <c r="B25" s="64" t="s">
        <v>349</v>
      </c>
      <c r="C25" s="1071">
        <v>3</v>
      </c>
      <c r="D25" s="1071">
        <v>126</v>
      </c>
      <c r="E25" s="1071">
        <f t="shared" si="3"/>
        <v>129</v>
      </c>
      <c r="F25" s="1071">
        <v>14</v>
      </c>
      <c r="G25" s="1071">
        <v>1412</v>
      </c>
      <c r="H25" s="1071">
        <f t="shared" si="4"/>
        <v>1426</v>
      </c>
    </row>
    <row r="26" spans="1:8">
      <c r="A26" s="135">
        <v>7</v>
      </c>
      <c r="B26" s="64" t="s">
        <v>350</v>
      </c>
      <c r="C26" s="1071">
        <v>0</v>
      </c>
      <c r="D26" s="1071">
        <v>135</v>
      </c>
      <c r="E26" s="1071">
        <f t="shared" si="3"/>
        <v>135</v>
      </c>
      <c r="F26" s="1071">
        <v>65</v>
      </c>
      <c r="G26" s="1071">
        <v>3866</v>
      </c>
      <c r="H26" s="1071">
        <f t="shared" si="4"/>
        <v>3931</v>
      </c>
    </row>
    <row r="27" spans="1:8">
      <c r="A27" s="135">
        <v>8</v>
      </c>
      <c r="B27" s="64" t="s">
        <v>351</v>
      </c>
      <c r="C27" s="1071">
        <v>265</v>
      </c>
      <c r="D27" s="1071">
        <v>9</v>
      </c>
      <c r="E27" s="1071">
        <f t="shared" si="3"/>
        <v>274</v>
      </c>
      <c r="F27" s="1071">
        <v>7702</v>
      </c>
      <c r="G27" s="1071">
        <v>490</v>
      </c>
      <c r="H27" s="1071">
        <f t="shared" si="4"/>
        <v>8192</v>
      </c>
    </row>
    <row r="28" spans="1:8">
      <c r="A28" s="135">
        <v>9</v>
      </c>
      <c r="B28" s="64" t="s">
        <v>352</v>
      </c>
      <c r="C28" s="1071">
        <v>8</v>
      </c>
      <c r="D28" s="1071">
        <v>8</v>
      </c>
      <c r="E28" s="1071">
        <f t="shared" si="3"/>
        <v>16</v>
      </c>
      <c r="F28" s="1071">
        <v>106</v>
      </c>
      <c r="G28" s="1071">
        <v>43</v>
      </c>
      <c r="H28" s="1071">
        <f t="shared" si="4"/>
        <v>149</v>
      </c>
    </row>
    <row r="29" spans="1:8">
      <c r="A29" s="135"/>
      <c r="B29" s="125" t="s">
        <v>6</v>
      </c>
      <c r="C29" s="1071">
        <f t="shared" ref="C29:H29" si="5">SUM(C20:C28)</f>
        <v>285</v>
      </c>
      <c r="D29" s="1071">
        <f t="shared" si="5"/>
        <v>285</v>
      </c>
      <c r="E29" s="1071">
        <f t="shared" si="5"/>
        <v>570</v>
      </c>
      <c r="F29" s="1071">
        <f t="shared" si="5"/>
        <v>8105</v>
      </c>
      <c r="G29" s="1071">
        <f t="shared" si="5"/>
        <v>8105</v>
      </c>
      <c r="H29" s="1071">
        <f t="shared" si="5"/>
        <v>16210</v>
      </c>
    </row>
    <row r="31" spans="1:8">
      <c r="A31" s="33" t="s">
        <v>341</v>
      </c>
      <c r="G31" s="395" t="s">
        <v>21</v>
      </c>
    </row>
    <row r="32" spans="1:8">
      <c r="A32" s="1445" t="s">
        <v>353</v>
      </c>
      <c r="B32" s="1445"/>
      <c r="C32" s="1445"/>
      <c r="D32" s="1445"/>
      <c r="E32" s="1445"/>
      <c r="F32" s="1445"/>
      <c r="G32" s="1445"/>
      <c r="H32" s="1445"/>
    </row>
    <row r="33" spans="1:8">
      <c r="A33" s="1446" t="s">
        <v>1</v>
      </c>
      <c r="B33" s="1447" t="s">
        <v>342</v>
      </c>
      <c r="C33" s="1447" t="s">
        <v>95</v>
      </c>
      <c r="D33" s="1447"/>
      <c r="E33" s="1447"/>
      <c r="F33" s="1448" t="s">
        <v>0</v>
      </c>
      <c r="G33" s="1448"/>
      <c r="H33" s="1448"/>
    </row>
    <row r="34" spans="1:8">
      <c r="A34" s="1446"/>
      <c r="B34" s="1447"/>
      <c r="C34" s="124" t="s">
        <v>343</v>
      </c>
      <c r="D34" s="124" t="s">
        <v>340</v>
      </c>
      <c r="E34" s="124" t="s">
        <v>6</v>
      </c>
      <c r="F34" s="124" t="s">
        <v>343</v>
      </c>
      <c r="G34" s="124" t="s">
        <v>340</v>
      </c>
      <c r="H34" s="124" t="s">
        <v>6</v>
      </c>
    </row>
    <row r="35" spans="1:8">
      <c r="A35" s="135">
        <v>1</v>
      </c>
      <c r="B35" s="64" t="s">
        <v>344</v>
      </c>
      <c r="C35" s="1071">
        <v>0</v>
      </c>
      <c r="D35" s="1071">
        <v>89</v>
      </c>
      <c r="E35" s="1071">
        <f>C35+D35</f>
        <v>89</v>
      </c>
      <c r="F35" s="1071">
        <v>2</v>
      </c>
      <c r="G35" s="1071">
        <v>147</v>
      </c>
      <c r="H35" s="1071">
        <f>F35+G35</f>
        <v>149</v>
      </c>
    </row>
    <row r="36" spans="1:8">
      <c r="A36" s="135">
        <v>2</v>
      </c>
      <c r="B36" s="64" t="s">
        <v>345</v>
      </c>
      <c r="C36" s="1071">
        <v>5</v>
      </c>
      <c r="D36" s="1071">
        <v>153</v>
      </c>
      <c r="E36" s="1071">
        <f t="shared" ref="E36:E43" si="6">C36+D36</f>
        <v>158</v>
      </c>
      <c r="F36" s="1071">
        <v>24</v>
      </c>
      <c r="G36" s="1071">
        <v>2929</v>
      </c>
      <c r="H36" s="1071">
        <f t="shared" ref="H36:H43" si="7">F36+G36</f>
        <v>2953</v>
      </c>
    </row>
    <row r="37" spans="1:8">
      <c r="A37" s="135">
        <v>3</v>
      </c>
      <c r="B37" s="64" t="s">
        <v>346</v>
      </c>
      <c r="C37" s="1071">
        <v>5</v>
      </c>
      <c r="D37" s="1071">
        <v>37</v>
      </c>
      <c r="E37" s="1071">
        <f t="shared" si="6"/>
        <v>42</v>
      </c>
      <c r="F37" s="1071">
        <v>553</v>
      </c>
      <c r="G37" s="1071">
        <v>1825</v>
      </c>
      <c r="H37" s="1071">
        <f t="shared" si="7"/>
        <v>2378</v>
      </c>
    </row>
    <row r="38" spans="1:8">
      <c r="A38" s="135">
        <v>4</v>
      </c>
      <c r="B38" s="64" t="s">
        <v>347</v>
      </c>
      <c r="C38" s="1071">
        <v>14</v>
      </c>
      <c r="D38" s="1071">
        <v>117</v>
      </c>
      <c r="E38" s="1071">
        <f t="shared" si="6"/>
        <v>131</v>
      </c>
      <c r="F38" s="1071">
        <v>470</v>
      </c>
      <c r="G38" s="1071">
        <v>3858</v>
      </c>
      <c r="H38" s="1071">
        <f t="shared" si="7"/>
        <v>4328</v>
      </c>
    </row>
    <row r="39" spans="1:8">
      <c r="A39" s="135">
        <v>5</v>
      </c>
      <c r="B39" s="64" t="s">
        <v>348</v>
      </c>
      <c r="C39" s="1071">
        <v>2</v>
      </c>
      <c r="D39" s="1071">
        <v>27</v>
      </c>
      <c r="E39" s="1071">
        <f t="shared" si="6"/>
        <v>29</v>
      </c>
      <c r="F39" s="1071">
        <v>12</v>
      </c>
      <c r="G39" s="1071">
        <v>105</v>
      </c>
      <c r="H39" s="1071">
        <f t="shared" si="7"/>
        <v>117</v>
      </c>
    </row>
    <row r="40" spans="1:8">
      <c r="A40" s="135">
        <v>6</v>
      </c>
      <c r="B40" s="64" t="s">
        <v>349</v>
      </c>
      <c r="C40" s="1071">
        <v>32</v>
      </c>
      <c r="D40" s="1071">
        <v>756</v>
      </c>
      <c r="E40" s="1071">
        <f t="shared" si="6"/>
        <v>788</v>
      </c>
      <c r="F40" s="1071">
        <v>165</v>
      </c>
      <c r="G40" s="1071">
        <v>8712</v>
      </c>
      <c r="H40" s="1071">
        <f t="shared" si="7"/>
        <v>8877</v>
      </c>
    </row>
    <row r="41" spans="1:8">
      <c r="A41" s="135">
        <v>7</v>
      </c>
      <c r="B41" s="64" t="s">
        <v>350</v>
      </c>
      <c r="C41" s="1071">
        <v>0</v>
      </c>
      <c r="D41" s="1071">
        <v>0</v>
      </c>
      <c r="E41" s="1071">
        <f t="shared" si="6"/>
        <v>0</v>
      </c>
      <c r="F41" s="1071">
        <v>2</v>
      </c>
      <c r="G41" s="1071">
        <v>18</v>
      </c>
      <c r="H41" s="1071">
        <f t="shared" si="7"/>
        <v>20</v>
      </c>
    </row>
    <row r="42" spans="1:8">
      <c r="A42" s="135">
        <v>8</v>
      </c>
      <c r="B42" s="64" t="s">
        <v>351</v>
      </c>
      <c r="C42" s="1071">
        <v>34</v>
      </c>
      <c r="D42" s="1071">
        <v>194</v>
      </c>
      <c r="E42" s="1071">
        <f t="shared" si="6"/>
        <v>228</v>
      </c>
      <c r="F42" s="1071">
        <v>377</v>
      </c>
      <c r="G42" s="1071">
        <v>1597</v>
      </c>
      <c r="H42" s="1071">
        <f t="shared" si="7"/>
        <v>1974</v>
      </c>
    </row>
    <row r="43" spans="1:8">
      <c r="A43" s="135">
        <v>9</v>
      </c>
      <c r="B43" s="64" t="s">
        <v>352</v>
      </c>
      <c r="C43" s="1071">
        <v>1292</v>
      </c>
      <c r="D43" s="1071">
        <v>11</v>
      </c>
      <c r="E43" s="1071">
        <f t="shared" si="6"/>
        <v>1303</v>
      </c>
      <c r="F43" s="1071">
        <v>17664</v>
      </c>
      <c r="G43" s="1071">
        <v>78</v>
      </c>
      <c r="H43" s="1071">
        <f t="shared" si="7"/>
        <v>17742</v>
      </c>
    </row>
    <row r="44" spans="1:8">
      <c r="A44" s="135"/>
      <c r="B44" s="125" t="s">
        <v>6</v>
      </c>
      <c r="C44" s="1071">
        <f t="shared" ref="C44:H44" si="8">SUM(C35:C43)</f>
        <v>1384</v>
      </c>
      <c r="D44" s="1071">
        <f t="shared" si="8"/>
        <v>1384</v>
      </c>
      <c r="E44" s="1071">
        <f t="shared" si="8"/>
        <v>2768</v>
      </c>
      <c r="F44" s="1071">
        <f t="shared" si="8"/>
        <v>19269</v>
      </c>
      <c r="G44" s="1071">
        <f t="shared" si="8"/>
        <v>19269</v>
      </c>
      <c r="H44" s="1071">
        <f t="shared" si="8"/>
        <v>38538</v>
      </c>
    </row>
    <row r="46" spans="1:8">
      <c r="A46" s="33" t="s">
        <v>341</v>
      </c>
      <c r="G46" s="395" t="s">
        <v>25</v>
      </c>
    </row>
    <row r="47" spans="1:8">
      <c r="A47" s="1445" t="s">
        <v>353</v>
      </c>
      <c r="B47" s="1445"/>
      <c r="C47" s="1445"/>
      <c r="D47" s="1445"/>
      <c r="E47" s="1445"/>
      <c r="F47" s="1445"/>
      <c r="G47" s="1445"/>
      <c r="H47" s="1445"/>
    </row>
    <row r="48" spans="1:8">
      <c r="A48" s="1446" t="s">
        <v>1</v>
      </c>
      <c r="B48" s="1447" t="s">
        <v>342</v>
      </c>
      <c r="C48" s="1447" t="s">
        <v>95</v>
      </c>
      <c r="D48" s="1447"/>
      <c r="E48" s="1447"/>
      <c r="F48" s="1448" t="s">
        <v>0</v>
      </c>
      <c r="G48" s="1448"/>
      <c r="H48" s="1448"/>
    </row>
    <row r="49" spans="1:8">
      <c r="A49" s="1446"/>
      <c r="B49" s="1447"/>
      <c r="C49" s="124" t="s">
        <v>343</v>
      </c>
      <c r="D49" s="124" t="s">
        <v>340</v>
      </c>
      <c r="E49" s="124" t="s">
        <v>6</v>
      </c>
      <c r="F49" s="124" t="s">
        <v>343</v>
      </c>
      <c r="G49" s="124" t="s">
        <v>340</v>
      </c>
      <c r="H49" s="124" t="s">
        <v>6</v>
      </c>
    </row>
    <row r="50" spans="1:8">
      <c r="A50" s="135">
        <v>1</v>
      </c>
      <c r="B50" s="64" t="s">
        <v>344</v>
      </c>
      <c r="C50" s="1071">
        <v>0</v>
      </c>
      <c r="D50" s="1071">
        <v>1</v>
      </c>
      <c r="E50" s="1071">
        <f>C50+D50</f>
        <v>1</v>
      </c>
      <c r="F50" s="1071">
        <v>0</v>
      </c>
      <c r="G50" s="1071">
        <v>3</v>
      </c>
      <c r="H50" s="1071">
        <f>F50+G50</f>
        <v>3</v>
      </c>
    </row>
    <row r="51" spans="1:8">
      <c r="A51" s="135">
        <v>2</v>
      </c>
      <c r="B51" s="64" t="s">
        <v>345</v>
      </c>
      <c r="C51" s="1071">
        <v>0</v>
      </c>
      <c r="D51" s="1071">
        <v>0</v>
      </c>
      <c r="E51" s="1071">
        <f t="shared" ref="E51:E58" si="9">C51+D51</f>
        <v>0</v>
      </c>
      <c r="F51" s="1071">
        <v>0</v>
      </c>
      <c r="G51" s="1071">
        <v>0</v>
      </c>
      <c r="H51" s="1071">
        <f t="shared" ref="H51:H58" si="10">F51+G51</f>
        <v>0</v>
      </c>
    </row>
    <row r="52" spans="1:8">
      <c r="A52" s="135">
        <v>3</v>
      </c>
      <c r="B52" s="64" t="s">
        <v>346</v>
      </c>
      <c r="C52" s="1071">
        <v>24</v>
      </c>
      <c r="D52" s="1071">
        <v>20</v>
      </c>
      <c r="E52" s="1071">
        <f t="shared" si="9"/>
        <v>44</v>
      </c>
      <c r="F52" s="1071">
        <v>57</v>
      </c>
      <c r="G52" s="1071">
        <v>128</v>
      </c>
      <c r="H52" s="1071">
        <f t="shared" si="10"/>
        <v>185</v>
      </c>
    </row>
    <row r="53" spans="1:8">
      <c r="A53" s="135">
        <v>4</v>
      </c>
      <c r="B53" s="64" t="s">
        <v>347</v>
      </c>
      <c r="C53" s="1071">
        <v>12</v>
      </c>
      <c r="D53" s="1071">
        <v>29</v>
      </c>
      <c r="E53" s="1071">
        <f t="shared" si="9"/>
        <v>41</v>
      </c>
      <c r="F53" s="1071">
        <v>54</v>
      </c>
      <c r="G53" s="1071">
        <v>63</v>
      </c>
      <c r="H53" s="1071">
        <f t="shared" si="10"/>
        <v>117</v>
      </c>
    </row>
    <row r="54" spans="1:8">
      <c r="A54" s="135">
        <v>5</v>
      </c>
      <c r="B54" s="64" t="s">
        <v>348</v>
      </c>
      <c r="C54" s="1071">
        <v>8</v>
      </c>
      <c r="D54" s="1071">
        <v>86</v>
      </c>
      <c r="E54" s="1071">
        <f t="shared" si="9"/>
        <v>94</v>
      </c>
      <c r="F54" s="1071">
        <v>68</v>
      </c>
      <c r="G54" s="1071">
        <v>620</v>
      </c>
      <c r="H54" s="1071">
        <f t="shared" si="10"/>
        <v>688</v>
      </c>
    </row>
    <row r="55" spans="1:8">
      <c r="A55" s="135">
        <v>6</v>
      </c>
      <c r="B55" s="64" t="s">
        <v>349</v>
      </c>
      <c r="C55" s="1071">
        <v>7</v>
      </c>
      <c r="D55" s="1071">
        <v>892</v>
      </c>
      <c r="E55" s="1071">
        <f t="shared" si="9"/>
        <v>899</v>
      </c>
      <c r="F55" s="1071">
        <v>248</v>
      </c>
      <c r="G55" s="1071">
        <v>5467</v>
      </c>
      <c r="H55" s="1071">
        <f t="shared" si="10"/>
        <v>5715</v>
      </c>
    </row>
    <row r="56" spans="1:8">
      <c r="A56" s="135">
        <v>7</v>
      </c>
      <c r="B56" s="64" t="s">
        <v>350</v>
      </c>
      <c r="C56" s="1071">
        <v>27</v>
      </c>
      <c r="D56" s="1071">
        <v>36</v>
      </c>
      <c r="E56" s="1071">
        <f t="shared" si="9"/>
        <v>63</v>
      </c>
      <c r="F56" s="1071">
        <v>87</v>
      </c>
      <c r="G56" s="1071">
        <v>202</v>
      </c>
      <c r="H56" s="1071">
        <f t="shared" si="10"/>
        <v>289</v>
      </c>
    </row>
    <row r="57" spans="1:8">
      <c r="A57" s="135">
        <v>8</v>
      </c>
      <c r="B57" s="64" t="s">
        <v>351</v>
      </c>
      <c r="C57" s="1071">
        <v>1135</v>
      </c>
      <c r="D57" s="1071">
        <v>275</v>
      </c>
      <c r="E57" s="1071">
        <f t="shared" si="9"/>
        <v>1410</v>
      </c>
      <c r="F57" s="1071">
        <v>8353</v>
      </c>
      <c r="G57" s="1071">
        <v>3145</v>
      </c>
      <c r="H57" s="1071">
        <f t="shared" si="10"/>
        <v>11498</v>
      </c>
    </row>
    <row r="58" spans="1:8">
      <c r="A58" s="135">
        <v>9</v>
      </c>
      <c r="B58" s="64" t="s">
        <v>352</v>
      </c>
      <c r="C58" s="1071">
        <v>126</v>
      </c>
      <c r="D58" s="1071">
        <v>0</v>
      </c>
      <c r="E58" s="1071">
        <f t="shared" si="9"/>
        <v>126</v>
      </c>
      <c r="F58" s="1071">
        <v>773</v>
      </c>
      <c r="G58" s="1071">
        <v>12</v>
      </c>
      <c r="H58" s="1071">
        <f t="shared" si="10"/>
        <v>785</v>
      </c>
    </row>
    <row r="59" spans="1:8">
      <c r="A59" s="135"/>
      <c r="B59" s="125" t="s">
        <v>6</v>
      </c>
      <c r="C59" s="1071">
        <f t="shared" ref="C59:H59" si="11">SUM(C50:C58)</f>
        <v>1339</v>
      </c>
      <c r="D59" s="1071">
        <f t="shared" si="11"/>
        <v>1339</v>
      </c>
      <c r="E59" s="1071">
        <f t="shared" si="11"/>
        <v>2678</v>
      </c>
      <c r="F59" s="1071">
        <f t="shared" si="11"/>
        <v>9640</v>
      </c>
      <c r="G59" s="1071">
        <f t="shared" si="11"/>
        <v>9640</v>
      </c>
      <c r="H59" s="1071">
        <f t="shared" si="11"/>
        <v>19280</v>
      </c>
    </row>
    <row r="61" spans="1:8">
      <c r="A61" s="33" t="s">
        <v>341</v>
      </c>
      <c r="G61" s="395" t="s">
        <v>27</v>
      </c>
    </row>
    <row r="62" spans="1:8">
      <c r="A62" s="1445" t="s">
        <v>353</v>
      </c>
      <c r="B62" s="1445"/>
      <c r="C62" s="1445"/>
      <c r="D62" s="1445"/>
      <c r="E62" s="1445"/>
      <c r="F62" s="1445"/>
      <c r="G62" s="1445"/>
      <c r="H62" s="1445"/>
    </row>
    <row r="63" spans="1:8">
      <c r="A63" s="1446" t="s">
        <v>1</v>
      </c>
      <c r="B63" s="1447" t="s">
        <v>342</v>
      </c>
      <c r="C63" s="1447" t="s">
        <v>95</v>
      </c>
      <c r="D63" s="1447"/>
      <c r="E63" s="1447"/>
      <c r="F63" s="1448" t="s">
        <v>0</v>
      </c>
      <c r="G63" s="1448"/>
      <c r="H63" s="1448"/>
    </row>
    <row r="64" spans="1:8">
      <c r="A64" s="1446"/>
      <c r="B64" s="1447"/>
      <c r="C64" s="124" t="s">
        <v>343</v>
      </c>
      <c r="D64" s="124" t="s">
        <v>340</v>
      </c>
      <c r="E64" s="124" t="s">
        <v>6</v>
      </c>
      <c r="F64" s="124" t="s">
        <v>343</v>
      </c>
      <c r="G64" s="124" t="s">
        <v>340</v>
      </c>
      <c r="H64" s="124" t="s">
        <v>6</v>
      </c>
    </row>
    <row r="65" spans="1:8">
      <c r="A65" s="135">
        <v>1</v>
      </c>
      <c r="B65" s="64" t="s">
        <v>344</v>
      </c>
      <c r="C65" s="1071">
        <v>28</v>
      </c>
      <c r="D65" s="1071">
        <v>42</v>
      </c>
      <c r="E65" s="1071">
        <f>C65+D65</f>
        <v>70</v>
      </c>
      <c r="F65" s="1071">
        <v>939</v>
      </c>
      <c r="G65" s="1071">
        <v>1486</v>
      </c>
      <c r="H65" s="1071">
        <f>F65+G65</f>
        <v>2425</v>
      </c>
    </row>
    <row r="66" spans="1:8">
      <c r="A66" s="135">
        <v>2</v>
      </c>
      <c r="B66" s="64" t="s">
        <v>345</v>
      </c>
      <c r="C66" s="1071">
        <v>44</v>
      </c>
      <c r="D66" s="1071">
        <v>23</v>
      </c>
      <c r="E66" s="1071">
        <f t="shared" ref="E66:E73" si="12">C66+D66</f>
        <v>67</v>
      </c>
      <c r="F66" s="1071">
        <v>29</v>
      </c>
      <c r="G66" s="1071">
        <v>68</v>
      </c>
      <c r="H66" s="1071">
        <f t="shared" ref="H66:H73" si="13">F66+G66</f>
        <v>97</v>
      </c>
    </row>
    <row r="67" spans="1:8">
      <c r="A67" s="135">
        <v>3</v>
      </c>
      <c r="B67" s="64" t="s">
        <v>346</v>
      </c>
      <c r="C67" s="1071">
        <v>127</v>
      </c>
      <c r="D67" s="1071">
        <v>224</v>
      </c>
      <c r="E67" s="1071">
        <f t="shared" si="12"/>
        <v>351</v>
      </c>
      <c r="F67" s="1071">
        <v>1979</v>
      </c>
      <c r="G67" s="1071">
        <v>2241</v>
      </c>
      <c r="H67" s="1071">
        <f t="shared" si="13"/>
        <v>4220</v>
      </c>
    </row>
    <row r="68" spans="1:8">
      <c r="A68" s="135">
        <v>4</v>
      </c>
      <c r="B68" s="64" t="s">
        <v>347</v>
      </c>
      <c r="C68" s="1071">
        <v>98</v>
      </c>
      <c r="D68" s="1071">
        <v>179</v>
      </c>
      <c r="E68" s="1071">
        <f t="shared" si="12"/>
        <v>277</v>
      </c>
      <c r="F68" s="1071">
        <v>1702</v>
      </c>
      <c r="G68" s="1071">
        <v>2148</v>
      </c>
      <c r="H68" s="1071">
        <f t="shared" si="13"/>
        <v>3850</v>
      </c>
    </row>
    <row r="69" spans="1:8">
      <c r="A69" s="135">
        <v>5</v>
      </c>
      <c r="B69" s="64" t="s">
        <v>348</v>
      </c>
      <c r="C69" s="1071">
        <v>100</v>
      </c>
      <c r="D69" s="1071">
        <v>214</v>
      </c>
      <c r="E69" s="1071">
        <f t="shared" si="12"/>
        <v>314</v>
      </c>
      <c r="F69" s="1071">
        <v>1748</v>
      </c>
      <c r="G69" s="1071">
        <v>1886</v>
      </c>
      <c r="H69" s="1071">
        <f t="shared" si="13"/>
        <v>3634</v>
      </c>
    </row>
    <row r="70" spans="1:8">
      <c r="A70" s="135">
        <v>6</v>
      </c>
      <c r="B70" s="64" t="s">
        <v>349</v>
      </c>
      <c r="C70" s="1071">
        <v>356</v>
      </c>
      <c r="D70" s="1071">
        <v>788</v>
      </c>
      <c r="E70" s="1071">
        <f t="shared" si="12"/>
        <v>1144</v>
      </c>
      <c r="F70" s="1071">
        <v>1338</v>
      </c>
      <c r="G70" s="1071">
        <v>1993</v>
      </c>
      <c r="H70" s="1071">
        <f t="shared" si="13"/>
        <v>3331</v>
      </c>
    </row>
    <row r="71" spans="1:8">
      <c r="A71" s="135">
        <v>7</v>
      </c>
      <c r="B71" s="64" t="s">
        <v>350</v>
      </c>
      <c r="C71" s="1071">
        <v>29</v>
      </c>
      <c r="D71" s="1071">
        <v>106</v>
      </c>
      <c r="E71" s="1071">
        <f t="shared" si="12"/>
        <v>135</v>
      </c>
      <c r="F71" s="1071">
        <v>263</v>
      </c>
      <c r="G71" s="1071">
        <v>771</v>
      </c>
      <c r="H71" s="1071">
        <f t="shared" si="13"/>
        <v>1034</v>
      </c>
    </row>
    <row r="72" spans="1:8">
      <c r="A72" s="135">
        <v>8</v>
      </c>
      <c r="B72" s="64" t="s">
        <v>351</v>
      </c>
      <c r="C72" s="1071">
        <v>506</v>
      </c>
      <c r="D72" s="1071">
        <v>130</v>
      </c>
      <c r="E72" s="1071">
        <f t="shared" si="12"/>
        <v>636</v>
      </c>
      <c r="F72" s="1071">
        <v>1935</v>
      </c>
      <c r="G72" s="1071">
        <v>1852</v>
      </c>
      <c r="H72" s="1071">
        <f t="shared" si="13"/>
        <v>3787</v>
      </c>
    </row>
    <row r="73" spans="1:8">
      <c r="A73" s="135">
        <v>9</v>
      </c>
      <c r="B73" s="64" t="s">
        <v>352</v>
      </c>
      <c r="C73" s="1071">
        <v>470</v>
      </c>
      <c r="D73" s="1071">
        <v>52</v>
      </c>
      <c r="E73" s="1071">
        <f t="shared" si="12"/>
        <v>522</v>
      </c>
      <c r="F73" s="1071">
        <v>3732</v>
      </c>
      <c r="G73" s="1071">
        <v>1220</v>
      </c>
      <c r="H73" s="1071">
        <f t="shared" si="13"/>
        <v>4952</v>
      </c>
    </row>
    <row r="74" spans="1:8">
      <c r="A74" s="135"/>
      <c r="B74" s="125" t="s">
        <v>6</v>
      </c>
      <c r="C74" s="1071">
        <f t="shared" ref="C74:H74" si="14">SUM(C65:C73)</f>
        <v>1758</v>
      </c>
      <c r="D74" s="1071">
        <f t="shared" si="14"/>
        <v>1758</v>
      </c>
      <c r="E74" s="1071">
        <f t="shared" si="14"/>
        <v>3516</v>
      </c>
      <c r="F74" s="1071">
        <f t="shared" si="14"/>
        <v>13665</v>
      </c>
      <c r="G74" s="1071">
        <f t="shared" si="14"/>
        <v>13665</v>
      </c>
      <c r="H74" s="1071">
        <f t="shared" si="14"/>
        <v>27330</v>
      </c>
    </row>
    <row r="76" spans="1:8">
      <c r="A76" s="33" t="s">
        <v>341</v>
      </c>
      <c r="G76" s="395" t="s">
        <v>29</v>
      </c>
    </row>
    <row r="77" spans="1:8">
      <c r="A77" s="1445" t="s">
        <v>353</v>
      </c>
      <c r="B77" s="1445"/>
      <c r="C77" s="1445"/>
      <c r="D77" s="1445"/>
      <c r="E77" s="1445"/>
      <c r="F77" s="1445"/>
      <c r="G77" s="1445"/>
      <c r="H77" s="1445"/>
    </row>
    <row r="78" spans="1:8">
      <c r="A78" s="1446" t="s">
        <v>1</v>
      </c>
      <c r="B78" s="1447" t="s">
        <v>342</v>
      </c>
      <c r="C78" s="1447" t="s">
        <v>95</v>
      </c>
      <c r="D78" s="1447"/>
      <c r="E78" s="1447"/>
      <c r="F78" s="1448" t="s">
        <v>0</v>
      </c>
      <c r="G78" s="1448"/>
      <c r="H78" s="1448"/>
    </row>
    <row r="79" spans="1:8">
      <c r="A79" s="1446"/>
      <c r="B79" s="1447"/>
      <c r="C79" s="124" t="s">
        <v>343</v>
      </c>
      <c r="D79" s="124" t="s">
        <v>340</v>
      </c>
      <c r="E79" s="124" t="s">
        <v>6</v>
      </c>
      <c r="F79" s="124" t="s">
        <v>343</v>
      </c>
      <c r="G79" s="124" t="s">
        <v>340</v>
      </c>
      <c r="H79" s="124" t="s">
        <v>6</v>
      </c>
    </row>
    <row r="80" spans="1:8">
      <c r="A80" s="135">
        <v>1</v>
      </c>
      <c r="B80" s="64" t="s">
        <v>344</v>
      </c>
      <c r="C80" s="1071">
        <v>14</v>
      </c>
      <c r="D80" s="1071">
        <v>89</v>
      </c>
      <c r="E80" s="1071">
        <f>C80+D80</f>
        <v>103</v>
      </c>
      <c r="F80" s="1071">
        <v>65</v>
      </c>
      <c r="G80" s="1071">
        <v>837</v>
      </c>
      <c r="H80" s="1071">
        <f>F80+G80</f>
        <v>902</v>
      </c>
    </row>
    <row r="81" spans="1:8">
      <c r="A81" s="135">
        <v>2</v>
      </c>
      <c r="B81" s="64" t="s">
        <v>345</v>
      </c>
      <c r="C81" s="1071">
        <v>0</v>
      </c>
      <c r="D81" s="1071">
        <v>0</v>
      </c>
      <c r="E81" s="1071">
        <f t="shared" ref="E81:E88" si="15">C81+D81</f>
        <v>0</v>
      </c>
      <c r="F81" s="1071">
        <v>0</v>
      </c>
      <c r="G81" s="1071">
        <v>0</v>
      </c>
      <c r="H81" s="1071">
        <f t="shared" ref="H81:H88" si="16">F81+G81</f>
        <v>0</v>
      </c>
    </row>
    <row r="82" spans="1:8">
      <c r="A82" s="135">
        <v>3</v>
      </c>
      <c r="B82" s="64" t="s">
        <v>346</v>
      </c>
      <c r="C82" s="1071">
        <v>10</v>
      </c>
      <c r="D82" s="1071">
        <v>21</v>
      </c>
      <c r="E82" s="1071">
        <f t="shared" si="15"/>
        <v>31</v>
      </c>
      <c r="F82" s="1071">
        <v>78</v>
      </c>
      <c r="G82" s="1071">
        <v>179</v>
      </c>
      <c r="H82" s="1071">
        <f t="shared" si="16"/>
        <v>257</v>
      </c>
    </row>
    <row r="83" spans="1:8">
      <c r="A83" s="135">
        <v>4</v>
      </c>
      <c r="B83" s="64" t="s">
        <v>347</v>
      </c>
      <c r="C83" s="1071">
        <v>0</v>
      </c>
      <c r="D83" s="1071">
        <v>0</v>
      </c>
      <c r="E83" s="1071">
        <f t="shared" si="15"/>
        <v>0</v>
      </c>
      <c r="F83" s="1071">
        <v>0</v>
      </c>
      <c r="G83" s="1071">
        <v>11</v>
      </c>
      <c r="H83" s="1071">
        <f t="shared" si="16"/>
        <v>11</v>
      </c>
    </row>
    <row r="84" spans="1:8">
      <c r="A84" s="135">
        <v>5</v>
      </c>
      <c r="B84" s="64" t="s">
        <v>348</v>
      </c>
      <c r="C84" s="1071">
        <v>0</v>
      </c>
      <c r="D84" s="1071">
        <v>0</v>
      </c>
      <c r="E84" s="1071">
        <f t="shared" si="15"/>
        <v>0</v>
      </c>
      <c r="F84" s="1071">
        <v>0</v>
      </c>
      <c r="G84" s="1071">
        <v>0</v>
      </c>
      <c r="H84" s="1071">
        <f t="shared" si="16"/>
        <v>0</v>
      </c>
    </row>
    <row r="85" spans="1:8">
      <c r="A85" s="135">
        <v>6</v>
      </c>
      <c r="B85" s="64" t="s">
        <v>349</v>
      </c>
      <c r="C85" s="1071">
        <v>0</v>
      </c>
      <c r="D85" s="1071">
        <v>28</v>
      </c>
      <c r="E85" s="1071">
        <f t="shared" si="15"/>
        <v>28</v>
      </c>
      <c r="F85" s="1071">
        <v>1</v>
      </c>
      <c r="G85" s="1071">
        <v>373</v>
      </c>
      <c r="H85" s="1071">
        <f t="shared" si="16"/>
        <v>374</v>
      </c>
    </row>
    <row r="86" spans="1:8">
      <c r="A86" s="135">
        <v>7</v>
      </c>
      <c r="B86" s="64" t="s">
        <v>350</v>
      </c>
      <c r="C86" s="1071">
        <v>4</v>
      </c>
      <c r="D86" s="1071">
        <v>196</v>
      </c>
      <c r="E86" s="1071">
        <f t="shared" si="15"/>
        <v>200</v>
      </c>
      <c r="F86" s="1071">
        <v>142</v>
      </c>
      <c r="G86" s="1071">
        <v>2605</v>
      </c>
      <c r="H86" s="1071">
        <f t="shared" si="16"/>
        <v>2747</v>
      </c>
    </row>
    <row r="87" spans="1:8">
      <c r="A87" s="135">
        <v>8</v>
      </c>
      <c r="B87" s="64" t="s">
        <v>351</v>
      </c>
      <c r="C87" s="1071">
        <v>4</v>
      </c>
      <c r="D87" s="1071">
        <v>25</v>
      </c>
      <c r="E87" s="1071">
        <f t="shared" si="15"/>
        <v>29</v>
      </c>
      <c r="F87" s="1071">
        <v>27</v>
      </c>
      <c r="G87" s="1071">
        <v>401</v>
      </c>
      <c r="H87" s="1071">
        <f t="shared" si="16"/>
        <v>428</v>
      </c>
    </row>
    <row r="88" spans="1:8">
      <c r="A88" s="135">
        <v>9</v>
      </c>
      <c r="B88" s="64" t="s">
        <v>352</v>
      </c>
      <c r="C88" s="1071">
        <v>332</v>
      </c>
      <c r="D88" s="1071">
        <v>5</v>
      </c>
      <c r="E88" s="1071">
        <f t="shared" si="15"/>
        <v>337</v>
      </c>
      <c r="F88" s="1071">
        <v>4098</v>
      </c>
      <c r="G88" s="1071">
        <v>5</v>
      </c>
      <c r="H88" s="1071">
        <f t="shared" si="16"/>
        <v>4103</v>
      </c>
    </row>
    <row r="89" spans="1:8">
      <c r="A89" s="135"/>
      <c r="B89" s="125" t="s">
        <v>6</v>
      </c>
      <c r="C89" s="1071">
        <f t="shared" ref="C89:H89" si="17">SUM(C80:C88)</f>
        <v>364</v>
      </c>
      <c r="D89" s="1071">
        <f t="shared" si="17"/>
        <v>364</v>
      </c>
      <c r="E89" s="1071">
        <f t="shared" si="17"/>
        <v>728</v>
      </c>
      <c r="F89" s="1071">
        <f t="shared" si="17"/>
        <v>4411</v>
      </c>
      <c r="G89" s="1071">
        <f t="shared" si="17"/>
        <v>4411</v>
      </c>
      <c r="H89" s="1071">
        <f t="shared" si="17"/>
        <v>8822</v>
      </c>
    </row>
    <row r="90" spans="1:8">
      <c r="A90" s="394"/>
    </row>
    <row r="91" spans="1:8">
      <c r="A91" s="33" t="s">
        <v>341</v>
      </c>
      <c r="G91" s="395" t="s">
        <v>141</v>
      </c>
    </row>
    <row r="92" spans="1:8">
      <c r="A92" s="1445" t="s">
        <v>353</v>
      </c>
      <c r="B92" s="1445"/>
      <c r="C92" s="1445"/>
      <c r="D92" s="1445"/>
      <c r="E92" s="1445"/>
      <c r="F92" s="1445"/>
      <c r="G92" s="1445"/>
      <c r="H92" s="1445"/>
    </row>
    <row r="93" spans="1:8">
      <c r="A93" s="1446" t="s">
        <v>1</v>
      </c>
      <c r="B93" s="1447" t="s">
        <v>342</v>
      </c>
      <c r="C93" s="1447" t="s">
        <v>95</v>
      </c>
      <c r="D93" s="1447"/>
      <c r="E93" s="1447"/>
      <c r="F93" s="1448" t="s">
        <v>0</v>
      </c>
      <c r="G93" s="1448"/>
      <c r="H93" s="1448"/>
    </row>
    <row r="94" spans="1:8">
      <c r="A94" s="1446"/>
      <c r="B94" s="1447"/>
      <c r="C94" s="124" t="s">
        <v>343</v>
      </c>
      <c r="D94" s="124" t="s">
        <v>340</v>
      </c>
      <c r="E94" s="124" t="s">
        <v>6</v>
      </c>
      <c r="F94" s="124" t="s">
        <v>343</v>
      </c>
      <c r="G94" s="124" t="s">
        <v>340</v>
      </c>
      <c r="H94" s="124" t="s">
        <v>6</v>
      </c>
    </row>
    <row r="95" spans="1:8">
      <c r="A95" s="135">
        <v>1</v>
      </c>
      <c r="B95" s="64" t="s">
        <v>344</v>
      </c>
      <c r="C95" s="1071">
        <v>6</v>
      </c>
      <c r="D95" s="1071">
        <v>6</v>
      </c>
      <c r="E95" s="1071">
        <f>C95+D95</f>
        <v>12</v>
      </c>
      <c r="F95" s="1071">
        <v>172</v>
      </c>
      <c r="G95" s="1071">
        <v>270</v>
      </c>
      <c r="H95" s="1071">
        <f>F95+G95</f>
        <v>442</v>
      </c>
    </row>
    <row r="96" spans="1:8">
      <c r="A96" s="135">
        <v>2</v>
      </c>
      <c r="B96" s="64" t="s">
        <v>345</v>
      </c>
      <c r="C96" s="1071">
        <v>14</v>
      </c>
      <c r="D96" s="1071">
        <v>12</v>
      </c>
      <c r="E96" s="1071">
        <f t="shared" ref="E96:E103" si="18">C96+D96</f>
        <v>26</v>
      </c>
      <c r="F96" s="1071">
        <v>267</v>
      </c>
      <c r="G96" s="1071">
        <v>356</v>
      </c>
      <c r="H96" s="1071">
        <f t="shared" ref="H96:H103" si="19">F96+G96</f>
        <v>623</v>
      </c>
    </row>
    <row r="97" spans="1:8">
      <c r="A97" s="135">
        <v>3</v>
      </c>
      <c r="B97" s="64" t="s">
        <v>346</v>
      </c>
      <c r="C97" s="1071">
        <v>90</v>
      </c>
      <c r="D97" s="1071">
        <v>99</v>
      </c>
      <c r="E97" s="1071">
        <f t="shared" si="18"/>
        <v>189</v>
      </c>
      <c r="F97" s="1071">
        <v>1010</v>
      </c>
      <c r="G97" s="1071">
        <v>1145</v>
      </c>
      <c r="H97" s="1071">
        <f t="shared" si="19"/>
        <v>2155</v>
      </c>
    </row>
    <row r="98" spans="1:8">
      <c r="A98" s="135">
        <v>4</v>
      </c>
      <c r="B98" s="64" t="s">
        <v>347</v>
      </c>
      <c r="C98" s="1071">
        <v>49</v>
      </c>
      <c r="D98" s="1071">
        <v>52</v>
      </c>
      <c r="E98" s="1071">
        <f t="shared" si="18"/>
        <v>101</v>
      </c>
      <c r="F98" s="1071">
        <v>360</v>
      </c>
      <c r="G98" s="1071">
        <v>483</v>
      </c>
      <c r="H98" s="1071">
        <f t="shared" si="19"/>
        <v>843</v>
      </c>
    </row>
    <row r="99" spans="1:8">
      <c r="A99" s="135">
        <v>5</v>
      </c>
      <c r="B99" s="64" t="s">
        <v>348</v>
      </c>
      <c r="C99" s="1071">
        <v>37</v>
      </c>
      <c r="D99" s="1071">
        <v>21</v>
      </c>
      <c r="E99" s="1071">
        <f t="shared" si="18"/>
        <v>58</v>
      </c>
      <c r="F99" s="1071">
        <v>1056</v>
      </c>
      <c r="G99" s="1071">
        <v>1250</v>
      </c>
      <c r="H99" s="1071">
        <f t="shared" si="19"/>
        <v>2306</v>
      </c>
    </row>
    <row r="100" spans="1:8">
      <c r="A100" s="135">
        <v>6</v>
      </c>
      <c r="B100" s="64" t="s">
        <v>349</v>
      </c>
      <c r="C100" s="1071">
        <v>188</v>
      </c>
      <c r="D100" s="1071">
        <v>755</v>
      </c>
      <c r="E100" s="1071">
        <f t="shared" si="18"/>
        <v>943</v>
      </c>
      <c r="F100" s="1071">
        <v>347</v>
      </c>
      <c r="G100" s="1071">
        <v>415</v>
      </c>
      <c r="H100" s="1071">
        <f t="shared" si="19"/>
        <v>762</v>
      </c>
    </row>
    <row r="101" spans="1:8">
      <c r="A101" s="135">
        <v>7</v>
      </c>
      <c r="B101" s="64" t="s">
        <v>350</v>
      </c>
      <c r="C101" s="1071">
        <v>23</v>
      </c>
      <c r="D101" s="1071">
        <v>16</v>
      </c>
      <c r="E101" s="1071">
        <f t="shared" si="18"/>
        <v>39</v>
      </c>
      <c r="F101" s="1071">
        <v>939</v>
      </c>
      <c r="G101" s="1071">
        <v>1326</v>
      </c>
      <c r="H101" s="1071">
        <f t="shared" si="19"/>
        <v>2265</v>
      </c>
    </row>
    <row r="102" spans="1:8">
      <c r="A102" s="135">
        <v>8</v>
      </c>
      <c r="B102" s="64" t="s">
        <v>351</v>
      </c>
      <c r="C102" s="1071">
        <v>117</v>
      </c>
      <c r="D102" s="1071">
        <v>84</v>
      </c>
      <c r="E102" s="1071">
        <f t="shared" si="18"/>
        <v>201</v>
      </c>
      <c r="F102" s="1071">
        <v>1078</v>
      </c>
      <c r="G102" s="1071">
        <v>1439</v>
      </c>
      <c r="H102" s="1071">
        <f t="shared" si="19"/>
        <v>2517</v>
      </c>
    </row>
    <row r="103" spans="1:8">
      <c r="A103" s="135">
        <v>9</v>
      </c>
      <c r="B103" s="64" t="s">
        <v>352</v>
      </c>
      <c r="C103" s="1071">
        <v>718</v>
      </c>
      <c r="D103" s="1071">
        <v>197</v>
      </c>
      <c r="E103" s="1071">
        <f t="shared" si="18"/>
        <v>915</v>
      </c>
      <c r="F103" s="1071">
        <v>3242</v>
      </c>
      <c r="G103" s="1071">
        <v>1787</v>
      </c>
      <c r="H103" s="1071">
        <f t="shared" si="19"/>
        <v>5029</v>
      </c>
    </row>
    <row r="104" spans="1:8">
      <c r="A104" s="135"/>
      <c r="B104" s="125" t="s">
        <v>6</v>
      </c>
      <c r="C104" s="1071">
        <f t="shared" ref="C104:H104" si="20">SUM(C95:C103)</f>
        <v>1242</v>
      </c>
      <c r="D104" s="1071">
        <f t="shared" si="20"/>
        <v>1242</v>
      </c>
      <c r="E104" s="1071">
        <f t="shared" si="20"/>
        <v>2484</v>
      </c>
      <c r="F104" s="1071">
        <f t="shared" si="20"/>
        <v>8471</v>
      </c>
      <c r="G104" s="1071">
        <f t="shared" si="20"/>
        <v>8471</v>
      </c>
      <c r="H104" s="1071">
        <f t="shared" si="20"/>
        <v>16942</v>
      </c>
    </row>
    <row r="106" spans="1:8">
      <c r="A106" s="33" t="s">
        <v>341</v>
      </c>
      <c r="G106" s="395" t="s">
        <v>40</v>
      </c>
    </row>
    <row r="107" spans="1:8">
      <c r="A107" s="1445" t="s">
        <v>353</v>
      </c>
      <c r="B107" s="1445"/>
      <c r="C107" s="1445"/>
      <c r="D107" s="1445"/>
      <c r="E107" s="1445"/>
      <c r="F107" s="1445"/>
      <c r="G107" s="1445"/>
      <c r="H107" s="1445"/>
    </row>
    <row r="108" spans="1:8">
      <c r="A108" s="1446" t="s">
        <v>1</v>
      </c>
      <c r="B108" s="1447" t="s">
        <v>342</v>
      </c>
      <c r="C108" s="1447" t="s">
        <v>95</v>
      </c>
      <c r="D108" s="1447"/>
      <c r="E108" s="1447"/>
      <c r="F108" s="1448" t="s">
        <v>0</v>
      </c>
      <c r="G108" s="1448"/>
      <c r="H108" s="1448"/>
    </row>
    <row r="109" spans="1:8">
      <c r="A109" s="1446"/>
      <c r="B109" s="1447"/>
      <c r="C109" s="124" t="s">
        <v>343</v>
      </c>
      <c r="D109" s="124" t="s">
        <v>340</v>
      </c>
      <c r="E109" s="124" t="s">
        <v>6</v>
      </c>
      <c r="F109" s="124" t="s">
        <v>343</v>
      </c>
      <c r="G109" s="124" t="s">
        <v>340</v>
      </c>
      <c r="H109" s="124" t="s">
        <v>6</v>
      </c>
    </row>
    <row r="110" spans="1:8">
      <c r="A110" s="135">
        <v>1</v>
      </c>
      <c r="B110" s="64" t="s">
        <v>344</v>
      </c>
      <c r="C110" s="1071">
        <v>84</v>
      </c>
      <c r="D110" s="1071">
        <v>82</v>
      </c>
      <c r="E110" s="1071">
        <f>C110+D110</f>
        <v>166</v>
      </c>
      <c r="F110" s="1071">
        <v>178</v>
      </c>
      <c r="G110" s="1071">
        <v>255</v>
      </c>
      <c r="H110" s="1071">
        <f>F110+G110</f>
        <v>433</v>
      </c>
    </row>
    <row r="111" spans="1:8">
      <c r="A111" s="135">
        <v>2</v>
      </c>
      <c r="B111" s="64" t="s">
        <v>345</v>
      </c>
      <c r="C111" s="1071">
        <v>42</v>
      </c>
      <c r="D111" s="1071">
        <v>85</v>
      </c>
      <c r="E111" s="1071">
        <f t="shared" ref="E111:E118" si="21">C111+D111</f>
        <v>127</v>
      </c>
      <c r="F111" s="1071">
        <v>463</v>
      </c>
      <c r="G111" s="1071">
        <v>682</v>
      </c>
      <c r="H111" s="1071">
        <f t="shared" ref="H111:H118" si="22">F111+G111</f>
        <v>1145</v>
      </c>
    </row>
    <row r="112" spans="1:8">
      <c r="A112" s="135">
        <v>3</v>
      </c>
      <c r="B112" s="64" t="s">
        <v>346</v>
      </c>
      <c r="C112" s="1071">
        <v>432</v>
      </c>
      <c r="D112" s="1071">
        <v>781</v>
      </c>
      <c r="E112" s="1071">
        <f t="shared" si="21"/>
        <v>1213</v>
      </c>
      <c r="F112" s="1071">
        <v>2635</v>
      </c>
      <c r="G112" s="1071">
        <v>3674</v>
      </c>
      <c r="H112" s="1071">
        <f t="shared" si="22"/>
        <v>6309</v>
      </c>
    </row>
    <row r="113" spans="1:8">
      <c r="A113" s="135">
        <v>4</v>
      </c>
      <c r="B113" s="64" t="s">
        <v>347</v>
      </c>
      <c r="C113" s="1071">
        <v>2</v>
      </c>
      <c r="D113" s="1071">
        <v>317</v>
      </c>
      <c r="E113" s="1071">
        <f t="shared" si="21"/>
        <v>319</v>
      </c>
      <c r="F113" s="1071">
        <v>304</v>
      </c>
      <c r="G113" s="1071">
        <v>706</v>
      </c>
      <c r="H113" s="1071">
        <f t="shared" si="22"/>
        <v>1010</v>
      </c>
    </row>
    <row r="114" spans="1:8">
      <c r="A114" s="135">
        <v>5</v>
      </c>
      <c r="B114" s="64" t="s">
        <v>348</v>
      </c>
      <c r="C114" s="1071">
        <v>964</v>
      </c>
      <c r="D114" s="1071">
        <v>766</v>
      </c>
      <c r="E114" s="1071">
        <f t="shared" si="21"/>
        <v>1730</v>
      </c>
      <c r="F114" s="1071">
        <v>2518</v>
      </c>
      <c r="G114" s="1071">
        <v>3662</v>
      </c>
      <c r="H114" s="1071">
        <f t="shared" si="22"/>
        <v>6180</v>
      </c>
    </row>
    <row r="115" spans="1:8">
      <c r="A115" s="135">
        <v>6</v>
      </c>
      <c r="B115" s="64" t="s">
        <v>349</v>
      </c>
      <c r="C115" s="1071">
        <v>27</v>
      </c>
      <c r="D115" s="1071">
        <v>1706</v>
      </c>
      <c r="E115" s="1071">
        <f t="shared" si="21"/>
        <v>1733</v>
      </c>
      <c r="F115" s="1071">
        <v>847</v>
      </c>
      <c r="G115" s="1071">
        <v>7138</v>
      </c>
      <c r="H115" s="1071">
        <f t="shared" si="22"/>
        <v>7985</v>
      </c>
    </row>
    <row r="116" spans="1:8">
      <c r="A116" s="135">
        <v>7</v>
      </c>
      <c r="B116" s="64" t="s">
        <v>350</v>
      </c>
      <c r="C116" s="1071">
        <v>54</v>
      </c>
      <c r="D116" s="1071">
        <v>607</v>
      </c>
      <c r="E116" s="1071">
        <f t="shared" si="21"/>
        <v>661</v>
      </c>
      <c r="F116" s="1071">
        <v>1464</v>
      </c>
      <c r="G116" s="1071">
        <v>756</v>
      </c>
      <c r="H116" s="1071">
        <f t="shared" si="22"/>
        <v>2220</v>
      </c>
    </row>
    <row r="117" spans="1:8">
      <c r="A117" s="135">
        <v>8</v>
      </c>
      <c r="B117" s="64" t="s">
        <v>351</v>
      </c>
      <c r="C117" s="1071"/>
      <c r="D117" s="1071"/>
      <c r="E117" s="1071">
        <f t="shared" si="21"/>
        <v>0</v>
      </c>
      <c r="F117" s="1071"/>
      <c r="G117" s="1071"/>
      <c r="H117" s="1071">
        <f t="shared" si="22"/>
        <v>0</v>
      </c>
    </row>
    <row r="118" spans="1:8">
      <c r="A118" s="135">
        <v>9</v>
      </c>
      <c r="B118" s="64" t="s">
        <v>352</v>
      </c>
      <c r="C118" s="1071">
        <v>2747</v>
      </c>
      <c r="D118" s="1071">
        <v>8</v>
      </c>
      <c r="E118" s="1071">
        <f t="shared" si="21"/>
        <v>2755</v>
      </c>
      <c r="F118" s="1071">
        <v>8513</v>
      </c>
      <c r="G118" s="1071">
        <v>49</v>
      </c>
      <c r="H118" s="1071">
        <f t="shared" si="22"/>
        <v>8562</v>
      </c>
    </row>
    <row r="119" spans="1:8">
      <c r="A119" s="135"/>
      <c r="B119" s="125" t="s">
        <v>6</v>
      </c>
      <c r="C119" s="1071">
        <f t="shared" ref="C119:H119" si="23">SUM(C110:C118)</f>
        <v>4352</v>
      </c>
      <c r="D119" s="1071">
        <f t="shared" si="23"/>
        <v>4352</v>
      </c>
      <c r="E119" s="1071">
        <f t="shared" si="23"/>
        <v>8704</v>
      </c>
      <c r="F119" s="1071">
        <f t="shared" si="23"/>
        <v>16922</v>
      </c>
      <c r="G119" s="1071">
        <f t="shared" si="23"/>
        <v>16922</v>
      </c>
      <c r="H119" s="1071">
        <f t="shared" si="23"/>
        <v>33844</v>
      </c>
    </row>
    <row r="121" spans="1:8">
      <c r="A121" s="33" t="s">
        <v>341</v>
      </c>
      <c r="G121" s="395" t="s">
        <v>188</v>
      </c>
    </row>
    <row r="122" spans="1:8">
      <c r="A122" s="1445" t="s">
        <v>353</v>
      </c>
      <c r="B122" s="1445"/>
      <c r="C122" s="1445"/>
      <c r="D122" s="1445"/>
      <c r="E122" s="1445"/>
      <c r="F122" s="1445"/>
      <c r="G122" s="1445"/>
      <c r="H122" s="1445"/>
    </row>
    <row r="123" spans="1:8">
      <c r="A123" s="1446" t="s">
        <v>1</v>
      </c>
      <c r="B123" s="1447" t="s">
        <v>342</v>
      </c>
      <c r="C123" s="1447" t="s">
        <v>95</v>
      </c>
      <c r="D123" s="1447"/>
      <c r="E123" s="1447"/>
      <c r="F123" s="1448" t="s">
        <v>0</v>
      </c>
      <c r="G123" s="1448"/>
      <c r="H123" s="1448"/>
    </row>
    <row r="124" spans="1:8">
      <c r="A124" s="1446"/>
      <c r="B124" s="1447"/>
      <c r="C124" s="124" t="s">
        <v>343</v>
      </c>
      <c r="D124" s="124" t="s">
        <v>340</v>
      </c>
      <c r="E124" s="124" t="s">
        <v>6</v>
      </c>
      <c r="F124" s="124" t="s">
        <v>343</v>
      </c>
      <c r="G124" s="124" t="s">
        <v>340</v>
      </c>
      <c r="H124" s="124" t="s">
        <v>6</v>
      </c>
    </row>
    <row r="125" spans="1:8">
      <c r="A125" s="135">
        <v>1</v>
      </c>
      <c r="B125" s="64" t="s">
        <v>344</v>
      </c>
      <c r="C125" s="1071">
        <v>416</v>
      </c>
      <c r="D125" s="1071">
        <v>398</v>
      </c>
      <c r="E125" s="1071">
        <f>C125+D125</f>
        <v>814</v>
      </c>
      <c r="F125" s="1071">
        <v>1665</v>
      </c>
      <c r="G125" s="1071">
        <v>1474</v>
      </c>
      <c r="H125" s="1071">
        <f>F125+G125</f>
        <v>3139</v>
      </c>
    </row>
    <row r="126" spans="1:8">
      <c r="A126" s="135">
        <v>2</v>
      </c>
      <c r="B126" s="64" t="s">
        <v>345</v>
      </c>
      <c r="C126" s="1071">
        <v>473</v>
      </c>
      <c r="D126" s="1071">
        <v>425</v>
      </c>
      <c r="E126" s="1071">
        <f t="shared" ref="E126:E133" si="24">C126+D126</f>
        <v>898</v>
      </c>
      <c r="F126" s="1071">
        <v>1730</v>
      </c>
      <c r="G126" s="1071">
        <v>1751</v>
      </c>
      <c r="H126" s="1071">
        <f t="shared" ref="H126:H133" si="25">F126+G126</f>
        <v>3481</v>
      </c>
    </row>
    <row r="127" spans="1:8">
      <c r="A127" s="135">
        <v>3</v>
      </c>
      <c r="B127" s="64" t="s">
        <v>346</v>
      </c>
      <c r="C127" s="1071">
        <v>426</v>
      </c>
      <c r="D127" s="1071">
        <v>451</v>
      </c>
      <c r="E127" s="1071">
        <f t="shared" si="24"/>
        <v>877</v>
      </c>
      <c r="F127" s="1071">
        <v>1577</v>
      </c>
      <c r="G127" s="1071">
        <v>1585</v>
      </c>
      <c r="H127" s="1071">
        <f t="shared" si="25"/>
        <v>3162</v>
      </c>
    </row>
    <row r="128" spans="1:8">
      <c r="A128" s="135">
        <v>4</v>
      </c>
      <c r="B128" s="64" t="s">
        <v>347</v>
      </c>
      <c r="C128" s="1071">
        <v>476</v>
      </c>
      <c r="D128" s="1071">
        <v>502</v>
      </c>
      <c r="E128" s="1071">
        <f t="shared" si="24"/>
        <v>978</v>
      </c>
      <c r="F128" s="1071">
        <v>1767</v>
      </c>
      <c r="G128" s="1071">
        <v>1678</v>
      </c>
      <c r="H128" s="1071">
        <f t="shared" si="25"/>
        <v>3445</v>
      </c>
    </row>
    <row r="129" spans="1:8">
      <c r="A129" s="135">
        <v>5</v>
      </c>
      <c r="B129" s="64" t="s">
        <v>348</v>
      </c>
      <c r="C129" s="1071">
        <v>425</v>
      </c>
      <c r="D129" s="1071">
        <v>450</v>
      </c>
      <c r="E129" s="1071">
        <f t="shared" si="24"/>
        <v>875</v>
      </c>
      <c r="F129" s="1071">
        <v>1819</v>
      </c>
      <c r="G129" s="1071">
        <v>1772</v>
      </c>
      <c r="H129" s="1071">
        <f t="shared" si="25"/>
        <v>3591</v>
      </c>
    </row>
    <row r="130" spans="1:8">
      <c r="A130" s="135">
        <v>6</v>
      </c>
      <c r="B130" s="64" t="s">
        <v>349</v>
      </c>
      <c r="C130" s="1071">
        <v>430</v>
      </c>
      <c r="D130" s="1071">
        <v>434</v>
      </c>
      <c r="E130" s="1071">
        <f t="shared" si="24"/>
        <v>864</v>
      </c>
      <c r="F130" s="1071">
        <v>1854</v>
      </c>
      <c r="G130" s="1071">
        <v>1926</v>
      </c>
      <c r="H130" s="1071">
        <f t="shared" si="25"/>
        <v>3780</v>
      </c>
    </row>
    <row r="131" spans="1:8">
      <c r="A131" s="135">
        <v>7</v>
      </c>
      <c r="B131" s="64" t="s">
        <v>350</v>
      </c>
      <c r="C131" s="1071">
        <v>415</v>
      </c>
      <c r="D131" s="1071">
        <v>434</v>
      </c>
      <c r="E131" s="1071">
        <f t="shared" si="24"/>
        <v>849</v>
      </c>
      <c r="F131" s="1071">
        <v>1738</v>
      </c>
      <c r="G131" s="1071">
        <v>1707</v>
      </c>
      <c r="H131" s="1071">
        <f t="shared" si="25"/>
        <v>3445</v>
      </c>
    </row>
    <row r="132" spans="1:8">
      <c r="A132" s="135">
        <v>8</v>
      </c>
      <c r="B132" s="64" t="s">
        <v>351</v>
      </c>
      <c r="C132" s="1071">
        <v>580</v>
      </c>
      <c r="D132" s="1071">
        <v>604</v>
      </c>
      <c r="E132" s="1071">
        <f t="shared" si="24"/>
        <v>1184</v>
      </c>
      <c r="F132" s="1071">
        <v>1752</v>
      </c>
      <c r="G132" s="1071">
        <v>1973</v>
      </c>
      <c r="H132" s="1071">
        <f t="shared" si="25"/>
        <v>3725</v>
      </c>
    </row>
    <row r="133" spans="1:8">
      <c r="A133" s="135">
        <v>9</v>
      </c>
      <c r="B133" s="64" t="s">
        <v>352</v>
      </c>
      <c r="C133" s="1071">
        <v>683</v>
      </c>
      <c r="D133" s="1071">
        <v>626</v>
      </c>
      <c r="E133" s="1071">
        <f t="shared" si="24"/>
        <v>1309</v>
      </c>
      <c r="F133" s="1071">
        <v>1950</v>
      </c>
      <c r="G133" s="1071">
        <v>1986</v>
      </c>
      <c r="H133" s="1071">
        <f t="shared" si="25"/>
        <v>3936</v>
      </c>
    </row>
    <row r="134" spans="1:8">
      <c r="A134" s="135"/>
      <c r="B134" s="125" t="s">
        <v>6</v>
      </c>
      <c r="C134" s="1071">
        <f t="shared" ref="C134:H134" si="26">SUM(C125:C133)</f>
        <v>4324</v>
      </c>
      <c r="D134" s="1071">
        <f t="shared" si="26"/>
        <v>4324</v>
      </c>
      <c r="E134" s="1071">
        <f t="shared" si="26"/>
        <v>8648</v>
      </c>
      <c r="F134" s="1071">
        <f t="shared" si="26"/>
        <v>15852</v>
      </c>
      <c r="G134" s="1071">
        <f t="shared" si="26"/>
        <v>15852</v>
      </c>
      <c r="H134" s="1071">
        <f t="shared" si="26"/>
        <v>31704</v>
      </c>
    </row>
    <row r="136" spans="1:8">
      <c r="A136" s="33" t="s">
        <v>341</v>
      </c>
      <c r="G136" s="395" t="s">
        <v>51</v>
      </c>
    </row>
    <row r="137" spans="1:8">
      <c r="A137" s="1445" t="s">
        <v>353</v>
      </c>
      <c r="B137" s="1445"/>
      <c r="C137" s="1445"/>
      <c r="D137" s="1445"/>
      <c r="E137" s="1445"/>
      <c r="F137" s="1445"/>
      <c r="G137" s="1445"/>
      <c r="H137" s="1445"/>
    </row>
    <row r="138" spans="1:8">
      <c r="A138" s="1446" t="s">
        <v>1</v>
      </c>
      <c r="B138" s="1447" t="s">
        <v>342</v>
      </c>
      <c r="C138" s="1447" t="s">
        <v>95</v>
      </c>
      <c r="D138" s="1447"/>
      <c r="E138" s="1447"/>
      <c r="F138" s="1448" t="s">
        <v>0</v>
      </c>
      <c r="G138" s="1448"/>
      <c r="H138" s="1448"/>
    </row>
    <row r="139" spans="1:8">
      <c r="A139" s="1446"/>
      <c r="B139" s="1447"/>
      <c r="C139" s="124" t="s">
        <v>343</v>
      </c>
      <c r="D139" s="124" t="s">
        <v>340</v>
      </c>
      <c r="E139" s="124" t="s">
        <v>6</v>
      </c>
      <c r="F139" s="124" t="s">
        <v>343</v>
      </c>
      <c r="G139" s="124" t="s">
        <v>340</v>
      </c>
      <c r="H139" s="124" t="s">
        <v>6</v>
      </c>
    </row>
    <row r="140" spans="1:8">
      <c r="A140" s="135">
        <v>1</v>
      </c>
      <c r="B140" s="64" t="s">
        <v>344</v>
      </c>
      <c r="C140" s="1071">
        <v>8</v>
      </c>
      <c r="D140" s="1071">
        <v>52</v>
      </c>
      <c r="E140" s="1071">
        <f>C140+D140</f>
        <v>60</v>
      </c>
      <c r="F140" s="1071">
        <v>163</v>
      </c>
      <c r="G140" s="1071">
        <v>783</v>
      </c>
      <c r="H140" s="1071">
        <f>F140+G140</f>
        <v>946</v>
      </c>
    </row>
    <row r="141" spans="1:8">
      <c r="A141" s="135">
        <v>2</v>
      </c>
      <c r="B141" s="64" t="s">
        <v>345</v>
      </c>
      <c r="C141" s="1071">
        <v>3</v>
      </c>
      <c r="D141" s="1071">
        <v>14</v>
      </c>
      <c r="E141" s="1071">
        <f t="shared" ref="E141:E148" si="27">C141+D141</f>
        <v>17</v>
      </c>
      <c r="F141" s="1071">
        <v>173</v>
      </c>
      <c r="G141" s="1071">
        <v>217</v>
      </c>
      <c r="H141" s="1071">
        <f t="shared" ref="H141:H148" si="28">F141+G141</f>
        <v>390</v>
      </c>
    </row>
    <row r="142" spans="1:8">
      <c r="A142" s="135">
        <v>3</v>
      </c>
      <c r="B142" s="64" t="s">
        <v>346</v>
      </c>
      <c r="C142" s="1071">
        <v>18</v>
      </c>
      <c r="D142" s="1071">
        <v>79</v>
      </c>
      <c r="E142" s="1071">
        <f t="shared" si="27"/>
        <v>97</v>
      </c>
      <c r="F142" s="1071">
        <v>715</v>
      </c>
      <c r="G142" s="1071">
        <v>1452</v>
      </c>
      <c r="H142" s="1071">
        <f t="shared" si="28"/>
        <v>2167</v>
      </c>
    </row>
    <row r="143" spans="1:8">
      <c r="A143" s="135">
        <v>4</v>
      </c>
      <c r="B143" s="64" t="s">
        <v>347</v>
      </c>
      <c r="C143" s="1071">
        <v>19</v>
      </c>
      <c r="D143" s="1071">
        <v>71</v>
      </c>
      <c r="E143" s="1071">
        <f t="shared" si="27"/>
        <v>90</v>
      </c>
      <c r="F143" s="1071">
        <v>1167</v>
      </c>
      <c r="G143" s="1071">
        <v>3050</v>
      </c>
      <c r="H143" s="1071">
        <f t="shared" si="28"/>
        <v>4217</v>
      </c>
    </row>
    <row r="144" spans="1:8">
      <c r="A144" s="135">
        <v>5</v>
      </c>
      <c r="B144" s="64" t="s">
        <v>348</v>
      </c>
      <c r="C144" s="1071">
        <v>28</v>
      </c>
      <c r="D144" s="1071">
        <v>181</v>
      </c>
      <c r="E144" s="1071">
        <f t="shared" si="27"/>
        <v>209</v>
      </c>
      <c r="F144" s="1071">
        <v>928</v>
      </c>
      <c r="G144" s="1071">
        <v>3373</v>
      </c>
      <c r="H144" s="1071">
        <f t="shared" si="28"/>
        <v>4301</v>
      </c>
    </row>
    <row r="145" spans="1:8">
      <c r="A145" s="135">
        <v>6</v>
      </c>
      <c r="B145" s="64" t="s">
        <v>349</v>
      </c>
      <c r="C145" s="1071">
        <v>92</v>
      </c>
      <c r="D145" s="1071">
        <v>399</v>
      </c>
      <c r="E145" s="1071">
        <f t="shared" si="27"/>
        <v>491</v>
      </c>
      <c r="F145" s="1071">
        <v>20</v>
      </c>
      <c r="G145" s="1071">
        <v>1659</v>
      </c>
      <c r="H145" s="1071">
        <f t="shared" si="28"/>
        <v>1679</v>
      </c>
    </row>
    <row r="146" spans="1:8">
      <c r="A146" s="135">
        <v>7</v>
      </c>
      <c r="B146" s="64" t="s">
        <v>350</v>
      </c>
      <c r="C146" s="1071">
        <v>68</v>
      </c>
      <c r="D146" s="1071">
        <v>204</v>
      </c>
      <c r="E146" s="1071">
        <f t="shared" si="27"/>
        <v>272</v>
      </c>
      <c r="F146" s="1071">
        <v>57</v>
      </c>
      <c r="G146" s="1071">
        <v>919</v>
      </c>
      <c r="H146" s="1071">
        <f t="shared" si="28"/>
        <v>976</v>
      </c>
    </row>
    <row r="147" spans="1:8">
      <c r="A147" s="135">
        <v>8</v>
      </c>
      <c r="B147" s="64" t="s">
        <v>351</v>
      </c>
      <c r="C147" s="1071">
        <v>339</v>
      </c>
      <c r="D147" s="1071">
        <v>972</v>
      </c>
      <c r="E147" s="1071">
        <f t="shared" si="27"/>
        <v>1311</v>
      </c>
      <c r="F147" s="1071">
        <v>2315</v>
      </c>
      <c r="G147" s="1071">
        <v>14498</v>
      </c>
      <c r="H147" s="1071">
        <f t="shared" si="28"/>
        <v>16813</v>
      </c>
    </row>
    <row r="148" spans="1:8">
      <c r="A148" s="135">
        <v>9</v>
      </c>
      <c r="B148" s="64" t="s">
        <v>352</v>
      </c>
      <c r="C148" s="1071">
        <v>2171</v>
      </c>
      <c r="D148" s="1071">
        <v>774</v>
      </c>
      <c r="E148" s="1071">
        <f t="shared" si="27"/>
        <v>2945</v>
      </c>
      <c r="F148" s="1071">
        <v>22461</v>
      </c>
      <c r="G148" s="1071">
        <v>2048</v>
      </c>
      <c r="H148" s="1071">
        <f t="shared" si="28"/>
        <v>24509</v>
      </c>
    </row>
    <row r="149" spans="1:8">
      <c r="A149" s="135"/>
      <c r="B149" s="125" t="s">
        <v>6</v>
      </c>
      <c r="C149" s="1071">
        <f t="shared" ref="C149:H149" si="29">SUM(C140:C148)</f>
        <v>2746</v>
      </c>
      <c r="D149" s="1071">
        <f t="shared" si="29"/>
        <v>2746</v>
      </c>
      <c r="E149" s="1071">
        <f t="shared" si="29"/>
        <v>5492</v>
      </c>
      <c r="F149" s="1071">
        <f t="shared" si="29"/>
        <v>27999</v>
      </c>
      <c r="G149" s="1071">
        <f t="shared" si="29"/>
        <v>27999</v>
      </c>
      <c r="H149" s="1071">
        <f t="shared" si="29"/>
        <v>55998</v>
      </c>
    </row>
    <row r="151" spans="1:8">
      <c r="A151" s="33" t="s">
        <v>341</v>
      </c>
      <c r="G151" s="395" t="s">
        <v>57</v>
      </c>
    </row>
    <row r="152" spans="1:8">
      <c r="A152" s="1445" t="s">
        <v>353</v>
      </c>
      <c r="B152" s="1445"/>
      <c r="C152" s="1445"/>
      <c r="D152" s="1445"/>
      <c r="E152" s="1445"/>
      <c r="F152" s="1445"/>
      <c r="G152" s="1445"/>
      <c r="H152" s="1445"/>
    </row>
    <row r="153" spans="1:8">
      <c r="A153" s="1446" t="s">
        <v>1</v>
      </c>
      <c r="B153" s="1447" t="s">
        <v>342</v>
      </c>
      <c r="C153" s="1447" t="s">
        <v>95</v>
      </c>
      <c r="D153" s="1447"/>
      <c r="E153" s="1447"/>
      <c r="F153" s="1448" t="s">
        <v>0</v>
      </c>
      <c r="G153" s="1448"/>
      <c r="H153" s="1448"/>
    </row>
    <row r="154" spans="1:8">
      <c r="A154" s="1446"/>
      <c r="B154" s="1447"/>
      <c r="C154" s="124" t="s">
        <v>343</v>
      </c>
      <c r="D154" s="124" t="s">
        <v>340</v>
      </c>
      <c r="E154" s="124" t="s">
        <v>6</v>
      </c>
      <c r="F154" s="124" t="s">
        <v>343</v>
      </c>
      <c r="G154" s="124" t="s">
        <v>340</v>
      </c>
      <c r="H154" s="124" t="s">
        <v>6</v>
      </c>
    </row>
    <row r="155" spans="1:8">
      <c r="A155" s="135">
        <v>1</v>
      </c>
      <c r="B155" s="64" t="s">
        <v>344</v>
      </c>
      <c r="C155" s="1071">
        <v>0</v>
      </c>
      <c r="D155" s="1071">
        <v>1</v>
      </c>
      <c r="E155" s="1071">
        <f>C155+D155</f>
        <v>1</v>
      </c>
      <c r="F155" s="1071">
        <v>2</v>
      </c>
      <c r="G155" s="1071">
        <v>61</v>
      </c>
      <c r="H155" s="1071">
        <f>F155+G155</f>
        <v>63</v>
      </c>
    </row>
    <row r="156" spans="1:8">
      <c r="A156" s="135">
        <v>2</v>
      </c>
      <c r="B156" s="64" t="s">
        <v>345</v>
      </c>
      <c r="C156" s="1071">
        <v>0</v>
      </c>
      <c r="D156" s="1071">
        <v>4</v>
      </c>
      <c r="E156" s="1071">
        <f t="shared" ref="E156:E163" si="30">C156+D156</f>
        <v>4</v>
      </c>
      <c r="F156" s="1071">
        <v>25</v>
      </c>
      <c r="G156" s="1071">
        <v>62</v>
      </c>
      <c r="H156" s="1071">
        <f t="shared" ref="H156:H163" si="31">F156+G156</f>
        <v>87</v>
      </c>
    </row>
    <row r="157" spans="1:8">
      <c r="A157" s="135">
        <v>3</v>
      </c>
      <c r="B157" s="64" t="s">
        <v>346</v>
      </c>
      <c r="C157" s="1071">
        <v>1</v>
      </c>
      <c r="D157" s="1071">
        <v>16</v>
      </c>
      <c r="E157" s="1071">
        <f t="shared" si="30"/>
        <v>17</v>
      </c>
      <c r="F157" s="1071">
        <v>83</v>
      </c>
      <c r="G157" s="1071">
        <v>183</v>
      </c>
      <c r="H157" s="1071">
        <f t="shared" si="31"/>
        <v>266</v>
      </c>
    </row>
    <row r="158" spans="1:8">
      <c r="A158" s="135">
        <v>4</v>
      </c>
      <c r="B158" s="64" t="s">
        <v>347</v>
      </c>
      <c r="C158" s="1071">
        <v>3</v>
      </c>
      <c r="D158" s="1071">
        <v>30</v>
      </c>
      <c r="E158" s="1071">
        <f t="shared" si="30"/>
        <v>33</v>
      </c>
      <c r="F158" s="1071">
        <v>90</v>
      </c>
      <c r="G158" s="1071">
        <v>273</v>
      </c>
      <c r="H158" s="1071">
        <f t="shared" si="31"/>
        <v>363</v>
      </c>
    </row>
    <row r="159" spans="1:8">
      <c r="A159" s="135">
        <v>5</v>
      </c>
      <c r="B159" s="64" t="s">
        <v>348</v>
      </c>
      <c r="C159" s="1071">
        <v>1</v>
      </c>
      <c r="D159" s="1071">
        <v>11</v>
      </c>
      <c r="E159" s="1071">
        <f t="shared" si="30"/>
        <v>12</v>
      </c>
      <c r="F159" s="1071">
        <v>13</v>
      </c>
      <c r="G159" s="1071">
        <v>332</v>
      </c>
      <c r="H159" s="1071">
        <f t="shared" si="31"/>
        <v>345</v>
      </c>
    </row>
    <row r="160" spans="1:8">
      <c r="A160" s="135">
        <v>6</v>
      </c>
      <c r="B160" s="64" t="s">
        <v>349</v>
      </c>
      <c r="C160" s="1071">
        <v>0</v>
      </c>
      <c r="D160" s="1071">
        <v>227</v>
      </c>
      <c r="E160" s="1071">
        <f t="shared" si="30"/>
        <v>227</v>
      </c>
      <c r="F160" s="1071">
        <v>0</v>
      </c>
      <c r="G160" s="1071">
        <v>3503</v>
      </c>
      <c r="H160" s="1071">
        <f t="shared" si="31"/>
        <v>3503</v>
      </c>
    </row>
    <row r="161" spans="1:8">
      <c r="A161" s="135">
        <v>7</v>
      </c>
      <c r="B161" s="64" t="s">
        <v>350</v>
      </c>
      <c r="C161" s="1071">
        <v>78</v>
      </c>
      <c r="D161" s="1071">
        <v>105</v>
      </c>
      <c r="E161" s="1071">
        <f t="shared" si="30"/>
        <v>183</v>
      </c>
      <c r="F161" s="1071">
        <v>1187</v>
      </c>
      <c r="G161" s="1071">
        <v>3521</v>
      </c>
      <c r="H161" s="1071">
        <f t="shared" si="31"/>
        <v>4708</v>
      </c>
    </row>
    <row r="162" spans="1:8">
      <c r="A162" s="135">
        <v>8</v>
      </c>
      <c r="B162" s="64" t="s">
        <v>351</v>
      </c>
      <c r="C162" s="1071">
        <v>12</v>
      </c>
      <c r="D162" s="1071">
        <v>53</v>
      </c>
      <c r="E162" s="1071">
        <f t="shared" si="30"/>
        <v>65</v>
      </c>
      <c r="F162" s="1071">
        <v>281</v>
      </c>
      <c r="G162" s="1071">
        <v>1700</v>
      </c>
      <c r="H162" s="1071">
        <f t="shared" si="31"/>
        <v>1981</v>
      </c>
    </row>
    <row r="163" spans="1:8">
      <c r="A163" s="135">
        <v>9</v>
      </c>
      <c r="B163" s="64" t="s">
        <v>352</v>
      </c>
      <c r="C163" s="1071">
        <v>352</v>
      </c>
      <c r="D163" s="1071"/>
      <c r="E163" s="1071">
        <f t="shared" si="30"/>
        <v>352</v>
      </c>
      <c r="F163" s="1071">
        <v>7969</v>
      </c>
      <c r="G163" s="1071">
        <v>15</v>
      </c>
      <c r="H163" s="1071">
        <f t="shared" si="31"/>
        <v>7984</v>
      </c>
    </row>
    <row r="164" spans="1:8">
      <c r="A164" s="135"/>
      <c r="B164" s="125" t="s">
        <v>6</v>
      </c>
      <c r="C164" s="1071">
        <f t="shared" ref="C164:H164" si="32">SUM(C155:C163)</f>
        <v>447</v>
      </c>
      <c r="D164" s="1071">
        <f t="shared" si="32"/>
        <v>447</v>
      </c>
      <c r="E164" s="1071">
        <f t="shared" si="32"/>
        <v>894</v>
      </c>
      <c r="F164" s="1071">
        <f t="shared" si="32"/>
        <v>9650</v>
      </c>
      <c r="G164" s="1071">
        <f t="shared" si="32"/>
        <v>9650</v>
      </c>
      <c r="H164" s="1071">
        <f t="shared" si="32"/>
        <v>19300</v>
      </c>
    </row>
    <row r="165" spans="1:8">
      <c r="A165" s="394"/>
    </row>
    <row r="166" spans="1:8">
      <c r="A166" s="33" t="s">
        <v>341</v>
      </c>
      <c r="G166" s="395" t="s">
        <v>61</v>
      </c>
    </row>
    <row r="167" spans="1:8">
      <c r="A167" s="1445" t="s">
        <v>353</v>
      </c>
      <c r="B167" s="1445"/>
      <c r="C167" s="1445"/>
      <c r="D167" s="1445"/>
      <c r="E167" s="1445"/>
      <c r="F167" s="1445"/>
      <c r="G167" s="1445"/>
      <c r="H167" s="1445"/>
    </row>
    <row r="168" spans="1:8">
      <c r="A168" s="1446" t="s">
        <v>1</v>
      </c>
      <c r="B168" s="1447" t="s">
        <v>342</v>
      </c>
      <c r="C168" s="1447" t="s">
        <v>95</v>
      </c>
      <c r="D168" s="1447"/>
      <c r="E168" s="1447"/>
      <c r="F168" s="1448" t="s">
        <v>0</v>
      </c>
      <c r="G168" s="1448"/>
      <c r="H168" s="1448"/>
    </row>
    <row r="169" spans="1:8">
      <c r="A169" s="1446"/>
      <c r="B169" s="1447"/>
      <c r="C169" s="124" t="s">
        <v>343</v>
      </c>
      <c r="D169" s="124" t="s">
        <v>340</v>
      </c>
      <c r="E169" s="124" t="s">
        <v>6</v>
      </c>
      <c r="F169" s="124" t="s">
        <v>343</v>
      </c>
      <c r="G169" s="124" t="s">
        <v>340</v>
      </c>
      <c r="H169" s="124" t="s">
        <v>6</v>
      </c>
    </row>
    <row r="170" spans="1:8">
      <c r="A170" s="135">
        <v>1</v>
      </c>
      <c r="B170" s="64" t="s">
        <v>344</v>
      </c>
      <c r="C170" s="1071">
        <v>227</v>
      </c>
      <c r="D170" s="1071">
        <v>307</v>
      </c>
      <c r="E170" s="1071">
        <f>C170+D170</f>
        <v>534</v>
      </c>
      <c r="F170" s="1071">
        <v>846</v>
      </c>
      <c r="G170" s="1071">
        <v>4363</v>
      </c>
      <c r="H170" s="1071">
        <f>F170+G170</f>
        <v>5209</v>
      </c>
    </row>
    <row r="171" spans="1:8">
      <c r="A171" s="135">
        <v>2</v>
      </c>
      <c r="B171" s="64" t="s">
        <v>345</v>
      </c>
      <c r="C171" s="1071">
        <v>105</v>
      </c>
      <c r="D171" s="1071">
        <v>636</v>
      </c>
      <c r="E171" s="1071">
        <f t="shared" ref="E171:E178" si="33">C171+D171</f>
        <v>741</v>
      </c>
      <c r="F171" s="1071">
        <v>1567</v>
      </c>
      <c r="G171" s="1071">
        <v>1067</v>
      </c>
      <c r="H171" s="1071">
        <f t="shared" ref="H171:H178" si="34">F171+G171</f>
        <v>2634</v>
      </c>
    </row>
    <row r="172" spans="1:8">
      <c r="A172" s="135">
        <v>3</v>
      </c>
      <c r="B172" s="64" t="s">
        <v>346</v>
      </c>
      <c r="C172" s="1071">
        <v>259</v>
      </c>
      <c r="D172" s="1071">
        <v>960</v>
      </c>
      <c r="E172" s="1071">
        <f t="shared" si="33"/>
        <v>1219</v>
      </c>
      <c r="F172" s="1071">
        <v>11162</v>
      </c>
      <c r="G172" s="1071">
        <v>19129</v>
      </c>
      <c r="H172" s="1071">
        <f t="shared" si="34"/>
        <v>30291</v>
      </c>
    </row>
    <row r="173" spans="1:8">
      <c r="A173" s="135">
        <v>4</v>
      </c>
      <c r="B173" s="64" t="s">
        <v>347</v>
      </c>
      <c r="C173" s="1071">
        <v>151</v>
      </c>
      <c r="D173" s="1071">
        <v>200</v>
      </c>
      <c r="E173" s="1071">
        <f t="shared" si="33"/>
        <v>351</v>
      </c>
      <c r="F173" s="1071">
        <v>225</v>
      </c>
      <c r="G173" s="1071">
        <v>9371</v>
      </c>
      <c r="H173" s="1071">
        <f t="shared" si="34"/>
        <v>9596</v>
      </c>
    </row>
    <row r="174" spans="1:8">
      <c r="A174" s="135">
        <v>5</v>
      </c>
      <c r="B174" s="64" t="s">
        <v>348</v>
      </c>
      <c r="C174" s="1071">
        <v>231</v>
      </c>
      <c r="D174" s="1071">
        <v>526</v>
      </c>
      <c r="E174" s="1071">
        <f t="shared" si="33"/>
        <v>757</v>
      </c>
      <c r="F174" s="1071">
        <v>6138</v>
      </c>
      <c r="G174" s="1071">
        <v>7843</v>
      </c>
      <c r="H174" s="1071">
        <f t="shared" si="34"/>
        <v>13981</v>
      </c>
    </row>
    <row r="175" spans="1:8">
      <c r="A175" s="135">
        <v>6</v>
      </c>
      <c r="B175" s="64" t="s">
        <v>349</v>
      </c>
      <c r="C175" s="1071">
        <v>170</v>
      </c>
      <c r="D175" s="1071">
        <v>1532</v>
      </c>
      <c r="E175" s="1071">
        <f t="shared" si="33"/>
        <v>1702</v>
      </c>
      <c r="F175" s="1071">
        <v>261</v>
      </c>
      <c r="G175" s="1071">
        <v>1907</v>
      </c>
      <c r="H175" s="1071">
        <f t="shared" si="34"/>
        <v>2168</v>
      </c>
    </row>
    <row r="176" spans="1:8">
      <c r="A176" s="135">
        <v>7</v>
      </c>
      <c r="B176" s="64" t="s">
        <v>350</v>
      </c>
      <c r="C176" s="1071">
        <v>7</v>
      </c>
      <c r="D176" s="1071">
        <v>335</v>
      </c>
      <c r="E176" s="1071">
        <f t="shared" si="33"/>
        <v>342</v>
      </c>
      <c r="F176" s="1071">
        <v>127</v>
      </c>
      <c r="G176" s="1071">
        <v>3411</v>
      </c>
      <c r="H176" s="1071">
        <f t="shared" si="34"/>
        <v>3538</v>
      </c>
    </row>
    <row r="177" spans="1:8">
      <c r="A177" s="135">
        <v>8</v>
      </c>
      <c r="B177" s="64" t="s">
        <v>351</v>
      </c>
      <c r="C177" s="1071">
        <v>866</v>
      </c>
      <c r="D177" s="1071">
        <v>323</v>
      </c>
      <c r="E177" s="1071">
        <f t="shared" si="33"/>
        <v>1189</v>
      </c>
      <c r="F177" s="1071">
        <v>3031</v>
      </c>
      <c r="G177" s="1071">
        <v>2102</v>
      </c>
      <c r="H177" s="1071">
        <f t="shared" si="34"/>
        <v>5133</v>
      </c>
    </row>
    <row r="178" spans="1:8">
      <c r="A178" s="135">
        <v>9</v>
      </c>
      <c r="B178" s="64" t="s">
        <v>352</v>
      </c>
      <c r="C178" s="1071">
        <v>2970</v>
      </c>
      <c r="D178" s="1071">
        <v>167</v>
      </c>
      <c r="E178" s="1071">
        <f t="shared" si="33"/>
        <v>3137</v>
      </c>
      <c r="F178" s="1071">
        <v>26317</v>
      </c>
      <c r="G178" s="1071">
        <v>481</v>
      </c>
      <c r="H178" s="1071">
        <f t="shared" si="34"/>
        <v>26798</v>
      </c>
    </row>
    <row r="179" spans="1:8">
      <c r="A179" s="135"/>
      <c r="B179" s="125" t="s">
        <v>6</v>
      </c>
      <c r="C179" s="1071">
        <f t="shared" ref="C179:H179" si="35">SUM(C170:C178)</f>
        <v>4986</v>
      </c>
      <c r="D179" s="1071">
        <f t="shared" si="35"/>
        <v>4986</v>
      </c>
      <c r="E179" s="1071">
        <f t="shared" si="35"/>
        <v>9972</v>
      </c>
      <c r="F179" s="1071">
        <f t="shared" si="35"/>
        <v>49674</v>
      </c>
      <c r="G179" s="1071">
        <f t="shared" si="35"/>
        <v>49674</v>
      </c>
      <c r="H179" s="1071">
        <f t="shared" si="35"/>
        <v>99348</v>
      </c>
    </row>
    <row r="181" spans="1:8">
      <c r="A181" s="33" t="s">
        <v>341</v>
      </c>
      <c r="B181" s="33"/>
      <c r="C181" s="33"/>
      <c r="D181" s="33"/>
      <c r="E181" s="33"/>
      <c r="F181" s="33"/>
      <c r="G181" s="33" t="s">
        <v>91</v>
      </c>
      <c r="H181" s="33"/>
    </row>
    <row r="182" spans="1:8">
      <c r="A182" s="1445" t="s">
        <v>353</v>
      </c>
      <c r="B182" s="1445"/>
      <c r="C182" s="1445"/>
      <c r="D182" s="1445"/>
      <c r="E182" s="1445"/>
      <c r="F182" s="1445"/>
      <c r="G182" s="1445"/>
      <c r="H182" s="1445"/>
    </row>
    <row r="183" spans="1:8">
      <c r="A183" s="1457" t="s">
        <v>1</v>
      </c>
      <c r="B183" s="1447" t="s">
        <v>342</v>
      </c>
      <c r="C183" s="1447" t="s">
        <v>95</v>
      </c>
      <c r="D183" s="1447"/>
      <c r="E183" s="1447"/>
      <c r="F183" s="1447" t="s">
        <v>0</v>
      </c>
      <c r="G183" s="1447"/>
      <c r="H183" s="1447"/>
    </row>
    <row r="184" spans="1:8">
      <c r="A184" s="1457"/>
      <c r="B184" s="1447"/>
      <c r="C184" s="124" t="s">
        <v>343</v>
      </c>
      <c r="D184" s="124" t="s">
        <v>340</v>
      </c>
      <c r="E184" s="124" t="s">
        <v>6</v>
      </c>
      <c r="F184" s="124" t="s">
        <v>343</v>
      </c>
      <c r="G184" s="124" t="s">
        <v>340</v>
      </c>
      <c r="H184" s="124" t="s">
        <v>6</v>
      </c>
    </row>
    <row r="185" spans="1:8">
      <c r="A185" s="78">
        <v>1</v>
      </c>
      <c r="B185" s="64" t="s">
        <v>344</v>
      </c>
      <c r="C185" s="1071">
        <v>9</v>
      </c>
      <c r="D185" s="1071">
        <v>8</v>
      </c>
      <c r="E185" s="1071">
        <f>C185+D185</f>
        <v>17</v>
      </c>
      <c r="F185" s="1071">
        <v>285</v>
      </c>
      <c r="G185" s="1071">
        <v>168</v>
      </c>
      <c r="H185" s="1071">
        <f>F185+G185</f>
        <v>453</v>
      </c>
    </row>
    <row r="186" spans="1:8">
      <c r="A186" s="78">
        <v>2</v>
      </c>
      <c r="B186" s="64" t="s">
        <v>345</v>
      </c>
      <c r="C186" s="1071">
        <v>31</v>
      </c>
      <c r="D186" s="1071">
        <v>26</v>
      </c>
      <c r="E186" s="1071">
        <f t="shared" ref="E186:E193" si="36">C186+D186</f>
        <v>57</v>
      </c>
      <c r="F186" s="1071">
        <v>221</v>
      </c>
      <c r="G186" s="1071">
        <v>235</v>
      </c>
      <c r="H186" s="1071">
        <f t="shared" ref="H186:H193" si="37">F186+G186</f>
        <v>456</v>
      </c>
    </row>
    <row r="187" spans="1:8">
      <c r="A187" s="78">
        <v>3</v>
      </c>
      <c r="B187" s="64" t="s">
        <v>346</v>
      </c>
      <c r="C187" s="1071">
        <v>5</v>
      </c>
      <c r="D187" s="1071">
        <v>16</v>
      </c>
      <c r="E187" s="1071">
        <f t="shared" si="36"/>
        <v>21</v>
      </c>
      <c r="F187" s="1071">
        <v>532</v>
      </c>
      <c r="G187" s="1071">
        <v>499</v>
      </c>
      <c r="H187" s="1071">
        <f t="shared" si="37"/>
        <v>1031</v>
      </c>
    </row>
    <row r="188" spans="1:8">
      <c r="A188" s="78">
        <v>4</v>
      </c>
      <c r="B188" s="64" t="s">
        <v>347</v>
      </c>
      <c r="C188" s="1071">
        <v>30</v>
      </c>
      <c r="D188" s="1071">
        <v>30</v>
      </c>
      <c r="E188" s="1071">
        <f t="shared" si="36"/>
        <v>60</v>
      </c>
      <c r="F188" s="1071">
        <v>522</v>
      </c>
      <c r="G188" s="1071">
        <v>420</v>
      </c>
      <c r="H188" s="1071">
        <f t="shared" si="37"/>
        <v>942</v>
      </c>
    </row>
    <row r="189" spans="1:8">
      <c r="A189" s="78">
        <v>5</v>
      </c>
      <c r="B189" s="64" t="s">
        <v>348</v>
      </c>
      <c r="C189" s="1071">
        <v>25</v>
      </c>
      <c r="D189" s="1071">
        <v>395</v>
      </c>
      <c r="E189" s="1071">
        <f t="shared" si="36"/>
        <v>420</v>
      </c>
      <c r="F189" s="1071">
        <v>788</v>
      </c>
      <c r="G189" s="1071">
        <v>577</v>
      </c>
      <c r="H189" s="1071">
        <f t="shared" si="37"/>
        <v>1365</v>
      </c>
    </row>
    <row r="190" spans="1:8">
      <c r="A190" s="78">
        <v>6</v>
      </c>
      <c r="B190" s="64" t="s">
        <v>349</v>
      </c>
      <c r="C190" s="1071">
        <v>421</v>
      </c>
      <c r="D190" s="1071">
        <v>82</v>
      </c>
      <c r="E190" s="1071">
        <f t="shared" si="36"/>
        <v>503</v>
      </c>
      <c r="F190" s="1071">
        <v>772</v>
      </c>
      <c r="G190" s="1071">
        <v>1717</v>
      </c>
      <c r="H190" s="1071">
        <f t="shared" si="37"/>
        <v>2489</v>
      </c>
    </row>
    <row r="191" spans="1:8">
      <c r="A191" s="78">
        <v>7</v>
      </c>
      <c r="B191" s="64" t="s">
        <v>350</v>
      </c>
      <c r="C191" s="1071">
        <v>19</v>
      </c>
      <c r="D191" s="1071">
        <v>34</v>
      </c>
      <c r="E191" s="1071">
        <f t="shared" si="36"/>
        <v>53</v>
      </c>
      <c r="F191" s="1071">
        <v>1215</v>
      </c>
      <c r="G191" s="1071">
        <v>797</v>
      </c>
      <c r="H191" s="1071">
        <f t="shared" si="37"/>
        <v>2012</v>
      </c>
    </row>
    <row r="192" spans="1:8">
      <c r="A192" s="78">
        <v>8</v>
      </c>
      <c r="B192" s="64" t="s">
        <v>351</v>
      </c>
      <c r="C192" s="1071">
        <v>33</v>
      </c>
      <c r="D192" s="1071">
        <v>23</v>
      </c>
      <c r="E192" s="1071">
        <f t="shared" si="36"/>
        <v>56</v>
      </c>
      <c r="F192" s="1071">
        <v>735</v>
      </c>
      <c r="G192" s="1071">
        <v>587</v>
      </c>
      <c r="H192" s="1071">
        <f t="shared" si="37"/>
        <v>1322</v>
      </c>
    </row>
    <row r="193" spans="1:8">
      <c r="A193" s="78">
        <v>9</v>
      </c>
      <c r="B193" s="64" t="s">
        <v>352</v>
      </c>
      <c r="C193" s="1071">
        <v>76</v>
      </c>
      <c r="D193" s="1071">
        <v>35</v>
      </c>
      <c r="E193" s="1071">
        <f t="shared" si="36"/>
        <v>111</v>
      </c>
      <c r="F193" s="1071">
        <v>634</v>
      </c>
      <c r="G193" s="1071">
        <v>704</v>
      </c>
      <c r="H193" s="1071">
        <f t="shared" si="37"/>
        <v>1338</v>
      </c>
    </row>
    <row r="194" spans="1:8">
      <c r="A194" s="78"/>
      <c r="B194" s="125" t="s">
        <v>6</v>
      </c>
      <c r="C194" s="1071">
        <f t="shared" ref="C194:H194" si="38">SUM(C185:C193)</f>
        <v>649</v>
      </c>
      <c r="D194" s="1071">
        <f t="shared" si="38"/>
        <v>649</v>
      </c>
      <c r="E194" s="1071">
        <f t="shared" si="38"/>
        <v>1298</v>
      </c>
      <c r="F194" s="1071">
        <f t="shared" si="38"/>
        <v>5704</v>
      </c>
      <c r="G194" s="1071">
        <f t="shared" si="38"/>
        <v>5704</v>
      </c>
      <c r="H194" s="1071">
        <f t="shared" si="38"/>
        <v>11408</v>
      </c>
    </row>
    <row r="195" spans="1:8" s="161" customFormat="1">
      <c r="A195" s="33" t="s">
        <v>341</v>
      </c>
      <c r="B195" s="33"/>
      <c r="C195" s="33"/>
      <c r="D195" s="33"/>
      <c r="E195" s="33"/>
      <c r="F195" s="33"/>
      <c r="G195" s="33" t="s">
        <v>62</v>
      </c>
      <c r="H195" s="33"/>
    </row>
    <row r="196" spans="1:8" s="161" customFormat="1">
      <c r="A196" s="1445" t="s">
        <v>353</v>
      </c>
      <c r="B196" s="1445"/>
      <c r="C196" s="1445"/>
      <c r="D196" s="1445"/>
      <c r="E196" s="1445"/>
      <c r="F196" s="1445"/>
      <c r="G196" s="1445"/>
      <c r="H196" s="1445"/>
    </row>
    <row r="197" spans="1:8" s="161" customFormat="1">
      <c r="A197" s="1457" t="s">
        <v>1</v>
      </c>
      <c r="B197" s="1447" t="s">
        <v>342</v>
      </c>
      <c r="C197" s="1447" t="s">
        <v>95</v>
      </c>
      <c r="D197" s="1447"/>
      <c r="E197" s="1447"/>
      <c r="F197" s="1447" t="s">
        <v>0</v>
      </c>
      <c r="G197" s="1447"/>
      <c r="H197" s="1447"/>
    </row>
    <row r="198" spans="1:8" s="161" customFormat="1">
      <c r="A198" s="1457"/>
      <c r="B198" s="1447"/>
      <c r="C198" s="124" t="s">
        <v>343</v>
      </c>
      <c r="D198" s="124" t="s">
        <v>340</v>
      </c>
      <c r="E198" s="124" t="s">
        <v>6</v>
      </c>
      <c r="F198" s="124" t="s">
        <v>343</v>
      </c>
      <c r="G198" s="124" t="s">
        <v>340</v>
      </c>
      <c r="H198" s="124" t="s">
        <v>6</v>
      </c>
    </row>
    <row r="199" spans="1:8" s="161" customFormat="1">
      <c r="A199" s="78">
        <v>1</v>
      </c>
      <c r="B199" s="64" t="s">
        <v>344</v>
      </c>
      <c r="C199" s="1071">
        <v>4</v>
      </c>
      <c r="D199" s="1071">
        <v>7</v>
      </c>
      <c r="E199" s="1071">
        <f>C199+D199</f>
        <v>11</v>
      </c>
      <c r="F199" s="1071">
        <v>21</v>
      </c>
      <c r="G199" s="1071">
        <v>85</v>
      </c>
      <c r="H199" s="1071">
        <f>F199+G199</f>
        <v>106</v>
      </c>
    </row>
    <row r="200" spans="1:8" s="161" customFormat="1">
      <c r="A200" s="78">
        <v>2</v>
      </c>
      <c r="B200" s="64" t="s">
        <v>345</v>
      </c>
      <c r="C200" s="1071">
        <v>0</v>
      </c>
      <c r="D200" s="1071">
        <v>3</v>
      </c>
      <c r="E200" s="1071">
        <f t="shared" ref="E200:E207" si="39">C200+D200</f>
        <v>3</v>
      </c>
      <c r="F200" s="1071">
        <v>3</v>
      </c>
      <c r="G200" s="1071">
        <v>47</v>
      </c>
      <c r="H200" s="1071">
        <f t="shared" ref="H200:H207" si="40">F200+G200</f>
        <v>50</v>
      </c>
    </row>
    <row r="201" spans="1:8" s="161" customFormat="1">
      <c r="A201" s="78">
        <v>3</v>
      </c>
      <c r="B201" s="64" t="s">
        <v>346</v>
      </c>
      <c r="C201" s="1071">
        <v>1</v>
      </c>
      <c r="D201" s="1071">
        <v>6</v>
      </c>
      <c r="E201" s="1071">
        <f t="shared" si="39"/>
        <v>7</v>
      </c>
      <c r="F201" s="1071">
        <v>51</v>
      </c>
      <c r="G201" s="1071">
        <v>58</v>
      </c>
      <c r="H201" s="1071">
        <f t="shared" si="40"/>
        <v>109</v>
      </c>
    </row>
    <row r="202" spans="1:8" s="161" customFormat="1">
      <c r="A202" s="78">
        <v>4</v>
      </c>
      <c r="B202" s="64" t="s">
        <v>347</v>
      </c>
      <c r="C202" s="1071">
        <v>3</v>
      </c>
      <c r="D202" s="1071">
        <v>87</v>
      </c>
      <c r="E202" s="1071">
        <f t="shared" si="39"/>
        <v>90</v>
      </c>
      <c r="F202" s="1071">
        <v>24</v>
      </c>
      <c r="G202" s="1071">
        <v>82</v>
      </c>
      <c r="H202" s="1071">
        <f t="shared" si="40"/>
        <v>106</v>
      </c>
    </row>
    <row r="203" spans="1:8" s="161" customFormat="1">
      <c r="A203" s="78">
        <v>5</v>
      </c>
      <c r="B203" s="64" t="s">
        <v>348</v>
      </c>
      <c r="C203" s="1071">
        <v>4</v>
      </c>
      <c r="D203" s="1071">
        <v>45</v>
      </c>
      <c r="E203" s="1071">
        <f t="shared" si="39"/>
        <v>49</v>
      </c>
      <c r="F203" s="1071">
        <v>55</v>
      </c>
      <c r="G203" s="1071">
        <v>213</v>
      </c>
      <c r="H203" s="1071">
        <f t="shared" si="40"/>
        <v>268</v>
      </c>
    </row>
    <row r="204" spans="1:8" s="161" customFormat="1">
      <c r="A204" s="78">
        <v>6</v>
      </c>
      <c r="B204" s="64" t="s">
        <v>349</v>
      </c>
      <c r="C204" s="1071">
        <v>92</v>
      </c>
      <c r="D204" s="1071">
        <v>174</v>
      </c>
      <c r="E204" s="1071">
        <f t="shared" si="39"/>
        <v>266</v>
      </c>
      <c r="F204" s="1071">
        <v>66</v>
      </c>
      <c r="G204" s="1071">
        <v>711</v>
      </c>
      <c r="H204" s="1071">
        <f t="shared" si="40"/>
        <v>777</v>
      </c>
    </row>
    <row r="205" spans="1:8" s="161" customFormat="1">
      <c r="A205" s="78">
        <v>7</v>
      </c>
      <c r="B205" s="64" t="s">
        <v>350</v>
      </c>
      <c r="C205" s="1071">
        <v>17</v>
      </c>
      <c r="D205" s="1071">
        <v>52</v>
      </c>
      <c r="E205" s="1071">
        <f t="shared" si="39"/>
        <v>69</v>
      </c>
      <c r="F205" s="1071">
        <v>19</v>
      </c>
      <c r="G205" s="1071">
        <v>1024</v>
      </c>
      <c r="H205" s="1071">
        <f t="shared" si="40"/>
        <v>1043</v>
      </c>
    </row>
    <row r="206" spans="1:8" s="161" customFormat="1">
      <c r="A206" s="78">
        <v>8</v>
      </c>
      <c r="B206" s="64" t="s">
        <v>351</v>
      </c>
      <c r="C206" s="1071">
        <v>176</v>
      </c>
      <c r="D206" s="1071">
        <v>201</v>
      </c>
      <c r="E206" s="1071">
        <f t="shared" si="39"/>
        <v>377</v>
      </c>
      <c r="F206" s="1071">
        <v>1800</v>
      </c>
      <c r="G206" s="1071">
        <v>5353</v>
      </c>
      <c r="H206" s="1071">
        <f t="shared" si="40"/>
        <v>7153</v>
      </c>
    </row>
    <row r="207" spans="1:8" s="161" customFormat="1">
      <c r="A207" s="78">
        <v>9</v>
      </c>
      <c r="B207" s="64" t="s">
        <v>352</v>
      </c>
      <c r="C207" s="1071">
        <v>324</v>
      </c>
      <c r="D207" s="1071">
        <v>46</v>
      </c>
      <c r="E207" s="1071">
        <f t="shared" si="39"/>
        <v>370</v>
      </c>
      <c r="F207" s="1071">
        <v>6020</v>
      </c>
      <c r="G207" s="1071">
        <v>486</v>
      </c>
      <c r="H207" s="1071">
        <f t="shared" si="40"/>
        <v>6506</v>
      </c>
    </row>
    <row r="208" spans="1:8" s="161" customFormat="1">
      <c r="A208" s="78"/>
      <c r="B208" s="125" t="s">
        <v>6</v>
      </c>
      <c r="C208" s="1071">
        <f t="shared" ref="C208:H208" si="41">SUM(C199:C207)</f>
        <v>621</v>
      </c>
      <c r="D208" s="1071">
        <f t="shared" si="41"/>
        <v>621</v>
      </c>
      <c r="E208" s="1071">
        <f t="shared" si="41"/>
        <v>1242</v>
      </c>
      <c r="F208" s="1071">
        <f t="shared" si="41"/>
        <v>8059</v>
      </c>
      <c r="G208" s="1071">
        <f t="shared" si="41"/>
        <v>8059</v>
      </c>
      <c r="H208" s="1071">
        <f t="shared" si="41"/>
        <v>16118</v>
      </c>
    </row>
    <row r="209" spans="1:8" s="161" customFormat="1">
      <c r="A209" s="33"/>
      <c r="B209" s="33"/>
      <c r="C209" s="33"/>
      <c r="D209" s="33"/>
      <c r="E209" s="33"/>
      <c r="F209" s="33"/>
      <c r="G209" s="33"/>
      <c r="H209" s="33"/>
    </row>
    <row r="210" spans="1:8">
      <c r="A210" s="33" t="s">
        <v>341</v>
      </c>
      <c r="G210" s="395" t="s">
        <v>69</v>
      </c>
    </row>
    <row r="211" spans="1:8">
      <c r="A211" s="1445" t="s">
        <v>353</v>
      </c>
      <c r="B211" s="1445"/>
      <c r="C211" s="1445"/>
      <c r="D211" s="1445"/>
      <c r="E211" s="1445"/>
      <c r="F211" s="1445"/>
      <c r="G211" s="1445"/>
      <c r="H211" s="1445"/>
    </row>
    <row r="212" spans="1:8">
      <c r="A212" s="1446" t="s">
        <v>1</v>
      </c>
      <c r="B212" s="1447" t="s">
        <v>342</v>
      </c>
      <c r="C212" s="1447" t="s">
        <v>95</v>
      </c>
      <c r="D212" s="1447"/>
      <c r="E212" s="1447"/>
      <c r="F212" s="1448" t="s">
        <v>0</v>
      </c>
      <c r="G212" s="1448"/>
      <c r="H212" s="1448"/>
    </row>
    <row r="213" spans="1:8">
      <c r="A213" s="1446"/>
      <c r="B213" s="1447"/>
      <c r="C213" s="124" t="s">
        <v>343</v>
      </c>
      <c r="D213" s="124" t="s">
        <v>340</v>
      </c>
      <c r="E213" s="124" t="s">
        <v>6</v>
      </c>
      <c r="F213" s="124" t="s">
        <v>343</v>
      </c>
      <c r="G213" s="124" t="s">
        <v>340</v>
      </c>
      <c r="H213" s="124" t="s">
        <v>6</v>
      </c>
    </row>
    <row r="214" spans="1:8">
      <c r="A214" s="135">
        <v>1</v>
      </c>
      <c r="B214" s="64" t="s">
        <v>344</v>
      </c>
      <c r="C214" s="1071">
        <v>0</v>
      </c>
      <c r="D214" s="1071">
        <v>0</v>
      </c>
      <c r="E214" s="1071">
        <f>C214+D214</f>
        <v>0</v>
      </c>
      <c r="F214" s="1071">
        <v>331</v>
      </c>
      <c r="G214" s="1071">
        <v>569</v>
      </c>
      <c r="H214" s="1071">
        <f>F214+G214</f>
        <v>900</v>
      </c>
    </row>
    <row r="215" spans="1:8">
      <c r="A215" s="135">
        <v>2</v>
      </c>
      <c r="B215" s="64" t="s">
        <v>345</v>
      </c>
      <c r="C215" s="1071">
        <v>0</v>
      </c>
      <c r="D215" s="1071">
        <v>0</v>
      </c>
      <c r="E215" s="1071">
        <f t="shared" ref="E215:E222" si="42">C215+D215</f>
        <v>0</v>
      </c>
      <c r="F215" s="1071">
        <v>295</v>
      </c>
      <c r="G215" s="1071">
        <v>152</v>
      </c>
      <c r="H215" s="1071">
        <f t="shared" ref="H215:H222" si="43">F215+G215</f>
        <v>447</v>
      </c>
    </row>
    <row r="216" spans="1:8">
      <c r="A216" s="135">
        <v>3</v>
      </c>
      <c r="B216" s="64" t="s">
        <v>346</v>
      </c>
      <c r="C216" s="1071">
        <v>3</v>
      </c>
      <c r="D216" s="1071">
        <v>11</v>
      </c>
      <c r="E216" s="1071">
        <f t="shared" si="42"/>
        <v>14</v>
      </c>
      <c r="F216" s="1071">
        <v>339</v>
      </c>
      <c r="G216" s="1071">
        <v>390</v>
      </c>
      <c r="H216" s="1071">
        <f t="shared" si="43"/>
        <v>729</v>
      </c>
    </row>
    <row r="217" spans="1:8">
      <c r="A217" s="135">
        <v>4</v>
      </c>
      <c r="B217" s="64" t="s">
        <v>347</v>
      </c>
      <c r="C217" s="1071">
        <v>13</v>
      </c>
      <c r="D217" s="1071">
        <v>55</v>
      </c>
      <c r="E217" s="1071">
        <f t="shared" si="42"/>
        <v>68</v>
      </c>
      <c r="F217" s="1071">
        <v>934</v>
      </c>
      <c r="G217" s="1071">
        <v>2325</v>
      </c>
      <c r="H217" s="1071">
        <f t="shared" si="43"/>
        <v>3259</v>
      </c>
    </row>
    <row r="218" spans="1:8">
      <c r="A218" s="135">
        <v>5</v>
      </c>
      <c r="B218" s="64" t="s">
        <v>348</v>
      </c>
      <c r="C218" s="1071">
        <v>7</v>
      </c>
      <c r="D218" s="1071">
        <v>52</v>
      </c>
      <c r="E218" s="1071">
        <f t="shared" si="42"/>
        <v>59</v>
      </c>
      <c r="F218" s="1071">
        <v>242</v>
      </c>
      <c r="G218" s="1071">
        <v>828</v>
      </c>
      <c r="H218" s="1071">
        <f t="shared" si="43"/>
        <v>1070</v>
      </c>
    </row>
    <row r="219" spans="1:8">
      <c r="A219" s="135">
        <v>6</v>
      </c>
      <c r="B219" s="64" t="s">
        <v>349</v>
      </c>
      <c r="C219" s="1071">
        <v>13</v>
      </c>
      <c r="D219" s="1071">
        <v>185</v>
      </c>
      <c r="E219" s="1071">
        <f t="shared" si="42"/>
        <v>198</v>
      </c>
      <c r="F219" s="1071">
        <v>53</v>
      </c>
      <c r="G219" s="1071">
        <v>3881</v>
      </c>
      <c r="H219" s="1071">
        <f t="shared" si="43"/>
        <v>3934</v>
      </c>
    </row>
    <row r="220" spans="1:8">
      <c r="A220" s="135">
        <v>7</v>
      </c>
      <c r="B220" s="64" t="s">
        <v>350</v>
      </c>
      <c r="C220" s="1071">
        <v>6</v>
      </c>
      <c r="D220" s="1071">
        <v>216</v>
      </c>
      <c r="E220" s="1071">
        <f t="shared" si="42"/>
        <v>222</v>
      </c>
      <c r="F220" s="1071">
        <v>28</v>
      </c>
      <c r="G220" s="1071">
        <v>280</v>
      </c>
      <c r="H220" s="1071">
        <f t="shared" si="43"/>
        <v>308</v>
      </c>
    </row>
    <row r="221" spans="1:8">
      <c r="A221" s="135">
        <v>8</v>
      </c>
      <c r="B221" s="64" t="s">
        <v>351</v>
      </c>
      <c r="C221" s="1071">
        <v>296</v>
      </c>
      <c r="D221" s="1071">
        <v>515</v>
      </c>
      <c r="E221" s="1071">
        <f t="shared" si="42"/>
        <v>811</v>
      </c>
      <c r="F221" s="1071">
        <v>2222</v>
      </c>
      <c r="G221" s="1071">
        <v>2650</v>
      </c>
      <c r="H221" s="1071">
        <f t="shared" si="43"/>
        <v>4872</v>
      </c>
    </row>
    <row r="222" spans="1:8">
      <c r="A222" s="135">
        <v>9</v>
      </c>
      <c r="B222" s="64" t="s">
        <v>352</v>
      </c>
      <c r="C222" s="1071">
        <v>757</v>
      </c>
      <c r="D222" s="1071">
        <v>61</v>
      </c>
      <c r="E222" s="1071">
        <f t="shared" si="42"/>
        <v>818</v>
      </c>
      <c r="F222" s="1071">
        <v>7047</v>
      </c>
      <c r="G222" s="1071">
        <v>416</v>
      </c>
      <c r="H222" s="1071">
        <f t="shared" si="43"/>
        <v>7463</v>
      </c>
    </row>
    <row r="223" spans="1:8">
      <c r="A223" s="135"/>
      <c r="B223" s="125" t="s">
        <v>6</v>
      </c>
      <c r="C223" s="1071">
        <f t="shared" ref="C223:H223" si="44">SUM(C214:C222)</f>
        <v>1095</v>
      </c>
      <c r="D223" s="1071">
        <f t="shared" si="44"/>
        <v>1095</v>
      </c>
      <c r="E223" s="1071">
        <f t="shared" si="44"/>
        <v>2190</v>
      </c>
      <c r="F223" s="1071">
        <f t="shared" si="44"/>
        <v>11491</v>
      </c>
      <c r="G223" s="1071">
        <f t="shared" si="44"/>
        <v>11491</v>
      </c>
      <c r="H223" s="1071">
        <f t="shared" si="44"/>
        <v>22982</v>
      </c>
    </row>
    <row r="225" spans="1:8">
      <c r="A225" s="33" t="s">
        <v>341</v>
      </c>
      <c r="G225" s="395" t="s">
        <v>781</v>
      </c>
    </row>
    <row r="226" spans="1:8">
      <c r="A226" s="1445" t="s">
        <v>353</v>
      </c>
      <c r="B226" s="1445"/>
      <c r="C226" s="1445"/>
      <c r="D226" s="1445"/>
      <c r="E226" s="1445"/>
      <c r="F226" s="1445"/>
      <c r="G226" s="1445"/>
      <c r="H226" s="1445"/>
    </row>
    <row r="227" spans="1:8">
      <c r="A227" s="1446" t="s">
        <v>1</v>
      </c>
      <c r="B227" s="1447" t="s">
        <v>342</v>
      </c>
      <c r="C227" s="1447" t="s">
        <v>95</v>
      </c>
      <c r="D227" s="1447"/>
      <c r="E227" s="1447"/>
      <c r="F227" s="1448" t="s">
        <v>0</v>
      </c>
      <c r="G227" s="1448"/>
      <c r="H227" s="1448"/>
    </row>
    <row r="228" spans="1:8">
      <c r="A228" s="1446"/>
      <c r="B228" s="1447"/>
      <c r="C228" s="124" t="s">
        <v>343</v>
      </c>
      <c r="D228" s="124" t="s">
        <v>340</v>
      </c>
      <c r="E228" s="124" t="s">
        <v>6</v>
      </c>
      <c r="F228" s="124" t="s">
        <v>343</v>
      </c>
      <c r="G228" s="124" t="s">
        <v>340</v>
      </c>
      <c r="H228" s="124" t="s">
        <v>6</v>
      </c>
    </row>
    <row r="229" spans="1:8">
      <c r="A229" s="135">
        <v>1</v>
      </c>
      <c r="B229" s="64" t="s">
        <v>344</v>
      </c>
      <c r="C229" s="1071">
        <v>1</v>
      </c>
      <c r="D229" s="1071">
        <v>5</v>
      </c>
      <c r="E229" s="1071">
        <f>C229+D229</f>
        <v>6</v>
      </c>
      <c r="F229" s="1071">
        <v>77</v>
      </c>
      <c r="G229" s="1071">
        <v>83</v>
      </c>
      <c r="H229" s="1071">
        <f>F229+G229</f>
        <v>160</v>
      </c>
    </row>
    <row r="230" spans="1:8">
      <c r="A230" s="135">
        <v>2</v>
      </c>
      <c r="B230" s="64" t="s">
        <v>345</v>
      </c>
      <c r="C230" s="1071">
        <v>0</v>
      </c>
      <c r="D230" s="1071">
        <v>5</v>
      </c>
      <c r="E230" s="1071">
        <f t="shared" ref="E230:E237" si="45">C230+D230</f>
        <v>5</v>
      </c>
      <c r="F230" s="1071">
        <v>34</v>
      </c>
      <c r="G230" s="1071">
        <v>32</v>
      </c>
      <c r="H230" s="1071">
        <f t="shared" ref="H230:H237" si="46">F230+G230</f>
        <v>66</v>
      </c>
    </row>
    <row r="231" spans="1:8">
      <c r="A231" s="135">
        <v>3</v>
      </c>
      <c r="B231" s="64" t="s">
        <v>346</v>
      </c>
      <c r="C231" s="1071">
        <v>2</v>
      </c>
      <c r="D231" s="1071">
        <v>46</v>
      </c>
      <c r="E231" s="1071">
        <f t="shared" si="45"/>
        <v>48</v>
      </c>
      <c r="F231" s="1071">
        <v>520</v>
      </c>
      <c r="G231" s="1071">
        <v>704</v>
      </c>
      <c r="H231" s="1071">
        <f t="shared" si="46"/>
        <v>1224</v>
      </c>
    </row>
    <row r="232" spans="1:8">
      <c r="A232" s="135">
        <v>4</v>
      </c>
      <c r="B232" s="64" t="s">
        <v>347</v>
      </c>
      <c r="C232" s="1071">
        <v>70</v>
      </c>
      <c r="D232" s="1071">
        <v>194</v>
      </c>
      <c r="E232" s="1071">
        <f t="shared" si="45"/>
        <v>264</v>
      </c>
      <c r="F232" s="1071">
        <v>761</v>
      </c>
      <c r="G232" s="1071">
        <v>1281</v>
      </c>
      <c r="H232" s="1071">
        <f t="shared" si="46"/>
        <v>2042</v>
      </c>
    </row>
    <row r="233" spans="1:8">
      <c r="A233" s="135">
        <v>5</v>
      </c>
      <c r="B233" s="64" t="s">
        <v>348</v>
      </c>
      <c r="C233" s="1071">
        <v>24</v>
      </c>
      <c r="D233" s="1071">
        <v>131</v>
      </c>
      <c r="E233" s="1071">
        <f t="shared" si="45"/>
        <v>155</v>
      </c>
      <c r="F233" s="1071">
        <v>862</v>
      </c>
      <c r="G233" s="1071">
        <v>1262</v>
      </c>
      <c r="H233" s="1071">
        <f t="shared" si="46"/>
        <v>2124</v>
      </c>
    </row>
    <row r="234" spans="1:8">
      <c r="A234" s="135">
        <v>6</v>
      </c>
      <c r="B234" s="64" t="s">
        <v>349</v>
      </c>
      <c r="C234" s="1071">
        <v>244</v>
      </c>
      <c r="D234" s="1071">
        <v>867</v>
      </c>
      <c r="E234" s="1071">
        <f t="shared" si="45"/>
        <v>1111</v>
      </c>
      <c r="F234" s="1071">
        <v>792</v>
      </c>
      <c r="G234" s="1071">
        <v>3268</v>
      </c>
      <c r="H234" s="1071">
        <f t="shared" si="46"/>
        <v>4060</v>
      </c>
    </row>
    <row r="235" spans="1:8">
      <c r="A235" s="135">
        <v>7</v>
      </c>
      <c r="B235" s="64" t="s">
        <v>350</v>
      </c>
      <c r="C235" s="1071">
        <v>0</v>
      </c>
      <c r="D235" s="1071">
        <v>556</v>
      </c>
      <c r="E235" s="1071">
        <f t="shared" si="45"/>
        <v>556</v>
      </c>
      <c r="F235" s="1071">
        <v>0</v>
      </c>
      <c r="G235" s="1071">
        <v>16</v>
      </c>
      <c r="H235" s="1071">
        <f t="shared" si="46"/>
        <v>16</v>
      </c>
    </row>
    <row r="236" spans="1:8">
      <c r="A236" s="135">
        <v>8</v>
      </c>
      <c r="B236" s="64" t="s">
        <v>351</v>
      </c>
      <c r="C236" s="1071">
        <v>827</v>
      </c>
      <c r="D236" s="1071">
        <v>850</v>
      </c>
      <c r="E236" s="1071">
        <f t="shared" si="45"/>
        <v>1677</v>
      </c>
      <c r="F236" s="1071">
        <v>2396</v>
      </c>
      <c r="G236" s="1071">
        <v>2008</v>
      </c>
      <c r="H236" s="1071">
        <f t="shared" si="46"/>
        <v>4404</v>
      </c>
    </row>
    <row r="237" spans="1:8">
      <c r="A237" s="135">
        <v>9</v>
      </c>
      <c r="B237" s="64" t="s">
        <v>352</v>
      </c>
      <c r="C237" s="1071">
        <v>1527</v>
      </c>
      <c r="D237" s="1071">
        <v>41</v>
      </c>
      <c r="E237" s="1071">
        <f t="shared" si="45"/>
        <v>1568</v>
      </c>
      <c r="F237" s="1071">
        <v>4058</v>
      </c>
      <c r="G237" s="1071">
        <v>846</v>
      </c>
      <c r="H237" s="1071">
        <f t="shared" si="46"/>
        <v>4904</v>
      </c>
    </row>
    <row r="238" spans="1:8">
      <c r="A238" s="135"/>
      <c r="B238" s="125" t="s">
        <v>6</v>
      </c>
      <c r="C238" s="1071">
        <f t="shared" ref="C238:H238" si="47">SUM(C229:C237)</f>
        <v>2695</v>
      </c>
      <c r="D238" s="1071">
        <f t="shared" si="47"/>
        <v>2695</v>
      </c>
      <c r="E238" s="1071">
        <f t="shared" si="47"/>
        <v>5390</v>
      </c>
      <c r="F238" s="1071">
        <f t="shared" si="47"/>
        <v>9500</v>
      </c>
      <c r="G238" s="1071">
        <f t="shared" si="47"/>
        <v>9500</v>
      </c>
      <c r="H238" s="1071">
        <f t="shared" si="47"/>
        <v>19000</v>
      </c>
    </row>
    <row r="240" spans="1:8">
      <c r="A240" s="33" t="s">
        <v>341</v>
      </c>
      <c r="G240" s="395" t="s">
        <v>72</v>
      </c>
    </row>
    <row r="241" spans="1:8">
      <c r="A241" s="1445" t="s">
        <v>353</v>
      </c>
      <c r="B241" s="1445"/>
      <c r="C241" s="1445"/>
      <c r="D241" s="1445"/>
      <c r="E241" s="1445"/>
      <c r="F241" s="1445"/>
      <c r="G241" s="1445"/>
      <c r="H241" s="1445"/>
    </row>
    <row r="242" spans="1:8">
      <c r="A242" s="1446" t="s">
        <v>1</v>
      </c>
      <c r="B242" s="1447" t="s">
        <v>342</v>
      </c>
      <c r="C242" s="1447" t="s">
        <v>95</v>
      </c>
      <c r="D242" s="1447"/>
      <c r="E242" s="1447"/>
      <c r="F242" s="1448" t="s">
        <v>0</v>
      </c>
      <c r="G242" s="1448"/>
      <c r="H242" s="1448"/>
    </row>
    <row r="243" spans="1:8">
      <c r="A243" s="1446"/>
      <c r="B243" s="1447"/>
      <c r="C243" s="124" t="s">
        <v>343</v>
      </c>
      <c r="D243" s="124" t="s">
        <v>340</v>
      </c>
      <c r="E243" s="124" t="s">
        <v>6</v>
      </c>
      <c r="F243" s="124" t="s">
        <v>343</v>
      </c>
      <c r="G243" s="124" t="s">
        <v>340</v>
      </c>
      <c r="H243" s="124" t="s">
        <v>6</v>
      </c>
    </row>
    <row r="244" spans="1:8">
      <c r="A244" s="135">
        <v>1</v>
      </c>
      <c r="B244" s="64" t="s">
        <v>344</v>
      </c>
      <c r="C244" s="1071">
        <v>0</v>
      </c>
      <c r="D244" s="1071">
        <v>6</v>
      </c>
      <c r="E244" s="1071">
        <f>C244+D244</f>
        <v>6</v>
      </c>
      <c r="F244" s="1071">
        <v>4</v>
      </c>
      <c r="G244" s="1071">
        <v>0</v>
      </c>
      <c r="H244" s="1071">
        <f>F244+G244</f>
        <v>4</v>
      </c>
    </row>
    <row r="245" spans="1:8">
      <c r="A245" s="135">
        <v>2</v>
      </c>
      <c r="B245" s="64" t="s">
        <v>345</v>
      </c>
      <c r="C245" s="1071">
        <v>1</v>
      </c>
      <c r="D245" s="1071">
        <v>5</v>
      </c>
      <c r="E245" s="1071">
        <f t="shared" ref="E245:E252" si="48">C245+D245</f>
        <v>6</v>
      </c>
      <c r="F245" s="1071">
        <v>0</v>
      </c>
      <c r="G245" s="1071">
        <v>0</v>
      </c>
      <c r="H245" s="1071">
        <f t="shared" ref="H245:H252" si="49">F245+G245</f>
        <v>0</v>
      </c>
    </row>
    <row r="246" spans="1:8">
      <c r="A246" s="135">
        <v>3</v>
      </c>
      <c r="B246" s="64" t="s">
        <v>346</v>
      </c>
      <c r="C246" s="1071">
        <v>301</v>
      </c>
      <c r="D246" s="1071">
        <v>581</v>
      </c>
      <c r="E246" s="1071">
        <f t="shared" si="48"/>
        <v>882</v>
      </c>
      <c r="F246" s="1071">
        <v>2319</v>
      </c>
      <c r="G246" s="1071">
        <v>1842</v>
      </c>
      <c r="H246" s="1071">
        <f t="shared" si="49"/>
        <v>4161</v>
      </c>
    </row>
    <row r="247" spans="1:8">
      <c r="A247" s="135">
        <v>4</v>
      </c>
      <c r="B247" s="64" t="s">
        <v>347</v>
      </c>
      <c r="C247" s="1071">
        <v>132</v>
      </c>
      <c r="D247" s="1071">
        <v>383</v>
      </c>
      <c r="E247" s="1071">
        <f t="shared" si="48"/>
        <v>515</v>
      </c>
      <c r="F247" s="1071">
        <v>1828</v>
      </c>
      <c r="G247" s="1071">
        <v>1749</v>
      </c>
      <c r="H247" s="1071">
        <f t="shared" si="49"/>
        <v>3577</v>
      </c>
    </row>
    <row r="248" spans="1:8">
      <c r="A248" s="135">
        <v>5</v>
      </c>
      <c r="B248" s="64" t="s">
        <v>348</v>
      </c>
      <c r="C248" s="1071">
        <v>758</v>
      </c>
      <c r="D248" s="1071">
        <v>799</v>
      </c>
      <c r="E248" s="1071">
        <f t="shared" si="48"/>
        <v>1557</v>
      </c>
      <c r="F248" s="1071">
        <v>1946</v>
      </c>
      <c r="G248" s="1071">
        <v>1473</v>
      </c>
      <c r="H248" s="1071">
        <f t="shared" si="49"/>
        <v>3419</v>
      </c>
    </row>
    <row r="249" spans="1:8">
      <c r="A249" s="135">
        <v>6</v>
      </c>
      <c r="B249" s="64" t="s">
        <v>349</v>
      </c>
      <c r="C249" s="1071">
        <v>40</v>
      </c>
      <c r="D249" s="1071">
        <v>1068</v>
      </c>
      <c r="E249" s="1071">
        <f t="shared" si="48"/>
        <v>1108</v>
      </c>
      <c r="F249" s="1071">
        <v>219</v>
      </c>
      <c r="G249" s="1071">
        <v>1994</v>
      </c>
      <c r="H249" s="1071">
        <f t="shared" si="49"/>
        <v>2213</v>
      </c>
    </row>
    <row r="250" spans="1:8">
      <c r="A250" s="135">
        <v>7</v>
      </c>
      <c r="B250" s="64" t="s">
        <v>350</v>
      </c>
      <c r="C250" s="1071">
        <v>0</v>
      </c>
      <c r="D250" s="1071">
        <v>239</v>
      </c>
      <c r="E250" s="1071">
        <f t="shared" si="48"/>
        <v>239</v>
      </c>
      <c r="F250" s="1071">
        <v>1506</v>
      </c>
      <c r="G250" s="1071">
        <v>1799</v>
      </c>
      <c r="H250" s="1071">
        <f t="shared" si="49"/>
        <v>3305</v>
      </c>
    </row>
    <row r="251" spans="1:8">
      <c r="A251" s="135">
        <v>8</v>
      </c>
      <c r="B251" s="64" t="s">
        <v>351</v>
      </c>
      <c r="C251" s="1071"/>
      <c r="D251" s="1071"/>
      <c r="E251" s="1071">
        <f t="shared" si="48"/>
        <v>0</v>
      </c>
      <c r="F251" s="1071"/>
      <c r="G251" s="1071"/>
      <c r="H251" s="1071">
        <f t="shared" si="49"/>
        <v>0</v>
      </c>
    </row>
    <row r="252" spans="1:8">
      <c r="A252" s="135">
        <v>9</v>
      </c>
      <c r="B252" s="64" t="s">
        <v>352</v>
      </c>
      <c r="C252" s="1071">
        <v>1868</v>
      </c>
      <c r="D252" s="1071">
        <v>19</v>
      </c>
      <c r="E252" s="1071">
        <f t="shared" si="48"/>
        <v>1887</v>
      </c>
      <c r="F252" s="1071">
        <v>1035</v>
      </c>
      <c r="G252" s="1071"/>
      <c r="H252" s="1071">
        <f t="shared" si="49"/>
        <v>1035</v>
      </c>
    </row>
    <row r="253" spans="1:8">
      <c r="A253" s="135"/>
      <c r="B253" s="125" t="s">
        <v>6</v>
      </c>
      <c r="C253" s="1071">
        <f t="shared" ref="C253:H253" si="50">SUM(C244:C252)</f>
        <v>3100</v>
      </c>
      <c r="D253" s="1071">
        <f t="shared" si="50"/>
        <v>3100</v>
      </c>
      <c r="E253" s="1071">
        <f t="shared" si="50"/>
        <v>6200</v>
      </c>
      <c r="F253" s="1071">
        <f t="shared" si="50"/>
        <v>8857</v>
      </c>
      <c r="G253" s="1071">
        <f t="shared" si="50"/>
        <v>8857</v>
      </c>
      <c r="H253" s="1071">
        <f t="shared" si="50"/>
        <v>17714</v>
      </c>
    </row>
    <row r="254" spans="1:8">
      <c r="A254" s="394"/>
    </row>
    <row r="255" spans="1:8">
      <c r="A255" s="33" t="s">
        <v>341</v>
      </c>
      <c r="G255" s="395" t="s">
        <v>74</v>
      </c>
    </row>
    <row r="256" spans="1:8">
      <c r="A256" s="1445" t="s">
        <v>353</v>
      </c>
      <c r="B256" s="1445"/>
      <c r="C256" s="1445"/>
      <c r="D256" s="1445"/>
      <c r="E256" s="1445"/>
      <c r="F256" s="1445"/>
      <c r="G256" s="1445"/>
      <c r="H256" s="1445"/>
    </row>
    <row r="257" spans="1:8">
      <c r="A257" s="1446" t="s">
        <v>1</v>
      </c>
      <c r="B257" s="1447" t="s">
        <v>342</v>
      </c>
      <c r="C257" s="1447" t="s">
        <v>95</v>
      </c>
      <c r="D257" s="1447"/>
      <c r="E257" s="1447"/>
      <c r="F257" s="1448" t="s">
        <v>0</v>
      </c>
      <c r="G257" s="1448"/>
      <c r="H257" s="1448"/>
    </row>
    <row r="258" spans="1:8">
      <c r="A258" s="1446"/>
      <c r="B258" s="1447"/>
      <c r="C258" s="124" t="s">
        <v>343</v>
      </c>
      <c r="D258" s="124" t="s">
        <v>340</v>
      </c>
      <c r="E258" s="124" t="s">
        <v>6</v>
      </c>
      <c r="F258" s="124" t="s">
        <v>343</v>
      </c>
      <c r="G258" s="124" t="s">
        <v>340</v>
      </c>
      <c r="H258" s="124" t="s">
        <v>6</v>
      </c>
    </row>
    <row r="259" spans="1:8">
      <c r="A259" s="135">
        <v>1</v>
      </c>
      <c r="B259" s="64" t="s">
        <v>344</v>
      </c>
      <c r="C259" s="1071">
        <v>141</v>
      </c>
      <c r="D259" s="1071">
        <v>138</v>
      </c>
      <c r="E259" s="1071">
        <f>C259+D259</f>
        <v>279</v>
      </c>
      <c r="F259" s="1071">
        <v>676</v>
      </c>
      <c r="G259" s="1071">
        <v>684</v>
      </c>
      <c r="H259" s="1071">
        <f>F259+G259</f>
        <v>1360</v>
      </c>
    </row>
    <row r="260" spans="1:8">
      <c r="A260" s="135">
        <v>2</v>
      </c>
      <c r="B260" s="64" t="s">
        <v>345</v>
      </c>
      <c r="C260" s="1071">
        <v>129</v>
      </c>
      <c r="D260" s="1071">
        <v>178</v>
      </c>
      <c r="E260" s="1071">
        <f t="shared" ref="E260:E267" si="51">C260+D260</f>
        <v>307</v>
      </c>
      <c r="F260" s="1071">
        <v>2274</v>
      </c>
      <c r="G260" s="1071">
        <v>2446</v>
      </c>
      <c r="H260" s="1071">
        <f t="shared" ref="H260:H267" si="52">F260+G260</f>
        <v>4720</v>
      </c>
    </row>
    <row r="261" spans="1:8">
      <c r="A261" s="135">
        <v>3</v>
      </c>
      <c r="B261" s="64" t="s">
        <v>346</v>
      </c>
      <c r="C261" s="1071">
        <v>261</v>
      </c>
      <c r="D261" s="1071">
        <v>295</v>
      </c>
      <c r="E261" s="1071">
        <f t="shared" si="51"/>
        <v>556</v>
      </c>
      <c r="F261" s="1071">
        <v>3842</v>
      </c>
      <c r="G261" s="1071">
        <v>5198</v>
      </c>
      <c r="H261" s="1071">
        <f t="shared" si="52"/>
        <v>9040</v>
      </c>
    </row>
    <row r="262" spans="1:8">
      <c r="A262" s="135">
        <v>4</v>
      </c>
      <c r="B262" s="64" t="s">
        <v>347</v>
      </c>
      <c r="C262" s="1071">
        <v>212</v>
      </c>
      <c r="D262" s="1071">
        <v>289</v>
      </c>
      <c r="E262" s="1071">
        <f t="shared" si="51"/>
        <v>501</v>
      </c>
      <c r="F262" s="1071">
        <v>4469</v>
      </c>
      <c r="G262" s="1071">
        <v>5249</v>
      </c>
      <c r="H262" s="1071">
        <f t="shared" si="52"/>
        <v>9718</v>
      </c>
    </row>
    <row r="263" spans="1:8">
      <c r="A263" s="135">
        <v>5</v>
      </c>
      <c r="B263" s="64" t="s">
        <v>348</v>
      </c>
      <c r="C263" s="1071">
        <v>310</v>
      </c>
      <c r="D263" s="1071">
        <v>331</v>
      </c>
      <c r="E263" s="1071">
        <f t="shared" si="51"/>
        <v>641</v>
      </c>
      <c r="F263" s="1071">
        <v>4076</v>
      </c>
      <c r="G263" s="1071">
        <v>4259</v>
      </c>
      <c r="H263" s="1071">
        <f t="shared" si="52"/>
        <v>8335</v>
      </c>
    </row>
    <row r="264" spans="1:8">
      <c r="A264" s="135">
        <v>6</v>
      </c>
      <c r="B264" s="64" t="s">
        <v>349</v>
      </c>
      <c r="C264" s="1071">
        <v>252</v>
      </c>
      <c r="D264" s="1071">
        <v>275</v>
      </c>
      <c r="E264" s="1071">
        <f t="shared" si="51"/>
        <v>527</v>
      </c>
      <c r="F264" s="1071">
        <v>728</v>
      </c>
      <c r="G264" s="1071">
        <v>725</v>
      </c>
      <c r="H264" s="1071">
        <f t="shared" si="52"/>
        <v>1453</v>
      </c>
    </row>
    <row r="265" spans="1:8">
      <c r="A265" s="135">
        <v>7</v>
      </c>
      <c r="B265" s="64" t="s">
        <v>350</v>
      </c>
      <c r="C265" s="1071">
        <v>240</v>
      </c>
      <c r="D265" s="1071">
        <v>254</v>
      </c>
      <c r="E265" s="1071">
        <f t="shared" si="51"/>
        <v>494</v>
      </c>
      <c r="F265" s="1071">
        <v>1567</v>
      </c>
      <c r="G265" s="1071">
        <v>1410</v>
      </c>
      <c r="H265" s="1071">
        <f t="shared" si="52"/>
        <v>2977</v>
      </c>
    </row>
    <row r="266" spans="1:8">
      <c r="A266" s="135">
        <v>8</v>
      </c>
      <c r="B266" s="64" t="s">
        <v>351</v>
      </c>
      <c r="C266" s="1071">
        <v>162</v>
      </c>
      <c r="D266" s="1071">
        <v>117</v>
      </c>
      <c r="E266" s="1071">
        <f t="shared" si="51"/>
        <v>279</v>
      </c>
      <c r="F266" s="1071">
        <v>2539</v>
      </c>
      <c r="G266" s="1071">
        <v>2056</v>
      </c>
      <c r="H266" s="1071">
        <f t="shared" si="52"/>
        <v>4595</v>
      </c>
    </row>
    <row r="267" spans="1:8">
      <c r="A267" s="135">
        <v>9</v>
      </c>
      <c r="B267" s="64" t="s">
        <v>352</v>
      </c>
      <c r="C267" s="1071">
        <v>330</v>
      </c>
      <c r="D267" s="1071">
        <v>160</v>
      </c>
      <c r="E267" s="1071">
        <f t="shared" si="51"/>
        <v>490</v>
      </c>
      <c r="F267" s="1071">
        <v>3049</v>
      </c>
      <c r="G267" s="1071">
        <v>1193</v>
      </c>
      <c r="H267" s="1071">
        <f t="shared" si="52"/>
        <v>4242</v>
      </c>
    </row>
    <row r="268" spans="1:8">
      <c r="A268" s="135"/>
      <c r="B268" s="125" t="s">
        <v>6</v>
      </c>
      <c r="C268" s="1071">
        <f t="shared" ref="C268:H268" si="53">SUM(C259:C267)</f>
        <v>2037</v>
      </c>
      <c r="D268" s="1071">
        <f t="shared" si="53"/>
        <v>2037</v>
      </c>
      <c r="E268" s="1071">
        <f t="shared" si="53"/>
        <v>4074</v>
      </c>
      <c r="F268" s="1071">
        <f t="shared" si="53"/>
        <v>23220</v>
      </c>
      <c r="G268" s="1071">
        <f t="shared" si="53"/>
        <v>23220</v>
      </c>
      <c r="H268" s="1071">
        <f t="shared" si="53"/>
        <v>46440</v>
      </c>
    </row>
    <row r="270" spans="1:8">
      <c r="A270" s="33" t="s">
        <v>341</v>
      </c>
      <c r="G270" s="395" t="s">
        <v>160</v>
      </c>
    </row>
    <row r="271" spans="1:8">
      <c r="A271" s="1445" t="s">
        <v>353</v>
      </c>
      <c r="B271" s="1445"/>
      <c r="C271" s="1445"/>
      <c r="D271" s="1445"/>
      <c r="E271" s="1445"/>
      <c r="F271" s="1445"/>
      <c r="G271" s="1445"/>
      <c r="H271" s="1445"/>
    </row>
    <row r="272" spans="1:8">
      <c r="A272" s="1446" t="s">
        <v>1</v>
      </c>
      <c r="B272" s="1447" t="s">
        <v>342</v>
      </c>
      <c r="C272" s="1447" t="s">
        <v>95</v>
      </c>
      <c r="D272" s="1447"/>
      <c r="E272" s="1447"/>
      <c r="F272" s="1448" t="s">
        <v>0</v>
      </c>
      <c r="G272" s="1448"/>
      <c r="H272" s="1448"/>
    </row>
    <row r="273" spans="1:8">
      <c r="A273" s="1446"/>
      <c r="B273" s="1447"/>
      <c r="C273" s="124" t="s">
        <v>343</v>
      </c>
      <c r="D273" s="124" t="s">
        <v>340</v>
      </c>
      <c r="E273" s="124" t="s">
        <v>6</v>
      </c>
      <c r="F273" s="124" t="s">
        <v>343</v>
      </c>
      <c r="G273" s="124" t="s">
        <v>340</v>
      </c>
      <c r="H273" s="124" t="s">
        <v>6</v>
      </c>
    </row>
    <row r="274" spans="1:8">
      <c r="A274" s="135">
        <v>1</v>
      </c>
      <c r="B274" s="64" t="s">
        <v>344</v>
      </c>
      <c r="C274" s="1071">
        <v>31</v>
      </c>
      <c r="D274" s="1071">
        <v>42</v>
      </c>
      <c r="E274" s="1071">
        <f>C274+D274</f>
        <v>73</v>
      </c>
      <c r="F274" s="1071">
        <v>104</v>
      </c>
      <c r="G274" s="1071">
        <v>155</v>
      </c>
      <c r="H274" s="1071">
        <f>F274+G274</f>
        <v>259</v>
      </c>
    </row>
    <row r="275" spans="1:8">
      <c r="A275" s="135">
        <v>2</v>
      </c>
      <c r="B275" s="64" t="s">
        <v>345</v>
      </c>
      <c r="C275" s="1071">
        <v>21</v>
      </c>
      <c r="D275" s="1071">
        <v>36</v>
      </c>
      <c r="E275" s="1071">
        <f t="shared" ref="E275:E282" si="54">C275+D275</f>
        <v>57</v>
      </c>
      <c r="F275" s="1071">
        <v>57</v>
      </c>
      <c r="G275" s="1071">
        <v>100</v>
      </c>
      <c r="H275" s="1071">
        <f t="shared" ref="H275:H282" si="55">F275+G275</f>
        <v>157</v>
      </c>
    </row>
    <row r="276" spans="1:8">
      <c r="A276" s="135">
        <v>3</v>
      </c>
      <c r="B276" s="64" t="s">
        <v>346</v>
      </c>
      <c r="C276" s="1071">
        <v>192</v>
      </c>
      <c r="D276" s="1071">
        <v>383</v>
      </c>
      <c r="E276" s="1071">
        <f t="shared" si="54"/>
        <v>575</v>
      </c>
      <c r="F276" s="1071">
        <v>955</v>
      </c>
      <c r="G276" s="1071">
        <v>1638</v>
      </c>
      <c r="H276" s="1071">
        <f t="shared" si="55"/>
        <v>2593</v>
      </c>
    </row>
    <row r="277" spans="1:8">
      <c r="A277" s="135">
        <v>4</v>
      </c>
      <c r="B277" s="64" t="s">
        <v>347</v>
      </c>
      <c r="C277" s="1071">
        <v>11</v>
      </c>
      <c r="D277" s="1071">
        <v>89</v>
      </c>
      <c r="E277" s="1071">
        <f t="shared" si="54"/>
        <v>100</v>
      </c>
      <c r="F277" s="1071">
        <v>50</v>
      </c>
      <c r="G277" s="1071">
        <v>716</v>
      </c>
      <c r="H277" s="1071">
        <f t="shared" si="55"/>
        <v>766</v>
      </c>
    </row>
    <row r="278" spans="1:8">
      <c r="A278" s="135">
        <v>5</v>
      </c>
      <c r="B278" s="64" t="s">
        <v>348</v>
      </c>
      <c r="C278" s="1071">
        <v>242</v>
      </c>
      <c r="D278" s="1071">
        <v>278</v>
      </c>
      <c r="E278" s="1071">
        <f t="shared" si="54"/>
        <v>520</v>
      </c>
      <c r="F278" s="1071">
        <v>789</v>
      </c>
      <c r="G278" s="1071">
        <v>1793</v>
      </c>
      <c r="H278" s="1071">
        <f t="shared" si="55"/>
        <v>2582</v>
      </c>
    </row>
    <row r="279" spans="1:8">
      <c r="A279" s="135">
        <v>6</v>
      </c>
      <c r="B279" s="64" t="s">
        <v>349</v>
      </c>
      <c r="C279" s="1071">
        <v>0</v>
      </c>
      <c r="D279" s="1071">
        <v>189</v>
      </c>
      <c r="E279" s="1071">
        <f t="shared" si="54"/>
        <v>189</v>
      </c>
      <c r="F279" s="1071">
        <v>63</v>
      </c>
      <c r="G279" s="1071">
        <v>1544</v>
      </c>
      <c r="H279" s="1071">
        <f t="shared" si="55"/>
        <v>1607</v>
      </c>
    </row>
    <row r="280" spans="1:8">
      <c r="A280" s="135">
        <v>7</v>
      </c>
      <c r="B280" s="64" t="s">
        <v>350</v>
      </c>
      <c r="C280" s="1071">
        <v>0</v>
      </c>
      <c r="D280" s="1071">
        <v>175</v>
      </c>
      <c r="E280" s="1071">
        <f t="shared" si="54"/>
        <v>175</v>
      </c>
      <c r="F280" s="1071">
        <v>0</v>
      </c>
      <c r="G280" s="1071">
        <v>1239</v>
      </c>
      <c r="H280" s="1071">
        <f t="shared" si="55"/>
        <v>1239</v>
      </c>
    </row>
    <row r="281" spans="1:8">
      <c r="A281" s="135">
        <v>8</v>
      </c>
      <c r="B281" s="64" t="s">
        <v>351</v>
      </c>
      <c r="C281" s="1071">
        <v>167</v>
      </c>
      <c r="D281" s="1071">
        <v>71</v>
      </c>
      <c r="E281" s="1071">
        <f t="shared" si="54"/>
        <v>238</v>
      </c>
      <c r="F281" s="1071">
        <v>606</v>
      </c>
      <c r="G281" s="1071">
        <v>560</v>
      </c>
      <c r="H281" s="1071">
        <f t="shared" si="55"/>
        <v>1166</v>
      </c>
    </row>
    <row r="282" spans="1:8">
      <c r="A282" s="135">
        <v>9</v>
      </c>
      <c r="B282" s="64" t="s">
        <v>352</v>
      </c>
      <c r="C282" s="1071">
        <v>639</v>
      </c>
      <c r="D282" s="1071">
        <v>40</v>
      </c>
      <c r="E282" s="1071">
        <f t="shared" si="54"/>
        <v>679</v>
      </c>
      <c r="F282" s="1071">
        <v>5384</v>
      </c>
      <c r="G282" s="1071">
        <v>263</v>
      </c>
      <c r="H282" s="1071">
        <f t="shared" si="55"/>
        <v>5647</v>
      </c>
    </row>
    <row r="283" spans="1:8">
      <c r="A283" s="135"/>
      <c r="B283" s="125" t="s">
        <v>6</v>
      </c>
      <c r="C283" s="1071">
        <f t="shared" ref="C283:H283" si="56">SUM(C274:C282)</f>
        <v>1303</v>
      </c>
      <c r="D283" s="1071">
        <f t="shared" si="56"/>
        <v>1303</v>
      </c>
      <c r="E283" s="1071">
        <f t="shared" si="56"/>
        <v>2606</v>
      </c>
      <c r="F283" s="1071">
        <f t="shared" si="56"/>
        <v>8008</v>
      </c>
      <c r="G283" s="1071">
        <f t="shared" si="56"/>
        <v>8008</v>
      </c>
      <c r="H283" s="1071">
        <f t="shared" si="56"/>
        <v>16016</v>
      </c>
    </row>
    <row r="285" spans="1:8">
      <c r="A285" s="33" t="s">
        <v>341</v>
      </c>
      <c r="G285" s="395" t="s">
        <v>85</v>
      </c>
    </row>
    <row r="286" spans="1:8">
      <c r="A286" s="1445" t="s">
        <v>353</v>
      </c>
      <c r="B286" s="1445"/>
      <c r="C286" s="1445"/>
      <c r="D286" s="1445"/>
      <c r="E286" s="1445"/>
      <c r="F286" s="1445"/>
      <c r="G286" s="1445"/>
      <c r="H286" s="1445"/>
    </row>
    <row r="287" spans="1:8">
      <c r="A287" s="1446" t="s">
        <v>1</v>
      </c>
      <c r="B287" s="1447" t="s">
        <v>342</v>
      </c>
      <c r="C287" s="1447" t="s">
        <v>95</v>
      </c>
      <c r="D287" s="1447"/>
      <c r="E287" s="1447"/>
      <c r="F287" s="1448" t="s">
        <v>0</v>
      </c>
      <c r="G287" s="1448"/>
      <c r="H287" s="1448"/>
    </row>
    <row r="288" spans="1:8">
      <c r="A288" s="1446"/>
      <c r="B288" s="1447"/>
      <c r="C288" s="124" t="s">
        <v>343</v>
      </c>
      <c r="D288" s="124" t="s">
        <v>340</v>
      </c>
      <c r="E288" s="124" t="s">
        <v>6</v>
      </c>
      <c r="F288" s="124" t="s">
        <v>343</v>
      </c>
      <c r="G288" s="124" t="s">
        <v>340</v>
      </c>
      <c r="H288" s="124" t="s">
        <v>6</v>
      </c>
    </row>
    <row r="289" spans="1:8">
      <c r="A289" s="135">
        <v>1</v>
      </c>
      <c r="B289" s="64" t="s">
        <v>344</v>
      </c>
      <c r="C289" s="1071">
        <v>18</v>
      </c>
      <c r="D289" s="1071">
        <v>12</v>
      </c>
      <c r="E289" s="1071">
        <f>C289+D289</f>
        <v>30</v>
      </c>
      <c r="F289" s="1071">
        <v>1066</v>
      </c>
      <c r="G289" s="1071">
        <v>599</v>
      </c>
      <c r="H289" s="1071">
        <f>F289+G289</f>
        <v>1665</v>
      </c>
    </row>
    <row r="290" spans="1:8">
      <c r="A290" s="135">
        <v>2</v>
      </c>
      <c r="B290" s="64" t="s">
        <v>345</v>
      </c>
      <c r="C290" s="1071">
        <v>38</v>
      </c>
      <c r="D290" s="1071">
        <v>19</v>
      </c>
      <c r="E290" s="1071">
        <f t="shared" ref="E290:E297" si="57">C290+D290</f>
        <v>57</v>
      </c>
      <c r="F290" s="1071">
        <v>2061</v>
      </c>
      <c r="G290" s="1071">
        <v>1758</v>
      </c>
      <c r="H290" s="1071">
        <f t="shared" ref="H290:H297" si="58">F290+G290</f>
        <v>3819</v>
      </c>
    </row>
    <row r="291" spans="1:8">
      <c r="A291" s="135">
        <v>3</v>
      </c>
      <c r="B291" s="64" t="s">
        <v>346</v>
      </c>
      <c r="C291" s="1071">
        <v>11</v>
      </c>
      <c r="D291" s="1071">
        <v>18</v>
      </c>
      <c r="E291" s="1071">
        <f t="shared" si="57"/>
        <v>29</v>
      </c>
      <c r="F291" s="1071">
        <v>975</v>
      </c>
      <c r="G291" s="1071">
        <v>771</v>
      </c>
      <c r="H291" s="1071">
        <f t="shared" si="58"/>
        <v>1746</v>
      </c>
    </row>
    <row r="292" spans="1:8">
      <c r="A292" s="135">
        <v>4</v>
      </c>
      <c r="B292" s="64" t="s">
        <v>347</v>
      </c>
      <c r="C292" s="1071">
        <v>35</v>
      </c>
      <c r="D292" s="1071">
        <v>40</v>
      </c>
      <c r="E292" s="1071">
        <f t="shared" si="57"/>
        <v>75</v>
      </c>
      <c r="F292" s="1071">
        <v>941</v>
      </c>
      <c r="G292" s="1071">
        <v>578</v>
      </c>
      <c r="H292" s="1071">
        <f t="shared" si="58"/>
        <v>1519</v>
      </c>
    </row>
    <row r="293" spans="1:8">
      <c r="A293" s="135">
        <v>5</v>
      </c>
      <c r="B293" s="64" t="s">
        <v>348</v>
      </c>
      <c r="C293" s="1071">
        <v>65</v>
      </c>
      <c r="D293" s="1071">
        <v>140</v>
      </c>
      <c r="E293" s="1071">
        <f t="shared" si="57"/>
        <v>205</v>
      </c>
      <c r="F293" s="1071">
        <v>2206</v>
      </c>
      <c r="G293" s="1071">
        <v>2664</v>
      </c>
      <c r="H293" s="1071">
        <f t="shared" si="58"/>
        <v>4870</v>
      </c>
    </row>
    <row r="294" spans="1:8">
      <c r="A294" s="135">
        <v>6</v>
      </c>
      <c r="B294" s="64" t="s">
        <v>349</v>
      </c>
      <c r="C294" s="1071">
        <v>199</v>
      </c>
      <c r="D294" s="1071">
        <v>205</v>
      </c>
      <c r="E294" s="1071">
        <f t="shared" si="57"/>
        <v>404</v>
      </c>
      <c r="F294" s="1071">
        <v>2646</v>
      </c>
      <c r="G294" s="1071">
        <v>3394</v>
      </c>
      <c r="H294" s="1071">
        <f t="shared" si="58"/>
        <v>6040</v>
      </c>
    </row>
    <row r="295" spans="1:8">
      <c r="A295" s="135">
        <v>7</v>
      </c>
      <c r="B295" s="64" t="s">
        <v>350</v>
      </c>
      <c r="C295" s="1071">
        <v>80</v>
      </c>
      <c r="D295" s="1071">
        <v>50</v>
      </c>
      <c r="E295" s="1071">
        <f t="shared" si="57"/>
        <v>130</v>
      </c>
      <c r="F295" s="1071">
        <v>964</v>
      </c>
      <c r="G295" s="1071">
        <v>1143</v>
      </c>
      <c r="H295" s="1071">
        <f t="shared" si="58"/>
        <v>2107</v>
      </c>
    </row>
    <row r="296" spans="1:8">
      <c r="A296" s="135">
        <v>8</v>
      </c>
      <c r="B296" s="64" t="s">
        <v>351</v>
      </c>
      <c r="C296" s="1071">
        <v>57</v>
      </c>
      <c r="D296" s="1071">
        <v>23</v>
      </c>
      <c r="E296" s="1071">
        <f t="shared" si="57"/>
        <v>80</v>
      </c>
      <c r="F296" s="1071">
        <v>987</v>
      </c>
      <c r="G296" s="1071">
        <v>771</v>
      </c>
      <c r="H296" s="1071">
        <f t="shared" si="58"/>
        <v>1758</v>
      </c>
    </row>
    <row r="297" spans="1:8">
      <c r="A297" s="135">
        <v>9</v>
      </c>
      <c r="B297" s="64" t="s">
        <v>352</v>
      </c>
      <c r="C297" s="1071">
        <v>61</v>
      </c>
      <c r="D297" s="1071">
        <v>57</v>
      </c>
      <c r="E297" s="1071">
        <f t="shared" si="57"/>
        <v>118</v>
      </c>
      <c r="F297" s="1071">
        <v>668</v>
      </c>
      <c r="G297" s="1071">
        <v>836</v>
      </c>
      <c r="H297" s="1071">
        <f t="shared" si="58"/>
        <v>1504</v>
      </c>
    </row>
    <row r="298" spans="1:8">
      <c r="A298" s="135"/>
      <c r="B298" s="125" t="s">
        <v>6</v>
      </c>
      <c r="C298" s="1071">
        <f t="shared" ref="C298:H298" si="59">SUM(C289:C297)</f>
        <v>564</v>
      </c>
      <c r="D298" s="1071">
        <f t="shared" si="59"/>
        <v>564</v>
      </c>
      <c r="E298" s="1071">
        <f t="shared" si="59"/>
        <v>1128</v>
      </c>
      <c r="F298" s="1071">
        <f t="shared" si="59"/>
        <v>12514</v>
      </c>
      <c r="G298" s="1071">
        <f t="shared" si="59"/>
        <v>12514</v>
      </c>
      <c r="H298" s="1071">
        <f t="shared" si="59"/>
        <v>25028</v>
      </c>
    </row>
    <row r="300" spans="1:8">
      <c r="A300" s="33" t="s">
        <v>341</v>
      </c>
      <c r="G300" s="395" t="s">
        <v>142</v>
      </c>
    </row>
    <row r="301" spans="1:8">
      <c r="A301" s="1445" t="s">
        <v>353</v>
      </c>
      <c r="B301" s="1445"/>
      <c r="C301" s="1445"/>
      <c r="D301" s="1445"/>
      <c r="E301" s="1445"/>
      <c r="F301" s="1445"/>
      <c r="G301" s="1445"/>
      <c r="H301" s="1445"/>
    </row>
    <row r="302" spans="1:8">
      <c r="A302" s="1446" t="s">
        <v>1</v>
      </c>
      <c r="B302" s="1447" t="s">
        <v>342</v>
      </c>
      <c r="C302" s="1447" t="s">
        <v>95</v>
      </c>
      <c r="D302" s="1447"/>
      <c r="E302" s="1447"/>
      <c r="F302" s="1448" t="s">
        <v>0</v>
      </c>
      <c r="G302" s="1448"/>
      <c r="H302" s="1448"/>
    </row>
    <row r="303" spans="1:8">
      <c r="A303" s="1446"/>
      <c r="B303" s="1447"/>
      <c r="C303" s="124" t="s">
        <v>343</v>
      </c>
      <c r="D303" s="124" t="s">
        <v>340</v>
      </c>
      <c r="E303" s="124" t="s">
        <v>6</v>
      </c>
      <c r="F303" s="124" t="s">
        <v>343</v>
      </c>
      <c r="G303" s="124" t="s">
        <v>340</v>
      </c>
      <c r="H303" s="124" t="s">
        <v>6</v>
      </c>
    </row>
    <row r="304" spans="1:8">
      <c r="A304" s="135">
        <v>1</v>
      </c>
      <c r="B304" s="64" t="s">
        <v>344</v>
      </c>
      <c r="C304" s="1071">
        <v>0</v>
      </c>
      <c r="D304" s="1071">
        <v>7</v>
      </c>
      <c r="E304" s="1071">
        <f>C304+D304</f>
        <v>7</v>
      </c>
      <c r="F304" s="1071">
        <v>0</v>
      </c>
      <c r="G304" s="1071">
        <v>0</v>
      </c>
      <c r="H304" s="1071">
        <f>F304+G304</f>
        <v>0</v>
      </c>
    </row>
    <row r="305" spans="1:8">
      <c r="A305" s="135">
        <v>2</v>
      </c>
      <c r="B305" s="64" t="s">
        <v>345</v>
      </c>
      <c r="C305" s="1071">
        <v>1</v>
      </c>
      <c r="D305" s="1071">
        <v>0</v>
      </c>
      <c r="E305" s="1071">
        <f t="shared" ref="E305:E312" si="60">C305+D305</f>
        <v>1</v>
      </c>
      <c r="F305" s="1071">
        <v>70</v>
      </c>
      <c r="G305" s="1071">
        <v>57</v>
      </c>
      <c r="H305" s="1071">
        <f t="shared" ref="H305:H312" si="61">F305+G305</f>
        <v>127</v>
      </c>
    </row>
    <row r="306" spans="1:8">
      <c r="A306" s="135">
        <v>3</v>
      </c>
      <c r="B306" s="64" t="s">
        <v>346</v>
      </c>
      <c r="C306" s="1071">
        <v>54</v>
      </c>
      <c r="D306" s="1071">
        <v>124</v>
      </c>
      <c r="E306" s="1071">
        <f t="shared" si="60"/>
        <v>178</v>
      </c>
      <c r="F306" s="1071">
        <v>2498</v>
      </c>
      <c r="G306" s="1071">
        <v>3054</v>
      </c>
      <c r="H306" s="1071">
        <f t="shared" si="61"/>
        <v>5552</v>
      </c>
    </row>
    <row r="307" spans="1:8">
      <c r="A307" s="135">
        <v>4</v>
      </c>
      <c r="B307" s="64" t="s">
        <v>347</v>
      </c>
      <c r="C307" s="1071">
        <v>109</v>
      </c>
      <c r="D307" s="1071">
        <v>192</v>
      </c>
      <c r="E307" s="1071">
        <f t="shared" si="60"/>
        <v>301</v>
      </c>
      <c r="F307" s="1071">
        <v>2990</v>
      </c>
      <c r="G307" s="1071">
        <v>3095</v>
      </c>
      <c r="H307" s="1071">
        <f t="shared" si="61"/>
        <v>6085</v>
      </c>
    </row>
    <row r="308" spans="1:8">
      <c r="A308" s="135">
        <v>5</v>
      </c>
      <c r="B308" s="64" t="s">
        <v>348</v>
      </c>
      <c r="C308" s="1071">
        <v>58</v>
      </c>
      <c r="D308" s="1071">
        <v>113</v>
      </c>
      <c r="E308" s="1071">
        <f t="shared" si="60"/>
        <v>171</v>
      </c>
      <c r="F308" s="1071">
        <v>2318</v>
      </c>
      <c r="G308" s="1071">
        <v>1725</v>
      </c>
      <c r="H308" s="1071">
        <f t="shared" si="61"/>
        <v>4043</v>
      </c>
    </row>
    <row r="309" spans="1:8">
      <c r="A309" s="135">
        <v>6</v>
      </c>
      <c r="B309" s="64" t="s">
        <v>349</v>
      </c>
      <c r="C309" s="1071">
        <v>47</v>
      </c>
      <c r="D309" s="1071">
        <v>18</v>
      </c>
      <c r="E309" s="1071">
        <f t="shared" si="60"/>
        <v>65</v>
      </c>
      <c r="F309" s="1071">
        <v>1104</v>
      </c>
      <c r="G309" s="1071">
        <v>1102</v>
      </c>
      <c r="H309" s="1071">
        <f t="shared" si="61"/>
        <v>2206</v>
      </c>
    </row>
    <row r="310" spans="1:8">
      <c r="A310" s="135">
        <v>7</v>
      </c>
      <c r="B310" s="64" t="s">
        <v>350</v>
      </c>
      <c r="C310" s="1071">
        <v>3</v>
      </c>
      <c r="D310" s="1071">
        <v>0</v>
      </c>
      <c r="E310" s="1071">
        <f t="shared" si="60"/>
        <v>3</v>
      </c>
      <c r="F310" s="1071">
        <v>587</v>
      </c>
      <c r="G310" s="1071">
        <v>345</v>
      </c>
      <c r="H310" s="1071">
        <f t="shared" si="61"/>
        <v>932</v>
      </c>
    </row>
    <row r="311" spans="1:8">
      <c r="A311" s="135">
        <v>8</v>
      </c>
      <c r="B311" s="64" t="s">
        <v>351</v>
      </c>
      <c r="C311" s="1071">
        <v>130</v>
      </c>
      <c r="D311" s="1071">
        <v>21</v>
      </c>
      <c r="E311" s="1071">
        <f t="shared" si="60"/>
        <v>151</v>
      </c>
      <c r="F311" s="1071">
        <v>3040</v>
      </c>
      <c r="G311" s="1071">
        <v>3240</v>
      </c>
      <c r="H311" s="1071">
        <f t="shared" si="61"/>
        <v>6280</v>
      </c>
    </row>
    <row r="312" spans="1:8">
      <c r="A312" s="135">
        <v>9</v>
      </c>
      <c r="B312" s="64" t="s">
        <v>352</v>
      </c>
      <c r="C312" s="1071">
        <v>92</v>
      </c>
      <c r="D312" s="1071">
        <v>19</v>
      </c>
      <c r="E312" s="1071">
        <f t="shared" si="60"/>
        <v>111</v>
      </c>
      <c r="F312" s="1071">
        <v>2299</v>
      </c>
      <c r="G312" s="1071">
        <v>2288</v>
      </c>
      <c r="H312" s="1071">
        <f t="shared" si="61"/>
        <v>4587</v>
      </c>
    </row>
    <row r="313" spans="1:8">
      <c r="A313" s="135"/>
      <c r="B313" s="125" t="s">
        <v>6</v>
      </c>
      <c r="C313" s="1071">
        <f t="shared" ref="C313:H313" si="62">SUM(C304:C312)</f>
        <v>494</v>
      </c>
      <c r="D313" s="1071">
        <f t="shared" si="62"/>
        <v>494</v>
      </c>
      <c r="E313" s="1071">
        <f t="shared" si="62"/>
        <v>988</v>
      </c>
      <c r="F313" s="1071">
        <f t="shared" si="62"/>
        <v>14906</v>
      </c>
      <c r="G313" s="1071">
        <f t="shared" si="62"/>
        <v>14906</v>
      </c>
      <c r="H313" s="1071">
        <f t="shared" si="62"/>
        <v>29812</v>
      </c>
    </row>
    <row r="315" spans="1:8">
      <c r="A315" s="33" t="s">
        <v>341</v>
      </c>
      <c r="G315" s="395" t="s">
        <v>189</v>
      </c>
    </row>
    <row r="316" spans="1:8">
      <c r="A316" s="1445" t="s">
        <v>353</v>
      </c>
      <c r="B316" s="1445"/>
      <c r="C316" s="1445"/>
      <c r="D316" s="1445"/>
      <c r="E316" s="1445"/>
      <c r="F316" s="1445"/>
      <c r="G316" s="1445"/>
      <c r="H316" s="1445"/>
    </row>
    <row r="317" spans="1:8">
      <c r="A317" s="1446" t="s">
        <v>1</v>
      </c>
      <c r="B317" s="1447" t="s">
        <v>342</v>
      </c>
      <c r="C317" s="1447" t="s">
        <v>95</v>
      </c>
      <c r="D317" s="1447"/>
      <c r="E317" s="1447"/>
      <c r="F317" s="1448" t="s">
        <v>0</v>
      </c>
      <c r="G317" s="1448"/>
      <c r="H317" s="1448"/>
    </row>
    <row r="318" spans="1:8">
      <c r="A318" s="1446"/>
      <c r="B318" s="1447"/>
      <c r="C318" s="124" t="s">
        <v>343</v>
      </c>
      <c r="D318" s="124" t="s">
        <v>340</v>
      </c>
      <c r="E318" s="124" t="s">
        <v>6</v>
      </c>
      <c r="F318" s="124" t="s">
        <v>343</v>
      </c>
      <c r="G318" s="124" t="s">
        <v>340</v>
      </c>
      <c r="H318" s="124" t="s">
        <v>6</v>
      </c>
    </row>
    <row r="319" spans="1:8">
      <c r="A319" s="135">
        <v>1</v>
      </c>
      <c r="B319" s="64" t="s">
        <v>344</v>
      </c>
      <c r="C319" s="1071">
        <v>42</v>
      </c>
      <c r="D319" s="1071">
        <v>24</v>
      </c>
      <c r="E319" s="1071">
        <f>C319+D319</f>
        <v>66</v>
      </c>
      <c r="F319" s="1071">
        <v>42</v>
      </c>
      <c r="G319" s="1071">
        <v>102</v>
      </c>
      <c r="H319" s="1071">
        <f>F319+G319</f>
        <v>144</v>
      </c>
    </row>
    <row r="320" spans="1:8">
      <c r="A320" s="135">
        <v>2</v>
      </c>
      <c r="B320" s="64" t="s">
        <v>345</v>
      </c>
      <c r="C320" s="1071">
        <v>52</v>
      </c>
      <c r="D320" s="1071">
        <v>26</v>
      </c>
      <c r="E320" s="1071">
        <f t="shared" ref="E320:E327" si="63">C320+D320</f>
        <v>78</v>
      </c>
      <c r="F320" s="1071">
        <v>24</v>
      </c>
      <c r="G320" s="1071">
        <v>33</v>
      </c>
      <c r="H320" s="1071">
        <f t="shared" ref="H320:H327" si="64">F320+G320</f>
        <v>57</v>
      </c>
    </row>
    <row r="321" spans="1:8">
      <c r="A321" s="135">
        <v>3</v>
      </c>
      <c r="B321" s="64" t="s">
        <v>346</v>
      </c>
      <c r="C321" s="1071">
        <v>58</v>
      </c>
      <c r="D321" s="1071">
        <v>30</v>
      </c>
      <c r="E321" s="1071">
        <f t="shared" si="63"/>
        <v>88</v>
      </c>
      <c r="F321" s="1071">
        <v>185</v>
      </c>
      <c r="G321" s="1071">
        <v>256</v>
      </c>
      <c r="H321" s="1071">
        <f t="shared" si="64"/>
        <v>441</v>
      </c>
    </row>
    <row r="322" spans="1:8">
      <c r="A322" s="135">
        <v>4</v>
      </c>
      <c r="B322" s="64" t="s">
        <v>347</v>
      </c>
      <c r="C322" s="1071">
        <v>13</v>
      </c>
      <c r="D322" s="1071">
        <v>52</v>
      </c>
      <c r="E322" s="1071">
        <f t="shared" si="63"/>
        <v>65</v>
      </c>
      <c r="F322" s="1071">
        <v>101</v>
      </c>
      <c r="G322" s="1071">
        <v>733</v>
      </c>
      <c r="H322" s="1071">
        <f t="shared" si="64"/>
        <v>834</v>
      </c>
    </row>
    <row r="323" spans="1:8">
      <c r="A323" s="135">
        <v>5</v>
      </c>
      <c r="B323" s="64" t="s">
        <v>348</v>
      </c>
      <c r="C323" s="1071">
        <v>27</v>
      </c>
      <c r="D323" s="1071">
        <v>76</v>
      </c>
      <c r="E323" s="1071">
        <f t="shared" si="63"/>
        <v>103</v>
      </c>
      <c r="F323" s="1071">
        <v>145</v>
      </c>
      <c r="G323" s="1071">
        <v>401</v>
      </c>
      <c r="H323" s="1071">
        <f t="shared" si="64"/>
        <v>546</v>
      </c>
    </row>
    <row r="324" spans="1:8">
      <c r="A324" s="135">
        <v>6</v>
      </c>
      <c r="B324" s="64" t="s">
        <v>349</v>
      </c>
      <c r="C324" s="1071">
        <v>250</v>
      </c>
      <c r="D324" s="1071">
        <v>249</v>
      </c>
      <c r="E324" s="1071">
        <f t="shared" si="63"/>
        <v>499</v>
      </c>
      <c r="F324" s="1071">
        <v>52</v>
      </c>
      <c r="G324" s="1071">
        <v>891</v>
      </c>
      <c r="H324" s="1071">
        <f t="shared" si="64"/>
        <v>943</v>
      </c>
    </row>
    <row r="325" spans="1:8">
      <c r="A325" s="135">
        <v>7</v>
      </c>
      <c r="B325" s="64" t="s">
        <v>350</v>
      </c>
      <c r="C325" s="1071">
        <v>2</v>
      </c>
      <c r="D325" s="1071">
        <v>114</v>
      </c>
      <c r="E325" s="1071">
        <f t="shared" si="63"/>
        <v>116</v>
      </c>
      <c r="F325" s="1071">
        <v>421</v>
      </c>
      <c r="G325" s="1071">
        <v>891</v>
      </c>
      <c r="H325" s="1071">
        <f t="shared" si="64"/>
        <v>1312</v>
      </c>
    </row>
    <row r="326" spans="1:8">
      <c r="A326" s="135">
        <v>8</v>
      </c>
      <c r="B326" s="64" t="s">
        <v>351</v>
      </c>
      <c r="C326" s="1071">
        <v>129</v>
      </c>
      <c r="D326" s="1071">
        <v>676</v>
      </c>
      <c r="E326" s="1071">
        <f t="shared" si="63"/>
        <v>805</v>
      </c>
      <c r="F326" s="1071">
        <v>1485</v>
      </c>
      <c r="G326" s="1071">
        <v>3786</v>
      </c>
      <c r="H326" s="1071">
        <f t="shared" si="64"/>
        <v>5271</v>
      </c>
    </row>
    <row r="327" spans="1:8">
      <c r="A327" s="135">
        <v>9</v>
      </c>
      <c r="B327" s="64" t="s">
        <v>352</v>
      </c>
      <c r="C327" s="1071">
        <v>688</v>
      </c>
      <c r="D327" s="1071">
        <v>14</v>
      </c>
      <c r="E327" s="1071">
        <f t="shared" si="63"/>
        <v>702</v>
      </c>
      <c r="F327" s="1071">
        <v>4883</v>
      </c>
      <c r="G327" s="1071">
        <v>245</v>
      </c>
      <c r="H327" s="1071">
        <f t="shared" si="64"/>
        <v>5128</v>
      </c>
    </row>
    <row r="328" spans="1:8">
      <c r="A328" s="135"/>
      <c r="B328" s="125" t="s">
        <v>6</v>
      </c>
      <c r="C328" s="1071">
        <f t="shared" ref="C328:H328" si="65">SUM(C319:C327)</f>
        <v>1261</v>
      </c>
      <c r="D328" s="1071">
        <f t="shared" si="65"/>
        <v>1261</v>
      </c>
      <c r="E328" s="1071">
        <f t="shared" si="65"/>
        <v>2522</v>
      </c>
      <c r="F328" s="1071">
        <f t="shared" si="65"/>
        <v>7338</v>
      </c>
      <c r="G328" s="1071">
        <f t="shared" si="65"/>
        <v>7338</v>
      </c>
      <c r="H328" s="1071">
        <f t="shared" si="65"/>
        <v>14676</v>
      </c>
    </row>
    <row r="329" spans="1:8">
      <c r="A329" s="394"/>
    </row>
    <row r="330" spans="1:8">
      <c r="A330" s="33" t="s">
        <v>341</v>
      </c>
      <c r="G330" s="395" t="s">
        <v>144</v>
      </c>
    </row>
    <row r="331" spans="1:8">
      <c r="A331" s="1445" t="s">
        <v>353</v>
      </c>
      <c r="B331" s="1445"/>
      <c r="C331" s="1445"/>
      <c r="D331" s="1445"/>
      <c r="E331" s="1445"/>
      <c r="F331" s="1445"/>
      <c r="G331" s="1445"/>
      <c r="H331" s="1445"/>
    </row>
    <row r="332" spans="1:8">
      <c r="A332" s="1446" t="s">
        <v>1</v>
      </c>
      <c r="B332" s="1447" t="s">
        <v>342</v>
      </c>
      <c r="C332" s="1447" t="s">
        <v>95</v>
      </c>
      <c r="D332" s="1447"/>
      <c r="E332" s="1447"/>
      <c r="F332" s="1448" t="s">
        <v>0</v>
      </c>
      <c r="G332" s="1448"/>
      <c r="H332" s="1448"/>
    </row>
    <row r="333" spans="1:8">
      <c r="A333" s="1446"/>
      <c r="B333" s="1447"/>
      <c r="C333" s="124" t="s">
        <v>343</v>
      </c>
      <c r="D333" s="124" t="s">
        <v>340</v>
      </c>
      <c r="E333" s="124" t="s">
        <v>6</v>
      </c>
      <c r="F333" s="124" t="s">
        <v>343</v>
      </c>
      <c r="G333" s="124" t="s">
        <v>340</v>
      </c>
      <c r="H333" s="124" t="s">
        <v>6</v>
      </c>
    </row>
    <row r="334" spans="1:8">
      <c r="A334" s="135">
        <v>1</v>
      </c>
      <c r="B334" s="64" t="s">
        <v>344</v>
      </c>
      <c r="C334" s="1071">
        <v>259</v>
      </c>
      <c r="D334" s="1071">
        <v>360</v>
      </c>
      <c r="E334" s="1071">
        <f>C334+D334</f>
        <v>619</v>
      </c>
      <c r="F334" s="1071">
        <v>36</v>
      </c>
      <c r="G334" s="1071">
        <v>165</v>
      </c>
      <c r="H334" s="1071">
        <f>F334+G334</f>
        <v>201</v>
      </c>
    </row>
    <row r="335" spans="1:8">
      <c r="A335" s="135">
        <v>2</v>
      </c>
      <c r="B335" s="64" t="s">
        <v>345</v>
      </c>
      <c r="C335" s="1071">
        <v>30</v>
      </c>
      <c r="D335" s="1071">
        <v>115</v>
      </c>
      <c r="E335" s="1071">
        <f t="shared" ref="E335:E342" si="66">C335+D335</f>
        <v>145</v>
      </c>
      <c r="F335" s="1071">
        <v>1</v>
      </c>
      <c r="G335" s="1071">
        <v>106</v>
      </c>
      <c r="H335" s="1071">
        <f t="shared" ref="H335:H342" si="67">F335+G335</f>
        <v>107</v>
      </c>
    </row>
    <row r="336" spans="1:8">
      <c r="A336" s="135">
        <v>3</v>
      </c>
      <c r="B336" s="64" t="s">
        <v>346</v>
      </c>
      <c r="C336" s="1071">
        <v>287</v>
      </c>
      <c r="D336" s="1071">
        <v>353</v>
      </c>
      <c r="E336" s="1071">
        <f t="shared" si="66"/>
        <v>640</v>
      </c>
      <c r="F336" s="1071">
        <v>206</v>
      </c>
      <c r="G336" s="1071">
        <v>409</v>
      </c>
      <c r="H336" s="1071">
        <f t="shared" si="67"/>
        <v>615</v>
      </c>
    </row>
    <row r="337" spans="1:8">
      <c r="A337" s="135">
        <v>4</v>
      </c>
      <c r="B337" s="64" t="s">
        <v>347</v>
      </c>
      <c r="C337" s="1071">
        <v>171</v>
      </c>
      <c r="D337" s="1071">
        <v>491</v>
      </c>
      <c r="E337" s="1071">
        <f t="shared" si="66"/>
        <v>662</v>
      </c>
      <c r="F337" s="1071">
        <v>944</v>
      </c>
      <c r="G337" s="1071">
        <v>1092</v>
      </c>
      <c r="H337" s="1071">
        <f t="shared" si="67"/>
        <v>2036</v>
      </c>
    </row>
    <row r="338" spans="1:8">
      <c r="A338" s="135">
        <v>5</v>
      </c>
      <c r="B338" s="64" t="s">
        <v>348</v>
      </c>
      <c r="C338" s="1071">
        <v>626</v>
      </c>
      <c r="D338" s="1071">
        <v>1001</v>
      </c>
      <c r="E338" s="1071">
        <f t="shared" si="66"/>
        <v>1627</v>
      </c>
      <c r="F338" s="1071">
        <v>581</v>
      </c>
      <c r="G338" s="1071">
        <v>828</v>
      </c>
      <c r="H338" s="1071">
        <f t="shared" si="67"/>
        <v>1409</v>
      </c>
    </row>
    <row r="339" spans="1:8">
      <c r="A339" s="135">
        <v>6</v>
      </c>
      <c r="B339" s="64" t="s">
        <v>349</v>
      </c>
      <c r="C339" s="1071">
        <v>744</v>
      </c>
      <c r="D339" s="1071">
        <v>2550</v>
      </c>
      <c r="E339" s="1071">
        <f t="shared" si="66"/>
        <v>3294</v>
      </c>
      <c r="F339" s="1071">
        <v>1105</v>
      </c>
      <c r="G339" s="1071">
        <v>2263</v>
      </c>
      <c r="H339" s="1071">
        <f t="shared" si="67"/>
        <v>3368</v>
      </c>
    </row>
    <row r="340" spans="1:8">
      <c r="A340" s="135">
        <v>7</v>
      </c>
      <c r="B340" s="64" t="s">
        <v>350</v>
      </c>
      <c r="C340" s="1071">
        <v>127</v>
      </c>
      <c r="D340" s="1071">
        <v>441</v>
      </c>
      <c r="E340" s="1071">
        <f t="shared" si="66"/>
        <v>568</v>
      </c>
      <c r="F340" s="1071">
        <v>759</v>
      </c>
      <c r="G340" s="1071">
        <v>1221</v>
      </c>
      <c r="H340" s="1071">
        <f t="shared" si="67"/>
        <v>1980</v>
      </c>
    </row>
    <row r="341" spans="1:8">
      <c r="A341" s="135">
        <v>8</v>
      </c>
      <c r="B341" s="64" t="s">
        <v>351</v>
      </c>
      <c r="C341" s="1071">
        <v>1960</v>
      </c>
      <c r="D341" s="1071">
        <v>951</v>
      </c>
      <c r="E341" s="1071">
        <f t="shared" si="66"/>
        <v>2911</v>
      </c>
      <c r="F341" s="1071">
        <v>1464</v>
      </c>
      <c r="G341" s="1071">
        <v>1956</v>
      </c>
      <c r="H341" s="1071">
        <f t="shared" si="67"/>
        <v>3420</v>
      </c>
    </row>
    <row r="342" spans="1:8">
      <c r="A342" s="135">
        <v>9</v>
      </c>
      <c r="B342" s="64" t="s">
        <v>352</v>
      </c>
      <c r="C342" s="1071">
        <v>2133</v>
      </c>
      <c r="D342" s="1071">
        <v>75</v>
      </c>
      <c r="E342" s="1071">
        <f t="shared" si="66"/>
        <v>2208</v>
      </c>
      <c r="F342" s="1071">
        <v>3318</v>
      </c>
      <c r="G342" s="1071">
        <v>374</v>
      </c>
      <c r="H342" s="1071">
        <f t="shared" si="67"/>
        <v>3692</v>
      </c>
    </row>
    <row r="343" spans="1:8">
      <c r="A343" s="135"/>
      <c r="B343" s="125" t="s">
        <v>6</v>
      </c>
      <c r="C343" s="1071">
        <f t="shared" ref="C343:H343" si="68">SUM(C334:C342)</f>
        <v>6337</v>
      </c>
      <c r="D343" s="1071">
        <f t="shared" si="68"/>
        <v>6337</v>
      </c>
      <c r="E343" s="1071">
        <f t="shared" si="68"/>
        <v>12674</v>
      </c>
      <c r="F343" s="1071">
        <f t="shared" si="68"/>
        <v>8414</v>
      </c>
      <c r="G343" s="1071">
        <f t="shared" si="68"/>
        <v>8414</v>
      </c>
      <c r="H343" s="1071">
        <f t="shared" si="68"/>
        <v>16828</v>
      </c>
    </row>
    <row r="345" spans="1:8">
      <c r="B345" s="397"/>
      <c r="C345" s="397"/>
      <c r="D345" s="397"/>
      <c r="E345" s="397"/>
      <c r="F345" s="397"/>
      <c r="G345" s="397"/>
      <c r="H345" s="397"/>
    </row>
    <row r="346" spans="1:8" ht="18.75">
      <c r="A346" s="1449" t="s">
        <v>714</v>
      </c>
      <c r="B346" s="1449"/>
      <c r="C346" s="1449"/>
      <c r="D346" s="1449"/>
      <c r="E346" s="1449"/>
      <c r="F346" s="1449"/>
      <c r="G346" s="1449"/>
      <c r="H346" s="1449"/>
    </row>
    <row r="347" spans="1:8" ht="15.75" customHeight="1">
      <c r="A347" s="1450" t="s">
        <v>886</v>
      </c>
      <c r="B347" s="1450"/>
      <c r="C347" s="1450"/>
      <c r="D347" s="1450"/>
      <c r="E347" s="1450"/>
      <c r="F347" s="1450"/>
      <c r="G347" s="1450"/>
      <c r="H347" s="1450"/>
    </row>
    <row r="348" spans="1:8" ht="20.25" customHeight="1">
      <c r="A348" s="58" t="s">
        <v>593</v>
      </c>
      <c r="B348" s="169"/>
      <c r="C348" s="169"/>
      <c r="D348" s="169"/>
      <c r="E348" s="169"/>
      <c r="F348" s="169"/>
      <c r="G348" s="169"/>
      <c r="H348" s="169"/>
    </row>
    <row r="349" spans="1:8" ht="27" customHeight="1">
      <c r="A349" s="1444" t="s">
        <v>1</v>
      </c>
      <c r="B349" s="1282" t="s">
        <v>342</v>
      </c>
      <c r="C349" s="1451" t="s">
        <v>95</v>
      </c>
      <c r="D349" s="1452"/>
      <c r="E349" s="1453"/>
      <c r="F349" s="1454" t="s">
        <v>0</v>
      </c>
      <c r="G349" s="1455"/>
      <c r="H349" s="1456"/>
    </row>
    <row r="350" spans="1:8" ht="28.5" customHeight="1">
      <c r="A350" s="1444"/>
      <c r="B350" s="1282"/>
      <c r="C350" s="404" t="s">
        <v>343</v>
      </c>
      <c r="D350" s="404" t="s">
        <v>340</v>
      </c>
      <c r="E350" s="404" t="s">
        <v>6</v>
      </c>
      <c r="F350" s="404" t="s">
        <v>343</v>
      </c>
      <c r="G350" s="404" t="s">
        <v>340</v>
      </c>
      <c r="H350" s="404" t="s">
        <v>6</v>
      </c>
    </row>
    <row r="351" spans="1:8" ht="28.5" customHeight="1">
      <c r="A351" s="136">
        <v>1</v>
      </c>
      <c r="B351" s="72" t="s">
        <v>344</v>
      </c>
      <c r="C351" s="136">
        <f>C5+C20+C35+C50+C65+C80+C95+C110+C125+C140+C155+C170+C199+C214+C229+C244+C259+C274+C289+C304+C319+C334+C185</f>
        <v>1315</v>
      </c>
      <c r="D351" s="136">
        <f t="shared" ref="D351:H351" si="69">D5+D20+D35+D50+D65+D80+D95+D110+D125+D140+D155+D170+D199+D214+D229+D244+D259+D274+D289+D304+D319+D334+D185</f>
        <v>1717</v>
      </c>
      <c r="E351" s="136">
        <f t="shared" si="69"/>
        <v>3032</v>
      </c>
      <c r="F351" s="136">
        <f t="shared" si="69"/>
        <v>6731</v>
      </c>
      <c r="G351" s="136">
        <f t="shared" si="69"/>
        <v>12613</v>
      </c>
      <c r="H351" s="136">
        <f t="shared" si="69"/>
        <v>19344</v>
      </c>
    </row>
    <row r="352" spans="1:8" ht="28.5" customHeight="1">
      <c r="A352" s="136">
        <v>2</v>
      </c>
      <c r="B352" s="72" t="s">
        <v>345</v>
      </c>
      <c r="C352" s="136">
        <f t="shared" ref="C352:H352" si="70">C6+C21+C36+C51+C66+C81+C96+C111+C126+C141+C156+C171+C200+C215+C230+C245+C260+C275+C290+C305+C320+C335+C186</f>
        <v>989</v>
      </c>
      <c r="D352" s="136">
        <f t="shared" si="70"/>
        <v>1766</v>
      </c>
      <c r="E352" s="136">
        <f t="shared" si="70"/>
        <v>2755</v>
      </c>
      <c r="F352" s="136">
        <f t="shared" si="70"/>
        <v>9339</v>
      </c>
      <c r="G352" s="136">
        <f t="shared" si="70"/>
        <v>12126</v>
      </c>
      <c r="H352" s="136">
        <f t="shared" si="70"/>
        <v>21465</v>
      </c>
    </row>
    <row r="353" spans="1:8" ht="28.5" customHeight="1">
      <c r="A353" s="136">
        <v>3</v>
      </c>
      <c r="B353" s="72" t="s">
        <v>346</v>
      </c>
      <c r="C353" s="136">
        <f t="shared" ref="C353:H353" si="71">C7+C22+C37+C52+C67+C82+C97+C112+C127+C142+C157+C172+C201+C216+C231+C246+C261+C276+C291+C306+C321+C336+C187</f>
        <v>2585</v>
      </c>
      <c r="D353" s="136">
        <f t="shared" si="71"/>
        <v>4654</v>
      </c>
      <c r="E353" s="136">
        <f t="shared" si="71"/>
        <v>7239</v>
      </c>
      <c r="F353" s="136">
        <f t="shared" si="71"/>
        <v>32513</v>
      </c>
      <c r="G353" s="136">
        <f t="shared" si="71"/>
        <v>46883</v>
      </c>
      <c r="H353" s="136">
        <f t="shared" si="71"/>
        <v>79396</v>
      </c>
    </row>
    <row r="354" spans="1:8" ht="28.5" customHeight="1">
      <c r="A354" s="136">
        <v>4</v>
      </c>
      <c r="B354" s="72" t="s">
        <v>347</v>
      </c>
      <c r="C354" s="136">
        <f t="shared" ref="C354:H354" si="72">C8+C23+C38+C53+C68+C83+C98+C113+C128+C143+C158+C173+C202+C217+C232+C247+C262+C277+C292+C307+C322+C337+C188</f>
        <v>1676</v>
      </c>
      <c r="D354" s="136">
        <f t="shared" si="72"/>
        <v>3553</v>
      </c>
      <c r="E354" s="136">
        <f t="shared" si="72"/>
        <v>5229</v>
      </c>
      <c r="F354" s="136">
        <f t="shared" si="72"/>
        <v>19914</v>
      </c>
      <c r="G354" s="136">
        <f t="shared" si="72"/>
        <v>39801</v>
      </c>
      <c r="H354" s="136">
        <f t="shared" si="72"/>
        <v>59715</v>
      </c>
    </row>
    <row r="355" spans="1:8" ht="28.5" customHeight="1">
      <c r="A355" s="136">
        <v>5</v>
      </c>
      <c r="B355" s="72" t="s">
        <v>348</v>
      </c>
      <c r="C355" s="136">
        <f t="shared" ref="C355:H355" si="73">C9+C24+C39+C54+C69+C84+C99+C114+C129+C144+C159+C174+C203+C218+C233+C248+C263+C278+C293+C308+C323+C338+C189</f>
        <v>3994</v>
      </c>
      <c r="D355" s="136">
        <f t="shared" si="73"/>
        <v>6046</v>
      </c>
      <c r="E355" s="136">
        <f t="shared" si="73"/>
        <v>10040</v>
      </c>
      <c r="F355" s="136">
        <f t="shared" si="73"/>
        <v>28680</v>
      </c>
      <c r="G355" s="136">
        <f t="shared" si="73"/>
        <v>40373</v>
      </c>
      <c r="H355" s="136">
        <f t="shared" si="73"/>
        <v>69053</v>
      </c>
    </row>
    <row r="356" spans="1:8" ht="28.5" customHeight="1">
      <c r="A356" s="136">
        <v>6</v>
      </c>
      <c r="B356" s="72" t="s">
        <v>349</v>
      </c>
      <c r="C356" s="136">
        <f t="shared" ref="C356:H356" si="74">C10+C25+C40+C55+C70+C85+C100+C115+C130+C145+C160+C175+C204+C219+C234+C249+C264+C279+C294+C309+C324+C339+C190</f>
        <v>3797</v>
      </c>
      <c r="D356" s="136">
        <f t="shared" si="74"/>
        <v>17500</v>
      </c>
      <c r="E356" s="136">
        <f t="shared" si="74"/>
        <v>21297</v>
      </c>
      <c r="F356" s="136">
        <f t="shared" si="74"/>
        <v>14151</v>
      </c>
      <c r="G356" s="136">
        <f t="shared" si="74"/>
        <v>60524</v>
      </c>
      <c r="H356" s="136">
        <f t="shared" si="74"/>
        <v>74675</v>
      </c>
    </row>
    <row r="357" spans="1:8" ht="28.5" customHeight="1">
      <c r="A357" s="136">
        <v>7</v>
      </c>
      <c r="B357" s="47" t="s">
        <v>350</v>
      </c>
      <c r="C357" s="136">
        <f t="shared" ref="C357:H357" si="75">C11+C26+C41+C56+C71+C86+C101+C116+C131+C146+C161+C176+C205+C220+C235+C250+C265+C280+C295+C310+C325+C340+C191</f>
        <v>1303</v>
      </c>
      <c r="D357" s="136">
        <f t="shared" si="75"/>
        <v>5728</v>
      </c>
      <c r="E357" s="136">
        <f t="shared" si="75"/>
        <v>7031</v>
      </c>
      <c r="F357" s="136">
        <f t="shared" si="75"/>
        <v>13265</v>
      </c>
      <c r="G357" s="136">
        <f t="shared" si="75"/>
        <v>33149</v>
      </c>
      <c r="H357" s="136">
        <f t="shared" si="75"/>
        <v>46414</v>
      </c>
    </row>
    <row r="358" spans="1:8" ht="28.5" customHeight="1">
      <c r="A358" s="136">
        <v>8</v>
      </c>
      <c r="B358" s="72" t="s">
        <v>351</v>
      </c>
      <c r="C358" s="136">
        <f t="shared" ref="C358:H358" si="76">C12+C27+C42+C57+C72+C87+C102+C117+C132+C147+C162+C177+C206+C221+C236+C251+C266+C281+C296+C311+C326+C341+C192</f>
        <v>9420</v>
      </c>
      <c r="D358" s="136">
        <f t="shared" si="76"/>
        <v>7190</v>
      </c>
      <c r="E358" s="136">
        <f t="shared" si="76"/>
        <v>16610</v>
      </c>
      <c r="F358" s="136">
        <f t="shared" si="76"/>
        <v>50514</v>
      </c>
      <c r="G358" s="136">
        <f t="shared" si="76"/>
        <v>70090</v>
      </c>
      <c r="H358" s="136">
        <f t="shared" si="76"/>
        <v>120604</v>
      </c>
    </row>
    <row r="359" spans="1:8" ht="28.5" customHeight="1">
      <c r="A359" s="136">
        <v>9</v>
      </c>
      <c r="B359" s="72" t="s">
        <v>352</v>
      </c>
      <c r="C359" s="136">
        <f t="shared" ref="C359:H359" si="77">C13+C28+C43+C58+C73+C88+C103+C118+C133+C148+C163+C178+C207+C222+C237+C252+C267+C282+C297+C312+C327+C342+C193</f>
        <v>26749</v>
      </c>
      <c r="D359" s="136">
        <f t="shared" si="77"/>
        <v>3674</v>
      </c>
      <c r="E359" s="136">
        <f t="shared" si="77"/>
        <v>30423</v>
      </c>
      <c r="F359" s="136">
        <f t="shared" si="77"/>
        <v>156838</v>
      </c>
      <c r="G359" s="136">
        <f t="shared" si="77"/>
        <v>16386</v>
      </c>
      <c r="H359" s="136">
        <f t="shared" si="77"/>
        <v>173224</v>
      </c>
    </row>
    <row r="360" spans="1:8" ht="25.5" customHeight="1">
      <c r="A360" s="171"/>
      <c r="B360" s="168" t="s">
        <v>6</v>
      </c>
      <c r="C360" s="168">
        <f t="shared" ref="C360:H360" si="78">C14+C29+C44+C59+C74+C89+C104+C119+C134+C149+C164+C179+C208+C223+C238+C253+C268+C283+C298+C313+C328+C343+C194</f>
        <v>51828</v>
      </c>
      <c r="D360" s="168">
        <f t="shared" si="78"/>
        <v>51828</v>
      </c>
      <c r="E360" s="168">
        <f t="shared" si="78"/>
        <v>103656</v>
      </c>
      <c r="F360" s="168">
        <f t="shared" si="78"/>
        <v>331945</v>
      </c>
      <c r="G360" s="168">
        <f t="shared" si="78"/>
        <v>331945</v>
      </c>
      <c r="H360" s="168">
        <f t="shared" si="78"/>
        <v>663890</v>
      </c>
    </row>
  </sheetData>
  <mergeCells count="121"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196:H196"/>
    <mergeCell ref="A197:A198"/>
    <mergeCell ref="B197:B198"/>
    <mergeCell ref="C197:E197"/>
    <mergeCell ref="F197:H197"/>
    <mergeCell ref="A211:H211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182:H182"/>
    <mergeCell ref="A183:A184"/>
    <mergeCell ref="B183:B184"/>
    <mergeCell ref="C183:E183"/>
    <mergeCell ref="F183:H183"/>
    <mergeCell ref="A241:H241"/>
    <mergeCell ref="A242:A243"/>
    <mergeCell ref="B242:B243"/>
    <mergeCell ref="C242:E242"/>
    <mergeCell ref="F242:H242"/>
    <mergeCell ref="A256:H256"/>
    <mergeCell ref="A212:A213"/>
    <mergeCell ref="B212:B213"/>
    <mergeCell ref="C212:E212"/>
    <mergeCell ref="F212:H212"/>
    <mergeCell ref="A226:H226"/>
    <mergeCell ref="A227:A228"/>
    <mergeCell ref="B227:B228"/>
    <mergeCell ref="C227:E227"/>
    <mergeCell ref="F227:H227"/>
    <mergeCell ref="A286:H286"/>
    <mergeCell ref="A287:A288"/>
    <mergeCell ref="B287:B288"/>
    <mergeCell ref="C287:E287"/>
    <mergeCell ref="F287:H287"/>
    <mergeCell ref="A301:H301"/>
    <mergeCell ref="A257:A258"/>
    <mergeCell ref="B257:B258"/>
    <mergeCell ref="C257:E257"/>
    <mergeCell ref="F257:H257"/>
    <mergeCell ref="A271:H271"/>
    <mergeCell ref="A272:A273"/>
    <mergeCell ref="B272:B273"/>
    <mergeCell ref="C272:E272"/>
    <mergeCell ref="F272:H272"/>
    <mergeCell ref="A302:A303"/>
    <mergeCell ref="B302:B303"/>
    <mergeCell ref="C302:E302"/>
    <mergeCell ref="F302:H302"/>
    <mergeCell ref="A316:H316"/>
    <mergeCell ref="A317:A318"/>
    <mergeCell ref="B317:B318"/>
    <mergeCell ref="C317:E317"/>
    <mergeCell ref="F317:H317"/>
    <mergeCell ref="A349:A350"/>
    <mergeCell ref="B349:B350"/>
    <mergeCell ref="A331:H331"/>
    <mergeCell ref="A332:A333"/>
    <mergeCell ref="B332:B333"/>
    <mergeCell ref="C332:E332"/>
    <mergeCell ref="F332:H332"/>
    <mergeCell ref="A346:H346"/>
    <mergeCell ref="A347:H347"/>
    <mergeCell ref="C349:E349"/>
    <mergeCell ref="F349:H34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rowBreaks count="8" manualBreakCount="8">
    <brk id="45" max="16383" man="1"/>
    <brk id="75" max="16383" man="1"/>
    <brk id="120" max="10" man="1"/>
    <brk id="164" max="16383" man="1"/>
    <brk id="208" max="16383" man="1"/>
    <brk id="269" max="16383" man="1"/>
    <brk id="303" max="10" man="1"/>
    <brk id="3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50"/>
  </sheetPr>
  <dimension ref="A1:X290"/>
  <sheetViews>
    <sheetView topLeftCell="A265" zoomScaleSheetLayoutView="100" workbookViewId="0">
      <selection activeCell="G290" sqref="G290"/>
    </sheetView>
  </sheetViews>
  <sheetFormatPr defaultColWidth="9.140625" defaultRowHeight="15"/>
  <cols>
    <col min="1" max="1" width="15.42578125" style="860" customWidth="1"/>
    <col min="2" max="22" width="10.42578125" style="860" customWidth="1"/>
    <col min="23" max="16384" width="9.140625" style="860"/>
  </cols>
  <sheetData>
    <row r="1" spans="1:22">
      <c r="A1" s="859" t="s">
        <v>308</v>
      </c>
      <c r="B1" s="859"/>
      <c r="C1" s="859"/>
      <c r="D1" s="859"/>
      <c r="E1" s="859"/>
      <c r="F1" s="859"/>
      <c r="G1" s="859"/>
      <c r="H1" s="859"/>
      <c r="I1" s="859"/>
      <c r="J1" s="859"/>
      <c r="K1" s="859"/>
      <c r="L1" s="859"/>
      <c r="M1" s="859"/>
      <c r="N1" s="859"/>
      <c r="O1" s="859"/>
      <c r="P1" s="859"/>
      <c r="Q1" s="859"/>
      <c r="R1" s="859"/>
      <c r="S1" s="859"/>
      <c r="T1" s="859"/>
      <c r="U1" s="859" t="s">
        <v>15</v>
      </c>
      <c r="V1" s="859"/>
    </row>
    <row r="2" spans="1:22">
      <c r="A2" s="1474" t="s">
        <v>309</v>
      </c>
      <c r="B2" s="1474"/>
      <c r="C2" s="1474"/>
      <c r="D2" s="1474"/>
      <c r="E2" s="1474"/>
      <c r="F2" s="1474"/>
      <c r="G2" s="1474"/>
      <c r="H2" s="1474"/>
      <c r="I2" s="1474"/>
      <c r="J2" s="1474"/>
      <c r="K2" s="1474"/>
      <c r="L2" s="1474"/>
      <c r="M2" s="1474"/>
      <c r="N2" s="1474"/>
      <c r="O2" s="1474"/>
      <c r="P2" s="1474"/>
      <c r="Q2" s="1474"/>
      <c r="R2" s="1474"/>
      <c r="S2" s="1474"/>
      <c r="T2" s="1474"/>
      <c r="U2" s="1474"/>
      <c r="V2" s="1474"/>
    </row>
    <row r="3" spans="1:22">
      <c r="A3" s="1474" t="s">
        <v>310</v>
      </c>
      <c r="B3" s="1474"/>
      <c r="C3" s="1474"/>
      <c r="D3" s="1474"/>
      <c r="E3" s="1474"/>
      <c r="F3" s="1474"/>
      <c r="G3" s="1474"/>
      <c r="H3" s="1474"/>
      <c r="I3" s="1474"/>
      <c r="J3" s="1474"/>
      <c r="K3" s="1474"/>
      <c r="L3" s="1474"/>
      <c r="M3" s="1474"/>
      <c r="N3" s="1474"/>
      <c r="O3" s="1474"/>
      <c r="P3" s="1474"/>
      <c r="Q3" s="1474"/>
      <c r="R3" s="1474"/>
      <c r="S3" s="1474"/>
      <c r="T3" s="1474"/>
      <c r="U3" s="1474"/>
      <c r="V3" s="1474"/>
    </row>
    <row r="4" spans="1:22">
      <c r="A4" s="1472" t="s">
        <v>311</v>
      </c>
      <c r="B4" s="1474" t="s">
        <v>312</v>
      </c>
      <c r="C4" s="1474"/>
      <c r="D4" s="1474"/>
      <c r="E4" s="1474" t="s">
        <v>313</v>
      </c>
      <c r="F4" s="1474"/>
      <c r="G4" s="1474"/>
      <c r="H4" s="1474" t="s">
        <v>314</v>
      </c>
      <c r="I4" s="1474"/>
      <c r="J4" s="1474"/>
      <c r="K4" s="1474" t="s">
        <v>315</v>
      </c>
      <c r="L4" s="1474"/>
      <c r="M4" s="1474"/>
      <c r="N4" s="1474" t="s">
        <v>316</v>
      </c>
      <c r="O4" s="1474"/>
      <c r="P4" s="1474"/>
      <c r="Q4" s="1475" t="s">
        <v>616</v>
      </c>
      <c r="R4" s="1476"/>
      <c r="S4" s="1477"/>
      <c r="T4" s="1474" t="s">
        <v>6</v>
      </c>
      <c r="U4" s="1474"/>
      <c r="V4" s="1474"/>
    </row>
    <row r="5" spans="1:22" ht="23.25" customHeight="1">
      <c r="A5" s="1473"/>
      <c r="B5" s="861" t="s">
        <v>233</v>
      </c>
      <c r="C5" s="861" t="s">
        <v>232</v>
      </c>
      <c r="D5" s="861" t="s">
        <v>234</v>
      </c>
      <c r="E5" s="861" t="s">
        <v>233</v>
      </c>
      <c r="F5" s="861" t="s">
        <v>232</v>
      </c>
      <c r="G5" s="861" t="s">
        <v>234</v>
      </c>
      <c r="H5" s="861" t="s">
        <v>233</v>
      </c>
      <c r="I5" s="861" t="s">
        <v>232</v>
      </c>
      <c r="J5" s="861" t="s">
        <v>234</v>
      </c>
      <c r="K5" s="861" t="s">
        <v>233</v>
      </c>
      <c r="L5" s="861" t="s">
        <v>232</v>
      </c>
      <c r="M5" s="861" t="s">
        <v>234</v>
      </c>
      <c r="N5" s="861" t="s">
        <v>233</v>
      </c>
      <c r="O5" s="861" t="s">
        <v>232</v>
      </c>
      <c r="P5" s="861" t="s">
        <v>234</v>
      </c>
      <c r="Q5" s="861"/>
      <c r="R5" s="861"/>
      <c r="S5" s="861"/>
      <c r="T5" s="861" t="s">
        <v>233</v>
      </c>
      <c r="U5" s="861" t="s">
        <v>232</v>
      </c>
      <c r="V5" s="861" t="s">
        <v>234</v>
      </c>
    </row>
    <row r="6" spans="1:22">
      <c r="A6" s="862" t="s">
        <v>317</v>
      </c>
      <c r="B6" s="863">
        <v>1</v>
      </c>
      <c r="C6" s="864">
        <v>355</v>
      </c>
      <c r="D6" s="865">
        <f t="shared" ref="D6:D11" si="0">B6+C6</f>
        <v>356</v>
      </c>
      <c r="E6" s="864">
        <v>21</v>
      </c>
      <c r="F6" s="600">
        <v>134</v>
      </c>
      <c r="G6" s="865">
        <f t="shared" ref="G6:G11" si="1">E6+F6</f>
        <v>155</v>
      </c>
      <c r="H6" s="864">
        <v>2</v>
      </c>
      <c r="I6" s="864">
        <v>230</v>
      </c>
      <c r="J6" s="865">
        <f t="shared" ref="J6:J11" si="2">H6+I6</f>
        <v>232</v>
      </c>
      <c r="K6" s="863"/>
      <c r="L6" s="866">
        <v>15</v>
      </c>
      <c r="M6" s="865">
        <f t="shared" ref="M6:M11" si="3">K6+L6</f>
        <v>15</v>
      </c>
      <c r="N6" s="864"/>
      <c r="O6" s="864">
        <v>0</v>
      </c>
      <c r="P6" s="865">
        <f t="shared" ref="P6:P11" si="4">N6+O6</f>
        <v>0</v>
      </c>
      <c r="Q6" s="865">
        <v>2</v>
      </c>
      <c r="R6" s="865">
        <v>0</v>
      </c>
      <c r="S6" s="865">
        <f t="shared" ref="S6:S11" si="5">Q6+R6</f>
        <v>2</v>
      </c>
      <c r="T6" s="865">
        <f t="shared" ref="T6:U6" si="6">B6+E6+H6+K6+N6+Q6</f>
        <v>26</v>
      </c>
      <c r="U6" s="865">
        <f t="shared" si="6"/>
        <v>734</v>
      </c>
      <c r="V6" s="865">
        <f t="shared" ref="V6:V11" si="7">T6+U6</f>
        <v>760</v>
      </c>
    </row>
    <row r="7" spans="1:22">
      <c r="A7" s="862" t="s">
        <v>318</v>
      </c>
      <c r="B7" s="863">
        <v>1</v>
      </c>
      <c r="C7" s="864">
        <v>386</v>
      </c>
      <c r="D7" s="865">
        <f t="shared" si="0"/>
        <v>387</v>
      </c>
      <c r="E7" s="864">
        <v>204</v>
      </c>
      <c r="F7" s="600">
        <v>331</v>
      </c>
      <c r="G7" s="865">
        <f t="shared" si="1"/>
        <v>535</v>
      </c>
      <c r="H7" s="864">
        <v>1678</v>
      </c>
      <c r="I7" s="600">
        <v>4287</v>
      </c>
      <c r="J7" s="865">
        <f t="shared" si="2"/>
        <v>5965</v>
      </c>
      <c r="K7" s="863">
        <v>1226</v>
      </c>
      <c r="L7" s="866">
        <v>3370</v>
      </c>
      <c r="M7" s="865">
        <f t="shared" si="3"/>
        <v>4596</v>
      </c>
      <c r="N7" s="864">
        <v>24</v>
      </c>
      <c r="O7" s="864">
        <v>243</v>
      </c>
      <c r="P7" s="865">
        <f t="shared" si="4"/>
        <v>267</v>
      </c>
      <c r="Q7" s="865">
        <v>7</v>
      </c>
      <c r="R7" s="865">
        <v>7</v>
      </c>
      <c r="S7" s="865">
        <f t="shared" si="5"/>
        <v>14</v>
      </c>
      <c r="T7" s="865">
        <f t="shared" ref="T7:T11" si="8">B7+E7+H7+K7+N7+Q7</f>
        <v>3140</v>
      </c>
      <c r="U7" s="865">
        <f t="shared" ref="U7:U11" si="9">C7+F7+I7+L7+O7+R7</f>
        <v>8624</v>
      </c>
      <c r="V7" s="865">
        <f t="shared" si="7"/>
        <v>11764</v>
      </c>
    </row>
    <row r="8" spans="1:22">
      <c r="A8" s="862" t="s">
        <v>319</v>
      </c>
      <c r="B8" s="863">
        <v>2</v>
      </c>
      <c r="C8" s="864">
        <v>71</v>
      </c>
      <c r="D8" s="865">
        <f t="shared" si="0"/>
        <v>73</v>
      </c>
      <c r="E8" s="864">
        <v>96</v>
      </c>
      <c r="F8" s="600">
        <v>218</v>
      </c>
      <c r="G8" s="865">
        <f t="shared" si="1"/>
        <v>314</v>
      </c>
      <c r="H8" s="864">
        <v>2539</v>
      </c>
      <c r="I8" s="600">
        <v>4741</v>
      </c>
      <c r="J8" s="865">
        <f t="shared" si="2"/>
        <v>7280</v>
      </c>
      <c r="K8" s="863">
        <v>2093</v>
      </c>
      <c r="L8" s="866">
        <v>4921</v>
      </c>
      <c r="M8" s="865">
        <f t="shared" si="3"/>
        <v>7014</v>
      </c>
      <c r="N8" s="864">
        <v>163</v>
      </c>
      <c r="O8" s="864">
        <v>1274</v>
      </c>
      <c r="P8" s="865">
        <f t="shared" si="4"/>
        <v>1437</v>
      </c>
      <c r="Q8" s="865">
        <v>1</v>
      </c>
      <c r="R8" s="865">
        <v>1</v>
      </c>
      <c r="S8" s="865">
        <f t="shared" si="5"/>
        <v>2</v>
      </c>
      <c r="T8" s="865">
        <f t="shared" si="8"/>
        <v>4894</v>
      </c>
      <c r="U8" s="865">
        <f t="shared" si="9"/>
        <v>11226</v>
      </c>
      <c r="V8" s="865">
        <f t="shared" si="7"/>
        <v>16120</v>
      </c>
    </row>
    <row r="9" spans="1:22">
      <c r="A9" s="862">
        <v>40</v>
      </c>
      <c r="B9" s="863"/>
      <c r="C9" s="864">
        <v>0</v>
      </c>
      <c r="D9" s="865">
        <f t="shared" si="0"/>
        <v>0</v>
      </c>
      <c r="E9" s="864"/>
      <c r="F9" s="600"/>
      <c r="G9" s="865">
        <f t="shared" si="1"/>
        <v>0</v>
      </c>
      <c r="H9" s="864">
        <v>54</v>
      </c>
      <c r="I9" s="600">
        <v>4223</v>
      </c>
      <c r="J9" s="865">
        <f t="shared" si="2"/>
        <v>4277</v>
      </c>
      <c r="K9" s="863">
        <v>296</v>
      </c>
      <c r="L9" s="866">
        <v>4217</v>
      </c>
      <c r="M9" s="865">
        <f t="shared" si="3"/>
        <v>4513</v>
      </c>
      <c r="N9" s="864">
        <v>25</v>
      </c>
      <c r="O9" s="864">
        <v>910</v>
      </c>
      <c r="P9" s="865">
        <f t="shared" si="4"/>
        <v>935</v>
      </c>
      <c r="Q9" s="865">
        <v>0</v>
      </c>
      <c r="R9" s="865">
        <v>0</v>
      </c>
      <c r="S9" s="865">
        <f t="shared" si="5"/>
        <v>0</v>
      </c>
      <c r="T9" s="865">
        <f t="shared" si="8"/>
        <v>375</v>
      </c>
      <c r="U9" s="865">
        <f t="shared" si="9"/>
        <v>9350</v>
      </c>
      <c r="V9" s="865">
        <f t="shared" si="7"/>
        <v>9725</v>
      </c>
    </row>
    <row r="10" spans="1:22">
      <c r="A10" s="862" t="s">
        <v>320</v>
      </c>
      <c r="B10" s="863"/>
      <c r="C10" s="864">
        <v>47</v>
      </c>
      <c r="D10" s="865">
        <f t="shared" si="0"/>
        <v>47</v>
      </c>
      <c r="E10" s="863"/>
      <c r="G10" s="865">
        <f t="shared" si="1"/>
        <v>0</v>
      </c>
      <c r="H10" s="864"/>
      <c r="I10" s="600">
        <v>0</v>
      </c>
      <c r="J10" s="865">
        <f t="shared" si="2"/>
        <v>0</v>
      </c>
      <c r="K10" s="863">
        <v>2</v>
      </c>
      <c r="L10" s="866">
        <v>196</v>
      </c>
      <c r="M10" s="865">
        <f t="shared" si="3"/>
        <v>198</v>
      </c>
      <c r="N10" s="864"/>
      <c r="O10" s="864">
        <v>92</v>
      </c>
      <c r="P10" s="865">
        <f t="shared" si="4"/>
        <v>92</v>
      </c>
      <c r="Q10" s="865">
        <v>3</v>
      </c>
      <c r="R10" s="865">
        <v>0</v>
      </c>
      <c r="S10" s="865">
        <f t="shared" si="5"/>
        <v>3</v>
      </c>
      <c r="T10" s="865">
        <f t="shared" si="8"/>
        <v>5</v>
      </c>
      <c r="U10" s="865">
        <f t="shared" si="9"/>
        <v>335</v>
      </c>
      <c r="V10" s="865">
        <f t="shared" si="7"/>
        <v>340</v>
      </c>
    </row>
    <row r="11" spans="1:22">
      <c r="A11" s="862" t="s">
        <v>612</v>
      </c>
      <c r="B11" s="863"/>
      <c r="C11" s="864"/>
      <c r="D11" s="865">
        <f t="shared" si="0"/>
        <v>0</v>
      </c>
      <c r="E11" s="863"/>
      <c r="F11" s="864"/>
      <c r="G11" s="865">
        <f t="shared" si="1"/>
        <v>0</v>
      </c>
      <c r="H11" s="863"/>
      <c r="I11" s="864">
        <v>0</v>
      </c>
      <c r="J11" s="865">
        <f t="shared" si="2"/>
        <v>0</v>
      </c>
      <c r="K11" s="863"/>
      <c r="L11" s="864">
        <v>1</v>
      </c>
      <c r="M11" s="865">
        <f t="shared" si="3"/>
        <v>1</v>
      </c>
      <c r="N11" s="863"/>
      <c r="O11" s="864">
        <v>3</v>
      </c>
      <c r="P11" s="865">
        <f t="shared" si="4"/>
        <v>3</v>
      </c>
      <c r="Q11" s="865">
        <v>5</v>
      </c>
      <c r="R11" s="865">
        <v>3</v>
      </c>
      <c r="S11" s="865">
        <f t="shared" si="5"/>
        <v>8</v>
      </c>
      <c r="T11" s="865">
        <f t="shared" si="8"/>
        <v>5</v>
      </c>
      <c r="U11" s="865">
        <f t="shared" si="9"/>
        <v>7</v>
      </c>
      <c r="V11" s="865">
        <f t="shared" si="7"/>
        <v>12</v>
      </c>
    </row>
    <row r="12" spans="1:22">
      <c r="A12" s="862" t="s">
        <v>6</v>
      </c>
      <c r="B12" s="865">
        <f>SUM(B6:B11)</f>
        <v>4</v>
      </c>
      <c r="C12" s="865">
        <f t="shared" ref="C12:V12" si="10">SUM(C6:C11)</f>
        <v>859</v>
      </c>
      <c r="D12" s="865">
        <f t="shared" si="10"/>
        <v>863</v>
      </c>
      <c r="E12" s="865">
        <f t="shared" si="10"/>
        <v>321</v>
      </c>
      <c r="F12" s="865">
        <f t="shared" si="10"/>
        <v>683</v>
      </c>
      <c r="G12" s="865">
        <f t="shared" si="10"/>
        <v>1004</v>
      </c>
      <c r="H12" s="865">
        <f>SUM(H6:H11)</f>
        <v>4273</v>
      </c>
      <c r="I12" s="865">
        <f t="shared" si="10"/>
        <v>13481</v>
      </c>
      <c r="J12" s="865">
        <f t="shared" si="10"/>
        <v>17754</v>
      </c>
      <c r="K12" s="865">
        <f t="shared" si="10"/>
        <v>3617</v>
      </c>
      <c r="L12" s="865">
        <f t="shared" si="10"/>
        <v>12720</v>
      </c>
      <c r="M12" s="865">
        <f t="shared" si="10"/>
        <v>16337</v>
      </c>
      <c r="N12" s="865">
        <f>SUM(N6:N11)</f>
        <v>212</v>
      </c>
      <c r="O12" s="865">
        <f t="shared" si="10"/>
        <v>2522</v>
      </c>
      <c r="P12" s="865">
        <f t="shared" si="10"/>
        <v>2734</v>
      </c>
      <c r="Q12" s="865">
        <f t="shared" si="10"/>
        <v>18</v>
      </c>
      <c r="R12" s="865">
        <f t="shared" si="10"/>
        <v>11</v>
      </c>
      <c r="S12" s="865">
        <f t="shared" si="10"/>
        <v>29</v>
      </c>
      <c r="T12" s="865">
        <f t="shared" si="10"/>
        <v>8445</v>
      </c>
      <c r="U12" s="865">
        <f t="shared" si="10"/>
        <v>30276</v>
      </c>
      <c r="V12" s="865">
        <f t="shared" si="10"/>
        <v>38721</v>
      </c>
    </row>
    <row r="13" spans="1:22">
      <c r="A13" s="867"/>
      <c r="B13" s="867"/>
      <c r="C13" s="867"/>
      <c r="D13" s="867"/>
      <c r="E13" s="867"/>
      <c r="F13" s="867"/>
      <c r="G13" s="867"/>
      <c r="H13" s="867"/>
      <c r="I13" s="867"/>
      <c r="J13" s="867"/>
      <c r="K13" s="867"/>
      <c r="L13" s="867"/>
      <c r="M13" s="867"/>
      <c r="N13" s="867"/>
      <c r="O13" s="867"/>
      <c r="P13" s="867"/>
      <c r="Q13" s="867"/>
      <c r="R13" s="867"/>
      <c r="S13" s="867"/>
      <c r="T13" s="867"/>
      <c r="U13" s="867"/>
      <c r="V13" s="867"/>
    </row>
    <row r="14" spans="1:22">
      <c r="A14" s="859" t="s">
        <v>308</v>
      </c>
      <c r="B14" s="859"/>
      <c r="C14" s="859"/>
      <c r="D14" s="859"/>
      <c r="E14" s="859"/>
      <c r="F14" s="859"/>
      <c r="G14" s="859"/>
      <c r="H14" s="859"/>
      <c r="I14" s="859"/>
      <c r="J14" s="859"/>
      <c r="K14" s="859"/>
      <c r="L14" s="859"/>
      <c r="M14" s="859"/>
      <c r="N14" s="859"/>
      <c r="O14" s="859"/>
      <c r="P14" s="859"/>
      <c r="Q14" s="859"/>
      <c r="R14" s="859"/>
      <c r="S14" s="859"/>
      <c r="T14" s="859"/>
      <c r="U14" s="859" t="s">
        <v>20</v>
      </c>
      <c r="V14" s="859"/>
    </row>
    <row r="15" spans="1:22">
      <c r="A15" s="1474" t="s">
        <v>309</v>
      </c>
      <c r="B15" s="1474"/>
      <c r="C15" s="1474"/>
      <c r="D15" s="1474"/>
      <c r="E15" s="1474"/>
      <c r="F15" s="1474"/>
      <c r="G15" s="1474"/>
      <c r="H15" s="1474"/>
      <c r="I15" s="1474"/>
      <c r="J15" s="1474"/>
      <c r="K15" s="1474"/>
      <c r="L15" s="1474"/>
      <c r="M15" s="1474"/>
      <c r="N15" s="1474"/>
      <c r="O15" s="1474"/>
      <c r="P15" s="1474"/>
      <c r="Q15" s="1474"/>
      <c r="R15" s="1474"/>
      <c r="S15" s="1474"/>
      <c r="T15" s="1474"/>
      <c r="U15" s="1474"/>
      <c r="V15" s="1474"/>
    </row>
    <row r="16" spans="1:22">
      <c r="A16" s="1474" t="s">
        <v>310</v>
      </c>
      <c r="B16" s="1474"/>
      <c r="C16" s="1474"/>
      <c r="D16" s="1474"/>
      <c r="E16" s="1474"/>
      <c r="F16" s="1474"/>
      <c r="G16" s="1474"/>
      <c r="H16" s="1474"/>
      <c r="I16" s="1474"/>
      <c r="J16" s="1474"/>
      <c r="K16" s="1474"/>
      <c r="L16" s="1474"/>
      <c r="M16" s="1474"/>
      <c r="N16" s="1474"/>
      <c r="O16" s="1474"/>
      <c r="P16" s="1474"/>
      <c r="Q16" s="1474"/>
      <c r="R16" s="1474"/>
      <c r="S16" s="1474"/>
      <c r="T16" s="1474"/>
      <c r="U16" s="1474"/>
      <c r="V16" s="1474"/>
    </row>
    <row r="17" spans="1:22">
      <c r="A17" s="1472" t="s">
        <v>311</v>
      </c>
      <c r="B17" s="1474" t="s">
        <v>312</v>
      </c>
      <c r="C17" s="1474"/>
      <c r="D17" s="1474"/>
      <c r="E17" s="1474" t="s">
        <v>313</v>
      </c>
      <c r="F17" s="1474"/>
      <c r="G17" s="1474"/>
      <c r="H17" s="1474" t="s">
        <v>314</v>
      </c>
      <c r="I17" s="1474"/>
      <c r="J17" s="1474"/>
      <c r="K17" s="1474" t="s">
        <v>315</v>
      </c>
      <c r="L17" s="1474"/>
      <c r="M17" s="1474"/>
      <c r="N17" s="1474" t="s">
        <v>316</v>
      </c>
      <c r="O17" s="1474"/>
      <c r="P17" s="1474"/>
      <c r="Q17" s="1475" t="s">
        <v>616</v>
      </c>
      <c r="R17" s="1476"/>
      <c r="S17" s="1477"/>
      <c r="T17" s="1474" t="s">
        <v>6</v>
      </c>
      <c r="U17" s="1474"/>
      <c r="V17" s="1474"/>
    </row>
    <row r="18" spans="1:22" ht="21" customHeight="1">
      <c r="A18" s="1473"/>
      <c r="B18" s="861" t="s">
        <v>233</v>
      </c>
      <c r="C18" s="861" t="s">
        <v>232</v>
      </c>
      <c r="D18" s="861" t="s">
        <v>234</v>
      </c>
      <c r="E18" s="861" t="s">
        <v>233</v>
      </c>
      <c r="F18" s="861" t="s">
        <v>232</v>
      </c>
      <c r="G18" s="861" t="s">
        <v>234</v>
      </c>
      <c r="H18" s="861" t="s">
        <v>233</v>
      </c>
      <c r="I18" s="861" t="s">
        <v>232</v>
      </c>
      <c r="J18" s="861" t="s">
        <v>234</v>
      </c>
      <c r="K18" s="861" t="s">
        <v>233</v>
      </c>
      <c r="L18" s="861" t="s">
        <v>232</v>
      </c>
      <c r="M18" s="861" t="s">
        <v>234</v>
      </c>
      <c r="N18" s="861" t="s">
        <v>233</v>
      </c>
      <c r="O18" s="861" t="s">
        <v>232</v>
      </c>
      <c r="P18" s="861" t="s">
        <v>234</v>
      </c>
      <c r="Q18" s="861"/>
      <c r="R18" s="861"/>
      <c r="S18" s="861"/>
      <c r="T18" s="861" t="s">
        <v>233</v>
      </c>
      <c r="U18" s="861" t="s">
        <v>232</v>
      </c>
      <c r="V18" s="861" t="s">
        <v>234</v>
      </c>
    </row>
    <row r="19" spans="1:22">
      <c r="A19" s="862" t="s">
        <v>317</v>
      </c>
      <c r="B19" s="863"/>
      <c r="C19" s="864">
        <v>7</v>
      </c>
      <c r="D19" s="865">
        <f t="shared" ref="D19:D24" si="11">B19+C19</f>
        <v>7</v>
      </c>
      <c r="E19" s="863"/>
      <c r="F19" s="864">
        <v>4</v>
      </c>
      <c r="G19" s="865">
        <f t="shared" ref="G19:G24" si="12">E19+F19</f>
        <v>4</v>
      </c>
      <c r="H19" s="863">
        <v>1</v>
      </c>
      <c r="I19" s="864">
        <v>2</v>
      </c>
      <c r="J19" s="865">
        <f t="shared" ref="J19:J24" si="13">H19+I19</f>
        <v>3</v>
      </c>
      <c r="K19" s="863">
        <v>0</v>
      </c>
      <c r="L19" s="864">
        <v>1</v>
      </c>
      <c r="M19" s="865">
        <f t="shared" ref="M19:M24" si="14">K19+L19</f>
        <v>1</v>
      </c>
      <c r="N19" s="863"/>
      <c r="O19" s="864"/>
      <c r="P19" s="865">
        <f t="shared" ref="P19:P24" si="15">N19+O19</f>
        <v>0</v>
      </c>
      <c r="Q19" s="863"/>
      <c r="R19" s="864">
        <v>1</v>
      </c>
      <c r="S19" s="865">
        <f t="shared" ref="S19:S24" si="16">Q19+R19</f>
        <v>1</v>
      </c>
      <c r="T19" s="865">
        <f t="shared" ref="T19:U24" si="17">B19+E19+H19+K19+N19+Q19</f>
        <v>1</v>
      </c>
      <c r="U19" s="865">
        <f t="shared" si="17"/>
        <v>15</v>
      </c>
      <c r="V19" s="865">
        <f t="shared" ref="V19:V24" si="18">T19+U19</f>
        <v>16</v>
      </c>
    </row>
    <row r="20" spans="1:22">
      <c r="A20" s="862" t="s">
        <v>318</v>
      </c>
      <c r="B20" s="863"/>
      <c r="C20" s="864">
        <v>13</v>
      </c>
      <c r="D20" s="865">
        <f t="shared" si="11"/>
        <v>13</v>
      </c>
      <c r="E20" s="863"/>
      <c r="F20" s="864">
        <v>67</v>
      </c>
      <c r="G20" s="865">
        <f t="shared" si="12"/>
        <v>67</v>
      </c>
      <c r="H20" s="863">
        <v>31</v>
      </c>
      <c r="I20" s="864">
        <v>623</v>
      </c>
      <c r="J20" s="865">
        <f t="shared" si="13"/>
        <v>654</v>
      </c>
      <c r="K20" s="863">
        <v>7</v>
      </c>
      <c r="L20" s="864">
        <v>143</v>
      </c>
      <c r="M20" s="865">
        <f t="shared" si="14"/>
        <v>150</v>
      </c>
      <c r="N20" s="863"/>
      <c r="O20" s="864">
        <v>2</v>
      </c>
      <c r="P20" s="865">
        <f t="shared" si="15"/>
        <v>2</v>
      </c>
      <c r="Q20" s="863"/>
      <c r="R20" s="864">
        <v>19</v>
      </c>
      <c r="S20" s="865">
        <f t="shared" si="16"/>
        <v>19</v>
      </c>
      <c r="T20" s="865">
        <f t="shared" si="17"/>
        <v>38</v>
      </c>
      <c r="U20" s="865">
        <f t="shared" si="17"/>
        <v>867</v>
      </c>
      <c r="V20" s="865">
        <f t="shared" si="18"/>
        <v>905</v>
      </c>
    </row>
    <row r="21" spans="1:22">
      <c r="A21" s="862" t="s">
        <v>319</v>
      </c>
      <c r="B21" s="863"/>
      <c r="C21" s="864">
        <v>5</v>
      </c>
      <c r="D21" s="865">
        <f t="shared" si="11"/>
        <v>5</v>
      </c>
      <c r="E21" s="863"/>
      <c r="F21" s="864">
        <v>85</v>
      </c>
      <c r="G21" s="865">
        <f t="shared" si="12"/>
        <v>85</v>
      </c>
      <c r="H21" s="863">
        <v>112</v>
      </c>
      <c r="I21" s="864">
        <v>4425</v>
      </c>
      <c r="J21" s="865">
        <f t="shared" si="13"/>
        <v>4537</v>
      </c>
      <c r="K21" s="863">
        <v>102</v>
      </c>
      <c r="L21" s="864">
        <v>2465</v>
      </c>
      <c r="M21" s="865">
        <f t="shared" si="14"/>
        <v>2567</v>
      </c>
      <c r="N21" s="863">
        <v>3</v>
      </c>
      <c r="O21" s="864">
        <v>36</v>
      </c>
      <c r="P21" s="865">
        <f t="shared" si="15"/>
        <v>39</v>
      </c>
      <c r="Q21" s="863"/>
      <c r="R21" s="864">
        <v>15</v>
      </c>
      <c r="S21" s="865">
        <f t="shared" si="16"/>
        <v>15</v>
      </c>
      <c r="T21" s="865">
        <f t="shared" si="17"/>
        <v>217</v>
      </c>
      <c r="U21" s="865">
        <f t="shared" si="17"/>
        <v>7031</v>
      </c>
      <c r="V21" s="865">
        <f t="shared" si="18"/>
        <v>7248</v>
      </c>
    </row>
    <row r="22" spans="1:22">
      <c r="A22" s="862">
        <v>40</v>
      </c>
      <c r="B22" s="863"/>
      <c r="C22" s="864"/>
      <c r="D22" s="865">
        <f t="shared" si="11"/>
        <v>0</v>
      </c>
      <c r="E22" s="863"/>
      <c r="F22" s="864"/>
      <c r="G22" s="865">
        <f t="shared" si="12"/>
        <v>0</v>
      </c>
      <c r="H22" s="863">
        <v>12</v>
      </c>
      <c r="I22" s="864">
        <v>70</v>
      </c>
      <c r="J22" s="865">
        <f t="shared" si="13"/>
        <v>82</v>
      </c>
      <c r="K22" s="863">
        <v>14</v>
      </c>
      <c r="L22" s="864">
        <v>105</v>
      </c>
      <c r="M22" s="865">
        <f t="shared" si="14"/>
        <v>119</v>
      </c>
      <c r="N22" s="863">
        <v>0</v>
      </c>
      <c r="O22" s="864">
        <v>4</v>
      </c>
      <c r="P22" s="865">
        <f t="shared" si="15"/>
        <v>4</v>
      </c>
      <c r="Q22" s="863"/>
      <c r="R22" s="864">
        <v>0</v>
      </c>
      <c r="S22" s="865">
        <f t="shared" si="16"/>
        <v>0</v>
      </c>
      <c r="T22" s="865">
        <f t="shared" si="17"/>
        <v>26</v>
      </c>
      <c r="U22" s="865">
        <f t="shared" si="17"/>
        <v>179</v>
      </c>
      <c r="V22" s="865">
        <f t="shared" si="18"/>
        <v>205</v>
      </c>
    </row>
    <row r="23" spans="1:22">
      <c r="A23" s="862" t="s">
        <v>320</v>
      </c>
      <c r="B23" s="863"/>
      <c r="C23" s="864"/>
      <c r="D23" s="865">
        <f t="shared" si="11"/>
        <v>0</v>
      </c>
      <c r="E23" s="863"/>
      <c r="F23" s="864"/>
      <c r="G23" s="865">
        <f t="shared" si="12"/>
        <v>0</v>
      </c>
      <c r="H23" s="863"/>
      <c r="I23" s="864">
        <v>8</v>
      </c>
      <c r="J23" s="865">
        <f t="shared" si="13"/>
        <v>8</v>
      </c>
      <c r="K23" s="863">
        <v>1</v>
      </c>
      <c r="L23" s="864">
        <v>2</v>
      </c>
      <c r="M23" s="865">
        <f t="shared" si="14"/>
        <v>3</v>
      </c>
      <c r="N23" s="863">
        <v>1</v>
      </c>
      <c r="O23" s="864"/>
      <c r="P23" s="865">
        <f t="shared" si="15"/>
        <v>1</v>
      </c>
      <c r="Q23" s="863"/>
      <c r="R23" s="864">
        <v>0</v>
      </c>
      <c r="S23" s="865">
        <f t="shared" si="16"/>
        <v>0</v>
      </c>
      <c r="T23" s="865">
        <f t="shared" si="17"/>
        <v>2</v>
      </c>
      <c r="U23" s="865">
        <f t="shared" si="17"/>
        <v>10</v>
      </c>
      <c r="V23" s="865">
        <f t="shared" si="18"/>
        <v>12</v>
      </c>
    </row>
    <row r="24" spans="1:22">
      <c r="A24" s="862" t="s">
        <v>612</v>
      </c>
      <c r="B24" s="863"/>
      <c r="C24" s="864"/>
      <c r="D24" s="865">
        <f t="shared" si="11"/>
        <v>0</v>
      </c>
      <c r="E24" s="863"/>
      <c r="F24" s="864"/>
      <c r="G24" s="865">
        <f t="shared" si="12"/>
        <v>0</v>
      </c>
      <c r="H24" s="863"/>
      <c r="I24" s="864"/>
      <c r="J24" s="865">
        <f t="shared" si="13"/>
        <v>0</v>
      </c>
      <c r="K24" s="863"/>
      <c r="L24" s="864"/>
      <c r="M24" s="865">
        <f t="shared" si="14"/>
        <v>0</v>
      </c>
      <c r="N24" s="863"/>
      <c r="O24" s="864"/>
      <c r="P24" s="865">
        <f t="shared" si="15"/>
        <v>0</v>
      </c>
      <c r="Q24" s="863">
        <v>1</v>
      </c>
      <c r="R24" s="864">
        <v>3</v>
      </c>
      <c r="S24" s="865">
        <f t="shared" si="16"/>
        <v>4</v>
      </c>
      <c r="T24" s="865">
        <f t="shared" si="17"/>
        <v>1</v>
      </c>
      <c r="U24" s="865">
        <f t="shared" si="17"/>
        <v>3</v>
      </c>
      <c r="V24" s="865">
        <f t="shared" si="18"/>
        <v>4</v>
      </c>
    </row>
    <row r="25" spans="1:22">
      <c r="A25" s="862" t="s">
        <v>6</v>
      </c>
      <c r="B25" s="865">
        <f>SUM(B19:B24)</f>
        <v>0</v>
      </c>
      <c r="C25" s="865">
        <f t="shared" ref="C25:F25" si="19">SUM(C19:C24)</f>
        <v>25</v>
      </c>
      <c r="D25" s="865">
        <f t="shared" si="19"/>
        <v>25</v>
      </c>
      <c r="E25" s="865">
        <f t="shared" si="19"/>
        <v>0</v>
      </c>
      <c r="F25" s="865">
        <f t="shared" si="19"/>
        <v>156</v>
      </c>
      <c r="G25" s="865">
        <f t="shared" ref="G25:V25" si="20">SUM(G19:G24)</f>
        <v>156</v>
      </c>
      <c r="H25" s="865">
        <f t="shared" si="20"/>
        <v>156</v>
      </c>
      <c r="I25" s="865">
        <f t="shared" si="20"/>
        <v>5128</v>
      </c>
      <c r="J25" s="865">
        <f t="shared" si="20"/>
        <v>5284</v>
      </c>
      <c r="K25" s="865">
        <f t="shared" si="20"/>
        <v>124</v>
      </c>
      <c r="L25" s="865">
        <f t="shared" si="20"/>
        <v>2716</v>
      </c>
      <c r="M25" s="865">
        <f t="shared" si="20"/>
        <v>2840</v>
      </c>
      <c r="N25" s="865">
        <f t="shared" si="20"/>
        <v>4</v>
      </c>
      <c r="O25" s="865">
        <f t="shared" si="20"/>
        <v>42</v>
      </c>
      <c r="P25" s="865">
        <f t="shared" si="20"/>
        <v>46</v>
      </c>
      <c r="Q25" s="865">
        <f t="shared" si="20"/>
        <v>1</v>
      </c>
      <c r="R25" s="865">
        <f t="shared" si="20"/>
        <v>38</v>
      </c>
      <c r="S25" s="865">
        <f t="shared" si="20"/>
        <v>39</v>
      </c>
      <c r="T25" s="865">
        <f t="shared" si="20"/>
        <v>285</v>
      </c>
      <c r="U25" s="865">
        <f t="shared" si="20"/>
        <v>8105</v>
      </c>
      <c r="V25" s="865">
        <f t="shared" si="20"/>
        <v>8390</v>
      </c>
    </row>
    <row r="26" spans="1:22">
      <c r="A26" s="859" t="s">
        <v>308</v>
      </c>
      <c r="B26" s="859"/>
      <c r="C26" s="859"/>
      <c r="D26" s="859"/>
      <c r="E26" s="859"/>
      <c r="F26" s="859"/>
      <c r="G26" s="859"/>
      <c r="H26" s="859"/>
      <c r="I26" s="859"/>
      <c r="J26" s="859"/>
      <c r="K26" s="859"/>
      <c r="L26" s="859"/>
      <c r="M26" s="859"/>
      <c r="N26" s="859"/>
      <c r="O26" s="859"/>
      <c r="P26" s="859"/>
      <c r="Q26" s="859"/>
      <c r="R26" s="859"/>
      <c r="S26" s="859"/>
      <c r="T26" s="859"/>
      <c r="U26" s="859" t="s">
        <v>21</v>
      </c>
      <c r="V26" s="859"/>
    </row>
    <row r="27" spans="1:22">
      <c r="A27" s="1474" t="s">
        <v>309</v>
      </c>
      <c r="B27" s="1474"/>
      <c r="C27" s="1474"/>
      <c r="D27" s="1474"/>
      <c r="E27" s="1474"/>
      <c r="F27" s="1474"/>
      <c r="G27" s="1474"/>
      <c r="H27" s="1474"/>
      <c r="I27" s="1474"/>
      <c r="J27" s="1474"/>
      <c r="K27" s="1474"/>
      <c r="L27" s="1474"/>
      <c r="M27" s="1474"/>
      <c r="N27" s="1474"/>
      <c r="O27" s="1474"/>
      <c r="P27" s="1474"/>
      <c r="Q27" s="1474"/>
      <c r="R27" s="1474"/>
      <c r="S27" s="1474"/>
      <c r="T27" s="1474"/>
      <c r="U27" s="1474"/>
      <c r="V27" s="1474"/>
    </row>
    <row r="28" spans="1:22">
      <c r="A28" s="1474" t="s">
        <v>310</v>
      </c>
      <c r="B28" s="1474"/>
      <c r="C28" s="1474"/>
      <c r="D28" s="1474"/>
      <c r="E28" s="1474"/>
      <c r="F28" s="1474"/>
      <c r="G28" s="1474"/>
      <c r="H28" s="1474"/>
      <c r="I28" s="1474"/>
      <c r="J28" s="1474"/>
      <c r="K28" s="1474"/>
      <c r="L28" s="1474"/>
      <c r="M28" s="1474"/>
      <c r="N28" s="1474"/>
      <c r="O28" s="1474"/>
      <c r="P28" s="1474"/>
      <c r="Q28" s="1474"/>
      <c r="R28" s="1474"/>
      <c r="S28" s="1474"/>
      <c r="T28" s="1474"/>
      <c r="U28" s="1474"/>
      <c r="V28" s="1474"/>
    </row>
    <row r="29" spans="1:22">
      <c r="A29" s="1472" t="s">
        <v>311</v>
      </c>
      <c r="B29" s="1474" t="s">
        <v>312</v>
      </c>
      <c r="C29" s="1474"/>
      <c r="D29" s="1474"/>
      <c r="E29" s="1474" t="s">
        <v>313</v>
      </c>
      <c r="F29" s="1474"/>
      <c r="G29" s="1474"/>
      <c r="H29" s="1474" t="s">
        <v>314</v>
      </c>
      <c r="I29" s="1474"/>
      <c r="J29" s="1474"/>
      <c r="K29" s="1474" t="s">
        <v>315</v>
      </c>
      <c r="L29" s="1474"/>
      <c r="M29" s="1474"/>
      <c r="N29" s="1474" t="s">
        <v>316</v>
      </c>
      <c r="O29" s="1474"/>
      <c r="P29" s="1474"/>
      <c r="Q29" s="1475" t="s">
        <v>616</v>
      </c>
      <c r="R29" s="1476"/>
      <c r="S29" s="1477"/>
      <c r="T29" s="1474" t="s">
        <v>6</v>
      </c>
      <c r="U29" s="1474"/>
      <c r="V29" s="1474"/>
    </row>
    <row r="30" spans="1:22">
      <c r="A30" s="1473"/>
      <c r="B30" s="861" t="s">
        <v>233</v>
      </c>
      <c r="C30" s="861" t="s">
        <v>232</v>
      </c>
      <c r="D30" s="861" t="s">
        <v>234</v>
      </c>
      <c r="E30" s="861" t="s">
        <v>233</v>
      </c>
      <c r="F30" s="861" t="s">
        <v>232</v>
      </c>
      <c r="G30" s="861" t="s">
        <v>234</v>
      </c>
      <c r="H30" s="861" t="s">
        <v>233</v>
      </c>
      <c r="I30" s="861" t="s">
        <v>232</v>
      </c>
      <c r="J30" s="861" t="s">
        <v>234</v>
      </c>
      <c r="K30" s="861" t="s">
        <v>233</v>
      </c>
      <c r="L30" s="861" t="s">
        <v>232</v>
      </c>
      <c r="M30" s="861" t="s">
        <v>234</v>
      </c>
      <c r="N30" s="861" t="s">
        <v>233</v>
      </c>
      <c r="O30" s="861" t="s">
        <v>232</v>
      </c>
      <c r="P30" s="861" t="s">
        <v>234</v>
      </c>
      <c r="Q30" s="861"/>
      <c r="R30" s="861"/>
      <c r="S30" s="861"/>
      <c r="T30" s="861" t="s">
        <v>233</v>
      </c>
      <c r="U30" s="861" t="s">
        <v>232</v>
      </c>
      <c r="V30" s="861" t="s">
        <v>234</v>
      </c>
    </row>
    <row r="31" spans="1:22">
      <c r="A31" s="862" t="s">
        <v>317</v>
      </c>
      <c r="B31" s="863">
        <v>2</v>
      </c>
      <c r="C31" s="864">
        <v>79</v>
      </c>
      <c r="D31" s="865">
        <f t="shared" ref="D31:D36" si="21">B31+C31</f>
        <v>81</v>
      </c>
      <c r="E31" s="863">
        <v>10</v>
      </c>
      <c r="F31" s="864">
        <v>23</v>
      </c>
      <c r="G31" s="865">
        <f t="shared" ref="G31:G36" si="22">E31+F31</f>
        <v>33</v>
      </c>
      <c r="H31" s="863">
        <v>3</v>
      </c>
      <c r="I31" s="864">
        <v>81</v>
      </c>
      <c r="J31" s="865">
        <f t="shared" ref="J31:J36" si="23">H31+I31</f>
        <v>84</v>
      </c>
      <c r="K31" s="863">
        <v>0</v>
      </c>
      <c r="L31" s="864">
        <v>15</v>
      </c>
      <c r="M31" s="865">
        <f t="shared" ref="M31:M36" si="24">K31+L31</f>
        <v>15</v>
      </c>
      <c r="N31" s="863">
        <v>0</v>
      </c>
      <c r="O31" s="864">
        <v>1</v>
      </c>
      <c r="P31" s="865">
        <f t="shared" ref="P31:P36" si="25">N31+O31</f>
        <v>1</v>
      </c>
      <c r="Q31" s="863">
        <v>1</v>
      </c>
      <c r="R31" s="864">
        <v>15</v>
      </c>
      <c r="S31" s="865">
        <f t="shared" ref="S31:S36" si="26">Q31+R31</f>
        <v>16</v>
      </c>
      <c r="T31" s="865">
        <f t="shared" ref="T31:U36" si="27">B31+E31+H31+K31+N31+Q31</f>
        <v>16</v>
      </c>
      <c r="U31" s="865">
        <f t="shared" si="27"/>
        <v>214</v>
      </c>
      <c r="V31" s="865">
        <f t="shared" ref="V31:V36" si="28">T31+U31</f>
        <v>230</v>
      </c>
    </row>
    <row r="32" spans="1:22">
      <c r="A32" s="862" t="s">
        <v>318</v>
      </c>
      <c r="B32" s="863">
        <v>14</v>
      </c>
      <c r="C32" s="864">
        <v>51</v>
      </c>
      <c r="D32" s="865">
        <f t="shared" si="21"/>
        <v>65</v>
      </c>
      <c r="E32" s="863">
        <v>131</v>
      </c>
      <c r="F32" s="864">
        <v>302</v>
      </c>
      <c r="G32" s="865">
        <f t="shared" si="22"/>
        <v>433</v>
      </c>
      <c r="H32" s="863">
        <v>62</v>
      </c>
      <c r="I32" s="864">
        <v>2996</v>
      </c>
      <c r="J32" s="865">
        <f t="shared" si="23"/>
        <v>3058</v>
      </c>
      <c r="K32" s="863">
        <v>28</v>
      </c>
      <c r="L32" s="864">
        <v>549</v>
      </c>
      <c r="M32" s="865">
        <f t="shared" si="24"/>
        <v>577</v>
      </c>
      <c r="N32" s="863">
        <v>1</v>
      </c>
      <c r="O32" s="864">
        <v>4</v>
      </c>
      <c r="P32" s="865">
        <f t="shared" si="25"/>
        <v>5</v>
      </c>
      <c r="Q32" s="863">
        <v>0</v>
      </c>
      <c r="R32" s="864">
        <v>50</v>
      </c>
      <c r="S32" s="865">
        <f t="shared" si="26"/>
        <v>50</v>
      </c>
      <c r="T32" s="865">
        <f t="shared" si="27"/>
        <v>236</v>
      </c>
      <c r="U32" s="865">
        <f t="shared" si="27"/>
        <v>3952</v>
      </c>
      <c r="V32" s="865">
        <f t="shared" si="28"/>
        <v>4188</v>
      </c>
    </row>
    <row r="33" spans="1:22">
      <c r="A33" s="862" t="s">
        <v>319</v>
      </c>
      <c r="B33" s="863">
        <v>25</v>
      </c>
      <c r="C33" s="864">
        <v>23</v>
      </c>
      <c r="D33" s="865">
        <f t="shared" si="21"/>
        <v>48</v>
      </c>
      <c r="E33" s="863">
        <v>81</v>
      </c>
      <c r="F33" s="864">
        <v>119</v>
      </c>
      <c r="G33" s="865">
        <f t="shared" si="22"/>
        <v>200</v>
      </c>
      <c r="H33" s="863">
        <v>501</v>
      </c>
      <c r="I33" s="864">
        <v>7253</v>
      </c>
      <c r="J33" s="865">
        <f t="shared" si="23"/>
        <v>7754</v>
      </c>
      <c r="K33" s="863">
        <v>485</v>
      </c>
      <c r="L33" s="864">
        <v>6439</v>
      </c>
      <c r="M33" s="865">
        <f t="shared" si="24"/>
        <v>6924</v>
      </c>
      <c r="N33" s="863">
        <v>1</v>
      </c>
      <c r="O33" s="864">
        <v>2</v>
      </c>
      <c r="P33" s="865">
        <f t="shared" si="25"/>
        <v>3</v>
      </c>
      <c r="Q33" s="863">
        <v>5</v>
      </c>
      <c r="R33" s="864">
        <v>34</v>
      </c>
      <c r="S33" s="865">
        <f t="shared" si="26"/>
        <v>39</v>
      </c>
      <c r="T33" s="865">
        <f t="shared" si="27"/>
        <v>1098</v>
      </c>
      <c r="U33" s="865">
        <f t="shared" si="27"/>
        <v>13870</v>
      </c>
      <c r="V33" s="865">
        <f t="shared" si="28"/>
        <v>14968</v>
      </c>
    </row>
    <row r="34" spans="1:22">
      <c r="A34" s="862">
        <v>40</v>
      </c>
      <c r="B34" s="863">
        <v>0</v>
      </c>
      <c r="C34" s="864">
        <v>1</v>
      </c>
      <c r="D34" s="865">
        <f t="shared" si="21"/>
        <v>1</v>
      </c>
      <c r="E34" s="863">
        <v>0</v>
      </c>
      <c r="F34" s="864">
        <v>4</v>
      </c>
      <c r="G34" s="865">
        <f t="shared" si="22"/>
        <v>4</v>
      </c>
      <c r="H34" s="863">
        <v>8</v>
      </c>
      <c r="I34" s="864">
        <v>470</v>
      </c>
      <c r="J34" s="865">
        <f t="shared" si="23"/>
        <v>478</v>
      </c>
      <c r="K34" s="863">
        <v>17</v>
      </c>
      <c r="L34" s="864">
        <v>669</v>
      </c>
      <c r="M34" s="865">
        <f t="shared" si="24"/>
        <v>686</v>
      </c>
      <c r="N34" s="863">
        <v>1</v>
      </c>
      <c r="O34" s="864">
        <v>2</v>
      </c>
      <c r="P34" s="865">
        <f t="shared" si="25"/>
        <v>3</v>
      </c>
      <c r="Q34" s="863">
        <v>0</v>
      </c>
      <c r="R34" s="864">
        <v>0</v>
      </c>
      <c r="S34" s="865">
        <f t="shared" si="26"/>
        <v>0</v>
      </c>
      <c r="T34" s="865">
        <f t="shared" si="27"/>
        <v>26</v>
      </c>
      <c r="U34" s="865">
        <f t="shared" si="27"/>
        <v>1146</v>
      </c>
      <c r="V34" s="865">
        <f t="shared" si="28"/>
        <v>1172</v>
      </c>
    </row>
    <row r="35" spans="1:22">
      <c r="A35" s="862" t="s">
        <v>320</v>
      </c>
      <c r="B35" s="863">
        <v>0</v>
      </c>
      <c r="C35" s="864">
        <v>0</v>
      </c>
      <c r="D35" s="865">
        <f t="shared" si="21"/>
        <v>0</v>
      </c>
      <c r="E35" s="863">
        <v>0</v>
      </c>
      <c r="F35" s="864">
        <v>0</v>
      </c>
      <c r="G35" s="865">
        <f t="shared" si="22"/>
        <v>0</v>
      </c>
      <c r="H35" s="863">
        <v>0</v>
      </c>
      <c r="I35" s="864">
        <v>28</v>
      </c>
      <c r="J35" s="865">
        <f t="shared" si="23"/>
        <v>28</v>
      </c>
      <c r="K35" s="863">
        <v>0</v>
      </c>
      <c r="L35" s="864">
        <v>36</v>
      </c>
      <c r="M35" s="865">
        <f t="shared" si="24"/>
        <v>36</v>
      </c>
      <c r="N35" s="863">
        <v>0</v>
      </c>
      <c r="O35" s="864">
        <v>0</v>
      </c>
      <c r="P35" s="865">
        <f t="shared" si="25"/>
        <v>0</v>
      </c>
      <c r="Q35" s="863">
        <v>0</v>
      </c>
      <c r="R35" s="864">
        <v>0</v>
      </c>
      <c r="S35" s="865">
        <f t="shared" si="26"/>
        <v>0</v>
      </c>
      <c r="T35" s="865">
        <f t="shared" si="27"/>
        <v>0</v>
      </c>
      <c r="U35" s="865">
        <f t="shared" si="27"/>
        <v>64</v>
      </c>
      <c r="V35" s="865">
        <f t="shared" si="28"/>
        <v>64</v>
      </c>
    </row>
    <row r="36" spans="1:22">
      <c r="A36" s="862" t="s">
        <v>612</v>
      </c>
      <c r="B36" s="863">
        <v>0</v>
      </c>
      <c r="C36" s="864">
        <v>0</v>
      </c>
      <c r="D36" s="865">
        <f t="shared" si="21"/>
        <v>0</v>
      </c>
      <c r="E36" s="863">
        <v>0</v>
      </c>
      <c r="F36" s="864">
        <v>0</v>
      </c>
      <c r="G36" s="865">
        <f t="shared" si="22"/>
        <v>0</v>
      </c>
      <c r="H36" s="863">
        <v>0</v>
      </c>
      <c r="I36" s="864">
        <v>0</v>
      </c>
      <c r="J36" s="865">
        <f t="shared" si="23"/>
        <v>0</v>
      </c>
      <c r="K36" s="863">
        <v>0</v>
      </c>
      <c r="L36" s="864">
        <v>0</v>
      </c>
      <c r="M36" s="865">
        <f t="shared" si="24"/>
        <v>0</v>
      </c>
      <c r="N36" s="863">
        <v>0</v>
      </c>
      <c r="O36" s="864">
        <v>0</v>
      </c>
      <c r="P36" s="865">
        <f t="shared" si="25"/>
        <v>0</v>
      </c>
      <c r="Q36" s="863">
        <v>8</v>
      </c>
      <c r="R36" s="864">
        <v>23</v>
      </c>
      <c r="S36" s="865">
        <f t="shared" si="26"/>
        <v>31</v>
      </c>
      <c r="T36" s="865">
        <f t="shared" si="27"/>
        <v>8</v>
      </c>
      <c r="U36" s="865">
        <f t="shared" si="27"/>
        <v>23</v>
      </c>
      <c r="V36" s="865">
        <f t="shared" si="28"/>
        <v>31</v>
      </c>
    </row>
    <row r="37" spans="1:22">
      <c r="A37" s="862" t="s">
        <v>6</v>
      </c>
      <c r="B37" s="865">
        <f t="shared" ref="B37:V37" si="29">SUM(B31:B36)</f>
        <v>41</v>
      </c>
      <c r="C37" s="865">
        <f t="shared" si="29"/>
        <v>154</v>
      </c>
      <c r="D37" s="865">
        <f t="shared" si="29"/>
        <v>195</v>
      </c>
      <c r="E37" s="865">
        <f t="shared" si="29"/>
        <v>222</v>
      </c>
      <c r="F37" s="865">
        <f t="shared" si="29"/>
        <v>448</v>
      </c>
      <c r="G37" s="865">
        <f t="shared" si="29"/>
        <v>670</v>
      </c>
      <c r="H37" s="865">
        <f t="shared" si="29"/>
        <v>574</v>
      </c>
      <c r="I37" s="865">
        <f t="shared" si="29"/>
        <v>10828</v>
      </c>
      <c r="J37" s="865">
        <f t="shared" si="29"/>
        <v>11402</v>
      </c>
      <c r="K37" s="865">
        <f t="shared" si="29"/>
        <v>530</v>
      </c>
      <c r="L37" s="865">
        <f t="shared" si="29"/>
        <v>7708</v>
      </c>
      <c r="M37" s="865">
        <f t="shared" si="29"/>
        <v>8238</v>
      </c>
      <c r="N37" s="865">
        <f t="shared" si="29"/>
        <v>3</v>
      </c>
      <c r="O37" s="865">
        <f t="shared" si="29"/>
        <v>9</v>
      </c>
      <c r="P37" s="865">
        <f t="shared" si="29"/>
        <v>12</v>
      </c>
      <c r="Q37" s="865">
        <f t="shared" si="29"/>
        <v>14</v>
      </c>
      <c r="R37" s="865">
        <f t="shared" si="29"/>
        <v>122</v>
      </c>
      <c r="S37" s="865">
        <f t="shared" si="29"/>
        <v>136</v>
      </c>
      <c r="T37" s="865">
        <f t="shared" si="29"/>
        <v>1384</v>
      </c>
      <c r="U37" s="865">
        <f t="shared" si="29"/>
        <v>19269</v>
      </c>
      <c r="V37" s="865">
        <f t="shared" si="29"/>
        <v>20653</v>
      </c>
    </row>
    <row r="38" spans="1:22">
      <c r="A38" s="859" t="s">
        <v>308</v>
      </c>
      <c r="B38" s="859"/>
      <c r="C38" s="859"/>
      <c r="D38" s="859"/>
      <c r="E38" s="859"/>
      <c r="F38" s="859"/>
      <c r="G38" s="859"/>
      <c r="H38" s="859"/>
      <c r="I38" s="859"/>
      <c r="J38" s="859"/>
      <c r="K38" s="859"/>
      <c r="L38" s="859"/>
      <c r="M38" s="859"/>
      <c r="N38" s="859"/>
      <c r="O38" s="859"/>
      <c r="P38" s="859"/>
      <c r="Q38" s="859"/>
      <c r="R38" s="859"/>
      <c r="S38" s="859"/>
      <c r="T38" s="859"/>
      <c r="U38" s="859" t="s">
        <v>25</v>
      </c>
      <c r="V38" s="859"/>
    </row>
    <row r="39" spans="1:22">
      <c r="A39" s="1474" t="s">
        <v>309</v>
      </c>
      <c r="B39" s="1474"/>
      <c r="C39" s="1474"/>
      <c r="D39" s="1474"/>
      <c r="E39" s="1474"/>
      <c r="F39" s="1474"/>
      <c r="G39" s="1474"/>
      <c r="H39" s="1474"/>
      <c r="I39" s="1474"/>
      <c r="J39" s="1474"/>
      <c r="K39" s="1474"/>
      <c r="L39" s="1474"/>
      <c r="M39" s="1474"/>
      <c r="N39" s="1474"/>
      <c r="O39" s="1474"/>
      <c r="P39" s="1474"/>
      <c r="Q39" s="1474"/>
      <c r="R39" s="1474"/>
      <c r="S39" s="1474"/>
      <c r="T39" s="1474"/>
      <c r="U39" s="1474"/>
      <c r="V39" s="1474"/>
    </row>
    <row r="40" spans="1:22">
      <c r="A40" s="1474" t="s">
        <v>310</v>
      </c>
      <c r="B40" s="1474"/>
      <c r="C40" s="1474"/>
      <c r="D40" s="1474"/>
      <c r="E40" s="1474"/>
      <c r="F40" s="1474"/>
      <c r="G40" s="1474"/>
      <c r="H40" s="1474"/>
      <c r="I40" s="1474"/>
      <c r="J40" s="1474"/>
      <c r="K40" s="1474"/>
      <c r="L40" s="1474"/>
      <c r="M40" s="1474"/>
      <c r="N40" s="1474"/>
      <c r="O40" s="1474"/>
      <c r="P40" s="1474"/>
      <c r="Q40" s="1474"/>
      <c r="R40" s="1474"/>
      <c r="S40" s="1474"/>
      <c r="T40" s="1474"/>
      <c r="U40" s="1474"/>
      <c r="V40" s="1474"/>
    </row>
    <row r="41" spans="1:22">
      <c r="A41" s="1472" t="s">
        <v>311</v>
      </c>
      <c r="B41" s="1474" t="s">
        <v>312</v>
      </c>
      <c r="C41" s="1474"/>
      <c r="D41" s="1474"/>
      <c r="E41" s="1474" t="s">
        <v>313</v>
      </c>
      <c r="F41" s="1474"/>
      <c r="G41" s="1474"/>
      <c r="H41" s="1474" t="s">
        <v>314</v>
      </c>
      <c r="I41" s="1474"/>
      <c r="J41" s="1474"/>
      <c r="K41" s="1474" t="s">
        <v>315</v>
      </c>
      <c r="L41" s="1474"/>
      <c r="M41" s="1474"/>
      <c r="N41" s="1474" t="s">
        <v>316</v>
      </c>
      <c r="O41" s="1474"/>
      <c r="P41" s="1474"/>
      <c r="Q41" s="1469" t="s">
        <v>612</v>
      </c>
      <c r="R41" s="1470"/>
      <c r="S41" s="1471"/>
      <c r="T41" s="1474" t="s">
        <v>6</v>
      </c>
      <c r="U41" s="1474"/>
      <c r="V41" s="1474"/>
    </row>
    <row r="42" spans="1:22">
      <c r="A42" s="1473"/>
      <c r="B42" s="861" t="s">
        <v>233</v>
      </c>
      <c r="C42" s="861" t="s">
        <v>232</v>
      </c>
      <c r="D42" s="861" t="s">
        <v>234</v>
      </c>
      <c r="E42" s="861" t="s">
        <v>233</v>
      </c>
      <c r="F42" s="861" t="s">
        <v>232</v>
      </c>
      <c r="G42" s="861" t="s">
        <v>234</v>
      </c>
      <c r="H42" s="861" t="s">
        <v>233</v>
      </c>
      <c r="I42" s="861" t="s">
        <v>232</v>
      </c>
      <c r="J42" s="861" t="s">
        <v>234</v>
      </c>
      <c r="K42" s="861" t="s">
        <v>233</v>
      </c>
      <c r="L42" s="861" t="s">
        <v>232</v>
      </c>
      <c r="M42" s="861" t="s">
        <v>234</v>
      </c>
      <c r="N42" s="861" t="s">
        <v>233</v>
      </c>
      <c r="O42" s="861" t="s">
        <v>232</v>
      </c>
      <c r="P42" s="861" t="s">
        <v>234</v>
      </c>
      <c r="Q42" s="861" t="s">
        <v>233</v>
      </c>
      <c r="R42" s="861" t="s">
        <v>232</v>
      </c>
      <c r="S42" s="861" t="s">
        <v>234</v>
      </c>
      <c r="T42" s="861" t="s">
        <v>233</v>
      </c>
      <c r="U42" s="861" t="s">
        <v>232</v>
      </c>
      <c r="V42" s="861" t="s">
        <v>234</v>
      </c>
    </row>
    <row r="43" spans="1:22">
      <c r="A43" s="862" t="s">
        <v>317</v>
      </c>
      <c r="B43" s="863"/>
      <c r="C43" s="864">
        <v>92</v>
      </c>
      <c r="D43" s="865">
        <f t="shared" ref="D43:D48" si="30">B43+C43</f>
        <v>92</v>
      </c>
      <c r="E43" s="863"/>
      <c r="F43" s="864">
        <v>39</v>
      </c>
      <c r="G43" s="865">
        <f t="shared" ref="G43:G48" si="31">E43+F43</f>
        <v>39</v>
      </c>
      <c r="H43" s="863">
        <v>1</v>
      </c>
      <c r="I43" s="864">
        <v>43</v>
      </c>
      <c r="J43" s="865">
        <f t="shared" ref="J43:J48" si="32">H43+I43</f>
        <v>44</v>
      </c>
      <c r="K43" s="863">
        <v>0</v>
      </c>
      <c r="L43" s="864">
        <v>6</v>
      </c>
      <c r="M43" s="865">
        <f t="shared" ref="M43:M48" si="33">K43+L43</f>
        <v>6</v>
      </c>
      <c r="N43" s="863">
        <v>0</v>
      </c>
      <c r="O43" s="864">
        <v>6</v>
      </c>
      <c r="P43" s="865">
        <f t="shared" ref="P43:P48" si="34">N43+O43</f>
        <v>6</v>
      </c>
      <c r="Q43" s="863">
        <v>0</v>
      </c>
      <c r="R43" s="864">
        <v>15</v>
      </c>
      <c r="S43" s="865">
        <f t="shared" ref="S43:S48" si="35">Q43+R43</f>
        <v>15</v>
      </c>
      <c r="T43" s="752">
        <f t="shared" ref="T43:U48" si="36">B43+E43+H43+K43+N43+Q43</f>
        <v>1</v>
      </c>
      <c r="U43" s="752">
        <f t="shared" si="36"/>
        <v>201</v>
      </c>
      <c r="V43" s="752">
        <f t="shared" ref="V43:V48" si="37">T43+U43</f>
        <v>202</v>
      </c>
    </row>
    <row r="44" spans="1:22">
      <c r="A44" s="862" t="s">
        <v>318</v>
      </c>
      <c r="B44" s="863"/>
      <c r="C44" s="864">
        <v>49</v>
      </c>
      <c r="D44" s="865">
        <f t="shared" si="30"/>
        <v>49</v>
      </c>
      <c r="E44" s="863">
        <v>4</v>
      </c>
      <c r="F44" s="864">
        <v>200</v>
      </c>
      <c r="G44" s="865">
        <f t="shared" si="31"/>
        <v>204</v>
      </c>
      <c r="H44" s="863">
        <v>91</v>
      </c>
      <c r="I44" s="864">
        <v>1612</v>
      </c>
      <c r="J44" s="865">
        <f t="shared" si="32"/>
        <v>1703</v>
      </c>
      <c r="K44" s="863">
        <v>37</v>
      </c>
      <c r="L44" s="864">
        <v>414</v>
      </c>
      <c r="M44" s="865">
        <f t="shared" si="33"/>
        <v>451</v>
      </c>
      <c r="N44" s="863">
        <v>0</v>
      </c>
      <c r="O44" s="864">
        <v>9</v>
      </c>
      <c r="P44" s="865">
        <f t="shared" si="34"/>
        <v>9</v>
      </c>
      <c r="Q44" s="863">
        <v>0</v>
      </c>
      <c r="R44" s="864">
        <v>46</v>
      </c>
      <c r="S44" s="865">
        <f t="shared" si="35"/>
        <v>46</v>
      </c>
      <c r="T44" s="752">
        <f t="shared" si="36"/>
        <v>132</v>
      </c>
      <c r="U44" s="752">
        <f t="shared" si="36"/>
        <v>2330</v>
      </c>
      <c r="V44" s="752">
        <f t="shared" si="37"/>
        <v>2462</v>
      </c>
    </row>
    <row r="45" spans="1:22">
      <c r="A45" s="862" t="s">
        <v>319</v>
      </c>
      <c r="B45" s="863">
        <v>2</v>
      </c>
      <c r="C45" s="864">
        <v>30</v>
      </c>
      <c r="D45" s="865">
        <f t="shared" si="30"/>
        <v>32</v>
      </c>
      <c r="E45" s="863">
        <v>1</v>
      </c>
      <c r="F45" s="864">
        <v>92</v>
      </c>
      <c r="G45" s="865">
        <f t="shared" si="31"/>
        <v>93</v>
      </c>
      <c r="H45" s="863">
        <v>269</v>
      </c>
      <c r="I45" s="864">
        <v>3412</v>
      </c>
      <c r="J45" s="865">
        <f t="shared" si="32"/>
        <v>3681</v>
      </c>
      <c r="K45" s="863">
        <v>860</v>
      </c>
      <c r="L45" s="864">
        <v>3052</v>
      </c>
      <c r="M45" s="865">
        <f t="shared" si="33"/>
        <v>3912</v>
      </c>
      <c r="N45" s="863">
        <v>16</v>
      </c>
      <c r="O45" s="864">
        <v>65</v>
      </c>
      <c r="P45" s="865">
        <f t="shared" si="34"/>
        <v>81</v>
      </c>
      <c r="Q45" s="863">
        <v>1</v>
      </c>
      <c r="R45" s="864">
        <v>13</v>
      </c>
      <c r="S45" s="865">
        <f t="shared" si="35"/>
        <v>14</v>
      </c>
      <c r="T45" s="752">
        <f t="shared" si="36"/>
        <v>1149</v>
      </c>
      <c r="U45" s="752">
        <f t="shared" si="36"/>
        <v>6664</v>
      </c>
      <c r="V45" s="752">
        <f t="shared" si="37"/>
        <v>7813</v>
      </c>
    </row>
    <row r="46" spans="1:22">
      <c r="A46" s="862">
        <v>40</v>
      </c>
      <c r="B46" s="863"/>
      <c r="C46" s="864"/>
      <c r="D46" s="865">
        <f t="shared" si="30"/>
        <v>0</v>
      </c>
      <c r="E46" s="863">
        <v>0</v>
      </c>
      <c r="F46" s="864">
        <v>3</v>
      </c>
      <c r="G46" s="865">
        <f t="shared" si="31"/>
        <v>3</v>
      </c>
      <c r="H46" s="863">
        <v>16</v>
      </c>
      <c r="I46" s="864">
        <v>163</v>
      </c>
      <c r="J46" s="865">
        <f t="shared" si="32"/>
        <v>179</v>
      </c>
      <c r="K46" s="863">
        <v>39</v>
      </c>
      <c r="L46" s="864">
        <v>205</v>
      </c>
      <c r="M46" s="865">
        <f t="shared" si="33"/>
        <v>244</v>
      </c>
      <c r="N46" s="863">
        <v>1</v>
      </c>
      <c r="O46" s="864">
        <v>14</v>
      </c>
      <c r="P46" s="865">
        <f t="shared" si="34"/>
        <v>15</v>
      </c>
      <c r="Q46" s="863">
        <v>0</v>
      </c>
      <c r="R46" s="864">
        <v>0</v>
      </c>
      <c r="S46" s="865">
        <f t="shared" si="35"/>
        <v>0</v>
      </c>
      <c r="T46" s="752">
        <f t="shared" si="36"/>
        <v>56</v>
      </c>
      <c r="U46" s="752">
        <f t="shared" si="36"/>
        <v>385</v>
      </c>
      <c r="V46" s="752">
        <f t="shared" si="37"/>
        <v>441</v>
      </c>
    </row>
    <row r="47" spans="1:22">
      <c r="A47" s="862" t="s">
        <v>320</v>
      </c>
      <c r="B47" s="863"/>
      <c r="C47" s="864"/>
      <c r="D47" s="865">
        <f t="shared" si="30"/>
        <v>0</v>
      </c>
      <c r="E47" s="863"/>
      <c r="F47" s="864">
        <v>1</v>
      </c>
      <c r="G47" s="865">
        <f t="shared" si="31"/>
        <v>1</v>
      </c>
      <c r="H47" s="863">
        <v>0</v>
      </c>
      <c r="I47" s="864">
        <v>31</v>
      </c>
      <c r="J47" s="865">
        <f t="shared" si="32"/>
        <v>31</v>
      </c>
      <c r="K47" s="863"/>
      <c r="L47" s="864">
        <v>19</v>
      </c>
      <c r="M47" s="865">
        <f t="shared" si="33"/>
        <v>19</v>
      </c>
      <c r="N47" s="863">
        <v>0</v>
      </c>
      <c r="O47" s="864">
        <v>3</v>
      </c>
      <c r="P47" s="865">
        <f t="shared" si="34"/>
        <v>3</v>
      </c>
      <c r="Q47" s="863">
        <v>0</v>
      </c>
      <c r="R47" s="864">
        <v>0</v>
      </c>
      <c r="S47" s="865">
        <f t="shared" si="35"/>
        <v>0</v>
      </c>
      <c r="T47" s="752">
        <f t="shared" si="36"/>
        <v>0</v>
      </c>
      <c r="U47" s="752">
        <f t="shared" si="36"/>
        <v>54</v>
      </c>
      <c r="V47" s="752">
        <f t="shared" si="37"/>
        <v>54</v>
      </c>
    </row>
    <row r="48" spans="1:22">
      <c r="A48" s="862" t="s">
        <v>612</v>
      </c>
      <c r="B48" s="863"/>
      <c r="C48" s="864"/>
      <c r="D48" s="865">
        <f t="shared" si="30"/>
        <v>0</v>
      </c>
      <c r="E48" s="863"/>
      <c r="F48" s="864"/>
      <c r="G48" s="865">
        <f t="shared" si="31"/>
        <v>0</v>
      </c>
      <c r="H48" s="863"/>
      <c r="I48" s="864"/>
      <c r="J48" s="865">
        <f t="shared" si="32"/>
        <v>0</v>
      </c>
      <c r="K48" s="863"/>
      <c r="L48" s="864"/>
      <c r="M48" s="865">
        <f t="shared" si="33"/>
        <v>0</v>
      </c>
      <c r="N48" s="863"/>
      <c r="O48" s="864"/>
      <c r="P48" s="865">
        <f t="shared" si="34"/>
        <v>0</v>
      </c>
      <c r="Q48" s="863">
        <v>1</v>
      </c>
      <c r="R48" s="864">
        <v>6</v>
      </c>
      <c r="S48" s="865">
        <f t="shared" si="35"/>
        <v>7</v>
      </c>
      <c r="T48" s="752">
        <f t="shared" si="36"/>
        <v>1</v>
      </c>
      <c r="U48" s="752">
        <f t="shared" si="36"/>
        <v>6</v>
      </c>
      <c r="V48" s="752">
        <f t="shared" si="37"/>
        <v>7</v>
      </c>
    </row>
    <row r="49" spans="1:22">
      <c r="A49" s="862" t="s">
        <v>6</v>
      </c>
      <c r="B49" s="752">
        <f t="shared" ref="B49:V49" si="38">SUM(B43:B48)</f>
        <v>2</v>
      </c>
      <c r="C49" s="752">
        <f t="shared" si="38"/>
        <v>171</v>
      </c>
      <c r="D49" s="752">
        <f t="shared" si="38"/>
        <v>173</v>
      </c>
      <c r="E49" s="752">
        <f t="shared" si="38"/>
        <v>5</v>
      </c>
      <c r="F49" s="752">
        <f t="shared" si="38"/>
        <v>335</v>
      </c>
      <c r="G49" s="752">
        <f t="shared" si="38"/>
        <v>340</v>
      </c>
      <c r="H49" s="752">
        <f t="shared" si="38"/>
        <v>377</v>
      </c>
      <c r="I49" s="752">
        <f t="shared" si="38"/>
        <v>5261</v>
      </c>
      <c r="J49" s="752">
        <f t="shared" si="38"/>
        <v>5638</v>
      </c>
      <c r="K49" s="752">
        <f t="shared" si="38"/>
        <v>936</v>
      </c>
      <c r="L49" s="752">
        <f t="shared" si="38"/>
        <v>3696</v>
      </c>
      <c r="M49" s="752">
        <f t="shared" si="38"/>
        <v>4632</v>
      </c>
      <c r="N49" s="752">
        <f t="shared" si="38"/>
        <v>17</v>
      </c>
      <c r="O49" s="752">
        <f t="shared" si="38"/>
        <v>97</v>
      </c>
      <c r="P49" s="752">
        <f t="shared" si="38"/>
        <v>114</v>
      </c>
      <c r="Q49" s="752">
        <f t="shared" si="38"/>
        <v>2</v>
      </c>
      <c r="R49" s="752">
        <f t="shared" si="38"/>
        <v>80</v>
      </c>
      <c r="S49" s="752">
        <f t="shared" si="38"/>
        <v>82</v>
      </c>
      <c r="T49" s="752">
        <f t="shared" si="38"/>
        <v>1339</v>
      </c>
      <c r="U49" s="752">
        <f t="shared" si="38"/>
        <v>9640</v>
      </c>
      <c r="V49" s="752">
        <f t="shared" si="38"/>
        <v>10979</v>
      </c>
    </row>
    <row r="50" spans="1:22">
      <c r="A50" s="859" t="s">
        <v>308</v>
      </c>
      <c r="B50" s="859"/>
      <c r="C50" s="859"/>
      <c r="D50" s="859"/>
      <c r="E50" s="859"/>
      <c r="F50" s="859"/>
      <c r="G50" s="859"/>
      <c r="H50" s="859"/>
      <c r="I50" s="859"/>
      <c r="J50" s="859"/>
      <c r="K50" s="859"/>
      <c r="L50" s="859"/>
      <c r="M50" s="859"/>
      <c r="N50" s="859"/>
      <c r="O50" s="859"/>
      <c r="P50" s="859"/>
      <c r="Q50" s="859"/>
      <c r="R50" s="859"/>
      <c r="S50" s="859"/>
      <c r="T50" s="859"/>
      <c r="U50" s="859" t="s">
        <v>27</v>
      </c>
      <c r="V50" s="859"/>
    </row>
    <row r="51" spans="1:22">
      <c r="A51" s="1474" t="s">
        <v>309</v>
      </c>
      <c r="B51" s="1474"/>
      <c r="C51" s="1474"/>
      <c r="D51" s="1474"/>
      <c r="E51" s="1474"/>
      <c r="F51" s="1474"/>
      <c r="G51" s="1474"/>
      <c r="H51" s="1474"/>
      <c r="I51" s="1474"/>
      <c r="J51" s="1474"/>
      <c r="K51" s="1474"/>
      <c r="L51" s="1474"/>
      <c r="M51" s="1474"/>
      <c r="N51" s="1474"/>
      <c r="O51" s="1474"/>
      <c r="P51" s="1474"/>
      <c r="Q51" s="1474"/>
      <c r="R51" s="1474"/>
      <c r="S51" s="1474"/>
      <c r="T51" s="1474"/>
      <c r="U51" s="1474"/>
      <c r="V51" s="1474"/>
    </row>
    <row r="52" spans="1:22">
      <c r="A52" s="1474" t="s">
        <v>310</v>
      </c>
      <c r="B52" s="1474"/>
      <c r="C52" s="1474"/>
      <c r="D52" s="1474"/>
      <c r="E52" s="1474"/>
      <c r="F52" s="1474"/>
      <c r="G52" s="1474"/>
      <c r="H52" s="1474"/>
      <c r="I52" s="1474"/>
      <c r="J52" s="1474"/>
      <c r="K52" s="1474"/>
      <c r="L52" s="1474"/>
      <c r="M52" s="1474"/>
      <c r="N52" s="1474"/>
      <c r="O52" s="1474"/>
      <c r="P52" s="1474"/>
      <c r="Q52" s="1474"/>
      <c r="R52" s="1474"/>
      <c r="S52" s="1474"/>
      <c r="T52" s="1474"/>
      <c r="U52" s="1474"/>
      <c r="V52" s="1474"/>
    </row>
    <row r="53" spans="1:22">
      <c r="A53" s="1472" t="s">
        <v>311</v>
      </c>
      <c r="B53" s="1474" t="s">
        <v>312</v>
      </c>
      <c r="C53" s="1474"/>
      <c r="D53" s="1474"/>
      <c r="E53" s="1474" t="s">
        <v>313</v>
      </c>
      <c r="F53" s="1474"/>
      <c r="G53" s="1474"/>
      <c r="H53" s="1474" t="s">
        <v>314</v>
      </c>
      <c r="I53" s="1474"/>
      <c r="J53" s="1474"/>
      <c r="K53" s="1474" t="s">
        <v>315</v>
      </c>
      <c r="L53" s="1474"/>
      <c r="M53" s="1474"/>
      <c r="N53" s="1474" t="s">
        <v>316</v>
      </c>
      <c r="O53" s="1474"/>
      <c r="P53" s="1474"/>
      <c r="Q53" s="1469" t="s">
        <v>612</v>
      </c>
      <c r="R53" s="1470"/>
      <c r="S53" s="1471"/>
      <c r="T53" s="1474" t="s">
        <v>6</v>
      </c>
      <c r="U53" s="1474"/>
      <c r="V53" s="1474"/>
    </row>
    <row r="54" spans="1:22">
      <c r="A54" s="1473"/>
      <c r="B54" s="861" t="s">
        <v>233</v>
      </c>
      <c r="C54" s="861" t="s">
        <v>232</v>
      </c>
      <c r="D54" s="861" t="s">
        <v>234</v>
      </c>
      <c r="E54" s="861" t="s">
        <v>233</v>
      </c>
      <c r="F54" s="861" t="s">
        <v>232</v>
      </c>
      <c r="G54" s="861" t="s">
        <v>234</v>
      </c>
      <c r="H54" s="861" t="s">
        <v>233</v>
      </c>
      <c r="I54" s="861" t="s">
        <v>232</v>
      </c>
      <c r="J54" s="861" t="s">
        <v>234</v>
      </c>
      <c r="K54" s="861" t="s">
        <v>233</v>
      </c>
      <c r="L54" s="861" t="s">
        <v>232</v>
      </c>
      <c r="M54" s="861" t="s">
        <v>234</v>
      </c>
      <c r="N54" s="861" t="s">
        <v>233</v>
      </c>
      <c r="O54" s="861" t="s">
        <v>232</v>
      </c>
      <c r="P54" s="861" t="s">
        <v>234</v>
      </c>
      <c r="Q54" s="861" t="s">
        <v>233</v>
      </c>
      <c r="R54" s="861" t="s">
        <v>232</v>
      </c>
      <c r="S54" s="861" t="s">
        <v>234</v>
      </c>
      <c r="T54" s="861" t="s">
        <v>233</v>
      </c>
      <c r="U54" s="861" t="s">
        <v>232</v>
      </c>
      <c r="V54" s="861" t="s">
        <v>234</v>
      </c>
    </row>
    <row r="55" spans="1:22">
      <c r="A55" s="862" t="s">
        <v>317</v>
      </c>
      <c r="B55" s="863">
        <v>0</v>
      </c>
      <c r="C55" s="864">
        <v>99</v>
      </c>
      <c r="D55" s="865">
        <f t="shared" ref="D55:D60" si="39">B55+C55</f>
        <v>99</v>
      </c>
      <c r="E55" s="863">
        <v>10</v>
      </c>
      <c r="F55" s="864">
        <v>590</v>
      </c>
      <c r="G55" s="865">
        <f t="shared" ref="G55:G60" si="40">E55+F55</f>
        <v>600</v>
      </c>
      <c r="H55" s="863">
        <v>0</v>
      </c>
      <c r="I55" s="864">
        <v>3085</v>
      </c>
      <c r="J55" s="865">
        <f t="shared" ref="J55:J60" si="41">H55+I55</f>
        <v>3085</v>
      </c>
      <c r="K55" s="863">
        <v>34</v>
      </c>
      <c r="L55" s="864">
        <v>372</v>
      </c>
      <c r="M55" s="865">
        <f t="shared" ref="M55:M60" si="42">K55+L55</f>
        <v>406</v>
      </c>
      <c r="N55" s="863">
        <v>0</v>
      </c>
      <c r="O55" s="864">
        <v>277</v>
      </c>
      <c r="P55" s="865">
        <f t="shared" ref="P55:P60" si="43">N55+O55</f>
        <v>277</v>
      </c>
      <c r="Q55" s="863">
        <v>0</v>
      </c>
      <c r="R55" s="864">
        <v>0</v>
      </c>
      <c r="S55" s="865">
        <f t="shared" ref="S55:S60" si="44">Q55+R55</f>
        <v>0</v>
      </c>
      <c r="T55" s="865">
        <f t="shared" ref="T55:U60" si="45">B55+E55+H55+K55+N55+Q55</f>
        <v>44</v>
      </c>
      <c r="U55" s="865">
        <f t="shared" si="45"/>
        <v>4423</v>
      </c>
      <c r="V55" s="865">
        <f t="shared" ref="V55:V60" si="46">T55+U55</f>
        <v>4467</v>
      </c>
    </row>
    <row r="56" spans="1:22">
      <c r="A56" s="862" t="s">
        <v>318</v>
      </c>
      <c r="B56" s="863">
        <v>37</v>
      </c>
      <c r="C56" s="864">
        <v>245</v>
      </c>
      <c r="D56" s="865">
        <f t="shared" si="39"/>
        <v>282</v>
      </c>
      <c r="E56" s="863">
        <v>105</v>
      </c>
      <c r="F56" s="864">
        <v>916</v>
      </c>
      <c r="G56" s="865">
        <f t="shared" si="40"/>
        <v>1021</v>
      </c>
      <c r="H56" s="863">
        <v>250</v>
      </c>
      <c r="I56" s="864">
        <v>3256</v>
      </c>
      <c r="J56" s="865">
        <f t="shared" si="41"/>
        <v>3506</v>
      </c>
      <c r="K56" s="863">
        <v>143</v>
      </c>
      <c r="L56" s="864">
        <v>819</v>
      </c>
      <c r="M56" s="865">
        <f t="shared" si="42"/>
        <v>962</v>
      </c>
      <c r="N56" s="863">
        <v>5</v>
      </c>
      <c r="O56" s="864">
        <v>158</v>
      </c>
      <c r="P56" s="865">
        <f t="shared" si="43"/>
        <v>163</v>
      </c>
      <c r="Q56" s="863">
        <v>1</v>
      </c>
      <c r="R56" s="864"/>
      <c r="S56" s="865">
        <f t="shared" si="44"/>
        <v>1</v>
      </c>
      <c r="T56" s="865">
        <f t="shared" si="45"/>
        <v>541</v>
      </c>
      <c r="U56" s="865">
        <f t="shared" si="45"/>
        <v>5394</v>
      </c>
      <c r="V56" s="865">
        <f t="shared" si="46"/>
        <v>5935</v>
      </c>
    </row>
    <row r="57" spans="1:22">
      <c r="A57" s="862" t="s">
        <v>319</v>
      </c>
      <c r="B57" s="863">
        <v>76</v>
      </c>
      <c r="C57" s="864">
        <v>148</v>
      </c>
      <c r="D57" s="865">
        <f t="shared" si="39"/>
        <v>224</v>
      </c>
      <c r="E57" s="863">
        <v>197</v>
      </c>
      <c r="F57" s="864">
        <v>738</v>
      </c>
      <c r="G57" s="865">
        <f t="shared" si="40"/>
        <v>935</v>
      </c>
      <c r="H57" s="863">
        <v>389</v>
      </c>
      <c r="I57" s="864">
        <v>1610</v>
      </c>
      <c r="J57" s="865">
        <f t="shared" si="41"/>
        <v>1999</v>
      </c>
      <c r="K57" s="863">
        <v>292</v>
      </c>
      <c r="L57" s="864">
        <v>670</v>
      </c>
      <c r="M57" s="865">
        <f t="shared" si="42"/>
        <v>962</v>
      </c>
      <c r="N57" s="863">
        <v>18</v>
      </c>
      <c r="O57" s="864">
        <v>87</v>
      </c>
      <c r="P57" s="865">
        <f t="shared" si="43"/>
        <v>105</v>
      </c>
      <c r="Q57" s="863">
        <v>1</v>
      </c>
      <c r="R57" s="864">
        <v>2</v>
      </c>
      <c r="S57" s="865">
        <f t="shared" si="44"/>
        <v>3</v>
      </c>
      <c r="T57" s="865">
        <f t="shared" si="45"/>
        <v>973</v>
      </c>
      <c r="U57" s="865">
        <f t="shared" si="45"/>
        <v>3255</v>
      </c>
      <c r="V57" s="865">
        <f t="shared" si="46"/>
        <v>4228</v>
      </c>
    </row>
    <row r="58" spans="1:22">
      <c r="A58" s="862">
        <v>40</v>
      </c>
      <c r="B58" s="863">
        <v>14</v>
      </c>
      <c r="C58" s="864">
        <v>17</v>
      </c>
      <c r="D58" s="865">
        <f t="shared" si="39"/>
        <v>31</v>
      </c>
      <c r="E58" s="863">
        <v>29</v>
      </c>
      <c r="F58" s="864">
        <v>89</v>
      </c>
      <c r="G58" s="865">
        <f t="shared" si="40"/>
        <v>118</v>
      </c>
      <c r="H58" s="863">
        <v>87</v>
      </c>
      <c r="I58" s="864">
        <v>214</v>
      </c>
      <c r="J58" s="865">
        <f t="shared" si="41"/>
        <v>301</v>
      </c>
      <c r="K58" s="863">
        <v>32</v>
      </c>
      <c r="L58" s="864">
        <v>255</v>
      </c>
      <c r="M58" s="865">
        <f t="shared" si="42"/>
        <v>287</v>
      </c>
      <c r="N58" s="863">
        <v>13</v>
      </c>
      <c r="O58" s="864">
        <v>8</v>
      </c>
      <c r="P58" s="865">
        <f t="shared" si="43"/>
        <v>21</v>
      </c>
      <c r="Q58" s="863">
        <v>1</v>
      </c>
      <c r="R58" s="864">
        <v>2</v>
      </c>
      <c r="S58" s="865">
        <f t="shared" si="44"/>
        <v>3</v>
      </c>
      <c r="T58" s="865">
        <f t="shared" si="45"/>
        <v>176</v>
      </c>
      <c r="U58" s="865">
        <f t="shared" si="45"/>
        <v>585</v>
      </c>
      <c r="V58" s="865">
        <f t="shared" si="46"/>
        <v>761</v>
      </c>
    </row>
    <row r="59" spans="1:22">
      <c r="A59" s="862" t="s">
        <v>320</v>
      </c>
      <c r="B59" s="863">
        <v>0</v>
      </c>
      <c r="C59" s="864">
        <v>2</v>
      </c>
      <c r="D59" s="865">
        <f t="shared" si="39"/>
        <v>2</v>
      </c>
      <c r="E59" s="863">
        <v>2</v>
      </c>
      <c r="F59" s="864">
        <v>5</v>
      </c>
      <c r="G59" s="865">
        <f t="shared" si="40"/>
        <v>7</v>
      </c>
      <c r="H59" s="863">
        <v>13</v>
      </c>
      <c r="I59" s="864">
        <v>0</v>
      </c>
      <c r="J59" s="865">
        <f t="shared" si="41"/>
        <v>13</v>
      </c>
      <c r="K59" s="863">
        <v>2</v>
      </c>
      <c r="L59" s="864">
        <v>0</v>
      </c>
      <c r="M59" s="865">
        <f t="shared" si="42"/>
        <v>2</v>
      </c>
      <c r="N59" s="863">
        <v>6</v>
      </c>
      <c r="O59" s="864">
        <v>0</v>
      </c>
      <c r="P59" s="865">
        <f t="shared" si="43"/>
        <v>6</v>
      </c>
      <c r="Q59" s="863">
        <v>0</v>
      </c>
      <c r="R59" s="864">
        <v>0</v>
      </c>
      <c r="S59" s="865">
        <f t="shared" si="44"/>
        <v>0</v>
      </c>
      <c r="T59" s="865">
        <f t="shared" si="45"/>
        <v>23</v>
      </c>
      <c r="U59" s="865">
        <f t="shared" si="45"/>
        <v>7</v>
      </c>
      <c r="V59" s="865">
        <f t="shared" si="46"/>
        <v>30</v>
      </c>
    </row>
    <row r="60" spans="1:22">
      <c r="A60" s="862" t="s">
        <v>612</v>
      </c>
      <c r="B60" s="863"/>
      <c r="C60" s="864"/>
      <c r="D60" s="865">
        <f t="shared" si="39"/>
        <v>0</v>
      </c>
      <c r="E60" s="863">
        <v>1</v>
      </c>
      <c r="F60" s="864"/>
      <c r="G60" s="865">
        <f t="shared" si="40"/>
        <v>1</v>
      </c>
      <c r="H60" s="863"/>
      <c r="I60" s="864"/>
      <c r="J60" s="865">
        <f t="shared" si="41"/>
        <v>0</v>
      </c>
      <c r="K60" s="863"/>
      <c r="L60" s="864"/>
      <c r="M60" s="865">
        <f t="shared" si="42"/>
        <v>0</v>
      </c>
      <c r="N60" s="863"/>
      <c r="O60" s="864"/>
      <c r="P60" s="865">
        <f t="shared" si="43"/>
        <v>0</v>
      </c>
      <c r="Q60" s="863"/>
      <c r="R60" s="864">
        <v>1</v>
      </c>
      <c r="S60" s="865">
        <f t="shared" si="44"/>
        <v>1</v>
      </c>
      <c r="T60" s="865">
        <f t="shared" si="45"/>
        <v>1</v>
      </c>
      <c r="U60" s="865">
        <f t="shared" si="45"/>
        <v>1</v>
      </c>
      <c r="V60" s="865">
        <f t="shared" si="46"/>
        <v>2</v>
      </c>
    </row>
    <row r="61" spans="1:22">
      <c r="A61" s="862" t="s">
        <v>6</v>
      </c>
      <c r="B61" s="865">
        <f t="shared" ref="B61:S61" si="47">SUM(B55:B60)</f>
        <v>127</v>
      </c>
      <c r="C61" s="865">
        <f t="shared" si="47"/>
        <v>511</v>
      </c>
      <c r="D61" s="865">
        <f t="shared" si="47"/>
        <v>638</v>
      </c>
      <c r="E61" s="865">
        <f t="shared" si="47"/>
        <v>344</v>
      </c>
      <c r="F61" s="865">
        <f t="shared" si="47"/>
        <v>2338</v>
      </c>
      <c r="G61" s="865">
        <f t="shared" si="47"/>
        <v>2682</v>
      </c>
      <c r="H61" s="865">
        <f t="shared" si="47"/>
        <v>739</v>
      </c>
      <c r="I61" s="865">
        <f t="shared" si="47"/>
        <v>8165</v>
      </c>
      <c r="J61" s="865">
        <f t="shared" si="47"/>
        <v>8904</v>
      </c>
      <c r="K61" s="865">
        <f t="shared" si="47"/>
        <v>503</v>
      </c>
      <c r="L61" s="865">
        <f t="shared" si="47"/>
        <v>2116</v>
      </c>
      <c r="M61" s="865">
        <f t="shared" si="47"/>
        <v>2619</v>
      </c>
      <c r="N61" s="865">
        <f t="shared" si="47"/>
        <v>42</v>
      </c>
      <c r="O61" s="865">
        <f t="shared" si="47"/>
        <v>530</v>
      </c>
      <c r="P61" s="865">
        <f t="shared" si="47"/>
        <v>572</v>
      </c>
      <c r="Q61" s="865">
        <f t="shared" si="47"/>
        <v>3</v>
      </c>
      <c r="R61" s="865">
        <f t="shared" si="47"/>
        <v>5</v>
      </c>
      <c r="S61" s="865">
        <f t="shared" si="47"/>
        <v>8</v>
      </c>
      <c r="T61" s="865">
        <f>SUM(T55:T60)</f>
        <v>1758</v>
      </c>
      <c r="U61" s="865">
        <f>SUM(U55:U60)</f>
        <v>13665</v>
      </c>
      <c r="V61" s="865">
        <f>SUM(V55:V60)</f>
        <v>15423</v>
      </c>
    </row>
    <row r="62" spans="1:22">
      <c r="A62" s="859" t="s">
        <v>308</v>
      </c>
      <c r="B62" s="859"/>
      <c r="C62" s="859"/>
      <c r="D62" s="859"/>
      <c r="E62" s="859"/>
      <c r="F62" s="859"/>
      <c r="G62" s="859"/>
      <c r="H62" s="859"/>
      <c r="I62" s="859"/>
      <c r="J62" s="859"/>
      <c r="K62" s="859"/>
      <c r="L62" s="859"/>
      <c r="M62" s="859"/>
      <c r="N62" s="859"/>
      <c r="O62" s="859"/>
      <c r="P62" s="859"/>
      <c r="Q62" s="859"/>
      <c r="R62" s="859"/>
      <c r="S62" s="859"/>
      <c r="T62" s="859"/>
      <c r="U62" s="859" t="s">
        <v>29</v>
      </c>
      <c r="V62" s="859"/>
    </row>
    <row r="63" spans="1:22">
      <c r="A63" s="1469" t="s">
        <v>309</v>
      </c>
      <c r="B63" s="1470"/>
      <c r="C63" s="1470"/>
      <c r="D63" s="1470"/>
      <c r="E63" s="1470"/>
      <c r="F63" s="1470"/>
      <c r="G63" s="1470"/>
      <c r="H63" s="1470"/>
      <c r="I63" s="1470"/>
      <c r="J63" s="1470"/>
      <c r="K63" s="1470"/>
      <c r="L63" s="1470"/>
      <c r="M63" s="1470"/>
      <c r="N63" s="1470"/>
      <c r="O63" s="1470"/>
      <c r="P63" s="1470"/>
      <c r="Q63" s="1470"/>
      <c r="R63" s="1470"/>
      <c r="S63" s="1470"/>
      <c r="T63" s="1470"/>
      <c r="U63" s="1470"/>
      <c r="V63" s="1471"/>
    </row>
    <row r="64" spans="1:22">
      <c r="A64" s="1469" t="s">
        <v>310</v>
      </c>
      <c r="B64" s="1470"/>
      <c r="C64" s="1470"/>
      <c r="D64" s="1470"/>
      <c r="E64" s="1470"/>
      <c r="F64" s="1470"/>
      <c r="G64" s="1470"/>
      <c r="H64" s="1470"/>
      <c r="I64" s="1470"/>
      <c r="J64" s="1470"/>
      <c r="K64" s="1470"/>
      <c r="L64" s="1470"/>
      <c r="M64" s="1470"/>
      <c r="N64" s="1470"/>
      <c r="O64" s="1470"/>
      <c r="P64" s="1470"/>
      <c r="Q64" s="1470"/>
      <c r="R64" s="1470"/>
      <c r="S64" s="1470"/>
      <c r="T64" s="1470"/>
      <c r="U64" s="1470"/>
      <c r="V64" s="1471"/>
    </row>
    <row r="65" spans="1:22">
      <c r="A65" s="1472" t="s">
        <v>311</v>
      </c>
      <c r="B65" s="1474" t="s">
        <v>312</v>
      </c>
      <c r="C65" s="1474"/>
      <c r="D65" s="1474"/>
      <c r="E65" s="1474" t="s">
        <v>313</v>
      </c>
      <c r="F65" s="1474"/>
      <c r="G65" s="1474"/>
      <c r="H65" s="1474" t="s">
        <v>314</v>
      </c>
      <c r="I65" s="1474"/>
      <c r="J65" s="1474"/>
      <c r="K65" s="1474" t="s">
        <v>315</v>
      </c>
      <c r="L65" s="1474"/>
      <c r="M65" s="1474"/>
      <c r="N65" s="1474" t="s">
        <v>316</v>
      </c>
      <c r="O65" s="1474"/>
      <c r="P65" s="1474"/>
      <c r="Q65" s="1469" t="s">
        <v>612</v>
      </c>
      <c r="R65" s="1470"/>
      <c r="S65" s="1471"/>
      <c r="T65" s="1469" t="s">
        <v>6</v>
      </c>
      <c r="U65" s="1470"/>
      <c r="V65" s="1471"/>
    </row>
    <row r="66" spans="1:22">
      <c r="A66" s="1473"/>
      <c r="B66" s="861" t="s">
        <v>233</v>
      </c>
      <c r="C66" s="861" t="s">
        <v>232</v>
      </c>
      <c r="D66" s="861" t="s">
        <v>234</v>
      </c>
      <c r="E66" s="861" t="s">
        <v>233</v>
      </c>
      <c r="F66" s="861" t="s">
        <v>232</v>
      </c>
      <c r="G66" s="861" t="s">
        <v>234</v>
      </c>
      <c r="H66" s="861" t="s">
        <v>233</v>
      </c>
      <c r="I66" s="861" t="s">
        <v>232</v>
      </c>
      <c r="J66" s="861" t="s">
        <v>234</v>
      </c>
      <c r="K66" s="861" t="s">
        <v>233</v>
      </c>
      <c r="L66" s="861" t="s">
        <v>232</v>
      </c>
      <c r="M66" s="861" t="s">
        <v>234</v>
      </c>
      <c r="N66" s="861" t="s">
        <v>233</v>
      </c>
      <c r="O66" s="861" t="s">
        <v>232</v>
      </c>
      <c r="P66" s="861" t="s">
        <v>234</v>
      </c>
      <c r="Q66" s="861" t="s">
        <v>233</v>
      </c>
      <c r="R66" s="861" t="s">
        <v>232</v>
      </c>
      <c r="S66" s="861" t="s">
        <v>234</v>
      </c>
      <c r="T66" s="861" t="s">
        <v>233</v>
      </c>
      <c r="U66" s="861" t="s">
        <v>232</v>
      </c>
      <c r="V66" s="861" t="s">
        <v>234</v>
      </c>
    </row>
    <row r="67" spans="1:22">
      <c r="A67" s="862" t="s">
        <v>317</v>
      </c>
      <c r="B67" s="863">
        <v>2</v>
      </c>
      <c r="C67" s="864">
        <v>11</v>
      </c>
      <c r="D67" s="865">
        <f t="shared" ref="D67:D72" si="48">B67+C67</f>
        <v>13</v>
      </c>
      <c r="E67" s="863">
        <v>0</v>
      </c>
      <c r="F67" s="864">
        <v>4</v>
      </c>
      <c r="G67" s="865">
        <f t="shared" ref="G67:G72" si="49">E67+F67</f>
        <v>4</v>
      </c>
      <c r="H67" s="863">
        <v>0</v>
      </c>
      <c r="I67" s="863">
        <v>14</v>
      </c>
      <c r="J67" s="865">
        <f t="shared" ref="J67:J72" si="50">H67+I67</f>
        <v>14</v>
      </c>
      <c r="K67" s="863">
        <v>1</v>
      </c>
      <c r="L67" s="864">
        <v>12</v>
      </c>
      <c r="M67" s="865">
        <f t="shared" ref="M67:M72" si="51">K67+L67</f>
        <v>13</v>
      </c>
      <c r="N67" s="863">
        <v>0</v>
      </c>
      <c r="O67" s="864">
        <v>0</v>
      </c>
      <c r="P67" s="865">
        <f t="shared" ref="P67:P72" si="52">N67+O67</f>
        <v>0</v>
      </c>
      <c r="Q67" s="865">
        <v>0</v>
      </c>
      <c r="R67" s="865">
        <v>3</v>
      </c>
      <c r="S67" s="865">
        <f t="shared" ref="S67:S72" si="53">Q67+R67</f>
        <v>3</v>
      </c>
      <c r="T67" s="865">
        <f t="shared" ref="T67:U72" si="54">B67+E67+H67+K67+N67+Q67</f>
        <v>3</v>
      </c>
      <c r="U67" s="865">
        <f t="shared" si="54"/>
        <v>44</v>
      </c>
      <c r="V67" s="865">
        <f t="shared" ref="V67:V72" si="55">T67+U67</f>
        <v>47</v>
      </c>
    </row>
    <row r="68" spans="1:22">
      <c r="A68" s="862" t="s">
        <v>318</v>
      </c>
      <c r="B68" s="863">
        <v>1</v>
      </c>
      <c r="C68" s="864">
        <v>5</v>
      </c>
      <c r="D68" s="865">
        <f t="shared" si="48"/>
        <v>6</v>
      </c>
      <c r="E68" s="863">
        <v>6</v>
      </c>
      <c r="F68" s="864">
        <v>41</v>
      </c>
      <c r="G68" s="865">
        <f t="shared" si="49"/>
        <v>47</v>
      </c>
      <c r="H68" s="863">
        <v>51</v>
      </c>
      <c r="I68" s="863">
        <v>549</v>
      </c>
      <c r="J68" s="865">
        <f t="shared" si="50"/>
        <v>600</v>
      </c>
      <c r="K68" s="863">
        <v>33</v>
      </c>
      <c r="L68" s="864">
        <v>161</v>
      </c>
      <c r="M68" s="865">
        <f t="shared" si="51"/>
        <v>194</v>
      </c>
      <c r="N68" s="863">
        <v>0</v>
      </c>
      <c r="O68" s="864">
        <v>4</v>
      </c>
      <c r="P68" s="865">
        <f t="shared" si="52"/>
        <v>4</v>
      </c>
      <c r="Q68" s="865">
        <v>1</v>
      </c>
      <c r="R68" s="865">
        <v>13</v>
      </c>
      <c r="S68" s="865">
        <f t="shared" si="53"/>
        <v>14</v>
      </c>
      <c r="T68" s="865">
        <f t="shared" si="54"/>
        <v>92</v>
      </c>
      <c r="U68" s="865">
        <f t="shared" si="54"/>
        <v>773</v>
      </c>
      <c r="V68" s="865">
        <f t="shared" si="55"/>
        <v>865</v>
      </c>
    </row>
    <row r="69" spans="1:22">
      <c r="A69" s="862" t="s">
        <v>319</v>
      </c>
      <c r="B69" s="863">
        <v>0</v>
      </c>
      <c r="C69" s="864">
        <v>3</v>
      </c>
      <c r="D69" s="865">
        <f t="shared" si="48"/>
        <v>3</v>
      </c>
      <c r="E69" s="863">
        <v>1</v>
      </c>
      <c r="F69" s="864">
        <v>29</v>
      </c>
      <c r="G69" s="865">
        <f t="shared" si="49"/>
        <v>30</v>
      </c>
      <c r="H69" s="863">
        <v>129</v>
      </c>
      <c r="I69" s="863">
        <v>1801</v>
      </c>
      <c r="J69" s="865">
        <f t="shared" si="50"/>
        <v>1930</v>
      </c>
      <c r="K69" s="863">
        <v>119</v>
      </c>
      <c r="L69" s="864">
        <v>1496</v>
      </c>
      <c r="M69" s="865">
        <f t="shared" si="51"/>
        <v>1615</v>
      </c>
      <c r="N69" s="863">
        <v>1</v>
      </c>
      <c r="O69" s="864">
        <v>43</v>
      </c>
      <c r="P69" s="865">
        <f t="shared" si="52"/>
        <v>44</v>
      </c>
      <c r="Q69" s="865">
        <v>0</v>
      </c>
      <c r="R69" s="865">
        <v>9</v>
      </c>
      <c r="S69" s="865">
        <f t="shared" si="53"/>
        <v>9</v>
      </c>
      <c r="T69" s="865">
        <f t="shared" si="54"/>
        <v>250</v>
      </c>
      <c r="U69" s="865">
        <f t="shared" si="54"/>
        <v>3381</v>
      </c>
      <c r="V69" s="865">
        <f t="shared" si="55"/>
        <v>3631</v>
      </c>
    </row>
    <row r="70" spans="1:22">
      <c r="A70" s="862">
        <v>40</v>
      </c>
      <c r="B70" s="863">
        <v>0</v>
      </c>
      <c r="C70" s="864">
        <v>0</v>
      </c>
      <c r="D70" s="865">
        <f t="shared" si="48"/>
        <v>0</v>
      </c>
      <c r="E70" s="863">
        <v>0</v>
      </c>
      <c r="F70" s="864">
        <v>0</v>
      </c>
      <c r="G70" s="865">
        <f t="shared" si="49"/>
        <v>0</v>
      </c>
      <c r="H70" s="863">
        <v>7</v>
      </c>
      <c r="I70" s="863">
        <v>65</v>
      </c>
      <c r="J70" s="865">
        <f t="shared" si="50"/>
        <v>72</v>
      </c>
      <c r="K70" s="863">
        <v>7</v>
      </c>
      <c r="L70" s="864">
        <v>112</v>
      </c>
      <c r="M70" s="865">
        <f t="shared" si="51"/>
        <v>119</v>
      </c>
      <c r="N70" s="863">
        <v>1</v>
      </c>
      <c r="O70" s="864">
        <v>5</v>
      </c>
      <c r="P70" s="865">
        <f t="shared" si="52"/>
        <v>6</v>
      </c>
      <c r="Q70" s="865">
        <v>0</v>
      </c>
      <c r="R70" s="865">
        <v>0</v>
      </c>
      <c r="S70" s="865">
        <f t="shared" si="53"/>
        <v>0</v>
      </c>
      <c r="T70" s="865">
        <f t="shared" si="54"/>
        <v>15</v>
      </c>
      <c r="U70" s="865">
        <f t="shared" si="54"/>
        <v>182</v>
      </c>
      <c r="V70" s="865">
        <f t="shared" si="55"/>
        <v>197</v>
      </c>
    </row>
    <row r="71" spans="1:22">
      <c r="A71" s="862" t="s">
        <v>320</v>
      </c>
      <c r="B71" s="863">
        <v>0</v>
      </c>
      <c r="C71" s="864">
        <v>0</v>
      </c>
      <c r="D71" s="865">
        <f t="shared" si="48"/>
        <v>0</v>
      </c>
      <c r="E71" s="863">
        <v>0</v>
      </c>
      <c r="F71" s="864">
        <v>0</v>
      </c>
      <c r="G71" s="865">
        <f t="shared" si="49"/>
        <v>0</v>
      </c>
      <c r="H71" s="863">
        <v>0</v>
      </c>
      <c r="I71" s="863">
        <v>12</v>
      </c>
      <c r="J71" s="865">
        <f t="shared" si="50"/>
        <v>12</v>
      </c>
      <c r="K71" s="863">
        <v>1</v>
      </c>
      <c r="L71" s="864">
        <v>7</v>
      </c>
      <c r="M71" s="865">
        <f t="shared" si="51"/>
        <v>8</v>
      </c>
      <c r="N71" s="863">
        <v>0</v>
      </c>
      <c r="O71" s="864">
        <v>0</v>
      </c>
      <c r="P71" s="865">
        <f t="shared" si="52"/>
        <v>0</v>
      </c>
      <c r="Q71" s="865">
        <v>0</v>
      </c>
      <c r="R71" s="865">
        <v>0</v>
      </c>
      <c r="S71" s="865">
        <f t="shared" si="53"/>
        <v>0</v>
      </c>
      <c r="T71" s="865">
        <f t="shared" si="54"/>
        <v>1</v>
      </c>
      <c r="U71" s="865">
        <f t="shared" si="54"/>
        <v>19</v>
      </c>
      <c r="V71" s="865">
        <f t="shared" si="55"/>
        <v>20</v>
      </c>
    </row>
    <row r="72" spans="1:22">
      <c r="A72" s="862" t="s">
        <v>612</v>
      </c>
      <c r="B72" s="863">
        <v>0</v>
      </c>
      <c r="C72" s="864">
        <v>0</v>
      </c>
      <c r="D72" s="865">
        <f t="shared" si="48"/>
        <v>0</v>
      </c>
      <c r="E72" s="863">
        <v>0</v>
      </c>
      <c r="F72" s="864">
        <v>0</v>
      </c>
      <c r="G72" s="865">
        <f t="shared" si="49"/>
        <v>0</v>
      </c>
      <c r="H72" s="863">
        <v>0</v>
      </c>
      <c r="I72" s="863">
        <v>0</v>
      </c>
      <c r="J72" s="865">
        <f t="shared" si="50"/>
        <v>0</v>
      </c>
      <c r="K72" s="863">
        <v>0</v>
      </c>
      <c r="L72" s="864">
        <v>0</v>
      </c>
      <c r="M72" s="865">
        <f t="shared" si="51"/>
        <v>0</v>
      </c>
      <c r="N72" s="863">
        <v>0</v>
      </c>
      <c r="O72" s="864">
        <v>0</v>
      </c>
      <c r="P72" s="865">
        <f t="shared" si="52"/>
        <v>0</v>
      </c>
      <c r="Q72" s="865">
        <v>3</v>
      </c>
      <c r="R72" s="865">
        <v>12</v>
      </c>
      <c r="S72" s="865">
        <f t="shared" si="53"/>
        <v>15</v>
      </c>
      <c r="T72" s="865">
        <f t="shared" si="54"/>
        <v>3</v>
      </c>
      <c r="U72" s="865">
        <f t="shared" si="54"/>
        <v>12</v>
      </c>
      <c r="V72" s="865">
        <f t="shared" si="55"/>
        <v>15</v>
      </c>
    </row>
    <row r="73" spans="1:22">
      <c r="A73" s="862" t="s">
        <v>6</v>
      </c>
      <c r="B73" s="865">
        <f t="shared" ref="B73:V73" si="56">SUM(B67:B72)</f>
        <v>3</v>
      </c>
      <c r="C73" s="865">
        <f t="shared" si="56"/>
        <v>19</v>
      </c>
      <c r="D73" s="865">
        <f t="shared" si="56"/>
        <v>22</v>
      </c>
      <c r="E73" s="865">
        <f t="shared" si="56"/>
        <v>7</v>
      </c>
      <c r="F73" s="865">
        <f t="shared" si="56"/>
        <v>74</v>
      </c>
      <c r="G73" s="865">
        <f t="shared" si="56"/>
        <v>81</v>
      </c>
      <c r="H73" s="865">
        <f t="shared" si="56"/>
        <v>187</v>
      </c>
      <c r="I73" s="865">
        <f t="shared" si="56"/>
        <v>2441</v>
      </c>
      <c r="J73" s="865">
        <f t="shared" si="56"/>
        <v>2628</v>
      </c>
      <c r="K73" s="865">
        <f t="shared" si="56"/>
        <v>161</v>
      </c>
      <c r="L73" s="865">
        <f t="shared" si="56"/>
        <v>1788</v>
      </c>
      <c r="M73" s="865">
        <f t="shared" si="56"/>
        <v>1949</v>
      </c>
      <c r="N73" s="865">
        <f t="shared" si="56"/>
        <v>2</v>
      </c>
      <c r="O73" s="865">
        <f t="shared" si="56"/>
        <v>52</v>
      </c>
      <c r="P73" s="865">
        <f t="shared" si="56"/>
        <v>54</v>
      </c>
      <c r="Q73" s="865">
        <f t="shared" si="56"/>
        <v>4</v>
      </c>
      <c r="R73" s="865">
        <f t="shared" si="56"/>
        <v>37</v>
      </c>
      <c r="S73" s="865">
        <f t="shared" si="56"/>
        <v>41</v>
      </c>
      <c r="T73" s="865">
        <f t="shared" si="56"/>
        <v>364</v>
      </c>
      <c r="U73" s="865">
        <f t="shared" si="56"/>
        <v>4411</v>
      </c>
      <c r="V73" s="865">
        <f t="shared" si="56"/>
        <v>4775</v>
      </c>
    </row>
    <row r="74" spans="1:22">
      <c r="A74" s="859" t="s">
        <v>308</v>
      </c>
      <c r="B74" s="859"/>
      <c r="C74" s="859"/>
      <c r="D74" s="859"/>
      <c r="E74" s="859"/>
      <c r="F74" s="859"/>
      <c r="G74" s="859"/>
      <c r="H74" s="859"/>
      <c r="I74" s="859"/>
      <c r="J74" s="859"/>
      <c r="K74" s="859"/>
      <c r="L74" s="859"/>
      <c r="M74" s="859"/>
      <c r="N74" s="859"/>
      <c r="O74" s="859"/>
      <c r="P74" s="859"/>
      <c r="Q74" s="859"/>
      <c r="R74" s="859"/>
      <c r="S74" s="859"/>
      <c r="T74" s="859"/>
      <c r="U74" s="859" t="s">
        <v>141</v>
      </c>
      <c r="V74" s="859"/>
    </row>
    <row r="75" spans="1:22">
      <c r="A75" s="1469" t="s">
        <v>309</v>
      </c>
      <c r="B75" s="1470"/>
      <c r="C75" s="1470"/>
      <c r="D75" s="1470"/>
      <c r="E75" s="1470"/>
      <c r="F75" s="1470"/>
      <c r="G75" s="1470"/>
      <c r="H75" s="1470"/>
      <c r="I75" s="1470"/>
      <c r="J75" s="1470"/>
      <c r="K75" s="1470"/>
      <c r="L75" s="1470"/>
      <c r="M75" s="1470"/>
      <c r="N75" s="1470"/>
      <c r="O75" s="1470"/>
      <c r="P75" s="1470"/>
      <c r="Q75" s="1470"/>
      <c r="R75" s="1470"/>
      <c r="S75" s="1470"/>
      <c r="T75" s="1470"/>
      <c r="U75" s="1470"/>
      <c r="V75" s="1471"/>
    </row>
    <row r="76" spans="1:22">
      <c r="A76" s="1469" t="s">
        <v>310</v>
      </c>
      <c r="B76" s="1470"/>
      <c r="C76" s="1470"/>
      <c r="D76" s="1470"/>
      <c r="E76" s="1470"/>
      <c r="F76" s="1470"/>
      <c r="G76" s="1470"/>
      <c r="H76" s="1470"/>
      <c r="I76" s="1470"/>
      <c r="J76" s="1470"/>
      <c r="K76" s="1470"/>
      <c r="L76" s="1470"/>
      <c r="M76" s="1470"/>
      <c r="N76" s="1470"/>
      <c r="O76" s="1470"/>
      <c r="P76" s="1470"/>
      <c r="Q76" s="1470"/>
      <c r="R76" s="1470"/>
      <c r="S76" s="1470"/>
      <c r="T76" s="1470"/>
      <c r="U76" s="1470"/>
      <c r="V76" s="1471"/>
    </row>
    <row r="77" spans="1:22">
      <c r="A77" s="1472" t="s">
        <v>311</v>
      </c>
      <c r="B77" s="1474" t="s">
        <v>312</v>
      </c>
      <c r="C77" s="1474"/>
      <c r="D77" s="1474"/>
      <c r="E77" s="1474" t="s">
        <v>313</v>
      </c>
      <c r="F77" s="1474"/>
      <c r="G77" s="1474"/>
      <c r="H77" s="1474" t="s">
        <v>314</v>
      </c>
      <c r="I77" s="1474"/>
      <c r="J77" s="1474"/>
      <c r="K77" s="1474" t="s">
        <v>315</v>
      </c>
      <c r="L77" s="1474"/>
      <c r="M77" s="1474"/>
      <c r="N77" s="1474" t="s">
        <v>316</v>
      </c>
      <c r="O77" s="1474"/>
      <c r="P77" s="1474"/>
      <c r="Q77" s="1469" t="s">
        <v>612</v>
      </c>
      <c r="R77" s="1470"/>
      <c r="S77" s="1471"/>
      <c r="T77" s="1469" t="s">
        <v>6</v>
      </c>
      <c r="U77" s="1470"/>
      <c r="V77" s="1471"/>
    </row>
    <row r="78" spans="1:22">
      <c r="A78" s="1473"/>
      <c r="B78" s="861" t="s">
        <v>233</v>
      </c>
      <c r="C78" s="861" t="s">
        <v>232</v>
      </c>
      <c r="D78" s="861" t="s">
        <v>234</v>
      </c>
      <c r="E78" s="861" t="s">
        <v>233</v>
      </c>
      <c r="F78" s="861" t="s">
        <v>232</v>
      </c>
      <c r="G78" s="861" t="s">
        <v>234</v>
      </c>
      <c r="H78" s="861" t="s">
        <v>233</v>
      </c>
      <c r="I78" s="861" t="s">
        <v>232</v>
      </c>
      <c r="J78" s="861" t="s">
        <v>234</v>
      </c>
      <c r="K78" s="861" t="s">
        <v>233</v>
      </c>
      <c r="L78" s="861" t="s">
        <v>232</v>
      </c>
      <c r="M78" s="861" t="s">
        <v>234</v>
      </c>
      <c r="N78" s="861" t="s">
        <v>233</v>
      </c>
      <c r="O78" s="861" t="s">
        <v>232</v>
      </c>
      <c r="P78" s="861" t="s">
        <v>234</v>
      </c>
      <c r="Q78" s="861" t="s">
        <v>233</v>
      </c>
      <c r="R78" s="861" t="s">
        <v>232</v>
      </c>
      <c r="S78" s="861" t="s">
        <v>234</v>
      </c>
      <c r="T78" s="861" t="s">
        <v>233</v>
      </c>
      <c r="U78" s="861" t="s">
        <v>232</v>
      </c>
      <c r="V78" s="861" t="s">
        <v>234</v>
      </c>
    </row>
    <row r="79" spans="1:22">
      <c r="A79" s="862" t="s">
        <v>317</v>
      </c>
      <c r="B79" s="863">
        <v>1</v>
      </c>
      <c r="C79" s="864">
        <v>37</v>
      </c>
      <c r="D79" s="865">
        <f t="shared" ref="D79:D84" si="57">B79+C79</f>
        <v>38</v>
      </c>
      <c r="E79" s="863">
        <v>74</v>
      </c>
      <c r="F79" s="864">
        <v>117</v>
      </c>
      <c r="G79" s="865">
        <f t="shared" ref="G79:G84" si="58">E79+F79</f>
        <v>191</v>
      </c>
      <c r="H79" s="863">
        <v>101</v>
      </c>
      <c r="I79" s="864">
        <v>588</v>
      </c>
      <c r="J79" s="865">
        <f t="shared" ref="J79:J84" si="59">H79+I79</f>
        <v>689</v>
      </c>
      <c r="K79" s="863">
        <v>0</v>
      </c>
      <c r="L79" s="864">
        <v>0</v>
      </c>
      <c r="M79" s="865">
        <f t="shared" ref="M79:M84" si="60">K79+L79</f>
        <v>0</v>
      </c>
      <c r="N79" s="863">
        <v>0</v>
      </c>
      <c r="O79" s="864">
        <v>0</v>
      </c>
      <c r="P79" s="865">
        <f t="shared" ref="P79:P84" si="61">N79+O79</f>
        <v>0</v>
      </c>
      <c r="Q79" s="865"/>
      <c r="R79" s="865"/>
      <c r="S79" s="865">
        <f t="shared" ref="S79:S84" si="62">Q79+R79</f>
        <v>0</v>
      </c>
      <c r="T79" s="865">
        <f t="shared" ref="T79:U84" si="63">B79+E79+H79+K79+N79+Q79</f>
        <v>176</v>
      </c>
      <c r="U79" s="865">
        <f t="shared" si="63"/>
        <v>742</v>
      </c>
      <c r="V79" s="865">
        <f t="shared" ref="V79:V84" si="64">T79+U79</f>
        <v>918</v>
      </c>
    </row>
    <row r="80" spans="1:22">
      <c r="A80" s="862" t="s">
        <v>318</v>
      </c>
      <c r="B80" s="863">
        <v>5</v>
      </c>
      <c r="C80" s="864">
        <v>88</v>
      </c>
      <c r="D80" s="865">
        <f t="shared" si="57"/>
        <v>93</v>
      </c>
      <c r="E80" s="863">
        <v>191</v>
      </c>
      <c r="F80" s="864">
        <v>1232</v>
      </c>
      <c r="G80" s="865">
        <f t="shared" si="58"/>
        <v>1423</v>
      </c>
      <c r="H80" s="863">
        <v>446</v>
      </c>
      <c r="I80" s="864">
        <v>4361</v>
      </c>
      <c r="J80" s="865">
        <f t="shared" si="59"/>
        <v>4807</v>
      </c>
      <c r="K80" s="863">
        <v>139</v>
      </c>
      <c r="L80" s="864">
        <v>872</v>
      </c>
      <c r="M80" s="865">
        <f t="shared" si="60"/>
        <v>1011</v>
      </c>
      <c r="N80" s="863">
        <v>73</v>
      </c>
      <c r="O80" s="864">
        <v>285</v>
      </c>
      <c r="P80" s="865">
        <f t="shared" si="61"/>
        <v>358</v>
      </c>
      <c r="Q80" s="865"/>
      <c r="R80" s="865"/>
      <c r="S80" s="865">
        <f t="shared" si="62"/>
        <v>0</v>
      </c>
      <c r="T80" s="865">
        <f t="shared" si="63"/>
        <v>854</v>
      </c>
      <c r="U80" s="865">
        <f t="shared" si="63"/>
        <v>6838</v>
      </c>
      <c r="V80" s="865">
        <f t="shared" si="64"/>
        <v>7692</v>
      </c>
    </row>
    <row r="81" spans="1:22">
      <c r="A81" s="862" t="s">
        <v>319</v>
      </c>
      <c r="B81" s="863">
        <v>3</v>
      </c>
      <c r="C81" s="864">
        <v>11</v>
      </c>
      <c r="D81" s="865">
        <f t="shared" si="57"/>
        <v>14</v>
      </c>
      <c r="E81" s="863">
        <v>55</v>
      </c>
      <c r="F81" s="864">
        <v>86</v>
      </c>
      <c r="G81" s="865">
        <f t="shared" si="58"/>
        <v>141</v>
      </c>
      <c r="H81" s="863">
        <v>102</v>
      </c>
      <c r="I81" s="864">
        <v>681</v>
      </c>
      <c r="J81" s="865">
        <f t="shared" si="59"/>
        <v>783</v>
      </c>
      <c r="K81" s="863">
        <v>27</v>
      </c>
      <c r="L81" s="864">
        <v>57</v>
      </c>
      <c r="M81" s="865">
        <f t="shared" si="60"/>
        <v>84</v>
      </c>
      <c r="N81" s="863">
        <v>25</v>
      </c>
      <c r="O81" s="864">
        <v>56</v>
      </c>
      <c r="P81" s="865">
        <f t="shared" si="61"/>
        <v>81</v>
      </c>
      <c r="Q81" s="865"/>
      <c r="R81" s="865"/>
      <c r="S81" s="865">
        <f t="shared" si="62"/>
        <v>0</v>
      </c>
      <c r="T81" s="865">
        <f t="shared" si="63"/>
        <v>212</v>
      </c>
      <c r="U81" s="865">
        <f t="shared" si="63"/>
        <v>891</v>
      </c>
      <c r="V81" s="865">
        <f t="shared" si="64"/>
        <v>1103</v>
      </c>
    </row>
    <row r="82" spans="1:22">
      <c r="A82" s="862">
        <v>40</v>
      </c>
      <c r="B82" s="863">
        <v>0</v>
      </c>
      <c r="C82" s="864">
        <v>0</v>
      </c>
      <c r="D82" s="865">
        <f t="shared" si="57"/>
        <v>0</v>
      </c>
      <c r="E82" s="863">
        <v>0</v>
      </c>
      <c r="F82" s="864">
        <v>0</v>
      </c>
      <c r="G82" s="865">
        <f t="shared" si="58"/>
        <v>0</v>
      </c>
      <c r="H82" s="863">
        <v>0</v>
      </c>
      <c r="I82" s="864">
        <v>0</v>
      </c>
      <c r="J82" s="865">
        <f t="shared" si="59"/>
        <v>0</v>
      </c>
      <c r="K82" s="863">
        <v>0</v>
      </c>
      <c r="L82" s="864">
        <v>0</v>
      </c>
      <c r="M82" s="865">
        <f t="shared" si="60"/>
        <v>0</v>
      </c>
      <c r="N82" s="863">
        <v>0</v>
      </c>
      <c r="O82" s="864">
        <v>0</v>
      </c>
      <c r="P82" s="865">
        <f t="shared" si="61"/>
        <v>0</v>
      </c>
      <c r="Q82" s="865"/>
      <c r="R82" s="865"/>
      <c r="S82" s="865">
        <f t="shared" si="62"/>
        <v>0</v>
      </c>
      <c r="T82" s="865">
        <f t="shared" si="63"/>
        <v>0</v>
      </c>
      <c r="U82" s="865">
        <f t="shared" si="63"/>
        <v>0</v>
      </c>
      <c r="V82" s="865">
        <f t="shared" si="64"/>
        <v>0</v>
      </c>
    </row>
    <row r="83" spans="1:22">
      <c r="A83" s="862" t="s">
        <v>320</v>
      </c>
      <c r="B83" s="863">
        <v>0</v>
      </c>
      <c r="C83" s="864">
        <v>0</v>
      </c>
      <c r="D83" s="865">
        <f t="shared" si="57"/>
        <v>0</v>
      </c>
      <c r="E83" s="863">
        <v>0</v>
      </c>
      <c r="F83" s="864">
        <v>0</v>
      </c>
      <c r="G83" s="865">
        <f t="shared" si="58"/>
        <v>0</v>
      </c>
      <c r="H83" s="863">
        <v>0</v>
      </c>
      <c r="I83" s="864">
        <v>0</v>
      </c>
      <c r="J83" s="865">
        <f t="shared" si="59"/>
        <v>0</v>
      </c>
      <c r="K83" s="863">
        <v>0</v>
      </c>
      <c r="L83" s="864">
        <v>0</v>
      </c>
      <c r="M83" s="865">
        <f t="shared" si="60"/>
        <v>0</v>
      </c>
      <c r="N83" s="863">
        <v>0</v>
      </c>
      <c r="O83" s="864">
        <v>0</v>
      </c>
      <c r="P83" s="865">
        <f t="shared" si="61"/>
        <v>0</v>
      </c>
      <c r="Q83" s="865"/>
      <c r="R83" s="865"/>
      <c r="S83" s="865">
        <f t="shared" si="62"/>
        <v>0</v>
      </c>
      <c r="T83" s="865">
        <f t="shared" si="63"/>
        <v>0</v>
      </c>
      <c r="U83" s="865">
        <f t="shared" si="63"/>
        <v>0</v>
      </c>
      <c r="V83" s="865">
        <f t="shared" si="64"/>
        <v>0</v>
      </c>
    </row>
    <row r="84" spans="1:22">
      <c r="A84" s="862" t="s">
        <v>612</v>
      </c>
      <c r="B84" s="863">
        <v>0</v>
      </c>
      <c r="C84" s="864">
        <v>0</v>
      </c>
      <c r="D84" s="865">
        <f t="shared" si="57"/>
        <v>0</v>
      </c>
      <c r="E84" s="863">
        <v>0</v>
      </c>
      <c r="F84" s="864">
        <v>0</v>
      </c>
      <c r="G84" s="865">
        <f t="shared" si="58"/>
        <v>0</v>
      </c>
      <c r="H84" s="863">
        <v>0</v>
      </c>
      <c r="I84" s="864">
        <v>0</v>
      </c>
      <c r="J84" s="865">
        <f t="shared" si="59"/>
        <v>0</v>
      </c>
      <c r="K84" s="863">
        <v>0</v>
      </c>
      <c r="L84" s="864">
        <v>0</v>
      </c>
      <c r="M84" s="865">
        <f t="shared" si="60"/>
        <v>0</v>
      </c>
      <c r="N84" s="863">
        <v>0</v>
      </c>
      <c r="O84" s="864">
        <v>0</v>
      </c>
      <c r="P84" s="865">
        <f t="shared" si="61"/>
        <v>0</v>
      </c>
      <c r="Q84" s="865"/>
      <c r="R84" s="865"/>
      <c r="S84" s="865">
        <f t="shared" si="62"/>
        <v>0</v>
      </c>
      <c r="T84" s="865">
        <f t="shared" si="63"/>
        <v>0</v>
      </c>
      <c r="U84" s="865">
        <f t="shared" si="63"/>
        <v>0</v>
      </c>
      <c r="V84" s="865">
        <f t="shared" si="64"/>
        <v>0</v>
      </c>
    </row>
    <row r="85" spans="1:22">
      <c r="A85" s="862" t="s">
        <v>6</v>
      </c>
      <c r="B85" s="865">
        <f t="shared" ref="B85:V85" si="65">SUM(B79:B84)</f>
        <v>9</v>
      </c>
      <c r="C85" s="865">
        <f t="shared" si="65"/>
        <v>136</v>
      </c>
      <c r="D85" s="865">
        <f t="shared" si="65"/>
        <v>145</v>
      </c>
      <c r="E85" s="865">
        <f t="shared" si="65"/>
        <v>320</v>
      </c>
      <c r="F85" s="865">
        <f t="shared" si="65"/>
        <v>1435</v>
      </c>
      <c r="G85" s="865">
        <f t="shared" si="65"/>
        <v>1755</v>
      </c>
      <c r="H85" s="865">
        <f t="shared" si="65"/>
        <v>649</v>
      </c>
      <c r="I85" s="865">
        <f t="shared" si="65"/>
        <v>5630</v>
      </c>
      <c r="J85" s="865">
        <f t="shared" si="65"/>
        <v>6279</v>
      </c>
      <c r="K85" s="865">
        <f>SUM(K79:K84)</f>
        <v>166</v>
      </c>
      <c r="L85" s="865">
        <f t="shared" si="65"/>
        <v>929</v>
      </c>
      <c r="M85" s="865">
        <f t="shared" si="65"/>
        <v>1095</v>
      </c>
      <c r="N85" s="865">
        <f t="shared" si="65"/>
        <v>98</v>
      </c>
      <c r="O85" s="865">
        <f t="shared" si="65"/>
        <v>341</v>
      </c>
      <c r="P85" s="865">
        <f t="shared" si="65"/>
        <v>439</v>
      </c>
      <c r="Q85" s="865"/>
      <c r="R85" s="865"/>
      <c r="S85" s="865">
        <f t="shared" si="65"/>
        <v>0</v>
      </c>
      <c r="T85" s="865">
        <f t="shared" si="65"/>
        <v>1242</v>
      </c>
      <c r="U85" s="865">
        <f t="shared" si="65"/>
        <v>8471</v>
      </c>
      <c r="V85" s="865">
        <f t="shared" si="65"/>
        <v>9713</v>
      </c>
    </row>
    <row r="86" spans="1:22">
      <c r="A86" s="859" t="s">
        <v>308</v>
      </c>
      <c r="B86" s="859"/>
      <c r="C86" s="859"/>
      <c r="D86" s="859"/>
      <c r="E86" s="859"/>
      <c r="F86" s="859"/>
      <c r="G86" s="859"/>
      <c r="H86" s="859"/>
      <c r="I86" s="859"/>
      <c r="J86" s="859"/>
      <c r="K86" s="859"/>
      <c r="L86" s="859"/>
      <c r="M86" s="859"/>
      <c r="N86" s="859"/>
      <c r="O86" s="859"/>
      <c r="P86" s="859"/>
      <c r="Q86" s="859"/>
      <c r="R86" s="859"/>
      <c r="S86" s="859"/>
      <c r="T86" s="859"/>
      <c r="U86" s="859" t="s">
        <v>40</v>
      </c>
      <c r="V86" s="859"/>
    </row>
    <row r="87" spans="1:22">
      <c r="A87" s="1469" t="s">
        <v>309</v>
      </c>
      <c r="B87" s="1470"/>
      <c r="C87" s="1470"/>
      <c r="D87" s="1470"/>
      <c r="E87" s="1470"/>
      <c r="F87" s="1470"/>
      <c r="G87" s="1470"/>
      <c r="H87" s="1470"/>
      <c r="I87" s="1470"/>
      <c r="J87" s="1470"/>
      <c r="K87" s="1470"/>
      <c r="L87" s="1470"/>
      <c r="M87" s="1470"/>
      <c r="N87" s="1470"/>
      <c r="O87" s="1470"/>
      <c r="P87" s="1470"/>
      <c r="Q87" s="1470"/>
      <c r="R87" s="1470"/>
      <c r="S87" s="1470"/>
      <c r="T87" s="1470"/>
      <c r="U87" s="1470"/>
      <c r="V87" s="1471"/>
    </row>
    <row r="88" spans="1:22">
      <c r="A88" s="1469" t="s">
        <v>310</v>
      </c>
      <c r="B88" s="1470"/>
      <c r="C88" s="1470"/>
      <c r="D88" s="1470"/>
      <c r="E88" s="1470"/>
      <c r="F88" s="1470"/>
      <c r="G88" s="1470"/>
      <c r="H88" s="1470"/>
      <c r="I88" s="1470"/>
      <c r="J88" s="1470"/>
      <c r="K88" s="1470"/>
      <c r="L88" s="1470"/>
      <c r="M88" s="1470"/>
      <c r="N88" s="1470"/>
      <c r="O88" s="1470"/>
      <c r="P88" s="1470"/>
      <c r="Q88" s="1470"/>
      <c r="R88" s="1470"/>
      <c r="S88" s="1470"/>
      <c r="T88" s="1470"/>
      <c r="U88" s="1470"/>
      <c r="V88" s="1471"/>
    </row>
    <row r="89" spans="1:22">
      <c r="A89" s="1472" t="s">
        <v>311</v>
      </c>
      <c r="B89" s="1474" t="s">
        <v>312</v>
      </c>
      <c r="C89" s="1474"/>
      <c r="D89" s="1474"/>
      <c r="E89" s="1474" t="s">
        <v>313</v>
      </c>
      <c r="F89" s="1474"/>
      <c r="G89" s="1474"/>
      <c r="H89" s="1474" t="s">
        <v>314</v>
      </c>
      <c r="I89" s="1474"/>
      <c r="J89" s="1474"/>
      <c r="K89" s="1474" t="s">
        <v>315</v>
      </c>
      <c r="L89" s="1474"/>
      <c r="M89" s="1474"/>
      <c r="N89" s="1474" t="s">
        <v>316</v>
      </c>
      <c r="O89" s="1474"/>
      <c r="P89" s="1474"/>
      <c r="Q89" s="1469" t="s">
        <v>612</v>
      </c>
      <c r="R89" s="1470"/>
      <c r="S89" s="1471"/>
      <c r="T89" s="1469" t="s">
        <v>6</v>
      </c>
      <c r="U89" s="1470"/>
      <c r="V89" s="1471"/>
    </row>
    <row r="90" spans="1:22">
      <c r="A90" s="1473"/>
      <c r="B90" s="861" t="s">
        <v>233</v>
      </c>
      <c r="C90" s="861" t="s">
        <v>232</v>
      </c>
      <c r="D90" s="861" t="s">
        <v>234</v>
      </c>
      <c r="E90" s="861" t="s">
        <v>233</v>
      </c>
      <c r="F90" s="861" t="s">
        <v>232</v>
      </c>
      <c r="G90" s="861" t="s">
        <v>234</v>
      </c>
      <c r="H90" s="861" t="s">
        <v>233</v>
      </c>
      <c r="I90" s="861" t="s">
        <v>232</v>
      </c>
      <c r="J90" s="861" t="s">
        <v>234</v>
      </c>
      <c r="K90" s="861" t="s">
        <v>233</v>
      </c>
      <c r="L90" s="861" t="s">
        <v>232</v>
      </c>
      <c r="M90" s="861" t="s">
        <v>234</v>
      </c>
      <c r="N90" s="861" t="s">
        <v>233</v>
      </c>
      <c r="O90" s="861" t="s">
        <v>232</v>
      </c>
      <c r="P90" s="861" t="s">
        <v>234</v>
      </c>
      <c r="Q90" s="861" t="s">
        <v>233</v>
      </c>
      <c r="R90" s="861" t="s">
        <v>232</v>
      </c>
      <c r="S90" s="861" t="s">
        <v>234</v>
      </c>
      <c r="T90" s="861" t="s">
        <v>233</v>
      </c>
      <c r="U90" s="861" t="s">
        <v>232</v>
      </c>
      <c r="V90" s="861" t="s">
        <v>234</v>
      </c>
    </row>
    <row r="91" spans="1:22">
      <c r="A91" s="862" t="s">
        <v>317</v>
      </c>
      <c r="B91" s="863">
        <v>2</v>
      </c>
      <c r="C91" s="864">
        <v>64</v>
      </c>
      <c r="D91" s="865">
        <f t="shared" ref="D91:D95" si="66">B91+C91</f>
        <v>66</v>
      </c>
      <c r="E91" s="863">
        <v>2</v>
      </c>
      <c r="F91" s="864">
        <v>113</v>
      </c>
      <c r="G91" s="865">
        <f t="shared" ref="G91:G95" si="67">E91+F91</f>
        <v>115</v>
      </c>
      <c r="H91" s="863">
        <v>424</v>
      </c>
      <c r="I91" s="864">
        <v>675</v>
      </c>
      <c r="J91" s="865">
        <f t="shared" ref="J91:J95" si="68">H91+I91</f>
        <v>1099</v>
      </c>
      <c r="K91" s="863">
        <v>124</v>
      </c>
      <c r="L91" s="864">
        <v>2092</v>
      </c>
      <c r="M91" s="865">
        <f t="shared" ref="M91:M95" si="69">K91+L91</f>
        <v>2216</v>
      </c>
      <c r="N91" s="863">
        <v>8</v>
      </c>
      <c r="O91" s="864">
        <v>59</v>
      </c>
      <c r="P91" s="865">
        <f t="shared" ref="P91:P96" si="70">N91+O91</f>
        <v>67</v>
      </c>
      <c r="Q91" s="865"/>
      <c r="R91" s="865"/>
      <c r="S91" s="865">
        <f t="shared" ref="S91:S96" si="71">Q91+R91</f>
        <v>0</v>
      </c>
      <c r="T91" s="865">
        <f t="shared" ref="T91:U96" si="72">B91+E91+H91+K91+N91+Q91</f>
        <v>560</v>
      </c>
      <c r="U91" s="865">
        <f t="shared" si="72"/>
        <v>3003</v>
      </c>
      <c r="V91" s="865">
        <f t="shared" ref="V91:V96" si="73">T91+U91</f>
        <v>3563</v>
      </c>
    </row>
    <row r="92" spans="1:22">
      <c r="A92" s="862" t="s">
        <v>318</v>
      </c>
      <c r="B92" s="863">
        <v>1</v>
      </c>
      <c r="C92" s="864">
        <v>57</v>
      </c>
      <c r="D92" s="865">
        <f t="shared" si="66"/>
        <v>58</v>
      </c>
      <c r="E92" s="863">
        <v>131</v>
      </c>
      <c r="F92" s="864">
        <v>514</v>
      </c>
      <c r="G92" s="865">
        <f t="shared" si="67"/>
        <v>645</v>
      </c>
      <c r="H92" s="863">
        <v>1102</v>
      </c>
      <c r="I92" s="864">
        <v>6308</v>
      </c>
      <c r="J92" s="865">
        <f t="shared" si="68"/>
        <v>7410</v>
      </c>
      <c r="K92" s="863">
        <v>649</v>
      </c>
      <c r="L92" s="864">
        <v>3366</v>
      </c>
      <c r="M92" s="865">
        <f t="shared" si="69"/>
        <v>4015</v>
      </c>
      <c r="N92" s="863">
        <v>83</v>
      </c>
      <c r="O92" s="864">
        <v>36</v>
      </c>
      <c r="P92" s="865">
        <f t="shared" si="70"/>
        <v>119</v>
      </c>
      <c r="Q92" s="865"/>
      <c r="R92" s="865"/>
      <c r="S92" s="865">
        <f t="shared" si="71"/>
        <v>0</v>
      </c>
      <c r="T92" s="865">
        <f t="shared" si="72"/>
        <v>1966</v>
      </c>
      <c r="U92" s="865">
        <f t="shared" si="72"/>
        <v>10281</v>
      </c>
      <c r="V92" s="865">
        <f t="shared" si="73"/>
        <v>12247</v>
      </c>
    </row>
    <row r="93" spans="1:22">
      <c r="A93" s="862" t="s">
        <v>319</v>
      </c>
      <c r="B93" s="863">
        <v>1</v>
      </c>
      <c r="C93" s="864">
        <v>5</v>
      </c>
      <c r="D93" s="865">
        <f t="shared" si="66"/>
        <v>6</v>
      </c>
      <c r="E93" s="863">
        <v>141</v>
      </c>
      <c r="F93" s="864">
        <v>128</v>
      </c>
      <c r="G93" s="865">
        <f t="shared" si="67"/>
        <v>269</v>
      </c>
      <c r="H93" s="863">
        <v>310</v>
      </c>
      <c r="I93" s="864">
        <v>1929</v>
      </c>
      <c r="J93" s="865">
        <f t="shared" si="68"/>
        <v>2239</v>
      </c>
      <c r="K93" s="863">
        <v>843</v>
      </c>
      <c r="L93" s="864">
        <v>1042</v>
      </c>
      <c r="M93" s="865">
        <f t="shared" si="69"/>
        <v>1885</v>
      </c>
      <c r="N93" s="863">
        <v>59</v>
      </c>
      <c r="O93" s="864">
        <v>40</v>
      </c>
      <c r="P93" s="865">
        <f t="shared" si="70"/>
        <v>99</v>
      </c>
      <c r="Q93" s="865"/>
      <c r="R93" s="865"/>
      <c r="S93" s="865">
        <f t="shared" si="71"/>
        <v>0</v>
      </c>
      <c r="T93" s="865">
        <f t="shared" si="72"/>
        <v>1354</v>
      </c>
      <c r="U93" s="865">
        <f t="shared" si="72"/>
        <v>3144</v>
      </c>
      <c r="V93" s="865">
        <f t="shared" si="73"/>
        <v>4498</v>
      </c>
    </row>
    <row r="94" spans="1:22">
      <c r="A94" s="862">
        <v>40</v>
      </c>
      <c r="B94" s="863">
        <v>0</v>
      </c>
      <c r="C94" s="864">
        <v>0</v>
      </c>
      <c r="D94" s="865">
        <f t="shared" si="66"/>
        <v>0</v>
      </c>
      <c r="E94" s="863">
        <v>120</v>
      </c>
      <c r="F94" s="864">
        <v>36</v>
      </c>
      <c r="G94" s="865">
        <f t="shared" si="67"/>
        <v>156</v>
      </c>
      <c r="H94" s="863">
        <v>189</v>
      </c>
      <c r="I94" s="864">
        <v>237</v>
      </c>
      <c r="J94" s="865">
        <f t="shared" si="68"/>
        <v>426</v>
      </c>
      <c r="K94" s="863">
        <v>62</v>
      </c>
      <c r="L94" s="864">
        <v>167</v>
      </c>
      <c r="M94" s="865">
        <f t="shared" si="69"/>
        <v>229</v>
      </c>
      <c r="N94" s="863">
        <v>52</v>
      </c>
      <c r="O94" s="864">
        <v>34</v>
      </c>
      <c r="P94" s="865">
        <f t="shared" si="70"/>
        <v>86</v>
      </c>
      <c r="Q94" s="865"/>
      <c r="R94" s="865"/>
      <c r="S94" s="865">
        <f t="shared" si="71"/>
        <v>0</v>
      </c>
      <c r="T94" s="865">
        <f t="shared" si="72"/>
        <v>423</v>
      </c>
      <c r="U94" s="865">
        <f t="shared" si="72"/>
        <v>474</v>
      </c>
      <c r="V94" s="865">
        <f t="shared" si="73"/>
        <v>897</v>
      </c>
    </row>
    <row r="95" spans="1:22">
      <c r="A95" s="862" t="s">
        <v>320</v>
      </c>
      <c r="B95" s="863">
        <v>0</v>
      </c>
      <c r="C95" s="864">
        <v>0</v>
      </c>
      <c r="D95" s="865">
        <f t="shared" si="66"/>
        <v>0</v>
      </c>
      <c r="E95" s="863">
        <v>26</v>
      </c>
      <c r="F95" s="864">
        <v>0</v>
      </c>
      <c r="G95" s="865">
        <f t="shared" si="67"/>
        <v>26</v>
      </c>
      <c r="H95" s="863">
        <v>8</v>
      </c>
      <c r="I95" s="864">
        <v>12</v>
      </c>
      <c r="J95" s="865">
        <f t="shared" si="68"/>
        <v>20</v>
      </c>
      <c r="K95" s="863">
        <v>14</v>
      </c>
      <c r="L95" s="864">
        <v>8</v>
      </c>
      <c r="M95" s="865">
        <f t="shared" si="69"/>
        <v>22</v>
      </c>
      <c r="N95" s="863">
        <v>1</v>
      </c>
      <c r="O95" s="864">
        <v>0</v>
      </c>
      <c r="P95" s="865">
        <f t="shared" si="70"/>
        <v>1</v>
      </c>
      <c r="Q95" s="865"/>
      <c r="R95" s="865"/>
      <c r="S95" s="865">
        <f t="shared" si="71"/>
        <v>0</v>
      </c>
      <c r="T95" s="865">
        <f t="shared" si="72"/>
        <v>49</v>
      </c>
      <c r="U95" s="865">
        <f t="shared" si="72"/>
        <v>20</v>
      </c>
      <c r="V95" s="865">
        <f t="shared" si="73"/>
        <v>69</v>
      </c>
    </row>
    <row r="96" spans="1:22">
      <c r="A96" s="862" t="s">
        <v>612</v>
      </c>
      <c r="B96" s="863"/>
      <c r="C96" s="864"/>
      <c r="D96" s="865">
        <f t="shared" ref="D96" si="74">B96+C96</f>
        <v>0</v>
      </c>
      <c r="E96" s="863"/>
      <c r="F96" s="864"/>
      <c r="G96" s="865">
        <f t="shared" ref="G96" si="75">E96+F96</f>
        <v>0</v>
      </c>
      <c r="H96" s="863"/>
      <c r="I96" s="864"/>
      <c r="J96" s="865">
        <f t="shared" ref="J96" si="76">H96+I96</f>
        <v>0</v>
      </c>
      <c r="K96" s="863"/>
      <c r="L96" s="864"/>
      <c r="M96" s="865">
        <f t="shared" ref="M96" si="77">K96+L96</f>
        <v>0</v>
      </c>
      <c r="N96" s="863"/>
      <c r="O96" s="864"/>
      <c r="P96" s="865">
        <f t="shared" si="70"/>
        <v>0</v>
      </c>
      <c r="Q96" s="865"/>
      <c r="R96" s="865"/>
      <c r="S96" s="865">
        <f t="shared" si="71"/>
        <v>0</v>
      </c>
      <c r="T96" s="865">
        <f t="shared" si="72"/>
        <v>0</v>
      </c>
      <c r="U96" s="865">
        <f t="shared" si="72"/>
        <v>0</v>
      </c>
      <c r="V96" s="865">
        <f t="shared" si="73"/>
        <v>0</v>
      </c>
    </row>
    <row r="97" spans="1:22">
      <c r="A97" s="862" t="s">
        <v>6</v>
      </c>
      <c r="B97" s="865">
        <f t="shared" ref="B97:V97" si="78">SUM(B91:B96)</f>
        <v>4</v>
      </c>
      <c r="C97" s="865">
        <f t="shared" si="78"/>
        <v>126</v>
      </c>
      <c r="D97" s="865">
        <f t="shared" si="78"/>
        <v>130</v>
      </c>
      <c r="E97" s="865">
        <f t="shared" si="78"/>
        <v>420</v>
      </c>
      <c r="F97" s="865">
        <f t="shared" si="78"/>
        <v>791</v>
      </c>
      <c r="G97" s="865">
        <f t="shared" si="78"/>
        <v>1211</v>
      </c>
      <c r="H97" s="865">
        <f t="shared" si="78"/>
        <v>2033</v>
      </c>
      <c r="I97" s="865">
        <f t="shared" si="78"/>
        <v>9161</v>
      </c>
      <c r="J97" s="865">
        <f t="shared" si="78"/>
        <v>11194</v>
      </c>
      <c r="K97" s="865">
        <f t="shared" si="78"/>
        <v>1692</v>
      </c>
      <c r="L97" s="865">
        <f t="shared" si="78"/>
        <v>6675</v>
      </c>
      <c r="M97" s="865">
        <f t="shared" si="78"/>
        <v>8367</v>
      </c>
      <c r="N97" s="865">
        <f t="shared" si="78"/>
        <v>203</v>
      </c>
      <c r="O97" s="865">
        <f t="shared" si="78"/>
        <v>169</v>
      </c>
      <c r="P97" s="865">
        <f t="shared" si="78"/>
        <v>372</v>
      </c>
      <c r="Q97" s="865">
        <f t="shared" si="78"/>
        <v>0</v>
      </c>
      <c r="R97" s="865">
        <f t="shared" si="78"/>
        <v>0</v>
      </c>
      <c r="S97" s="865">
        <f t="shared" si="78"/>
        <v>0</v>
      </c>
      <c r="T97" s="752">
        <f t="shared" si="78"/>
        <v>4352</v>
      </c>
      <c r="U97" s="752">
        <f t="shared" si="78"/>
        <v>16922</v>
      </c>
      <c r="V97" s="865">
        <f t="shared" si="78"/>
        <v>21274</v>
      </c>
    </row>
    <row r="98" spans="1:22">
      <c r="A98" s="859" t="s">
        <v>308</v>
      </c>
      <c r="B98" s="859"/>
      <c r="C98" s="859"/>
      <c r="D98" s="859"/>
      <c r="E98" s="859"/>
      <c r="F98" s="859"/>
      <c r="G98" s="859"/>
      <c r="H98" s="859"/>
      <c r="I98" s="859"/>
      <c r="J98" s="859"/>
      <c r="K98" s="859"/>
      <c r="L98" s="859"/>
      <c r="M98" s="859"/>
      <c r="N98" s="859"/>
      <c r="O98" s="859"/>
      <c r="P98" s="859"/>
      <c r="Q98" s="859"/>
      <c r="R98" s="859"/>
      <c r="S98" s="859"/>
      <c r="T98" s="859"/>
      <c r="U98" s="859" t="s">
        <v>188</v>
      </c>
      <c r="V98" s="859"/>
    </row>
    <row r="99" spans="1:22">
      <c r="A99" s="1469" t="s">
        <v>309</v>
      </c>
      <c r="B99" s="1470"/>
      <c r="C99" s="1470"/>
      <c r="D99" s="1470"/>
      <c r="E99" s="1470"/>
      <c r="F99" s="1470"/>
      <c r="G99" s="1470"/>
      <c r="H99" s="1470"/>
      <c r="I99" s="1470"/>
      <c r="J99" s="1470"/>
      <c r="K99" s="1470"/>
      <c r="L99" s="1470"/>
      <c r="M99" s="1470"/>
      <c r="N99" s="1470"/>
      <c r="O99" s="1470"/>
      <c r="P99" s="1470"/>
      <c r="Q99" s="1470"/>
      <c r="R99" s="1470"/>
      <c r="S99" s="1470"/>
      <c r="T99" s="1470"/>
      <c r="U99" s="1470"/>
      <c r="V99" s="1471"/>
    </row>
    <row r="100" spans="1:22">
      <c r="A100" s="1469" t="s">
        <v>310</v>
      </c>
      <c r="B100" s="1470"/>
      <c r="C100" s="1470"/>
      <c r="D100" s="1470"/>
      <c r="E100" s="1470"/>
      <c r="F100" s="1470"/>
      <c r="G100" s="1470"/>
      <c r="H100" s="1470"/>
      <c r="I100" s="1470"/>
      <c r="J100" s="1470"/>
      <c r="K100" s="1470"/>
      <c r="L100" s="1470"/>
      <c r="M100" s="1470"/>
      <c r="N100" s="1470"/>
      <c r="O100" s="1470"/>
      <c r="P100" s="1470"/>
      <c r="Q100" s="1470"/>
      <c r="R100" s="1470"/>
      <c r="S100" s="1470"/>
      <c r="T100" s="1470"/>
      <c r="U100" s="1470"/>
      <c r="V100" s="1471"/>
    </row>
    <row r="101" spans="1:22">
      <c r="A101" s="1472" t="s">
        <v>311</v>
      </c>
      <c r="B101" s="1474" t="s">
        <v>312</v>
      </c>
      <c r="C101" s="1474"/>
      <c r="D101" s="1474"/>
      <c r="E101" s="1474" t="s">
        <v>313</v>
      </c>
      <c r="F101" s="1474"/>
      <c r="G101" s="1474"/>
      <c r="H101" s="1474" t="s">
        <v>314</v>
      </c>
      <c r="I101" s="1474"/>
      <c r="J101" s="1474"/>
      <c r="K101" s="1474" t="s">
        <v>315</v>
      </c>
      <c r="L101" s="1474"/>
      <c r="M101" s="1474"/>
      <c r="N101" s="1474" t="s">
        <v>316</v>
      </c>
      <c r="O101" s="1474"/>
      <c r="P101" s="1474"/>
      <c r="Q101" s="1469" t="s">
        <v>612</v>
      </c>
      <c r="R101" s="1470"/>
      <c r="S101" s="1471"/>
      <c r="T101" s="1469" t="s">
        <v>6</v>
      </c>
      <c r="U101" s="1470"/>
      <c r="V101" s="1471"/>
    </row>
    <row r="102" spans="1:22">
      <c r="A102" s="1473"/>
      <c r="B102" s="861" t="s">
        <v>233</v>
      </c>
      <c r="C102" s="861" t="s">
        <v>232</v>
      </c>
      <c r="D102" s="861" t="s">
        <v>234</v>
      </c>
      <c r="E102" s="861" t="s">
        <v>233</v>
      </c>
      <c r="F102" s="861" t="s">
        <v>232</v>
      </c>
      <c r="G102" s="861" t="s">
        <v>234</v>
      </c>
      <c r="H102" s="861" t="s">
        <v>233</v>
      </c>
      <c r="I102" s="861" t="s">
        <v>232</v>
      </c>
      <c r="J102" s="861" t="s">
        <v>234</v>
      </c>
      <c r="K102" s="861" t="s">
        <v>233</v>
      </c>
      <c r="L102" s="861" t="s">
        <v>232</v>
      </c>
      <c r="M102" s="861" t="s">
        <v>234</v>
      </c>
      <c r="N102" s="861" t="s">
        <v>233</v>
      </c>
      <c r="O102" s="861" t="s">
        <v>232</v>
      </c>
      <c r="P102" s="861" t="s">
        <v>234</v>
      </c>
      <c r="Q102" s="861" t="s">
        <v>233</v>
      </c>
      <c r="R102" s="861" t="s">
        <v>232</v>
      </c>
      <c r="S102" s="861" t="s">
        <v>234</v>
      </c>
      <c r="T102" s="861" t="s">
        <v>233</v>
      </c>
      <c r="U102" s="861" t="s">
        <v>232</v>
      </c>
      <c r="V102" s="861" t="s">
        <v>234</v>
      </c>
    </row>
    <row r="103" spans="1:22">
      <c r="A103" s="862" t="s">
        <v>317</v>
      </c>
      <c r="B103" s="863">
        <v>5</v>
      </c>
      <c r="C103" s="864">
        <v>192</v>
      </c>
      <c r="D103" s="865">
        <f t="shared" ref="D103:D108" si="79">B103+C103</f>
        <v>197</v>
      </c>
      <c r="E103" s="863">
        <v>262</v>
      </c>
      <c r="F103" s="864">
        <v>1298</v>
      </c>
      <c r="G103" s="865">
        <f t="shared" ref="G103:G108" si="80">E103+F103</f>
        <v>1560</v>
      </c>
      <c r="H103" s="863">
        <v>521</v>
      </c>
      <c r="I103" s="864">
        <v>3004</v>
      </c>
      <c r="J103" s="865">
        <f t="shared" ref="J103:J108" si="81">H103+I103</f>
        <v>3525</v>
      </c>
      <c r="K103" s="863">
        <v>18</v>
      </c>
      <c r="L103" s="864">
        <v>319</v>
      </c>
      <c r="M103" s="865">
        <f t="shared" ref="M103:M108" si="82">K103+L103</f>
        <v>337</v>
      </c>
      <c r="N103" s="863"/>
      <c r="O103" s="864"/>
      <c r="P103" s="865">
        <f t="shared" ref="P103:P108" si="83">N103+O103</f>
        <v>0</v>
      </c>
      <c r="Q103" s="865"/>
      <c r="R103" s="865"/>
      <c r="S103" s="865">
        <f t="shared" ref="S103:S108" si="84">Q103+R103</f>
        <v>0</v>
      </c>
      <c r="T103" s="865">
        <f t="shared" ref="T103:U108" si="85">B103+E103+H103+K103+N103+Q103</f>
        <v>806</v>
      </c>
      <c r="U103" s="865">
        <f t="shared" si="85"/>
        <v>4813</v>
      </c>
      <c r="V103" s="865">
        <f t="shared" ref="V103:V108" si="86">T103+U103</f>
        <v>5619</v>
      </c>
    </row>
    <row r="104" spans="1:22">
      <c r="A104" s="862" t="s">
        <v>318</v>
      </c>
      <c r="B104" s="863">
        <v>6</v>
      </c>
      <c r="C104" s="864">
        <v>214</v>
      </c>
      <c r="D104" s="865">
        <f t="shared" si="79"/>
        <v>220</v>
      </c>
      <c r="E104" s="863">
        <v>314</v>
      </c>
      <c r="F104" s="864">
        <v>1263</v>
      </c>
      <c r="G104" s="865">
        <f t="shared" si="80"/>
        <v>1577</v>
      </c>
      <c r="H104" s="863">
        <v>906</v>
      </c>
      <c r="I104" s="864">
        <v>3189</v>
      </c>
      <c r="J104" s="865">
        <f t="shared" si="81"/>
        <v>4095</v>
      </c>
      <c r="K104" s="863">
        <v>167</v>
      </c>
      <c r="L104" s="864">
        <v>612</v>
      </c>
      <c r="M104" s="865">
        <f t="shared" si="82"/>
        <v>779</v>
      </c>
      <c r="N104" s="863"/>
      <c r="O104" s="864"/>
      <c r="P104" s="865">
        <f t="shared" si="83"/>
        <v>0</v>
      </c>
      <c r="Q104" s="865"/>
      <c r="R104" s="865"/>
      <c r="S104" s="865">
        <f t="shared" si="84"/>
        <v>0</v>
      </c>
      <c r="T104" s="865">
        <f t="shared" si="85"/>
        <v>1393</v>
      </c>
      <c r="U104" s="865">
        <f t="shared" si="85"/>
        <v>5278</v>
      </c>
      <c r="V104" s="865">
        <f t="shared" si="86"/>
        <v>6671</v>
      </c>
    </row>
    <row r="105" spans="1:22">
      <c r="A105" s="862" t="s">
        <v>319</v>
      </c>
      <c r="B105" s="863">
        <v>4</v>
      </c>
      <c r="C105" s="864">
        <v>261</v>
      </c>
      <c r="D105" s="865">
        <f t="shared" si="79"/>
        <v>265</v>
      </c>
      <c r="E105" s="863">
        <v>301</v>
      </c>
      <c r="F105" s="864">
        <v>1364</v>
      </c>
      <c r="G105" s="865">
        <f t="shared" si="80"/>
        <v>1665</v>
      </c>
      <c r="H105" s="863">
        <v>897</v>
      </c>
      <c r="I105" s="864">
        <v>2208</v>
      </c>
      <c r="J105" s="865">
        <f t="shared" si="81"/>
        <v>3105</v>
      </c>
      <c r="K105" s="863">
        <v>273</v>
      </c>
      <c r="L105" s="864">
        <v>991</v>
      </c>
      <c r="M105" s="865">
        <f t="shared" si="82"/>
        <v>1264</v>
      </c>
      <c r="N105" s="863"/>
      <c r="O105" s="864"/>
      <c r="P105" s="865">
        <f t="shared" si="83"/>
        <v>0</v>
      </c>
      <c r="Q105" s="865"/>
      <c r="R105" s="865"/>
      <c r="S105" s="865">
        <f t="shared" si="84"/>
        <v>0</v>
      </c>
      <c r="T105" s="865">
        <f t="shared" si="85"/>
        <v>1475</v>
      </c>
      <c r="U105" s="865">
        <f t="shared" si="85"/>
        <v>4824</v>
      </c>
      <c r="V105" s="865">
        <f t="shared" si="86"/>
        <v>6299</v>
      </c>
    </row>
    <row r="106" spans="1:22">
      <c r="A106" s="862">
        <v>40</v>
      </c>
      <c r="B106" s="863">
        <v>1</v>
      </c>
      <c r="C106" s="864">
        <v>176</v>
      </c>
      <c r="D106" s="865">
        <f t="shared" si="79"/>
        <v>177</v>
      </c>
      <c r="E106" s="863">
        <v>30</v>
      </c>
      <c r="F106" s="864">
        <v>34</v>
      </c>
      <c r="G106" s="865">
        <f t="shared" si="80"/>
        <v>64</v>
      </c>
      <c r="H106" s="863">
        <v>332</v>
      </c>
      <c r="I106" s="864">
        <v>441</v>
      </c>
      <c r="J106" s="865">
        <f t="shared" si="81"/>
        <v>773</v>
      </c>
      <c r="K106" s="863">
        <v>269</v>
      </c>
      <c r="L106" s="864">
        <v>274</v>
      </c>
      <c r="M106" s="865">
        <f t="shared" si="82"/>
        <v>543</v>
      </c>
      <c r="N106" s="863"/>
      <c r="O106" s="864"/>
      <c r="P106" s="865">
        <f t="shared" si="83"/>
        <v>0</v>
      </c>
      <c r="Q106" s="865"/>
      <c r="R106" s="865"/>
      <c r="S106" s="865">
        <f t="shared" si="84"/>
        <v>0</v>
      </c>
      <c r="T106" s="865">
        <f t="shared" si="85"/>
        <v>632</v>
      </c>
      <c r="U106" s="865">
        <f t="shared" si="85"/>
        <v>925</v>
      </c>
      <c r="V106" s="865">
        <f t="shared" si="86"/>
        <v>1557</v>
      </c>
    </row>
    <row r="107" spans="1:22">
      <c r="A107" s="862" t="s">
        <v>320</v>
      </c>
      <c r="B107" s="863">
        <v>0</v>
      </c>
      <c r="C107" s="864">
        <v>0</v>
      </c>
      <c r="D107" s="865">
        <f t="shared" si="79"/>
        <v>0</v>
      </c>
      <c r="E107" s="863">
        <v>5</v>
      </c>
      <c r="F107" s="864">
        <v>4</v>
      </c>
      <c r="G107" s="865">
        <f t="shared" si="80"/>
        <v>9</v>
      </c>
      <c r="H107" s="863">
        <v>7</v>
      </c>
      <c r="I107" s="864">
        <v>5</v>
      </c>
      <c r="J107" s="865">
        <f t="shared" si="81"/>
        <v>12</v>
      </c>
      <c r="K107" s="863">
        <v>6</v>
      </c>
      <c r="L107" s="864">
        <v>3</v>
      </c>
      <c r="M107" s="865">
        <f t="shared" si="82"/>
        <v>9</v>
      </c>
      <c r="N107" s="863"/>
      <c r="O107" s="864"/>
      <c r="P107" s="865">
        <f t="shared" si="83"/>
        <v>0</v>
      </c>
      <c r="Q107" s="865"/>
      <c r="R107" s="865"/>
      <c r="S107" s="865">
        <f t="shared" si="84"/>
        <v>0</v>
      </c>
      <c r="T107" s="865">
        <f t="shared" si="85"/>
        <v>18</v>
      </c>
      <c r="U107" s="865">
        <f t="shared" si="85"/>
        <v>12</v>
      </c>
      <c r="V107" s="865">
        <f t="shared" si="86"/>
        <v>30</v>
      </c>
    </row>
    <row r="108" spans="1:22">
      <c r="A108" s="862" t="s">
        <v>612</v>
      </c>
      <c r="B108" s="863"/>
      <c r="C108" s="864"/>
      <c r="D108" s="865">
        <f t="shared" si="79"/>
        <v>0</v>
      </c>
      <c r="E108" s="863"/>
      <c r="F108" s="864"/>
      <c r="G108" s="865">
        <f t="shared" si="80"/>
        <v>0</v>
      </c>
      <c r="H108" s="863"/>
      <c r="I108" s="864"/>
      <c r="J108" s="865">
        <f t="shared" si="81"/>
        <v>0</v>
      </c>
      <c r="K108" s="863"/>
      <c r="L108" s="864"/>
      <c r="M108" s="865">
        <f t="shared" si="82"/>
        <v>0</v>
      </c>
      <c r="N108" s="863"/>
      <c r="O108" s="864"/>
      <c r="P108" s="865">
        <f t="shared" si="83"/>
        <v>0</v>
      </c>
      <c r="Q108" s="865"/>
      <c r="R108" s="865"/>
      <c r="S108" s="865">
        <f t="shared" si="84"/>
        <v>0</v>
      </c>
      <c r="T108" s="865">
        <f t="shared" si="85"/>
        <v>0</v>
      </c>
      <c r="U108" s="865">
        <f t="shared" si="85"/>
        <v>0</v>
      </c>
      <c r="V108" s="865">
        <f t="shared" si="86"/>
        <v>0</v>
      </c>
    </row>
    <row r="109" spans="1:22">
      <c r="A109" s="862" t="s">
        <v>6</v>
      </c>
      <c r="B109" s="865">
        <f t="shared" ref="B109:V109" si="87">SUM(B103:B108)</f>
        <v>16</v>
      </c>
      <c r="C109" s="865">
        <f t="shared" si="87"/>
        <v>843</v>
      </c>
      <c r="D109" s="865">
        <f t="shared" si="87"/>
        <v>859</v>
      </c>
      <c r="E109" s="865">
        <f t="shared" si="87"/>
        <v>912</v>
      </c>
      <c r="F109" s="865">
        <f t="shared" si="87"/>
        <v>3963</v>
      </c>
      <c r="G109" s="865">
        <f t="shared" si="87"/>
        <v>4875</v>
      </c>
      <c r="H109" s="865">
        <f t="shared" si="87"/>
        <v>2663</v>
      </c>
      <c r="I109" s="865">
        <f t="shared" si="87"/>
        <v>8847</v>
      </c>
      <c r="J109" s="865">
        <f t="shared" si="87"/>
        <v>11510</v>
      </c>
      <c r="K109" s="865">
        <f t="shared" si="87"/>
        <v>733</v>
      </c>
      <c r="L109" s="865">
        <f t="shared" si="87"/>
        <v>2199</v>
      </c>
      <c r="M109" s="865">
        <f t="shared" si="87"/>
        <v>2932</v>
      </c>
      <c r="N109" s="865">
        <f t="shared" si="87"/>
        <v>0</v>
      </c>
      <c r="O109" s="865">
        <f t="shared" si="87"/>
        <v>0</v>
      </c>
      <c r="P109" s="865">
        <f t="shared" si="87"/>
        <v>0</v>
      </c>
      <c r="Q109" s="865">
        <f t="shared" si="87"/>
        <v>0</v>
      </c>
      <c r="R109" s="865">
        <f t="shared" si="87"/>
        <v>0</v>
      </c>
      <c r="S109" s="865">
        <f t="shared" si="87"/>
        <v>0</v>
      </c>
      <c r="T109" s="865">
        <f t="shared" si="87"/>
        <v>4324</v>
      </c>
      <c r="U109" s="865">
        <f t="shared" si="87"/>
        <v>15852</v>
      </c>
      <c r="V109" s="865">
        <f t="shared" si="87"/>
        <v>20176</v>
      </c>
    </row>
    <row r="110" spans="1:22">
      <c r="A110" s="859" t="s">
        <v>308</v>
      </c>
      <c r="B110" s="859"/>
      <c r="C110" s="859"/>
      <c r="D110" s="859"/>
      <c r="E110" s="859"/>
      <c r="F110" s="859"/>
      <c r="G110" s="859"/>
      <c r="H110" s="859"/>
      <c r="I110" s="859"/>
      <c r="J110" s="859"/>
      <c r="K110" s="859"/>
      <c r="L110" s="859"/>
      <c r="M110" s="859"/>
      <c r="N110" s="859"/>
      <c r="O110" s="859"/>
      <c r="P110" s="859"/>
      <c r="Q110" s="859"/>
      <c r="R110" s="859"/>
      <c r="S110" s="859"/>
      <c r="T110" s="859"/>
      <c r="U110" s="859" t="s">
        <v>51</v>
      </c>
      <c r="V110" s="859"/>
    </row>
    <row r="111" spans="1:22">
      <c r="A111" s="1469" t="s">
        <v>309</v>
      </c>
      <c r="B111" s="1470"/>
      <c r="C111" s="1470"/>
      <c r="D111" s="1470"/>
      <c r="E111" s="1470"/>
      <c r="F111" s="1470"/>
      <c r="G111" s="1470"/>
      <c r="H111" s="1470"/>
      <c r="I111" s="1470"/>
      <c r="J111" s="1470"/>
      <c r="K111" s="1470"/>
      <c r="L111" s="1470"/>
      <c r="M111" s="1470"/>
      <c r="N111" s="1470"/>
      <c r="O111" s="1470"/>
      <c r="P111" s="1470"/>
      <c r="Q111" s="1470"/>
      <c r="R111" s="1470"/>
      <c r="S111" s="1470"/>
      <c r="T111" s="1470"/>
      <c r="U111" s="1470"/>
      <c r="V111" s="1471"/>
    </row>
    <row r="112" spans="1:22">
      <c r="A112" s="1469" t="s">
        <v>310</v>
      </c>
      <c r="B112" s="1470"/>
      <c r="C112" s="1470"/>
      <c r="D112" s="1470"/>
      <c r="E112" s="1470"/>
      <c r="F112" s="1470"/>
      <c r="G112" s="1470"/>
      <c r="H112" s="1470"/>
      <c r="I112" s="1470"/>
      <c r="J112" s="1470"/>
      <c r="K112" s="1470"/>
      <c r="L112" s="1470"/>
      <c r="M112" s="1470"/>
      <c r="N112" s="1470"/>
      <c r="O112" s="1470"/>
      <c r="P112" s="1470"/>
      <c r="Q112" s="1470"/>
      <c r="R112" s="1470"/>
      <c r="S112" s="1470"/>
      <c r="T112" s="1470"/>
      <c r="U112" s="1470"/>
      <c r="V112" s="1471"/>
    </row>
    <row r="113" spans="1:22">
      <c r="A113" s="1472" t="s">
        <v>311</v>
      </c>
      <c r="B113" s="1474" t="s">
        <v>312</v>
      </c>
      <c r="C113" s="1474"/>
      <c r="D113" s="1474"/>
      <c r="E113" s="1474" t="s">
        <v>313</v>
      </c>
      <c r="F113" s="1474"/>
      <c r="G113" s="1474"/>
      <c r="H113" s="1474" t="s">
        <v>314</v>
      </c>
      <c r="I113" s="1474"/>
      <c r="J113" s="1474"/>
      <c r="K113" s="1474" t="s">
        <v>315</v>
      </c>
      <c r="L113" s="1474"/>
      <c r="M113" s="1474"/>
      <c r="N113" s="1474" t="s">
        <v>316</v>
      </c>
      <c r="O113" s="1474"/>
      <c r="P113" s="1474"/>
      <c r="Q113" s="1469" t="s">
        <v>612</v>
      </c>
      <c r="R113" s="1470"/>
      <c r="S113" s="1471"/>
      <c r="T113" s="1469" t="s">
        <v>6</v>
      </c>
      <c r="U113" s="1470"/>
      <c r="V113" s="1471"/>
    </row>
    <row r="114" spans="1:22">
      <c r="A114" s="1473"/>
      <c r="B114" s="861" t="s">
        <v>233</v>
      </c>
      <c r="C114" s="861" t="s">
        <v>232</v>
      </c>
      <c r="D114" s="861" t="s">
        <v>234</v>
      </c>
      <c r="E114" s="861" t="s">
        <v>233</v>
      </c>
      <c r="F114" s="861" t="s">
        <v>232</v>
      </c>
      <c r="G114" s="861" t="s">
        <v>234</v>
      </c>
      <c r="H114" s="861" t="s">
        <v>233</v>
      </c>
      <c r="I114" s="861" t="s">
        <v>232</v>
      </c>
      <c r="J114" s="861" t="s">
        <v>234</v>
      </c>
      <c r="K114" s="861" t="s">
        <v>233</v>
      </c>
      <c r="L114" s="861" t="s">
        <v>232</v>
      </c>
      <c r="M114" s="861" t="s">
        <v>234</v>
      </c>
      <c r="N114" s="861" t="s">
        <v>233</v>
      </c>
      <c r="O114" s="861" t="s">
        <v>232</v>
      </c>
      <c r="P114" s="861" t="s">
        <v>234</v>
      </c>
      <c r="Q114" s="861" t="s">
        <v>233</v>
      </c>
      <c r="R114" s="861" t="s">
        <v>232</v>
      </c>
      <c r="S114" s="861" t="s">
        <v>234</v>
      </c>
      <c r="T114" s="861" t="s">
        <v>233</v>
      </c>
      <c r="U114" s="861" t="s">
        <v>232</v>
      </c>
      <c r="V114" s="861" t="s">
        <v>234</v>
      </c>
    </row>
    <row r="115" spans="1:22">
      <c r="A115" s="862" t="s">
        <v>317</v>
      </c>
      <c r="B115" s="863">
        <v>2</v>
      </c>
      <c r="C115" s="864">
        <v>111</v>
      </c>
      <c r="D115" s="865">
        <f t="shared" ref="D115:D120" si="88">B115+C115</f>
        <v>113</v>
      </c>
      <c r="E115" s="863">
        <v>55</v>
      </c>
      <c r="F115" s="864">
        <v>134</v>
      </c>
      <c r="G115" s="865">
        <f t="shared" ref="G115:G120" si="89">E115+F115</f>
        <v>189</v>
      </c>
      <c r="H115" s="863">
        <v>662</v>
      </c>
      <c r="I115" s="864">
        <v>1700</v>
      </c>
      <c r="J115" s="865">
        <f t="shared" ref="J115:J120" si="90">H115+I115</f>
        <v>2362</v>
      </c>
      <c r="K115" s="863">
        <v>241</v>
      </c>
      <c r="L115" s="864">
        <v>1789</v>
      </c>
      <c r="M115" s="865">
        <f t="shared" ref="M115:M120" si="91">K115+L115</f>
        <v>2030</v>
      </c>
      <c r="N115" s="863">
        <v>4</v>
      </c>
      <c r="O115" s="864">
        <v>19</v>
      </c>
      <c r="P115" s="865">
        <f t="shared" ref="P115:P120" si="92">N115+O115</f>
        <v>23</v>
      </c>
      <c r="Q115" s="863"/>
      <c r="R115" s="864"/>
      <c r="S115" s="865">
        <f t="shared" ref="S115:S120" si="93">Q115+R115</f>
        <v>0</v>
      </c>
      <c r="T115" s="865">
        <f t="shared" ref="T115:U120" si="94">B115+E115+H115+K115+N115+Q115</f>
        <v>964</v>
      </c>
      <c r="U115" s="865">
        <f t="shared" si="94"/>
        <v>3753</v>
      </c>
      <c r="V115" s="865">
        <f t="shared" ref="V115:V120" si="95">T115+U115</f>
        <v>4717</v>
      </c>
    </row>
    <row r="116" spans="1:22">
      <c r="A116" s="862" t="s">
        <v>318</v>
      </c>
      <c r="B116" s="863">
        <v>2</v>
      </c>
      <c r="C116" s="864">
        <v>39</v>
      </c>
      <c r="D116" s="865">
        <f t="shared" si="88"/>
        <v>41</v>
      </c>
      <c r="E116" s="863">
        <v>6</v>
      </c>
      <c r="F116" s="864">
        <v>313</v>
      </c>
      <c r="G116" s="865">
        <f t="shared" si="89"/>
        <v>319</v>
      </c>
      <c r="H116" s="863">
        <v>458</v>
      </c>
      <c r="I116" s="864">
        <v>5986</v>
      </c>
      <c r="J116" s="865">
        <f t="shared" si="90"/>
        <v>6444</v>
      </c>
      <c r="K116" s="863">
        <v>469</v>
      </c>
      <c r="L116" s="864">
        <v>7955</v>
      </c>
      <c r="M116" s="865">
        <f t="shared" si="91"/>
        <v>8424</v>
      </c>
      <c r="N116" s="863">
        <v>6</v>
      </c>
      <c r="O116" s="864">
        <v>128</v>
      </c>
      <c r="P116" s="865">
        <f t="shared" si="92"/>
        <v>134</v>
      </c>
      <c r="Q116" s="863"/>
      <c r="R116" s="864"/>
      <c r="S116" s="865">
        <f t="shared" si="93"/>
        <v>0</v>
      </c>
      <c r="T116" s="865">
        <f t="shared" si="94"/>
        <v>941</v>
      </c>
      <c r="U116" s="865">
        <f t="shared" si="94"/>
        <v>14421</v>
      </c>
      <c r="V116" s="865">
        <f t="shared" si="95"/>
        <v>15362</v>
      </c>
    </row>
    <row r="117" spans="1:22">
      <c r="A117" s="862" t="s">
        <v>319</v>
      </c>
      <c r="B117" s="863">
        <v>1</v>
      </c>
      <c r="C117" s="864">
        <v>13</v>
      </c>
      <c r="D117" s="865">
        <f t="shared" si="88"/>
        <v>14</v>
      </c>
      <c r="E117" s="863">
        <v>35</v>
      </c>
      <c r="F117" s="864">
        <v>22</v>
      </c>
      <c r="G117" s="865">
        <f t="shared" si="89"/>
        <v>57</v>
      </c>
      <c r="H117" s="863">
        <v>608</v>
      </c>
      <c r="I117" s="864">
        <v>2805</v>
      </c>
      <c r="J117" s="865">
        <f t="shared" si="90"/>
        <v>3413</v>
      </c>
      <c r="K117" s="863">
        <v>174</v>
      </c>
      <c r="L117" s="864">
        <v>6896</v>
      </c>
      <c r="M117" s="865">
        <f t="shared" si="91"/>
        <v>7070</v>
      </c>
      <c r="N117" s="863">
        <v>8</v>
      </c>
      <c r="O117" s="864">
        <v>89</v>
      </c>
      <c r="P117" s="865">
        <f t="shared" si="92"/>
        <v>97</v>
      </c>
      <c r="Q117" s="863"/>
      <c r="R117" s="864"/>
      <c r="S117" s="865">
        <f t="shared" si="93"/>
        <v>0</v>
      </c>
      <c r="T117" s="865">
        <f t="shared" si="94"/>
        <v>826</v>
      </c>
      <c r="U117" s="865">
        <f t="shared" si="94"/>
        <v>9825</v>
      </c>
      <c r="V117" s="865">
        <f t="shared" si="95"/>
        <v>10651</v>
      </c>
    </row>
    <row r="118" spans="1:22">
      <c r="A118" s="862">
        <v>40</v>
      </c>
      <c r="B118" s="863"/>
      <c r="C118" s="864"/>
      <c r="D118" s="865">
        <f t="shared" si="88"/>
        <v>0</v>
      </c>
      <c r="E118" s="863">
        <v>0</v>
      </c>
      <c r="F118" s="864">
        <v>0</v>
      </c>
      <c r="G118" s="865">
        <f t="shared" si="89"/>
        <v>0</v>
      </c>
      <c r="H118" s="863">
        <v>9</v>
      </c>
      <c r="I118" s="864">
        <v>0</v>
      </c>
      <c r="J118" s="865">
        <f t="shared" si="90"/>
        <v>9</v>
      </c>
      <c r="K118" s="863">
        <v>4</v>
      </c>
      <c r="L118" s="864">
        <v>0</v>
      </c>
      <c r="M118" s="865">
        <f t="shared" si="91"/>
        <v>4</v>
      </c>
      <c r="N118" s="863">
        <v>2</v>
      </c>
      <c r="O118" s="864">
        <v>0</v>
      </c>
      <c r="P118" s="865">
        <f t="shared" si="92"/>
        <v>2</v>
      </c>
      <c r="Q118" s="863"/>
      <c r="R118" s="864"/>
      <c r="S118" s="865">
        <f t="shared" si="93"/>
        <v>0</v>
      </c>
      <c r="T118" s="865">
        <f t="shared" si="94"/>
        <v>15</v>
      </c>
      <c r="U118" s="865">
        <f t="shared" si="94"/>
        <v>0</v>
      </c>
      <c r="V118" s="865">
        <f t="shared" si="95"/>
        <v>15</v>
      </c>
    </row>
    <row r="119" spans="1:22">
      <c r="A119" s="862" t="s">
        <v>320</v>
      </c>
      <c r="B119" s="863"/>
      <c r="C119" s="864"/>
      <c r="D119" s="865">
        <f t="shared" si="88"/>
        <v>0</v>
      </c>
      <c r="E119" s="863"/>
      <c r="F119" s="864"/>
      <c r="G119" s="865">
        <f t="shared" si="89"/>
        <v>0</v>
      </c>
      <c r="H119" s="863"/>
      <c r="I119" s="864"/>
      <c r="J119" s="865">
        <f t="shared" si="90"/>
        <v>0</v>
      </c>
      <c r="K119" s="863"/>
      <c r="L119" s="864"/>
      <c r="M119" s="865">
        <f t="shared" si="91"/>
        <v>0</v>
      </c>
      <c r="N119" s="863"/>
      <c r="O119" s="864"/>
      <c r="P119" s="865">
        <f t="shared" si="92"/>
        <v>0</v>
      </c>
      <c r="Q119" s="863"/>
      <c r="R119" s="864"/>
      <c r="S119" s="865">
        <f t="shared" si="93"/>
        <v>0</v>
      </c>
      <c r="T119" s="865">
        <f t="shared" si="94"/>
        <v>0</v>
      </c>
      <c r="U119" s="865">
        <f t="shared" si="94"/>
        <v>0</v>
      </c>
      <c r="V119" s="865">
        <f t="shared" si="95"/>
        <v>0</v>
      </c>
    </row>
    <row r="120" spans="1:22">
      <c r="A120" s="862" t="s">
        <v>612</v>
      </c>
      <c r="B120" s="863"/>
      <c r="C120" s="864"/>
      <c r="D120" s="865">
        <f t="shared" si="88"/>
        <v>0</v>
      </c>
      <c r="E120" s="863"/>
      <c r="F120" s="864"/>
      <c r="G120" s="865">
        <f t="shared" si="89"/>
        <v>0</v>
      </c>
      <c r="H120" s="863"/>
      <c r="I120" s="864"/>
      <c r="J120" s="865">
        <f t="shared" si="90"/>
        <v>0</v>
      </c>
      <c r="K120" s="863"/>
      <c r="L120" s="864"/>
      <c r="M120" s="865">
        <f t="shared" si="91"/>
        <v>0</v>
      </c>
      <c r="N120" s="863"/>
      <c r="O120" s="864"/>
      <c r="P120" s="865">
        <f t="shared" si="92"/>
        <v>0</v>
      </c>
      <c r="Q120" s="863"/>
      <c r="R120" s="864"/>
      <c r="S120" s="865">
        <f t="shared" si="93"/>
        <v>0</v>
      </c>
      <c r="T120" s="865">
        <f t="shared" si="94"/>
        <v>0</v>
      </c>
      <c r="U120" s="865">
        <f t="shared" si="94"/>
        <v>0</v>
      </c>
      <c r="V120" s="865">
        <f t="shared" si="95"/>
        <v>0</v>
      </c>
    </row>
    <row r="121" spans="1:22">
      <c r="A121" s="862" t="s">
        <v>6</v>
      </c>
      <c r="B121" s="865">
        <f t="shared" ref="B121:V121" si="96">SUM(B115:B120)</f>
        <v>5</v>
      </c>
      <c r="C121" s="865">
        <f t="shared" si="96"/>
        <v>163</v>
      </c>
      <c r="D121" s="865">
        <f t="shared" si="96"/>
        <v>168</v>
      </c>
      <c r="E121" s="865">
        <f t="shared" si="96"/>
        <v>96</v>
      </c>
      <c r="F121" s="865">
        <f t="shared" si="96"/>
        <v>469</v>
      </c>
      <c r="G121" s="865">
        <f t="shared" si="96"/>
        <v>565</v>
      </c>
      <c r="H121" s="865">
        <f t="shared" si="96"/>
        <v>1737</v>
      </c>
      <c r="I121" s="865">
        <f t="shared" si="96"/>
        <v>10491</v>
      </c>
      <c r="J121" s="865">
        <f t="shared" si="96"/>
        <v>12228</v>
      </c>
      <c r="K121" s="865">
        <f t="shared" si="96"/>
        <v>888</v>
      </c>
      <c r="L121" s="865">
        <f t="shared" si="96"/>
        <v>16640</v>
      </c>
      <c r="M121" s="865">
        <f t="shared" si="96"/>
        <v>17528</v>
      </c>
      <c r="N121" s="865">
        <f t="shared" si="96"/>
        <v>20</v>
      </c>
      <c r="O121" s="865">
        <f t="shared" si="96"/>
        <v>236</v>
      </c>
      <c r="P121" s="865">
        <f t="shared" si="96"/>
        <v>256</v>
      </c>
      <c r="Q121" s="865">
        <f t="shared" si="96"/>
        <v>0</v>
      </c>
      <c r="R121" s="865">
        <f t="shared" si="96"/>
        <v>0</v>
      </c>
      <c r="S121" s="865">
        <f t="shared" si="96"/>
        <v>0</v>
      </c>
      <c r="T121" s="865">
        <f t="shared" si="96"/>
        <v>2746</v>
      </c>
      <c r="U121" s="865">
        <f t="shared" si="96"/>
        <v>27999</v>
      </c>
      <c r="V121" s="865">
        <f t="shared" si="96"/>
        <v>30745</v>
      </c>
    </row>
    <row r="122" spans="1:22">
      <c r="A122" s="859" t="s">
        <v>308</v>
      </c>
      <c r="B122" s="859"/>
      <c r="C122" s="859"/>
      <c r="D122" s="859"/>
      <c r="E122" s="859"/>
      <c r="F122" s="859"/>
      <c r="G122" s="859"/>
      <c r="H122" s="859"/>
      <c r="I122" s="859"/>
      <c r="J122" s="859"/>
      <c r="K122" s="859"/>
      <c r="L122" s="859"/>
      <c r="M122" s="859"/>
      <c r="N122" s="859"/>
      <c r="O122" s="859"/>
      <c r="P122" s="859"/>
      <c r="Q122" s="859"/>
      <c r="R122" s="859"/>
      <c r="S122" s="859"/>
      <c r="T122" s="859"/>
      <c r="U122" s="859" t="s">
        <v>57</v>
      </c>
      <c r="V122" s="859"/>
    </row>
    <row r="123" spans="1:22">
      <c r="A123" s="1469" t="s">
        <v>309</v>
      </c>
      <c r="B123" s="1470"/>
      <c r="C123" s="1470"/>
      <c r="D123" s="1470"/>
      <c r="E123" s="1470"/>
      <c r="F123" s="1470"/>
      <c r="G123" s="1470"/>
      <c r="H123" s="1470"/>
      <c r="I123" s="1470"/>
      <c r="J123" s="1470"/>
      <c r="K123" s="1470"/>
      <c r="L123" s="1470"/>
      <c r="M123" s="1470"/>
      <c r="N123" s="1470"/>
      <c r="O123" s="1470"/>
      <c r="P123" s="1470"/>
      <c r="Q123" s="1470"/>
      <c r="R123" s="1470"/>
      <c r="S123" s="1470"/>
      <c r="T123" s="1470"/>
      <c r="U123" s="1470"/>
      <c r="V123" s="1471"/>
    </row>
    <row r="124" spans="1:22">
      <c r="A124" s="1469" t="s">
        <v>310</v>
      </c>
      <c r="B124" s="1470"/>
      <c r="C124" s="1470"/>
      <c r="D124" s="1470"/>
      <c r="E124" s="1470"/>
      <c r="F124" s="1470"/>
      <c r="G124" s="1470"/>
      <c r="H124" s="1470"/>
      <c r="I124" s="1470"/>
      <c r="J124" s="1470"/>
      <c r="K124" s="1470"/>
      <c r="L124" s="1470"/>
      <c r="M124" s="1470"/>
      <c r="N124" s="1470"/>
      <c r="O124" s="1470"/>
      <c r="P124" s="1470"/>
      <c r="Q124" s="1470"/>
      <c r="R124" s="1470"/>
      <c r="S124" s="1470"/>
      <c r="T124" s="1470"/>
      <c r="U124" s="1470"/>
      <c r="V124" s="1471"/>
    </row>
    <row r="125" spans="1:22">
      <c r="A125" s="1472" t="s">
        <v>311</v>
      </c>
      <c r="B125" s="1474" t="s">
        <v>312</v>
      </c>
      <c r="C125" s="1474"/>
      <c r="D125" s="1474"/>
      <c r="E125" s="1474" t="s">
        <v>313</v>
      </c>
      <c r="F125" s="1474"/>
      <c r="G125" s="1474"/>
      <c r="H125" s="1474" t="s">
        <v>314</v>
      </c>
      <c r="I125" s="1474"/>
      <c r="J125" s="1474"/>
      <c r="K125" s="1474" t="s">
        <v>315</v>
      </c>
      <c r="L125" s="1474"/>
      <c r="M125" s="1474"/>
      <c r="N125" s="1474" t="s">
        <v>316</v>
      </c>
      <c r="O125" s="1474"/>
      <c r="P125" s="1474"/>
      <c r="Q125" s="1469" t="s">
        <v>612</v>
      </c>
      <c r="R125" s="1470"/>
      <c r="S125" s="1471"/>
      <c r="T125" s="1469" t="s">
        <v>6</v>
      </c>
      <c r="U125" s="1470"/>
      <c r="V125" s="1471"/>
    </row>
    <row r="126" spans="1:22">
      <c r="A126" s="1473"/>
      <c r="B126" s="861" t="s">
        <v>233</v>
      </c>
      <c r="C126" s="861" t="s">
        <v>232</v>
      </c>
      <c r="D126" s="861" t="s">
        <v>234</v>
      </c>
      <c r="E126" s="861" t="s">
        <v>233</v>
      </c>
      <c r="F126" s="861" t="s">
        <v>232</v>
      </c>
      <c r="G126" s="861" t="s">
        <v>234</v>
      </c>
      <c r="H126" s="861" t="s">
        <v>233</v>
      </c>
      <c r="I126" s="861" t="s">
        <v>232</v>
      </c>
      <c r="J126" s="861" t="s">
        <v>234</v>
      </c>
      <c r="K126" s="861" t="s">
        <v>233</v>
      </c>
      <c r="L126" s="861" t="s">
        <v>232</v>
      </c>
      <c r="M126" s="861" t="s">
        <v>234</v>
      </c>
      <c r="N126" s="861" t="s">
        <v>233</v>
      </c>
      <c r="O126" s="861" t="s">
        <v>232</v>
      </c>
      <c r="P126" s="861" t="s">
        <v>234</v>
      </c>
      <c r="Q126" s="861" t="s">
        <v>233</v>
      </c>
      <c r="R126" s="861" t="s">
        <v>232</v>
      </c>
      <c r="S126" s="861" t="s">
        <v>234</v>
      </c>
      <c r="T126" s="861" t="s">
        <v>233</v>
      </c>
      <c r="U126" s="861" t="s">
        <v>232</v>
      </c>
      <c r="V126" s="861" t="s">
        <v>234</v>
      </c>
    </row>
    <row r="127" spans="1:22">
      <c r="A127" s="862" t="s">
        <v>317</v>
      </c>
      <c r="B127" s="863">
        <v>2</v>
      </c>
      <c r="C127" s="864">
        <v>5</v>
      </c>
      <c r="D127" s="865">
        <f t="shared" ref="D127:D132" si="97">B127+C127</f>
        <v>7</v>
      </c>
      <c r="E127" s="863">
        <v>9</v>
      </c>
      <c r="F127" s="864">
        <v>82</v>
      </c>
      <c r="G127" s="865">
        <f t="shared" ref="G127:G132" si="98">E127+F127</f>
        <v>91</v>
      </c>
      <c r="H127" s="863">
        <v>3</v>
      </c>
      <c r="I127" s="864">
        <v>16</v>
      </c>
      <c r="J127" s="865">
        <f t="shared" ref="J127:J132" si="99">H127+I127</f>
        <v>19</v>
      </c>
      <c r="K127" s="863">
        <v>0</v>
      </c>
      <c r="L127" s="864">
        <v>4</v>
      </c>
      <c r="M127" s="865">
        <f t="shared" ref="M127:M132" si="100">K127+L127</f>
        <v>4</v>
      </c>
      <c r="N127" s="863">
        <v>0</v>
      </c>
      <c r="O127" s="864">
        <v>0</v>
      </c>
      <c r="P127" s="865">
        <f t="shared" ref="P127:P132" si="101">N127+O127</f>
        <v>0</v>
      </c>
      <c r="Q127" s="863"/>
      <c r="R127" s="864"/>
      <c r="S127" s="865">
        <f t="shared" ref="S127:S132" si="102">Q127+R127</f>
        <v>0</v>
      </c>
      <c r="T127" s="865">
        <f t="shared" ref="T127:U132" si="103">B127+E127+H127+K127+N127+Q127</f>
        <v>14</v>
      </c>
      <c r="U127" s="865">
        <f t="shared" si="103"/>
        <v>107</v>
      </c>
      <c r="V127" s="865">
        <f t="shared" ref="V127:V132" si="104">T127+U127</f>
        <v>121</v>
      </c>
    </row>
    <row r="128" spans="1:22">
      <c r="A128" s="862" t="s">
        <v>318</v>
      </c>
      <c r="B128" s="863">
        <v>0</v>
      </c>
      <c r="C128" s="864">
        <v>3</v>
      </c>
      <c r="D128" s="865">
        <f t="shared" si="97"/>
        <v>3</v>
      </c>
      <c r="E128" s="863">
        <v>22</v>
      </c>
      <c r="F128" s="864">
        <v>59</v>
      </c>
      <c r="G128" s="865">
        <f t="shared" si="98"/>
        <v>81</v>
      </c>
      <c r="H128" s="863">
        <v>166</v>
      </c>
      <c r="I128" s="864">
        <v>5013</v>
      </c>
      <c r="J128" s="865">
        <f t="shared" si="99"/>
        <v>5179</v>
      </c>
      <c r="K128" s="863">
        <v>57</v>
      </c>
      <c r="L128" s="864">
        <v>692</v>
      </c>
      <c r="M128" s="865">
        <f t="shared" si="100"/>
        <v>749</v>
      </c>
      <c r="N128" s="863">
        <v>2</v>
      </c>
      <c r="O128" s="864">
        <v>45</v>
      </c>
      <c r="P128" s="865">
        <f t="shared" si="101"/>
        <v>47</v>
      </c>
      <c r="Q128" s="863"/>
      <c r="R128" s="864"/>
      <c r="S128" s="865">
        <f t="shared" si="102"/>
        <v>0</v>
      </c>
      <c r="T128" s="865">
        <f t="shared" si="103"/>
        <v>247</v>
      </c>
      <c r="U128" s="865">
        <f t="shared" si="103"/>
        <v>5812</v>
      </c>
      <c r="V128" s="865">
        <f t="shared" si="104"/>
        <v>6059</v>
      </c>
    </row>
    <row r="129" spans="1:22">
      <c r="A129" s="862" t="s">
        <v>319</v>
      </c>
      <c r="B129" s="863">
        <v>0</v>
      </c>
      <c r="C129" s="864">
        <v>0</v>
      </c>
      <c r="D129" s="865">
        <f t="shared" si="97"/>
        <v>0</v>
      </c>
      <c r="E129" s="863">
        <v>2</v>
      </c>
      <c r="F129" s="864">
        <v>20</v>
      </c>
      <c r="G129" s="865">
        <f t="shared" si="98"/>
        <v>22</v>
      </c>
      <c r="H129" s="863">
        <v>138</v>
      </c>
      <c r="I129" s="864">
        <v>3148</v>
      </c>
      <c r="J129" s="865">
        <f t="shared" si="99"/>
        <v>3286</v>
      </c>
      <c r="K129" s="863">
        <v>25</v>
      </c>
      <c r="L129" s="864">
        <v>414</v>
      </c>
      <c r="M129" s="865">
        <f t="shared" si="100"/>
        <v>439</v>
      </c>
      <c r="N129" s="863">
        <v>1</v>
      </c>
      <c r="O129" s="864">
        <v>21</v>
      </c>
      <c r="P129" s="865">
        <f t="shared" si="101"/>
        <v>22</v>
      </c>
      <c r="Q129" s="863"/>
      <c r="R129" s="864"/>
      <c r="S129" s="865">
        <f t="shared" si="102"/>
        <v>0</v>
      </c>
      <c r="T129" s="865">
        <f t="shared" si="103"/>
        <v>166</v>
      </c>
      <c r="U129" s="865">
        <f t="shared" si="103"/>
        <v>3603</v>
      </c>
      <c r="V129" s="865">
        <f t="shared" si="104"/>
        <v>3769</v>
      </c>
    </row>
    <row r="130" spans="1:22">
      <c r="A130" s="862">
        <v>40</v>
      </c>
      <c r="B130" s="863">
        <v>0</v>
      </c>
      <c r="C130" s="864">
        <v>0</v>
      </c>
      <c r="D130" s="865">
        <f t="shared" si="97"/>
        <v>0</v>
      </c>
      <c r="E130" s="863">
        <v>0</v>
      </c>
      <c r="F130" s="864">
        <v>0</v>
      </c>
      <c r="G130" s="865">
        <f t="shared" si="98"/>
        <v>0</v>
      </c>
      <c r="H130" s="863">
        <v>18</v>
      </c>
      <c r="I130" s="864">
        <v>104</v>
      </c>
      <c r="J130" s="865">
        <f t="shared" si="99"/>
        <v>122</v>
      </c>
      <c r="K130" s="863">
        <v>2</v>
      </c>
      <c r="L130" s="864">
        <v>18</v>
      </c>
      <c r="M130" s="865">
        <f t="shared" si="100"/>
        <v>20</v>
      </c>
      <c r="N130" s="863">
        <v>0</v>
      </c>
      <c r="O130" s="864">
        <v>6</v>
      </c>
      <c r="P130" s="865">
        <f t="shared" si="101"/>
        <v>6</v>
      </c>
      <c r="Q130" s="863"/>
      <c r="R130" s="864"/>
      <c r="S130" s="865">
        <f t="shared" si="102"/>
        <v>0</v>
      </c>
      <c r="T130" s="865">
        <f t="shared" si="103"/>
        <v>20</v>
      </c>
      <c r="U130" s="865">
        <f t="shared" si="103"/>
        <v>128</v>
      </c>
      <c r="V130" s="865">
        <f t="shared" si="104"/>
        <v>148</v>
      </c>
    </row>
    <row r="131" spans="1:22">
      <c r="A131" s="862" t="s">
        <v>320</v>
      </c>
      <c r="B131" s="863"/>
      <c r="C131" s="864"/>
      <c r="D131" s="865">
        <f t="shared" si="97"/>
        <v>0</v>
      </c>
      <c r="E131" s="863"/>
      <c r="F131" s="864"/>
      <c r="G131" s="865">
        <f t="shared" si="98"/>
        <v>0</v>
      </c>
      <c r="H131" s="863"/>
      <c r="I131" s="864"/>
      <c r="J131" s="865">
        <f t="shared" si="99"/>
        <v>0</v>
      </c>
      <c r="K131" s="863"/>
      <c r="L131" s="864"/>
      <c r="M131" s="865">
        <f t="shared" si="100"/>
        <v>0</v>
      </c>
      <c r="N131" s="863"/>
      <c r="O131" s="864"/>
      <c r="P131" s="865">
        <f t="shared" si="101"/>
        <v>0</v>
      </c>
      <c r="Q131" s="863"/>
      <c r="R131" s="864"/>
      <c r="S131" s="865">
        <f t="shared" si="102"/>
        <v>0</v>
      </c>
      <c r="T131" s="865">
        <f t="shared" si="103"/>
        <v>0</v>
      </c>
      <c r="U131" s="865">
        <f t="shared" si="103"/>
        <v>0</v>
      </c>
      <c r="V131" s="865">
        <f t="shared" si="104"/>
        <v>0</v>
      </c>
    </row>
    <row r="132" spans="1:22">
      <c r="A132" s="862" t="s">
        <v>612</v>
      </c>
      <c r="B132" s="863"/>
      <c r="C132" s="864"/>
      <c r="D132" s="865">
        <f t="shared" si="97"/>
        <v>0</v>
      </c>
      <c r="E132" s="863"/>
      <c r="F132" s="864"/>
      <c r="G132" s="865">
        <f t="shared" si="98"/>
        <v>0</v>
      </c>
      <c r="H132" s="863"/>
      <c r="I132" s="864"/>
      <c r="J132" s="865">
        <f t="shared" si="99"/>
        <v>0</v>
      </c>
      <c r="K132" s="863"/>
      <c r="L132" s="864"/>
      <c r="M132" s="865">
        <f t="shared" si="100"/>
        <v>0</v>
      </c>
      <c r="N132" s="863"/>
      <c r="O132" s="864"/>
      <c r="P132" s="865">
        <f t="shared" si="101"/>
        <v>0</v>
      </c>
      <c r="Q132" s="863"/>
      <c r="R132" s="864"/>
      <c r="S132" s="865">
        <f t="shared" si="102"/>
        <v>0</v>
      </c>
      <c r="T132" s="865">
        <f t="shared" si="103"/>
        <v>0</v>
      </c>
      <c r="U132" s="865">
        <f t="shared" si="103"/>
        <v>0</v>
      </c>
      <c r="V132" s="865">
        <f t="shared" si="104"/>
        <v>0</v>
      </c>
    </row>
    <row r="133" spans="1:22">
      <c r="A133" s="862" t="s">
        <v>6</v>
      </c>
      <c r="B133" s="865">
        <f t="shared" ref="B133:V133" si="105">SUM(B127:B132)</f>
        <v>2</v>
      </c>
      <c r="C133" s="865">
        <f t="shared" si="105"/>
        <v>8</v>
      </c>
      <c r="D133" s="865">
        <f t="shared" si="105"/>
        <v>10</v>
      </c>
      <c r="E133" s="865">
        <f t="shared" si="105"/>
        <v>33</v>
      </c>
      <c r="F133" s="865">
        <f t="shared" si="105"/>
        <v>161</v>
      </c>
      <c r="G133" s="865">
        <f t="shared" si="105"/>
        <v>194</v>
      </c>
      <c r="H133" s="865">
        <f t="shared" si="105"/>
        <v>325</v>
      </c>
      <c r="I133" s="865">
        <f t="shared" si="105"/>
        <v>8281</v>
      </c>
      <c r="J133" s="865">
        <f t="shared" si="105"/>
        <v>8606</v>
      </c>
      <c r="K133" s="865">
        <f t="shared" si="105"/>
        <v>84</v>
      </c>
      <c r="L133" s="865">
        <f t="shared" si="105"/>
        <v>1128</v>
      </c>
      <c r="M133" s="865">
        <f t="shared" si="105"/>
        <v>1212</v>
      </c>
      <c r="N133" s="865">
        <f t="shared" si="105"/>
        <v>3</v>
      </c>
      <c r="O133" s="865">
        <f t="shared" si="105"/>
        <v>72</v>
      </c>
      <c r="P133" s="865">
        <f t="shared" si="105"/>
        <v>75</v>
      </c>
      <c r="Q133" s="865"/>
      <c r="R133" s="865"/>
      <c r="S133" s="865">
        <f t="shared" si="105"/>
        <v>0</v>
      </c>
      <c r="T133" s="865">
        <f t="shared" si="105"/>
        <v>447</v>
      </c>
      <c r="U133" s="865">
        <f t="shared" si="105"/>
        <v>9650</v>
      </c>
      <c r="V133" s="865">
        <f t="shared" si="105"/>
        <v>10097</v>
      </c>
    </row>
    <row r="134" spans="1:22">
      <c r="A134" s="859" t="s">
        <v>308</v>
      </c>
      <c r="B134" s="859"/>
      <c r="C134" s="859"/>
      <c r="D134" s="859"/>
      <c r="E134" s="859"/>
      <c r="F134" s="859"/>
      <c r="G134" s="859"/>
      <c r="H134" s="859"/>
      <c r="I134" s="859"/>
      <c r="J134" s="859"/>
      <c r="K134" s="859"/>
      <c r="L134" s="859"/>
      <c r="M134" s="859"/>
      <c r="N134" s="859"/>
      <c r="O134" s="859"/>
      <c r="P134" s="859"/>
      <c r="Q134" s="859"/>
      <c r="R134" s="859"/>
      <c r="S134" s="859"/>
      <c r="T134" s="859"/>
      <c r="U134" s="859" t="s">
        <v>61</v>
      </c>
      <c r="V134" s="859"/>
    </row>
    <row r="135" spans="1:22">
      <c r="A135" s="1469" t="s">
        <v>309</v>
      </c>
      <c r="B135" s="1470"/>
      <c r="C135" s="1470"/>
      <c r="D135" s="1470"/>
      <c r="E135" s="1470"/>
      <c r="F135" s="1470"/>
      <c r="G135" s="1470"/>
      <c r="H135" s="1470"/>
      <c r="I135" s="1470"/>
      <c r="J135" s="1470"/>
      <c r="K135" s="1470"/>
      <c r="L135" s="1470"/>
      <c r="M135" s="1470"/>
      <c r="N135" s="1470"/>
      <c r="O135" s="1470"/>
      <c r="P135" s="1470"/>
      <c r="Q135" s="1470"/>
      <c r="R135" s="1470"/>
      <c r="S135" s="1470"/>
      <c r="T135" s="1470"/>
      <c r="U135" s="1470"/>
      <c r="V135" s="1471"/>
    </row>
    <row r="136" spans="1:22">
      <c r="A136" s="1469" t="s">
        <v>310</v>
      </c>
      <c r="B136" s="1470"/>
      <c r="C136" s="1470"/>
      <c r="D136" s="1470"/>
      <c r="E136" s="1470"/>
      <c r="F136" s="1470"/>
      <c r="G136" s="1470"/>
      <c r="H136" s="1470"/>
      <c r="I136" s="1470"/>
      <c r="J136" s="1470"/>
      <c r="K136" s="1470"/>
      <c r="L136" s="1470"/>
      <c r="M136" s="1470"/>
      <c r="N136" s="1470"/>
      <c r="O136" s="1470"/>
      <c r="P136" s="1470"/>
      <c r="Q136" s="1470"/>
      <c r="R136" s="1470"/>
      <c r="S136" s="1470"/>
      <c r="T136" s="1470"/>
      <c r="U136" s="1470"/>
      <c r="V136" s="1471"/>
    </row>
    <row r="137" spans="1:22">
      <c r="A137" s="1472" t="s">
        <v>311</v>
      </c>
      <c r="B137" s="1474" t="s">
        <v>312</v>
      </c>
      <c r="C137" s="1474"/>
      <c r="D137" s="1474"/>
      <c r="E137" s="1474" t="s">
        <v>313</v>
      </c>
      <c r="F137" s="1474"/>
      <c r="G137" s="1474"/>
      <c r="H137" s="1474" t="s">
        <v>314</v>
      </c>
      <c r="I137" s="1474"/>
      <c r="J137" s="1474"/>
      <c r="K137" s="1474" t="s">
        <v>315</v>
      </c>
      <c r="L137" s="1474"/>
      <c r="M137" s="1474"/>
      <c r="N137" s="1474" t="s">
        <v>316</v>
      </c>
      <c r="O137" s="1474"/>
      <c r="P137" s="1474"/>
      <c r="Q137" s="1469" t="s">
        <v>612</v>
      </c>
      <c r="R137" s="1470"/>
      <c r="S137" s="1471"/>
      <c r="T137" s="1469" t="s">
        <v>6</v>
      </c>
      <c r="U137" s="1470"/>
      <c r="V137" s="1471"/>
    </row>
    <row r="138" spans="1:22">
      <c r="A138" s="1473"/>
      <c r="B138" s="861" t="s">
        <v>233</v>
      </c>
      <c r="C138" s="861" t="s">
        <v>232</v>
      </c>
      <c r="D138" s="861" t="s">
        <v>234</v>
      </c>
      <c r="E138" s="861" t="s">
        <v>233</v>
      </c>
      <c r="F138" s="861" t="s">
        <v>232</v>
      </c>
      <c r="G138" s="861" t="s">
        <v>234</v>
      </c>
      <c r="H138" s="861" t="s">
        <v>233</v>
      </c>
      <c r="I138" s="861" t="s">
        <v>232</v>
      </c>
      <c r="J138" s="861" t="s">
        <v>234</v>
      </c>
      <c r="K138" s="861" t="s">
        <v>233</v>
      </c>
      <c r="L138" s="861" t="s">
        <v>232</v>
      </c>
      <c r="M138" s="861" t="s">
        <v>234</v>
      </c>
      <c r="N138" s="861" t="s">
        <v>233</v>
      </c>
      <c r="O138" s="861" t="s">
        <v>232</v>
      </c>
      <c r="P138" s="861" t="s">
        <v>234</v>
      </c>
      <c r="Q138" s="861" t="s">
        <v>233</v>
      </c>
      <c r="R138" s="861" t="s">
        <v>232</v>
      </c>
      <c r="S138" s="861" t="s">
        <v>234</v>
      </c>
      <c r="T138" s="861" t="s">
        <v>233</v>
      </c>
      <c r="U138" s="861" t="s">
        <v>232</v>
      </c>
      <c r="V138" s="861" t="s">
        <v>234</v>
      </c>
    </row>
    <row r="139" spans="1:22">
      <c r="A139" s="862" t="s">
        <v>317</v>
      </c>
      <c r="B139" s="863">
        <v>12</v>
      </c>
      <c r="C139" s="864"/>
      <c r="D139" s="865">
        <f t="shared" ref="D139:D144" si="106">B139+C139</f>
        <v>12</v>
      </c>
      <c r="E139" s="863"/>
      <c r="F139" s="864"/>
      <c r="G139" s="865">
        <f t="shared" ref="G139:G144" si="107">E139+F139</f>
        <v>0</v>
      </c>
      <c r="H139" s="863"/>
      <c r="I139" s="864"/>
      <c r="J139" s="865">
        <f t="shared" ref="J139:J144" si="108">H139+I139</f>
        <v>0</v>
      </c>
      <c r="K139" s="863"/>
      <c r="L139" s="864"/>
      <c r="M139" s="865">
        <f t="shared" ref="M139:M144" si="109">K139+L139</f>
        <v>0</v>
      </c>
      <c r="N139" s="863"/>
      <c r="O139" s="864"/>
      <c r="P139" s="865">
        <f t="shared" ref="P139:P144" si="110">N139+O139</f>
        <v>0</v>
      </c>
      <c r="Q139" s="865"/>
      <c r="R139" s="865"/>
      <c r="S139" s="865">
        <f t="shared" ref="S139:S144" si="111">Q139+R139</f>
        <v>0</v>
      </c>
      <c r="T139" s="865">
        <f t="shared" ref="T139:U144" si="112">B139+E139+H139+K139+N139+Q139</f>
        <v>12</v>
      </c>
      <c r="U139" s="865">
        <f t="shared" si="112"/>
        <v>0</v>
      </c>
      <c r="V139" s="865">
        <f t="shared" ref="V139:V144" si="113">T139+U139</f>
        <v>12</v>
      </c>
    </row>
    <row r="140" spans="1:22">
      <c r="A140" s="862" t="s">
        <v>318</v>
      </c>
      <c r="B140" s="863">
        <v>1781</v>
      </c>
      <c r="C140" s="864">
        <v>5454</v>
      </c>
      <c r="D140" s="865">
        <f t="shared" si="106"/>
        <v>7235</v>
      </c>
      <c r="E140" s="863">
        <v>1085</v>
      </c>
      <c r="F140" s="864">
        <v>14585</v>
      </c>
      <c r="G140" s="865">
        <f t="shared" si="107"/>
        <v>15670</v>
      </c>
      <c r="H140" s="863">
        <v>378</v>
      </c>
      <c r="I140" s="864">
        <v>6154</v>
      </c>
      <c r="J140" s="865">
        <f t="shared" si="108"/>
        <v>6532</v>
      </c>
      <c r="K140" s="863"/>
      <c r="L140" s="864">
        <v>291</v>
      </c>
      <c r="M140" s="865">
        <f t="shared" si="109"/>
        <v>291</v>
      </c>
      <c r="N140" s="863"/>
      <c r="O140" s="864"/>
      <c r="P140" s="865">
        <f t="shared" si="110"/>
        <v>0</v>
      </c>
      <c r="Q140" s="865"/>
      <c r="R140" s="865"/>
      <c r="S140" s="865">
        <f t="shared" si="111"/>
        <v>0</v>
      </c>
      <c r="T140" s="865">
        <f t="shared" si="112"/>
        <v>3244</v>
      </c>
      <c r="U140" s="865">
        <f t="shared" si="112"/>
        <v>26484</v>
      </c>
      <c r="V140" s="865">
        <f t="shared" si="113"/>
        <v>29728</v>
      </c>
    </row>
    <row r="141" spans="1:22">
      <c r="A141" s="862" t="s">
        <v>319</v>
      </c>
      <c r="B141" s="863">
        <v>475</v>
      </c>
      <c r="C141" s="864">
        <v>4185</v>
      </c>
      <c r="D141" s="865">
        <f t="shared" si="106"/>
        <v>4660</v>
      </c>
      <c r="E141" s="863">
        <v>813</v>
      </c>
      <c r="F141" s="864">
        <v>14785</v>
      </c>
      <c r="G141" s="865">
        <f t="shared" si="107"/>
        <v>15598</v>
      </c>
      <c r="H141" s="863">
        <v>442</v>
      </c>
      <c r="I141" s="864">
        <v>1798</v>
      </c>
      <c r="J141" s="865">
        <f t="shared" si="108"/>
        <v>2240</v>
      </c>
      <c r="K141" s="863"/>
      <c r="L141" s="864">
        <v>132</v>
      </c>
      <c r="M141" s="865">
        <f t="shared" si="109"/>
        <v>132</v>
      </c>
      <c r="N141" s="863"/>
      <c r="O141" s="864"/>
      <c r="P141" s="865">
        <f t="shared" si="110"/>
        <v>0</v>
      </c>
      <c r="Q141" s="865"/>
      <c r="R141" s="865"/>
      <c r="S141" s="865">
        <f t="shared" si="111"/>
        <v>0</v>
      </c>
      <c r="T141" s="865">
        <f t="shared" si="112"/>
        <v>1730</v>
      </c>
      <c r="U141" s="865">
        <f t="shared" si="112"/>
        <v>20900</v>
      </c>
      <c r="V141" s="865">
        <f t="shared" si="113"/>
        <v>22630</v>
      </c>
    </row>
    <row r="142" spans="1:22">
      <c r="A142" s="862">
        <v>40</v>
      </c>
      <c r="B142" s="863"/>
      <c r="C142" s="864">
        <v>356</v>
      </c>
      <c r="D142" s="865">
        <f t="shared" si="106"/>
        <v>356</v>
      </c>
      <c r="E142" s="863"/>
      <c r="F142" s="864">
        <v>1736</v>
      </c>
      <c r="G142" s="865">
        <f t="shared" si="107"/>
        <v>1736</v>
      </c>
      <c r="H142" s="863"/>
      <c r="I142" s="864">
        <v>186</v>
      </c>
      <c r="J142" s="865">
        <f t="shared" si="108"/>
        <v>186</v>
      </c>
      <c r="K142" s="863"/>
      <c r="L142" s="864">
        <v>12</v>
      </c>
      <c r="M142" s="865">
        <f t="shared" si="109"/>
        <v>12</v>
      </c>
      <c r="N142" s="863"/>
      <c r="O142" s="864"/>
      <c r="P142" s="865">
        <f t="shared" si="110"/>
        <v>0</v>
      </c>
      <c r="Q142" s="865"/>
      <c r="R142" s="865"/>
      <c r="S142" s="865">
        <f t="shared" si="111"/>
        <v>0</v>
      </c>
      <c r="T142" s="865">
        <f t="shared" si="112"/>
        <v>0</v>
      </c>
      <c r="U142" s="865">
        <f t="shared" si="112"/>
        <v>2290</v>
      </c>
      <c r="V142" s="865">
        <f t="shared" si="113"/>
        <v>2290</v>
      </c>
    </row>
    <row r="143" spans="1:22">
      <c r="A143" s="862" t="s">
        <v>320</v>
      </c>
      <c r="B143" s="863"/>
      <c r="C143" s="864"/>
      <c r="D143" s="865">
        <f t="shared" si="106"/>
        <v>0</v>
      </c>
      <c r="E143" s="863"/>
      <c r="F143" s="864"/>
      <c r="G143" s="865">
        <f t="shared" si="107"/>
        <v>0</v>
      </c>
      <c r="H143" s="863"/>
      <c r="I143" s="864"/>
      <c r="J143" s="865">
        <f t="shared" si="108"/>
        <v>0</v>
      </c>
      <c r="K143" s="863"/>
      <c r="L143" s="864"/>
      <c r="M143" s="865">
        <f t="shared" si="109"/>
        <v>0</v>
      </c>
      <c r="N143" s="863"/>
      <c r="O143" s="864"/>
      <c r="P143" s="865">
        <f t="shared" si="110"/>
        <v>0</v>
      </c>
      <c r="Q143" s="865"/>
      <c r="R143" s="865"/>
      <c r="S143" s="865">
        <f t="shared" si="111"/>
        <v>0</v>
      </c>
      <c r="T143" s="865">
        <f t="shared" si="112"/>
        <v>0</v>
      </c>
      <c r="U143" s="865">
        <f t="shared" si="112"/>
        <v>0</v>
      </c>
      <c r="V143" s="865">
        <f t="shared" si="113"/>
        <v>0</v>
      </c>
    </row>
    <row r="144" spans="1:22">
      <c r="A144" s="862" t="s">
        <v>612</v>
      </c>
      <c r="B144" s="863"/>
      <c r="C144" s="864"/>
      <c r="D144" s="865">
        <f t="shared" si="106"/>
        <v>0</v>
      </c>
      <c r="E144" s="863"/>
      <c r="F144" s="864"/>
      <c r="G144" s="865">
        <f t="shared" si="107"/>
        <v>0</v>
      </c>
      <c r="H144" s="863"/>
      <c r="I144" s="864"/>
      <c r="J144" s="865">
        <f t="shared" si="108"/>
        <v>0</v>
      </c>
      <c r="K144" s="863"/>
      <c r="L144" s="864"/>
      <c r="M144" s="865">
        <f t="shared" si="109"/>
        <v>0</v>
      </c>
      <c r="N144" s="863"/>
      <c r="O144" s="864"/>
      <c r="P144" s="865">
        <f t="shared" si="110"/>
        <v>0</v>
      </c>
      <c r="Q144" s="865"/>
      <c r="R144" s="865"/>
      <c r="S144" s="865">
        <f t="shared" si="111"/>
        <v>0</v>
      </c>
      <c r="T144" s="865">
        <f t="shared" si="112"/>
        <v>0</v>
      </c>
      <c r="U144" s="865">
        <f t="shared" si="112"/>
        <v>0</v>
      </c>
      <c r="V144" s="865">
        <f t="shared" si="113"/>
        <v>0</v>
      </c>
    </row>
    <row r="145" spans="1:22">
      <c r="A145" s="862" t="s">
        <v>6</v>
      </c>
      <c r="B145" s="865">
        <f t="shared" ref="B145:V145" si="114">SUM(B139:B144)</f>
        <v>2268</v>
      </c>
      <c r="C145" s="865">
        <f t="shared" si="114"/>
        <v>9995</v>
      </c>
      <c r="D145" s="865">
        <f t="shared" si="114"/>
        <v>12263</v>
      </c>
      <c r="E145" s="865">
        <f t="shared" si="114"/>
        <v>1898</v>
      </c>
      <c r="F145" s="865">
        <f t="shared" si="114"/>
        <v>31106</v>
      </c>
      <c r="G145" s="865">
        <f t="shared" si="114"/>
        <v>33004</v>
      </c>
      <c r="H145" s="865">
        <f t="shared" si="114"/>
        <v>820</v>
      </c>
      <c r="I145" s="865">
        <f t="shared" si="114"/>
        <v>8138</v>
      </c>
      <c r="J145" s="865">
        <f t="shared" si="114"/>
        <v>8958</v>
      </c>
      <c r="K145" s="865">
        <f t="shared" si="114"/>
        <v>0</v>
      </c>
      <c r="L145" s="865">
        <f t="shared" si="114"/>
        <v>435</v>
      </c>
      <c r="M145" s="865">
        <f t="shared" si="114"/>
        <v>435</v>
      </c>
      <c r="N145" s="865">
        <f t="shared" si="114"/>
        <v>0</v>
      </c>
      <c r="O145" s="865">
        <f t="shared" si="114"/>
        <v>0</v>
      </c>
      <c r="P145" s="865">
        <f t="shared" si="114"/>
        <v>0</v>
      </c>
      <c r="Q145" s="865">
        <f t="shared" si="114"/>
        <v>0</v>
      </c>
      <c r="R145" s="865">
        <f t="shared" si="114"/>
        <v>0</v>
      </c>
      <c r="S145" s="865">
        <f t="shared" si="114"/>
        <v>0</v>
      </c>
      <c r="T145" s="752">
        <f t="shared" si="114"/>
        <v>4986</v>
      </c>
      <c r="U145" s="865">
        <f t="shared" si="114"/>
        <v>49674</v>
      </c>
      <c r="V145" s="865">
        <f t="shared" si="114"/>
        <v>54660</v>
      </c>
    </row>
    <row r="146" spans="1:22">
      <c r="A146" s="859" t="s">
        <v>308</v>
      </c>
      <c r="B146" s="859"/>
      <c r="C146" s="859"/>
      <c r="D146" s="859"/>
      <c r="E146" s="859"/>
      <c r="F146" s="859"/>
      <c r="G146" s="859"/>
      <c r="H146" s="859"/>
      <c r="I146" s="859"/>
      <c r="J146" s="859"/>
      <c r="K146" s="859"/>
      <c r="L146" s="859"/>
      <c r="M146" s="859"/>
      <c r="N146" s="859"/>
      <c r="O146" s="859"/>
      <c r="P146" s="859"/>
      <c r="Q146" s="859"/>
      <c r="R146" s="859"/>
      <c r="S146" s="859"/>
      <c r="T146" s="859"/>
      <c r="U146" s="859" t="s">
        <v>91</v>
      </c>
      <c r="V146" s="859"/>
    </row>
    <row r="147" spans="1:22">
      <c r="A147" s="1469" t="s">
        <v>309</v>
      </c>
      <c r="B147" s="1470"/>
      <c r="C147" s="1470"/>
      <c r="D147" s="1470"/>
      <c r="E147" s="1470"/>
      <c r="F147" s="1470"/>
      <c r="G147" s="1470"/>
      <c r="H147" s="1470"/>
      <c r="I147" s="1470"/>
      <c r="J147" s="1470"/>
      <c r="K147" s="1470"/>
      <c r="L147" s="1470"/>
      <c r="M147" s="1470"/>
      <c r="N147" s="1470"/>
      <c r="O147" s="1470"/>
      <c r="P147" s="1470"/>
      <c r="Q147" s="1470"/>
      <c r="R147" s="1470"/>
      <c r="S147" s="1470"/>
      <c r="T147" s="1470"/>
      <c r="U147" s="1470"/>
      <c r="V147" s="1471"/>
    </row>
    <row r="148" spans="1:22">
      <c r="A148" s="1469" t="s">
        <v>310</v>
      </c>
      <c r="B148" s="1470"/>
      <c r="C148" s="1470"/>
      <c r="D148" s="1470"/>
      <c r="E148" s="1470"/>
      <c r="F148" s="1470"/>
      <c r="G148" s="1470"/>
      <c r="H148" s="1470"/>
      <c r="I148" s="1470"/>
      <c r="J148" s="1470"/>
      <c r="K148" s="1470"/>
      <c r="L148" s="1470"/>
      <c r="M148" s="1470"/>
      <c r="N148" s="1470"/>
      <c r="O148" s="1470"/>
      <c r="P148" s="1470"/>
      <c r="Q148" s="1470"/>
      <c r="R148" s="1470"/>
      <c r="S148" s="1470"/>
      <c r="T148" s="1470"/>
      <c r="U148" s="1470"/>
      <c r="V148" s="1471"/>
    </row>
    <row r="149" spans="1:22">
      <c r="A149" s="1472" t="s">
        <v>311</v>
      </c>
      <c r="B149" s="1474" t="s">
        <v>312</v>
      </c>
      <c r="C149" s="1474"/>
      <c r="D149" s="1474"/>
      <c r="E149" s="1474" t="s">
        <v>313</v>
      </c>
      <c r="F149" s="1474"/>
      <c r="G149" s="1474"/>
      <c r="H149" s="1474" t="s">
        <v>314</v>
      </c>
      <c r="I149" s="1474"/>
      <c r="J149" s="1474"/>
      <c r="K149" s="1474" t="s">
        <v>315</v>
      </c>
      <c r="L149" s="1474"/>
      <c r="M149" s="1474"/>
      <c r="N149" s="1474" t="s">
        <v>316</v>
      </c>
      <c r="O149" s="1474"/>
      <c r="P149" s="1474"/>
      <c r="Q149" s="1469" t="s">
        <v>612</v>
      </c>
      <c r="R149" s="1470"/>
      <c r="S149" s="1471"/>
      <c r="T149" s="1469" t="s">
        <v>6</v>
      </c>
      <c r="U149" s="1470"/>
      <c r="V149" s="1471"/>
    </row>
    <row r="150" spans="1:22">
      <c r="A150" s="1473"/>
      <c r="B150" s="861" t="s">
        <v>233</v>
      </c>
      <c r="C150" s="861" t="s">
        <v>232</v>
      </c>
      <c r="D150" s="861" t="s">
        <v>234</v>
      </c>
      <c r="E150" s="861" t="s">
        <v>233</v>
      </c>
      <c r="F150" s="861" t="s">
        <v>232</v>
      </c>
      <c r="G150" s="861" t="s">
        <v>234</v>
      </c>
      <c r="H150" s="861" t="s">
        <v>233</v>
      </c>
      <c r="I150" s="861" t="s">
        <v>232</v>
      </c>
      <c r="J150" s="861" t="s">
        <v>234</v>
      </c>
      <c r="K150" s="861" t="s">
        <v>233</v>
      </c>
      <c r="L150" s="861" t="s">
        <v>232</v>
      </c>
      <c r="M150" s="861" t="s">
        <v>234</v>
      </c>
      <c r="N150" s="861" t="s">
        <v>233</v>
      </c>
      <c r="O150" s="861" t="s">
        <v>232</v>
      </c>
      <c r="P150" s="861" t="s">
        <v>234</v>
      </c>
      <c r="Q150" s="861" t="s">
        <v>233</v>
      </c>
      <c r="R150" s="861" t="s">
        <v>232</v>
      </c>
      <c r="S150" s="861" t="s">
        <v>234</v>
      </c>
      <c r="T150" s="861" t="s">
        <v>233</v>
      </c>
      <c r="U150" s="861" t="s">
        <v>232</v>
      </c>
      <c r="V150" s="861" t="s">
        <v>234</v>
      </c>
    </row>
    <row r="151" spans="1:22">
      <c r="A151" s="862" t="s">
        <v>317</v>
      </c>
      <c r="B151" s="863">
        <v>3</v>
      </c>
      <c r="C151" s="864">
        <v>320</v>
      </c>
      <c r="D151" s="865">
        <f t="shared" ref="D151:D156" si="115">B151+C151</f>
        <v>323</v>
      </c>
      <c r="E151" s="863">
        <v>43</v>
      </c>
      <c r="F151" s="864">
        <v>945</v>
      </c>
      <c r="G151" s="865">
        <f t="shared" ref="G151:G156" si="116">E151+F151</f>
        <v>988</v>
      </c>
      <c r="H151" s="863">
        <v>17</v>
      </c>
      <c r="I151" s="864">
        <v>20</v>
      </c>
      <c r="J151" s="865">
        <f t="shared" ref="J151:J156" si="117">H151+I151</f>
        <v>37</v>
      </c>
      <c r="K151" s="863">
        <v>0</v>
      </c>
      <c r="L151" s="864">
        <v>2</v>
      </c>
      <c r="M151" s="865">
        <f t="shared" ref="M151:M156" si="118">K151+L151</f>
        <v>2</v>
      </c>
      <c r="N151" s="863">
        <v>0</v>
      </c>
      <c r="O151" s="864">
        <v>0</v>
      </c>
      <c r="P151" s="865">
        <f t="shared" ref="P151:P156" si="119">N151+O151</f>
        <v>0</v>
      </c>
      <c r="Q151" s="865">
        <v>0</v>
      </c>
      <c r="R151" s="865">
        <v>0</v>
      </c>
      <c r="S151" s="865">
        <f t="shared" ref="S151:S156" si="120">Q151+R151</f>
        <v>0</v>
      </c>
      <c r="T151" s="865">
        <f t="shared" ref="T151:T156" si="121">B151+E151+H151+K151+N151+Q151</f>
        <v>63</v>
      </c>
      <c r="U151" s="865">
        <f t="shared" ref="U151:U156" si="122">C151+F151+I151+L151+O151+R151</f>
        <v>1287</v>
      </c>
      <c r="V151" s="865">
        <f t="shared" ref="V151:V156" si="123">T151+U151</f>
        <v>1350</v>
      </c>
    </row>
    <row r="152" spans="1:22">
      <c r="A152" s="862" t="s">
        <v>318</v>
      </c>
      <c r="B152" s="863">
        <v>5</v>
      </c>
      <c r="C152" s="864">
        <v>175</v>
      </c>
      <c r="D152" s="865">
        <f t="shared" si="115"/>
        <v>180</v>
      </c>
      <c r="E152" s="863">
        <v>35</v>
      </c>
      <c r="F152" s="864">
        <v>375</v>
      </c>
      <c r="G152" s="865">
        <f t="shared" si="116"/>
        <v>410</v>
      </c>
      <c r="H152" s="863">
        <v>135</v>
      </c>
      <c r="I152" s="864">
        <v>1031</v>
      </c>
      <c r="J152" s="865">
        <f t="shared" si="117"/>
        <v>1166</v>
      </c>
      <c r="K152" s="863">
        <v>79</v>
      </c>
      <c r="L152" s="864">
        <v>473</v>
      </c>
      <c r="M152" s="865">
        <f t="shared" si="118"/>
        <v>552</v>
      </c>
      <c r="N152" s="863">
        <v>1</v>
      </c>
      <c r="O152" s="864">
        <v>55</v>
      </c>
      <c r="P152" s="865">
        <f t="shared" si="119"/>
        <v>56</v>
      </c>
      <c r="Q152" s="865">
        <v>0</v>
      </c>
      <c r="R152" s="865">
        <v>0</v>
      </c>
      <c r="S152" s="865">
        <f t="shared" si="120"/>
        <v>0</v>
      </c>
      <c r="T152" s="865">
        <f t="shared" si="121"/>
        <v>255</v>
      </c>
      <c r="U152" s="865">
        <f t="shared" si="122"/>
        <v>2109</v>
      </c>
      <c r="V152" s="865">
        <f t="shared" si="123"/>
        <v>2364</v>
      </c>
    </row>
    <row r="153" spans="1:22">
      <c r="A153" s="862" t="s">
        <v>319</v>
      </c>
      <c r="B153" s="863">
        <v>6</v>
      </c>
      <c r="C153" s="864">
        <v>15</v>
      </c>
      <c r="D153" s="865">
        <f t="shared" si="115"/>
        <v>21</v>
      </c>
      <c r="E153" s="863">
        <v>3</v>
      </c>
      <c r="F153" s="864">
        <v>127</v>
      </c>
      <c r="G153" s="865">
        <f t="shared" si="116"/>
        <v>130</v>
      </c>
      <c r="H153" s="863">
        <v>225</v>
      </c>
      <c r="I153" s="864">
        <v>1355</v>
      </c>
      <c r="J153" s="865">
        <f t="shared" si="117"/>
        <v>1580</v>
      </c>
      <c r="K153" s="863">
        <v>35</v>
      </c>
      <c r="L153" s="864">
        <v>429</v>
      </c>
      <c r="M153" s="865">
        <f t="shared" si="118"/>
        <v>464</v>
      </c>
      <c r="N153" s="863">
        <v>5</v>
      </c>
      <c r="O153" s="864">
        <v>65</v>
      </c>
      <c r="P153" s="865">
        <f t="shared" si="119"/>
        <v>70</v>
      </c>
      <c r="Q153" s="865">
        <v>2</v>
      </c>
      <c r="R153" s="865">
        <v>3</v>
      </c>
      <c r="S153" s="865">
        <f t="shared" si="120"/>
        <v>5</v>
      </c>
      <c r="T153" s="865">
        <f t="shared" si="121"/>
        <v>276</v>
      </c>
      <c r="U153" s="865">
        <f t="shared" si="122"/>
        <v>1994</v>
      </c>
      <c r="V153" s="865">
        <f t="shared" si="123"/>
        <v>2270</v>
      </c>
    </row>
    <row r="154" spans="1:22">
      <c r="A154" s="862">
        <v>40</v>
      </c>
      <c r="B154" s="863">
        <v>1</v>
      </c>
      <c r="C154" s="864">
        <v>32</v>
      </c>
      <c r="D154" s="865">
        <f t="shared" si="115"/>
        <v>33</v>
      </c>
      <c r="E154" s="863">
        <v>1</v>
      </c>
      <c r="F154" s="864">
        <v>1</v>
      </c>
      <c r="G154" s="865">
        <f t="shared" si="116"/>
        <v>2</v>
      </c>
      <c r="H154" s="863">
        <v>16</v>
      </c>
      <c r="I154" s="864">
        <v>94</v>
      </c>
      <c r="J154" s="865">
        <f t="shared" si="117"/>
        <v>110</v>
      </c>
      <c r="K154" s="863">
        <v>31</v>
      </c>
      <c r="L154" s="864">
        <v>141</v>
      </c>
      <c r="M154" s="865">
        <f t="shared" si="118"/>
        <v>172</v>
      </c>
      <c r="N154" s="863">
        <v>2</v>
      </c>
      <c r="O154" s="864">
        <v>9</v>
      </c>
      <c r="P154" s="865">
        <f t="shared" si="119"/>
        <v>11</v>
      </c>
      <c r="Q154" s="865">
        <v>0</v>
      </c>
      <c r="R154" s="865">
        <v>6</v>
      </c>
      <c r="S154" s="865">
        <f t="shared" si="120"/>
        <v>6</v>
      </c>
      <c r="T154" s="865">
        <f t="shared" si="121"/>
        <v>51</v>
      </c>
      <c r="U154" s="865">
        <f t="shared" si="122"/>
        <v>283</v>
      </c>
      <c r="V154" s="865">
        <f t="shared" si="123"/>
        <v>334</v>
      </c>
    </row>
    <row r="155" spans="1:22">
      <c r="A155" s="862" t="s">
        <v>320</v>
      </c>
      <c r="B155" s="863">
        <v>0</v>
      </c>
      <c r="C155" s="864">
        <v>0</v>
      </c>
      <c r="D155" s="865">
        <f t="shared" si="115"/>
        <v>0</v>
      </c>
      <c r="E155" s="863">
        <v>0</v>
      </c>
      <c r="F155" s="864">
        <v>0</v>
      </c>
      <c r="G155" s="865">
        <f t="shared" si="116"/>
        <v>0</v>
      </c>
      <c r="H155" s="863">
        <v>4</v>
      </c>
      <c r="I155" s="864">
        <v>9</v>
      </c>
      <c r="J155" s="865">
        <f t="shared" si="117"/>
        <v>13</v>
      </c>
      <c r="K155" s="863">
        <v>0</v>
      </c>
      <c r="L155" s="864">
        <v>14</v>
      </c>
      <c r="M155" s="865">
        <f t="shared" si="118"/>
        <v>14</v>
      </c>
      <c r="N155" s="863">
        <v>0</v>
      </c>
      <c r="O155" s="864">
        <v>1</v>
      </c>
      <c r="P155" s="865">
        <f t="shared" si="119"/>
        <v>1</v>
      </c>
      <c r="Q155" s="865">
        <v>0</v>
      </c>
      <c r="R155" s="865">
        <v>7</v>
      </c>
      <c r="S155" s="865">
        <f t="shared" si="120"/>
        <v>7</v>
      </c>
      <c r="T155" s="865">
        <f t="shared" si="121"/>
        <v>4</v>
      </c>
      <c r="U155" s="865">
        <f t="shared" si="122"/>
        <v>31</v>
      </c>
      <c r="V155" s="865">
        <f t="shared" si="123"/>
        <v>35</v>
      </c>
    </row>
    <row r="156" spans="1:22">
      <c r="A156" s="862" t="s">
        <v>612</v>
      </c>
      <c r="B156" s="863"/>
      <c r="C156" s="864"/>
      <c r="D156" s="865">
        <f t="shared" si="115"/>
        <v>0</v>
      </c>
      <c r="E156" s="863"/>
      <c r="F156" s="864"/>
      <c r="G156" s="865">
        <f t="shared" si="116"/>
        <v>0</v>
      </c>
      <c r="H156" s="863"/>
      <c r="I156" s="864"/>
      <c r="J156" s="865">
        <f t="shared" si="117"/>
        <v>0</v>
      </c>
      <c r="K156" s="863"/>
      <c r="L156" s="864"/>
      <c r="M156" s="865">
        <f t="shared" si="118"/>
        <v>0</v>
      </c>
      <c r="N156" s="863"/>
      <c r="O156" s="864"/>
      <c r="P156" s="865">
        <f t="shared" si="119"/>
        <v>0</v>
      </c>
      <c r="Q156" s="865"/>
      <c r="R156" s="865"/>
      <c r="S156" s="865">
        <f t="shared" si="120"/>
        <v>0</v>
      </c>
      <c r="T156" s="865">
        <f t="shared" si="121"/>
        <v>0</v>
      </c>
      <c r="U156" s="865">
        <f t="shared" si="122"/>
        <v>0</v>
      </c>
      <c r="V156" s="865">
        <f t="shared" si="123"/>
        <v>0</v>
      </c>
    </row>
    <row r="157" spans="1:22">
      <c r="A157" s="862" t="s">
        <v>6</v>
      </c>
      <c r="B157" s="865">
        <f t="shared" ref="B157:V157" si="124">SUM(B151:B156)</f>
        <v>15</v>
      </c>
      <c r="C157" s="865">
        <f t="shared" si="124"/>
        <v>542</v>
      </c>
      <c r="D157" s="865">
        <f t="shared" si="124"/>
        <v>557</v>
      </c>
      <c r="E157" s="865">
        <f t="shared" si="124"/>
        <v>82</v>
      </c>
      <c r="F157" s="865">
        <f t="shared" si="124"/>
        <v>1448</v>
      </c>
      <c r="G157" s="865">
        <f t="shared" si="124"/>
        <v>1530</v>
      </c>
      <c r="H157" s="865">
        <f t="shared" si="124"/>
        <v>397</v>
      </c>
      <c r="I157" s="865">
        <f t="shared" si="124"/>
        <v>2509</v>
      </c>
      <c r="J157" s="865">
        <f t="shared" si="124"/>
        <v>2906</v>
      </c>
      <c r="K157" s="865">
        <f t="shared" si="124"/>
        <v>145</v>
      </c>
      <c r="L157" s="865">
        <f t="shared" si="124"/>
        <v>1059</v>
      </c>
      <c r="M157" s="865">
        <f t="shared" si="124"/>
        <v>1204</v>
      </c>
      <c r="N157" s="865">
        <f t="shared" si="124"/>
        <v>8</v>
      </c>
      <c r="O157" s="865">
        <f t="shared" si="124"/>
        <v>130</v>
      </c>
      <c r="P157" s="865">
        <f t="shared" si="124"/>
        <v>138</v>
      </c>
      <c r="Q157" s="865">
        <f t="shared" si="124"/>
        <v>2</v>
      </c>
      <c r="R157" s="865">
        <f t="shared" si="124"/>
        <v>16</v>
      </c>
      <c r="S157" s="865">
        <f t="shared" si="124"/>
        <v>18</v>
      </c>
      <c r="T157" s="865">
        <f t="shared" si="124"/>
        <v>649</v>
      </c>
      <c r="U157" s="752">
        <f t="shared" si="124"/>
        <v>5704</v>
      </c>
      <c r="V157" s="865">
        <f t="shared" si="124"/>
        <v>6353</v>
      </c>
    </row>
    <row r="158" spans="1:22">
      <c r="A158" s="859" t="s">
        <v>308</v>
      </c>
      <c r="B158" s="859"/>
      <c r="C158" s="859"/>
      <c r="D158" s="859"/>
      <c r="E158" s="859"/>
      <c r="F158" s="859"/>
      <c r="G158" s="859"/>
      <c r="H158" s="859"/>
      <c r="I158" s="859"/>
      <c r="J158" s="859"/>
      <c r="K158" s="859"/>
      <c r="L158" s="859"/>
      <c r="M158" s="859"/>
      <c r="N158" s="859"/>
      <c r="O158" s="859"/>
      <c r="P158" s="859"/>
      <c r="Q158" s="859"/>
      <c r="R158" s="859"/>
      <c r="S158" s="859"/>
      <c r="T158" s="859"/>
      <c r="U158" s="859" t="s">
        <v>62</v>
      </c>
      <c r="V158" s="859"/>
    </row>
    <row r="159" spans="1:22">
      <c r="A159" s="1469" t="s">
        <v>309</v>
      </c>
      <c r="B159" s="1470"/>
      <c r="C159" s="1470"/>
      <c r="D159" s="1470"/>
      <c r="E159" s="1470"/>
      <c r="F159" s="1470"/>
      <c r="G159" s="1470"/>
      <c r="H159" s="1470"/>
      <c r="I159" s="1470"/>
      <c r="J159" s="1470"/>
      <c r="K159" s="1470"/>
      <c r="L159" s="1470"/>
      <c r="M159" s="1470"/>
      <c r="N159" s="1470"/>
      <c r="O159" s="1470"/>
      <c r="P159" s="1470"/>
      <c r="Q159" s="1470"/>
      <c r="R159" s="1470"/>
      <c r="S159" s="1470"/>
      <c r="T159" s="1470"/>
      <c r="U159" s="1470"/>
      <c r="V159" s="1471"/>
    </row>
    <row r="160" spans="1:22">
      <c r="A160" s="1469" t="s">
        <v>310</v>
      </c>
      <c r="B160" s="1470"/>
      <c r="C160" s="1470"/>
      <c r="D160" s="1470"/>
      <c r="E160" s="1470"/>
      <c r="F160" s="1470"/>
      <c r="G160" s="1470"/>
      <c r="H160" s="1470"/>
      <c r="I160" s="1470"/>
      <c r="J160" s="1470"/>
      <c r="K160" s="1470"/>
      <c r="L160" s="1470"/>
      <c r="M160" s="1470"/>
      <c r="N160" s="1470"/>
      <c r="O160" s="1470"/>
      <c r="P160" s="1470"/>
      <c r="Q160" s="1470"/>
      <c r="R160" s="1470"/>
      <c r="S160" s="1470"/>
      <c r="T160" s="1470"/>
      <c r="U160" s="1470"/>
      <c r="V160" s="1471"/>
    </row>
    <row r="161" spans="1:24">
      <c r="A161" s="1472" t="s">
        <v>311</v>
      </c>
      <c r="B161" s="1474" t="s">
        <v>312</v>
      </c>
      <c r="C161" s="1474"/>
      <c r="D161" s="1474"/>
      <c r="E161" s="1474" t="s">
        <v>313</v>
      </c>
      <c r="F161" s="1474"/>
      <c r="G161" s="1474"/>
      <c r="H161" s="1474" t="s">
        <v>314</v>
      </c>
      <c r="I161" s="1474"/>
      <c r="J161" s="1474"/>
      <c r="K161" s="1474" t="s">
        <v>315</v>
      </c>
      <c r="L161" s="1474"/>
      <c r="M161" s="1474"/>
      <c r="N161" s="1474" t="s">
        <v>316</v>
      </c>
      <c r="O161" s="1474"/>
      <c r="P161" s="1474"/>
      <c r="Q161" s="1469" t="s">
        <v>612</v>
      </c>
      <c r="R161" s="1470"/>
      <c r="S161" s="1471"/>
      <c r="T161" s="1469" t="s">
        <v>6</v>
      </c>
      <c r="U161" s="1470"/>
      <c r="V161" s="1471"/>
    </row>
    <row r="162" spans="1:24" ht="35.25" customHeight="1">
      <c r="A162" s="1473"/>
      <c r="B162" s="861" t="s">
        <v>233</v>
      </c>
      <c r="C162" s="861" t="s">
        <v>232</v>
      </c>
      <c r="D162" s="861" t="s">
        <v>234</v>
      </c>
      <c r="E162" s="861" t="s">
        <v>233</v>
      </c>
      <c r="F162" s="861" t="s">
        <v>232</v>
      </c>
      <c r="G162" s="861" t="s">
        <v>234</v>
      </c>
      <c r="H162" s="861" t="s">
        <v>233</v>
      </c>
      <c r="I162" s="861" t="s">
        <v>232</v>
      </c>
      <c r="J162" s="861" t="s">
        <v>234</v>
      </c>
      <c r="K162" s="861" t="s">
        <v>233</v>
      </c>
      <c r="L162" s="861" t="s">
        <v>232</v>
      </c>
      <c r="M162" s="861" t="s">
        <v>234</v>
      </c>
      <c r="N162" s="861" t="s">
        <v>233</v>
      </c>
      <c r="O162" s="861" t="s">
        <v>232</v>
      </c>
      <c r="P162" s="861" t="s">
        <v>234</v>
      </c>
      <c r="Q162" s="861" t="s">
        <v>233</v>
      </c>
      <c r="R162" s="861" t="s">
        <v>232</v>
      </c>
      <c r="S162" s="861" t="s">
        <v>234</v>
      </c>
      <c r="T162" s="861" t="s">
        <v>233</v>
      </c>
      <c r="U162" s="861" t="s">
        <v>232</v>
      </c>
      <c r="V162" s="861" t="s">
        <v>234</v>
      </c>
    </row>
    <row r="163" spans="1:24">
      <c r="A163" s="862" t="s">
        <v>317</v>
      </c>
      <c r="B163" s="863">
        <v>0</v>
      </c>
      <c r="C163" s="864">
        <v>99</v>
      </c>
      <c r="D163" s="865">
        <f t="shared" ref="D163:D168" si="125">B163+C163</f>
        <v>99</v>
      </c>
      <c r="E163" s="863">
        <v>0</v>
      </c>
      <c r="F163" s="864">
        <v>30</v>
      </c>
      <c r="G163" s="865">
        <f t="shared" ref="G163:G168" si="126">E163+F163</f>
        <v>30</v>
      </c>
      <c r="H163" s="863">
        <v>0</v>
      </c>
      <c r="I163" s="864">
        <v>25</v>
      </c>
      <c r="J163" s="865">
        <f t="shared" ref="J163:J168" si="127">H163+I163</f>
        <v>25</v>
      </c>
      <c r="K163" s="863">
        <v>0</v>
      </c>
      <c r="L163" s="864">
        <v>103</v>
      </c>
      <c r="M163" s="865">
        <f t="shared" ref="M163:M168" si="128">K163+L163</f>
        <v>103</v>
      </c>
      <c r="N163" s="863"/>
      <c r="O163" s="864"/>
      <c r="P163" s="865">
        <f t="shared" ref="P163:P168" si="129">N163+O163</f>
        <v>0</v>
      </c>
      <c r="Q163" s="865"/>
      <c r="R163" s="865"/>
      <c r="S163" s="865">
        <f t="shared" ref="S163:S168" si="130">Q163+R163</f>
        <v>0</v>
      </c>
      <c r="T163" s="865">
        <f t="shared" ref="T163:U168" si="131">B163+E163+H163+K163+N163+Q163</f>
        <v>0</v>
      </c>
      <c r="U163" s="865">
        <f t="shared" si="131"/>
        <v>257</v>
      </c>
      <c r="V163" s="865">
        <f t="shared" ref="V163:V168" si="132">T163+U163</f>
        <v>257</v>
      </c>
    </row>
    <row r="164" spans="1:24">
      <c r="A164" s="862" t="s">
        <v>318</v>
      </c>
      <c r="B164" s="863">
        <v>27</v>
      </c>
      <c r="C164" s="864">
        <v>600</v>
      </c>
      <c r="D164" s="865">
        <f t="shared" si="125"/>
        <v>627</v>
      </c>
      <c r="E164" s="863">
        <v>56</v>
      </c>
      <c r="F164" s="864">
        <v>2195</v>
      </c>
      <c r="G164" s="865">
        <f t="shared" si="126"/>
        <v>2251</v>
      </c>
      <c r="H164" s="863">
        <v>159</v>
      </c>
      <c r="I164" s="864">
        <v>2567</v>
      </c>
      <c r="J164" s="865">
        <f t="shared" si="127"/>
        <v>2726</v>
      </c>
      <c r="K164" s="863">
        <v>79</v>
      </c>
      <c r="L164" s="864">
        <v>178</v>
      </c>
      <c r="M164" s="865">
        <f t="shared" si="128"/>
        <v>257</v>
      </c>
      <c r="N164" s="863"/>
      <c r="O164" s="864"/>
      <c r="P164" s="865">
        <f t="shared" si="129"/>
        <v>0</v>
      </c>
      <c r="Q164" s="865"/>
      <c r="R164" s="865"/>
      <c r="S164" s="865">
        <f t="shared" si="130"/>
        <v>0</v>
      </c>
      <c r="T164" s="865">
        <f t="shared" si="131"/>
        <v>321</v>
      </c>
      <c r="U164" s="865">
        <f t="shared" si="131"/>
        <v>5540</v>
      </c>
      <c r="V164" s="865">
        <f t="shared" si="132"/>
        <v>5861</v>
      </c>
    </row>
    <row r="165" spans="1:24">
      <c r="A165" s="862" t="s">
        <v>319</v>
      </c>
      <c r="B165" s="863">
        <v>18</v>
      </c>
      <c r="C165" s="864">
        <v>656</v>
      </c>
      <c r="D165" s="865">
        <f t="shared" si="125"/>
        <v>674</v>
      </c>
      <c r="E165" s="863">
        <v>47</v>
      </c>
      <c r="F165" s="864">
        <v>469</v>
      </c>
      <c r="G165" s="865">
        <f t="shared" si="126"/>
        <v>516</v>
      </c>
      <c r="H165" s="863">
        <v>88</v>
      </c>
      <c r="I165" s="864">
        <v>771</v>
      </c>
      <c r="J165" s="865">
        <f t="shared" si="127"/>
        <v>859</v>
      </c>
      <c r="K165" s="863">
        <v>82</v>
      </c>
      <c r="L165" s="864">
        <v>317</v>
      </c>
      <c r="M165" s="865">
        <f t="shared" si="128"/>
        <v>399</v>
      </c>
      <c r="N165" s="863"/>
      <c r="O165" s="864"/>
      <c r="P165" s="865">
        <f t="shared" si="129"/>
        <v>0</v>
      </c>
      <c r="Q165" s="865"/>
      <c r="R165" s="865"/>
      <c r="S165" s="865">
        <f t="shared" si="130"/>
        <v>0</v>
      </c>
      <c r="T165" s="865">
        <f t="shared" si="131"/>
        <v>235</v>
      </c>
      <c r="U165" s="865">
        <f t="shared" si="131"/>
        <v>2213</v>
      </c>
      <c r="V165" s="865">
        <f t="shared" si="132"/>
        <v>2448</v>
      </c>
    </row>
    <row r="166" spans="1:24">
      <c r="A166" s="862">
        <v>40</v>
      </c>
      <c r="B166" s="863">
        <v>2</v>
      </c>
      <c r="C166" s="864">
        <v>13</v>
      </c>
      <c r="D166" s="865">
        <f t="shared" si="125"/>
        <v>15</v>
      </c>
      <c r="E166" s="863">
        <v>23</v>
      </c>
      <c r="F166" s="864">
        <v>8</v>
      </c>
      <c r="G166" s="865">
        <f t="shared" si="126"/>
        <v>31</v>
      </c>
      <c r="H166" s="863">
        <v>27</v>
      </c>
      <c r="I166" s="864">
        <v>19</v>
      </c>
      <c r="J166" s="865">
        <f t="shared" si="127"/>
        <v>46</v>
      </c>
      <c r="K166" s="863">
        <v>13</v>
      </c>
      <c r="L166" s="864">
        <v>9</v>
      </c>
      <c r="M166" s="865">
        <f t="shared" si="128"/>
        <v>22</v>
      </c>
      <c r="N166" s="863"/>
      <c r="O166" s="864"/>
      <c r="P166" s="865">
        <f t="shared" si="129"/>
        <v>0</v>
      </c>
      <c r="Q166" s="865"/>
      <c r="R166" s="865"/>
      <c r="S166" s="865">
        <f t="shared" si="130"/>
        <v>0</v>
      </c>
      <c r="T166" s="865">
        <f t="shared" si="131"/>
        <v>65</v>
      </c>
      <c r="U166" s="865">
        <f t="shared" si="131"/>
        <v>49</v>
      </c>
      <c r="V166" s="865">
        <f t="shared" si="132"/>
        <v>114</v>
      </c>
    </row>
    <row r="167" spans="1:24">
      <c r="A167" s="862" t="s">
        <v>320</v>
      </c>
      <c r="B167" s="863"/>
      <c r="C167" s="864"/>
      <c r="D167" s="865">
        <f t="shared" si="125"/>
        <v>0</v>
      </c>
      <c r="E167" s="863"/>
      <c r="F167" s="864"/>
      <c r="G167" s="865">
        <f t="shared" si="126"/>
        <v>0</v>
      </c>
      <c r="H167" s="863"/>
      <c r="I167" s="864"/>
      <c r="J167" s="865">
        <f t="shared" si="127"/>
        <v>0</v>
      </c>
      <c r="K167" s="863"/>
      <c r="L167" s="864"/>
      <c r="M167" s="865">
        <f t="shared" si="128"/>
        <v>0</v>
      </c>
      <c r="N167" s="863"/>
      <c r="O167" s="864"/>
      <c r="P167" s="865">
        <f t="shared" si="129"/>
        <v>0</v>
      </c>
      <c r="Q167" s="865"/>
      <c r="R167" s="865"/>
      <c r="S167" s="865">
        <f t="shared" si="130"/>
        <v>0</v>
      </c>
      <c r="T167" s="865">
        <f t="shared" si="131"/>
        <v>0</v>
      </c>
      <c r="U167" s="865">
        <f t="shared" si="131"/>
        <v>0</v>
      </c>
      <c r="V167" s="865">
        <f t="shared" si="132"/>
        <v>0</v>
      </c>
      <c r="X167" s="860">
        <f>9495-U169</f>
        <v>1436</v>
      </c>
    </row>
    <row r="168" spans="1:24">
      <c r="A168" s="862" t="s">
        <v>612</v>
      </c>
      <c r="B168" s="863"/>
      <c r="C168" s="864"/>
      <c r="D168" s="865">
        <f t="shared" si="125"/>
        <v>0</v>
      </c>
      <c r="E168" s="863"/>
      <c r="F168" s="864"/>
      <c r="G168" s="865">
        <f t="shared" si="126"/>
        <v>0</v>
      </c>
      <c r="H168" s="863"/>
      <c r="I168" s="864"/>
      <c r="J168" s="865">
        <f t="shared" si="127"/>
        <v>0</v>
      </c>
      <c r="K168" s="863"/>
      <c r="L168" s="864"/>
      <c r="M168" s="865">
        <f t="shared" si="128"/>
        <v>0</v>
      </c>
      <c r="N168" s="863"/>
      <c r="O168" s="864"/>
      <c r="P168" s="865">
        <f t="shared" si="129"/>
        <v>0</v>
      </c>
      <c r="Q168" s="865"/>
      <c r="R168" s="865"/>
      <c r="S168" s="865">
        <f t="shared" si="130"/>
        <v>0</v>
      </c>
      <c r="T168" s="865">
        <f t="shared" si="131"/>
        <v>0</v>
      </c>
      <c r="U168" s="865">
        <f t="shared" si="131"/>
        <v>0</v>
      </c>
      <c r="V168" s="865">
        <f t="shared" si="132"/>
        <v>0</v>
      </c>
    </row>
    <row r="169" spans="1:24">
      <c r="A169" s="862" t="s">
        <v>6</v>
      </c>
      <c r="B169" s="865">
        <f t="shared" ref="B169:V169" si="133">SUM(B163:B168)</f>
        <v>47</v>
      </c>
      <c r="C169" s="865">
        <f t="shared" si="133"/>
        <v>1368</v>
      </c>
      <c r="D169" s="865">
        <f t="shared" si="133"/>
        <v>1415</v>
      </c>
      <c r="E169" s="865">
        <f t="shared" si="133"/>
        <v>126</v>
      </c>
      <c r="F169" s="865">
        <f t="shared" si="133"/>
        <v>2702</v>
      </c>
      <c r="G169" s="865">
        <f t="shared" si="133"/>
        <v>2828</v>
      </c>
      <c r="H169" s="865">
        <f t="shared" si="133"/>
        <v>274</v>
      </c>
      <c r="I169" s="865">
        <f t="shared" si="133"/>
        <v>3382</v>
      </c>
      <c r="J169" s="865">
        <f t="shared" si="133"/>
        <v>3656</v>
      </c>
      <c r="K169" s="865">
        <f t="shared" si="133"/>
        <v>174</v>
      </c>
      <c r="L169" s="865">
        <f t="shared" si="133"/>
        <v>607</v>
      </c>
      <c r="M169" s="865">
        <f t="shared" si="133"/>
        <v>781</v>
      </c>
      <c r="N169" s="865">
        <f t="shared" si="133"/>
        <v>0</v>
      </c>
      <c r="O169" s="865">
        <f t="shared" si="133"/>
        <v>0</v>
      </c>
      <c r="P169" s="865">
        <f t="shared" si="133"/>
        <v>0</v>
      </c>
      <c r="Q169" s="865">
        <f t="shared" si="133"/>
        <v>0</v>
      </c>
      <c r="R169" s="865">
        <f t="shared" si="133"/>
        <v>0</v>
      </c>
      <c r="S169" s="865">
        <f t="shared" si="133"/>
        <v>0</v>
      </c>
      <c r="T169" s="865">
        <f t="shared" si="133"/>
        <v>621</v>
      </c>
      <c r="U169" s="752">
        <f t="shared" si="133"/>
        <v>8059</v>
      </c>
      <c r="V169" s="865">
        <f t="shared" si="133"/>
        <v>8680</v>
      </c>
    </row>
    <row r="170" spans="1:24">
      <c r="A170" s="859" t="s">
        <v>308</v>
      </c>
      <c r="B170" s="859"/>
      <c r="C170" s="859"/>
      <c r="D170" s="859"/>
      <c r="E170" s="859"/>
      <c r="F170" s="859"/>
      <c r="G170" s="859"/>
      <c r="H170" s="859"/>
      <c r="I170" s="859"/>
      <c r="J170" s="859"/>
      <c r="K170" s="859"/>
      <c r="L170" s="859"/>
      <c r="M170" s="859"/>
      <c r="N170" s="859"/>
      <c r="O170" s="859"/>
      <c r="P170" s="859"/>
      <c r="Q170" s="859"/>
      <c r="R170" s="859"/>
      <c r="S170" s="859"/>
      <c r="T170" s="859"/>
      <c r="U170" s="859" t="s">
        <v>69</v>
      </c>
      <c r="V170" s="859"/>
    </row>
    <row r="171" spans="1:24">
      <c r="A171" s="1469" t="s">
        <v>309</v>
      </c>
      <c r="B171" s="1470"/>
      <c r="C171" s="1470"/>
      <c r="D171" s="1470"/>
      <c r="E171" s="1470"/>
      <c r="F171" s="1470"/>
      <c r="G171" s="1470"/>
      <c r="H171" s="1470"/>
      <c r="I171" s="1470"/>
      <c r="J171" s="1470"/>
      <c r="K171" s="1470"/>
      <c r="L171" s="1470"/>
      <c r="M171" s="1470"/>
      <c r="N171" s="1470"/>
      <c r="O171" s="1470"/>
      <c r="P171" s="1470"/>
      <c r="Q171" s="1470"/>
      <c r="R171" s="1470"/>
      <c r="S171" s="1470"/>
      <c r="T171" s="1470"/>
      <c r="U171" s="1470"/>
      <c r="V171" s="1471"/>
    </row>
    <row r="172" spans="1:24">
      <c r="A172" s="1469" t="s">
        <v>310</v>
      </c>
      <c r="B172" s="1470"/>
      <c r="C172" s="1470"/>
      <c r="D172" s="1470"/>
      <c r="E172" s="1470"/>
      <c r="F172" s="1470"/>
      <c r="G172" s="1470"/>
      <c r="H172" s="1470"/>
      <c r="I172" s="1470"/>
      <c r="J172" s="1470"/>
      <c r="K172" s="1470"/>
      <c r="L172" s="1470"/>
      <c r="M172" s="1470"/>
      <c r="N172" s="1470"/>
      <c r="O172" s="1470"/>
      <c r="P172" s="1470"/>
      <c r="Q172" s="1470"/>
      <c r="R172" s="1470"/>
      <c r="S172" s="1470"/>
      <c r="T172" s="1470"/>
      <c r="U172" s="1470"/>
      <c r="V172" s="1471"/>
    </row>
    <row r="173" spans="1:24">
      <c r="A173" s="1472" t="s">
        <v>311</v>
      </c>
      <c r="B173" s="1474" t="s">
        <v>312</v>
      </c>
      <c r="C173" s="1474"/>
      <c r="D173" s="1474"/>
      <c r="E173" s="1474" t="s">
        <v>313</v>
      </c>
      <c r="F173" s="1474"/>
      <c r="G173" s="1474"/>
      <c r="H173" s="1474" t="s">
        <v>314</v>
      </c>
      <c r="I173" s="1474"/>
      <c r="J173" s="1474"/>
      <c r="K173" s="1474" t="s">
        <v>315</v>
      </c>
      <c r="L173" s="1474"/>
      <c r="M173" s="1474"/>
      <c r="N173" s="1474" t="s">
        <v>316</v>
      </c>
      <c r="O173" s="1474"/>
      <c r="P173" s="1474"/>
      <c r="Q173" s="1469" t="s">
        <v>612</v>
      </c>
      <c r="R173" s="1470"/>
      <c r="S173" s="1471"/>
      <c r="T173" s="1469" t="s">
        <v>6</v>
      </c>
      <c r="U173" s="1470"/>
      <c r="V173" s="1471"/>
    </row>
    <row r="174" spans="1:24">
      <c r="A174" s="1473"/>
      <c r="B174" s="861" t="s">
        <v>233</v>
      </c>
      <c r="C174" s="861" t="s">
        <v>232</v>
      </c>
      <c r="D174" s="861" t="s">
        <v>234</v>
      </c>
      <c r="E174" s="861" t="s">
        <v>233</v>
      </c>
      <c r="F174" s="861" t="s">
        <v>232</v>
      </c>
      <c r="G174" s="861" t="s">
        <v>234</v>
      </c>
      <c r="H174" s="861" t="s">
        <v>233</v>
      </c>
      <c r="I174" s="861" t="s">
        <v>232</v>
      </c>
      <c r="J174" s="861" t="s">
        <v>234</v>
      </c>
      <c r="K174" s="861" t="s">
        <v>233</v>
      </c>
      <c r="L174" s="861" t="s">
        <v>232</v>
      </c>
      <c r="M174" s="861" t="s">
        <v>234</v>
      </c>
      <c r="N174" s="861" t="s">
        <v>233</v>
      </c>
      <c r="O174" s="861" t="s">
        <v>232</v>
      </c>
      <c r="P174" s="861" t="s">
        <v>234</v>
      </c>
      <c r="Q174" s="861" t="s">
        <v>233</v>
      </c>
      <c r="R174" s="861" t="s">
        <v>232</v>
      </c>
      <c r="S174" s="861" t="s">
        <v>234</v>
      </c>
      <c r="T174" s="861" t="s">
        <v>233</v>
      </c>
      <c r="U174" s="861" t="s">
        <v>232</v>
      </c>
      <c r="V174" s="861" t="s">
        <v>234</v>
      </c>
    </row>
    <row r="175" spans="1:24">
      <c r="A175" s="862" t="s">
        <v>317</v>
      </c>
      <c r="B175" s="863">
        <v>1</v>
      </c>
      <c r="C175" s="864">
        <v>42</v>
      </c>
      <c r="D175" s="865">
        <f t="shared" ref="D175:D180" si="134">B175+C175</f>
        <v>43</v>
      </c>
      <c r="E175" s="863">
        <v>0</v>
      </c>
      <c r="F175" s="864">
        <v>15</v>
      </c>
      <c r="G175" s="865">
        <f t="shared" ref="G175:G180" si="135">E175+F175</f>
        <v>15</v>
      </c>
      <c r="H175" s="863">
        <v>2</v>
      </c>
      <c r="I175" s="864">
        <v>21</v>
      </c>
      <c r="J175" s="865">
        <f t="shared" ref="J175:J180" si="136">H175+I175</f>
        <v>23</v>
      </c>
      <c r="K175" s="863">
        <v>0</v>
      </c>
      <c r="L175" s="864">
        <v>5</v>
      </c>
      <c r="M175" s="865">
        <f t="shared" ref="M175:M180" si="137">K175+L175</f>
        <v>5</v>
      </c>
      <c r="N175" s="863">
        <v>0</v>
      </c>
      <c r="O175" s="864">
        <v>5</v>
      </c>
      <c r="P175" s="865">
        <f t="shared" ref="P175:P180" si="138">N175+O175</f>
        <v>5</v>
      </c>
      <c r="Q175" s="863">
        <v>0</v>
      </c>
      <c r="R175" s="864">
        <v>11</v>
      </c>
      <c r="S175" s="865">
        <f t="shared" ref="S175:S180" si="139">Q175+R175</f>
        <v>11</v>
      </c>
      <c r="T175" s="865">
        <f t="shared" ref="T175:U180" si="140">B175+E175+H175+K175+N175+Q175</f>
        <v>3</v>
      </c>
      <c r="U175" s="865">
        <f t="shared" si="140"/>
        <v>99</v>
      </c>
      <c r="V175" s="865">
        <f t="shared" ref="V175:V180" si="141">T175+U175</f>
        <v>102</v>
      </c>
    </row>
    <row r="176" spans="1:24">
      <c r="A176" s="862" t="s">
        <v>318</v>
      </c>
      <c r="B176" s="863">
        <v>1</v>
      </c>
      <c r="C176" s="864">
        <v>44</v>
      </c>
      <c r="D176" s="865">
        <f t="shared" si="134"/>
        <v>45</v>
      </c>
      <c r="E176" s="863">
        <v>5</v>
      </c>
      <c r="F176" s="864">
        <v>144</v>
      </c>
      <c r="G176" s="865">
        <f t="shared" si="135"/>
        <v>149</v>
      </c>
      <c r="H176" s="863">
        <v>117</v>
      </c>
      <c r="I176" s="864">
        <v>2816</v>
      </c>
      <c r="J176" s="865">
        <f t="shared" si="136"/>
        <v>2933</v>
      </c>
      <c r="K176" s="863">
        <v>71</v>
      </c>
      <c r="L176" s="864">
        <v>767</v>
      </c>
      <c r="M176" s="865">
        <f t="shared" si="137"/>
        <v>838</v>
      </c>
      <c r="N176" s="863">
        <v>1</v>
      </c>
      <c r="O176" s="864">
        <v>17</v>
      </c>
      <c r="P176" s="865">
        <f t="shared" si="138"/>
        <v>18</v>
      </c>
      <c r="Q176" s="863">
        <v>0</v>
      </c>
      <c r="R176" s="864">
        <v>39</v>
      </c>
      <c r="S176" s="865">
        <f t="shared" si="139"/>
        <v>39</v>
      </c>
      <c r="T176" s="865">
        <f t="shared" si="140"/>
        <v>195</v>
      </c>
      <c r="U176" s="865">
        <f t="shared" si="140"/>
        <v>3827</v>
      </c>
      <c r="V176" s="865">
        <f t="shared" si="141"/>
        <v>4022</v>
      </c>
    </row>
    <row r="177" spans="1:22">
      <c r="A177" s="862" t="s">
        <v>319</v>
      </c>
      <c r="B177" s="863">
        <v>0</v>
      </c>
      <c r="C177" s="864">
        <v>14</v>
      </c>
      <c r="D177" s="865">
        <f t="shared" si="134"/>
        <v>14</v>
      </c>
      <c r="E177" s="863">
        <v>0</v>
      </c>
      <c r="F177" s="864">
        <v>60</v>
      </c>
      <c r="G177" s="865">
        <f t="shared" si="135"/>
        <v>60</v>
      </c>
      <c r="H177" s="863">
        <v>359</v>
      </c>
      <c r="I177" s="864">
        <v>4202</v>
      </c>
      <c r="J177" s="865">
        <f t="shared" si="136"/>
        <v>4561</v>
      </c>
      <c r="K177" s="863">
        <v>439</v>
      </c>
      <c r="L177" s="864">
        <v>2824</v>
      </c>
      <c r="M177" s="865">
        <f t="shared" si="137"/>
        <v>3263</v>
      </c>
      <c r="N177" s="863">
        <v>5</v>
      </c>
      <c r="O177" s="864">
        <v>93</v>
      </c>
      <c r="P177" s="865">
        <f t="shared" si="138"/>
        <v>98</v>
      </c>
      <c r="Q177" s="863">
        <v>2</v>
      </c>
      <c r="R177" s="864">
        <v>8</v>
      </c>
      <c r="S177" s="865">
        <f t="shared" si="139"/>
        <v>10</v>
      </c>
      <c r="T177" s="865">
        <f t="shared" si="140"/>
        <v>805</v>
      </c>
      <c r="U177" s="865">
        <f t="shared" si="140"/>
        <v>7201</v>
      </c>
      <c r="V177" s="865">
        <f t="shared" si="141"/>
        <v>8006</v>
      </c>
    </row>
    <row r="178" spans="1:22">
      <c r="A178" s="862">
        <v>40</v>
      </c>
      <c r="B178" s="863">
        <v>0</v>
      </c>
      <c r="C178" s="864">
        <v>2</v>
      </c>
      <c r="D178" s="865">
        <f t="shared" si="134"/>
        <v>2</v>
      </c>
      <c r="E178" s="863">
        <v>2</v>
      </c>
      <c r="F178" s="864">
        <v>1</v>
      </c>
      <c r="G178" s="865">
        <f t="shared" si="135"/>
        <v>3</v>
      </c>
      <c r="H178" s="863">
        <v>40</v>
      </c>
      <c r="I178" s="864">
        <v>238</v>
      </c>
      <c r="J178" s="865">
        <f t="shared" si="136"/>
        <v>278</v>
      </c>
      <c r="K178" s="863">
        <v>44</v>
      </c>
      <c r="L178" s="864">
        <v>107</v>
      </c>
      <c r="M178" s="865">
        <f t="shared" si="137"/>
        <v>151</v>
      </c>
      <c r="N178" s="863">
        <v>0</v>
      </c>
      <c r="O178" s="864">
        <v>3</v>
      </c>
      <c r="P178" s="865">
        <f t="shared" si="138"/>
        <v>3</v>
      </c>
      <c r="Q178" s="863">
        <v>0</v>
      </c>
      <c r="R178" s="864">
        <v>1</v>
      </c>
      <c r="S178" s="865">
        <f t="shared" si="139"/>
        <v>1</v>
      </c>
      <c r="T178" s="865">
        <f t="shared" si="140"/>
        <v>86</v>
      </c>
      <c r="U178" s="865">
        <f t="shared" si="140"/>
        <v>352</v>
      </c>
      <c r="V178" s="865">
        <f t="shared" si="141"/>
        <v>438</v>
      </c>
    </row>
    <row r="179" spans="1:22">
      <c r="A179" s="862" t="s">
        <v>320</v>
      </c>
      <c r="B179" s="863">
        <v>0</v>
      </c>
      <c r="C179" s="864">
        <v>0</v>
      </c>
      <c r="D179" s="865">
        <f t="shared" si="134"/>
        <v>0</v>
      </c>
      <c r="E179" s="863">
        <v>0</v>
      </c>
      <c r="F179" s="864">
        <v>0</v>
      </c>
      <c r="G179" s="865">
        <f t="shared" si="135"/>
        <v>0</v>
      </c>
      <c r="H179" s="863">
        <v>1</v>
      </c>
      <c r="I179" s="864">
        <v>1</v>
      </c>
      <c r="J179" s="865">
        <f t="shared" si="136"/>
        <v>2</v>
      </c>
      <c r="K179" s="863">
        <v>1</v>
      </c>
      <c r="L179" s="864">
        <v>4</v>
      </c>
      <c r="M179" s="865">
        <f t="shared" si="137"/>
        <v>5</v>
      </c>
      <c r="N179" s="863">
        <v>0</v>
      </c>
      <c r="O179" s="864">
        <v>0</v>
      </c>
      <c r="P179" s="865">
        <f t="shared" si="138"/>
        <v>0</v>
      </c>
      <c r="Q179" s="863">
        <v>0</v>
      </c>
      <c r="R179" s="864">
        <v>0</v>
      </c>
      <c r="S179" s="865">
        <f t="shared" si="139"/>
        <v>0</v>
      </c>
      <c r="T179" s="865">
        <f t="shared" si="140"/>
        <v>2</v>
      </c>
      <c r="U179" s="865">
        <f t="shared" si="140"/>
        <v>5</v>
      </c>
      <c r="V179" s="865">
        <f t="shared" si="141"/>
        <v>7</v>
      </c>
    </row>
    <row r="180" spans="1:22">
      <c r="A180" s="862" t="s">
        <v>612</v>
      </c>
      <c r="B180" s="863">
        <v>0</v>
      </c>
      <c r="C180" s="864">
        <v>0</v>
      </c>
      <c r="D180" s="865">
        <f t="shared" si="134"/>
        <v>0</v>
      </c>
      <c r="E180" s="863">
        <v>0</v>
      </c>
      <c r="F180" s="864">
        <v>0</v>
      </c>
      <c r="G180" s="865">
        <f t="shared" si="135"/>
        <v>0</v>
      </c>
      <c r="H180" s="863">
        <v>0</v>
      </c>
      <c r="I180" s="864">
        <v>0</v>
      </c>
      <c r="J180" s="865">
        <f t="shared" si="136"/>
        <v>0</v>
      </c>
      <c r="K180" s="863">
        <v>0</v>
      </c>
      <c r="L180" s="864">
        <v>0</v>
      </c>
      <c r="M180" s="865">
        <f t="shared" si="137"/>
        <v>0</v>
      </c>
      <c r="N180" s="863">
        <v>0</v>
      </c>
      <c r="O180" s="864">
        <v>0</v>
      </c>
      <c r="P180" s="865">
        <f t="shared" si="138"/>
        <v>0</v>
      </c>
      <c r="Q180" s="863">
        <v>4</v>
      </c>
      <c r="R180" s="864">
        <v>7</v>
      </c>
      <c r="S180" s="865">
        <f t="shared" si="139"/>
        <v>11</v>
      </c>
      <c r="T180" s="865">
        <f t="shared" si="140"/>
        <v>4</v>
      </c>
      <c r="U180" s="865">
        <f t="shared" si="140"/>
        <v>7</v>
      </c>
      <c r="V180" s="865">
        <f t="shared" si="141"/>
        <v>11</v>
      </c>
    </row>
    <row r="181" spans="1:22">
      <c r="A181" s="862" t="s">
        <v>6</v>
      </c>
      <c r="B181" s="865">
        <f t="shared" ref="B181:V181" si="142">SUM(B175:B180)</f>
        <v>2</v>
      </c>
      <c r="C181" s="865">
        <f t="shared" si="142"/>
        <v>102</v>
      </c>
      <c r="D181" s="865">
        <f t="shared" si="142"/>
        <v>104</v>
      </c>
      <c r="E181" s="865">
        <f t="shared" si="142"/>
        <v>7</v>
      </c>
      <c r="F181" s="865">
        <f t="shared" si="142"/>
        <v>220</v>
      </c>
      <c r="G181" s="865">
        <f t="shared" si="142"/>
        <v>227</v>
      </c>
      <c r="H181" s="865">
        <f t="shared" si="142"/>
        <v>519</v>
      </c>
      <c r="I181" s="865">
        <f t="shared" si="142"/>
        <v>7278</v>
      </c>
      <c r="J181" s="865">
        <f t="shared" si="142"/>
        <v>7797</v>
      </c>
      <c r="K181" s="865">
        <f t="shared" si="142"/>
        <v>555</v>
      </c>
      <c r="L181" s="865">
        <f t="shared" si="142"/>
        <v>3707</v>
      </c>
      <c r="M181" s="865">
        <f t="shared" si="142"/>
        <v>4262</v>
      </c>
      <c r="N181" s="865">
        <f t="shared" si="142"/>
        <v>6</v>
      </c>
      <c r="O181" s="865">
        <f t="shared" si="142"/>
        <v>118</v>
      </c>
      <c r="P181" s="865">
        <f t="shared" si="142"/>
        <v>124</v>
      </c>
      <c r="Q181" s="865">
        <f t="shared" si="142"/>
        <v>6</v>
      </c>
      <c r="R181" s="865">
        <f t="shared" si="142"/>
        <v>66</v>
      </c>
      <c r="S181" s="865">
        <f t="shared" si="142"/>
        <v>72</v>
      </c>
      <c r="T181" s="865">
        <f t="shared" si="142"/>
        <v>1095</v>
      </c>
      <c r="U181" s="865">
        <f t="shared" si="142"/>
        <v>11491</v>
      </c>
      <c r="V181" s="865">
        <f t="shared" si="142"/>
        <v>12586</v>
      </c>
    </row>
    <row r="182" spans="1:22">
      <c r="A182" s="859" t="s">
        <v>308</v>
      </c>
      <c r="B182" s="859"/>
      <c r="C182" s="859"/>
      <c r="D182" s="859"/>
      <c r="E182" s="859"/>
      <c r="F182" s="859"/>
      <c r="G182" s="859"/>
      <c r="H182" s="859"/>
      <c r="I182" s="859"/>
      <c r="J182" s="859"/>
      <c r="K182" s="859"/>
      <c r="L182" s="859"/>
      <c r="M182" s="859"/>
      <c r="N182" s="859"/>
      <c r="O182" s="859"/>
      <c r="P182" s="859"/>
      <c r="Q182" s="859"/>
      <c r="R182" s="859"/>
      <c r="S182" s="859"/>
      <c r="T182" s="859"/>
      <c r="U182" s="859" t="s">
        <v>781</v>
      </c>
      <c r="V182" s="859"/>
    </row>
    <row r="183" spans="1:22">
      <c r="A183" s="1469" t="s">
        <v>309</v>
      </c>
      <c r="B183" s="1470"/>
      <c r="C183" s="1470"/>
      <c r="D183" s="1470"/>
      <c r="E183" s="1470"/>
      <c r="F183" s="1470"/>
      <c r="G183" s="1470"/>
      <c r="H183" s="1470"/>
      <c r="I183" s="1470"/>
      <c r="J183" s="1470"/>
      <c r="K183" s="1470"/>
      <c r="L183" s="1470"/>
      <c r="M183" s="1470"/>
      <c r="N183" s="1470"/>
      <c r="O183" s="1470"/>
      <c r="P183" s="1470"/>
      <c r="Q183" s="1470"/>
      <c r="R183" s="1470"/>
      <c r="S183" s="1470"/>
      <c r="T183" s="1470"/>
      <c r="U183" s="1470"/>
      <c r="V183" s="1471"/>
    </row>
    <row r="184" spans="1:22">
      <c r="A184" s="1469" t="s">
        <v>310</v>
      </c>
      <c r="B184" s="1470"/>
      <c r="C184" s="1470"/>
      <c r="D184" s="1470"/>
      <c r="E184" s="1470"/>
      <c r="F184" s="1470"/>
      <c r="G184" s="1470"/>
      <c r="H184" s="1470"/>
      <c r="I184" s="1470"/>
      <c r="J184" s="1470"/>
      <c r="K184" s="1470"/>
      <c r="L184" s="1470"/>
      <c r="M184" s="1470"/>
      <c r="N184" s="1470"/>
      <c r="O184" s="1470"/>
      <c r="P184" s="1470"/>
      <c r="Q184" s="1470"/>
      <c r="R184" s="1470"/>
      <c r="S184" s="1470"/>
      <c r="T184" s="1470"/>
      <c r="U184" s="1470"/>
      <c r="V184" s="1471"/>
    </row>
    <row r="185" spans="1:22">
      <c r="A185" s="1472" t="s">
        <v>311</v>
      </c>
      <c r="B185" s="1474" t="s">
        <v>312</v>
      </c>
      <c r="C185" s="1474"/>
      <c r="D185" s="1474"/>
      <c r="E185" s="1474" t="s">
        <v>313</v>
      </c>
      <c r="F185" s="1474"/>
      <c r="G185" s="1474"/>
      <c r="H185" s="1474" t="s">
        <v>314</v>
      </c>
      <c r="I185" s="1474"/>
      <c r="J185" s="1474"/>
      <c r="K185" s="1474" t="s">
        <v>315</v>
      </c>
      <c r="L185" s="1474"/>
      <c r="M185" s="1474"/>
      <c r="N185" s="1474" t="s">
        <v>316</v>
      </c>
      <c r="O185" s="1474"/>
      <c r="P185" s="1474"/>
      <c r="Q185" s="1469" t="s">
        <v>612</v>
      </c>
      <c r="R185" s="1470"/>
      <c r="S185" s="1471"/>
      <c r="T185" s="1469" t="s">
        <v>6</v>
      </c>
      <c r="U185" s="1470"/>
      <c r="V185" s="1471"/>
    </row>
    <row r="186" spans="1:22">
      <c r="A186" s="1473"/>
      <c r="B186" s="861" t="s">
        <v>233</v>
      </c>
      <c r="C186" s="861" t="s">
        <v>232</v>
      </c>
      <c r="D186" s="861" t="s">
        <v>234</v>
      </c>
      <c r="E186" s="861" t="s">
        <v>233</v>
      </c>
      <c r="F186" s="861" t="s">
        <v>232</v>
      </c>
      <c r="G186" s="861" t="s">
        <v>234</v>
      </c>
      <c r="H186" s="861" t="s">
        <v>233</v>
      </c>
      <c r="I186" s="861" t="s">
        <v>232</v>
      </c>
      <c r="J186" s="861" t="s">
        <v>234</v>
      </c>
      <c r="K186" s="861" t="s">
        <v>233</v>
      </c>
      <c r="L186" s="861" t="s">
        <v>232</v>
      </c>
      <c r="M186" s="861" t="s">
        <v>234</v>
      </c>
      <c r="N186" s="861" t="s">
        <v>233</v>
      </c>
      <c r="O186" s="861" t="s">
        <v>232</v>
      </c>
      <c r="P186" s="861" t="s">
        <v>234</v>
      </c>
      <c r="Q186" s="861" t="s">
        <v>233</v>
      </c>
      <c r="R186" s="861" t="s">
        <v>232</v>
      </c>
      <c r="S186" s="861" t="s">
        <v>234</v>
      </c>
      <c r="T186" s="861" t="s">
        <v>233</v>
      </c>
      <c r="U186" s="861" t="s">
        <v>232</v>
      </c>
      <c r="V186" s="861" t="s">
        <v>234</v>
      </c>
    </row>
    <row r="187" spans="1:22">
      <c r="A187" s="862" t="s">
        <v>317</v>
      </c>
      <c r="B187" s="863">
        <v>4</v>
      </c>
      <c r="C187" s="864">
        <v>60</v>
      </c>
      <c r="D187" s="865">
        <f t="shared" ref="D187:D192" si="143">B187+C187</f>
        <v>64</v>
      </c>
      <c r="E187" s="863">
        <v>14</v>
      </c>
      <c r="F187" s="864">
        <v>74</v>
      </c>
      <c r="G187" s="865">
        <f t="shared" ref="G187:G192" si="144">E187+F187</f>
        <v>88</v>
      </c>
      <c r="H187" s="863">
        <v>2</v>
      </c>
      <c r="I187" s="864">
        <v>28</v>
      </c>
      <c r="J187" s="865">
        <f t="shared" ref="J187:J192" si="145">H187+I187</f>
        <v>30</v>
      </c>
      <c r="K187" s="863">
        <v>2</v>
      </c>
      <c r="L187" s="864">
        <v>13</v>
      </c>
      <c r="M187" s="865">
        <f t="shared" ref="M187:M192" si="146">K187+L187</f>
        <v>15</v>
      </c>
      <c r="N187" s="863">
        <v>0</v>
      </c>
      <c r="O187" s="864">
        <v>3</v>
      </c>
      <c r="P187" s="865">
        <f t="shared" ref="P187:P192" si="147">N187+O187</f>
        <v>3</v>
      </c>
      <c r="Q187" s="863">
        <v>0</v>
      </c>
      <c r="R187" s="864">
        <v>10</v>
      </c>
      <c r="S187" s="865">
        <f t="shared" ref="S187:S192" si="148">Q187+R187</f>
        <v>10</v>
      </c>
      <c r="T187" s="865">
        <f t="shared" ref="T187:U192" si="149">B187+E187+H187+K187+N187+Q187</f>
        <v>22</v>
      </c>
      <c r="U187" s="865">
        <f t="shared" si="149"/>
        <v>188</v>
      </c>
      <c r="V187" s="865">
        <f t="shared" ref="V187:V192" si="150">T187+U187</f>
        <v>210</v>
      </c>
    </row>
    <row r="188" spans="1:22">
      <c r="A188" s="862" t="s">
        <v>318</v>
      </c>
      <c r="B188" s="863">
        <v>2</v>
      </c>
      <c r="C188" s="864">
        <v>45</v>
      </c>
      <c r="D188" s="865">
        <f t="shared" si="143"/>
        <v>47</v>
      </c>
      <c r="E188" s="863">
        <v>124</v>
      </c>
      <c r="F188" s="864">
        <v>261</v>
      </c>
      <c r="G188" s="865">
        <f t="shared" si="144"/>
        <v>385</v>
      </c>
      <c r="H188" s="863">
        <v>326</v>
      </c>
      <c r="I188" s="864">
        <v>1927</v>
      </c>
      <c r="J188" s="865">
        <f t="shared" si="145"/>
        <v>2253</v>
      </c>
      <c r="K188" s="863">
        <v>30</v>
      </c>
      <c r="L188" s="864">
        <v>1114</v>
      </c>
      <c r="M188" s="865">
        <f t="shared" si="146"/>
        <v>1144</v>
      </c>
      <c r="N188" s="863">
        <v>0</v>
      </c>
      <c r="O188" s="864">
        <v>48</v>
      </c>
      <c r="P188" s="865">
        <f t="shared" si="147"/>
        <v>48</v>
      </c>
      <c r="Q188" s="863">
        <v>2</v>
      </c>
      <c r="R188" s="864">
        <v>33</v>
      </c>
      <c r="S188" s="865">
        <f t="shared" si="148"/>
        <v>35</v>
      </c>
      <c r="T188" s="865">
        <f t="shared" si="149"/>
        <v>484</v>
      </c>
      <c r="U188" s="865">
        <f t="shared" si="149"/>
        <v>3428</v>
      </c>
      <c r="V188" s="865">
        <f t="shared" si="150"/>
        <v>3912</v>
      </c>
    </row>
    <row r="189" spans="1:22">
      <c r="A189" s="862" t="s">
        <v>319</v>
      </c>
      <c r="B189" s="863">
        <v>4</v>
      </c>
      <c r="C189" s="864">
        <v>28</v>
      </c>
      <c r="D189" s="865">
        <f t="shared" si="143"/>
        <v>32</v>
      </c>
      <c r="E189" s="863">
        <v>26</v>
      </c>
      <c r="F189" s="864">
        <v>160</v>
      </c>
      <c r="G189" s="865">
        <f t="shared" si="144"/>
        <v>186</v>
      </c>
      <c r="H189" s="863">
        <v>1480</v>
      </c>
      <c r="I189" s="864">
        <v>2675</v>
      </c>
      <c r="J189" s="865">
        <f t="shared" si="145"/>
        <v>4155</v>
      </c>
      <c r="K189" s="863">
        <v>638</v>
      </c>
      <c r="L189" s="864">
        <v>2380</v>
      </c>
      <c r="M189" s="865">
        <f t="shared" si="146"/>
        <v>3018</v>
      </c>
      <c r="N189" s="863">
        <v>22</v>
      </c>
      <c r="O189" s="864">
        <v>100</v>
      </c>
      <c r="P189" s="865">
        <f t="shared" si="147"/>
        <v>122</v>
      </c>
      <c r="Q189" s="863">
        <v>2</v>
      </c>
      <c r="R189" s="864">
        <v>15</v>
      </c>
      <c r="S189" s="865">
        <f t="shared" si="148"/>
        <v>17</v>
      </c>
      <c r="T189" s="865">
        <f t="shared" si="149"/>
        <v>2172</v>
      </c>
      <c r="U189" s="865">
        <f t="shared" si="149"/>
        <v>5358</v>
      </c>
      <c r="V189" s="865">
        <f t="shared" si="150"/>
        <v>7530</v>
      </c>
    </row>
    <row r="190" spans="1:22">
      <c r="A190" s="862">
        <v>40</v>
      </c>
      <c r="B190" s="863">
        <v>0</v>
      </c>
      <c r="C190" s="864">
        <v>0</v>
      </c>
      <c r="D190" s="865">
        <f t="shared" si="143"/>
        <v>0</v>
      </c>
      <c r="E190" s="863">
        <v>7</v>
      </c>
      <c r="F190" s="864">
        <v>22</v>
      </c>
      <c r="G190" s="865">
        <f t="shared" si="144"/>
        <v>29</v>
      </c>
      <c r="H190" s="863">
        <v>1</v>
      </c>
      <c r="I190" s="864">
        <v>160</v>
      </c>
      <c r="J190" s="865">
        <f t="shared" si="145"/>
        <v>161</v>
      </c>
      <c r="K190" s="863">
        <v>8</v>
      </c>
      <c r="L190" s="864">
        <v>320</v>
      </c>
      <c r="M190" s="865">
        <f t="shared" si="146"/>
        <v>328</v>
      </c>
      <c r="N190" s="863">
        <v>0</v>
      </c>
      <c r="O190" s="864">
        <v>2</v>
      </c>
      <c r="P190" s="865">
        <f t="shared" si="147"/>
        <v>2</v>
      </c>
      <c r="Q190" s="863">
        <v>0</v>
      </c>
      <c r="R190" s="864">
        <v>0</v>
      </c>
      <c r="S190" s="865">
        <f t="shared" si="148"/>
        <v>0</v>
      </c>
      <c r="T190" s="865">
        <f t="shared" si="149"/>
        <v>16</v>
      </c>
      <c r="U190" s="865">
        <f t="shared" si="149"/>
        <v>504</v>
      </c>
      <c r="V190" s="865">
        <f t="shared" si="150"/>
        <v>520</v>
      </c>
    </row>
    <row r="191" spans="1:22">
      <c r="A191" s="862" t="s">
        <v>320</v>
      </c>
      <c r="B191" s="863">
        <v>0</v>
      </c>
      <c r="C191" s="864">
        <v>0</v>
      </c>
      <c r="D191" s="865">
        <f t="shared" si="143"/>
        <v>0</v>
      </c>
      <c r="E191" s="863">
        <v>0</v>
      </c>
      <c r="F191" s="864">
        <v>0</v>
      </c>
      <c r="G191" s="865">
        <f t="shared" si="144"/>
        <v>0</v>
      </c>
      <c r="H191" s="863">
        <v>1</v>
      </c>
      <c r="I191" s="864">
        <v>7</v>
      </c>
      <c r="J191" s="865">
        <f t="shared" si="145"/>
        <v>8</v>
      </c>
      <c r="K191" s="863">
        <v>0</v>
      </c>
      <c r="L191" s="864">
        <v>12</v>
      </c>
      <c r="M191" s="865">
        <f t="shared" si="146"/>
        <v>12</v>
      </c>
      <c r="N191" s="863">
        <v>0</v>
      </c>
      <c r="O191" s="864">
        <v>1</v>
      </c>
      <c r="P191" s="865">
        <f t="shared" si="147"/>
        <v>1</v>
      </c>
      <c r="Q191" s="863">
        <v>0</v>
      </c>
      <c r="R191" s="864">
        <v>0</v>
      </c>
      <c r="S191" s="865">
        <f t="shared" si="148"/>
        <v>0</v>
      </c>
      <c r="T191" s="865">
        <f t="shared" si="149"/>
        <v>1</v>
      </c>
      <c r="U191" s="865">
        <f t="shared" si="149"/>
        <v>20</v>
      </c>
      <c r="V191" s="865">
        <f t="shared" si="150"/>
        <v>21</v>
      </c>
    </row>
    <row r="192" spans="1:22">
      <c r="A192" s="862" t="s">
        <v>612</v>
      </c>
      <c r="B192" s="863">
        <v>0</v>
      </c>
      <c r="C192" s="864">
        <v>0</v>
      </c>
      <c r="D192" s="865">
        <f t="shared" si="143"/>
        <v>0</v>
      </c>
      <c r="E192" s="863">
        <v>0</v>
      </c>
      <c r="F192" s="864">
        <v>0</v>
      </c>
      <c r="G192" s="865">
        <f t="shared" si="144"/>
        <v>0</v>
      </c>
      <c r="H192" s="863">
        <v>0</v>
      </c>
      <c r="I192" s="864">
        <v>0</v>
      </c>
      <c r="J192" s="865">
        <f t="shared" si="145"/>
        <v>0</v>
      </c>
      <c r="K192" s="863">
        <v>0</v>
      </c>
      <c r="L192" s="864">
        <v>0</v>
      </c>
      <c r="M192" s="865">
        <f t="shared" si="146"/>
        <v>0</v>
      </c>
      <c r="N192" s="863">
        <v>0</v>
      </c>
      <c r="O192" s="864">
        <v>0</v>
      </c>
      <c r="P192" s="865">
        <f t="shared" si="147"/>
        <v>0</v>
      </c>
      <c r="Q192" s="863">
        <v>0</v>
      </c>
      <c r="R192" s="864">
        <v>2</v>
      </c>
      <c r="S192" s="865">
        <f t="shared" si="148"/>
        <v>2</v>
      </c>
      <c r="T192" s="865">
        <f t="shared" si="149"/>
        <v>0</v>
      </c>
      <c r="U192" s="865">
        <f t="shared" si="149"/>
        <v>2</v>
      </c>
      <c r="V192" s="865">
        <f t="shared" si="150"/>
        <v>2</v>
      </c>
    </row>
    <row r="193" spans="1:22">
      <c r="A193" s="862" t="s">
        <v>6</v>
      </c>
      <c r="B193" s="865">
        <f t="shared" ref="B193:V193" si="151">SUM(B187:B192)</f>
        <v>10</v>
      </c>
      <c r="C193" s="865">
        <f t="shared" si="151"/>
        <v>133</v>
      </c>
      <c r="D193" s="865">
        <f t="shared" si="151"/>
        <v>143</v>
      </c>
      <c r="E193" s="865">
        <f t="shared" si="151"/>
        <v>171</v>
      </c>
      <c r="F193" s="865">
        <f t="shared" si="151"/>
        <v>517</v>
      </c>
      <c r="G193" s="865">
        <f t="shared" si="151"/>
        <v>688</v>
      </c>
      <c r="H193" s="865">
        <f t="shared" si="151"/>
        <v>1810</v>
      </c>
      <c r="I193" s="865">
        <f t="shared" si="151"/>
        <v>4797</v>
      </c>
      <c r="J193" s="865">
        <f t="shared" si="151"/>
        <v>6607</v>
      </c>
      <c r="K193" s="865">
        <f t="shared" si="151"/>
        <v>678</v>
      </c>
      <c r="L193" s="865">
        <f t="shared" si="151"/>
        <v>3839</v>
      </c>
      <c r="M193" s="865">
        <f t="shared" si="151"/>
        <v>4517</v>
      </c>
      <c r="N193" s="865">
        <f t="shared" si="151"/>
        <v>22</v>
      </c>
      <c r="O193" s="865">
        <f t="shared" si="151"/>
        <v>154</v>
      </c>
      <c r="P193" s="865">
        <f t="shared" si="151"/>
        <v>176</v>
      </c>
      <c r="Q193" s="865">
        <f t="shared" si="151"/>
        <v>4</v>
      </c>
      <c r="R193" s="865">
        <f t="shared" si="151"/>
        <v>60</v>
      </c>
      <c r="S193" s="865">
        <f t="shared" si="151"/>
        <v>64</v>
      </c>
      <c r="T193" s="865">
        <f t="shared" si="151"/>
        <v>2695</v>
      </c>
      <c r="U193" s="865">
        <f t="shared" si="151"/>
        <v>9500</v>
      </c>
      <c r="V193" s="865">
        <f t="shared" si="151"/>
        <v>12195</v>
      </c>
    </row>
    <row r="194" spans="1:22">
      <c r="A194" s="859" t="s">
        <v>308</v>
      </c>
      <c r="B194" s="859"/>
      <c r="C194" s="859"/>
      <c r="D194" s="859"/>
      <c r="E194" s="859"/>
      <c r="F194" s="859"/>
      <c r="G194" s="859"/>
      <c r="H194" s="859"/>
      <c r="I194" s="859"/>
      <c r="J194" s="859"/>
      <c r="K194" s="859"/>
      <c r="L194" s="859"/>
      <c r="M194" s="859"/>
      <c r="N194" s="859"/>
      <c r="O194" s="859"/>
      <c r="P194" s="859"/>
      <c r="Q194" s="859"/>
      <c r="R194" s="859"/>
      <c r="S194" s="859"/>
      <c r="T194" s="859"/>
      <c r="U194" s="859" t="s">
        <v>72</v>
      </c>
      <c r="V194" s="859"/>
    </row>
    <row r="195" spans="1:22">
      <c r="A195" s="1469" t="s">
        <v>309</v>
      </c>
      <c r="B195" s="1470"/>
      <c r="C195" s="1470"/>
      <c r="D195" s="1470"/>
      <c r="E195" s="1470"/>
      <c r="F195" s="1470"/>
      <c r="G195" s="1470"/>
      <c r="H195" s="1470"/>
      <c r="I195" s="1470"/>
      <c r="J195" s="1470"/>
      <c r="K195" s="1470"/>
      <c r="L195" s="1470"/>
      <c r="M195" s="1470"/>
      <c r="N195" s="1470"/>
      <c r="O195" s="1470"/>
      <c r="P195" s="1470"/>
      <c r="Q195" s="1470"/>
      <c r="R195" s="1470"/>
      <c r="S195" s="1470"/>
      <c r="T195" s="1470"/>
      <c r="U195" s="1470"/>
      <c r="V195" s="1471"/>
    </row>
    <row r="196" spans="1:22">
      <c r="A196" s="1469" t="s">
        <v>310</v>
      </c>
      <c r="B196" s="1470"/>
      <c r="C196" s="1470"/>
      <c r="D196" s="1470"/>
      <c r="E196" s="1470"/>
      <c r="F196" s="1470"/>
      <c r="G196" s="1470"/>
      <c r="H196" s="1470"/>
      <c r="I196" s="1470"/>
      <c r="J196" s="1470"/>
      <c r="K196" s="1470"/>
      <c r="L196" s="1470"/>
      <c r="M196" s="1470"/>
      <c r="N196" s="1470"/>
      <c r="O196" s="1470"/>
      <c r="P196" s="1470"/>
      <c r="Q196" s="1470"/>
      <c r="R196" s="1470"/>
      <c r="S196" s="1470"/>
      <c r="T196" s="1470"/>
      <c r="U196" s="1470"/>
      <c r="V196" s="1471"/>
    </row>
    <row r="197" spans="1:22">
      <c r="A197" s="1472" t="s">
        <v>311</v>
      </c>
      <c r="B197" s="1474" t="s">
        <v>312</v>
      </c>
      <c r="C197" s="1474"/>
      <c r="D197" s="1474"/>
      <c r="E197" s="1474" t="s">
        <v>313</v>
      </c>
      <c r="F197" s="1474"/>
      <c r="G197" s="1474"/>
      <c r="H197" s="1474" t="s">
        <v>314</v>
      </c>
      <c r="I197" s="1474"/>
      <c r="J197" s="1474"/>
      <c r="K197" s="1474" t="s">
        <v>315</v>
      </c>
      <c r="L197" s="1474"/>
      <c r="M197" s="1474"/>
      <c r="N197" s="1474" t="s">
        <v>316</v>
      </c>
      <c r="O197" s="1474"/>
      <c r="P197" s="1474"/>
      <c r="Q197" s="1469" t="s">
        <v>612</v>
      </c>
      <c r="R197" s="1470"/>
      <c r="S197" s="1471"/>
      <c r="T197" s="1469" t="s">
        <v>6</v>
      </c>
      <c r="U197" s="1470"/>
      <c r="V197" s="1471"/>
    </row>
    <row r="198" spans="1:22">
      <c r="A198" s="1473"/>
      <c r="B198" s="861" t="s">
        <v>233</v>
      </c>
      <c r="C198" s="861" t="s">
        <v>232</v>
      </c>
      <c r="D198" s="861" t="s">
        <v>234</v>
      </c>
      <c r="E198" s="861" t="s">
        <v>233</v>
      </c>
      <c r="F198" s="861" t="s">
        <v>232</v>
      </c>
      <c r="G198" s="861" t="s">
        <v>234</v>
      </c>
      <c r="H198" s="861" t="s">
        <v>233</v>
      </c>
      <c r="I198" s="861" t="s">
        <v>232</v>
      </c>
      <c r="J198" s="861" t="s">
        <v>234</v>
      </c>
      <c r="K198" s="861" t="s">
        <v>233</v>
      </c>
      <c r="L198" s="861" t="s">
        <v>232</v>
      </c>
      <c r="M198" s="861" t="s">
        <v>234</v>
      </c>
      <c r="N198" s="861" t="s">
        <v>233</v>
      </c>
      <c r="O198" s="861" t="s">
        <v>232</v>
      </c>
      <c r="P198" s="861" t="s">
        <v>234</v>
      </c>
      <c r="Q198" s="861" t="s">
        <v>233</v>
      </c>
      <c r="R198" s="861" t="s">
        <v>232</v>
      </c>
      <c r="S198" s="861" t="s">
        <v>234</v>
      </c>
      <c r="T198" s="861" t="s">
        <v>233</v>
      </c>
      <c r="U198" s="861" t="s">
        <v>232</v>
      </c>
      <c r="V198" s="861" t="s">
        <v>234</v>
      </c>
    </row>
    <row r="199" spans="1:22">
      <c r="A199" s="862" t="s">
        <v>317</v>
      </c>
      <c r="B199" s="863">
        <v>0</v>
      </c>
      <c r="C199" s="864">
        <v>0</v>
      </c>
      <c r="D199" s="865">
        <f t="shared" ref="D199:D204" si="152">B199+C199</f>
        <v>0</v>
      </c>
      <c r="E199" s="863">
        <v>0</v>
      </c>
      <c r="F199" s="864">
        <v>0</v>
      </c>
      <c r="G199" s="865">
        <f t="shared" ref="G199:G204" si="153">E199+F199</f>
        <v>0</v>
      </c>
      <c r="H199" s="863">
        <v>0</v>
      </c>
      <c r="I199" s="864">
        <v>0</v>
      </c>
      <c r="J199" s="865">
        <f t="shared" ref="J199:J204" si="154">H199+I199</f>
        <v>0</v>
      </c>
      <c r="K199" s="863">
        <v>0</v>
      </c>
      <c r="L199" s="864">
        <v>0</v>
      </c>
      <c r="M199" s="865">
        <f t="shared" ref="M199:M204" si="155">K199+L199</f>
        <v>0</v>
      </c>
      <c r="N199" s="863">
        <v>0</v>
      </c>
      <c r="O199" s="864">
        <v>0</v>
      </c>
      <c r="P199" s="865">
        <f t="shared" ref="P199:P204" si="156">N199+O199</f>
        <v>0</v>
      </c>
      <c r="Q199" s="865">
        <v>0</v>
      </c>
      <c r="R199" s="865">
        <v>0</v>
      </c>
      <c r="S199" s="865">
        <f t="shared" ref="S199:S204" si="157">Q199+R199</f>
        <v>0</v>
      </c>
      <c r="T199" s="865">
        <f t="shared" ref="T199:U204" si="158">B199+E199+H199+K199+N199+Q199</f>
        <v>0</v>
      </c>
      <c r="U199" s="865">
        <f t="shared" si="158"/>
        <v>0</v>
      </c>
      <c r="V199" s="865">
        <f t="shared" ref="V199:V204" si="159">T199+U199</f>
        <v>0</v>
      </c>
    </row>
    <row r="200" spans="1:22">
      <c r="A200" s="862" t="s">
        <v>318</v>
      </c>
      <c r="B200" s="863">
        <v>28</v>
      </c>
      <c r="C200" s="864">
        <v>54</v>
      </c>
      <c r="D200" s="865">
        <f t="shared" si="152"/>
        <v>82</v>
      </c>
      <c r="E200" s="863">
        <v>282</v>
      </c>
      <c r="F200" s="864">
        <v>109</v>
      </c>
      <c r="G200" s="865">
        <f t="shared" si="153"/>
        <v>391</v>
      </c>
      <c r="H200" s="863">
        <v>290</v>
      </c>
      <c r="I200" s="864">
        <v>1719</v>
      </c>
      <c r="J200" s="865">
        <f t="shared" si="154"/>
        <v>2009</v>
      </c>
      <c r="K200" s="863">
        <v>128</v>
      </c>
      <c r="L200" s="864">
        <v>568</v>
      </c>
      <c r="M200" s="865">
        <f t="shared" si="155"/>
        <v>696</v>
      </c>
      <c r="N200" s="863">
        <v>0</v>
      </c>
      <c r="O200" s="864">
        <v>0</v>
      </c>
      <c r="P200" s="865">
        <f t="shared" si="156"/>
        <v>0</v>
      </c>
      <c r="Q200" s="865">
        <v>35</v>
      </c>
      <c r="R200" s="865">
        <v>42</v>
      </c>
      <c r="S200" s="865">
        <f t="shared" si="157"/>
        <v>77</v>
      </c>
      <c r="T200" s="865">
        <f t="shared" si="158"/>
        <v>763</v>
      </c>
      <c r="U200" s="865">
        <f t="shared" si="158"/>
        <v>2492</v>
      </c>
      <c r="V200" s="865">
        <f t="shared" si="159"/>
        <v>3255</v>
      </c>
    </row>
    <row r="201" spans="1:22">
      <c r="A201" s="862" t="s">
        <v>319</v>
      </c>
      <c r="B201" s="863">
        <v>52</v>
      </c>
      <c r="C201" s="864">
        <v>34</v>
      </c>
      <c r="D201" s="865">
        <f t="shared" si="152"/>
        <v>86</v>
      </c>
      <c r="E201" s="863">
        <v>438</v>
      </c>
      <c r="F201" s="864">
        <v>160</v>
      </c>
      <c r="G201" s="865">
        <f t="shared" si="153"/>
        <v>598</v>
      </c>
      <c r="H201" s="863">
        <v>1334</v>
      </c>
      <c r="I201" s="864">
        <v>2312</v>
      </c>
      <c r="J201" s="865">
        <f t="shared" si="154"/>
        <v>3646</v>
      </c>
      <c r="K201" s="863">
        <v>298</v>
      </c>
      <c r="L201" s="864">
        <v>3481</v>
      </c>
      <c r="M201" s="865">
        <f t="shared" si="155"/>
        <v>3779</v>
      </c>
      <c r="N201" s="863">
        <v>0</v>
      </c>
      <c r="O201" s="864">
        <v>0</v>
      </c>
      <c r="P201" s="865">
        <f t="shared" si="156"/>
        <v>0</v>
      </c>
      <c r="Q201" s="865">
        <v>33</v>
      </c>
      <c r="R201" s="865">
        <v>32</v>
      </c>
      <c r="S201" s="865">
        <f t="shared" si="157"/>
        <v>65</v>
      </c>
      <c r="T201" s="865">
        <f t="shared" si="158"/>
        <v>2155</v>
      </c>
      <c r="U201" s="865">
        <f t="shared" si="158"/>
        <v>6019</v>
      </c>
      <c r="V201" s="865">
        <f t="shared" si="159"/>
        <v>8174</v>
      </c>
    </row>
    <row r="202" spans="1:22">
      <c r="A202" s="862">
        <v>40</v>
      </c>
      <c r="B202" s="863">
        <v>51</v>
      </c>
      <c r="C202" s="864">
        <v>0</v>
      </c>
      <c r="D202" s="865">
        <f t="shared" si="152"/>
        <v>51</v>
      </c>
      <c r="E202" s="863">
        <v>0</v>
      </c>
      <c r="F202" s="864">
        <v>0</v>
      </c>
      <c r="G202" s="865">
        <f t="shared" si="153"/>
        <v>0</v>
      </c>
      <c r="H202" s="863">
        <v>119</v>
      </c>
      <c r="I202" s="864">
        <v>164</v>
      </c>
      <c r="J202" s="865">
        <f t="shared" si="154"/>
        <v>283</v>
      </c>
      <c r="K202" s="863">
        <v>0</v>
      </c>
      <c r="L202" s="864">
        <v>168</v>
      </c>
      <c r="M202" s="865">
        <f t="shared" si="155"/>
        <v>168</v>
      </c>
      <c r="N202" s="863">
        <v>0</v>
      </c>
      <c r="O202" s="864">
        <v>0</v>
      </c>
      <c r="P202" s="865">
        <f t="shared" si="156"/>
        <v>0</v>
      </c>
      <c r="Q202" s="865">
        <v>12</v>
      </c>
      <c r="R202" s="865">
        <v>11</v>
      </c>
      <c r="S202" s="865">
        <f t="shared" si="157"/>
        <v>23</v>
      </c>
      <c r="T202" s="865">
        <f t="shared" si="158"/>
        <v>182</v>
      </c>
      <c r="U202" s="865">
        <f t="shared" si="158"/>
        <v>343</v>
      </c>
      <c r="V202" s="865">
        <f t="shared" si="159"/>
        <v>525</v>
      </c>
    </row>
    <row r="203" spans="1:22">
      <c r="A203" s="862" t="s">
        <v>320</v>
      </c>
      <c r="B203" s="863">
        <v>0</v>
      </c>
      <c r="C203" s="864">
        <v>0</v>
      </c>
      <c r="D203" s="865">
        <f t="shared" si="152"/>
        <v>0</v>
      </c>
      <c r="E203" s="863">
        <v>0</v>
      </c>
      <c r="F203" s="864">
        <v>0</v>
      </c>
      <c r="G203" s="865">
        <f t="shared" si="153"/>
        <v>0</v>
      </c>
      <c r="H203" s="863">
        <v>0</v>
      </c>
      <c r="I203" s="864">
        <v>0</v>
      </c>
      <c r="J203" s="865">
        <f t="shared" si="154"/>
        <v>0</v>
      </c>
      <c r="K203" s="863">
        <v>0</v>
      </c>
      <c r="L203" s="864">
        <v>3</v>
      </c>
      <c r="M203" s="865">
        <f t="shared" si="155"/>
        <v>3</v>
      </c>
      <c r="N203" s="863">
        <v>0</v>
      </c>
      <c r="O203" s="864">
        <v>0</v>
      </c>
      <c r="P203" s="865">
        <f t="shared" si="156"/>
        <v>0</v>
      </c>
      <c r="Q203" s="865">
        <v>0</v>
      </c>
      <c r="R203" s="865">
        <v>0</v>
      </c>
      <c r="S203" s="865">
        <f t="shared" si="157"/>
        <v>0</v>
      </c>
      <c r="T203" s="865">
        <f t="shared" si="158"/>
        <v>0</v>
      </c>
      <c r="U203" s="865">
        <f t="shared" si="158"/>
        <v>3</v>
      </c>
      <c r="V203" s="865">
        <f t="shared" si="159"/>
        <v>3</v>
      </c>
    </row>
    <row r="204" spans="1:22">
      <c r="A204" s="862" t="s">
        <v>612</v>
      </c>
      <c r="B204" s="863"/>
      <c r="C204" s="864"/>
      <c r="D204" s="865">
        <f t="shared" si="152"/>
        <v>0</v>
      </c>
      <c r="E204" s="863"/>
      <c r="F204" s="864"/>
      <c r="G204" s="865">
        <f t="shared" si="153"/>
        <v>0</v>
      </c>
      <c r="H204" s="863"/>
      <c r="I204" s="864"/>
      <c r="J204" s="865">
        <f t="shared" si="154"/>
        <v>0</v>
      </c>
      <c r="K204" s="863"/>
      <c r="L204" s="864"/>
      <c r="M204" s="865">
        <f t="shared" si="155"/>
        <v>0</v>
      </c>
      <c r="N204" s="863"/>
      <c r="O204" s="864"/>
      <c r="P204" s="865">
        <f t="shared" si="156"/>
        <v>0</v>
      </c>
      <c r="Q204" s="865"/>
      <c r="R204" s="865"/>
      <c r="S204" s="865">
        <f t="shared" si="157"/>
        <v>0</v>
      </c>
      <c r="T204" s="865">
        <f t="shared" si="158"/>
        <v>0</v>
      </c>
      <c r="U204" s="865">
        <f t="shared" si="158"/>
        <v>0</v>
      </c>
      <c r="V204" s="865">
        <f t="shared" si="159"/>
        <v>0</v>
      </c>
    </row>
    <row r="205" spans="1:22">
      <c r="A205" s="862" t="s">
        <v>6</v>
      </c>
      <c r="B205" s="865">
        <f t="shared" ref="B205:V205" si="160">SUM(B199:B204)</f>
        <v>131</v>
      </c>
      <c r="C205" s="865">
        <f t="shared" si="160"/>
        <v>88</v>
      </c>
      <c r="D205" s="865">
        <f t="shared" si="160"/>
        <v>219</v>
      </c>
      <c r="E205" s="865">
        <f t="shared" si="160"/>
        <v>720</v>
      </c>
      <c r="F205" s="865">
        <f t="shared" si="160"/>
        <v>269</v>
      </c>
      <c r="G205" s="865">
        <f t="shared" si="160"/>
        <v>989</v>
      </c>
      <c r="H205" s="865">
        <f t="shared" si="160"/>
        <v>1743</v>
      </c>
      <c r="I205" s="865">
        <f t="shared" si="160"/>
        <v>4195</v>
      </c>
      <c r="J205" s="865">
        <f t="shared" si="160"/>
        <v>5938</v>
      </c>
      <c r="K205" s="865">
        <f t="shared" si="160"/>
        <v>426</v>
      </c>
      <c r="L205" s="865">
        <f t="shared" si="160"/>
        <v>4220</v>
      </c>
      <c r="M205" s="865">
        <f t="shared" si="160"/>
        <v>4646</v>
      </c>
      <c r="N205" s="865">
        <f t="shared" si="160"/>
        <v>0</v>
      </c>
      <c r="O205" s="865">
        <f t="shared" si="160"/>
        <v>0</v>
      </c>
      <c r="P205" s="865">
        <f t="shared" si="160"/>
        <v>0</v>
      </c>
      <c r="Q205" s="865">
        <f t="shared" si="160"/>
        <v>80</v>
      </c>
      <c r="R205" s="865">
        <f t="shared" si="160"/>
        <v>85</v>
      </c>
      <c r="S205" s="865">
        <f t="shared" si="160"/>
        <v>165</v>
      </c>
      <c r="T205" s="865">
        <f t="shared" si="160"/>
        <v>3100</v>
      </c>
      <c r="U205" s="865">
        <f t="shared" si="160"/>
        <v>8857</v>
      </c>
      <c r="V205" s="865">
        <f t="shared" si="160"/>
        <v>11957</v>
      </c>
    </row>
    <row r="206" spans="1:22">
      <c r="A206" s="859" t="s">
        <v>308</v>
      </c>
      <c r="B206" s="859"/>
      <c r="C206" s="859"/>
      <c r="D206" s="859"/>
      <c r="E206" s="859"/>
      <c r="F206" s="859"/>
      <c r="G206" s="859"/>
      <c r="H206" s="859"/>
      <c r="I206" s="859"/>
      <c r="J206" s="859"/>
      <c r="K206" s="859"/>
      <c r="L206" s="859"/>
      <c r="M206" s="859"/>
      <c r="N206" s="859"/>
      <c r="O206" s="859"/>
      <c r="P206" s="859"/>
      <c r="Q206" s="859"/>
      <c r="R206" s="859"/>
      <c r="S206" s="859"/>
      <c r="T206" s="859"/>
      <c r="U206" s="859" t="s">
        <v>74</v>
      </c>
      <c r="V206" s="859"/>
    </row>
    <row r="207" spans="1:22">
      <c r="A207" s="1469" t="s">
        <v>309</v>
      </c>
      <c r="B207" s="1470"/>
      <c r="C207" s="1470"/>
      <c r="D207" s="1470"/>
      <c r="E207" s="1470"/>
      <c r="F207" s="1470"/>
      <c r="G207" s="1470"/>
      <c r="H207" s="1470"/>
      <c r="I207" s="1470"/>
      <c r="J207" s="1470"/>
      <c r="K207" s="1470"/>
      <c r="L207" s="1470"/>
      <c r="M207" s="1470"/>
      <c r="N207" s="1470"/>
      <c r="O207" s="1470"/>
      <c r="P207" s="1470"/>
      <c r="Q207" s="1470"/>
      <c r="R207" s="1470"/>
      <c r="S207" s="1470"/>
      <c r="T207" s="1470"/>
      <c r="U207" s="1470"/>
      <c r="V207" s="1471"/>
    </row>
    <row r="208" spans="1:22">
      <c r="A208" s="1469" t="s">
        <v>310</v>
      </c>
      <c r="B208" s="1470"/>
      <c r="C208" s="1470"/>
      <c r="D208" s="1470"/>
      <c r="E208" s="1470"/>
      <c r="F208" s="1470"/>
      <c r="G208" s="1470"/>
      <c r="H208" s="1470"/>
      <c r="I208" s="1470"/>
      <c r="J208" s="1470"/>
      <c r="K208" s="1470"/>
      <c r="L208" s="1470"/>
      <c r="M208" s="1470"/>
      <c r="N208" s="1470"/>
      <c r="O208" s="1470"/>
      <c r="P208" s="1470"/>
      <c r="Q208" s="1470"/>
      <c r="R208" s="1470"/>
      <c r="S208" s="1470"/>
      <c r="T208" s="1470"/>
      <c r="U208" s="1470"/>
      <c r="V208" s="1471"/>
    </row>
    <row r="209" spans="1:22">
      <c r="A209" s="1472" t="s">
        <v>311</v>
      </c>
      <c r="B209" s="1474" t="s">
        <v>312</v>
      </c>
      <c r="C209" s="1474"/>
      <c r="D209" s="1474"/>
      <c r="E209" s="1474" t="s">
        <v>313</v>
      </c>
      <c r="F209" s="1474"/>
      <c r="G209" s="1474"/>
      <c r="H209" s="1474" t="s">
        <v>314</v>
      </c>
      <c r="I209" s="1474"/>
      <c r="J209" s="1474"/>
      <c r="K209" s="1474" t="s">
        <v>315</v>
      </c>
      <c r="L209" s="1474"/>
      <c r="M209" s="1474"/>
      <c r="N209" s="1474" t="s">
        <v>316</v>
      </c>
      <c r="O209" s="1474"/>
      <c r="P209" s="1474"/>
      <c r="Q209" s="1469" t="s">
        <v>612</v>
      </c>
      <c r="R209" s="1470"/>
      <c r="S209" s="1471"/>
      <c r="T209" s="1469" t="s">
        <v>6</v>
      </c>
      <c r="U209" s="1470"/>
      <c r="V209" s="1471"/>
    </row>
    <row r="210" spans="1:22">
      <c r="A210" s="1473"/>
      <c r="B210" s="861" t="s">
        <v>233</v>
      </c>
      <c r="C210" s="861" t="s">
        <v>232</v>
      </c>
      <c r="D210" s="861" t="s">
        <v>234</v>
      </c>
      <c r="E210" s="861" t="s">
        <v>233</v>
      </c>
      <c r="F210" s="861" t="s">
        <v>232</v>
      </c>
      <c r="G210" s="861" t="s">
        <v>234</v>
      </c>
      <c r="H210" s="861" t="s">
        <v>233</v>
      </c>
      <c r="I210" s="861" t="s">
        <v>232</v>
      </c>
      <c r="J210" s="861" t="s">
        <v>234</v>
      </c>
      <c r="K210" s="861" t="s">
        <v>233</v>
      </c>
      <c r="L210" s="861" t="s">
        <v>232</v>
      </c>
      <c r="M210" s="861" t="s">
        <v>234</v>
      </c>
      <c r="N210" s="861" t="s">
        <v>233</v>
      </c>
      <c r="O210" s="861" t="s">
        <v>232</v>
      </c>
      <c r="P210" s="861" t="s">
        <v>234</v>
      </c>
      <c r="Q210" s="861" t="s">
        <v>233</v>
      </c>
      <c r="R210" s="861" t="s">
        <v>232</v>
      </c>
      <c r="S210" s="861" t="s">
        <v>234</v>
      </c>
      <c r="T210" s="861" t="s">
        <v>233</v>
      </c>
      <c r="U210" s="861" t="s">
        <v>232</v>
      </c>
      <c r="V210" s="861" t="s">
        <v>234</v>
      </c>
    </row>
    <row r="211" spans="1:22">
      <c r="A211" s="862" t="s">
        <v>317</v>
      </c>
      <c r="B211" s="863"/>
      <c r="C211" s="864">
        <v>0</v>
      </c>
      <c r="D211" s="865">
        <f t="shared" ref="D211:D216" si="161">B211+C211</f>
        <v>0</v>
      </c>
      <c r="E211" s="863">
        <v>20</v>
      </c>
      <c r="F211" s="864">
        <v>21</v>
      </c>
      <c r="G211" s="865">
        <f t="shared" ref="G211:G216" si="162">E211+F211</f>
        <v>41</v>
      </c>
      <c r="H211" s="863">
        <v>157</v>
      </c>
      <c r="I211" s="864">
        <v>191</v>
      </c>
      <c r="J211" s="865">
        <f t="shared" ref="J211:J216" si="163">H211+I211</f>
        <v>348</v>
      </c>
      <c r="K211" s="863">
        <v>0</v>
      </c>
      <c r="L211" s="864">
        <v>0</v>
      </c>
      <c r="M211" s="865">
        <f t="shared" ref="M211:M216" si="164">K211+L211</f>
        <v>0</v>
      </c>
      <c r="N211" s="863">
        <v>0</v>
      </c>
      <c r="O211" s="864"/>
      <c r="P211" s="865">
        <f t="shared" ref="P211:P216" si="165">N211+O211</f>
        <v>0</v>
      </c>
      <c r="Q211" s="865"/>
      <c r="R211" s="865"/>
      <c r="S211" s="865">
        <f t="shared" ref="S211:S216" si="166">Q211+R211</f>
        <v>0</v>
      </c>
      <c r="T211" s="865">
        <f t="shared" ref="T211:U216" si="167">B211+E211+H211+K211+N211+Q211</f>
        <v>177</v>
      </c>
      <c r="U211" s="865">
        <f t="shared" si="167"/>
        <v>212</v>
      </c>
      <c r="V211" s="865">
        <f t="shared" ref="V211:V216" si="168">T211+U211</f>
        <v>389</v>
      </c>
    </row>
    <row r="212" spans="1:22">
      <c r="A212" s="862" t="s">
        <v>318</v>
      </c>
      <c r="B212" s="863"/>
      <c r="C212" s="864">
        <v>42</v>
      </c>
      <c r="D212" s="865">
        <f t="shared" si="161"/>
        <v>42</v>
      </c>
      <c r="E212" s="863">
        <v>72</v>
      </c>
      <c r="F212" s="864">
        <v>171</v>
      </c>
      <c r="G212" s="865">
        <f t="shared" si="162"/>
        <v>243</v>
      </c>
      <c r="H212" s="863">
        <v>448</v>
      </c>
      <c r="I212" s="864">
        <v>4221</v>
      </c>
      <c r="J212" s="865">
        <f t="shared" si="163"/>
        <v>4669</v>
      </c>
      <c r="K212" s="863">
        <v>78</v>
      </c>
      <c r="L212" s="864">
        <v>1588</v>
      </c>
      <c r="M212" s="865">
        <f t="shared" si="164"/>
        <v>1666</v>
      </c>
      <c r="N212" s="863">
        <v>0</v>
      </c>
      <c r="O212" s="864"/>
      <c r="P212" s="865">
        <f t="shared" si="165"/>
        <v>0</v>
      </c>
      <c r="Q212" s="865"/>
      <c r="R212" s="865"/>
      <c r="S212" s="865">
        <f t="shared" si="166"/>
        <v>0</v>
      </c>
      <c r="T212" s="865">
        <f t="shared" si="167"/>
        <v>598</v>
      </c>
      <c r="U212" s="865">
        <f t="shared" si="167"/>
        <v>6022</v>
      </c>
      <c r="V212" s="865">
        <f t="shared" si="168"/>
        <v>6620</v>
      </c>
    </row>
    <row r="213" spans="1:22">
      <c r="A213" s="862" t="s">
        <v>319</v>
      </c>
      <c r="B213" s="863"/>
      <c r="C213" s="864">
        <v>245</v>
      </c>
      <c r="D213" s="865">
        <f t="shared" si="161"/>
        <v>245</v>
      </c>
      <c r="E213" s="863">
        <v>75</v>
      </c>
      <c r="F213" s="864">
        <v>2651</v>
      </c>
      <c r="G213" s="865">
        <f t="shared" si="162"/>
        <v>2726</v>
      </c>
      <c r="H213" s="863">
        <v>689</v>
      </c>
      <c r="I213" s="864">
        <v>4255</v>
      </c>
      <c r="J213" s="865">
        <f t="shared" si="163"/>
        <v>4944</v>
      </c>
      <c r="K213" s="863">
        <v>162</v>
      </c>
      <c r="L213" s="864">
        <v>1485</v>
      </c>
      <c r="M213" s="865">
        <f t="shared" si="164"/>
        <v>1647</v>
      </c>
      <c r="N213" s="863">
        <v>0</v>
      </c>
      <c r="O213" s="864">
        <v>207</v>
      </c>
      <c r="P213" s="865">
        <f t="shared" si="165"/>
        <v>207</v>
      </c>
      <c r="Q213" s="865"/>
      <c r="R213" s="865"/>
      <c r="S213" s="865">
        <f t="shared" si="166"/>
        <v>0</v>
      </c>
      <c r="T213" s="865">
        <f t="shared" si="167"/>
        <v>926</v>
      </c>
      <c r="U213" s="865">
        <f t="shared" si="167"/>
        <v>8843</v>
      </c>
      <c r="V213" s="865">
        <f t="shared" si="168"/>
        <v>9769</v>
      </c>
    </row>
    <row r="214" spans="1:22">
      <c r="A214" s="862">
        <v>40</v>
      </c>
      <c r="B214" s="863"/>
      <c r="C214" s="864">
        <v>151</v>
      </c>
      <c r="D214" s="865">
        <f t="shared" si="161"/>
        <v>151</v>
      </c>
      <c r="E214" s="863">
        <v>65</v>
      </c>
      <c r="F214" s="864">
        <v>2795</v>
      </c>
      <c r="G214" s="865">
        <f t="shared" si="162"/>
        <v>2860</v>
      </c>
      <c r="H214" s="863">
        <v>72</v>
      </c>
      <c r="I214" s="864">
        <v>3921</v>
      </c>
      <c r="J214" s="865">
        <f t="shared" si="163"/>
        <v>3993</v>
      </c>
      <c r="K214" s="863">
        <v>184</v>
      </c>
      <c r="L214" s="864">
        <v>1196</v>
      </c>
      <c r="M214" s="865">
        <f t="shared" si="164"/>
        <v>1380</v>
      </c>
      <c r="N214" s="863">
        <v>15</v>
      </c>
      <c r="O214" s="864">
        <v>80</v>
      </c>
      <c r="P214" s="865">
        <f t="shared" si="165"/>
        <v>95</v>
      </c>
      <c r="Q214" s="865"/>
      <c r="R214" s="865"/>
      <c r="S214" s="865">
        <f t="shared" si="166"/>
        <v>0</v>
      </c>
      <c r="T214" s="865">
        <f t="shared" si="167"/>
        <v>336</v>
      </c>
      <c r="U214" s="865">
        <f t="shared" si="167"/>
        <v>8143</v>
      </c>
      <c r="V214" s="865">
        <f t="shared" si="168"/>
        <v>8479</v>
      </c>
    </row>
    <row r="215" spans="1:22">
      <c r="A215" s="862" t="s">
        <v>320</v>
      </c>
      <c r="B215" s="863"/>
      <c r="C215" s="864"/>
      <c r="D215" s="865">
        <f t="shared" si="161"/>
        <v>0</v>
      </c>
      <c r="E215" s="863"/>
      <c r="F215" s="864"/>
      <c r="G215" s="865">
        <f t="shared" si="162"/>
        <v>0</v>
      </c>
      <c r="H215" s="863"/>
      <c r="I215" s="864"/>
      <c r="J215" s="865">
        <f t="shared" si="163"/>
        <v>0</v>
      </c>
      <c r="K215" s="863"/>
      <c r="L215" s="864"/>
      <c r="M215" s="865">
        <f t="shared" si="164"/>
        <v>0</v>
      </c>
      <c r="N215" s="863"/>
      <c r="O215" s="864"/>
      <c r="P215" s="865">
        <f t="shared" si="165"/>
        <v>0</v>
      </c>
      <c r="Q215" s="865"/>
      <c r="R215" s="865"/>
      <c r="S215" s="865">
        <f t="shared" si="166"/>
        <v>0</v>
      </c>
      <c r="T215" s="865">
        <f t="shared" si="167"/>
        <v>0</v>
      </c>
      <c r="U215" s="865">
        <f t="shared" si="167"/>
        <v>0</v>
      </c>
      <c r="V215" s="865">
        <f t="shared" si="168"/>
        <v>0</v>
      </c>
    </row>
    <row r="216" spans="1:22">
      <c r="A216" s="862" t="s">
        <v>612</v>
      </c>
      <c r="B216" s="863"/>
      <c r="C216" s="864"/>
      <c r="D216" s="865">
        <f t="shared" si="161"/>
        <v>0</v>
      </c>
      <c r="E216" s="863"/>
      <c r="F216" s="864"/>
      <c r="G216" s="865">
        <f t="shared" si="162"/>
        <v>0</v>
      </c>
      <c r="H216" s="863"/>
      <c r="I216" s="864"/>
      <c r="J216" s="865">
        <f t="shared" si="163"/>
        <v>0</v>
      </c>
      <c r="K216" s="863"/>
      <c r="L216" s="864"/>
      <c r="M216" s="865">
        <f t="shared" si="164"/>
        <v>0</v>
      </c>
      <c r="N216" s="863"/>
      <c r="O216" s="864"/>
      <c r="P216" s="865">
        <f t="shared" si="165"/>
        <v>0</v>
      </c>
      <c r="Q216" s="865"/>
      <c r="R216" s="865"/>
      <c r="S216" s="865">
        <f t="shared" si="166"/>
        <v>0</v>
      </c>
      <c r="T216" s="865">
        <f t="shared" si="167"/>
        <v>0</v>
      </c>
      <c r="U216" s="865">
        <f t="shared" si="167"/>
        <v>0</v>
      </c>
      <c r="V216" s="865">
        <f t="shared" si="168"/>
        <v>0</v>
      </c>
    </row>
    <row r="217" spans="1:22">
      <c r="A217" s="862" t="s">
        <v>6</v>
      </c>
      <c r="B217" s="865">
        <f t="shared" ref="B217:V217" si="169">SUM(B211:B216)</f>
        <v>0</v>
      </c>
      <c r="C217" s="865">
        <f t="shared" si="169"/>
        <v>438</v>
      </c>
      <c r="D217" s="865">
        <f t="shared" si="169"/>
        <v>438</v>
      </c>
      <c r="E217" s="865">
        <f t="shared" si="169"/>
        <v>232</v>
      </c>
      <c r="F217" s="865">
        <f t="shared" si="169"/>
        <v>5638</v>
      </c>
      <c r="G217" s="865">
        <f t="shared" si="169"/>
        <v>5870</v>
      </c>
      <c r="H217" s="865">
        <f t="shared" si="169"/>
        <v>1366</v>
      </c>
      <c r="I217" s="865">
        <f t="shared" si="169"/>
        <v>12588</v>
      </c>
      <c r="J217" s="865">
        <f t="shared" si="169"/>
        <v>13954</v>
      </c>
      <c r="K217" s="865">
        <f t="shared" si="169"/>
        <v>424</v>
      </c>
      <c r="L217" s="865">
        <f t="shared" si="169"/>
        <v>4269</v>
      </c>
      <c r="M217" s="865">
        <f t="shared" si="169"/>
        <v>4693</v>
      </c>
      <c r="N217" s="865">
        <f t="shared" si="169"/>
        <v>15</v>
      </c>
      <c r="O217" s="865">
        <f t="shared" si="169"/>
        <v>287</v>
      </c>
      <c r="P217" s="865">
        <f t="shared" si="169"/>
        <v>302</v>
      </c>
      <c r="Q217" s="865">
        <f t="shared" si="169"/>
        <v>0</v>
      </c>
      <c r="R217" s="865">
        <f t="shared" si="169"/>
        <v>0</v>
      </c>
      <c r="S217" s="865">
        <f t="shared" si="169"/>
        <v>0</v>
      </c>
      <c r="T217" s="865">
        <f t="shared" si="169"/>
        <v>2037</v>
      </c>
      <c r="U217" s="865">
        <f t="shared" si="169"/>
        <v>23220</v>
      </c>
      <c r="V217" s="865">
        <f t="shared" si="169"/>
        <v>25257</v>
      </c>
    </row>
    <row r="218" spans="1:22">
      <c r="A218" s="859" t="s">
        <v>308</v>
      </c>
      <c r="B218" s="859"/>
      <c r="C218" s="859"/>
      <c r="D218" s="859"/>
      <c r="E218" s="859"/>
      <c r="F218" s="859"/>
      <c r="G218" s="859"/>
      <c r="H218" s="859"/>
      <c r="I218" s="859"/>
      <c r="J218" s="859"/>
      <c r="K218" s="859"/>
      <c r="L218" s="859"/>
      <c r="M218" s="859"/>
      <c r="N218" s="859"/>
      <c r="O218" s="859"/>
      <c r="P218" s="859"/>
      <c r="Q218" s="859"/>
      <c r="R218" s="859"/>
      <c r="S218" s="859"/>
      <c r="T218" s="859"/>
      <c r="U218" s="859" t="s">
        <v>160</v>
      </c>
      <c r="V218" s="859"/>
    </row>
    <row r="219" spans="1:22">
      <c r="A219" s="1469" t="s">
        <v>309</v>
      </c>
      <c r="B219" s="1470"/>
      <c r="C219" s="1470"/>
      <c r="D219" s="1470"/>
      <c r="E219" s="1470"/>
      <c r="F219" s="1470"/>
      <c r="G219" s="1470"/>
      <c r="H219" s="1470"/>
      <c r="I219" s="1470"/>
      <c r="J219" s="1470"/>
      <c r="K219" s="1470"/>
      <c r="L219" s="1470"/>
      <c r="M219" s="1470"/>
      <c r="N219" s="1470"/>
      <c r="O219" s="1470"/>
      <c r="P219" s="1470"/>
      <c r="Q219" s="1470"/>
      <c r="R219" s="1470"/>
      <c r="S219" s="1470"/>
      <c r="T219" s="1470"/>
      <c r="U219" s="1470"/>
      <c r="V219" s="1471"/>
    </row>
    <row r="220" spans="1:22">
      <c r="A220" s="1469" t="s">
        <v>310</v>
      </c>
      <c r="B220" s="1470"/>
      <c r="C220" s="1470"/>
      <c r="D220" s="1470"/>
      <c r="E220" s="1470"/>
      <c r="F220" s="1470"/>
      <c r="G220" s="1470"/>
      <c r="H220" s="1470"/>
      <c r="I220" s="1470"/>
      <c r="J220" s="1470"/>
      <c r="K220" s="1470"/>
      <c r="L220" s="1470"/>
      <c r="M220" s="1470"/>
      <c r="N220" s="1470"/>
      <c r="O220" s="1470"/>
      <c r="P220" s="1470"/>
      <c r="Q220" s="1470"/>
      <c r="R220" s="1470"/>
      <c r="S220" s="1470"/>
      <c r="T220" s="1470"/>
      <c r="U220" s="1470"/>
      <c r="V220" s="1471"/>
    </row>
    <row r="221" spans="1:22">
      <c r="A221" s="1472" t="s">
        <v>311</v>
      </c>
      <c r="B221" s="1474" t="s">
        <v>312</v>
      </c>
      <c r="C221" s="1474"/>
      <c r="D221" s="1474"/>
      <c r="E221" s="1474" t="s">
        <v>313</v>
      </c>
      <c r="F221" s="1474"/>
      <c r="G221" s="1474"/>
      <c r="H221" s="1474" t="s">
        <v>314</v>
      </c>
      <c r="I221" s="1474"/>
      <c r="J221" s="1474"/>
      <c r="K221" s="1474" t="s">
        <v>315</v>
      </c>
      <c r="L221" s="1474"/>
      <c r="M221" s="1474"/>
      <c r="N221" s="1474" t="s">
        <v>316</v>
      </c>
      <c r="O221" s="1474"/>
      <c r="P221" s="1474"/>
      <c r="Q221" s="1469" t="s">
        <v>612</v>
      </c>
      <c r="R221" s="1470"/>
      <c r="S221" s="1471"/>
      <c r="T221" s="1469" t="s">
        <v>6</v>
      </c>
      <c r="U221" s="1470"/>
      <c r="V221" s="1471"/>
    </row>
    <row r="222" spans="1:22">
      <c r="A222" s="1473"/>
      <c r="B222" s="861" t="s">
        <v>233</v>
      </c>
      <c r="C222" s="861" t="s">
        <v>232</v>
      </c>
      <c r="D222" s="861" t="s">
        <v>234</v>
      </c>
      <c r="E222" s="861" t="s">
        <v>233</v>
      </c>
      <c r="F222" s="861" t="s">
        <v>232</v>
      </c>
      <c r="G222" s="861" t="s">
        <v>234</v>
      </c>
      <c r="H222" s="861" t="s">
        <v>233</v>
      </c>
      <c r="I222" s="861" t="s">
        <v>232</v>
      </c>
      <c r="J222" s="861" t="s">
        <v>234</v>
      </c>
      <c r="K222" s="861" t="s">
        <v>233</v>
      </c>
      <c r="L222" s="861" t="s">
        <v>232</v>
      </c>
      <c r="M222" s="861" t="s">
        <v>234</v>
      </c>
      <c r="N222" s="861" t="s">
        <v>233</v>
      </c>
      <c r="O222" s="861" t="s">
        <v>232</v>
      </c>
      <c r="P222" s="861" t="s">
        <v>234</v>
      </c>
      <c r="Q222" s="861" t="s">
        <v>233</v>
      </c>
      <c r="R222" s="861" t="s">
        <v>232</v>
      </c>
      <c r="S222" s="861" t="s">
        <v>234</v>
      </c>
      <c r="T222" s="861" t="s">
        <v>233</v>
      </c>
      <c r="U222" s="861" t="s">
        <v>232</v>
      </c>
      <c r="V222" s="861" t="s">
        <v>234</v>
      </c>
    </row>
    <row r="223" spans="1:22">
      <c r="A223" s="862" t="s">
        <v>317</v>
      </c>
      <c r="B223" s="863">
        <v>0</v>
      </c>
      <c r="C223" s="864">
        <v>0</v>
      </c>
      <c r="D223" s="865">
        <f t="shared" ref="D223:D228" si="170">B223+C223</f>
        <v>0</v>
      </c>
      <c r="E223" s="863">
        <v>0</v>
      </c>
      <c r="F223" s="864">
        <v>5</v>
      </c>
      <c r="G223" s="865">
        <f t="shared" ref="G223:G228" si="171">E223+F223</f>
        <v>5</v>
      </c>
      <c r="H223" s="863">
        <v>0</v>
      </c>
      <c r="I223" s="864">
        <v>12</v>
      </c>
      <c r="J223" s="865">
        <f t="shared" ref="J223:J228" si="172">H223+I223</f>
        <v>12</v>
      </c>
      <c r="K223" s="863">
        <v>0</v>
      </c>
      <c r="L223" s="864">
        <v>0</v>
      </c>
      <c r="M223" s="865">
        <f t="shared" ref="M223:M228" si="173">K223+L223</f>
        <v>0</v>
      </c>
      <c r="N223" s="863">
        <v>0</v>
      </c>
      <c r="O223" s="864">
        <v>0</v>
      </c>
      <c r="P223" s="865">
        <f t="shared" ref="P223:P228" si="174">N223+O223</f>
        <v>0</v>
      </c>
      <c r="Q223" s="865"/>
      <c r="R223" s="865"/>
      <c r="S223" s="865">
        <f t="shared" ref="S223:S228" si="175">Q223+R223</f>
        <v>0</v>
      </c>
      <c r="T223" s="865">
        <f t="shared" ref="T223:U228" si="176">B223+E223+H223+K223+N223+Q223</f>
        <v>0</v>
      </c>
      <c r="U223" s="865">
        <f t="shared" si="176"/>
        <v>17</v>
      </c>
      <c r="V223" s="865">
        <f t="shared" ref="V223:V228" si="177">T223+U223</f>
        <v>17</v>
      </c>
    </row>
    <row r="224" spans="1:22">
      <c r="A224" s="862" t="s">
        <v>318</v>
      </c>
      <c r="B224" s="863">
        <v>4</v>
      </c>
      <c r="C224" s="864">
        <v>6</v>
      </c>
      <c r="D224" s="865">
        <f t="shared" si="170"/>
        <v>10</v>
      </c>
      <c r="E224" s="863">
        <v>26</v>
      </c>
      <c r="F224" s="864">
        <v>134</v>
      </c>
      <c r="G224" s="865">
        <f t="shared" si="171"/>
        <v>160</v>
      </c>
      <c r="H224" s="863">
        <v>232</v>
      </c>
      <c r="I224" s="864">
        <v>611</v>
      </c>
      <c r="J224" s="865">
        <f t="shared" si="172"/>
        <v>843</v>
      </c>
      <c r="K224" s="863">
        <v>121</v>
      </c>
      <c r="L224" s="864">
        <v>729</v>
      </c>
      <c r="M224" s="865">
        <f t="shared" si="173"/>
        <v>850</v>
      </c>
      <c r="N224" s="863">
        <v>14</v>
      </c>
      <c r="O224" s="864">
        <v>216</v>
      </c>
      <c r="P224" s="865">
        <f t="shared" si="174"/>
        <v>230</v>
      </c>
      <c r="Q224" s="865"/>
      <c r="R224" s="865"/>
      <c r="S224" s="865">
        <f t="shared" si="175"/>
        <v>0</v>
      </c>
      <c r="T224" s="865">
        <f t="shared" si="176"/>
        <v>397</v>
      </c>
      <c r="U224" s="865">
        <f t="shared" si="176"/>
        <v>1696</v>
      </c>
      <c r="V224" s="865">
        <f t="shared" si="177"/>
        <v>2093</v>
      </c>
    </row>
    <row r="225" spans="1:24">
      <c r="A225" s="862" t="s">
        <v>319</v>
      </c>
      <c r="B225" s="863">
        <v>5</v>
      </c>
      <c r="C225" s="864">
        <v>7</v>
      </c>
      <c r="D225" s="865">
        <f t="shared" si="170"/>
        <v>12</v>
      </c>
      <c r="E225" s="863">
        <v>78</v>
      </c>
      <c r="F225" s="864">
        <v>312</v>
      </c>
      <c r="G225" s="865">
        <f t="shared" si="171"/>
        <v>390</v>
      </c>
      <c r="H225" s="863">
        <v>266</v>
      </c>
      <c r="I225" s="864">
        <v>1736</v>
      </c>
      <c r="J225" s="865">
        <f t="shared" si="172"/>
        <v>2002</v>
      </c>
      <c r="K225" s="863">
        <v>431</v>
      </c>
      <c r="L225" s="864">
        <v>3118</v>
      </c>
      <c r="M225" s="865">
        <f t="shared" si="173"/>
        <v>3549</v>
      </c>
      <c r="N225" s="863">
        <v>91</v>
      </c>
      <c r="O225" s="864">
        <v>1122</v>
      </c>
      <c r="P225" s="865">
        <f t="shared" si="174"/>
        <v>1213</v>
      </c>
      <c r="Q225" s="865"/>
      <c r="R225" s="865"/>
      <c r="S225" s="865">
        <f t="shared" si="175"/>
        <v>0</v>
      </c>
      <c r="T225" s="865">
        <f t="shared" si="176"/>
        <v>871</v>
      </c>
      <c r="U225" s="865">
        <f t="shared" si="176"/>
        <v>6295</v>
      </c>
      <c r="V225" s="865">
        <f t="shared" si="177"/>
        <v>7166</v>
      </c>
    </row>
    <row r="226" spans="1:24">
      <c r="A226" s="862">
        <v>40</v>
      </c>
      <c r="B226" s="863">
        <v>0</v>
      </c>
      <c r="C226" s="864">
        <v>0</v>
      </c>
      <c r="D226" s="865">
        <f t="shared" si="170"/>
        <v>0</v>
      </c>
      <c r="E226" s="863">
        <v>0</v>
      </c>
      <c r="F226" s="864">
        <v>0</v>
      </c>
      <c r="G226" s="865">
        <f t="shared" si="171"/>
        <v>0</v>
      </c>
      <c r="H226" s="863">
        <v>21</v>
      </c>
      <c r="I226" s="864">
        <v>0</v>
      </c>
      <c r="J226" s="865">
        <f t="shared" si="172"/>
        <v>21</v>
      </c>
      <c r="K226" s="863">
        <v>6</v>
      </c>
      <c r="L226" s="864">
        <v>0</v>
      </c>
      <c r="M226" s="865">
        <f t="shared" si="173"/>
        <v>6</v>
      </c>
      <c r="N226" s="863">
        <v>8</v>
      </c>
      <c r="O226" s="864">
        <v>0</v>
      </c>
      <c r="P226" s="865">
        <f t="shared" si="174"/>
        <v>8</v>
      </c>
      <c r="Q226" s="865"/>
      <c r="R226" s="865"/>
      <c r="S226" s="865">
        <f t="shared" si="175"/>
        <v>0</v>
      </c>
      <c r="T226" s="865">
        <f t="shared" si="176"/>
        <v>35</v>
      </c>
      <c r="U226" s="865">
        <f t="shared" si="176"/>
        <v>0</v>
      </c>
      <c r="V226" s="865">
        <f t="shared" si="177"/>
        <v>35</v>
      </c>
    </row>
    <row r="227" spans="1:24">
      <c r="A227" s="862" t="s">
        <v>320</v>
      </c>
      <c r="B227" s="863"/>
      <c r="C227" s="864"/>
      <c r="D227" s="865">
        <f t="shared" si="170"/>
        <v>0</v>
      </c>
      <c r="E227" s="863"/>
      <c r="F227" s="864"/>
      <c r="G227" s="865">
        <f t="shared" si="171"/>
        <v>0</v>
      </c>
      <c r="H227" s="863"/>
      <c r="I227" s="864"/>
      <c r="J227" s="865">
        <f t="shared" si="172"/>
        <v>0</v>
      </c>
      <c r="K227" s="863"/>
      <c r="L227" s="864"/>
      <c r="M227" s="865">
        <f t="shared" si="173"/>
        <v>0</v>
      </c>
      <c r="N227" s="863"/>
      <c r="O227" s="864"/>
      <c r="P227" s="865">
        <f t="shared" si="174"/>
        <v>0</v>
      </c>
      <c r="Q227" s="865"/>
      <c r="R227" s="865"/>
      <c r="S227" s="865">
        <f t="shared" si="175"/>
        <v>0</v>
      </c>
      <c r="T227" s="865">
        <f t="shared" si="176"/>
        <v>0</v>
      </c>
      <c r="U227" s="865">
        <f t="shared" si="176"/>
        <v>0</v>
      </c>
      <c r="V227" s="865">
        <f t="shared" si="177"/>
        <v>0</v>
      </c>
    </row>
    <row r="228" spans="1:24">
      <c r="A228" s="862" t="s">
        <v>612</v>
      </c>
      <c r="B228" s="863"/>
      <c r="C228" s="864"/>
      <c r="D228" s="865">
        <f t="shared" si="170"/>
        <v>0</v>
      </c>
      <c r="E228" s="863"/>
      <c r="F228" s="864"/>
      <c r="G228" s="865">
        <f t="shared" si="171"/>
        <v>0</v>
      </c>
      <c r="H228" s="863"/>
      <c r="I228" s="864"/>
      <c r="J228" s="865">
        <f t="shared" si="172"/>
        <v>0</v>
      </c>
      <c r="K228" s="863"/>
      <c r="L228" s="864"/>
      <c r="M228" s="865">
        <f t="shared" si="173"/>
        <v>0</v>
      </c>
      <c r="N228" s="863"/>
      <c r="O228" s="864"/>
      <c r="P228" s="865">
        <f t="shared" si="174"/>
        <v>0</v>
      </c>
      <c r="Q228" s="865"/>
      <c r="R228" s="865"/>
      <c r="S228" s="865">
        <f t="shared" si="175"/>
        <v>0</v>
      </c>
      <c r="T228" s="865">
        <f t="shared" si="176"/>
        <v>0</v>
      </c>
      <c r="U228" s="865">
        <f t="shared" si="176"/>
        <v>0</v>
      </c>
      <c r="V228" s="865">
        <f t="shared" si="177"/>
        <v>0</v>
      </c>
    </row>
    <row r="229" spans="1:24">
      <c r="A229" s="862" t="s">
        <v>6</v>
      </c>
      <c r="B229" s="865">
        <f t="shared" ref="B229:V229" si="178">SUM(B223:B228)</f>
        <v>9</v>
      </c>
      <c r="C229" s="865">
        <f t="shared" si="178"/>
        <v>13</v>
      </c>
      <c r="D229" s="865">
        <f t="shared" si="178"/>
        <v>22</v>
      </c>
      <c r="E229" s="865">
        <f t="shared" si="178"/>
        <v>104</v>
      </c>
      <c r="F229" s="865">
        <f t="shared" si="178"/>
        <v>451</v>
      </c>
      <c r="G229" s="865">
        <f t="shared" si="178"/>
        <v>555</v>
      </c>
      <c r="H229" s="865">
        <f t="shared" si="178"/>
        <v>519</v>
      </c>
      <c r="I229" s="865">
        <f t="shared" si="178"/>
        <v>2359</v>
      </c>
      <c r="J229" s="865">
        <f t="shared" si="178"/>
        <v>2878</v>
      </c>
      <c r="K229" s="865">
        <f t="shared" si="178"/>
        <v>558</v>
      </c>
      <c r="L229" s="865">
        <f t="shared" si="178"/>
        <v>3847</v>
      </c>
      <c r="M229" s="865">
        <f t="shared" si="178"/>
        <v>4405</v>
      </c>
      <c r="N229" s="865">
        <f t="shared" si="178"/>
        <v>113</v>
      </c>
      <c r="O229" s="865">
        <f t="shared" si="178"/>
        <v>1338</v>
      </c>
      <c r="P229" s="865">
        <f t="shared" si="178"/>
        <v>1451</v>
      </c>
      <c r="Q229" s="865">
        <f t="shared" si="178"/>
        <v>0</v>
      </c>
      <c r="R229" s="865">
        <f t="shared" si="178"/>
        <v>0</v>
      </c>
      <c r="S229" s="865">
        <f t="shared" si="178"/>
        <v>0</v>
      </c>
      <c r="T229" s="865">
        <f t="shared" si="178"/>
        <v>1303</v>
      </c>
      <c r="U229" s="865">
        <f t="shared" si="178"/>
        <v>8008</v>
      </c>
      <c r="V229" s="865">
        <f t="shared" si="178"/>
        <v>9311</v>
      </c>
    </row>
    <row r="230" spans="1:24">
      <c r="A230" s="859" t="s">
        <v>308</v>
      </c>
      <c r="B230" s="859"/>
      <c r="C230" s="859"/>
      <c r="D230" s="859"/>
      <c r="E230" s="859"/>
      <c r="F230" s="859"/>
      <c r="G230" s="859"/>
      <c r="H230" s="859"/>
      <c r="I230" s="859"/>
      <c r="J230" s="859"/>
      <c r="K230" s="859"/>
      <c r="L230" s="859"/>
      <c r="M230" s="859"/>
      <c r="N230" s="859"/>
      <c r="O230" s="859"/>
      <c r="P230" s="859"/>
      <c r="Q230" s="859"/>
      <c r="R230" s="859"/>
      <c r="S230" s="859"/>
      <c r="T230" s="859"/>
      <c r="U230" s="859" t="s">
        <v>85</v>
      </c>
      <c r="V230" s="859"/>
    </row>
    <row r="231" spans="1:24">
      <c r="A231" s="1469" t="s">
        <v>309</v>
      </c>
      <c r="B231" s="1470"/>
      <c r="C231" s="1470"/>
      <c r="D231" s="1470"/>
      <c r="E231" s="1470"/>
      <c r="F231" s="1470"/>
      <c r="G231" s="1470"/>
      <c r="H231" s="1470"/>
      <c r="I231" s="1470"/>
      <c r="J231" s="1470"/>
      <c r="K231" s="1470"/>
      <c r="L231" s="1470"/>
      <c r="M231" s="1470"/>
      <c r="N231" s="1470"/>
      <c r="O231" s="1470"/>
      <c r="P231" s="1470"/>
      <c r="Q231" s="1470"/>
      <c r="R231" s="1470"/>
      <c r="S231" s="1470"/>
      <c r="T231" s="1470"/>
      <c r="U231" s="1470"/>
      <c r="V231" s="1471"/>
    </row>
    <row r="232" spans="1:24">
      <c r="A232" s="1469" t="s">
        <v>310</v>
      </c>
      <c r="B232" s="1470"/>
      <c r="C232" s="1470"/>
      <c r="D232" s="1470"/>
      <c r="E232" s="1470"/>
      <c r="F232" s="1470"/>
      <c r="G232" s="1470"/>
      <c r="H232" s="1470"/>
      <c r="I232" s="1470"/>
      <c r="J232" s="1470"/>
      <c r="K232" s="1470"/>
      <c r="L232" s="1470"/>
      <c r="M232" s="1470"/>
      <c r="N232" s="1470"/>
      <c r="O232" s="1470"/>
      <c r="P232" s="1470"/>
      <c r="Q232" s="1470"/>
      <c r="R232" s="1470"/>
      <c r="S232" s="1470"/>
      <c r="T232" s="1470"/>
      <c r="U232" s="1470"/>
      <c r="V232" s="1471"/>
    </row>
    <row r="233" spans="1:24">
      <c r="A233" s="1472" t="s">
        <v>311</v>
      </c>
      <c r="B233" s="1474" t="s">
        <v>312</v>
      </c>
      <c r="C233" s="1474"/>
      <c r="D233" s="1474"/>
      <c r="E233" s="1474" t="s">
        <v>313</v>
      </c>
      <c r="F233" s="1474"/>
      <c r="G233" s="1474"/>
      <c r="H233" s="1474" t="s">
        <v>314</v>
      </c>
      <c r="I233" s="1474"/>
      <c r="J233" s="1474"/>
      <c r="K233" s="1474" t="s">
        <v>315</v>
      </c>
      <c r="L233" s="1474"/>
      <c r="M233" s="1474"/>
      <c r="N233" s="1474" t="s">
        <v>316</v>
      </c>
      <c r="O233" s="1474"/>
      <c r="P233" s="1474"/>
      <c r="Q233" s="1475" t="s">
        <v>616</v>
      </c>
      <c r="R233" s="1476"/>
      <c r="S233" s="1477"/>
      <c r="T233" s="1469" t="s">
        <v>6</v>
      </c>
      <c r="U233" s="1470"/>
      <c r="V233" s="1471"/>
    </row>
    <row r="234" spans="1:24">
      <c r="A234" s="1473"/>
      <c r="B234" s="861" t="s">
        <v>233</v>
      </c>
      <c r="C234" s="861" t="s">
        <v>232</v>
      </c>
      <c r="D234" s="861" t="s">
        <v>234</v>
      </c>
      <c r="E234" s="861" t="s">
        <v>233</v>
      </c>
      <c r="F234" s="861" t="s">
        <v>232</v>
      </c>
      <c r="G234" s="861" t="s">
        <v>234</v>
      </c>
      <c r="H234" s="861" t="s">
        <v>233</v>
      </c>
      <c r="I234" s="861" t="s">
        <v>232</v>
      </c>
      <c r="J234" s="861" t="s">
        <v>234</v>
      </c>
      <c r="K234" s="861" t="s">
        <v>233</v>
      </c>
      <c r="L234" s="861" t="s">
        <v>232</v>
      </c>
      <c r="M234" s="861" t="s">
        <v>234</v>
      </c>
      <c r="N234" s="861" t="s">
        <v>233</v>
      </c>
      <c r="O234" s="861" t="s">
        <v>232</v>
      </c>
      <c r="P234" s="861" t="s">
        <v>234</v>
      </c>
      <c r="Q234" s="861"/>
      <c r="R234" s="861"/>
      <c r="S234" s="861"/>
      <c r="T234" s="861" t="s">
        <v>233</v>
      </c>
      <c r="U234" s="861" t="s">
        <v>232</v>
      </c>
      <c r="V234" s="861" t="s">
        <v>234</v>
      </c>
    </row>
    <row r="235" spans="1:24">
      <c r="A235" s="862" t="s">
        <v>317</v>
      </c>
      <c r="B235" s="863">
        <v>3</v>
      </c>
      <c r="C235" s="864">
        <v>685</v>
      </c>
      <c r="D235" s="865">
        <f t="shared" ref="D235:D240" si="179">B235+C235</f>
        <v>688</v>
      </c>
      <c r="E235" s="863">
        <v>102</v>
      </c>
      <c r="F235" s="864">
        <v>1110</v>
      </c>
      <c r="G235" s="865">
        <f t="shared" ref="G235:G240" si="180">E235+F235</f>
        <v>1212</v>
      </c>
      <c r="H235" s="863">
        <v>3</v>
      </c>
      <c r="I235" s="864">
        <v>20</v>
      </c>
      <c r="J235" s="865">
        <f t="shared" ref="J235:J240" si="181">H235+I235</f>
        <v>23</v>
      </c>
      <c r="K235" s="863">
        <v>0</v>
      </c>
      <c r="L235" s="864">
        <v>2</v>
      </c>
      <c r="M235" s="865">
        <f t="shared" ref="M235:M240" si="182">K235+L235</f>
        <v>2</v>
      </c>
      <c r="N235" s="863">
        <v>0</v>
      </c>
      <c r="O235" s="864">
        <v>0</v>
      </c>
      <c r="P235" s="865">
        <f t="shared" ref="P235:P240" si="183">N235+O235</f>
        <v>0</v>
      </c>
      <c r="Q235" s="865">
        <v>0</v>
      </c>
      <c r="R235" s="865">
        <v>14</v>
      </c>
      <c r="S235" s="865">
        <f t="shared" ref="S235:S240" si="184">Q235+R235</f>
        <v>14</v>
      </c>
      <c r="T235" s="865">
        <f t="shared" ref="T235:U240" si="185">B235+E235+H235+K235+N235+Q235</f>
        <v>108</v>
      </c>
      <c r="U235" s="865">
        <f t="shared" si="185"/>
        <v>1831</v>
      </c>
      <c r="V235" s="865">
        <f t="shared" ref="V235:V240" si="186">T235+U235</f>
        <v>1939</v>
      </c>
    </row>
    <row r="236" spans="1:24">
      <c r="A236" s="862" t="s">
        <v>318</v>
      </c>
      <c r="B236" s="863">
        <v>3</v>
      </c>
      <c r="C236" s="864">
        <v>515</v>
      </c>
      <c r="D236" s="865">
        <f t="shared" si="179"/>
        <v>518</v>
      </c>
      <c r="E236" s="863">
        <v>74</v>
      </c>
      <c r="F236" s="864">
        <v>791</v>
      </c>
      <c r="G236" s="865">
        <f t="shared" si="180"/>
        <v>865</v>
      </c>
      <c r="H236" s="863">
        <v>85</v>
      </c>
      <c r="I236" s="864">
        <v>1031</v>
      </c>
      <c r="J236" s="865">
        <f t="shared" si="181"/>
        <v>1116</v>
      </c>
      <c r="K236" s="863">
        <v>73</v>
      </c>
      <c r="L236" s="864">
        <v>744</v>
      </c>
      <c r="M236" s="865">
        <f t="shared" si="182"/>
        <v>817</v>
      </c>
      <c r="N236" s="863">
        <v>0</v>
      </c>
      <c r="O236" s="864">
        <v>55</v>
      </c>
      <c r="P236" s="865">
        <f t="shared" si="183"/>
        <v>55</v>
      </c>
      <c r="Q236" s="865">
        <v>0</v>
      </c>
      <c r="R236" s="865">
        <v>13</v>
      </c>
      <c r="S236" s="865">
        <f t="shared" si="184"/>
        <v>13</v>
      </c>
      <c r="T236" s="865">
        <f t="shared" si="185"/>
        <v>235</v>
      </c>
      <c r="U236" s="865">
        <f t="shared" si="185"/>
        <v>3149</v>
      </c>
      <c r="V236" s="865">
        <f t="shared" si="186"/>
        <v>3384</v>
      </c>
    </row>
    <row r="237" spans="1:24">
      <c r="A237" s="862" t="s">
        <v>319</v>
      </c>
      <c r="B237" s="863">
        <v>0</v>
      </c>
      <c r="C237" s="864">
        <v>61</v>
      </c>
      <c r="D237" s="865">
        <f t="shared" si="179"/>
        <v>61</v>
      </c>
      <c r="E237" s="863">
        <v>3</v>
      </c>
      <c r="F237" s="864">
        <v>188</v>
      </c>
      <c r="G237" s="865">
        <f t="shared" si="180"/>
        <v>191</v>
      </c>
      <c r="H237" s="863">
        <v>82</v>
      </c>
      <c r="I237" s="864">
        <v>4644</v>
      </c>
      <c r="J237" s="865">
        <f t="shared" si="181"/>
        <v>4726</v>
      </c>
      <c r="K237" s="863">
        <v>60</v>
      </c>
      <c r="L237" s="864">
        <v>2227</v>
      </c>
      <c r="M237" s="865">
        <f t="shared" si="182"/>
        <v>2287</v>
      </c>
      <c r="N237" s="863">
        <v>21</v>
      </c>
      <c r="O237" s="864">
        <v>65</v>
      </c>
      <c r="P237" s="865">
        <f t="shared" si="183"/>
        <v>86</v>
      </c>
      <c r="Q237" s="865">
        <v>0</v>
      </c>
      <c r="R237" s="865">
        <v>11</v>
      </c>
      <c r="S237" s="865">
        <f t="shared" si="184"/>
        <v>11</v>
      </c>
      <c r="T237" s="865">
        <f t="shared" si="185"/>
        <v>166</v>
      </c>
      <c r="U237" s="865">
        <f t="shared" si="185"/>
        <v>7196</v>
      </c>
      <c r="V237" s="865">
        <f t="shared" si="186"/>
        <v>7362</v>
      </c>
    </row>
    <row r="238" spans="1:24">
      <c r="A238" s="862">
        <v>40</v>
      </c>
      <c r="B238" s="863">
        <v>1</v>
      </c>
      <c r="C238" s="864">
        <v>50</v>
      </c>
      <c r="D238" s="865">
        <f t="shared" si="179"/>
        <v>51</v>
      </c>
      <c r="E238" s="863">
        <v>1</v>
      </c>
      <c r="F238" s="864">
        <v>1</v>
      </c>
      <c r="G238" s="865">
        <f t="shared" si="180"/>
        <v>2</v>
      </c>
      <c r="H238" s="863">
        <v>16</v>
      </c>
      <c r="I238" s="864">
        <v>94</v>
      </c>
      <c r="J238" s="865">
        <f t="shared" si="181"/>
        <v>110</v>
      </c>
      <c r="K238" s="863">
        <v>31</v>
      </c>
      <c r="L238" s="864">
        <v>141</v>
      </c>
      <c r="M238" s="865">
        <f t="shared" si="182"/>
        <v>172</v>
      </c>
      <c r="N238" s="863">
        <v>2</v>
      </c>
      <c r="O238" s="864">
        <v>9</v>
      </c>
      <c r="P238" s="865">
        <f t="shared" si="183"/>
        <v>11</v>
      </c>
      <c r="Q238" s="865">
        <v>0</v>
      </c>
      <c r="R238" s="865">
        <v>0</v>
      </c>
      <c r="S238" s="865">
        <f t="shared" si="184"/>
        <v>0</v>
      </c>
      <c r="T238" s="865">
        <f t="shared" si="185"/>
        <v>51</v>
      </c>
      <c r="U238" s="865">
        <f t="shared" si="185"/>
        <v>295</v>
      </c>
      <c r="V238" s="865">
        <f t="shared" si="186"/>
        <v>346</v>
      </c>
    </row>
    <row r="239" spans="1:24">
      <c r="A239" s="862" t="s">
        <v>320</v>
      </c>
      <c r="B239" s="863">
        <v>0</v>
      </c>
      <c r="C239" s="864">
        <v>0</v>
      </c>
      <c r="D239" s="865">
        <f t="shared" si="179"/>
        <v>0</v>
      </c>
      <c r="E239" s="863">
        <v>0</v>
      </c>
      <c r="F239" s="864">
        <v>0</v>
      </c>
      <c r="G239" s="865">
        <f t="shared" si="180"/>
        <v>0</v>
      </c>
      <c r="H239" s="863">
        <v>4</v>
      </c>
      <c r="I239" s="864">
        <v>9</v>
      </c>
      <c r="J239" s="865">
        <f t="shared" si="181"/>
        <v>13</v>
      </c>
      <c r="K239" s="863">
        <v>0</v>
      </c>
      <c r="L239" s="864">
        <v>14</v>
      </c>
      <c r="M239" s="865">
        <f t="shared" si="182"/>
        <v>14</v>
      </c>
      <c r="N239" s="863">
        <v>0</v>
      </c>
      <c r="O239" s="864">
        <v>1</v>
      </c>
      <c r="P239" s="865">
        <f t="shared" si="183"/>
        <v>1</v>
      </c>
      <c r="Q239" s="865">
        <v>0</v>
      </c>
      <c r="R239" s="865">
        <v>0</v>
      </c>
      <c r="S239" s="865">
        <f t="shared" si="184"/>
        <v>0</v>
      </c>
      <c r="T239" s="865">
        <f t="shared" si="185"/>
        <v>4</v>
      </c>
      <c r="U239" s="865">
        <f t="shared" si="185"/>
        <v>24</v>
      </c>
      <c r="V239" s="865">
        <f t="shared" si="186"/>
        <v>28</v>
      </c>
      <c r="X239" s="860">
        <f>+U241-17833</f>
        <v>-5319</v>
      </c>
    </row>
    <row r="240" spans="1:24">
      <c r="A240" s="862" t="s">
        <v>612</v>
      </c>
      <c r="B240" s="863">
        <v>0</v>
      </c>
      <c r="C240" s="864">
        <v>0</v>
      </c>
      <c r="D240" s="865">
        <f t="shared" si="179"/>
        <v>0</v>
      </c>
      <c r="E240" s="863">
        <v>0</v>
      </c>
      <c r="F240" s="864">
        <v>0</v>
      </c>
      <c r="G240" s="865">
        <f t="shared" si="180"/>
        <v>0</v>
      </c>
      <c r="H240" s="863">
        <v>0</v>
      </c>
      <c r="I240" s="864">
        <v>0</v>
      </c>
      <c r="J240" s="865">
        <f t="shared" si="181"/>
        <v>0</v>
      </c>
      <c r="K240" s="863">
        <v>0</v>
      </c>
      <c r="L240" s="864">
        <v>0</v>
      </c>
      <c r="M240" s="865">
        <f t="shared" si="182"/>
        <v>0</v>
      </c>
      <c r="N240" s="863">
        <v>0</v>
      </c>
      <c r="O240" s="864">
        <v>0</v>
      </c>
      <c r="P240" s="865">
        <f t="shared" si="183"/>
        <v>0</v>
      </c>
      <c r="Q240" s="865">
        <v>0</v>
      </c>
      <c r="R240" s="865">
        <v>19</v>
      </c>
      <c r="S240" s="865">
        <f t="shared" si="184"/>
        <v>19</v>
      </c>
      <c r="T240" s="865">
        <f t="shared" si="185"/>
        <v>0</v>
      </c>
      <c r="U240" s="865">
        <f t="shared" si="185"/>
        <v>19</v>
      </c>
      <c r="V240" s="865">
        <f t="shared" si="186"/>
        <v>19</v>
      </c>
    </row>
    <row r="241" spans="1:22">
      <c r="A241" s="862" t="s">
        <v>6</v>
      </c>
      <c r="B241" s="865">
        <f t="shared" ref="B241:V241" si="187">SUM(B235:B240)</f>
        <v>7</v>
      </c>
      <c r="C241" s="865">
        <f t="shared" si="187"/>
        <v>1311</v>
      </c>
      <c r="D241" s="865">
        <f t="shared" si="187"/>
        <v>1318</v>
      </c>
      <c r="E241" s="865">
        <f t="shared" si="187"/>
        <v>180</v>
      </c>
      <c r="F241" s="865">
        <f t="shared" si="187"/>
        <v>2090</v>
      </c>
      <c r="G241" s="865">
        <f t="shared" si="187"/>
        <v>2270</v>
      </c>
      <c r="H241" s="865">
        <f t="shared" si="187"/>
        <v>190</v>
      </c>
      <c r="I241" s="865">
        <f t="shared" si="187"/>
        <v>5798</v>
      </c>
      <c r="J241" s="865">
        <f t="shared" si="187"/>
        <v>5988</v>
      </c>
      <c r="K241" s="865">
        <f t="shared" si="187"/>
        <v>164</v>
      </c>
      <c r="L241" s="865">
        <f t="shared" si="187"/>
        <v>3128</v>
      </c>
      <c r="M241" s="865">
        <f t="shared" si="187"/>
        <v>3292</v>
      </c>
      <c r="N241" s="865">
        <f t="shared" si="187"/>
        <v>23</v>
      </c>
      <c r="O241" s="865">
        <f t="shared" si="187"/>
        <v>130</v>
      </c>
      <c r="P241" s="865">
        <f t="shared" si="187"/>
        <v>153</v>
      </c>
      <c r="Q241" s="865">
        <f t="shared" si="187"/>
        <v>0</v>
      </c>
      <c r="R241" s="865">
        <f t="shared" si="187"/>
        <v>57</v>
      </c>
      <c r="S241" s="865">
        <f t="shared" si="187"/>
        <v>57</v>
      </c>
      <c r="T241" s="752">
        <f t="shared" si="187"/>
        <v>564</v>
      </c>
      <c r="U241" s="752">
        <f t="shared" si="187"/>
        <v>12514</v>
      </c>
      <c r="V241" s="752">
        <f t="shared" si="187"/>
        <v>13078</v>
      </c>
    </row>
    <row r="242" spans="1:22">
      <c r="A242" s="859" t="s">
        <v>308</v>
      </c>
      <c r="B242" s="859"/>
      <c r="C242" s="859"/>
      <c r="D242" s="859"/>
      <c r="E242" s="859"/>
      <c r="F242" s="859"/>
      <c r="G242" s="859"/>
      <c r="H242" s="859"/>
      <c r="I242" s="859"/>
      <c r="J242" s="859"/>
      <c r="K242" s="859"/>
      <c r="L242" s="859"/>
      <c r="M242" s="859"/>
      <c r="N242" s="859"/>
      <c r="O242" s="859"/>
      <c r="P242" s="859"/>
      <c r="Q242" s="859"/>
      <c r="R242" s="859"/>
      <c r="S242" s="859"/>
      <c r="T242" s="859"/>
      <c r="U242" s="859" t="s">
        <v>142</v>
      </c>
      <c r="V242" s="859"/>
    </row>
    <row r="243" spans="1:22">
      <c r="A243" s="1469" t="s">
        <v>309</v>
      </c>
      <c r="B243" s="1470"/>
      <c r="C243" s="1470"/>
      <c r="D243" s="1470"/>
      <c r="E243" s="1470"/>
      <c r="F243" s="1470"/>
      <c r="G243" s="1470"/>
      <c r="H243" s="1470"/>
      <c r="I243" s="1470"/>
      <c r="J243" s="1470"/>
      <c r="K243" s="1470"/>
      <c r="L243" s="1470"/>
      <c r="M243" s="1470"/>
      <c r="N243" s="1470"/>
      <c r="O243" s="1470"/>
      <c r="P243" s="1470"/>
      <c r="Q243" s="1470"/>
      <c r="R243" s="1470"/>
      <c r="S243" s="1470"/>
      <c r="T243" s="1470"/>
      <c r="U243" s="1470"/>
      <c r="V243" s="1471"/>
    </row>
    <row r="244" spans="1:22">
      <c r="A244" s="1469" t="s">
        <v>310</v>
      </c>
      <c r="B244" s="1470"/>
      <c r="C244" s="1470"/>
      <c r="D244" s="1470"/>
      <c r="E244" s="1470"/>
      <c r="F244" s="1470"/>
      <c r="G244" s="1470"/>
      <c r="H244" s="1470"/>
      <c r="I244" s="1470"/>
      <c r="J244" s="1470"/>
      <c r="K244" s="1470"/>
      <c r="L244" s="1470"/>
      <c r="M244" s="1470"/>
      <c r="N244" s="1470"/>
      <c r="O244" s="1470"/>
      <c r="P244" s="1470"/>
      <c r="Q244" s="1470"/>
      <c r="R244" s="1470"/>
      <c r="S244" s="1470"/>
      <c r="T244" s="1470"/>
      <c r="U244" s="1470"/>
      <c r="V244" s="1471"/>
    </row>
    <row r="245" spans="1:22">
      <c r="A245" s="1472" t="s">
        <v>311</v>
      </c>
      <c r="B245" s="1474" t="s">
        <v>312</v>
      </c>
      <c r="C245" s="1474"/>
      <c r="D245" s="1474"/>
      <c r="E245" s="1474" t="s">
        <v>313</v>
      </c>
      <c r="F245" s="1474"/>
      <c r="G245" s="1474"/>
      <c r="H245" s="1474" t="s">
        <v>314</v>
      </c>
      <c r="I245" s="1474"/>
      <c r="J245" s="1474"/>
      <c r="K245" s="1474" t="s">
        <v>315</v>
      </c>
      <c r="L245" s="1474"/>
      <c r="M245" s="1474"/>
      <c r="N245" s="1474" t="s">
        <v>316</v>
      </c>
      <c r="O245" s="1474"/>
      <c r="P245" s="1474"/>
      <c r="Q245" s="1475" t="s">
        <v>616</v>
      </c>
      <c r="R245" s="1476"/>
      <c r="S245" s="1477"/>
      <c r="T245" s="1469" t="s">
        <v>6</v>
      </c>
      <c r="U245" s="1470"/>
      <c r="V245" s="1471"/>
    </row>
    <row r="246" spans="1:22">
      <c r="A246" s="1473"/>
      <c r="B246" s="861" t="s">
        <v>233</v>
      </c>
      <c r="C246" s="861" t="s">
        <v>232</v>
      </c>
      <c r="D246" s="861" t="s">
        <v>234</v>
      </c>
      <c r="E246" s="861" t="s">
        <v>233</v>
      </c>
      <c r="F246" s="861" t="s">
        <v>232</v>
      </c>
      <c r="G246" s="861" t="s">
        <v>234</v>
      </c>
      <c r="H246" s="861" t="s">
        <v>233</v>
      </c>
      <c r="I246" s="861" t="s">
        <v>232</v>
      </c>
      <c r="J246" s="861" t="s">
        <v>234</v>
      </c>
      <c r="K246" s="861" t="s">
        <v>233</v>
      </c>
      <c r="L246" s="861" t="s">
        <v>232</v>
      </c>
      <c r="M246" s="861" t="s">
        <v>234</v>
      </c>
      <c r="N246" s="861" t="s">
        <v>233</v>
      </c>
      <c r="O246" s="861" t="s">
        <v>232</v>
      </c>
      <c r="P246" s="861" t="s">
        <v>234</v>
      </c>
      <c r="Q246" s="861"/>
      <c r="R246" s="861"/>
      <c r="S246" s="861"/>
      <c r="T246" s="861" t="s">
        <v>233</v>
      </c>
      <c r="U246" s="861" t="s">
        <v>232</v>
      </c>
      <c r="V246" s="861" t="s">
        <v>234</v>
      </c>
    </row>
    <row r="247" spans="1:22">
      <c r="A247" s="862" t="s">
        <v>317</v>
      </c>
      <c r="B247" s="863">
        <v>0</v>
      </c>
      <c r="C247" s="864">
        <v>0</v>
      </c>
      <c r="D247" s="865">
        <f t="shared" ref="D247:D252" si="188">B247+C247</f>
        <v>0</v>
      </c>
      <c r="E247" s="863">
        <v>0</v>
      </c>
      <c r="F247" s="864">
        <v>0</v>
      </c>
      <c r="G247" s="865">
        <f t="shared" ref="G247:G252" si="189">E247+F247</f>
        <v>0</v>
      </c>
      <c r="H247" s="863">
        <v>0</v>
      </c>
      <c r="I247" s="864">
        <v>0</v>
      </c>
      <c r="J247" s="865">
        <f t="shared" ref="J247:J252" si="190">H247+I247</f>
        <v>0</v>
      </c>
      <c r="K247" s="863">
        <v>0</v>
      </c>
      <c r="L247" s="864">
        <v>0</v>
      </c>
      <c r="M247" s="865">
        <f t="shared" ref="M247:M252" si="191">K247+L247</f>
        <v>0</v>
      </c>
      <c r="N247" s="863">
        <v>0</v>
      </c>
      <c r="O247" s="864">
        <v>0</v>
      </c>
      <c r="P247" s="865">
        <f t="shared" ref="P247:P252" si="192">N247+O247</f>
        <v>0</v>
      </c>
      <c r="Q247" s="863">
        <v>0</v>
      </c>
      <c r="R247" s="864">
        <v>0</v>
      </c>
      <c r="S247" s="865">
        <f t="shared" ref="S247:S252" si="193">Q247+R247</f>
        <v>0</v>
      </c>
      <c r="T247" s="865">
        <f t="shared" ref="T247:U252" si="194">B247+E247+H247+K247+N247+Q247</f>
        <v>0</v>
      </c>
      <c r="U247" s="865">
        <f t="shared" si="194"/>
        <v>0</v>
      </c>
      <c r="V247" s="865">
        <f t="shared" ref="V247:V252" si="195">T247+U247</f>
        <v>0</v>
      </c>
    </row>
    <row r="248" spans="1:22">
      <c r="A248" s="862" t="s">
        <v>318</v>
      </c>
      <c r="B248" s="863">
        <v>1</v>
      </c>
      <c r="C248" s="864">
        <v>2</v>
      </c>
      <c r="D248" s="865">
        <f t="shared" si="188"/>
        <v>3</v>
      </c>
      <c r="E248" s="863">
        <v>20</v>
      </c>
      <c r="F248" s="864">
        <v>1720</v>
      </c>
      <c r="G248" s="865">
        <f t="shared" si="189"/>
        <v>1740</v>
      </c>
      <c r="H248" s="863">
        <v>123</v>
      </c>
      <c r="I248" s="864">
        <v>5293</v>
      </c>
      <c r="J248" s="865">
        <f t="shared" si="190"/>
        <v>5416</v>
      </c>
      <c r="K248" s="863">
        <v>7</v>
      </c>
      <c r="L248" s="864">
        <v>146</v>
      </c>
      <c r="M248" s="865">
        <f t="shared" si="191"/>
        <v>153</v>
      </c>
      <c r="N248" s="863">
        <v>0</v>
      </c>
      <c r="O248" s="864">
        <v>12</v>
      </c>
      <c r="P248" s="865">
        <f t="shared" si="192"/>
        <v>12</v>
      </c>
      <c r="Q248" s="863">
        <v>0</v>
      </c>
      <c r="R248" s="864">
        <v>3</v>
      </c>
      <c r="S248" s="865">
        <f t="shared" si="193"/>
        <v>3</v>
      </c>
      <c r="T248" s="865">
        <f t="shared" si="194"/>
        <v>151</v>
      </c>
      <c r="U248" s="865">
        <f t="shared" si="194"/>
        <v>7176</v>
      </c>
      <c r="V248" s="865">
        <f t="shared" si="195"/>
        <v>7327</v>
      </c>
    </row>
    <row r="249" spans="1:22">
      <c r="A249" s="862" t="s">
        <v>319</v>
      </c>
      <c r="B249" s="863">
        <v>2</v>
      </c>
      <c r="C249" s="864">
        <v>1</v>
      </c>
      <c r="D249" s="865">
        <f t="shared" si="188"/>
        <v>3</v>
      </c>
      <c r="E249" s="863">
        <v>47</v>
      </c>
      <c r="F249" s="864">
        <v>1492</v>
      </c>
      <c r="G249" s="865">
        <f t="shared" si="189"/>
        <v>1539</v>
      </c>
      <c r="H249" s="863">
        <v>201</v>
      </c>
      <c r="I249" s="864">
        <v>3915</v>
      </c>
      <c r="J249" s="865">
        <f t="shared" si="190"/>
        <v>4116</v>
      </c>
      <c r="K249" s="863">
        <v>6</v>
      </c>
      <c r="L249" s="864">
        <v>81</v>
      </c>
      <c r="M249" s="865">
        <f t="shared" si="191"/>
        <v>87</v>
      </c>
      <c r="N249" s="863">
        <v>0</v>
      </c>
      <c r="O249" s="864">
        <v>15</v>
      </c>
      <c r="P249" s="865">
        <f t="shared" si="192"/>
        <v>15</v>
      </c>
      <c r="Q249" s="863">
        <v>0</v>
      </c>
      <c r="R249" s="864">
        <v>1</v>
      </c>
      <c r="S249" s="865">
        <f t="shared" si="193"/>
        <v>1</v>
      </c>
      <c r="T249" s="865">
        <f t="shared" si="194"/>
        <v>256</v>
      </c>
      <c r="U249" s="865">
        <f t="shared" si="194"/>
        <v>5505</v>
      </c>
      <c r="V249" s="865">
        <f t="shared" si="195"/>
        <v>5761</v>
      </c>
    </row>
    <row r="250" spans="1:22">
      <c r="A250" s="862">
        <v>40</v>
      </c>
      <c r="B250" s="863">
        <v>0</v>
      </c>
      <c r="C250" s="864">
        <v>0</v>
      </c>
      <c r="D250" s="865">
        <f t="shared" si="188"/>
        <v>0</v>
      </c>
      <c r="E250" s="863">
        <v>1</v>
      </c>
      <c r="F250" s="864">
        <v>675</v>
      </c>
      <c r="G250" s="865">
        <f t="shared" si="189"/>
        <v>676</v>
      </c>
      <c r="H250" s="863">
        <v>84</v>
      </c>
      <c r="I250" s="864">
        <v>1515</v>
      </c>
      <c r="J250" s="865">
        <f t="shared" si="190"/>
        <v>1599</v>
      </c>
      <c r="K250" s="863">
        <v>2</v>
      </c>
      <c r="L250" s="864">
        <v>30</v>
      </c>
      <c r="M250" s="865">
        <f t="shared" si="191"/>
        <v>32</v>
      </c>
      <c r="N250" s="863">
        <v>0</v>
      </c>
      <c r="O250" s="864">
        <v>2</v>
      </c>
      <c r="P250" s="865">
        <f t="shared" si="192"/>
        <v>2</v>
      </c>
      <c r="Q250" s="863">
        <v>0</v>
      </c>
      <c r="R250" s="864">
        <v>0</v>
      </c>
      <c r="S250" s="865">
        <f t="shared" si="193"/>
        <v>0</v>
      </c>
      <c r="T250" s="865">
        <f t="shared" si="194"/>
        <v>87</v>
      </c>
      <c r="U250" s="865">
        <f t="shared" si="194"/>
        <v>2222</v>
      </c>
      <c r="V250" s="865">
        <f t="shared" si="195"/>
        <v>2309</v>
      </c>
    </row>
    <row r="251" spans="1:22">
      <c r="A251" s="862" t="s">
        <v>320</v>
      </c>
      <c r="B251" s="863">
        <v>0</v>
      </c>
      <c r="C251" s="864">
        <v>0</v>
      </c>
      <c r="D251" s="865">
        <f t="shared" si="188"/>
        <v>0</v>
      </c>
      <c r="E251" s="863">
        <v>0</v>
      </c>
      <c r="F251" s="864">
        <v>0</v>
      </c>
      <c r="G251" s="865">
        <f t="shared" si="189"/>
        <v>0</v>
      </c>
      <c r="H251" s="863">
        <v>0</v>
      </c>
      <c r="I251" s="864">
        <v>2</v>
      </c>
      <c r="J251" s="865">
        <f t="shared" si="190"/>
        <v>2</v>
      </c>
      <c r="K251" s="863">
        <v>0</v>
      </c>
      <c r="L251" s="864">
        <v>0</v>
      </c>
      <c r="M251" s="865">
        <f t="shared" si="191"/>
        <v>0</v>
      </c>
      <c r="N251" s="863">
        <v>0</v>
      </c>
      <c r="O251" s="864">
        <v>1</v>
      </c>
      <c r="P251" s="865">
        <f t="shared" si="192"/>
        <v>1</v>
      </c>
      <c r="Q251" s="863">
        <v>0</v>
      </c>
      <c r="R251" s="864">
        <v>0</v>
      </c>
      <c r="S251" s="865">
        <f t="shared" si="193"/>
        <v>0</v>
      </c>
      <c r="T251" s="865">
        <f t="shared" si="194"/>
        <v>0</v>
      </c>
      <c r="U251" s="865">
        <f t="shared" si="194"/>
        <v>3</v>
      </c>
      <c r="V251" s="865">
        <f t="shared" si="195"/>
        <v>3</v>
      </c>
    </row>
    <row r="252" spans="1:22">
      <c r="A252" s="862" t="s">
        <v>612</v>
      </c>
      <c r="B252" s="863"/>
      <c r="C252" s="864"/>
      <c r="D252" s="865">
        <f t="shared" si="188"/>
        <v>0</v>
      </c>
      <c r="E252" s="863"/>
      <c r="F252" s="864"/>
      <c r="G252" s="865">
        <f t="shared" si="189"/>
        <v>0</v>
      </c>
      <c r="H252" s="863"/>
      <c r="I252" s="864"/>
      <c r="J252" s="865">
        <f t="shared" si="190"/>
        <v>0</v>
      </c>
      <c r="K252" s="863"/>
      <c r="L252" s="864"/>
      <c r="M252" s="865">
        <f t="shared" si="191"/>
        <v>0</v>
      </c>
      <c r="N252" s="863"/>
      <c r="O252" s="864"/>
      <c r="P252" s="865">
        <f t="shared" si="192"/>
        <v>0</v>
      </c>
      <c r="Q252" s="863"/>
      <c r="R252" s="864"/>
      <c r="S252" s="865">
        <f t="shared" si="193"/>
        <v>0</v>
      </c>
      <c r="T252" s="865">
        <f t="shared" si="194"/>
        <v>0</v>
      </c>
      <c r="U252" s="865">
        <f t="shared" si="194"/>
        <v>0</v>
      </c>
      <c r="V252" s="865">
        <f t="shared" si="195"/>
        <v>0</v>
      </c>
    </row>
    <row r="253" spans="1:22">
      <c r="A253" s="862" t="s">
        <v>6</v>
      </c>
      <c r="B253" s="865">
        <f t="shared" ref="B253:V253" si="196">SUM(B247:B252)</f>
        <v>3</v>
      </c>
      <c r="C253" s="865">
        <f t="shared" si="196"/>
        <v>3</v>
      </c>
      <c r="D253" s="865">
        <f t="shared" si="196"/>
        <v>6</v>
      </c>
      <c r="E253" s="865">
        <f t="shared" si="196"/>
        <v>68</v>
      </c>
      <c r="F253" s="865">
        <f t="shared" si="196"/>
        <v>3887</v>
      </c>
      <c r="G253" s="865">
        <f t="shared" si="196"/>
        <v>3955</v>
      </c>
      <c r="H253" s="865">
        <f t="shared" si="196"/>
        <v>408</v>
      </c>
      <c r="I253" s="865">
        <f t="shared" si="196"/>
        <v>10725</v>
      </c>
      <c r="J253" s="865">
        <f t="shared" si="196"/>
        <v>11133</v>
      </c>
      <c r="K253" s="865">
        <f t="shared" si="196"/>
        <v>15</v>
      </c>
      <c r="L253" s="865">
        <f t="shared" si="196"/>
        <v>257</v>
      </c>
      <c r="M253" s="865">
        <f t="shared" si="196"/>
        <v>272</v>
      </c>
      <c r="N253" s="865">
        <f t="shared" si="196"/>
        <v>0</v>
      </c>
      <c r="O253" s="865">
        <f t="shared" si="196"/>
        <v>30</v>
      </c>
      <c r="P253" s="865">
        <f t="shared" si="196"/>
        <v>30</v>
      </c>
      <c r="Q253" s="865">
        <f t="shared" si="196"/>
        <v>0</v>
      </c>
      <c r="R253" s="865">
        <f t="shared" si="196"/>
        <v>4</v>
      </c>
      <c r="S253" s="865">
        <f t="shared" si="196"/>
        <v>4</v>
      </c>
      <c r="T253" s="752">
        <f t="shared" si="196"/>
        <v>494</v>
      </c>
      <c r="U253" s="752">
        <f t="shared" si="196"/>
        <v>14906</v>
      </c>
      <c r="V253" s="865">
        <f t="shared" si="196"/>
        <v>15400</v>
      </c>
    </row>
    <row r="254" spans="1:22">
      <c r="A254" s="859" t="s">
        <v>308</v>
      </c>
      <c r="B254" s="859"/>
      <c r="C254" s="859"/>
      <c r="D254" s="859"/>
      <c r="E254" s="859"/>
      <c r="F254" s="859"/>
      <c r="G254" s="859"/>
      <c r="H254" s="859"/>
      <c r="I254" s="859"/>
      <c r="J254" s="859"/>
      <c r="K254" s="859"/>
      <c r="L254" s="859"/>
      <c r="M254" s="859"/>
      <c r="N254" s="859"/>
      <c r="O254" s="859"/>
      <c r="P254" s="859"/>
      <c r="Q254" s="859"/>
      <c r="R254" s="859"/>
      <c r="S254" s="859"/>
      <c r="T254" s="859"/>
      <c r="U254" s="859" t="s">
        <v>189</v>
      </c>
      <c r="V254" s="859"/>
    </row>
    <row r="255" spans="1:22">
      <c r="A255" s="1469" t="s">
        <v>309</v>
      </c>
      <c r="B255" s="1470"/>
      <c r="C255" s="1470"/>
      <c r="D255" s="1470"/>
      <c r="E255" s="1470"/>
      <c r="F255" s="1470"/>
      <c r="G255" s="1470"/>
      <c r="H255" s="1470"/>
      <c r="I255" s="1470"/>
      <c r="J255" s="1470"/>
      <c r="K255" s="1470"/>
      <c r="L255" s="1470"/>
      <c r="M255" s="1470"/>
      <c r="N255" s="1470"/>
      <c r="O255" s="1470"/>
      <c r="P255" s="1470"/>
      <c r="Q255" s="1470"/>
      <c r="R255" s="1470"/>
      <c r="S255" s="1470"/>
      <c r="T255" s="1470"/>
      <c r="U255" s="1470"/>
      <c r="V255" s="1471"/>
    </row>
    <row r="256" spans="1:22">
      <c r="A256" s="1469" t="s">
        <v>310</v>
      </c>
      <c r="B256" s="1470"/>
      <c r="C256" s="1470"/>
      <c r="D256" s="1470"/>
      <c r="E256" s="1470"/>
      <c r="F256" s="1470"/>
      <c r="G256" s="1470"/>
      <c r="H256" s="1470"/>
      <c r="I256" s="1470"/>
      <c r="J256" s="1470"/>
      <c r="K256" s="1470"/>
      <c r="L256" s="1470"/>
      <c r="M256" s="1470"/>
      <c r="N256" s="1470"/>
      <c r="O256" s="1470"/>
      <c r="P256" s="1470"/>
      <c r="Q256" s="1470"/>
      <c r="R256" s="1470"/>
      <c r="S256" s="1470"/>
      <c r="T256" s="1470"/>
      <c r="U256" s="1470"/>
      <c r="V256" s="1471"/>
    </row>
    <row r="257" spans="1:22">
      <c r="A257" s="1472" t="s">
        <v>311</v>
      </c>
      <c r="B257" s="1474" t="s">
        <v>312</v>
      </c>
      <c r="C257" s="1474"/>
      <c r="D257" s="1474"/>
      <c r="E257" s="1474" t="s">
        <v>313</v>
      </c>
      <c r="F257" s="1474"/>
      <c r="G257" s="1474"/>
      <c r="H257" s="1474" t="s">
        <v>314</v>
      </c>
      <c r="I257" s="1474"/>
      <c r="J257" s="1474"/>
      <c r="K257" s="1474" t="s">
        <v>315</v>
      </c>
      <c r="L257" s="1474"/>
      <c r="M257" s="1474"/>
      <c r="N257" s="1474" t="s">
        <v>316</v>
      </c>
      <c r="O257" s="1474"/>
      <c r="P257" s="1474"/>
      <c r="Q257" s="1475" t="s">
        <v>616</v>
      </c>
      <c r="R257" s="1476"/>
      <c r="S257" s="1477"/>
      <c r="T257" s="1469" t="s">
        <v>6</v>
      </c>
      <c r="U257" s="1470"/>
      <c r="V257" s="1471"/>
    </row>
    <row r="258" spans="1:22">
      <c r="A258" s="1473"/>
      <c r="B258" s="861" t="s">
        <v>233</v>
      </c>
      <c r="C258" s="861" t="s">
        <v>232</v>
      </c>
      <c r="D258" s="861" t="s">
        <v>234</v>
      </c>
      <c r="E258" s="861" t="s">
        <v>233</v>
      </c>
      <c r="F258" s="861" t="s">
        <v>232</v>
      </c>
      <c r="G258" s="861" t="s">
        <v>234</v>
      </c>
      <c r="H258" s="861" t="s">
        <v>233</v>
      </c>
      <c r="I258" s="861" t="s">
        <v>232</v>
      </c>
      <c r="J258" s="861" t="s">
        <v>234</v>
      </c>
      <c r="K258" s="861" t="s">
        <v>233</v>
      </c>
      <c r="L258" s="861" t="s">
        <v>232</v>
      </c>
      <c r="M258" s="861" t="s">
        <v>234</v>
      </c>
      <c r="N258" s="861" t="s">
        <v>233</v>
      </c>
      <c r="O258" s="861" t="s">
        <v>232</v>
      </c>
      <c r="P258" s="861" t="s">
        <v>234</v>
      </c>
      <c r="Q258" s="861"/>
      <c r="R258" s="861"/>
      <c r="S258" s="861"/>
      <c r="T258" s="861" t="s">
        <v>233</v>
      </c>
      <c r="U258" s="861" t="s">
        <v>232</v>
      </c>
      <c r="V258" s="861" t="s">
        <v>234</v>
      </c>
    </row>
    <row r="259" spans="1:22">
      <c r="A259" s="862" t="s">
        <v>317</v>
      </c>
      <c r="B259" s="932">
        <v>1</v>
      </c>
      <c r="C259" s="933">
        <v>3</v>
      </c>
      <c r="D259" s="865">
        <f t="shared" ref="D259:D264" si="197">B259+C259</f>
        <v>4</v>
      </c>
      <c r="E259" s="932">
        <v>5</v>
      </c>
      <c r="F259" s="933">
        <v>1</v>
      </c>
      <c r="G259" s="865">
        <f t="shared" ref="G259:G264" si="198">E259+F259</f>
        <v>6</v>
      </c>
      <c r="H259" s="932">
        <v>1</v>
      </c>
      <c r="I259" s="933"/>
      <c r="J259" s="865">
        <f t="shared" ref="J259:J264" si="199">H259+I259</f>
        <v>1</v>
      </c>
      <c r="K259" s="863"/>
      <c r="L259" s="864"/>
      <c r="M259" s="865">
        <f t="shared" ref="M259:M264" si="200">K259+L259</f>
        <v>0</v>
      </c>
      <c r="N259" s="863"/>
      <c r="O259" s="864"/>
      <c r="P259" s="865">
        <f t="shared" ref="P259:P264" si="201">N259+O259</f>
        <v>0</v>
      </c>
      <c r="Q259" s="865"/>
      <c r="R259" s="865"/>
      <c r="S259" s="865">
        <f t="shared" ref="S259:S264" si="202">Q259+R259</f>
        <v>0</v>
      </c>
      <c r="T259" s="865">
        <f t="shared" ref="T259:U264" si="203">B259+E259+H259+K259+N259+Q259</f>
        <v>7</v>
      </c>
      <c r="U259" s="865">
        <f t="shared" si="203"/>
        <v>4</v>
      </c>
      <c r="V259" s="865">
        <f t="shared" ref="V259:V264" si="204">T259+U259</f>
        <v>11</v>
      </c>
    </row>
    <row r="260" spans="1:22">
      <c r="A260" s="862" t="s">
        <v>318</v>
      </c>
      <c r="B260" s="932">
        <v>2</v>
      </c>
      <c r="C260" s="933">
        <v>3</v>
      </c>
      <c r="D260" s="865">
        <f t="shared" si="197"/>
        <v>5</v>
      </c>
      <c r="E260" s="932">
        <v>7</v>
      </c>
      <c r="F260" s="933">
        <v>86</v>
      </c>
      <c r="G260" s="865">
        <f t="shared" si="198"/>
        <v>93</v>
      </c>
      <c r="H260" s="932">
        <v>333</v>
      </c>
      <c r="I260" s="933">
        <v>1550</v>
      </c>
      <c r="J260" s="865">
        <f t="shared" si="199"/>
        <v>1883</v>
      </c>
      <c r="K260" s="934">
        <v>98</v>
      </c>
      <c r="L260" s="934">
        <v>943</v>
      </c>
      <c r="M260" s="865">
        <f t="shared" si="200"/>
        <v>1041</v>
      </c>
      <c r="N260" s="863">
        <v>3</v>
      </c>
      <c r="O260" s="864">
        <v>16</v>
      </c>
      <c r="P260" s="865">
        <f t="shared" si="201"/>
        <v>19</v>
      </c>
      <c r="Q260" s="865"/>
      <c r="R260" s="865"/>
      <c r="S260" s="865">
        <f t="shared" si="202"/>
        <v>0</v>
      </c>
      <c r="T260" s="865">
        <f t="shared" si="203"/>
        <v>443</v>
      </c>
      <c r="U260" s="865">
        <f t="shared" si="203"/>
        <v>2598</v>
      </c>
      <c r="V260" s="865">
        <f t="shared" si="204"/>
        <v>3041</v>
      </c>
    </row>
    <row r="261" spans="1:22">
      <c r="A261" s="862" t="s">
        <v>319</v>
      </c>
      <c r="B261" s="863"/>
      <c r="C261" s="864"/>
      <c r="D261" s="865">
        <f t="shared" si="197"/>
        <v>0</v>
      </c>
      <c r="E261" s="932">
        <v>2</v>
      </c>
      <c r="F261" s="933">
        <v>67</v>
      </c>
      <c r="G261" s="865">
        <f t="shared" si="198"/>
        <v>69</v>
      </c>
      <c r="H261" s="932">
        <v>493</v>
      </c>
      <c r="I261" s="933">
        <v>3316</v>
      </c>
      <c r="J261" s="865">
        <f t="shared" si="199"/>
        <v>3809</v>
      </c>
      <c r="K261" s="934">
        <v>246</v>
      </c>
      <c r="L261" s="934">
        <v>1229</v>
      </c>
      <c r="M261" s="865">
        <f t="shared" si="200"/>
        <v>1475</v>
      </c>
      <c r="N261" s="863">
        <v>6</v>
      </c>
      <c r="O261" s="864">
        <v>35</v>
      </c>
      <c r="P261" s="865">
        <f t="shared" si="201"/>
        <v>41</v>
      </c>
      <c r="Q261" s="865"/>
      <c r="R261" s="865"/>
      <c r="S261" s="865">
        <f t="shared" si="202"/>
        <v>0</v>
      </c>
      <c r="T261" s="865">
        <f t="shared" si="203"/>
        <v>747</v>
      </c>
      <c r="U261" s="865">
        <f t="shared" si="203"/>
        <v>4647</v>
      </c>
      <c r="V261" s="865">
        <f t="shared" si="204"/>
        <v>5394</v>
      </c>
    </row>
    <row r="262" spans="1:22">
      <c r="A262" s="862">
        <v>40</v>
      </c>
      <c r="B262" s="863"/>
      <c r="C262" s="864"/>
      <c r="D262" s="865">
        <f t="shared" si="197"/>
        <v>0</v>
      </c>
      <c r="E262" s="932">
        <v>1</v>
      </c>
      <c r="F262" s="933">
        <v>33</v>
      </c>
      <c r="G262" s="865">
        <f t="shared" si="198"/>
        <v>34</v>
      </c>
      <c r="H262" s="932">
        <v>37</v>
      </c>
      <c r="I262" s="933">
        <v>8</v>
      </c>
      <c r="J262" s="865">
        <f t="shared" si="199"/>
        <v>45</v>
      </c>
      <c r="K262" s="934">
        <v>19</v>
      </c>
      <c r="L262" s="934">
        <v>38</v>
      </c>
      <c r="M262" s="865">
        <f t="shared" si="200"/>
        <v>57</v>
      </c>
      <c r="N262" s="863">
        <v>5</v>
      </c>
      <c r="O262" s="864">
        <v>10</v>
      </c>
      <c r="P262" s="865">
        <f t="shared" si="201"/>
        <v>15</v>
      </c>
      <c r="Q262" s="865"/>
      <c r="R262" s="865"/>
      <c r="S262" s="865">
        <f t="shared" si="202"/>
        <v>0</v>
      </c>
      <c r="T262" s="865">
        <f t="shared" si="203"/>
        <v>62</v>
      </c>
      <c r="U262" s="865">
        <f t="shared" si="203"/>
        <v>89</v>
      </c>
      <c r="V262" s="865">
        <f t="shared" si="204"/>
        <v>151</v>
      </c>
    </row>
    <row r="263" spans="1:22">
      <c r="A263" s="862" t="s">
        <v>320</v>
      </c>
      <c r="B263" s="863"/>
      <c r="C263" s="864"/>
      <c r="D263" s="865">
        <f t="shared" si="197"/>
        <v>0</v>
      </c>
      <c r="E263" s="932">
        <v>1</v>
      </c>
      <c r="F263" s="933"/>
      <c r="G263" s="865">
        <f t="shared" si="198"/>
        <v>1</v>
      </c>
      <c r="H263" s="863"/>
      <c r="I263" s="864"/>
      <c r="J263" s="865">
        <f t="shared" si="199"/>
        <v>0</v>
      </c>
      <c r="K263" s="934">
        <v>1</v>
      </c>
      <c r="L263" s="934">
        <v>0</v>
      </c>
      <c r="M263" s="865">
        <f t="shared" si="200"/>
        <v>1</v>
      </c>
      <c r="N263" s="863"/>
      <c r="O263" s="864"/>
      <c r="P263" s="865">
        <f t="shared" si="201"/>
        <v>0</v>
      </c>
      <c r="Q263" s="865"/>
      <c r="R263" s="865"/>
      <c r="S263" s="865">
        <f t="shared" si="202"/>
        <v>0</v>
      </c>
      <c r="T263" s="865">
        <f t="shared" si="203"/>
        <v>2</v>
      </c>
      <c r="U263" s="865">
        <f t="shared" si="203"/>
        <v>0</v>
      </c>
      <c r="V263" s="865">
        <f t="shared" si="204"/>
        <v>2</v>
      </c>
    </row>
    <row r="264" spans="1:22">
      <c r="A264" s="862" t="s">
        <v>612</v>
      </c>
      <c r="B264" s="863"/>
      <c r="C264" s="864"/>
      <c r="D264" s="865">
        <f t="shared" si="197"/>
        <v>0</v>
      </c>
      <c r="E264" s="863"/>
      <c r="F264" s="864"/>
      <c r="G264" s="865">
        <f t="shared" si="198"/>
        <v>0</v>
      </c>
      <c r="H264" s="863"/>
      <c r="I264" s="864"/>
      <c r="J264" s="865">
        <f t="shared" si="199"/>
        <v>0</v>
      </c>
      <c r="K264" s="863"/>
      <c r="L264" s="864"/>
      <c r="M264" s="865">
        <f t="shared" si="200"/>
        <v>0</v>
      </c>
      <c r="N264" s="863"/>
      <c r="O264" s="864"/>
      <c r="P264" s="865">
        <f t="shared" si="201"/>
        <v>0</v>
      </c>
      <c r="Q264" s="865"/>
      <c r="R264" s="865"/>
      <c r="S264" s="865">
        <f t="shared" si="202"/>
        <v>0</v>
      </c>
      <c r="T264" s="865">
        <f t="shared" si="203"/>
        <v>0</v>
      </c>
      <c r="U264" s="865">
        <f t="shared" si="203"/>
        <v>0</v>
      </c>
      <c r="V264" s="865">
        <f t="shared" si="204"/>
        <v>0</v>
      </c>
    </row>
    <row r="265" spans="1:22">
      <c r="A265" s="862" t="s">
        <v>6</v>
      </c>
      <c r="B265" s="865">
        <f t="shared" ref="B265:V265" si="205">SUM(B259:B264)</f>
        <v>3</v>
      </c>
      <c r="C265" s="865">
        <f t="shared" si="205"/>
        <v>6</v>
      </c>
      <c r="D265" s="865">
        <f t="shared" si="205"/>
        <v>9</v>
      </c>
      <c r="E265" s="865">
        <f t="shared" si="205"/>
        <v>16</v>
      </c>
      <c r="F265" s="865">
        <f t="shared" si="205"/>
        <v>187</v>
      </c>
      <c r="G265" s="865">
        <f t="shared" si="205"/>
        <v>203</v>
      </c>
      <c r="H265" s="865">
        <f t="shared" si="205"/>
        <v>864</v>
      </c>
      <c r="I265" s="865">
        <f t="shared" si="205"/>
        <v>4874</v>
      </c>
      <c r="J265" s="865">
        <f t="shared" si="205"/>
        <v>5738</v>
      </c>
      <c r="K265" s="865">
        <f t="shared" si="205"/>
        <v>364</v>
      </c>
      <c r="L265" s="865">
        <f t="shared" si="205"/>
        <v>2210</v>
      </c>
      <c r="M265" s="865">
        <f t="shared" si="205"/>
        <v>2574</v>
      </c>
      <c r="N265" s="865">
        <f t="shared" si="205"/>
        <v>14</v>
      </c>
      <c r="O265" s="865">
        <f t="shared" si="205"/>
        <v>61</v>
      </c>
      <c r="P265" s="865">
        <f t="shared" si="205"/>
        <v>75</v>
      </c>
      <c r="Q265" s="865">
        <f t="shared" si="205"/>
        <v>0</v>
      </c>
      <c r="R265" s="865">
        <f t="shared" si="205"/>
        <v>0</v>
      </c>
      <c r="S265" s="865">
        <f t="shared" si="205"/>
        <v>0</v>
      </c>
      <c r="T265" s="865">
        <f t="shared" si="205"/>
        <v>1261</v>
      </c>
      <c r="U265" s="865">
        <f t="shared" si="205"/>
        <v>7338</v>
      </c>
      <c r="V265" s="865">
        <f t="shared" si="205"/>
        <v>8599</v>
      </c>
    </row>
    <row r="266" spans="1:22">
      <c r="A266" s="859" t="s">
        <v>308</v>
      </c>
      <c r="B266" s="859"/>
      <c r="C266" s="859"/>
      <c r="D266" s="859"/>
      <c r="E266" s="859"/>
      <c r="F266" s="859"/>
      <c r="G266" s="859"/>
      <c r="H266" s="859"/>
      <c r="I266" s="859"/>
      <c r="J266" s="859"/>
      <c r="K266" s="859"/>
      <c r="L266" s="859"/>
      <c r="M266" s="859"/>
      <c r="N266" s="859"/>
      <c r="O266" s="859"/>
      <c r="P266" s="859"/>
      <c r="Q266" s="859"/>
      <c r="R266" s="859"/>
      <c r="S266" s="859"/>
      <c r="T266" s="859"/>
      <c r="U266" s="859" t="s">
        <v>321</v>
      </c>
      <c r="V266" s="859"/>
    </row>
    <row r="267" spans="1:22">
      <c r="A267" s="1469" t="s">
        <v>309</v>
      </c>
      <c r="B267" s="1470"/>
      <c r="C267" s="1470"/>
      <c r="D267" s="1470"/>
      <c r="E267" s="1470"/>
      <c r="F267" s="1470"/>
      <c r="G267" s="1470"/>
      <c r="H267" s="1470"/>
      <c r="I267" s="1470"/>
      <c r="J267" s="1470"/>
      <c r="K267" s="1470"/>
      <c r="L267" s="1470"/>
      <c r="M267" s="1470"/>
      <c r="N267" s="1470"/>
      <c r="O267" s="1470"/>
      <c r="P267" s="1470"/>
      <c r="Q267" s="1470"/>
      <c r="R267" s="1470"/>
      <c r="S267" s="1470"/>
      <c r="T267" s="1470"/>
      <c r="U267" s="1470"/>
      <c r="V267" s="1471"/>
    </row>
    <row r="268" spans="1:22">
      <c r="A268" s="1469" t="s">
        <v>310</v>
      </c>
      <c r="B268" s="1470"/>
      <c r="C268" s="1470"/>
      <c r="D268" s="1470"/>
      <c r="E268" s="1470"/>
      <c r="F268" s="1470"/>
      <c r="G268" s="1470"/>
      <c r="H268" s="1470"/>
      <c r="I268" s="1470"/>
      <c r="J268" s="1470"/>
      <c r="K268" s="1470"/>
      <c r="L268" s="1470"/>
      <c r="M268" s="1470"/>
      <c r="N268" s="1470"/>
      <c r="O268" s="1470"/>
      <c r="P268" s="1470"/>
      <c r="Q268" s="1470"/>
      <c r="R268" s="1470"/>
      <c r="S268" s="1470"/>
      <c r="T268" s="1470"/>
      <c r="U268" s="1470"/>
      <c r="V268" s="1471"/>
    </row>
    <row r="269" spans="1:22">
      <c r="A269" s="1472" t="s">
        <v>311</v>
      </c>
      <c r="B269" s="1474" t="s">
        <v>312</v>
      </c>
      <c r="C269" s="1474"/>
      <c r="D269" s="1474"/>
      <c r="E269" s="1474" t="s">
        <v>313</v>
      </c>
      <c r="F269" s="1474"/>
      <c r="G269" s="1474"/>
      <c r="H269" s="1474" t="s">
        <v>314</v>
      </c>
      <c r="I269" s="1474"/>
      <c r="J269" s="1474"/>
      <c r="K269" s="1474" t="s">
        <v>315</v>
      </c>
      <c r="L269" s="1474"/>
      <c r="M269" s="1474"/>
      <c r="N269" s="1474" t="s">
        <v>316</v>
      </c>
      <c r="O269" s="1474"/>
      <c r="P269" s="1474"/>
      <c r="Q269" s="1469" t="s">
        <v>612</v>
      </c>
      <c r="R269" s="1470"/>
      <c r="S269" s="1471"/>
      <c r="T269" s="1469" t="s">
        <v>6</v>
      </c>
      <c r="U269" s="1470"/>
      <c r="V269" s="1471"/>
    </row>
    <row r="270" spans="1:22">
      <c r="A270" s="1473"/>
      <c r="B270" s="861" t="s">
        <v>233</v>
      </c>
      <c r="C270" s="861" t="s">
        <v>232</v>
      </c>
      <c r="D270" s="861" t="s">
        <v>234</v>
      </c>
      <c r="E270" s="861" t="s">
        <v>233</v>
      </c>
      <c r="F270" s="861" t="s">
        <v>232</v>
      </c>
      <c r="G270" s="861" t="s">
        <v>234</v>
      </c>
      <c r="H270" s="861" t="s">
        <v>233</v>
      </c>
      <c r="I270" s="861" t="s">
        <v>232</v>
      </c>
      <c r="J270" s="861" t="s">
        <v>234</v>
      </c>
      <c r="K270" s="861" t="s">
        <v>233</v>
      </c>
      <c r="L270" s="861" t="s">
        <v>232</v>
      </c>
      <c r="M270" s="861" t="s">
        <v>234</v>
      </c>
      <c r="N270" s="861" t="s">
        <v>233</v>
      </c>
      <c r="O270" s="861" t="s">
        <v>232</v>
      </c>
      <c r="P270" s="861" t="s">
        <v>234</v>
      </c>
      <c r="Q270" s="861" t="s">
        <v>233</v>
      </c>
      <c r="R270" s="861" t="s">
        <v>232</v>
      </c>
      <c r="S270" s="861" t="s">
        <v>234</v>
      </c>
      <c r="T270" s="861" t="s">
        <v>233</v>
      </c>
      <c r="U270" s="861" t="s">
        <v>232</v>
      </c>
      <c r="V270" s="861" t="s">
        <v>234</v>
      </c>
    </row>
    <row r="271" spans="1:22">
      <c r="A271" s="862" t="s">
        <v>317</v>
      </c>
      <c r="B271" s="863"/>
      <c r="C271" s="864"/>
      <c r="D271" s="865">
        <f t="shared" ref="D271:D276" si="206">B271+C271</f>
        <v>0</v>
      </c>
      <c r="E271" s="863">
        <v>2</v>
      </c>
      <c r="F271" s="864">
        <v>4</v>
      </c>
      <c r="G271" s="865">
        <f t="shared" ref="G271:G276" si="207">E271+F271</f>
        <v>6</v>
      </c>
      <c r="H271" s="863">
        <v>13</v>
      </c>
      <c r="I271" s="864">
        <v>3</v>
      </c>
      <c r="J271" s="865">
        <f t="shared" ref="J271:J276" si="208">H271+I271</f>
        <v>16</v>
      </c>
      <c r="K271" s="863"/>
      <c r="L271" s="864">
        <v>0</v>
      </c>
      <c r="M271" s="865">
        <f t="shared" ref="M271:M276" si="209">K271+L271</f>
        <v>0</v>
      </c>
      <c r="N271" s="863"/>
      <c r="O271" s="864"/>
      <c r="P271" s="865">
        <f t="shared" ref="P271:P276" si="210">N271+O271</f>
        <v>0</v>
      </c>
      <c r="Q271" s="863"/>
      <c r="R271" s="864"/>
      <c r="S271" s="865">
        <f t="shared" ref="S271:S276" si="211">Q271+R271</f>
        <v>0</v>
      </c>
      <c r="T271" s="865">
        <f t="shared" ref="T271:U276" si="212">B271+E271+H271+K271+N271+Q271</f>
        <v>15</v>
      </c>
      <c r="U271" s="865">
        <f t="shared" si="212"/>
        <v>7</v>
      </c>
      <c r="V271" s="865">
        <f t="shared" ref="V271:V276" si="213">T271+U271</f>
        <v>22</v>
      </c>
    </row>
    <row r="272" spans="1:22">
      <c r="A272" s="862" t="s">
        <v>318</v>
      </c>
      <c r="B272" s="863"/>
      <c r="C272" s="864"/>
      <c r="D272" s="865">
        <f t="shared" si="206"/>
        <v>0</v>
      </c>
      <c r="E272" s="863">
        <v>17</v>
      </c>
      <c r="F272" s="864">
        <v>1351</v>
      </c>
      <c r="G272" s="865">
        <f t="shared" si="207"/>
        <v>1368</v>
      </c>
      <c r="H272" s="863">
        <v>1930</v>
      </c>
      <c r="I272" s="864">
        <v>2595</v>
      </c>
      <c r="J272" s="865">
        <f t="shared" si="208"/>
        <v>4525</v>
      </c>
      <c r="K272" s="863">
        <v>1325</v>
      </c>
      <c r="L272" s="864">
        <v>895</v>
      </c>
      <c r="M272" s="865">
        <f t="shared" si="209"/>
        <v>2220</v>
      </c>
      <c r="N272" s="863"/>
      <c r="O272" s="864"/>
      <c r="P272" s="865">
        <f t="shared" si="210"/>
        <v>0</v>
      </c>
      <c r="Q272" s="863"/>
      <c r="R272" s="864"/>
      <c r="S272" s="865">
        <f t="shared" si="211"/>
        <v>0</v>
      </c>
      <c r="T272" s="865">
        <f t="shared" si="212"/>
        <v>3272</v>
      </c>
      <c r="U272" s="865">
        <f t="shared" si="212"/>
        <v>4841</v>
      </c>
      <c r="V272" s="865">
        <f t="shared" si="213"/>
        <v>8113</v>
      </c>
    </row>
    <row r="273" spans="1:22">
      <c r="A273" s="862" t="s">
        <v>319</v>
      </c>
      <c r="B273" s="863"/>
      <c r="C273" s="864"/>
      <c r="D273" s="865">
        <f t="shared" si="206"/>
        <v>0</v>
      </c>
      <c r="E273" s="863"/>
      <c r="F273" s="864">
        <v>17</v>
      </c>
      <c r="G273" s="865">
        <f t="shared" si="207"/>
        <v>17</v>
      </c>
      <c r="H273" s="863">
        <v>1980</v>
      </c>
      <c r="I273" s="864">
        <v>1582</v>
      </c>
      <c r="J273" s="865">
        <f t="shared" si="208"/>
        <v>3562</v>
      </c>
      <c r="K273" s="863">
        <v>1059</v>
      </c>
      <c r="L273" s="864">
        <v>1176</v>
      </c>
      <c r="M273" s="865">
        <f t="shared" si="209"/>
        <v>2235</v>
      </c>
      <c r="N273" s="863">
        <v>1</v>
      </c>
      <c r="O273" s="864">
        <v>27</v>
      </c>
      <c r="P273" s="865">
        <f t="shared" si="210"/>
        <v>28</v>
      </c>
      <c r="Q273" s="863"/>
      <c r="R273" s="864"/>
      <c r="S273" s="865">
        <f t="shared" si="211"/>
        <v>0</v>
      </c>
      <c r="T273" s="865">
        <f t="shared" si="212"/>
        <v>3040</v>
      </c>
      <c r="U273" s="865">
        <f t="shared" si="212"/>
        <v>2802</v>
      </c>
      <c r="V273" s="865">
        <f t="shared" si="213"/>
        <v>5842</v>
      </c>
    </row>
    <row r="274" spans="1:22">
      <c r="A274" s="862">
        <v>40</v>
      </c>
      <c r="B274" s="863"/>
      <c r="C274" s="864"/>
      <c r="D274" s="865">
        <f t="shared" si="206"/>
        <v>0</v>
      </c>
      <c r="E274" s="863"/>
      <c r="F274" s="864">
        <v>0</v>
      </c>
      <c r="G274" s="865">
        <f t="shared" si="207"/>
        <v>0</v>
      </c>
      <c r="H274" s="863">
        <v>2</v>
      </c>
      <c r="I274" s="864">
        <v>395</v>
      </c>
      <c r="J274" s="865">
        <f t="shared" si="208"/>
        <v>397</v>
      </c>
      <c r="K274" s="863">
        <v>7</v>
      </c>
      <c r="L274" s="864">
        <v>315</v>
      </c>
      <c r="M274" s="865">
        <f t="shared" si="209"/>
        <v>322</v>
      </c>
      <c r="N274" s="863"/>
      <c r="O274" s="864">
        <v>6</v>
      </c>
      <c r="P274" s="865">
        <f t="shared" si="210"/>
        <v>6</v>
      </c>
      <c r="Q274" s="863"/>
      <c r="R274" s="864"/>
      <c r="S274" s="865">
        <f t="shared" si="211"/>
        <v>0</v>
      </c>
      <c r="T274" s="865">
        <f t="shared" si="212"/>
        <v>9</v>
      </c>
      <c r="U274" s="865">
        <f t="shared" si="212"/>
        <v>716</v>
      </c>
      <c r="V274" s="865">
        <f t="shared" si="213"/>
        <v>725</v>
      </c>
    </row>
    <row r="275" spans="1:22">
      <c r="A275" s="862" t="s">
        <v>320</v>
      </c>
      <c r="B275" s="863"/>
      <c r="C275" s="864"/>
      <c r="D275" s="865">
        <f t="shared" si="206"/>
        <v>0</v>
      </c>
      <c r="E275" s="863"/>
      <c r="F275" s="864">
        <v>0</v>
      </c>
      <c r="G275" s="865">
        <f t="shared" si="207"/>
        <v>0</v>
      </c>
      <c r="H275" s="863">
        <v>1</v>
      </c>
      <c r="I275" s="864">
        <v>29</v>
      </c>
      <c r="J275" s="865">
        <f t="shared" si="208"/>
        <v>30</v>
      </c>
      <c r="K275" s="863"/>
      <c r="L275" s="864">
        <v>10</v>
      </c>
      <c r="M275" s="865">
        <f t="shared" si="209"/>
        <v>10</v>
      </c>
      <c r="N275" s="863"/>
      <c r="O275" s="864">
        <v>9</v>
      </c>
      <c r="P275" s="865">
        <f t="shared" si="210"/>
        <v>9</v>
      </c>
      <c r="Q275" s="863"/>
      <c r="R275" s="864"/>
      <c r="S275" s="865">
        <f t="shared" si="211"/>
        <v>0</v>
      </c>
      <c r="T275" s="865">
        <f t="shared" si="212"/>
        <v>1</v>
      </c>
      <c r="U275" s="865">
        <f t="shared" si="212"/>
        <v>48</v>
      </c>
      <c r="V275" s="865">
        <f t="shared" si="213"/>
        <v>49</v>
      </c>
    </row>
    <row r="276" spans="1:22">
      <c r="A276" s="862" t="s">
        <v>612</v>
      </c>
      <c r="B276" s="863"/>
      <c r="C276" s="864"/>
      <c r="D276" s="865">
        <f t="shared" si="206"/>
        <v>0</v>
      </c>
      <c r="E276" s="863"/>
      <c r="F276" s="864"/>
      <c r="G276" s="865">
        <f t="shared" si="207"/>
        <v>0</v>
      </c>
      <c r="H276" s="863"/>
      <c r="I276" s="864"/>
      <c r="J276" s="865">
        <f t="shared" si="208"/>
        <v>0</v>
      </c>
      <c r="K276" s="863"/>
      <c r="L276" s="864"/>
      <c r="M276" s="865">
        <f t="shared" si="209"/>
        <v>0</v>
      </c>
      <c r="N276" s="863"/>
      <c r="O276" s="864"/>
      <c r="P276" s="865">
        <f t="shared" si="210"/>
        <v>0</v>
      </c>
      <c r="Q276" s="863"/>
      <c r="R276" s="864"/>
      <c r="S276" s="865">
        <f t="shared" si="211"/>
        <v>0</v>
      </c>
      <c r="T276" s="865">
        <f t="shared" si="212"/>
        <v>0</v>
      </c>
      <c r="U276" s="865">
        <f t="shared" si="212"/>
        <v>0</v>
      </c>
      <c r="V276" s="865">
        <f t="shared" si="213"/>
        <v>0</v>
      </c>
    </row>
    <row r="277" spans="1:22">
      <c r="A277" s="862" t="s">
        <v>6</v>
      </c>
      <c r="B277" s="865">
        <f t="shared" ref="B277:V277" si="214">SUM(B271:B276)</f>
        <v>0</v>
      </c>
      <c r="C277" s="865">
        <f t="shared" si="214"/>
        <v>0</v>
      </c>
      <c r="D277" s="865">
        <f t="shared" si="214"/>
        <v>0</v>
      </c>
      <c r="E277" s="865">
        <f t="shared" si="214"/>
        <v>19</v>
      </c>
      <c r="F277" s="865">
        <f t="shared" si="214"/>
        <v>1372</v>
      </c>
      <c r="G277" s="865">
        <f t="shared" si="214"/>
        <v>1391</v>
      </c>
      <c r="H277" s="865">
        <f t="shared" si="214"/>
        <v>3926</v>
      </c>
      <c r="I277" s="865">
        <f t="shared" si="214"/>
        <v>4604</v>
      </c>
      <c r="J277" s="865">
        <f t="shared" si="214"/>
        <v>8530</v>
      </c>
      <c r="K277" s="865">
        <f t="shared" si="214"/>
        <v>2391</v>
      </c>
      <c r="L277" s="865">
        <f t="shared" si="214"/>
        <v>2396</v>
      </c>
      <c r="M277" s="865">
        <f t="shared" si="214"/>
        <v>4787</v>
      </c>
      <c r="N277" s="865">
        <f t="shared" si="214"/>
        <v>1</v>
      </c>
      <c r="O277" s="865">
        <f t="shared" si="214"/>
        <v>42</v>
      </c>
      <c r="P277" s="865">
        <f t="shared" si="214"/>
        <v>43</v>
      </c>
      <c r="Q277" s="865">
        <f t="shared" si="214"/>
        <v>0</v>
      </c>
      <c r="R277" s="865">
        <f t="shared" si="214"/>
        <v>0</v>
      </c>
      <c r="S277" s="865">
        <f t="shared" si="214"/>
        <v>0</v>
      </c>
      <c r="T277" s="865">
        <f t="shared" si="214"/>
        <v>6337</v>
      </c>
      <c r="U277" s="865">
        <f t="shared" si="214"/>
        <v>8414</v>
      </c>
      <c r="V277" s="865">
        <f t="shared" si="214"/>
        <v>14751</v>
      </c>
    </row>
    <row r="278" spans="1:22" ht="27.75" customHeight="1">
      <c r="A278" s="1458" t="s">
        <v>595</v>
      </c>
      <c r="B278" s="1458"/>
      <c r="C278" s="1458"/>
      <c r="D278" s="1458"/>
      <c r="E278" s="1458"/>
      <c r="F278" s="1458"/>
      <c r="G278" s="1458"/>
      <c r="H278" s="1458"/>
      <c r="I278" s="1458"/>
      <c r="J278" s="1458"/>
      <c r="K278" s="1458"/>
      <c r="L278" s="1458"/>
      <c r="M278" s="1458"/>
      <c r="N278" s="1458"/>
      <c r="O278" s="1458"/>
      <c r="P278" s="1458"/>
      <c r="Q278" s="1458"/>
      <c r="R278" s="1458"/>
      <c r="S278" s="1458"/>
      <c r="T278" s="1458"/>
      <c r="U278" s="1458"/>
      <c r="V278" s="1458"/>
    </row>
    <row r="279" spans="1:22" ht="27.75" customHeight="1">
      <c r="A279" s="1468" t="s">
        <v>886</v>
      </c>
      <c r="B279" s="1468"/>
      <c r="C279" s="1468"/>
      <c r="D279" s="1468"/>
      <c r="E279" s="1468"/>
      <c r="F279" s="1468"/>
      <c r="G279" s="1468"/>
      <c r="H279" s="1468"/>
      <c r="I279" s="1468"/>
      <c r="J279" s="1468"/>
      <c r="K279" s="1468"/>
      <c r="L279" s="1468"/>
      <c r="M279" s="1468"/>
      <c r="N279" s="1468"/>
      <c r="O279" s="1468"/>
      <c r="P279" s="1468"/>
      <c r="Q279" s="1468"/>
      <c r="R279" s="1468"/>
      <c r="S279" s="1468"/>
      <c r="T279" s="1468"/>
      <c r="U279" s="1468"/>
      <c r="V279" s="1468"/>
    </row>
    <row r="280" spans="1:22" ht="30" customHeight="1">
      <c r="A280" s="868" t="s">
        <v>594</v>
      </c>
    </row>
    <row r="281" spans="1:22" ht="45" customHeight="1">
      <c r="A281" s="1459" t="s">
        <v>310</v>
      </c>
      <c r="B281" s="1460"/>
      <c r="C281" s="1460"/>
      <c r="D281" s="1460"/>
      <c r="E281" s="1460"/>
      <c r="F281" s="1460"/>
      <c r="G281" s="1460"/>
      <c r="H281" s="1460"/>
      <c r="I281" s="1460"/>
      <c r="J281" s="1460"/>
      <c r="K281" s="1460"/>
      <c r="L281" s="1460"/>
      <c r="M281" s="1460"/>
      <c r="N281" s="1460"/>
      <c r="O281" s="1460"/>
      <c r="P281" s="1460"/>
      <c r="Q281" s="1460"/>
      <c r="R281" s="1460"/>
      <c r="S281" s="1460"/>
      <c r="T281" s="1460"/>
      <c r="U281" s="1460"/>
      <c r="V281" s="1461"/>
    </row>
    <row r="282" spans="1:22" ht="60.75" customHeight="1">
      <c r="A282" s="1462" t="s">
        <v>311</v>
      </c>
      <c r="B282" s="1464" t="s">
        <v>312</v>
      </c>
      <c r="C282" s="1464"/>
      <c r="D282" s="1464"/>
      <c r="E282" s="1464" t="s">
        <v>313</v>
      </c>
      <c r="F282" s="1464"/>
      <c r="G282" s="1464"/>
      <c r="H282" s="1464" t="s">
        <v>314</v>
      </c>
      <c r="I282" s="1464"/>
      <c r="J282" s="1464"/>
      <c r="K282" s="1464" t="s">
        <v>315</v>
      </c>
      <c r="L282" s="1464"/>
      <c r="M282" s="1464"/>
      <c r="N282" s="1464" t="s">
        <v>316</v>
      </c>
      <c r="O282" s="1464"/>
      <c r="P282" s="1464"/>
      <c r="Q282" s="1464" t="s">
        <v>612</v>
      </c>
      <c r="R282" s="1464"/>
      <c r="S282" s="1464"/>
      <c r="T282" s="1465" t="s">
        <v>6</v>
      </c>
      <c r="U282" s="1466"/>
      <c r="V282" s="1467"/>
    </row>
    <row r="283" spans="1:22" ht="60.75" customHeight="1">
      <c r="A283" s="1463"/>
      <c r="B283" s="1122" t="s">
        <v>233</v>
      </c>
      <c r="C283" s="1122" t="s">
        <v>232</v>
      </c>
      <c r="D283" s="1122" t="s">
        <v>234</v>
      </c>
      <c r="E283" s="1122" t="s">
        <v>233</v>
      </c>
      <c r="F283" s="1122" t="s">
        <v>232</v>
      </c>
      <c r="G283" s="1122" t="s">
        <v>234</v>
      </c>
      <c r="H283" s="1122" t="s">
        <v>233</v>
      </c>
      <c r="I283" s="1122" t="s">
        <v>232</v>
      </c>
      <c r="J283" s="1122" t="s">
        <v>234</v>
      </c>
      <c r="K283" s="1122" t="s">
        <v>233</v>
      </c>
      <c r="L283" s="1122" t="s">
        <v>232</v>
      </c>
      <c r="M283" s="1122" t="s">
        <v>234</v>
      </c>
      <c r="N283" s="1122" t="s">
        <v>233</v>
      </c>
      <c r="O283" s="1122" t="s">
        <v>232</v>
      </c>
      <c r="P283" s="1122" t="s">
        <v>234</v>
      </c>
      <c r="Q283" s="1122" t="s">
        <v>233</v>
      </c>
      <c r="R283" s="1122" t="s">
        <v>232</v>
      </c>
      <c r="S283" s="1122" t="s">
        <v>234</v>
      </c>
      <c r="T283" s="1122" t="s">
        <v>233</v>
      </c>
      <c r="U283" s="1122" t="s">
        <v>232</v>
      </c>
      <c r="V283" s="1122" t="s">
        <v>234</v>
      </c>
    </row>
    <row r="284" spans="1:22" ht="66" customHeight="1">
      <c r="A284" s="869" t="s">
        <v>317</v>
      </c>
      <c r="B284" s="972">
        <f>B6+B19+B31+B43+B55+B67+B79+B91+B103+B115+B127+B139+B163+B175+B187+B199+B211+B223+B235+B247+B259+B271+B151</f>
        <v>41</v>
      </c>
      <c r="C284" s="870">
        <f t="shared" ref="C284:V284" si="215">C6+C19+C31+C43+C55+C67+C79+C91+C103+C115+C127+C139+C163+C175+C187+C199+C211+C223+C235+C247+C259+C271+C151</f>
        <v>2261</v>
      </c>
      <c r="D284" s="870">
        <f t="shared" si="215"/>
        <v>2302</v>
      </c>
      <c r="E284" s="870">
        <f t="shared" si="215"/>
        <v>629</v>
      </c>
      <c r="F284" s="870">
        <f t="shared" si="215"/>
        <v>4743</v>
      </c>
      <c r="G284" s="870">
        <f t="shared" si="215"/>
        <v>5372</v>
      </c>
      <c r="H284" s="870">
        <f t="shared" si="215"/>
        <v>1913</v>
      </c>
      <c r="I284" s="870">
        <f t="shared" si="215"/>
        <v>9758</v>
      </c>
      <c r="J284" s="870">
        <f t="shared" si="215"/>
        <v>11671</v>
      </c>
      <c r="K284" s="870">
        <f t="shared" si="215"/>
        <v>420</v>
      </c>
      <c r="L284" s="870">
        <f t="shared" si="215"/>
        <v>4750</v>
      </c>
      <c r="M284" s="870">
        <f t="shared" si="215"/>
        <v>5170</v>
      </c>
      <c r="N284" s="870">
        <f t="shared" si="215"/>
        <v>12</v>
      </c>
      <c r="O284" s="870">
        <f t="shared" si="215"/>
        <v>370</v>
      </c>
      <c r="P284" s="870">
        <f t="shared" si="215"/>
        <v>382</v>
      </c>
      <c r="Q284" s="870">
        <f t="shared" si="215"/>
        <v>3</v>
      </c>
      <c r="R284" s="870">
        <f t="shared" si="215"/>
        <v>69</v>
      </c>
      <c r="S284" s="870">
        <f t="shared" si="215"/>
        <v>72</v>
      </c>
      <c r="T284" s="870">
        <f t="shared" si="215"/>
        <v>3018</v>
      </c>
      <c r="U284" s="870">
        <f t="shared" si="215"/>
        <v>21951</v>
      </c>
      <c r="V284" s="870">
        <f t="shared" si="215"/>
        <v>24969</v>
      </c>
    </row>
    <row r="285" spans="1:22" ht="66" customHeight="1">
      <c r="A285" s="869" t="s">
        <v>318</v>
      </c>
      <c r="B285" s="870">
        <f t="shared" ref="B285:V285" si="216">B7+B20+B32+B44+B56+B68+B80+B92+B104+B116+B128+B140+B164+B176+B188+B200+B212+B224+B236+B248+B260+B272+B152</f>
        <v>1921</v>
      </c>
      <c r="C285" s="870">
        <f t="shared" si="216"/>
        <v>8090</v>
      </c>
      <c r="D285" s="870">
        <f t="shared" si="216"/>
        <v>10011</v>
      </c>
      <c r="E285" s="870">
        <f t="shared" si="216"/>
        <v>2917</v>
      </c>
      <c r="F285" s="870">
        <f t="shared" si="216"/>
        <v>27160</v>
      </c>
      <c r="G285" s="870">
        <f t="shared" si="216"/>
        <v>30077</v>
      </c>
      <c r="H285" s="870">
        <f t="shared" si="216"/>
        <v>9797</v>
      </c>
      <c r="I285" s="870">
        <f t="shared" si="216"/>
        <v>69695</v>
      </c>
      <c r="J285" s="870">
        <f t="shared" si="216"/>
        <v>79492</v>
      </c>
      <c r="K285" s="870">
        <f t="shared" si="216"/>
        <v>5044</v>
      </c>
      <c r="L285" s="870">
        <f t="shared" si="216"/>
        <v>27389</v>
      </c>
      <c r="M285" s="870">
        <f t="shared" si="216"/>
        <v>32433</v>
      </c>
      <c r="N285" s="870">
        <f t="shared" si="216"/>
        <v>213</v>
      </c>
      <c r="O285" s="870">
        <f t="shared" si="216"/>
        <v>1333</v>
      </c>
      <c r="P285" s="870">
        <f t="shared" si="216"/>
        <v>1546</v>
      </c>
      <c r="Q285" s="870">
        <f t="shared" si="216"/>
        <v>46</v>
      </c>
      <c r="R285" s="870">
        <f t="shared" si="216"/>
        <v>265</v>
      </c>
      <c r="S285" s="870">
        <f t="shared" si="216"/>
        <v>311</v>
      </c>
      <c r="T285" s="870">
        <f t="shared" si="216"/>
        <v>19938</v>
      </c>
      <c r="U285" s="870">
        <f t="shared" si="216"/>
        <v>133932</v>
      </c>
      <c r="V285" s="870">
        <f t="shared" si="216"/>
        <v>153870</v>
      </c>
    </row>
    <row r="286" spans="1:22" ht="66" customHeight="1">
      <c r="A286" s="869" t="s">
        <v>319</v>
      </c>
      <c r="B286" s="870">
        <f t="shared" ref="B286:V286" si="217">B8+B21+B33+B45+B57+B69+B81+B93+B105+B117+B129+B141+B165+B177+B189+B201+B213+B225+B237+B249+B261+B273+B153</f>
        <v>676</v>
      </c>
      <c r="C286" s="870">
        <f t="shared" si="217"/>
        <v>5816</v>
      </c>
      <c r="D286" s="870">
        <f t="shared" si="217"/>
        <v>6492</v>
      </c>
      <c r="E286" s="870">
        <f t="shared" si="217"/>
        <v>2442</v>
      </c>
      <c r="F286" s="870">
        <f t="shared" si="217"/>
        <v>23389</v>
      </c>
      <c r="G286" s="870">
        <f t="shared" si="217"/>
        <v>25831</v>
      </c>
      <c r="H286" s="870">
        <f t="shared" si="217"/>
        <v>13633</v>
      </c>
      <c r="I286" s="870">
        <f t="shared" si="217"/>
        <v>66574</v>
      </c>
      <c r="J286" s="870">
        <f t="shared" si="217"/>
        <v>80207</v>
      </c>
      <c r="K286" s="870">
        <f t="shared" si="217"/>
        <v>8749</v>
      </c>
      <c r="L286" s="870">
        <f t="shared" si="217"/>
        <v>47322</v>
      </c>
      <c r="M286" s="870">
        <f t="shared" si="217"/>
        <v>56071</v>
      </c>
      <c r="N286" s="870">
        <f t="shared" si="217"/>
        <v>446</v>
      </c>
      <c r="O286" s="870">
        <f t="shared" si="217"/>
        <v>3442</v>
      </c>
      <c r="P286" s="870">
        <f t="shared" si="217"/>
        <v>3888</v>
      </c>
      <c r="Q286" s="870">
        <f t="shared" si="217"/>
        <v>47</v>
      </c>
      <c r="R286" s="870">
        <f t="shared" si="217"/>
        <v>144</v>
      </c>
      <c r="S286" s="870">
        <f t="shared" si="217"/>
        <v>191</v>
      </c>
      <c r="T286" s="870">
        <f t="shared" si="217"/>
        <v>25993</v>
      </c>
      <c r="U286" s="870">
        <f t="shared" si="217"/>
        <v>146687</v>
      </c>
      <c r="V286" s="870">
        <f t="shared" si="217"/>
        <v>172680</v>
      </c>
    </row>
    <row r="287" spans="1:22" ht="66" customHeight="1">
      <c r="A287" s="869">
        <v>40</v>
      </c>
      <c r="B287" s="870">
        <f t="shared" ref="B287:V287" si="218">B9+B22+B34+B46+B58+B70+B82+B94+B106+B118+B130+B142+B166+B178+B190+B202+B214+B226+B238+B250+B262+B274+B154</f>
        <v>70</v>
      </c>
      <c r="C287" s="870">
        <f t="shared" si="218"/>
        <v>798</v>
      </c>
      <c r="D287" s="870">
        <f t="shared" si="218"/>
        <v>868</v>
      </c>
      <c r="E287" s="870">
        <f t="shared" si="218"/>
        <v>280</v>
      </c>
      <c r="F287" s="870">
        <f t="shared" si="218"/>
        <v>5438</v>
      </c>
      <c r="G287" s="870">
        <f t="shared" si="218"/>
        <v>5718</v>
      </c>
      <c r="H287" s="870">
        <f t="shared" si="218"/>
        <v>1167</v>
      </c>
      <c r="I287" s="870">
        <f t="shared" si="218"/>
        <v>12781</v>
      </c>
      <c r="J287" s="870">
        <f t="shared" si="218"/>
        <v>13948</v>
      </c>
      <c r="K287" s="870">
        <f t="shared" si="218"/>
        <v>1087</v>
      </c>
      <c r="L287" s="870">
        <f t="shared" si="218"/>
        <v>8499</v>
      </c>
      <c r="M287" s="870">
        <f t="shared" si="218"/>
        <v>9586</v>
      </c>
      <c r="N287" s="870">
        <f t="shared" si="218"/>
        <v>127</v>
      </c>
      <c r="O287" s="870">
        <f t="shared" si="218"/>
        <v>1104</v>
      </c>
      <c r="P287" s="870">
        <f t="shared" si="218"/>
        <v>1231</v>
      </c>
      <c r="Q287" s="870">
        <f t="shared" si="218"/>
        <v>13</v>
      </c>
      <c r="R287" s="870">
        <f t="shared" si="218"/>
        <v>20</v>
      </c>
      <c r="S287" s="870">
        <f t="shared" si="218"/>
        <v>33</v>
      </c>
      <c r="T287" s="870">
        <f t="shared" si="218"/>
        <v>2744</v>
      </c>
      <c r="U287" s="870">
        <f t="shared" si="218"/>
        <v>28640</v>
      </c>
      <c r="V287" s="870">
        <f t="shared" si="218"/>
        <v>31384</v>
      </c>
    </row>
    <row r="288" spans="1:22" ht="66" customHeight="1">
      <c r="A288" s="869" t="s">
        <v>320</v>
      </c>
      <c r="B288" s="870">
        <f t="shared" ref="B288:V288" si="219">B10+B23+B35+B47+B59+B71+B83+B95+B107+B119+B131+B143+B167+B179+B191+B203+B215+B227+B239+B251+B263+B275+B155</f>
        <v>0</v>
      </c>
      <c r="C288" s="870">
        <f t="shared" si="219"/>
        <v>49</v>
      </c>
      <c r="D288" s="870">
        <f t="shared" si="219"/>
        <v>49</v>
      </c>
      <c r="E288" s="870">
        <f t="shared" si="219"/>
        <v>34</v>
      </c>
      <c r="F288" s="870">
        <f t="shared" si="219"/>
        <v>10</v>
      </c>
      <c r="G288" s="870">
        <f t="shared" si="219"/>
        <v>44</v>
      </c>
      <c r="H288" s="870">
        <f t="shared" si="219"/>
        <v>39</v>
      </c>
      <c r="I288" s="870">
        <f t="shared" si="219"/>
        <v>153</v>
      </c>
      <c r="J288" s="870">
        <f t="shared" si="219"/>
        <v>192</v>
      </c>
      <c r="K288" s="870">
        <f t="shared" si="219"/>
        <v>28</v>
      </c>
      <c r="L288" s="870">
        <f t="shared" si="219"/>
        <v>328</v>
      </c>
      <c r="M288" s="870">
        <f t="shared" si="219"/>
        <v>356</v>
      </c>
      <c r="N288" s="870">
        <f t="shared" si="219"/>
        <v>8</v>
      </c>
      <c r="O288" s="870">
        <f t="shared" si="219"/>
        <v>108</v>
      </c>
      <c r="P288" s="870">
        <f t="shared" si="219"/>
        <v>116</v>
      </c>
      <c r="Q288" s="870">
        <f t="shared" si="219"/>
        <v>3</v>
      </c>
      <c r="R288" s="870">
        <f t="shared" si="219"/>
        <v>7</v>
      </c>
      <c r="S288" s="870">
        <f t="shared" si="219"/>
        <v>10</v>
      </c>
      <c r="T288" s="870">
        <f t="shared" si="219"/>
        <v>112</v>
      </c>
      <c r="U288" s="870">
        <f t="shared" si="219"/>
        <v>655</v>
      </c>
      <c r="V288" s="870">
        <f t="shared" si="219"/>
        <v>767</v>
      </c>
    </row>
    <row r="289" spans="1:22" ht="66" customHeight="1">
      <c r="A289" s="869" t="s">
        <v>612</v>
      </c>
      <c r="B289" s="870">
        <f t="shared" ref="B289:V289" si="220">B11+B24+B36+B48+B60+B72+B84+B96+B108+B120+B132+B144+B168+B180+B192+B204+B216+B228+B240+B252+B264+B276+B156</f>
        <v>0</v>
      </c>
      <c r="C289" s="870">
        <f t="shared" si="220"/>
        <v>0</v>
      </c>
      <c r="D289" s="870">
        <f t="shared" si="220"/>
        <v>0</v>
      </c>
      <c r="E289" s="870">
        <f t="shared" si="220"/>
        <v>1</v>
      </c>
      <c r="F289" s="870">
        <f t="shared" si="220"/>
        <v>0</v>
      </c>
      <c r="G289" s="870">
        <f t="shared" si="220"/>
        <v>1</v>
      </c>
      <c r="H289" s="870">
        <f t="shared" si="220"/>
        <v>0</v>
      </c>
      <c r="I289" s="870">
        <f t="shared" si="220"/>
        <v>0</v>
      </c>
      <c r="J289" s="870">
        <f t="shared" si="220"/>
        <v>0</v>
      </c>
      <c r="K289" s="870">
        <f t="shared" si="220"/>
        <v>0</v>
      </c>
      <c r="L289" s="870">
        <f t="shared" si="220"/>
        <v>1</v>
      </c>
      <c r="M289" s="870">
        <f t="shared" si="220"/>
        <v>1</v>
      </c>
      <c r="N289" s="870">
        <f t="shared" si="220"/>
        <v>0</v>
      </c>
      <c r="O289" s="870">
        <f t="shared" si="220"/>
        <v>3</v>
      </c>
      <c r="P289" s="870">
        <f t="shared" si="220"/>
        <v>3</v>
      </c>
      <c r="Q289" s="870">
        <f t="shared" si="220"/>
        <v>22</v>
      </c>
      <c r="R289" s="870">
        <f t="shared" si="220"/>
        <v>76</v>
      </c>
      <c r="S289" s="870">
        <f t="shared" si="220"/>
        <v>98</v>
      </c>
      <c r="T289" s="870">
        <f t="shared" si="220"/>
        <v>23</v>
      </c>
      <c r="U289" s="870">
        <f t="shared" si="220"/>
        <v>80</v>
      </c>
      <c r="V289" s="870">
        <f t="shared" si="220"/>
        <v>103</v>
      </c>
    </row>
    <row r="290" spans="1:22" ht="66" customHeight="1">
      <c r="A290" s="1123" t="s">
        <v>6</v>
      </c>
      <c r="B290" s="1124">
        <f t="shared" ref="B290:V290" si="221">B12+B25+B37+B49+B61+B73+B85+B97+B109+B121+B133+B145+B169+B181+B193+B205+B217+B229+B241+B253+B265+B277+B157</f>
        <v>2708</v>
      </c>
      <c r="C290" s="1124">
        <f t="shared" si="221"/>
        <v>17014</v>
      </c>
      <c r="D290" s="1124">
        <f t="shared" si="221"/>
        <v>19722</v>
      </c>
      <c r="E290" s="1124">
        <f t="shared" si="221"/>
        <v>6303</v>
      </c>
      <c r="F290" s="1124">
        <f t="shared" si="221"/>
        <v>60740</v>
      </c>
      <c r="G290" s="1124">
        <f t="shared" si="221"/>
        <v>67043</v>
      </c>
      <c r="H290" s="1124">
        <f t="shared" si="221"/>
        <v>26549</v>
      </c>
      <c r="I290" s="1124">
        <f t="shared" si="221"/>
        <v>158961</v>
      </c>
      <c r="J290" s="1124">
        <f t="shared" si="221"/>
        <v>185510</v>
      </c>
      <c r="K290" s="1124">
        <f t="shared" si="221"/>
        <v>15328</v>
      </c>
      <c r="L290" s="1124">
        <f t="shared" si="221"/>
        <v>88289</v>
      </c>
      <c r="M290" s="1124">
        <f t="shared" si="221"/>
        <v>103617</v>
      </c>
      <c r="N290" s="1124">
        <f t="shared" si="221"/>
        <v>806</v>
      </c>
      <c r="O290" s="1124">
        <f t="shared" si="221"/>
        <v>6360</v>
      </c>
      <c r="P290" s="1124">
        <f t="shared" si="221"/>
        <v>7166</v>
      </c>
      <c r="Q290" s="1124">
        <f t="shared" si="221"/>
        <v>134</v>
      </c>
      <c r="R290" s="1124">
        <f t="shared" si="221"/>
        <v>581</v>
      </c>
      <c r="S290" s="1124">
        <f t="shared" si="221"/>
        <v>715</v>
      </c>
      <c r="T290" s="1125">
        <f t="shared" si="221"/>
        <v>51828</v>
      </c>
      <c r="U290" s="1124">
        <f t="shared" si="221"/>
        <v>331945</v>
      </c>
      <c r="V290" s="1124">
        <f t="shared" si="221"/>
        <v>383773</v>
      </c>
    </row>
  </sheetData>
  <mergeCells count="241">
    <mergeCell ref="A147:V147"/>
    <mergeCell ref="A148:V148"/>
    <mergeCell ref="A149:A150"/>
    <mergeCell ref="B149:D149"/>
    <mergeCell ref="E149:G149"/>
    <mergeCell ref="H149:J149"/>
    <mergeCell ref="K149:M149"/>
    <mergeCell ref="N149:P149"/>
    <mergeCell ref="Q149:S149"/>
    <mergeCell ref="T149:V149"/>
    <mergeCell ref="A2:V2"/>
    <mergeCell ref="A3:V3"/>
    <mergeCell ref="A4:A5"/>
    <mergeCell ref="B4:D4"/>
    <mergeCell ref="E4:G4"/>
    <mergeCell ref="H4:J4"/>
    <mergeCell ref="K4:M4"/>
    <mergeCell ref="N4:P4"/>
    <mergeCell ref="T4:V4"/>
    <mergeCell ref="Q4:S4"/>
    <mergeCell ref="A15:V15"/>
    <mergeCell ref="A16:V16"/>
    <mergeCell ref="A17:A18"/>
    <mergeCell ref="B17:D17"/>
    <mergeCell ref="E17:G17"/>
    <mergeCell ref="H17:J17"/>
    <mergeCell ref="K17:M17"/>
    <mergeCell ref="N17:P17"/>
    <mergeCell ref="T17:V17"/>
    <mergeCell ref="Q17:S17"/>
    <mergeCell ref="A27:V27"/>
    <mergeCell ref="A28:V28"/>
    <mergeCell ref="A29:A30"/>
    <mergeCell ref="B29:D29"/>
    <mergeCell ref="E29:G29"/>
    <mergeCell ref="H29:J29"/>
    <mergeCell ref="K29:M29"/>
    <mergeCell ref="N29:P29"/>
    <mergeCell ref="T29:V29"/>
    <mergeCell ref="Q29:S29"/>
    <mergeCell ref="A39:V39"/>
    <mergeCell ref="A40:V40"/>
    <mergeCell ref="A41:A42"/>
    <mergeCell ref="B41:D41"/>
    <mergeCell ref="E41:G41"/>
    <mergeCell ref="H41:J41"/>
    <mergeCell ref="K41:M41"/>
    <mergeCell ref="N41:P41"/>
    <mergeCell ref="T41:V41"/>
    <mergeCell ref="Q41:S41"/>
    <mergeCell ref="A51:V51"/>
    <mergeCell ref="A52:V52"/>
    <mergeCell ref="A53:A54"/>
    <mergeCell ref="B53:D53"/>
    <mergeCell ref="E53:G53"/>
    <mergeCell ref="H53:J53"/>
    <mergeCell ref="K53:M53"/>
    <mergeCell ref="N53:P53"/>
    <mergeCell ref="T53:V53"/>
    <mergeCell ref="Q53:S53"/>
    <mergeCell ref="A63:V63"/>
    <mergeCell ref="A64:V64"/>
    <mergeCell ref="A65:A66"/>
    <mergeCell ref="B65:D65"/>
    <mergeCell ref="E65:G65"/>
    <mergeCell ref="H65:J65"/>
    <mergeCell ref="K65:M65"/>
    <mergeCell ref="N65:P65"/>
    <mergeCell ref="T65:V65"/>
    <mergeCell ref="Q65:S65"/>
    <mergeCell ref="A75:V75"/>
    <mergeCell ref="A76:V76"/>
    <mergeCell ref="A77:A78"/>
    <mergeCell ref="B77:D77"/>
    <mergeCell ref="E77:G77"/>
    <mergeCell ref="H77:J77"/>
    <mergeCell ref="K77:M77"/>
    <mergeCell ref="N77:P77"/>
    <mergeCell ref="T77:V77"/>
    <mergeCell ref="Q77:S77"/>
    <mergeCell ref="A87:V87"/>
    <mergeCell ref="A88:V88"/>
    <mergeCell ref="A89:A90"/>
    <mergeCell ref="B89:D89"/>
    <mergeCell ref="E89:G89"/>
    <mergeCell ref="H89:J89"/>
    <mergeCell ref="K89:M89"/>
    <mergeCell ref="N89:P89"/>
    <mergeCell ref="T89:V89"/>
    <mergeCell ref="Q89:S89"/>
    <mergeCell ref="A99:V99"/>
    <mergeCell ref="A100:V100"/>
    <mergeCell ref="A101:A102"/>
    <mergeCell ref="B101:D101"/>
    <mergeCell ref="E101:G101"/>
    <mergeCell ref="H101:J101"/>
    <mergeCell ref="K101:M101"/>
    <mergeCell ref="N101:P101"/>
    <mergeCell ref="T101:V101"/>
    <mergeCell ref="Q101:S101"/>
    <mergeCell ref="A111:V111"/>
    <mergeCell ref="A112:V112"/>
    <mergeCell ref="A113:A114"/>
    <mergeCell ref="B113:D113"/>
    <mergeCell ref="E113:G113"/>
    <mergeCell ref="H113:J113"/>
    <mergeCell ref="K113:M113"/>
    <mergeCell ref="N113:P113"/>
    <mergeCell ref="T113:V113"/>
    <mergeCell ref="Q113:S113"/>
    <mergeCell ref="A123:V123"/>
    <mergeCell ref="A124:V124"/>
    <mergeCell ref="A125:A126"/>
    <mergeCell ref="B125:D125"/>
    <mergeCell ref="E125:G125"/>
    <mergeCell ref="H125:J125"/>
    <mergeCell ref="K125:M125"/>
    <mergeCell ref="N125:P125"/>
    <mergeCell ref="T125:V125"/>
    <mergeCell ref="Q125:S125"/>
    <mergeCell ref="A135:V135"/>
    <mergeCell ref="A136:V136"/>
    <mergeCell ref="A137:A138"/>
    <mergeCell ref="B137:D137"/>
    <mergeCell ref="E137:G137"/>
    <mergeCell ref="H137:J137"/>
    <mergeCell ref="K137:M137"/>
    <mergeCell ref="N137:P137"/>
    <mergeCell ref="T137:V137"/>
    <mergeCell ref="Q137:S137"/>
    <mergeCell ref="A159:V159"/>
    <mergeCell ref="A160:V160"/>
    <mergeCell ref="A161:A162"/>
    <mergeCell ref="B161:D161"/>
    <mergeCell ref="E161:G161"/>
    <mergeCell ref="H161:J161"/>
    <mergeCell ref="K161:M161"/>
    <mergeCell ref="N161:P161"/>
    <mergeCell ref="T161:V161"/>
    <mergeCell ref="Q161:S161"/>
    <mergeCell ref="A171:V171"/>
    <mergeCell ref="A172:V172"/>
    <mergeCell ref="A173:A174"/>
    <mergeCell ref="B173:D173"/>
    <mergeCell ref="E173:G173"/>
    <mergeCell ref="H173:J173"/>
    <mergeCell ref="K173:M173"/>
    <mergeCell ref="N173:P173"/>
    <mergeCell ref="T173:V173"/>
    <mergeCell ref="Q173:S173"/>
    <mergeCell ref="A183:V183"/>
    <mergeCell ref="A184:V184"/>
    <mergeCell ref="A185:A186"/>
    <mergeCell ref="B185:D185"/>
    <mergeCell ref="E185:G185"/>
    <mergeCell ref="H185:J185"/>
    <mergeCell ref="K185:M185"/>
    <mergeCell ref="N185:P185"/>
    <mergeCell ref="T185:V185"/>
    <mergeCell ref="Q185:S185"/>
    <mergeCell ref="A195:V195"/>
    <mergeCell ref="A196:V196"/>
    <mergeCell ref="A197:A198"/>
    <mergeCell ref="B197:D197"/>
    <mergeCell ref="E197:G197"/>
    <mergeCell ref="H197:J197"/>
    <mergeCell ref="K197:M197"/>
    <mergeCell ref="N197:P197"/>
    <mergeCell ref="T197:V197"/>
    <mergeCell ref="Q197:S197"/>
    <mergeCell ref="A207:V207"/>
    <mergeCell ref="A208:V208"/>
    <mergeCell ref="A209:A210"/>
    <mergeCell ref="B209:D209"/>
    <mergeCell ref="E209:G209"/>
    <mergeCell ref="H209:J209"/>
    <mergeCell ref="K209:M209"/>
    <mergeCell ref="N209:P209"/>
    <mergeCell ref="T209:V209"/>
    <mergeCell ref="Q209:S209"/>
    <mergeCell ref="A219:V219"/>
    <mergeCell ref="A220:V220"/>
    <mergeCell ref="A221:A222"/>
    <mergeCell ref="B221:D221"/>
    <mergeCell ref="E221:G221"/>
    <mergeCell ref="H221:J221"/>
    <mergeCell ref="K221:M221"/>
    <mergeCell ref="N221:P221"/>
    <mergeCell ref="T221:V221"/>
    <mergeCell ref="Q221:S221"/>
    <mergeCell ref="A231:V231"/>
    <mergeCell ref="A232:V232"/>
    <mergeCell ref="A233:A234"/>
    <mergeCell ref="B233:D233"/>
    <mergeCell ref="E233:G233"/>
    <mergeCell ref="H233:J233"/>
    <mergeCell ref="K233:M233"/>
    <mergeCell ref="N233:P233"/>
    <mergeCell ref="T233:V233"/>
    <mergeCell ref="Q233:S233"/>
    <mergeCell ref="A243:V243"/>
    <mergeCell ref="A244:V244"/>
    <mergeCell ref="A245:A246"/>
    <mergeCell ref="B245:D245"/>
    <mergeCell ref="E245:G245"/>
    <mergeCell ref="H245:J245"/>
    <mergeCell ref="K245:M245"/>
    <mergeCell ref="N245:P245"/>
    <mergeCell ref="T245:V245"/>
    <mergeCell ref="Q245:S245"/>
    <mergeCell ref="A255:V255"/>
    <mergeCell ref="A256:V256"/>
    <mergeCell ref="A257:A258"/>
    <mergeCell ref="B257:D257"/>
    <mergeCell ref="E257:G257"/>
    <mergeCell ref="H257:J257"/>
    <mergeCell ref="K257:M257"/>
    <mergeCell ref="N257:P257"/>
    <mergeCell ref="T257:V257"/>
    <mergeCell ref="Q257:S257"/>
    <mergeCell ref="A267:V267"/>
    <mergeCell ref="A268:V268"/>
    <mergeCell ref="A269:A270"/>
    <mergeCell ref="B269:D269"/>
    <mergeCell ref="E269:G269"/>
    <mergeCell ref="H269:J269"/>
    <mergeCell ref="K269:M269"/>
    <mergeCell ref="N269:P269"/>
    <mergeCell ref="T269:V269"/>
    <mergeCell ref="Q269:S269"/>
    <mergeCell ref="A278:V278"/>
    <mergeCell ref="A281:V281"/>
    <mergeCell ref="A282:A283"/>
    <mergeCell ref="B282:D282"/>
    <mergeCell ref="E282:G282"/>
    <mergeCell ref="H282:J282"/>
    <mergeCell ref="K282:M282"/>
    <mergeCell ref="N282:P282"/>
    <mergeCell ref="T282:V282"/>
    <mergeCell ref="A279:V279"/>
    <mergeCell ref="Q282:S282"/>
  </mergeCells>
  <printOptions horizontalCentered="1" verticalCentered="1"/>
  <pageMargins left="0.70866141732283472" right="0.70866141732283472" top="0.13" bottom="0.2" header="0.21" footer="0.21"/>
  <pageSetup paperSize="5" scale="65" orientation="landscape" r:id="rId1"/>
  <rowBreaks count="1" manualBreakCount="1">
    <brk id="223" max="1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50"/>
  </sheetPr>
  <dimension ref="A1:AA387"/>
  <sheetViews>
    <sheetView topLeftCell="A379" zoomScale="93" zoomScaleNormal="93" zoomScaleSheetLayoutView="70" workbookViewId="0">
      <selection activeCell="A384" sqref="A384:V384"/>
    </sheetView>
  </sheetViews>
  <sheetFormatPr defaultColWidth="9.140625" defaultRowHeight="15"/>
  <cols>
    <col min="1" max="1" width="16.140625" style="860" customWidth="1"/>
    <col min="2" max="8" width="10" style="860" customWidth="1"/>
    <col min="9" max="9" width="11.42578125" style="860" customWidth="1"/>
    <col min="10" max="10" width="12.42578125" style="860" customWidth="1"/>
    <col min="11" max="12" width="10" style="860" customWidth="1"/>
    <col min="13" max="13" width="12.140625" style="860" customWidth="1"/>
    <col min="14" max="20" width="10" style="860" customWidth="1"/>
    <col min="21" max="21" width="11.85546875" style="860" customWidth="1"/>
    <col min="22" max="22" width="12.7109375" style="860" customWidth="1"/>
    <col min="23" max="27" width="9.140625" style="860" customWidth="1"/>
    <col min="28" max="16384" width="9.140625" style="860"/>
  </cols>
  <sheetData>
    <row r="1" spans="1:26" ht="26.25">
      <c r="A1" s="871" t="s">
        <v>618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  <c r="O1" s="872"/>
      <c r="P1" s="872"/>
      <c r="Q1" s="872"/>
      <c r="R1" s="872"/>
      <c r="S1" s="872"/>
      <c r="T1" s="872"/>
      <c r="U1" s="873" t="s">
        <v>15</v>
      </c>
      <c r="V1" s="874"/>
    </row>
    <row r="2" spans="1:26" ht="32.25" customHeight="1">
      <c r="A2" s="1478" t="s">
        <v>615</v>
      </c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80"/>
    </row>
    <row r="3" spans="1:26">
      <c r="A3" s="1481" t="s">
        <v>310</v>
      </c>
      <c r="B3" s="1482"/>
      <c r="C3" s="1482"/>
      <c r="D3" s="1482"/>
      <c r="E3" s="1482"/>
      <c r="F3" s="1482"/>
      <c r="G3" s="1482"/>
      <c r="H3" s="1482"/>
      <c r="I3" s="1482"/>
      <c r="J3" s="1482"/>
      <c r="K3" s="1482"/>
      <c r="L3" s="1482"/>
      <c r="M3" s="1482"/>
      <c r="N3" s="1482"/>
      <c r="O3" s="1482"/>
      <c r="P3" s="1482"/>
      <c r="Q3" s="1482"/>
      <c r="R3" s="1482"/>
      <c r="S3" s="1482"/>
      <c r="T3" s="1482"/>
      <c r="U3" s="1482"/>
      <c r="V3" s="1483"/>
    </row>
    <row r="4" spans="1:26">
      <c r="A4" s="1484" t="s">
        <v>165</v>
      </c>
      <c r="B4" s="1482" t="s">
        <v>312</v>
      </c>
      <c r="C4" s="1482"/>
      <c r="D4" s="1482"/>
      <c r="E4" s="1482" t="s">
        <v>313</v>
      </c>
      <c r="F4" s="1482"/>
      <c r="G4" s="1482"/>
      <c r="H4" s="1482" t="s">
        <v>314</v>
      </c>
      <c r="I4" s="1482"/>
      <c r="J4" s="1482"/>
      <c r="K4" s="1482" t="s">
        <v>315</v>
      </c>
      <c r="L4" s="1482"/>
      <c r="M4" s="1482"/>
      <c r="N4" s="1482" t="s">
        <v>316</v>
      </c>
      <c r="O4" s="1482"/>
      <c r="P4" s="1482"/>
      <c r="Q4" s="1475" t="s">
        <v>616</v>
      </c>
      <c r="R4" s="1476"/>
      <c r="S4" s="1477"/>
      <c r="T4" s="1482" t="s">
        <v>6</v>
      </c>
      <c r="U4" s="1482"/>
      <c r="V4" s="1483"/>
    </row>
    <row r="5" spans="1:26">
      <c r="A5" s="1485"/>
      <c r="B5" s="875" t="s">
        <v>233</v>
      </c>
      <c r="C5" s="875" t="s">
        <v>232</v>
      </c>
      <c r="D5" s="875" t="s">
        <v>234</v>
      </c>
      <c r="E5" s="875" t="s">
        <v>233</v>
      </c>
      <c r="F5" s="875" t="s">
        <v>232</v>
      </c>
      <c r="G5" s="875" t="s">
        <v>234</v>
      </c>
      <c r="H5" s="875" t="s">
        <v>233</v>
      </c>
      <c r="I5" s="875" t="s">
        <v>232</v>
      </c>
      <c r="J5" s="875" t="s">
        <v>234</v>
      </c>
      <c r="K5" s="875" t="s">
        <v>233</v>
      </c>
      <c r="L5" s="875" t="s">
        <v>232</v>
      </c>
      <c r="M5" s="875" t="s">
        <v>234</v>
      </c>
      <c r="N5" s="875" t="s">
        <v>233</v>
      </c>
      <c r="O5" s="875" t="s">
        <v>232</v>
      </c>
      <c r="P5" s="875" t="s">
        <v>234</v>
      </c>
      <c r="Q5" s="875" t="s">
        <v>233</v>
      </c>
      <c r="R5" s="875" t="s">
        <v>232</v>
      </c>
      <c r="S5" s="875" t="s">
        <v>234</v>
      </c>
      <c r="T5" s="875" t="s">
        <v>233</v>
      </c>
      <c r="U5" s="875" t="s">
        <v>232</v>
      </c>
      <c r="V5" s="876" t="s">
        <v>234</v>
      </c>
    </row>
    <row r="6" spans="1:26" ht="15.75">
      <c r="A6" s="877" t="s">
        <v>183</v>
      </c>
      <c r="B6" s="780">
        <v>0</v>
      </c>
      <c r="C6" s="780">
        <v>0</v>
      </c>
      <c r="D6" s="780">
        <f>B6+C6</f>
        <v>0</v>
      </c>
      <c r="E6" s="780">
        <v>0</v>
      </c>
      <c r="F6" s="780">
        <v>0</v>
      </c>
      <c r="G6" s="780">
        <f>E6+F6</f>
        <v>0</v>
      </c>
      <c r="H6" s="780">
        <v>0</v>
      </c>
      <c r="I6" s="780">
        <v>0</v>
      </c>
      <c r="J6" s="780">
        <f>H6+I6</f>
        <v>0</v>
      </c>
      <c r="K6" s="780">
        <v>0</v>
      </c>
      <c r="L6" s="780">
        <v>0</v>
      </c>
      <c r="M6" s="780">
        <f>K6+L6</f>
        <v>0</v>
      </c>
      <c r="N6" s="780">
        <v>0</v>
      </c>
      <c r="O6" s="780">
        <v>0</v>
      </c>
      <c r="P6" s="780">
        <f>N6+O6</f>
        <v>0</v>
      </c>
      <c r="Q6" s="780">
        <v>0</v>
      </c>
      <c r="R6" s="780">
        <v>0</v>
      </c>
      <c r="S6" s="780">
        <f>Q6+R6</f>
        <v>0</v>
      </c>
      <c r="T6" s="752">
        <f>+B6+E6+H6+K6+N6+Q6</f>
        <v>0</v>
      </c>
      <c r="U6" s="752">
        <f t="shared" ref="U6:U14" si="0">+C6+F6+I6+L6+O6+R6</f>
        <v>0</v>
      </c>
      <c r="V6" s="752">
        <f t="shared" ref="V6:V14" si="1">+D6+G6+J6+M6+P6+S6</f>
        <v>0</v>
      </c>
      <c r="Y6" s="757" t="str">
        <f>IF(T6='Order of Birth B-7 12 13 14 15'!AA8,"TRUE","FALSE")</f>
        <v>TRUE</v>
      </c>
      <c r="Z6" s="757" t="str">
        <f>IF(U6='Order of Birth B-7 12 13 14 15'!BA8,"TRUE","FALSE")</f>
        <v>TRUE</v>
      </c>
    </row>
    <row r="7" spans="1:26" ht="15.75">
      <c r="A7" s="877" t="s">
        <v>167</v>
      </c>
      <c r="B7" s="780">
        <v>1</v>
      </c>
      <c r="C7" s="780">
        <v>86</v>
      </c>
      <c r="D7" s="780">
        <f t="shared" ref="D7:D14" si="2">B7+C7</f>
        <v>87</v>
      </c>
      <c r="E7" s="780">
        <v>8</v>
      </c>
      <c r="F7" s="780">
        <v>163</v>
      </c>
      <c r="G7" s="780">
        <f t="shared" ref="G7:G14" si="3">E7+F7</f>
        <v>171</v>
      </c>
      <c r="H7" s="780">
        <v>130</v>
      </c>
      <c r="I7" s="780">
        <v>1667</v>
      </c>
      <c r="J7" s="780">
        <f t="shared" ref="J7:J14" si="4">H7+I7</f>
        <v>1797</v>
      </c>
      <c r="K7" s="780">
        <v>62</v>
      </c>
      <c r="L7" s="780">
        <v>654</v>
      </c>
      <c r="M7" s="780">
        <f t="shared" ref="M7:M14" si="5">K7+L7</f>
        <v>716</v>
      </c>
      <c r="N7" s="780">
        <v>6</v>
      </c>
      <c r="O7" s="780">
        <v>0</v>
      </c>
      <c r="P7" s="780">
        <f t="shared" ref="P7:P14" si="6">N7+O7</f>
        <v>6</v>
      </c>
      <c r="Q7" s="780">
        <v>0</v>
      </c>
      <c r="R7" s="780">
        <v>0</v>
      </c>
      <c r="S7" s="780">
        <f t="shared" ref="S7:S14" si="7">Q7+R7</f>
        <v>0</v>
      </c>
      <c r="T7" s="752">
        <f t="shared" ref="T7:T14" si="8">+B7+E7+H7+K7+N7+Q7</f>
        <v>207</v>
      </c>
      <c r="U7" s="752">
        <f t="shared" si="0"/>
        <v>2570</v>
      </c>
      <c r="V7" s="752">
        <f t="shared" si="1"/>
        <v>2777</v>
      </c>
      <c r="Y7" s="757" t="str">
        <f>IF(T7='Order of Birth B-7 12 13 14 15'!AA9,"TRUE","FALSE")</f>
        <v>TRUE</v>
      </c>
      <c r="Z7" s="757" t="str">
        <f>IF(U7='Order of Birth B-7 12 13 14 15'!BA9,"TRUE","FALSE")</f>
        <v>TRUE</v>
      </c>
    </row>
    <row r="8" spans="1:26" ht="15.75">
      <c r="A8" s="877" t="s">
        <v>168</v>
      </c>
      <c r="B8" s="780">
        <v>2</v>
      </c>
      <c r="C8" s="780">
        <v>242</v>
      </c>
      <c r="D8" s="780">
        <f t="shared" si="2"/>
        <v>244</v>
      </c>
      <c r="E8" s="780">
        <v>140</v>
      </c>
      <c r="F8" s="780">
        <v>254</v>
      </c>
      <c r="G8" s="780">
        <f t="shared" si="3"/>
        <v>394</v>
      </c>
      <c r="H8" s="780">
        <v>1790</v>
      </c>
      <c r="I8" s="780">
        <v>3620</v>
      </c>
      <c r="J8" s="780">
        <f t="shared" si="4"/>
        <v>5410</v>
      </c>
      <c r="K8" s="780">
        <v>1318</v>
      </c>
      <c r="L8" s="780">
        <v>2449</v>
      </c>
      <c r="M8" s="780">
        <f t="shared" si="5"/>
        <v>3767</v>
      </c>
      <c r="N8" s="780">
        <v>73</v>
      </c>
      <c r="O8" s="780">
        <v>258</v>
      </c>
      <c r="P8" s="780">
        <f t="shared" si="6"/>
        <v>331</v>
      </c>
      <c r="Q8" s="780">
        <v>5</v>
      </c>
      <c r="R8" s="780">
        <v>1</v>
      </c>
      <c r="S8" s="780">
        <f t="shared" si="7"/>
        <v>6</v>
      </c>
      <c r="T8" s="752">
        <f t="shared" si="8"/>
        <v>3328</v>
      </c>
      <c r="U8" s="752">
        <f t="shared" si="0"/>
        <v>6824</v>
      </c>
      <c r="V8" s="752">
        <f t="shared" si="1"/>
        <v>10152</v>
      </c>
      <c r="Y8" s="757" t="str">
        <f>IF(T8='Order of Birth B-7 12 13 14 15'!AA10,"TRUE","FALSE")</f>
        <v>TRUE</v>
      </c>
      <c r="Z8" s="757" t="str">
        <f>IF(U8='Order of Birth B-7 12 13 14 15'!BA10,"TRUE","FALSE")</f>
        <v>TRUE</v>
      </c>
    </row>
    <row r="9" spans="1:26" ht="15.75">
      <c r="A9" s="877" t="s">
        <v>169</v>
      </c>
      <c r="B9" s="780">
        <v>1</v>
      </c>
      <c r="C9" s="780">
        <v>130</v>
      </c>
      <c r="D9" s="780">
        <f t="shared" si="2"/>
        <v>131</v>
      </c>
      <c r="E9" s="780">
        <v>134</v>
      </c>
      <c r="F9" s="780">
        <v>222</v>
      </c>
      <c r="G9" s="780">
        <f t="shared" si="3"/>
        <v>356</v>
      </c>
      <c r="H9" s="780">
        <v>1538</v>
      </c>
      <c r="I9" s="780">
        <v>4726</v>
      </c>
      <c r="J9" s="780">
        <f t="shared" si="4"/>
        <v>6264</v>
      </c>
      <c r="K9" s="780">
        <v>1493</v>
      </c>
      <c r="L9" s="780">
        <v>3374</v>
      </c>
      <c r="M9" s="780">
        <f t="shared" si="5"/>
        <v>4867</v>
      </c>
      <c r="N9" s="780">
        <v>90</v>
      </c>
      <c r="O9" s="780">
        <v>1026</v>
      </c>
      <c r="P9" s="780">
        <f t="shared" si="6"/>
        <v>1116</v>
      </c>
      <c r="Q9" s="780">
        <v>4</v>
      </c>
      <c r="R9" s="780">
        <v>0</v>
      </c>
      <c r="S9" s="780">
        <f t="shared" si="7"/>
        <v>4</v>
      </c>
      <c r="T9" s="752">
        <f t="shared" si="8"/>
        <v>3260</v>
      </c>
      <c r="U9" s="752">
        <f t="shared" si="0"/>
        <v>9478</v>
      </c>
      <c r="V9" s="752">
        <f t="shared" si="1"/>
        <v>12738</v>
      </c>
      <c r="Y9" s="757" t="str">
        <f>IF(T9='Order of Birth B-7 12 13 14 15'!AA11,"TRUE","FALSE")</f>
        <v>TRUE</v>
      </c>
      <c r="Z9" s="757" t="str">
        <f>IF(U9='Order of Birth B-7 12 13 14 15'!BA11,"TRUE","FALSE")</f>
        <v>TRUE</v>
      </c>
    </row>
    <row r="10" spans="1:26" ht="15.75">
      <c r="A10" s="877" t="s">
        <v>170</v>
      </c>
      <c r="B10" s="780"/>
      <c r="C10" s="780">
        <v>282</v>
      </c>
      <c r="D10" s="780">
        <f t="shared" si="2"/>
        <v>282</v>
      </c>
      <c r="E10" s="780">
        <v>31</v>
      </c>
      <c r="F10" s="780">
        <v>38</v>
      </c>
      <c r="G10" s="780">
        <f t="shared" si="3"/>
        <v>69</v>
      </c>
      <c r="H10" s="780">
        <v>598</v>
      </c>
      <c r="I10" s="780">
        <v>2040</v>
      </c>
      <c r="J10" s="780">
        <f t="shared" si="4"/>
        <v>2638</v>
      </c>
      <c r="K10" s="780">
        <v>667</v>
      </c>
      <c r="L10" s="780">
        <v>2707</v>
      </c>
      <c r="M10" s="780">
        <f t="shared" si="5"/>
        <v>3374</v>
      </c>
      <c r="N10" s="780">
        <v>31</v>
      </c>
      <c r="O10" s="780">
        <v>913</v>
      </c>
      <c r="P10" s="780">
        <f t="shared" si="6"/>
        <v>944</v>
      </c>
      <c r="Q10" s="780">
        <v>6</v>
      </c>
      <c r="R10" s="780">
        <v>0</v>
      </c>
      <c r="S10" s="780">
        <f t="shared" si="7"/>
        <v>6</v>
      </c>
      <c r="T10" s="752">
        <f t="shared" si="8"/>
        <v>1333</v>
      </c>
      <c r="U10" s="752">
        <f t="shared" si="0"/>
        <v>5980</v>
      </c>
      <c r="V10" s="752">
        <f t="shared" si="1"/>
        <v>7313</v>
      </c>
      <c r="Y10" s="757" t="str">
        <f>IF(T10='Order of Birth B-7 12 13 14 15'!AA12,"TRUE","FALSE")</f>
        <v>TRUE</v>
      </c>
      <c r="Z10" s="757" t="str">
        <f>IF(U10='Order of Birth B-7 12 13 14 15'!BA12,"TRUE","FALSE")</f>
        <v>TRUE</v>
      </c>
    </row>
    <row r="11" spans="1:26" ht="15.75">
      <c r="A11" s="877" t="s">
        <v>171</v>
      </c>
      <c r="B11" s="780"/>
      <c r="C11" s="780">
        <v>72</v>
      </c>
      <c r="D11" s="780">
        <f t="shared" si="2"/>
        <v>72</v>
      </c>
      <c r="E11" s="780">
        <v>8</v>
      </c>
      <c r="F11" s="780">
        <v>6</v>
      </c>
      <c r="G11" s="780">
        <f t="shared" si="3"/>
        <v>14</v>
      </c>
      <c r="H11" s="780">
        <v>198</v>
      </c>
      <c r="I11" s="780">
        <v>1350</v>
      </c>
      <c r="J11" s="780">
        <f t="shared" si="4"/>
        <v>1548</v>
      </c>
      <c r="K11" s="780">
        <v>71</v>
      </c>
      <c r="L11" s="780">
        <v>3382</v>
      </c>
      <c r="M11" s="780">
        <f t="shared" si="5"/>
        <v>3453</v>
      </c>
      <c r="N11" s="780">
        <v>12</v>
      </c>
      <c r="O11" s="780">
        <v>303</v>
      </c>
      <c r="P11" s="780">
        <f t="shared" si="6"/>
        <v>315</v>
      </c>
      <c r="Q11" s="780">
        <v>0</v>
      </c>
      <c r="R11" s="780">
        <v>8</v>
      </c>
      <c r="S11" s="780">
        <f t="shared" si="7"/>
        <v>8</v>
      </c>
      <c r="T11" s="752">
        <f t="shared" si="8"/>
        <v>289</v>
      </c>
      <c r="U11" s="752">
        <f t="shared" si="0"/>
        <v>5121</v>
      </c>
      <c r="V11" s="752">
        <f t="shared" si="1"/>
        <v>5410</v>
      </c>
      <c r="Y11" s="757" t="str">
        <f>IF(T11='Order of Birth B-7 12 13 14 15'!AA13,"TRUE","FALSE")</f>
        <v>TRUE</v>
      </c>
      <c r="Z11" s="757" t="str">
        <f>IF(U11='Order of Birth B-7 12 13 14 15'!BA13,"TRUE","FALSE")</f>
        <v>TRUE</v>
      </c>
    </row>
    <row r="12" spans="1:26" ht="15.75">
      <c r="A12" s="877" t="s">
        <v>172</v>
      </c>
      <c r="B12" s="780"/>
      <c r="C12" s="780">
        <v>47</v>
      </c>
      <c r="D12" s="780">
        <f t="shared" si="2"/>
        <v>47</v>
      </c>
      <c r="E12" s="780"/>
      <c r="F12" s="780"/>
      <c r="G12" s="780">
        <f t="shared" si="3"/>
        <v>0</v>
      </c>
      <c r="H12" s="780">
        <v>19</v>
      </c>
      <c r="I12" s="780">
        <v>77</v>
      </c>
      <c r="J12" s="780">
        <f t="shared" si="4"/>
        <v>96</v>
      </c>
      <c r="K12" s="780">
        <v>4</v>
      </c>
      <c r="L12" s="780">
        <v>152</v>
      </c>
      <c r="M12" s="780">
        <f t="shared" si="5"/>
        <v>156</v>
      </c>
      <c r="N12" s="780"/>
      <c r="O12" s="780">
        <v>22</v>
      </c>
      <c r="P12" s="780">
        <f t="shared" si="6"/>
        <v>22</v>
      </c>
      <c r="Q12" s="780">
        <v>3</v>
      </c>
      <c r="R12" s="780">
        <v>1</v>
      </c>
      <c r="S12" s="780">
        <f t="shared" si="7"/>
        <v>4</v>
      </c>
      <c r="T12" s="752">
        <f t="shared" si="8"/>
        <v>26</v>
      </c>
      <c r="U12" s="752">
        <f t="shared" si="0"/>
        <v>299</v>
      </c>
      <c r="V12" s="752">
        <f t="shared" si="1"/>
        <v>325</v>
      </c>
      <c r="Y12" s="757" t="str">
        <f>IF(T12='Order of Birth B-7 12 13 14 15'!AA14,"TRUE","FALSE")</f>
        <v>TRUE</v>
      </c>
      <c r="Z12" s="757" t="str">
        <f>IF(U12='Order of Birth B-7 12 13 14 15'!BA14,"TRUE","FALSE")</f>
        <v>TRUE</v>
      </c>
    </row>
    <row r="13" spans="1:26" ht="15.75">
      <c r="A13" s="877" t="s">
        <v>617</v>
      </c>
      <c r="B13" s="780"/>
      <c r="C13" s="780"/>
      <c r="D13" s="780">
        <f t="shared" si="2"/>
        <v>0</v>
      </c>
      <c r="E13" s="780"/>
      <c r="F13" s="780"/>
      <c r="G13" s="780">
        <f t="shared" si="3"/>
        <v>0</v>
      </c>
      <c r="H13" s="780"/>
      <c r="I13" s="780">
        <v>1</v>
      </c>
      <c r="J13" s="780">
        <f t="shared" si="4"/>
        <v>1</v>
      </c>
      <c r="K13" s="780">
        <v>2</v>
      </c>
      <c r="L13" s="780">
        <v>2</v>
      </c>
      <c r="M13" s="780">
        <f t="shared" si="5"/>
        <v>4</v>
      </c>
      <c r="N13" s="780"/>
      <c r="O13" s="780"/>
      <c r="P13" s="780">
        <f t="shared" si="6"/>
        <v>0</v>
      </c>
      <c r="Q13" s="780"/>
      <c r="R13" s="780">
        <v>1</v>
      </c>
      <c r="S13" s="780">
        <f t="shared" si="7"/>
        <v>1</v>
      </c>
      <c r="T13" s="752">
        <f t="shared" si="8"/>
        <v>2</v>
      </c>
      <c r="U13" s="752">
        <f t="shared" si="0"/>
        <v>4</v>
      </c>
      <c r="V13" s="752">
        <f t="shared" si="1"/>
        <v>6</v>
      </c>
      <c r="Y13" s="757" t="str">
        <f>IF(T13='Order of Birth B-7 12 13 14 15'!AA15,"TRUE","FALSE")</f>
        <v>TRUE</v>
      </c>
      <c r="Z13" s="757" t="str">
        <f>IF(U13='Order of Birth B-7 12 13 14 15'!BA15,"TRUE","FALSE")</f>
        <v>TRUE</v>
      </c>
    </row>
    <row r="14" spans="1:26" ht="15.75">
      <c r="A14" s="877" t="s">
        <v>616</v>
      </c>
      <c r="B14" s="780"/>
      <c r="C14" s="780"/>
      <c r="D14" s="780">
        <f t="shared" si="2"/>
        <v>0</v>
      </c>
      <c r="E14" s="780"/>
      <c r="F14" s="780"/>
      <c r="G14" s="780">
        <f t="shared" si="3"/>
        <v>0</v>
      </c>
      <c r="H14" s="780"/>
      <c r="I14" s="780"/>
      <c r="J14" s="780">
        <f t="shared" si="4"/>
        <v>0</v>
      </c>
      <c r="K14" s="780"/>
      <c r="L14" s="780"/>
      <c r="M14" s="780">
        <f t="shared" si="5"/>
        <v>0</v>
      </c>
      <c r="N14" s="780"/>
      <c r="O14" s="780"/>
      <c r="P14" s="780">
        <f t="shared" si="6"/>
        <v>0</v>
      </c>
      <c r="Q14" s="780"/>
      <c r="R14" s="780"/>
      <c r="S14" s="780">
        <f t="shared" si="7"/>
        <v>0</v>
      </c>
      <c r="T14" s="752">
        <f t="shared" si="8"/>
        <v>0</v>
      </c>
      <c r="U14" s="752">
        <f t="shared" si="0"/>
        <v>0</v>
      </c>
      <c r="V14" s="752">
        <f t="shared" si="1"/>
        <v>0</v>
      </c>
      <c r="Y14" s="757"/>
      <c r="Z14" s="757"/>
    </row>
    <row r="15" spans="1:26" ht="16.5" thickBot="1">
      <c r="A15" s="878" t="s">
        <v>6</v>
      </c>
      <c r="B15" s="780">
        <f t="shared" ref="B15:V15" si="9">SUM(B6:B14)</f>
        <v>4</v>
      </c>
      <c r="C15" s="780">
        <f t="shared" si="9"/>
        <v>859</v>
      </c>
      <c r="D15" s="780">
        <f t="shared" si="9"/>
        <v>863</v>
      </c>
      <c r="E15" s="780">
        <f t="shared" si="9"/>
        <v>321</v>
      </c>
      <c r="F15" s="780">
        <f t="shared" si="9"/>
        <v>683</v>
      </c>
      <c r="G15" s="780">
        <f t="shared" si="9"/>
        <v>1004</v>
      </c>
      <c r="H15" s="780">
        <f t="shared" si="9"/>
        <v>4273</v>
      </c>
      <c r="I15" s="780">
        <f t="shared" si="9"/>
        <v>13481</v>
      </c>
      <c r="J15" s="780">
        <f t="shared" si="9"/>
        <v>17754</v>
      </c>
      <c r="K15" s="780">
        <f t="shared" si="9"/>
        <v>3617</v>
      </c>
      <c r="L15" s="780">
        <f t="shared" si="9"/>
        <v>12720</v>
      </c>
      <c r="M15" s="780">
        <f t="shared" si="9"/>
        <v>16337</v>
      </c>
      <c r="N15" s="780">
        <f t="shared" si="9"/>
        <v>212</v>
      </c>
      <c r="O15" s="780">
        <f t="shared" si="9"/>
        <v>2522</v>
      </c>
      <c r="P15" s="780">
        <f t="shared" si="9"/>
        <v>2734</v>
      </c>
      <c r="Q15" s="780">
        <f t="shared" si="9"/>
        <v>18</v>
      </c>
      <c r="R15" s="780">
        <f t="shared" si="9"/>
        <v>11</v>
      </c>
      <c r="S15" s="780">
        <f t="shared" si="9"/>
        <v>29</v>
      </c>
      <c r="T15" s="752">
        <f t="shared" si="9"/>
        <v>8445</v>
      </c>
      <c r="U15" s="752">
        <f t="shared" si="9"/>
        <v>30276</v>
      </c>
      <c r="V15" s="752">
        <f t="shared" si="9"/>
        <v>38721</v>
      </c>
      <c r="Y15" s="757" t="str">
        <f>IF(T15='Order of Birth B-7 12 13 14 15'!AA16,"TRUE","FALSE")</f>
        <v>TRUE</v>
      </c>
      <c r="Z15" s="757" t="str">
        <f>IF(U15='Order of Birth B-7 12 13 14 15'!BA16,"TRUE","FALSE")</f>
        <v>TRUE</v>
      </c>
    </row>
    <row r="16" spans="1:26" ht="15.75" thickBot="1">
      <c r="K16" s="879"/>
      <c r="M16" s="879"/>
    </row>
    <row r="17" spans="1:26" ht="26.25">
      <c r="A17" s="880" t="s">
        <v>618</v>
      </c>
      <c r="B17" s="872"/>
      <c r="C17" s="872"/>
      <c r="D17" s="872"/>
      <c r="E17" s="872"/>
      <c r="F17" s="872"/>
      <c r="G17" s="872"/>
      <c r="H17" s="872"/>
      <c r="I17" s="872"/>
      <c r="J17" s="872"/>
      <c r="K17" s="872"/>
      <c r="L17" s="872"/>
      <c r="M17" s="872"/>
      <c r="N17" s="872"/>
      <c r="O17" s="872"/>
      <c r="P17" s="872"/>
      <c r="Q17" s="872"/>
      <c r="R17" s="872"/>
      <c r="S17" s="872"/>
      <c r="T17" s="872"/>
      <c r="U17" s="873" t="s">
        <v>20</v>
      </c>
      <c r="V17" s="874"/>
    </row>
    <row r="18" spans="1:26" ht="24.75" customHeight="1">
      <c r="A18" s="1478" t="s">
        <v>615</v>
      </c>
      <c r="B18" s="1479"/>
      <c r="C18" s="1479"/>
      <c r="D18" s="1479"/>
      <c r="E18" s="1479"/>
      <c r="F18" s="1479"/>
      <c r="G18" s="1479"/>
      <c r="H18" s="1479"/>
      <c r="I18" s="1479"/>
      <c r="J18" s="1479"/>
      <c r="K18" s="1479"/>
      <c r="L18" s="1479"/>
      <c r="M18" s="1479"/>
      <c r="N18" s="1479"/>
      <c r="O18" s="1479"/>
      <c r="P18" s="1479"/>
      <c r="Q18" s="1479"/>
      <c r="R18" s="1479"/>
      <c r="S18" s="1479"/>
      <c r="T18" s="1479"/>
      <c r="U18" s="1479"/>
      <c r="V18" s="1480"/>
    </row>
    <row r="19" spans="1:26">
      <c r="A19" s="1481" t="s">
        <v>310</v>
      </c>
      <c r="B19" s="1482"/>
      <c r="C19" s="1482"/>
      <c r="D19" s="1482"/>
      <c r="E19" s="1482"/>
      <c r="F19" s="1482"/>
      <c r="G19" s="1482"/>
      <c r="H19" s="1482"/>
      <c r="I19" s="1482"/>
      <c r="J19" s="1482"/>
      <c r="K19" s="1482"/>
      <c r="L19" s="1482"/>
      <c r="M19" s="1482"/>
      <c r="N19" s="1482"/>
      <c r="O19" s="1482"/>
      <c r="P19" s="1482"/>
      <c r="Q19" s="1482"/>
      <c r="R19" s="1482"/>
      <c r="S19" s="1482"/>
      <c r="T19" s="1482"/>
      <c r="U19" s="1482"/>
      <c r="V19" s="1483"/>
    </row>
    <row r="20" spans="1:26">
      <c r="A20" s="1484" t="s">
        <v>165</v>
      </c>
      <c r="B20" s="1482" t="s">
        <v>312</v>
      </c>
      <c r="C20" s="1482"/>
      <c r="D20" s="1482"/>
      <c r="E20" s="1482" t="s">
        <v>313</v>
      </c>
      <c r="F20" s="1482"/>
      <c r="G20" s="1482"/>
      <c r="H20" s="1482" t="s">
        <v>314</v>
      </c>
      <c r="I20" s="1482"/>
      <c r="J20" s="1482"/>
      <c r="K20" s="1482" t="s">
        <v>315</v>
      </c>
      <c r="L20" s="1482"/>
      <c r="M20" s="1482"/>
      <c r="N20" s="1482" t="s">
        <v>316</v>
      </c>
      <c r="O20" s="1482"/>
      <c r="P20" s="1482"/>
      <c r="Q20" s="1475" t="s">
        <v>616</v>
      </c>
      <c r="R20" s="1476"/>
      <c r="S20" s="1477"/>
      <c r="T20" s="1482" t="s">
        <v>6</v>
      </c>
      <c r="U20" s="1482"/>
      <c r="V20" s="1483"/>
    </row>
    <row r="21" spans="1:26">
      <c r="A21" s="1485"/>
      <c r="B21" s="875" t="s">
        <v>233</v>
      </c>
      <c r="C21" s="875" t="s">
        <v>232</v>
      </c>
      <c r="D21" s="875" t="s">
        <v>234</v>
      </c>
      <c r="E21" s="875" t="s">
        <v>233</v>
      </c>
      <c r="F21" s="875" t="s">
        <v>232</v>
      </c>
      <c r="G21" s="875" t="s">
        <v>234</v>
      </c>
      <c r="H21" s="875" t="s">
        <v>233</v>
      </c>
      <c r="I21" s="875" t="s">
        <v>232</v>
      </c>
      <c r="J21" s="875" t="s">
        <v>234</v>
      </c>
      <c r="K21" s="875" t="s">
        <v>233</v>
      </c>
      <c r="L21" s="875" t="s">
        <v>232</v>
      </c>
      <c r="M21" s="875" t="s">
        <v>234</v>
      </c>
      <c r="N21" s="875" t="s">
        <v>233</v>
      </c>
      <c r="O21" s="875" t="s">
        <v>232</v>
      </c>
      <c r="P21" s="875" t="s">
        <v>234</v>
      </c>
      <c r="Q21" s="875" t="s">
        <v>233</v>
      </c>
      <c r="R21" s="875" t="s">
        <v>232</v>
      </c>
      <c r="S21" s="875" t="s">
        <v>234</v>
      </c>
      <c r="T21" s="875" t="s">
        <v>233</v>
      </c>
      <c r="U21" s="875" t="s">
        <v>232</v>
      </c>
      <c r="V21" s="876" t="s">
        <v>234</v>
      </c>
    </row>
    <row r="22" spans="1:26" ht="15.75">
      <c r="A22" s="877" t="s">
        <v>183</v>
      </c>
      <c r="B22" s="780">
        <v>0</v>
      </c>
      <c r="C22" s="780">
        <v>0</v>
      </c>
      <c r="D22" s="780">
        <f t="shared" ref="D22:D30" si="10">B22+C22</f>
        <v>0</v>
      </c>
      <c r="E22" s="780">
        <v>0</v>
      </c>
      <c r="F22" s="780">
        <v>0</v>
      </c>
      <c r="G22" s="780">
        <f t="shared" ref="G22:G30" si="11">E22+F22</f>
        <v>0</v>
      </c>
      <c r="H22" s="780">
        <v>0</v>
      </c>
      <c r="I22" s="780">
        <v>0</v>
      </c>
      <c r="J22" s="780">
        <f t="shared" ref="J22:J30" si="12">H22+I22</f>
        <v>0</v>
      </c>
      <c r="K22" s="780">
        <v>0</v>
      </c>
      <c r="L22" s="780">
        <v>0</v>
      </c>
      <c r="M22" s="780">
        <f t="shared" ref="M22:M30" si="13">K22+L22</f>
        <v>0</v>
      </c>
      <c r="N22" s="780">
        <v>0</v>
      </c>
      <c r="O22" s="780">
        <v>0</v>
      </c>
      <c r="P22" s="780">
        <f t="shared" ref="P22:P30" si="14">N22+O22</f>
        <v>0</v>
      </c>
      <c r="Q22" s="780"/>
      <c r="R22" s="780"/>
      <c r="S22" s="780">
        <f t="shared" ref="S22:S30" si="15">Q22+R22</f>
        <v>0</v>
      </c>
      <c r="T22" s="752">
        <f>+B22+E22+H22+K22+N22+Q22</f>
        <v>0</v>
      </c>
      <c r="U22" s="752">
        <f t="shared" ref="U22:U30" si="16">+C22+F22+I22+L22+O22+R22</f>
        <v>0</v>
      </c>
      <c r="V22" s="752">
        <f t="shared" ref="V22:V30" si="17">+D22+G22+J22+M22+P22+S22</f>
        <v>0</v>
      </c>
      <c r="Y22" s="757" t="str">
        <f>IF(T22='Order of Birth B-7 12 13 14 15'!AA24,"TRUE","FALSE")</f>
        <v>TRUE</v>
      </c>
      <c r="Z22" s="757" t="str">
        <f>IF(U22='Order of Birth B-7 12 13 14 15'!BA24,"TRUE","FALSE")</f>
        <v>TRUE</v>
      </c>
    </row>
    <row r="23" spans="1:26" ht="15.75">
      <c r="A23" s="877" t="s">
        <v>167</v>
      </c>
      <c r="B23" s="780">
        <v>0</v>
      </c>
      <c r="C23" s="780">
        <v>2</v>
      </c>
      <c r="D23" s="780">
        <f t="shared" si="10"/>
        <v>2</v>
      </c>
      <c r="E23" s="780">
        <v>0</v>
      </c>
      <c r="F23" s="780">
        <v>2</v>
      </c>
      <c r="G23" s="780">
        <f t="shared" si="11"/>
        <v>2</v>
      </c>
      <c r="H23" s="780">
        <v>2</v>
      </c>
      <c r="I23" s="780">
        <v>82</v>
      </c>
      <c r="J23" s="780">
        <f t="shared" si="12"/>
        <v>84</v>
      </c>
      <c r="K23" s="780">
        <v>2</v>
      </c>
      <c r="L23" s="780">
        <v>76</v>
      </c>
      <c r="M23" s="780">
        <f t="shared" si="13"/>
        <v>78</v>
      </c>
      <c r="N23" s="780">
        <v>1</v>
      </c>
      <c r="O23" s="780">
        <v>21</v>
      </c>
      <c r="P23" s="780">
        <f t="shared" si="14"/>
        <v>22</v>
      </c>
      <c r="Q23" s="780">
        <v>0</v>
      </c>
      <c r="R23" s="780">
        <v>28</v>
      </c>
      <c r="S23" s="780">
        <f t="shared" si="15"/>
        <v>28</v>
      </c>
      <c r="T23" s="752">
        <f t="shared" ref="T23:T30" si="18">+B23+E23+H23+K23+N23+Q23</f>
        <v>5</v>
      </c>
      <c r="U23" s="752">
        <f t="shared" si="16"/>
        <v>211</v>
      </c>
      <c r="V23" s="752">
        <f t="shared" si="17"/>
        <v>216</v>
      </c>
      <c r="Y23" s="757" t="str">
        <f>IF(T23='Order of Birth B-7 12 13 14 15'!AA25,"TRUE","FALSE")</f>
        <v>TRUE</v>
      </c>
      <c r="Z23" s="757" t="str">
        <f>IF(U23='Order of Birth B-7 12 13 14 15'!BA25,"TRUE","FALSE")</f>
        <v>TRUE</v>
      </c>
    </row>
    <row r="24" spans="1:26" ht="15.75">
      <c r="A24" s="877" t="s">
        <v>168</v>
      </c>
      <c r="B24" s="780">
        <v>0</v>
      </c>
      <c r="C24" s="780">
        <v>7</v>
      </c>
      <c r="D24" s="780">
        <f t="shared" si="10"/>
        <v>7</v>
      </c>
      <c r="E24" s="780">
        <v>0</v>
      </c>
      <c r="F24" s="780">
        <v>51</v>
      </c>
      <c r="G24" s="780">
        <f t="shared" si="11"/>
        <v>51</v>
      </c>
      <c r="H24" s="780">
        <v>53</v>
      </c>
      <c r="I24" s="780">
        <v>1548</v>
      </c>
      <c r="J24" s="780">
        <f t="shared" si="12"/>
        <v>1601</v>
      </c>
      <c r="K24" s="780">
        <v>49</v>
      </c>
      <c r="L24" s="780">
        <v>889</v>
      </c>
      <c r="M24" s="780">
        <f t="shared" si="13"/>
        <v>938</v>
      </c>
      <c r="N24" s="780">
        <v>1</v>
      </c>
      <c r="O24" s="780">
        <v>12</v>
      </c>
      <c r="P24" s="780">
        <f t="shared" si="14"/>
        <v>13</v>
      </c>
      <c r="Q24" s="780">
        <v>1</v>
      </c>
      <c r="R24" s="780">
        <v>4</v>
      </c>
      <c r="S24" s="780">
        <f t="shared" si="15"/>
        <v>5</v>
      </c>
      <c r="T24" s="752">
        <f t="shared" si="18"/>
        <v>104</v>
      </c>
      <c r="U24" s="752">
        <f t="shared" si="16"/>
        <v>2511</v>
      </c>
      <c r="V24" s="752">
        <f t="shared" si="17"/>
        <v>2615</v>
      </c>
      <c r="Y24" s="757" t="str">
        <f>IF(T24='Order of Birth B-7 12 13 14 15'!AA26,"TRUE","FALSE")</f>
        <v>TRUE</v>
      </c>
      <c r="Z24" s="757" t="str">
        <f>IF(U24='Order of Birth B-7 12 13 14 15'!BA26,"TRUE","FALSE")</f>
        <v>TRUE</v>
      </c>
    </row>
    <row r="25" spans="1:26" ht="15.75">
      <c r="A25" s="877" t="s">
        <v>169</v>
      </c>
      <c r="B25" s="780">
        <v>0</v>
      </c>
      <c r="C25" s="780">
        <v>9</v>
      </c>
      <c r="D25" s="780">
        <f t="shared" si="10"/>
        <v>9</v>
      </c>
      <c r="E25" s="780">
        <v>0</v>
      </c>
      <c r="F25" s="780">
        <v>57</v>
      </c>
      <c r="G25" s="780">
        <f t="shared" si="11"/>
        <v>57</v>
      </c>
      <c r="H25" s="780">
        <v>60</v>
      </c>
      <c r="I25" s="780">
        <v>2274</v>
      </c>
      <c r="J25" s="780">
        <f t="shared" si="12"/>
        <v>2334</v>
      </c>
      <c r="K25" s="780">
        <v>48</v>
      </c>
      <c r="L25" s="780">
        <v>1004</v>
      </c>
      <c r="M25" s="780">
        <f t="shared" si="13"/>
        <v>1052</v>
      </c>
      <c r="N25" s="780">
        <v>1</v>
      </c>
      <c r="O25" s="780">
        <v>3</v>
      </c>
      <c r="P25" s="780">
        <f t="shared" si="14"/>
        <v>4</v>
      </c>
      <c r="Q25" s="780">
        <v>0</v>
      </c>
      <c r="R25" s="780">
        <v>3</v>
      </c>
      <c r="S25" s="780">
        <f t="shared" si="15"/>
        <v>3</v>
      </c>
      <c r="T25" s="752">
        <f t="shared" si="18"/>
        <v>109</v>
      </c>
      <c r="U25" s="752">
        <f t="shared" si="16"/>
        <v>3350</v>
      </c>
      <c r="V25" s="752">
        <f t="shared" si="17"/>
        <v>3459</v>
      </c>
      <c r="Y25" s="757" t="str">
        <f>IF(T25='Order of Birth B-7 12 13 14 15'!AA27,"TRUE","FALSE")</f>
        <v>TRUE</v>
      </c>
      <c r="Z25" s="757" t="str">
        <f>IF(U25='Order of Birth B-7 12 13 14 15'!BA27,"TRUE","FALSE")</f>
        <v>TRUE</v>
      </c>
    </row>
    <row r="26" spans="1:26" ht="15.75">
      <c r="A26" s="877" t="s">
        <v>170</v>
      </c>
      <c r="B26" s="780">
        <v>0</v>
      </c>
      <c r="C26" s="780">
        <v>4</v>
      </c>
      <c r="D26" s="780">
        <f t="shared" si="10"/>
        <v>4</v>
      </c>
      <c r="E26" s="780">
        <v>0</v>
      </c>
      <c r="F26" s="780">
        <v>42</v>
      </c>
      <c r="G26" s="780">
        <f t="shared" si="11"/>
        <v>42</v>
      </c>
      <c r="H26" s="780">
        <v>35</v>
      </c>
      <c r="I26" s="780">
        <v>977</v>
      </c>
      <c r="J26" s="780">
        <f t="shared" si="12"/>
        <v>1012</v>
      </c>
      <c r="K26" s="780">
        <v>19</v>
      </c>
      <c r="L26" s="780">
        <v>572</v>
      </c>
      <c r="M26" s="780">
        <f t="shared" si="13"/>
        <v>591</v>
      </c>
      <c r="N26" s="780">
        <v>1</v>
      </c>
      <c r="O26" s="780">
        <v>2</v>
      </c>
      <c r="P26" s="780">
        <f t="shared" si="14"/>
        <v>3</v>
      </c>
      <c r="Q26" s="780">
        <v>0</v>
      </c>
      <c r="R26" s="780">
        <v>3</v>
      </c>
      <c r="S26" s="780">
        <f t="shared" si="15"/>
        <v>3</v>
      </c>
      <c r="T26" s="752">
        <f t="shared" si="18"/>
        <v>55</v>
      </c>
      <c r="U26" s="752">
        <f t="shared" si="16"/>
        <v>1600</v>
      </c>
      <c r="V26" s="752">
        <f t="shared" si="17"/>
        <v>1655</v>
      </c>
      <c r="Y26" s="757" t="str">
        <f>IF(T26='Order of Birth B-7 12 13 14 15'!AA28,"TRUE","FALSE")</f>
        <v>TRUE</v>
      </c>
      <c r="Z26" s="757" t="str">
        <f>IF(U26='Order of Birth B-7 12 13 14 15'!BA28,"TRUE","FALSE")</f>
        <v>TRUE</v>
      </c>
    </row>
    <row r="27" spans="1:26" ht="15.75">
      <c r="A27" s="877" t="s">
        <v>171</v>
      </c>
      <c r="B27" s="780">
        <v>0</v>
      </c>
      <c r="C27" s="780">
        <v>3</v>
      </c>
      <c r="D27" s="780">
        <f t="shared" si="10"/>
        <v>3</v>
      </c>
      <c r="E27" s="780">
        <v>0</v>
      </c>
      <c r="F27" s="780">
        <v>4</v>
      </c>
      <c r="G27" s="780">
        <f t="shared" si="11"/>
        <v>4</v>
      </c>
      <c r="H27" s="780">
        <v>6</v>
      </c>
      <c r="I27" s="780">
        <v>208</v>
      </c>
      <c r="J27" s="780">
        <f t="shared" si="12"/>
        <v>214</v>
      </c>
      <c r="K27" s="780">
        <v>6</v>
      </c>
      <c r="L27" s="780">
        <v>158</v>
      </c>
      <c r="M27" s="780">
        <f t="shared" si="13"/>
        <v>164</v>
      </c>
      <c r="N27" s="780">
        <v>0</v>
      </c>
      <c r="O27" s="780">
        <v>3</v>
      </c>
      <c r="P27" s="780">
        <f t="shared" si="14"/>
        <v>3</v>
      </c>
      <c r="Q27" s="780">
        <v>0</v>
      </c>
      <c r="R27" s="780">
        <v>0</v>
      </c>
      <c r="S27" s="780">
        <f t="shared" si="15"/>
        <v>0</v>
      </c>
      <c r="T27" s="752">
        <f t="shared" si="18"/>
        <v>12</v>
      </c>
      <c r="U27" s="752">
        <f t="shared" si="16"/>
        <v>376</v>
      </c>
      <c r="V27" s="752">
        <f t="shared" si="17"/>
        <v>388</v>
      </c>
      <c r="Y27" s="757" t="str">
        <f>IF(T27='Order of Birth B-7 12 13 14 15'!AA29,"TRUE","FALSE")</f>
        <v>TRUE</v>
      </c>
      <c r="Z27" s="757" t="str">
        <f>IF(U27='Order of Birth B-7 12 13 14 15'!BA29,"TRUE","FALSE")</f>
        <v>TRUE</v>
      </c>
    </row>
    <row r="28" spans="1:26" ht="15.75">
      <c r="A28" s="877" t="s">
        <v>172</v>
      </c>
      <c r="B28" s="780">
        <v>0</v>
      </c>
      <c r="C28" s="780">
        <v>0</v>
      </c>
      <c r="D28" s="780">
        <f t="shared" si="10"/>
        <v>0</v>
      </c>
      <c r="E28" s="780">
        <v>0</v>
      </c>
      <c r="F28" s="780">
        <v>0</v>
      </c>
      <c r="G28" s="780">
        <f t="shared" si="11"/>
        <v>0</v>
      </c>
      <c r="H28" s="780">
        <v>0</v>
      </c>
      <c r="I28" s="780">
        <v>34</v>
      </c>
      <c r="J28" s="780">
        <f t="shared" si="12"/>
        <v>34</v>
      </c>
      <c r="K28" s="780">
        <v>0</v>
      </c>
      <c r="L28" s="780">
        <v>15</v>
      </c>
      <c r="M28" s="780">
        <f t="shared" si="13"/>
        <v>15</v>
      </c>
      <c r="N28" s="780">
        <v>0</v>
      </c>
      <c r="O28" s="780">
        <v>0</v>
      </c>
      <c r="P28" s="780">
        <f t="shared" si="14"/>
        <v>0</v>
      </c>
      <c r="Q28" s="780">
        <v>0</v>
      </c>
      <c r="R28" s="780">
        <v>0</v>
      </c>
      <c r="S28" s="780">
        <f t="shared" si="15"/>
        <v>0</v>
      </c>
      <c r="T28" s="752">
        <f t="shared" si="18"/>
        <v>0</v>
      </c>
      <c r="U28" s="752">
        <f t="shared" si="16"/>
        <v>49</v>
      </c>
      <c r="V28" s="752">
        <f t="shared" si="17"/>
        <v>49</v>
      </c>
      <c r="Y28" s="757" t="str">
        <f>IF(T28='Order of Birth B-7 12 13 14 15'!AA30,"TRUE","FALSE")</f>
        <v>TRUE</v>
      </c>
      <c r="Z28" s="757" t="str">
        <f>IF(U28='Order of Birth B-7 12 13 14 15'!BA30,"TRUE","FALSE")</f>
        <v>TRUE</v>
      </c>
    </row>
    <row r="29" spans="1:26" ht="15.75">
      <c r="A29" s="877" t="s">
        <v>617</v>
      </c>
      <c r="B29" s="780"/>
      <c r="C29" s="780"/>
      <c r="D29" s="780">
        <f t="shared" si="10"/>
        <v>0</v>
      </c>
      <c r="E29" s="780"/>
      <c r="F29" s="780"/>
      <c r="G29" s="780">
        <f t="shared" si="11"/>
        <v>0</v>
      </c>
      <c r="H29" s="780">
        <v>0</v>
      </c>
      <c r="I29" s="780">
        <v>5</v>
      </c>
      <c r="J29" s="780">
        <f t="shared" si="12"/>
        <v>5</v>
      </c>
      <c r="K29" s="780">
        <v>0</v>
      </c>
      <c r="L29" s="780">
        <v>2</v>
      </c>
      <c r="M29" s="780">
        <f t="shared" si="13"/>
        <v>2</v>
      </c>
      <c r="N29" s="780">
        <v>0</v>
      </c>
      <c r="O29" s="780">
        <v>1</v>
      </c>
      <c r="P29" s="780">
        <f t="shared" si="14"/>
        <v>1</v>
      </c>
      <c r="Q29" s="780">
        <v>0</v>
      </c>
      <c r="R29" s="780">
        <v>0</v>
      </c>
      <c r="S29" s="780">
        <f t="shared" si="15"/>
        <v>0</v>
      </c>
      <c r="T29" s="752">
        <f t="shared" si="18"/>
        <v>0</v>
      </c>
      <c r="U29" s="752">
        <f t="shared" si="16"/>
        <v>8</v>
      </c>
      <c r="V29" s="752">
        <f t="shared" si="17"/>
        <v>8</v>
      </c>
      <c r="Y29" s="757" t="str">
        <f>IF(T29='Order of Birth B-7 12 13 14 15'!AA31,"TRUE","FALSE")</f>
        <v>TRUE</v>
      </c>
      <c r="Z29" s="757" t="str">
        <f>IF(U29='Order of Birth B-7 12 13 14 15'!BA31,"TRUE","FALSE")</f>
        <v>TRUE</v>
      </c>
    </row>
    <row r="30" spans="1:26" ht="15.75">
      <c r="A30" s="877" t="s">
        <v>616</v>
      </c>
      <c r="B30" s="780"/>
      <c r="C30" s="780"/>
      <c r="D30" s="780">
        <f t="shared" si="10"/>
        <v>0</v>
      </c>
      <c r="E30" s="780"/>
      <c r="F30" s="780"/>
      <c r="G30" s="780">
        <f t="shared" si="11"/>
        <v>0</v>
      </c>
      <c r="H30" s="780"/>
      <c r="I30" s="780"/>
      <c r="J30" s="780">
        <f t="shared" si="12"/>
        <v>0</v>
      </c>
      <c r="K30" s="780"/>
      <c r="L30" s="780"/>
      <c r="M30" s="780">
        <f t="shared" si="13"/>
        <v>0</v>
      </c>
      <c r="N30" s="780"/>
      <c r="O30" s="780"/>
      <c r="P30" s="780">
        <f t="shared" si="14"/>
        <v>0</v>
      </c>
      <c r="Q30" s="780"/>
      <c r="R30" s="780"/>
      <c r="S30" s="780">
        <f t="shared" si="15"/>
        <v>0</v>
      </c>
      <c r="T30" s="752">
        <f t="shared" si="18"/>
        <v>0</v>
      </c>
      <c r="U30" s="752">
        <f t="shared" si="16"/>
        <v>0</v>
      </c>
      <c r="V30" s="752">
        <f t="shared" si="17"/>
        <v>0</v>
      </c>
      <c r="Y30" s="757"/>
      <c r="Z30" s="757"/>
    </row>
    <row r="31" spans="1:26" ht="16.5" thickBot="1">
      <c r="A31" s="878" t="s">
        <v>6</v>
      </c>
      <c r="B31" s="780">
        <f t="shared" ref="B31:U31" si="19">SUM(B22:B30)</f>
        <v>0</v>
      </c>
      <c r="C31" s="780">
        <f t="shared" si="19"/>
        <v>25</v>
      </c>
      <c r="D31" s="780">
        <f t="shared" si="19"/>
        <v>25</v>
      </c>
      <c r="E31" s="780">
        <f t="shared" si="19"/>
        <v>0</v>
      </c>
      <c r="F31" s="780">
        <f t="shared" si="19"/>
        <v>156</v>
      </c>
      <c r="G31" s="780">
        <f t="shared" si="19"/>
        <v>156</v>
      </c>
      <c r="H31" s="780">
        <f t="shared" si="19"/>
        <v>156</v>
      </c>
      <c r="I31" s="780">
        <f t="shared" si="19"/>
        <v>5128</v>
      </c>
      <c r="J31" s="780">
        <f t="shared" si="19"/>
        <v>5284</v>
      </c>
      <c r="K31" s="780">
        <f t="shared" si="19"/>
        <v>124</v>
      </c>
      <c r="L31" s="780">
        <f t="shared" si="19"/>
        <v>2716</v>
      </c>
      <c r="M31" s="780">
        <f t="shared" si="19"/>
        <v>2840</v>
      </c>
      <c r="N31" s="780">
        <f t="shared" si="19"/>
        <v>4</v>
      </c>
      <c r="O31" s="780">
        <f t="shared" si="19"/>
        <v>42</v>
      </c>
      <c r="P31" s="780">
        <f t="shared" si="19"/>
        <v>46</v>
      </c>
      <c r="Q31" s="780">
        <f t="shared" si="19"/>
        <v>1</v>
      </c>
      <c r="R31" s="780">
        <f t="shared" si="19"/>
        <v>38</v>
      </c>
      <c r="S31" s="780">
        <f t="shared" si="19"/>
        <v>39</v>
      </c>
      <c r="T31" s="780">
        <f t="shared" si="19"/>
        <v>285</v>
      </c>
      <c r="U31" s="780">
        <f t="shared" si="19"/>
        <v>8105</v>
      </c>
      <c r="V31" s="881">
        <f>T31+U31</f>
        <v>8390</v>
      </c>
      <c r="Y31" s="757" t="str">
        <f>IF(T31='Order of Birth B-7 12 13 14 15'!AA32,"TRUE","FALSE")</f>
        <v>TRUE</v>
      </c>
      <c r="Z31" s="757" t="str">
        <f>IF(U31='Order of Birth B-7 12 13 14 15'!BA32,"TRUE","FALSE")</f>
        <v>TRUE</v>
      </c>
    </row>
    <row r="32" spans="1:26" ht="15.75" thickBot="1"/>
    <row r="33" spans="1:26" ht="26.25">
      <c r="A33" s="871" t="s">
        <v>618</v>
      </c>
      <c r="B33" s="872"/>
      <c r="C33" s="872"/>
      <c r="D33" s="872"/>
      <c r="E33" s="872"/>
      <c r="F33" s="872"/>
      <c r="G33" s="872"/>
      <c r="H33" s="872"/>
      <c r="I33" s="872"/>
      <c r="J33" s="872"/>
      <c r="K33" s="872"/>
      <c r="L33" s="872"/>
      <c r="M33" s="872"/>
      <c r="N33" s="872"/>
      <c r="O33" s="872"/>
      <c r="P33" s="872"/>
      <c r="Q33" s="872"/>
      <c r="R33" s="872"/>
      <c r="S33" s="872"/>
      <c r="T33" s="872"/>
      <c r="U33" s="873" t="s">
        <v>21</v>
      </c>
      <c r="V33" s="874"/>
    </row>
    <row r="34" spans="1:26" ht="32.25" customHeight="1">
      <c r="A34" s="1478" t="s">
        <v>615</v>
      </c>
      <c r="B34" s="1479"/>
      <c r="C34" s="1479"/>
      <c r="D34" s="1479"/>
      <c r="E34" s="1479"/>
      <c r="F34" s="1479"/>
      <c r="G34" s="1479"/>
      <c r="H34" s="1479"/>
      <c r="I34" s="1479"/>
      <c r="J34" s="1479"/>
      <c r="K34" s="1479"/>
      <c r="L34" s="1479"/>
      <c r="M34" s="1479"/>
      <c r="N34" s="1479"/>
      <c r="O34" s="1479"/>
      <c r="P34" s="1479"/>
      <c r="Q34" s="1479"/>
      <c r="R34" s="1479"/>
      <c r="S34" s="1479"/>
      <c r="T34" s="1479"/>
      <c r="U34" s="1479"/>
      <c r="V34" s="1480"/>
    </row>
    <row r="35" spans="1:26">
      <c r="A35" s="1481" t="s">
        <v>310</v>
      </c>
      <c r="B35" s="1482"/>
      <c r="C35" s="1482"/>
      <c r="D35" s="1482"/>
      <c r="E35" s="1482"/>
      <c r="F35" s="1482"/>
      <c r="G35" s="1482"/>
      <c r="H35" s="1482"/>
      <c r="I35" s="1482"/>
      <c r="J35" s="1482"/>
      <c r="K35" s="1482"/>
      <c r="L35" s="1482"/>
      <c r="M35" s="1482"/>
      <c r="N35" s="1482"/>
      <c r="O35" s="1482"/>
      <c r="P35" s="1482"/>
      <c r="Q35" s="1482"/>
      <c r="R35" s="1482"/>
      <c r="S35" s="1482"/>
      <c r="T35" s="1482"/>
      <c r="U35" s="1482"/>
      <c r="V35" s="1483"/>
    </row>
    <row r="36" spans="1:26">
      <c r="A36" s="1484" t="s">
        <v>165</v>
      </c>
      <c r="B36" s="1482" t="s">
        <v>312</v>
      </c>
      <c r="C36" s="1482"/>
      <c r="D36" s="1482"/>
      <c r="E36" s="1482" t="s">
        <v>313</v>
      </c>
      <c r="F36" s="1482"/>
      <c r="G36" s="1482"/>
      <c r="H36" s="1482" t="s">
        <v>314</v>
      </c>
      <c r="I36" s="1482"/>
      <c r="J36" s="1482"/>
      <c r="K36" s="1482" t="s">
        <v>315</v>
      </c>
      <c r="L36" s="1482"/>
      <c r="M36" s="1482"/>
      <c r="N36" s="1482" t="s">
        <v>316</v>
      </c>
      <c r="O36" s="1482"/>
      <c r="P36" s="1482"/>
      <c r="Q36" s="1475" t="s">
        <v>616</v>
      </c>
      <c r="R36" s="1476"/>
      <c r="S36" s="1477"/>
      <c r="T36" s="1482" t="s">
        <v>6</v>
      </c>
      <c r="U36" s="1482"/>
      <c r="V36" s="1483"/>
    </row>
    <row r="37" spans="1:26">
      <c r="A37" s="1485"/>
      <c r="B37" s="875" t="s">
        <v>233</v>
      </c>
      <c r="C37" s="875" t="s">
        <v>232</v>
      </c>
      <c r="D37" s="875" t="s">
        <v>234</v>
      </c>
      <c r="E37" s="875" t="s">
        <v>233</v>
      </c>
      <c r="F37" s="875" t="s">
        <v>232</v>
      </c>
      <c r="G37" s="875" t="s">
        <v>234</v>
      </c>
      <c r="H37" s="875" t="s">
        <v>233</v>
      </c>
      <c r="I37" s="875" t="s">
        <v>232</v>
      </c>
      <c r="J37" s="875" t="s">
        <v>234</v>
      </c>
      <c r="K37" s="875" t="s">
        <v>233</v>
      </c>
      <c r="L37" s="875" t="s">
        <v>232</v>
      </c>
      <c r="M37" s="875" t="s">
        <v>234</v>
      </c>
      <c r="N37" s="875" t="s">
        <v>233</v>
      </c>
      <c r="O37" s="875" t="s">
        <v>232</v>
      </c>
      <c r="P37" s="875" t="s">
        <v>234</v>
      </c>
      <c r="Q37" s="875" t="s">
        <v>233</v>
      </c>
      <c r="R37" s="875" t="s">
        <v>232</v>
      </c>
      <c r="S37" s="875" t="s">
        <v>234</v>
      </c>
      <c r="T37" s="875" t="s">
        <v>233</v>
      </c>
      <c r="U37" s="875" t="s">
        <v>232</v>
      </c>
      <c r="V37" s="876" t="s">
        <v>234</v>
      </c>
    </row>
    <row r="38" spans="1:26" ht="15.75">
      <c r="A38" s="877" t="s">
        <v>183</v>
      </c>
      <c r="B38" s="780">
        <v>0</v>
      </c>
      <c r="C38" s="780">
        <v>0</v>
      </c>
      <c r="D38" s="780">
        <f t="shared" ref="D38:D46" si="20">B38+C38</f>
        <v>0</v>
      </c>
      <c r="E38" s="780">
        <v>0</v>
      </c>
      <c r="F38" s="780">
        <v>0</v>
      </c>
      <c r="G38" s="780">
        <f t="shared" ref="G38:G46" si="21">E38+F38</f>
        <v>0</v>
      </c>
      <c r="H38" s="780">
        <v>0</v>
      </c>
      <c r="I38" s="780">
        <v>0</v>
      </c>
      <c r="J38" s="780">
        <f t="shared" ref="J38:J46" si="22">H38+I38</f>
        <v>0</v>
      </c>
      <c r="K38" s="780">
        <v>0</v>
      </c>
      <c r="L38" s="780">
        <v>0</v>
      </c>
      <c r="M38" s="780">
        <f t="shared" ref="M38:M46" si="23">K38+L38</f>
        <v>0</v>
      </c>
      <c r="N38" s="780">
        <v>0</v>
      </c>
      <c r="O38" s="780">
        <v>0</v>
      </c>
      <c r="P38" s="780">
        <f t="shared" ref="P38:P46" si="24">N38+O38</f>
        <v>0</v>
      </c>
      <c r="Q38" s="780">
        <v>0</v>
      </c>
      <c r="R38" s="780">
        <v>0</v>
      </c>
      <c r="S38" s="780">
        <f t="shared" ref="S38:S46" si="25">Q38+R38</f>
        <v>0</v>
      </c>
      <c r="T38" s="752">
        <f>+B38+E38+H38+K38+N38+Q38</f>
        <v>0</v>
      </c>
      <c r="U38" s="752">
        <f t="shared" ref="U38:U46" si="26">+C38+F38+I38+L38+O38+R38</f>
        <v>0</v>
      </c>
      <c r="V38" s="752">
        <f t="shared" ref="V38:V46" si="27">+D38+G38+J38+M38+P38+S38</f>
        <v>0</v>
      </c>
      <c r="Y38" s="757" t="str">
        <f>IF(T38='Order of Birth B-7 12 13 14 15'!AA40,"TRUE","FALSE")</f>
        <v>TRUE</v>
      </c>
      <c r="Z38" s="757" t="str">
        <f>IF(U38='Order of Birth B-7 12 13 14 15'!BA40,"TRUE","FALSE")</f>
        <v>TRUE</v>
      </c>
    </row>
    <row r="39" spans="1:26" ht="15.75">
      <c r="A39" s="877" t="s">
        <v>167</v>
      </c>
      <c r="B39" s="780">
        <v>13</v>
      </c>
      <c r="C39" s="780">
        <v>15</v>
      </c>
      <c r="D39" s="780">
        <f t="shared" si="20"/>
        <v>28</v>
      </c>
      <c r="E39" s="780">
        <v>11</v>
      </c>
      <c r="F39" s="780">
        <v>37</v>
      </c>
      <c r="G39" s="780">
        <f t="shared" si="21"/>
        <v>48</v>
      </c>
      <c r="H39" s="780">
        <v>7</v>
      </c>
      <c r="I39" s="780">
        <v>209</v>
      </c>
      <c r="J39" s="780">
        <f t="shared" si="22"/>
        <v>216</v>
      </c>
      <c r="K39" s="780">
        <v>3</v>
      </c>
      <c r="L39" s="780">
        <v>107</v>
      </c>
      <c r="M39" s="780">
        <f t="shared" si="23"/>
        <v>110</v>
      </c>
      <c r="N39" s="780">
        <v>0</v>
      </c>
      <c r="O39" s="780">
        <v>0</v>
      </c>
      <c r="P39" s="780">
        <f t="shared" si="24"/>
        <v>0</v>
      </c>
      <c r="Q39" s="780">
        <v>0</v>
      </c>
      <c r="R39" s="780">
        <v>0</v>
      </c>
      <c r="S39" s="780">
        <f t="shared" si="25"/>
        <v>0</v>
      </c>
      <c r="T39" s="752">
        <f t="shared" ref="T39:T46" si="28">+B39+E39+H39+K39+N39+Q39</f>
        <v>34</v>
      </c>
      <c r="U39" s="752">
        <f t="shared" si="26"/>
        <v>368</v>
      </c>
      <c r="V39" s="752">
        <f t="shared" si="27"/>
        <v>402</v>
      </c>
      <c r="Y39" s="757" t="str">
        <f>IF(T39='Order of Birth B-7 12 13 14 15'!AA41,"TRUE","FALSE")</f>
        <v>TRUE</v>
      </c>
      <c r="Z39" s="757" t="str">
        <f>IF(U39='Order of Birth B-7 12 13 14 15'!BA41,"TRUE","FALSE")</f>
        <v>TRUE</v>
      </c>
    </row>
    <row r="40" spans="1:26" ht="15.75">
      <c r="A40" s="877" t="s">
        <v>168</v>
      </c>
      <c r="B40" s="780">
        <v>20</v>
      </c>
      <c r="C40" s="780">
        <v>21</v>
      </c>
      <c r="D40" s="780">
        <f t="shared" si="20"/>
        <v>41</v>
      </c>
      <c r="E40" s="780">
        <v>171</v>
      </c>
      <c r="F40" s="780">
        <v>87</v>
      </c>
      <c r="G40" s="780">
        <f t="shared" si="21"/>
        <v>258</v>
      </c>
      <c r="H40" s="780">
        <v>205</v>
      </c>
      <c r="I40" s="780">
        <v>2831</v>
      </c>
      <c r="J40" s="780">
        <f t="shared" si="22"/>
        <v>3036</v>
      </c>
      <c r="K40" s="780">
        <v>43</v>
      </c>
      <c r="L40" s="780">
        <v>3144</v>
      </c>
      <c r="M40" s="780">
        <f t="shared" si="23"/>
        <v>3187</v>
      </c>
      <c r="N40" s="780">
        <v>2</v>
      </c>
      <c r="O40" s="780">
        <v>1</v>
      </c>
      <c r="P40" s="780">
        <f t="shared" si="24"/>
        <v>3</v>
      </c>
      <c r="Q40" s="780">
        <v>1</v>
      </c>
      <c r="R40" s="780">
        <v>18</v>
      </c>
      <c r="S40" s="780">
        <f t="shared" si="25"/>
        <v>19</v>
      </c>
      <c r="T40" s="752">
        <f t="shared" si="28"/>
        <v>442</v>
      </c>
      <c r="U40" s="752">
        <f t="shared" si="26"/>
        <v>6102</v>
      </c>
      <c r="V40" s="752">
        <f t="shared" si="27"/>
        <v>6544</v>
      </c>
      <c r="Y40" s="757" t="str">
        <f>IF(T40='Order of Birth B-7 12 13 14 15'!AA42,"TRUE","FALSE")</f>
        <v>TRUE</v>
      </c>
      <c r="Z40" s="757" t="str">
        <f>IF(U40='Order of Birth B-7 12 13 14 15'!BA42,"TRUE","FALSE")</f>
        <v>TRUE</v>
      </c>
    </row>
    <row r="41" spans="1:26" ht="15.75">
      <c r="A41" s="877" t="s">
        <v>169</v>
      </c>
      <c r="B41" s="780">
        <v>4</v>
      </c>
      <c r="C41" s="780">
        <v>16</v>
      </c>
      <c r="D41" s="780">
        <f t="shared" si="20"/>
        <v>20</v>
      </c>
      <c r="E41" s="780">
        <v>13</v>
      </c>
      <c r="F41" s="780">
        <v>105</v>
      </c>
      <c r="G41" s="780">
        <f t="shared" si="21"/>
        <v>118</v>
      </c>
      <c r="H41" s="780">
        <v>241</v>
      </c>
      <c r="I41" s="780">
        <v>4653</v>
      </c>
      <c r="J41" s="780">
        <f t="shared" si="22"/>
        <v>4894</v>
      </c>
      <c r="K41" s="780">
        <v>289</v>
      </c>
      <c r="L41" s="780">
        <v>2720</v>
      </c>
      <c r="M41" s="780">
        <f t="shared" si="23"/>
        <v>3009</v>
      </c>
      <c r="N41" s="780">
        <v>0</v>
      </c>
      <c r="O41" s="780">
        <v>1</v>
      </c>
      <c r="P41" s="780">
        <f t="shared" si="24"/>
        <v>1</v>
      </c>
      <c r="Q41" s="780">
        <v>1</v>
      </c>
      <c r="R41" s="780">
        <v>46</v>
      </c>
      <c r="S41" s="780">
        <f t="shared" si="25"/>
        <v>47</v>
      </c>
      <c r="T41" s="752">
        <f t="shared" si="28"/>
        <v>548</v>
      </c>
      <c r="U41" s="752">
        <f t="shared" si="26"/>
        <v>7541</v>
      </c>
      <c r="V41" s="752">
        <f t="shared" si="27"/>
        <v>8089</v>
      </c>
      <c r="Y41" s="757" t="str">
        <f>IF(T41='Order of Birth B-7 12 13 14 15'!AA43,"TRUE","FALSE")</f>
        <v>TRUE</v>
      </c>
      <c r="Z41" s="757" t="str">
        <f>IF(U41='Order of Birth B-7 12 13 14 15'!BA43,"TRUE","FALSE")</f>
        <v>TRUE</v>
      </c>
    </row>
    <row r="42" spans="1:26" ht="15.75">
      <c r="A42" s="877" t="s">
        <v>170</v>
      </c>
      <c r="B42" s="780">
        <v>3</v>
      </c>
      <c r="C42" s="780">
        <v>35</v>
      </c>
      <c r="D42" s="780">
        <f t="shared" si="20"/>
        <v>38</v>
      </c>
      <c r="E42" s="780">
        <v>14</v>
      </c>
      <c r="F42" s="780">
        <v>143</v>
      </c>
      <c r="G42" s="780">
        <f t="shared" si="21"/>
        <v>157</v>
      </c>
      <c r="H42" s="780">
        <v>73</v>
      </c>
      <c r="I42" s="780">
        <v>2228</v>
      </c>
      <c r="J42" s="780">
        <f t="shared" si="22"/>
        <v>2301</v>
      </c>
      <c r="K42" s="780">
        <v>155</v>
      </c>
      <c r="L42" s="780">
        <v>1649</v>
      </c>
      <c r="M42" s="780">
        <f t="shared" si="23"/>
        <v>1804</v>
      </c>
      <c r="N42" s="780">
        <v>0</v>
      </c>
      <c r="O42" s="780">
        <v>2</v>
      </c>
      <c r="P42" s="780">
        <f t="shared" si="24"/>
        <v>2</v>
      </c>
      <c r="Q42" s="780">
        <v>8</v>
      </c>
      <c r="R42" s="780">
        <v>30</v>
      </c>
      <c r="S42" s="780">
        <f t="shared" si="25"/>
        <v>38</v>
      </c>
      <c r="T42" s="752">
        <f t="shared" si="28"/>
        <v>253</v>
      </c>
      <c r="U42" s="752">
        <f t="shared" si="26"/>
        <v>4087</v>
      </c>
      <c r="V42" s="752">
        <f t="shared" si="27"/>
        <v>4340</v>
      </c>
      <c r="Y42" s="757" t="str">
        <f>IF(T42='Order of Birth B-7 12 13 14 15'!AA44,"TRUE","FALSE")</f>
        <v>TRUE</v>
      </c>
      <c r="Z42" s="757" t="str">
        <f>IF(U42='Order of Birth B-7 12 13 14 15'!BA44,"TRUE","FALSE")</f>
        <v>TRUE</v>
      </c>
    </row>
    <row r="43" spans="1:26" ht="15.75">
      <c r="A43" s="877" t="s">
        <v>171</v>
      </c>
      <c r="B43" s="780">
        <v>1</v>
      </c>
      <c r="C43" s="780">
        <v>25</v>
      </c>
      <c r="D43" s="780">
        <f t="shared" si="20"/>
        <v>26</v>
      </c>
      <c r="E43" s="780">
        <v>6</v>
      </c>
      <c r="F43" s="780">
        <v>26</v>
      </c>
      <c r="G43" s="780">
        <f t="shared" si="21"/>
        <v>32</v>
      </c>
      <c r="H43" s="780">
        <v>41</v>
      </c>
      <c r="I43" s="780">
        <v>876</v>
      </c>
      <c r="J43" s="780">
        <f t="shared" si="22"/>
        <v>917</v>
      </c>
      <c r="K43" s="780">
        <v>31</v>
      </c>
      <c r="L43" s="780">
        <v>59</v>
      </c>
      <c r="M43" s="780">
        <f t="shared" si="23"/>
        <v>90</v>
      </c>
      <c r="N43" s="780">
        <v>1</v>
      </c>
      <c r="O43" s="780">
        <v>2</v>
      </c>
      <c r="P43" s="780">
        <f t="shared" si="24"/>
        <v>3</v>
      </c>
      <c r="Q43" s="780">
        <v>3</v>
      </c>
      <c r="R43" s="780">
        <v>28</v>
      </c>
      <c r="S43" s="780">
        <f t="shared" si="25"/>
        <v>31</v>
      </c>
      <c r="T43" s="752">
        <f t="shared" si="28"/>
        <v>83</v>
      </c>
      <c r="U43" s="752">
        <f t="shared" si="26"/>
        <v>1016</v>
      </c>
      <c r="V43" s="752">
        <f t="shared" si="27"/>
        <v>1099</v>
      </c>
      <c r="Y43" s="757" t="str">
        <f>IF(T43='Order of Birth B-7 12 13 14 15'!AA45,"TRUE","FALSE")</f>
        <v>TRUE</v>
      </c>
      <c r="Z43" s="757" t="str">
        <f>IF(U43='Order of Birth B-7 12 13 14 15'!BA45,"TRUE","FALSE")</f>
        <v>TRUE</v>
      </c>
    </row>
    <row r="44" spans="1:26" ht="15.75">
      <c r="A44" s="877" t="s">
        <v>172</v>
      </c>
      <c r="B44" s="780">
        <v>0</v>
      </c>
      <c r="C44" s="780">
        <v>37</v>
      </c>
      <c r="D44" s="780">
        <f t="shared" si="20"/>
        <v>37</v>
      </c>
      <c r="E44" s="780">
        <v>1</v>
      </c>
      <c r="F44" s="780">
        <v>40</v>
      </c>
      <c r="G44" s="780">
        <f t="shared" si="21"/>
        <v>41</v>
      </c>
      <c r="H44" s="780">
        <v>2</v>
      </c>
      <c r="I44" s="780">
        <v>22</v>
      </c>
      <c r="J44" s="780">
        <f t="shared" si="22"/>
        <v>24</v>
      </c>
      <c r="K44" s="780">
        <v>8</v>
      </c>
      <c r="L44" s="780">
        <v>22</v>
      </c>
      <c r="M44" s="780">
        <f t="shared" si="23"/>
        <v>30</v>
      </c>
      <c r="N44" s="780">
        <v>0</v>
      </c>
      <c r="O44" s="780">
        <v>2</v>
      </c>
      <c r="P44" s="780">
        <f t="shared" si="24"/>
        <v>2</v>
      </c>
      <c r="Q44" s="780">
        <v>1</v>
      </c>
      <c r="R44" s="780">
        <v>0</v>
      </c>
      <c r="S44" s="780">
        <f t="shared" si="25"/>
        <v>1</v>
      </c>
      <c r="T44" s="752">
        <f t="shared" si="28"/>
        <v>12</v>
      </c>
      <c r="U44" s="752">
        <f t="shared" si="26"/>
        <v>123</v>
      </c>
      <c r="V44" s="752">
        <f t="shared" si="27"/>
        <v>135</v>
      </c>
      <c r="Y44" s="757" t="str">
        <f>IF(T44='Order of Birth B-7 12 13 14 15'!AA46,"TRUE","FALSE")</f>
        <v>TRUE</v>
      </c>
      <c r="Z44" s="757" t="str">
        <f>IF(U44='Order of Birth B-7 12 13 14 15'!BA46,"TRUE","FALSE")</f>
        <v>TRUE</v>
      </c>
    </row>
    <row r="45" spans="1:26" ht="15.75">
      <c r="A45" s="877" t="s">
        <v>617</v>
      </c>
      <c r="B45" s="780">
        <v>0</v>
      </c>
      <c r="C45" s="780">
        <v>5</v>
      </c>
      <c r="D45" s="780">
        <f t="shared" si="20"/>
        <v>5</v>
      </c>
      <c r="E45" s="780">
        <v>6</v>
      </c>
      <c r="F45" s="780">
        <v>10</v>
      </c>
      <c r="G45" s="780">
        <f t="shared" si="21"/>
        <v>16</v>
      </c>
      <c r="H45" s="780">
        <v>5</v>
      </c>
      <c r="I45" s="780">
        <v>9</v>
      </c>
      <c r="J45" s="780">
        <f t="shared" si="22"/>
        <v>14</v>
      </c>
      <c r="K45" s="780">
        <v>1</v>
      </c>
      <c r="L45" s="780">
        <v>7</v>
      </c>
      <c r="M45" s="780">
        <f t="shared" si="23"/>
        <v>8</v>
      </c>
      <c r="N45" s="780">
        <v>0</v>
      </c>
      <c r="O45" s="780">
        <v>1</v>
      </c>
      <c r="P45" s="780">
        <f t="shared" si="24"/>
        <v>1</v>
      </c>
      <c r="Q45" s="780">
        <v>0</v>
      </c>
      <c r="R45" s="780">
        <v>0</v>
      </c>
      <c r="S45" s="780">
        <f t="shared" si="25"/>
        <v>0</v>
      </c>
      <c r="T45" s="752">
        <f t="shared" si="28"/>
        <v>12</v>
      </c>
      <c r="U45" s="752">
        <f t="shared" si="26"/>
        <v>32</v>
      </c>
      <c r="V45" s="752">
        <f t="shared" si="27"/>
        <v>44</v>
      </c>
      <c r="Y45" s="757" t="str">
        <f>IF(T45='Order of Birth B-7 12 13 14 15'!AA47,"TRUE","FALSE")</f>
        <v>TRUE</v>
      </c>
      <c r="Z45" s="757" t="str">
        <f>IF(U45='Order of Birth B-7 12 13 14 15'!BA47,"TRUE","FALSE")</f>
        <v>TRUE</v>
      </c>
    </row>
    <row r="46" spans="1:26" ht="15.75">
      <c r="A46" s="877" t="s">
        <v>616</v>
      </c>
      <c r="B46" s="780"/>
      <c r="C46" s="780"/>
      <c r="D46" s="780">
        <f t="shared" si="20"/>
        <v>0</v>
      </c>
      <c r="E46" s="780"/>
      <c r="F46" s="780"/>
      <c r="G46" s="780">
        <f t="shared" si="21"/>
        <v>0</v>
      </c>
      <c r="H46" s="780"/>
      <c r="I46" s="780"/>
      <c r="J46" s="780">
        <f t="shared" si="22"/>
        <v>0</v>
      </c>
      <c r="K46" s="780"/>
      <c r="L46" s="780"/>
      <c r="M46" s="780">
        <f t="shared" si="23"/>
        <v>0</v>
      </c>
      <c r="N46" s="780"/>
      <c r="O46" s="780"/>
      <c r="P46" s="780">
        <f t="shared" si="24"/>
        <v>0</v>
      </c>
      <c r="Q46" s="780"/>
      <c r="R46" s="780"/>
      <c r="S46" s="780">
        <f t="shared" si="25"/>
        <v>0</v>
      </c>
      <c r="T46" s="752">
        <f t="shared" si="28"/>
        <v>0</v>
      </c>
      <c r="U46" s="752">
        <f t="shared" si="26"/>
        <v>0</v>
      </c>
      <c r="V46" s="752">
        <f t="shared" si="27"/>
        <v>0</v>
      </c>
      <c r="Y46" s="757"/>
      <c r="Z46" s="757"/>
    </row>
    <row r="47" spans="1:26" ht="16.5" thickBot="1">
      <c r="A47" s="878" t="s">
        <v>6</v>
      </c>
      <c r="B47" s="780">
        <f t="shared" ref="B47:V47" si="29">SUM(B38:B46)</f>
        <v>41</v>
      </c>
      <c r="C47" s="780">
        <f t="shared" si="29"/>
        <v>154</v>
      </c>
      <c r="D47" s="780">
        <f t="shared" si="29"/>
        <v>195</v>
      </c>
      <c r="E47" s="780">
        <f t="shared" si="29"/>
        <v>222</v>
      </c>
      <c r="F47" s="780">
        <f t="shared" si="29"/>
        <v>448</v>
      </c>
      <c r="G47" s="780">
        <f t="shared" si="29"/>
        <v>670</v>
      </c>
      <c r="H47" s="780">
        <f t="shared" si="29"/>
        <v>574</v>
      </c>
      <c r="I47" s="780">
        <f t="shared" si="29"/>
        <v>10828</v>
      </c>
      <c r="J47" s="780">
        <f t="shared" si="29"/>
        <v>11402</v>
      </c>
      <c r="K47" s="780">
        <f t="shared" si="29"/>
        <v>530</v>
      </c>
      <c r="L47" s="780">
        <f t="shared" si="29"/>
        <v>7708</v>
      </c>
      <c r="M47" s="780">
        <f t="shared" si="29"/>
        <v>8238</v>
      </c>
      <c r="N47" s="780">
        <f t="shared" si="29"/>
        <v>3</v>
      </c>
      <c r="O47" s="780">
        <f t="shared" si="29"/>
        <v>9</v>
      </c>
      <c r="P47" s="780">
        <f t="shared" si="29"/>
        <v>12</v>
      </c>
      <c r="Q47" s="780">
        <f t="shared" si="29"/>
        <v>14</v>
      </c>
      <c r="R47" s="780">
        <f t="shared" si="29"/>
        <v>122</v>
      </c>
      <c r="S47" s="780">
        <f t="shared" si="29"/>
        <v>136</v>
      </c>
      <c r="T47" s="780">
        <f t="shared" si="29"/>
        <v>1384</v>
      </c>
      <c r="U47" s="780">
        <f t="shared" si="29"/>
        <v>19269</v>
      </c>
      <c r="V47" s="780">
        <f t="shared" si="29"/>
        <v>20653</v>
      </c>
      <c r="Y47" s="757" t="str">
        <f>IF(T47='Order of Birth B-7 12 13 14 15'!AA48,"TRUE","FALSE")</f>
        <v>TRUE</v>
      </c>
      <c r="Z47" s="757" t="str">
        <f>IF(U47='Order of Birth B-7 12 13 14 15'!BA48,"TRUE","FALSE")</f>
        <v>TRUE</v>
      </c>
    </row>
    <row r="48" spans="1:26" ht="15.75" thickBot="1"/>
    <row r="49" spans="1:26" ht="26.25">
      <c r="A49" s="880" t="s">
        <v>618</v>
      </c>
      <c r="B49" s="872"/>
      <c r="C49" s="872"/>
      <c r="D49" s="872"/>
      <c r="E49" s="872"/>
      <c r="F49" s="872"/>
      <c r="G49" s="872"/>
      <c r="H49" s="872"/>
      <c r="I49" s="872"/>
      <c r="J49" s="872"/>
      <c r="K49" s="872"/>
      <c r="L49" s="872"/>
      <c r="M49" s="872"/>
      <c r="N49" s="872"/>
      <c r="O49" s="872"/>
      <c r="P49" s="872"/>
      <c r="Q49" s="872"/>
      <c r="R49" s="872"/>
      <c r="S49" s="872"/>
      <c r="T49" s="872"/>
      <c r="U49" s="873" t="s">
        <v>25</v>
      </c>
      <c r="V49" s="874"/>
    </row>
    <row r="50" spans="1:26" ht="24.75" customHeight="1">
      <c r="A50" s="1478" t="s">
        <v>615</v>
      </c>
      <c r="B50" s="1479"/>
      <c r="C50" s="1479"/>
      <c r="D50" s="1479"/>
      <c r="E50" s="1479"/>
      <c r="F50" s="1479"/>
      <c r="G50" s="1479"/>
      <c r="H50" s="1479"/>
      <c r="I50" s="1479"/>
      <c r="J50" s="1479"/>
      <c r="K50" s="1479"/>
      <c r="L50" s="1479"/>
      <c r="M50" s="1479"/>
      <c r="N50" s="1479"/>
      <c r="O50" s="1479"/>
      <c r="P50" s="1479"/>
      <c r="Q50" s="1479"/>
      <c r="R50" s="1479"/>
      <c r="S50" s="1479"/>
      <c r="T50" s="1479"/>
      <c r="U50" s="1479"/>
      <c r="V50" s="1480"/>
    </row>
    <row r="51" spans="1:26">
      <c r="A51" s="1481" t="s">
        <v>310</v>
      </c>
      <c r="B51" s="1482"/>
      <c r="C51" s="1482"/>
      <c r="D51" s="1482"/>
      <c r="E51" s="1482"/>
      <c r="F51" s="1482"/>
      <c r="G51" s="1482"/>
      <c r="H51" s="1482"/>
      <c r="I51" s="1482"/>
      <c r="J51" s="1482"/>
      <c r="K51" s="1482"/>
      <c r="L51" s="1482"/>
      <c r="M51" s="1482"/>
      <c r="N51" s="1482"/>
      <c r="O51" s="1482"/>
      <c r="P51" s="1482"/>
      <c r="Q51" s="1482"/>
      <c r="R51" s="1482"/>
      <c r="S51" s="1482"/>
      <c r="T51" s="1482"/>
      <c r="U51" s="1482"/>
      <c r="V51" s="1483"/>
    </row>
    <row r="52" spans="1:26">
      <c r="A52" s="1484" t="s">
        <v>165</v>
      </c>
      <c r="B52" s="1482" t="s">
        <v>312</v>
      </c>
      <c r="C52" s="1482"/>
      <c r="D52" s="1482"/>
      <c r="E52" s="1482" t="s">
        <v>313</v>
      </c>
      <c r="F52" s="1482"/>
      <c r="G52" s="1482"/>
      <c r="H52" s="1482" t="s">
        <v>314</v>
      </c>
      <c r="I52" s="1482"/>
      <c r="J52" s="1482"/>
      <c r="K52" s="1482" t="s">
        <v>315</v>
      </c>
      <c r="L52" s="1482"/>
      <c r="M52" s="1482"/>
      <c r="N52" s="1482" t="s">
        <v>316</v>
      </c>
      <c r="O52" s="1482"/>
      <c r="P52" s="1482"/>
      <c r="Q52" s="1475" t="s">
        <v>616</v>
      </c>
      <c r="R52" s="1476"/>
      <c r="S52" s="1477"/>
      <c r="T52" s="1482" t="s">
        <v>6</v>
      </c>
      <c r="U52" s="1482"/>
      <c r="V52" s="1483"/>
    </row>
    <row r="53" spans="1:26">
      <c r="A53" s="1485"/>
      <c r="B53" s="875" t="s">
        <v>233</v>
      </c>
      <c r="C53" s="875" t="s">
        <v>232</v>
      </c>
      <c r="D53" s="875" t="s">
        <v>234</v>
      </c>
      <c r="E53" s="875" t="s">
        <v>233</v>
      </c>
      <c r="F53" s="875" t="s">
        <v>232</v>
      </c>
      <c r="G53" s="875" t="s">
        <v>234</v>
      </c>
      <c r="H53" s="875" t="s">
        <v>233</v>
      </c>
      <c r="I53" s="875" t="s">
        <v>232</v>
      </c>
      <c r="J53" s="875" t="s">
        <v>234</v>
      </c>
      <c r="K53" s="875" t="s">
        <v>233</v>
      </c>
      <c r="L53" s="875" t="s">
        <v>232</v>
      </c>
      <c r="M53" s="875" t="s">
        <v>234</v>
      </c>
      <c r="N53" s="875" t="s">
        <v>233</v>
      </c>
      <c r="O53" s="875" t="s">
        <v>232</v>
      </c>
      <c r="P53" s="875" t="s">
        <v>234</v>
      </c>
      <c r="Q53" s="875" t="s">
        <v>233</v>
      </c>
      <c r="R53" s="875" t="s">
        <v>232</v>
      </c>
      <c r="S53" s="875" t="s">
        <v>234</v>
      </c>
      <c r="T53" s="875" t="s">
        <v>233</v>
      </c>
      <c r="U53" s="875" t="s">
        <v>232</v>
      </c>
      <c r="V53" s="876" t="s">
        <v>234</v>
      </c>
    </row>
    <row r="54" spans="1:26" ht="15.75">
      <c r="A54" s="877" t="s">
        <v>183</v>
      </c>
      <c r="B54" s="780"/>
      <c r="C54" s="780">
        <v>0</v>
      </c>
      <c r="D54" s="780">
        <f>B54+C54</f>
        <v>0</v>
      </c>
      <c r="E54" s="780"/>
      <c r="F54" s="780"/>
      <c r="G54" s="780">
        <f>E54+F54</f>
        <v>0</v>
      </c>
      <c r="H54" s="780"/>
      <c r="I54" s="780"/>
      <c r="J54" s="780">
        <f>H54+I54</f>
        <v>0</v>
      </c>
      <c r="K54" s="780"/>
      <c r="L54" s="780"/>
      <c r="M54" s="780">
        <f>K54+L54</f>
        <v>0</v>
      </c>
      <c r="N54" s="780"/>
      <c r="O54" s="780"/>
      <c r="P54" s="780">
        <f>N54+O54</f>
        <v>0</v>
      </c>
      <c r="Q54" s="780"/>
      <c r="R54" s="780"/>
      <c r="S54" s="780">
        <f>Q54+R54</f>
        <v>0</v>
      </c>
      <c r="T54" s="752">
        <f>+B54+E54+H54+K54+N54+Q54</f>
        <v>0</v>
      </c>
      <c r="U54" s="752">
        <f t="shared" ref="U54:U62" si="30">+C54+F54+I54+L54+O54+R54</f>
        <v>0</v>
      </c>
      <c r="V54" s="752">
        <f t="shared" ref="V54:V62" si="31">+D54+G54+J54+M54+P54+S54</f>
        <v>0</v>
      </c>
      <c r="Y54" s="757" t="str">
        <f>IF(T54='Order of Birth B-7 12 13 14 15'!AA56,"TRUE","FALSE")</f>
        <v>TRUE</v>
      </c>
      <c r="Z54" s="757" t="str">
        <f>IF(U54='Order of Birth B-7 12 13 14 15'!BA56,"TRUE","FALSE")</f>
        <v>TRUE</v>
      </c>
    </row>
    <row r="55" spans="1:26" ht="15.75">
      <c r="A55" s="877" t="s">
        <v>167</v>
      </c>
      <c r="B55" s="780">
        <v>2</v>
      </c>
      <c r="C55" s="780">
        <v>58</v>
      </c>
      <c r="D55" s="780">
        <f t="shared" ref="D55:D62" si="32">B55+C55</f>
        <v>60</v>
      </c>
      <c r="E55" s="780">
        <v>2</v>
      </c>
      <c r="F55" s="780">
        <v>84</v>
      </c>
      <c r="G55" s="780">
        <f t="shared" ref="G55:G62" si="33">E55+F55</f>
        <v>86</v>
      </c>
      <c r="H55" s="780">
        <v>40</v>
      </c>
      <c r="I55" s="780">
        <v>105</v>
      </c>
      <c r="J55" s="780">
        <f t="shared" ref="J55:J62" si="34">H55+I55</f>
        <v>145</v>
      </c>
      <c r="K55" s="780">
        <v>23</v>
      </c>
      <c r="L55" s="780">
        <v>40</v>
      </c>
      <c r="M55" s="780">
        <f t="shared" ref="M55:M62" si="35">K55+L55</f>
        <v>63</v>
      </c>
      <c r="N55" s="780">
        <v>1</v>
      </c>
      <c r="O55" s="780">
        <v>9</v>
      </c>
      <c r="P55" s="780">
        <f t="shared" ref="P55:P62" si="36">N55+O55</f>
        <v>10</v>
      </c>
      <c r="Q55" s="780"/>
      <c r="R55" s="780">
        <v>16</v>
      </c>
      <c r="S55" s="780">
        <f t="shared" ref="S55:S62" si="37">Q55+R55</f>
        <v>16</v>
      </c>
      <c r="T55" s="752">
        <f t="shared" ref="T55:T62" si="38">+B55+E55+H55+K55+N55+Q55</f>
        <v>68</v>
      </c>
      <c r="U55" s="752">
        <f t="shared" si="30"/>
        <v>312</v>
      </c>
      <c r="V55" s="752">
        <f t="shared" si="31"/>
        <v>380</v>
      </c>
      <c r="Y55" s="757" t="str">
        <f>IF(T55='Order of Birth B-7 12 13 14 15'!AA57,"TRUE","FALSE")</f>
        <v>TRUE</v>
      </c>
      <c r="Z55" s="757" t="str">
        <f>IF(U55='Order of Birth B-7 12 13 14 15'!BA57,"TRUE","FALSE")</f>
        <v>TRUE</v>
      </c>
    </row>
    <row r="56" spans="1:26" ht="15.75">
      <c r="A56" s="877" t="s">
        <v>168</v>
      </c>
      <c r="B56" s="780"/>
      <c r="C56" s="780">
        <v>55</v>
      </c>
      <c r="D56" s="780">
        <f t="shared" si="32"/>
        <v>55</v>
      </c>
      <c r="E56" s="780">
        <v>1</v>
      </c>
      <c r="F56" s="780">
        <v>109</v>
      </c>
      <c r="G56" s="780">
        <f t="shared" si="33"/>
        <v>110</v>
      </c>
      <c r="H56" s="780">
        <v>134</v>
      </c>
      <c r="I56" s="780">
        <v>1921</v>
      </c>
      <c r="J56" s="780">
        <f t="shared" si="34"/>
        <v>2055</v>
      </c>
      <c r="K56" s="780">
        <v>429</v>
      </c>
      <c r="L56" s="780">
        <v>1214</v>
      </c>
      <c r="M56" s="780">
        <f t="shared" si="35"/>
        <v>1643</v>
      </c>
      <c r="N56" s="780">
        <v>5</v>
      </c>
      <c r="O56" s="780">
        <v>23</v>
      </c>
      <c r="P56" s="780">
        <f t="shared" si="36"/>
        <v>28</v>
      </c>
      <c r="Q56" s="780">
        <v>1</v>
      </c>
      <c r="R56" s="780">
        <v>21</v>
      </c>
      <c r="S56" s="780">
        <f t="shared" si="37"/>
        <v>22</v>
      </c>
      <c r="T56" s="752">
        <f t="shared" si="38"/>
        <v>570</v>
      </c>
      <c r="U56" s="752">
        <f t="shared" si="30"/>
        <v>3343</v>
      </c>
      <c r="V56" s="752">
        <f t="shared" si="31"/>
        <v>3913</v>
      </c>
      <c r="Y56" s="757" t="str">
        <f>IF(T56='Order of Birth B-7 12 13 14 15'!AA58,"TRUE","FALSE")</f>
        <v>TRUE</v>
      </c>
      <c r="Z56" s="757" t="str">
        <f>IF(U56='Order of Birth B-7 12 13 14 15'!BA58,"TRUE","FALSE")</f>
        <v>TRUE</v>
      </c>
    </row>
    <row r="57" spans="1:26" ht="15.75">
      <c r="A57" s="877" t="s">
        <v>169</v>
      </c>
      <c r="B57" s="780"/>
      <c r="C57" s="780">
        <v>29</v>
      </c>
      <c r="D57" s="780">
        <f t="shared" si="32"/>
        <v>29</v>
      </c>
      <c r="E57" s="780">
        <v>1</v>
      </c>
      <c r="F57" s="780">
        <v>98</v>
      </c>
      <c r="G57" s="780">
        <f t="shared" si="33"/>
        <v>99</v>
      </c>
      <c r="H57" s="780">
        <v>105</v>
      </c>
      <c r="I57" s="780">
        <v>1914</v>
      </c>
      <c r="J57" s="780">
        <f t="shared" si="34"/>
        <v>2019</v>
      </c>
      <c r="K57" s="780">
        <v>343</v>
      </c>
      <c r="L57" s="780">
        <v>1450</v>
      </c>
      <c r="M57" s="780">
        <f t="shared" si="35"/>
        <v>1793</v>
      </c>
      <c r="N57" s="780">
        <v>4</v>
      </c>
      <c r="O57" s="780">
        <v>28</v>
      </c>
      <c r="P57" s="780">
        <f t="shared" si="36"/>
        <v>32</v>
      </c>
      <c r="Q57" s="780">
        <v>1</v>
      </c>
      <c r="R57" s="780">
        <v>13</v>
      </c>
      <c r="S57" s="780">
        <f t="shared" si="37"/>
        <v>14</v>
      </c>
      <c r="T57" s="752">
        <f t="shared" si="38"/>
        <v>454</v>
      </c>
      <c r="U57" s="752">
        <f t="shared" si="30"/>
        <v>3532</v>
      </c>
      <c r="V57" s="752">
        <f t="shared" si="31"/>
        <v>3986</v>
      </c>
      <c r="Y57" s="757" t="str">
        <f>IF(T57='Order of Birth B-7 12 13 14 15'!AA59,"TRUE","FALSE")</f>
        <v>TRUE</v>
      </c>
      <c r="Z57" s="757" t="str">
        <f>IF(U57='Order of Birth B-7 12 13 14 15'!BA59,"TRUE","FALSE")</f>
        <v>TRUE</v>
      </c>
    </row>
    <row r="58" spans="1:26" ht="15.75">
      <c r="A58" s="877" t="s">
        <v>170</v>
      </c>
      <c r="B58" s="780"/>
      <c r="C58" s="780">
        <v>20</v>
      </c>
      <c r="D58" s="780">
        <f t="shared" si="32"/>
        <v>20</v>
      </c>
      <c r="E58" s="780">
        <v>1</v>
      </c>
      <c r="F58" s="780">
        <v>35</v>
      </c>
      <c r="G58" s="780">
        <f t="shared" si="33"/>
        <v>36</v>
      </c>
      <c r="H58" s="780">
        <v>72</v>
      </c>
      <c r="I58" s="780">
        <v>998</v>
      </c>
      <c r="J58" s="780">
        <f t="shared" si="34"/>
        <v>1070</v>
      </c>
      <c r="K58" s="780">
        <v>125</v>
      </c>
      <c r="L58" s="780">
        <v>777</v>
      </c>
      <c r="M58" s="780">
        <f t="shared" si="35"/>
        <v>902</v>
      </c>
      <c r="N58" s="780">
        <v>4</v>
      </c>
      <c r="O58" s="780">
        <v>22</v>
      </c>
      <c r="P58" s="780">
        <f t="shared" si="36"/>
        <v>26</v>
      </c>
      <c r="Q58" s="780"/>
      <c r="R58" s="780">
        <v>18</v>
      </c>
      <c r="S58" s="780">
        <f t="shared" si="37"/>
        <v>18</v>
      </c>
      <c r="T58" s="752">
        <f t="shared" si="38"/>
        <v>202</v>
      </c>
      <c r="U58" s="752">
        <f t="shared" si="30"/>
        <v>1870</v>
      </c>
      <c r="V58" s="752">
        <f t="shared" si="31"/>
        <v>2072</v>
      </c>
      <c r="Y58" s="757" t="str">
        <f>IF(T58='Order of Birth B-7 12 13 14 15'!AA60,"TRUE","FALSE")</f>
        <v>TRUE</v>
      </c>
      <c r="Z58" s="757" t="str">
        <f>IF(U58='Order of Birth B-7 12 13 14 15'!BA60,"TRUE","FALSE")</f>
        <v>TRUE</v>
      </c>
    </row>
    <row r="59" spans="1:26" ht="15.75">
      <c r="A59" s="877" t="s">
        <v>171</v>
      </c>
      <c r="B59" s="780"/>
      <c r="C59" s="780">
        <v>9</v>
      </c>
      <c r="D59" s="780">
        <f t="shared" si="32"/>
        <v>9</v>
      </c>
      <c r="E59" s="780">
        <v>0</v>
      </c>
      <c r="F59" s="780">
        <v>4</v>
      </c>
      <c r="G59" s="780">
        <f t="shared" si="33"/>
        <v>4</v>
      </c>
      <c r="H59" s="780">
        <v>25</v>
      </c>
      <c r="I59" s="780">
        <v>273</v>
      </c>
      <c r="J59" s="780">
        <f t="shared" si="34"/>
        <v>298</v>
      </c>
      <c r="K59" s="780">
        <v>14</v>
      </c>
      <c r="L59" s="780">
        <v>186</v>
      </c>
      <c r="M59" s="780">
        <f t="shared" si="35"/>
        <v>200</v>
      </c>
      <c r="N59" s="780">
        <v>1</v>
      </c>
      <c r="O59" s="780">
        <v>12</v>
      </c>
      <c r="P59" s="780">
        <f t="shared" si="36"/>
        <v>13</v>
      </c>
      <c r="Q59" s="780"/>
      <c r="R59" s="780">
        <v>12</v>
      </c>
      <c r="S59" s="780">
        <f t="shared" si="37"/>
        <v>12</v>
      </c>
      <c r="T59" s="752">
        <f t="shared" si="38"/>
        <v>40</v>
      </c>
      <c r="U59" s="752">
        <f t="shared" si="30"/>
        <v>496</v>
      </c>
      <c r="V59" s="752">
        <f t="shared" si="31"/>
        <v>536</v>
      </c>
      <c r="Y59" s="757" t="str">
        <f>IF(T59='Order of Birth B-7 12 13 14 15'!AA61,"TRUE","FALSE")</f>
        <v>TRUE</v>
      </c>
      <c r="Z59" s="757" t="str">
        <f>IF(U59='Order of Birth B-7 12 13 14 15'!BA61,"TRUE","FALSE")</f>
        <v>TRUE</v>
      </c>
    </row>
    <row r="60" spans="1:26" ht="15.75">
      <c r="A60" s="877" t="s">
        <v>172</v>
      </c>
      <c r="B60" s="780"/>
      <c r="C60" s="780"/>
      <c r="D60" s="780">
        <f t="shared" si="32"/>
        <v>0</v>
      </c>
      <c r="E60" s="780"/>
      <c r="F60" s="780">
        <v>5</v>
      </c>
      <c r="G60" s="780">
        <f t="shared" si="33"/>
        <v>5</v>
      </c>
      <c r="H60" s="780">
        <v>1</v>
      </c>
      <c r="I60" s="780">
        <v>41</v>
      </c>
      <c r="J60" s="780">
        <f t="shared" si="34"/>
        <v>42</v>
      </c>
      <c r="K60" s="780">
        <v>1</v>
      </c>
      <c r="L60" s="780">
        <v>25</v>
      </c>
      <c r="M60" s="780">
        <f t="shared" si="35"/>
        <v>26</v>
      </c>
      <c r="N60" s="780">
        <v>0</v>
      </c>
      <c r="O60" s="780">
        <v>3</v>
      </c>
      <c r="P60" s="780">
        <f t="shared" si="36"/>
        <v>3</v>
      </c>
      <c r="Q60" s="780"/>
      <c r="R60" s="780"/>
      <c r="S60" s="780">
        <f t="shared" si="37"/>
        <v>0</v>
      </c>
      <c r="T60" s="752">
        <f t="shared" si="38"/>
        <v>2</v>
      </c>
      <c r="U60" s="752">
        <f t="shared" si="30"/>
        <v>74</v>
      </c>
      <c r="V60" s="752">
        <f t="shared" si="31"/>
        <v>76</v>
      </c>
      <c r="Y60" s="757" t="str">
        <f>IF(T60='Order of Birth B-7 12 13 14 15'!AA62,"TRUE","FALSE")</f>
        <v>TRUE</v>
      </c>
      <c r="Z60" s="757" t="str">
        <f>IF(U60='Order of Birth B-7 12 13 14 15'!BA62,"TRUE","FALSE")</f>
        <v>TRUE</v>
      </c>
    </row>
    <row r="61" spans="1:26" ht="15.75">
      <c r="A61" s="877" t="s">
        <v>617</v>
      </c>
      <c r="B61" s="780"/>
      <c r="C61" s="780"/>
      <c r="D61" s="780">
        <f t="shared" si="32"/>
        <v>0</v>
      </c>
      <c r="E61" s="780"/>
      <c r="F61" s="780"/>
      <c r="G61" s="780">
        <f t="shared" si="33"/>
        <v>0</v>
      </c>
      <c r="H61" s="780"/>
      <c r="I61" s="780">
        <v>9</v>
      </c>
      <c r="J61" s="780">
        <f t="shared" si="34"/>
        <v>9</v>
      </c>
      <c r="K61" s="780">
        <v>1</v>
      </c>
      <c r="L61" s="780">
        <v>4</v>
      </c>
      <c r="M61" s="780">
        <f t="shared" si="35"/>
        <v>5</v>
      </c>
      <c r="N61" s="780">
        <v>2</v>
      </c>
      <c r="O61" s="780"/>
      <c r="P61" s="780">
        <f t="shared" si="36"/>
        <v>2</v>
      </c>
      <c r="Q61" s="780"/>
      <c r="R61" s="780"/>
      <c r="S61" s="780">
        <f t="shared" si="37"/>
        <v>0</v>
      </c>
      <c r="T61" s="752">
        <f t="shared" si="38"/>
        <v>3</v>
      </c>
      <c r="U61" s="752">
        <f t="shared" si="30"/>
        <v>13</v>
      </c>
      <c r="V61" s="752">
        <f t="shared" si="31"/>
        <v>16</v>
      </c>
      <c r="Y61" s="757" t="str">
        <f>IF(T61='Order of Birth B-7 12 13 14 15'!AA63,"TRUE","FALSE")</f>
        <v>TRUE</v>
      </c>
      <c r="Z61" s="757" t="str">
        <f>IF(U61='Order of Birth B-7 12 13 14 15'!BA63,"TRUE","FALSE")</f>
        <v>TRUE</v>
      </c>
    </row>
    <row r="62" spans="1:26" ht="15.75">
      <c r="A62" s="877" t="s">
        <v>616</v>
      </c>
      <c r="B62" s="780"/>
      <c r="C62" s="780"/>
      <c r="D62" s="780">
        <f t="shared" si="32"/>
        <v>0</v>
      </c>
      <c r="E62" s="780"/>
      <c r="F62" s="780"/>
      <c r="G62" s="780">
        <f t="shared" si="33"/>
        <v>0</v>
      </c>
      <c r="H62" s="780"/>
      <c r="I62" s="780"/>
      <c r="J62" s="780">
        <f t="shared" si="34"/>
        <v>0</v>
      </c>
      <c r="K62" s="780"/>
      <c r="L62" s="780"/>
      <c r="M62" s="780">
        <f t="shared" si="35"/>
        <v>0</v>
      </c>
      <c r="N62" s="780"/>
      <c r="O62" s="780"/>
      <c r="P62" s="780">
        <f t="shared" si="36"/>
        <v>0</v>
      </c>
      <c r="Q62" s="780"/>
      <c r="R62" s="780"/>
      <c r="S62" s="780">
        <f t="shared" si="37"/>
        <v>0</v>
      </c>
      <c r="T62" s="752">
        <f t="shared" si="38"/>
        <v>0</v>
      </c>
      <c r="U62" s="752">
        <f t="shared" si="30"/>
        <v>0</v>
      </c>
      <c r="V62" s="752">
        <f t="shared" si="31"/>
        <v>0</v>
      </c>
      <c r="Y62" s="757"/>
      <c r="Z62" s="757"/>
    </row>
    <row r="63" spans="1:26" ht="16.5" thickBot="1">
      <c r="A63" s="878" t="s">
        <v>6</v>
      </c>
      <c r="B63" s="780">
        <f t="shared" ref="B63:V63" si="39">SUM(B54:B62)</f>
        <v>2</v>
      </c>
      <c r="C63" s="780">
        <f t="shared" si="39"/>
        <v>171</v>
      </c>
      <c r="D63" s="780">
        <f t="shared" si="39"/>
        <v>173</v>
      </c>
      <c r="E63" s="780">
        <f t="shared" si="39"/>
        <v>5</v>
      </c>
      <c r="F63" s="780">
        <f t="shared" si="39"/>
        <v>335</v>
      </c>
      <c r="G63" s="780">
        <f t="shared" si="39"/>
        <v>340</v>
      </c>
      <c r="H63" s="780">
        <f t="shared" si="39"/>
        <v>377</v>
      </c>
      <c r="I63" s="780">
        <f t="shared" si="39"/>
        <v>5261</v>
      </c>
      <c r="J63" s="780">
        <f t="shared" si="39"/>
        <v>5638</v>
      </c>
      <c r="K63" s="780">
        <f t="shared" si="39"/>
        <v>936</v>
      </c>
      <c r="L63" s="780">
        <f t="shared" si="39"/>
        <v>3696</v>
      </c>
      <c r="M63" s="780">
        <f t="shared" si="39"/>
        <v>4632</v>
      </c>
      <c r="N63" s="780">
        <f t="shared" si="39"/>
        <v>17</v>
      </c>
      <c r="O63" s="780">
        <f t="shared" si="39"/>
        <v>97</v>
      </c>
      <c r="P63" s="780">
        <f t="shared" si="39"/>
        <v>114</v>
      </c>
      <c r="Q63" s="780">
        <f t="shared" si="39"/>
        <v>2</v>
      </c>
      <c r="R63" s="780">
        <f t="shared" si="39"/>
        <v>80</v>
      </c>
      <c r="S63" s="780">
        <f t="shared" si="39"/>
        <v>82</v>
      </c>
      <c r="T63" s="780">
        <f t="shared" si="39"/>
        <v>1339</v>
      </c>
      <c r="U63" s="780">
        <f t="shared" si="39"/>
        <v>9640</v>
      </c>
      <c r="V63" s="780">
        <f t="shared" si="39"/>
        <v>10979</v>
      </c>
      <c r="Y63" s="757" t="str">
        <f>IF(T63='Order of Birth B-7 12 13 14 15'!AA64,"TRUE","FALSE")</f>
        <v>TRUE</v>
      </c>
      <c r="Z63" s="757" t="str">
        <f>IF(U63='Order of Birth B-7 12 13 14 15'!BA64,"TRUE","FALSE")</f>
        <v>TRUE</v>
      </c>
    </row>
    <row r="64" spans="1:26" ht="15.75" thickBot="1"/>
    <row r="65" spans="1:26" ht="26.25">
      <c r="A65" s="871" t="s">
        <v>618</v>
      </c>
      <c r="B65" s="872"/>
      <c r="C65" s="872"/>
      <c r="D65" s="872"/>
      <c r="E65" s="872"/>
      <c r="F65" s="872"/>
      <c r="G65" s="872"/>
      <c r="H65" s="872"/>
      <c r="I65" s="872"/>
      <c r="J65" s="872"/>
      <c r="K65" s="872"/>
      <c r="L65" s="872"/>
      <c r="M65" s="872"/>
      <c r="N65" s="872"/>
      <c r="O65" s="872"/>
      <c r="P65" s="872"/>
      <c r="Q65" s="872"/>
      <c r="R65" s="872"/>
      <c r="S65" s="872"/>
      <c r="T65" s="872"/>
      <c r="U65" s="873" t="s">
        <v>27</v>
      </c>
      <c r="V65" s="874"/>
    </row>
    <row r="66" spans="1:26" ht="32.25" customHeight="1">
      <c r="A66" s="1478" t="s">
        <v>615</v>
      </c>
      <c r="B66" s="1479"/>
      <c r="C66" s="1479"/>
      <c r="D66" s="1479"/>
      <c r="E66" s="1479"/>
      <c r="F66" s="1479"/>
      <c r="G66" s="1479"/>
      <c r="H66" s="1479"/>
      <c r="I66" s="1479"/>
      <c r="J66" s="1479"/>
      <c r="K66" s="1479"/>
      <c r="L66" s="1479"/>
      <c r="M66" s="1479"/>
      <c r="N66" s="1479"/>
      <c r="O66" s="1479"/>
      <c r="P66" s="1479"/>
      <c r="Q66" s="1479"/>
      <c r="R66" s="1479"/>
      <c r="S66" s="1479"/>
      <c r="T66" s="1479"/>
      <c r="U66" s="1479"/>
      <c r="V66" s="1480"/>
    </row>
    <row r="67" spans="1:26">
      <c r="A67" s="1481" t="s">
        <v>310</v>
      </c>
      <c r="B67" s="1482"/>
      <c r="C67" s="1482"/>
      <c r="D67" s="1482"/>
      <c r="E67" s="1482"/>
      <c r="F67" s="1482"/>
      <c r="G67" s="1482"/>
      <c r="H67" s="1482"/>
      <c r="I67" s="1482"/>
      <c r="J67" s="1482"/>
      <c r="K67" s="1482"/>
      <c r="L67" s="1482"/>
      <c r="M67" s="1482"/>
      <c r="N67" s="1482"/>
      <c r="O67" s="1482"/>
      <c r="P67" s="1482"/>
      <c r="Q67" s="1482"/>
      <c r="R67" s="1482"/>
      <c r="S67" s="1482"/>
      <c r="T67" s="1482"/>
      <c r="U67" s="1482"/>
      <c r="V67" s="1483"/>
    </row>
    <row r="68" spans="1:26">
      <c r="A68" s="1484" t="s">
        <v>165</v>
      </c>
      <c r="B68" s="1482" t="s">
        <v>312</v>
      </c>
      <c r="C68" s="1482"/>
      <c r="D68" s="1482"/>
      <c r="E68" s="1482" t="s">
        <v>313</v>
      </c>
      <c r="F68" s="1482"/>
      <c r="G68" s="1482"/>
      <c r="H68" s="1482" t="s">
        <v>314</v>
      </c>
      <c r="I68" s="1482"/>
      <c r="J68" s="1482"/>
      <c r="K68" s="1482" t="s">
        <v>315</v>
      </c>
      <c r="L68" s="1482"/>
      <c r="M68" s="1482"/>
      <c r="N68" s="1482" t="s">
        <v>316</v>
      </c>
      <c r="O68" s="1482"/>
      <c r="P68" s="1482"/>
      <c r="Q68" s="1475" t="s">
        <v>616</v>
      </c>
      <c r="R68" s="1476"/>
      <c r="S68" s="1477"/>
      <c r="T68" s="1482" t="s">
        <v>6</v>
      </c>
      <c r="U68" s="1482"/>
      <c r="V68" s="1483"/>
    </row>
    <row r="69" spans="1:26">
      <c r="A69" s="1485"/>
      <c r="B69" s="875" t="s">
        <v>233</v>
      </c>
      <c r="C69" s="875" t="s">
        <v>232</v>
      </c>
      <c r="D69" s="875" t="s">
        <v>234</v>
      </c>
      <c r="E69" s="875" t="s">
        <v>233</v>
      </c>
      <c r="F69" s="875" t="s">
        <v>232</v>
      </c>
      <c r="G69" s="875" t="s">
        <v>234</v>
      </c>
      <c r="H69" s="875" t="s">
        <v>233</v>
      </c>
      <c r="I69" s="875" t="s">
        <v>232</v>
      </c>
      <c r="J69" s="875" t="s">
        <v>234</v>
      </c>
      <c r="K69" s="875" t="s">
        <v>233</v>
      </c>
      <c r="L69" s="875" t="s">
        <v>232</v>
      </c>
      <c r="M69" s="875" t="s">
        <v>234</v>
      </c>
      <c r="N69" s="875" t="s">
        <v>233</v>
      </c>
      <c r="O69" s="875" t="s">
        <v>232</v>
      </c>
      <c r="P69" s="875" t="s">
        <v>234</v>
      </c>
      <c r="Q69" s="875" t="s">
        <v>233</v>
      </c>
      <c r="R69" s="875" t="s">
        <v>232</v>
      </c>
      <c r="S69" s="875" t="s">
        <v>234</v>
      </c>
      <c r="T69" s="875" t="s">
        <v>233</v>
      </c>
      <c r="U69" s="875" t="s">
        <v>232</v>
      </c>
      <c r="V69" s="876" t="s">
        <v>234</v>
      </c>
    </row>
    <row r="70" spans="1:26" ht="15.75">
      <c r="A70" s="877" t="s">
        <v>183</v>
      </c>
      <c r="B70" s="780"/>
      <c r="C70" s="780"/>
      <c r="D70" s="780">
        <f>B70+C70</f>
        <v>0</v>
      </c>
      <c r="E70" s="780"/>
      <c r="F70" s="780"/>
      <c r="G70" s="780">
        <f>E70+F70</f>
        <v>0</v>
      </c>
      <c r="H70" s="780"/>
      <c r="I70" s="780"/>
      <c r="J70" s="780">
        <f>H70+I70</f>
        <v>0</v>
      </c>
      <c r="K70" s="780"/>
      <c r="L70" s="780"/>
      <c r="M70" s="780">
        <f>K70+L70</f>
        <v>0</v>
      </c>
      <c r="N70" s="780"/>
      <c r="O70" s="780"/>
      <c r="P70" s="780">
        <f>N70+O70</f>
        <v>0</v>
      </c>
      <c r="Q70" s="780"/>
      <c r="R70" s="780"/>
      <c r="S70" s="780">
        <f>Q70+R70</f>
        <v>0</v>
      </c>
      <c r="T70" s="752">
        <f>+B70+E70+H70+K70+N70+Q70</f>
        <v>0</v>
      </c>
      <c r="U70" s="752">
        <f t="shared" ref="U70:U78" si="40">+C70+F70+I70+L70+O70+R70</f>
        <v>0</v>
      </c>
      <c r="V70" s="752">
        <f t="shared" ref="V70:V78" si="41">+D70+G70+J70+M70+P70+S70</f>
        <v>0</v>
      </c>
      <c r="Y70" s="757" t="str">
        <f>IF(T70='Order of Birth B-7 12 13 14 15'!AA72,"TRUE","FALSE")</f>
        <v>TRUE</v>
      </c>
      <c r="Z70" s="757" t="str">
        <f>IF(U70='Order of Birth B-7 12 13 14 15'!BA72,"TRUE","FALSE")</f>
        <v>TRUE</v>
      </c>
    </row>
    <row r="71" spans="1:26" ht="15.75">
      <c r="A71" s="877" t="s">
        <v>167</v>
      </c>
      <c r="B71" s="780">
        <v>7</v>
      </c>
      <c r="C71" s="780">
        <v>16</v>
      </c>
      <c r="D71" s="780">
        <f t="shared" ref="D71:D78" si="42">B71+C71</f>
        <v>23</v>
      </c>
      <c r="E71" s="780">
        <v>9</v>
      </c>
      <c r="F71" s="780">
        <v>20</v>
      </c>
      <c r="G71" s="780">
        <f t="shared" ref="G71:G78" si="43">E71+F71</f>
        <v>29</v>
      </c>
      <c r="H71" s="780">
        <v>10</v>
      </c>
      <c r="I71" s="780">
        <v>21</v>
      </c>
      <c r="J71" s="780">
        <f t="shared" ref="J71:J78" si="44">H71+I71</f>
        <v>31</v>
      </c>
      <c r="K71" s="780">
        <v>0</v>
      </c>
      <c r="L71" s="780">
        <v>9</v>
      </c>
      <c r="M71" s="780">
        <f t="shared" ref="M71:M78" si="45">K71+L71</f>
        <v>9</v>
      </c>
      <c r="N71" s="780">
        <v>0</v>
      </c>
      <c r="O71" s="780">
        <v>3</v>
      </c>
      <c r="P71" s="780">
        <f t="shared" ref="P71:P78" si="46">N71+O71</f>
        <v>3</v>
      </c>
      <c r="Q71" s="780">
        <v>0</v>
      </c>
      <c r="R71" s="780">
        <v>0</v>
      </c>
      <c r="S71" s="780">
        <f t="shared" ref="S71:S78" si="47">Q71+R71</f>
        <v>0</v>
      </c>
      <c r="T71" s="752">
        <f t="shared" ref="T71:T78" si="48">+B71+E71+H71+K71+N71+Q71</f>
        <v>26</v>
      </c>
      <c r="U71" s="752">
        <f t="shared" si="40"/>
        <v>69</v>
      </c>
      <c r="V71" s="752">
        <f t="shared" si="41"/>
        <v>95</v>
      </c>
      <c r="Y71" s="757" t="str">
        <f>IF(T71='Order of Birth B-7 12 13 14 15'!AA73,"TRUE","FALSE")</f>
        <v>TRUE</v>
      </c>
      <c r="Z71" s="757" t="str">
        <f>IF(U71='Order of Birth B-7 12 13 14 15'!BA73,"TRUE","FALSE")</f>
        <v>TRUE</v>
      </c>
    </row>
    <row r="72" spans="1:26" ht="15.75">
      <c r="A72" s="877" t="s">
        <v>168</v>
      </c>
      <c r="B72" s="780">
        <v>60</v>
      </c>
      <c r="C72" s="780">
        <v>111</v>
      </c>
      <c r="D72" s="780">
        <f t="shared" si="42"/>
        <v>171</v>
      </c>
      <c r="E72" s="780">
        <v>144</v>
      </c>
      <c r="F72" s="780">
        <v>625</v>
      </c>
      <c r="G72" s="780">
        <f t="shared" si="43"/>
        <v>769</v>
      </c>
      <c r="H72" s="780">
        <v>334</v>
      </c>
      <c r="I72" s="780">
        <v>4038</v>
      </c>
      <c r="J72" s="780">
        <f t="shared" si="44"/>
        <v>4372</v>
      </c>
      <c r="K72" s="780">
        <v>180</v>
      </c>
      <c r="L72" s="780">
        <v>1008</v>
      </c>
      <c r="M72" s="780">
        <f t="shared" si="45"/>
        <v>1188</v>
      </c>
      <c r="N72" s="780">
        <v>18</v>
      </c>
      <c r="O72" s="780">
        <v>250</v>
      </c>
      <c r="P72" s="780">
        <f t="shared" si="46"/>
        <v>268</v>
      </c>
      <c r="Q72" s="780">
        <v>1</v>
      </c>
      <c r="R72" s="780">
        <v>0</v>
      </c>
      <c r="S72" s="780">
        <f t="shared" si="47"/>
        <v>1</v>
      </c>
      <c r="T72" s="752">
        <f t="shared" si="48"/>
        <v>737</v>
      </c>
      <c r="U72" s="752">
        <f t="shared" si="40"/>
        <v>6032</v>
      </c>
      <c r="V72" s="752">
        <f t="shared" si="41"/>
        <v>6769</v>
      </c>
      <c r="Y72" s="757" t="str">
        <f>IF(T72='Order of Birth B-7 12 13 14 15'!AA74,"TRUE","FALSE")</f>
        <v>TRUE</v>
      </c>
      <c r="Z72" s="757" t="str">
        <f>IF(U72='Order of Birth B-7 12 13 14 15'!BA74,"TRUE","FALSE")</f>
        <v>TRUE</v>
      </c>
    </row>
    <row r="73" spans="1:26" ht="15.75">
      <c r="A73" s="877" t="s">
        <v>169</v>
      </c>
      <c r="B73" s="780">
        <v>45</v>
      </c>
      <c r="C73" s="780">
        <v>187</v>
      </c>
      <c r="D73" s="780">
        <f t="shared" si="42"/>
        <v>232</v>
      </c>
      <c r="E73" s="780">
        <v>88</v>
      </c>
      <c r="F73" s="780">
        <v>791</v>
      </c>
      <c r="G73" s="780">
        <f t="shared" si="43"/>
        <v>879</v>
      </c>
      <c r="H73" s="780">
        <v>262</v>
      </c>
      <c r="I73" s="780">
        <v>1529</v>
      </c>
      <c r="J73" s="780">
        <f t="shared" si="44"/>
        <v>1791</v>
      </c>
      <c r="K73" s="780">
        <v>197</v>
      </c>
      <c r="L73" s="780">
        <v>309</v>
      </c>
      <c r="M73" s="780">
        <f t="shared" si="45"/>
        <v>506</v>
      </c>
      <c r="N73" s="780">
        <v>6</v>
      </c>
      <c r="O73" s="780">
        <v>109</v>
      </c>
      <c r="P73" s="780">
        <f t="shared" si="46"/>
        <v>115</v>
      </c>
      <c r="Q73" s="780">
        <v>2</v>
      </c>
      <c r="R73" s="780">
        <v>2</v>
      </c>
      <c r="S73" s="780">
        <f t="shared" si="47"/>
        <v>4</v>
      </c>
      <c r="T73" s="752">
        <f t="shared" si="48"/>
        <v>600</v>
      </c>
      <c r="U73" s="752">
        <f t="shared" si="40"/>
        <v>2927</v>
      </c>
      <c r="V73" s="752">
        <f t="shared" si="41"/>
        <v>3527</v>
      </c>
      <c r="Y73" s="757" t="str">
        <f>IF(T73='Order of Birth B-7 12 13 14 15'!AA75,"TRUE","FALSE")</f>
        <v>TRUE</v>
      </c>
      <c r="Z73" s="757" t="str">
        <f>IF(U73='Order of Birth B-7 12 13 14 15'!BA75,"TRUE","FALSE")</f>
        <v>TRUE</v>
      </c>
    </row>
    <row r="74" spans="1:26" ht="15.75">
      <c r="A74" s="877" t="s">
        <v>170</v>
      </c>
      <c r="B74" s="780">
        <v>8</v>
      </c>
      <c r="C74" s="780">
        <v>126</v>
      </c>
      <c r="D74" s="780">
        <f t="shared" si="42"/>
        <v>134</v>
      </c>
      <c r="E74" s="780">
        <v>57</v>
      </c>
      <c r="F74" s="780">
        <v>528</v>
      </c>
      <c r="G74" s="780">
        <f t="shared" si="43"/>
        <v>585</v>
      </c>
      <c r="H74" s="780">
        <v>87</v>
      </c>
      <c r="I74" s="780">
        <v>1439</v>
      </c>
      <c r="J74" s="780">
        <f t="shared" si="44"/>
        <v>1526</v>
      </c>
      <c r="K74" s="780">
        <v>98</v>
      </c>
      <c r="L74" s="780">
        <v>125</v>
      </c>
      <c r="M74" s="780">
        <f t="shared" si="45"/>
        <v>223</v>
      </c>
      <c r="N74" s="780">
        <v>6</v>
      </c>
      <c r="O74" s="780">
        <v>56</v>
      </c>
      <c r="P74" s="780">
        <f t="shared" si="46"/>
        <v>62</v>
      </c>
      <c r="Q74" s="780">
        <v>0</v>
      </c>
      <c r="R74" s="780">
        <v>2</v>
      </c>
      <c r="S74" s="780">
        <f t="shared" si="47"/>
        <v>2</v>
      </c>
      <c r="T74" s="752">
        <f t="shared" si="48"/>
        <v>256</v>
      </c>
      <c r="U74" s="752">
        <f t="shared" si="40"/>
        <v>2276</v>
      </c>
      <c r="V74" s="752">
        <f t="shared" si="41"/>
        <v>2532</v>
      </c>
      <c r="Y74" s="757" t="str">
        <f>IF(T74='Order of Birth B-7 12 13 14 15'!AA76,"TRUE","FALSE")</f>
        <v>TRUE</v>
      </c>
      <c r="Z74" s="757" t="str">
        <f>IF(U74='Order of Birth B-7 12 13 14 15'!BA76,"TRUE","FALSE")</f>
        <v>TRUE</v>
      </c>
    </row>
    <row r="75" spans="1:26" ht="15.75">
      <c r="A75" s="877" t="s">
        <v>171</v>
      </c>
      <c r="B75" s="780">
        <v>4</v>
      </c>
      <c r="C75" s="780">
        <v>63</v>
      </c>
      <c r="D75" s="780">
        <f t="shared" si="42"/>
        <v>67</v>
      </c>
      <c r="E75" s="780">
        <v>24</v>
      </c>
      <c r="F75" s="780">
        <v>225</v>
      </c>
      <c r="G75" s="780">
        <f t="shared" si="43"/>
        <v>249</v>
      </c>
      <c r="H75" s="780">
        <v>27</v>
      </c>
      <c r="I75" s="780">
        <v>806</v>
      </c>
      <c r="J75" s="780">
        <f t="shared" si="44"/>
        <v>833</v>
      </c>
      <c r="K75" s="780">
        <v>21</v>
      </c>
      <c r="L75" s="780">
        <v>511</v>
      </c>
      <c r="M75" s="780">
        <f t="shared" si="45"/>
        <v>532</v>
      </c>
      <c r="N75" s="780">
        <v>8</v>
      </c>
      <c r="O75" s="780">
        <v>70</v>
      </c>
      <c r="P75" s="780">
        <f t="shared" si="46"/>
        <v>78</v>
      </c>
      <c r="Q75" s="780">
        <v>0</v>
      </c>
      <c r="R75" s="780">
        <v>1</v>
      </c>
      <c r="S75" s="780">
        <f t="shared" si="47"/>
        <v>1</v>
      </c>
      <c r="T75" s="752">
        <f t="shared" si="48"/>
        <v>84</v>
      </c>
      <c r="U75" s="752">
        <f t="shared" si="40"/>
        <v>1676</v>
      </c>
      <c r="V75" s="752">
        <f t="shared" si="41"/>
        <v>1760</v>
      </c>
      <c r="Y75" s="757" t="str">
        <f>IF(T75='Order of Birth B-7 12 13 14 15'!AA77,"TRUE","FALSE")</f>
        <v>TRUE</v>
      </c>
      <c r="Z75" s="757" t="str">
        <f>IF(U75='Order of Birth B-7 12 13 14 15'!BA77,"TRUE","FALSE")</f>
        <v>TRUE</v>
      </c>
    </row>
    <row r="76" spans="1:26" ht="15.75">
      <c r="A76" s="877" t="s">
        <v>172</v>
      </c>
      <c r="B76" s="780">
        <v>3</v>
      </c>
      <c r="C76" s="780">
        <v>6</v>
      </c>
      <c r="D76" s="780">
        <f t="shared" si="42"/>
        <v>9</v>
      </c>
      <c r="E76" s="780">
        <v>22</v>
      </c>
      <c r="F76" s="780">
        <v>145</v>
      </c>
      <c r="G76" s="780">
        <f t="shared" si="43"/>
        <v>167</v>
      </c>
      <c r="H76" s="780">
        <v>19</v>
      </c>
      <c r="I76" s="780">
        <v>247</v>
      </c>
      <c r="J76" s="780">
        <f t="shared" si="44"/>
        <v>266</v>
      </c>
      <c r="K76" s="780">
        <v>7</v>
      </c>
      <c r="L76" s="780">
        <v>135</v>
      </c>
      <c r="M76" s="780">
        <f t="shared" si="45"/>
        <v>142</v>
      </c>
      <c r="N76" s="780">
        <v>4</v>
      </c>
      <c r="O76" s="780">
        <v>35</v>
      </c>
      <c r="P76" s="780">
        <f t="shared" si="46"/>
        <v>39</v>
      </c>
      <c r="Q76" s="780">
        <v>0</v>
      </c>
      <c r="R76" s="780">
        <v>0</v>
      </c>
      <c r="S76" s="780">
        <f t="shared" si="47"/>
        <v>0</v>
      </c>
      <c r="T76" s="752">
        <f t="shared" si="48"/>
        <v>55</v>
      </c>
      <c r="U76" s="752">
        <f t="shared" si="40"/>
        <v>568</v>
      </c>
      <c r="V76" s="752">
        <f t="shared" si="41"/>
        <v>623</v>
      </c>
      <c r="Y76" s="757" t="str">
        <f>IF(T76='Order of Birth B-7 12 13 14 15'!AA78,"TRUE","FALSE")</f>
        <v>TRUE</v>
      </c>
      <c r="Z76" s="757" t="str">
        <f>IF(U76='Order of Birth B-7 12 13 14 15'!BA78,"TRUE","FALSE")</f>
        <v>TRUE</v>
      </c>
    </row>
    <row r="77" spans="1:26" ht="15.75">
      <c r="A77" s="877" t="s">
        <v>617</v>
      </c>
      <c r="B77" s="780">
        <v>0</v>
      </c>
      <c r="C77" s="780">
        <v>2</v>
      </c>
      <c r="D77" s="780">
        <f t="shared" si="42"/>
        <v>2</v>
      </c>
      <c r="E77" s="780">
        <v>0</v>
      </c>
      <c r="F77" s="780">
        <v>4</v>
      </c>
      <c r="G77" s="780">
        <f t="shared" si="43"/>
        <v>4</v>
      </c>
      <c r="H77" s="780">
        <v>0</v>
      </c>
      <c r="I77" s="780">
        <v>85</v>
      </c>
      <c r="J77" s="780">
        <f t="shared" si="44"/>
        <v>85</v>
      </c>
      <c r="K77" s="780">
        <v>0</v>
      </c>
      <c r="L77" s="780">
        <v>19</v>
      </c>
      <c r="M77" s="780">
        <f t="shared" si="45"/>
        <v>19</v>
      </c>
      <c r="N77" s="780">
        <v>0</v>
      </c>
      <c r="O77" s="780">
        <v>7</v>
      </c>
      <c r="P77" s="780">
        <f t="shared" si="46"/>
        <v>7</v>
      </c>
      <c r="Q77" s="780">
        <v>0</v>
      </c>
      <c r="R77" s="780">
        <v>0</v>
      </c>
      <c r="S77" s="780">
        <f t="shared" si="47"/>
        <v>0</v>
      </c>
      <c r="T77" s="752">
        <f t="shared" si="48"/>
        <v>0</v>
      </c>
      <c r="U77" s="752">
        <f t="shared" si="40"/>
        <v>117</v>
      </c>
      <c r="V77" s="752">
        <f t="shared" si="41"/>
        <v>117</v>
      </c>
      <c r="Y77" s="757" t="str">
        <f>IF(T77='Order of Birth B-7 12 13 14 15'!AA79,"TRUE","FALSE")</f>
        <v>TRUE</v>
      </c>
      <c r="Z77" s="757" t="str">
        <f>IF(U77='Order of Birth B-7 12 13 14 15'!BA79,"TRUE","FALSE")</f>
        <v>TRUE</v>
      </c>
    </row>
    <row r="78" spans="1:26" ht="15.75">
      <c r="A78" s="877" t="s">
        <v>616</v>
      </c>
      <c r="B78" s="780"/>
      <c r="C78" s="780"/>
      <c r="D78" s="780">
        <f t="shared" si="42"/>
        <v>0</v>
      </c>
      <c r="E78" s="780"/>
      <c r="F78" s="780"/>
      <c r="G78" s="780">
        <f t="shared" si="43"/>
        <v>0</v>
      </c>
      <c r="H78" s="780"/>
      <c r="I78" s="780"/>
      <c r="J78" s="780">
        <f t="shared" si="44"/>
        <v>0</v>
      </c>
      <c r="K78" s="780"/>
      <c r="L78" s="780"/>
      <c r="M78" s="780">
        <f t="shared" si="45"/>
        <v>0</v>
      </c>
      <c r="N78" s="780"/>
      <c r="O78" s="780"/>
      <c r="P78" s="780">
        <f t="shared" si="46"/>
        <v>0</v>
      </c>
      <c r="Q78" s="780"/>
      <c r="R78" s="780"/>
      <c r="S78" s="780">
        <f t="shared" si="47"/>
        <v>0</v>
      </c>
      <c r="T78" s="752">
        <f t="shared" si="48"/>
        <v>0</v>
      </c>
      <c r="U78" s="752">
        <f t="shared" si="40"/>
        <v>0</v>
      </c>
      <c r="V78" s="752">
        <f t="shared" si="41"/>
        <v>0</v>
      </c>
      <c r="Y78" s="757"/>
      <c r="Z78" s="757"/>
    </row>
    <row r="79" spans="1:26" ht="16.5" thickBot="1">
      <c r="A79" s="878" t="s">
        <v>6</v>
      </c>
      <c r="B79" s="882">
        <f>SUM(B70:B78)</f>
        <v>127</v>
      </c>
      <c r="C79" s="882">
        <f>SUM(C70:C78)</f>
        <v>511</v>
      </c>
      <c r="D79" s="882">
        <f>SUM(D70:D78)</f>
        <v>638</v>
      </c>
      <c r="E79" s="882">
        <f t="shared" ref="E79:S79" si="49">SUM(E70:E78)</f>
        <v>344</v>
      </c>
      <c r="F79" s="882">
        <f t="shared" si="49"/>
        <v>2338</v>
      </c>
      <c r="G79" s="882">
        <f t="shared" si="49"/>
        <v>2682</v>
      </c>
      <c r="H79" s="882">
        <f t="shared" si="49"/>
        <v>739</v>
      </c>
      <c r="I79" s="882">
        <f t="shared" si="49"/>
        <v>8165</v>
      </c>
      <c r="J79" s="882">
        <f t="shared" si="49"/>
        <v>8904</v>
      </c>
      <c r="K79" s="882">
        <f t="shared" si="49"/>
        <v>503</v>
      </c>
      <c r="L79" s="882">
        <f t="shared" si="49"/>
        <v>2116</v>
      </c>
      <c r="M79" s="882">
        <f t="shared" si="49"/>
        <v>2619</v>
      </c>
      <c r="N79" s="882">
        <f t="shared" si="49"/>
        <v>42</v>
      </c>
      <c r="O79" s="882">
        <f t="shared" si="49"/>
        <v>530</v>
      </c>
      <c r="P79" s="882">
        <f t="shared" si="49"/>
        <v>572</v>
      </c>
      <c r="Q79" s="882">
        <f t="shared" si="49"/>
        <v>3</v>
      </c>
      <c r="R79" s="882">
        <f t="shared" si="49"/>
        <v>5</v>
      </c>
      <c r="S79" s="882">
        <f t="shared" si="49"/>
        <v>8</v>
      </c>
      <c r="T79" s="780">
        <f>SUM(T70:T78)</f>
        <v>1758</v>
      </c>
      <c r="U79" s="780">
        <f>SUM(U70:U78)</f>
        <v>13665</v>
      </c>
      <c r="V79" s="780">
        <f>SUM(V70:V78)</f>
        <v>15423</v>
      </c>
      <c r="Y79" s="757" t="str">
        <f>IF(T79='Order of Birth B-7 12 13 14 15'!AA80,"TRUE","FALSE")</f>
        <v>TRUE</v>
      </c>
      <c r="Z79" s="757" t="str">
        <f>IF(U79='Order of Birth B-7 12 13 14 15'!BA80,"TRUE","FALSE")</f>
        <v>TRUE</v>
      </c>
    </row>
    <row r="80" spans="1:26" ht="15.75" thickBot="1"/>
    <row r="81" spans="1:26" ht="26.25">
      <c r="A81" s="880" t="s">
        <v>618</v>
      </c>
      <c r="B81" s="872"/>
      <c r="C81" s="872"/>
      <c r="D81" s="872"/>
      <c r="E81" s="872"/>
      <c r="F81" s="872"/>
      <c r="G81" s="872"/>
      <c r="H81" s="872"/>
      <c r="I81" s="872"/>
      <c r="J81" s="872"/>
      <c r="K81" s="872"/>
      <c r="L81" s="872"/>
      <c r="M81" s="872"/>
      <c r="N81" s="872"/>
      <c r="O81" s="872"/>
      <c r="P81" s="872"/>
      <c r="Q81" s="872"/>
      <c r="R81" s="872"/>
      <c r="S81" s="872"/>
      <c r="T81" s="872"/>
      <c r="U81" s="873" t="s">
        <v>33</v>
      </c>
      <c r="V81" s="874"/>
    </row>
    <row r="82" spans="1:26" ht="24.75" customHeight="1">
      <c r="A82" s="1478" t="s">
        <v>615</v>
      </c>
      <c r="B82" s="1479"/>
      <c r="C82" s="1479"/>
      <c r="D82" s="1479"/>
      <c r="E82" s="1479"/>
      <c r="F82" s="1479"/>
      <c r="G82" s="1479"/>
      <c r="H82" s="1479"/>
      <c r="I82" s="1479"/>
      <c r="J82" s="1479"/>
      <c r="K82" s="1479"/>
      <c r="L82" s="1479"/>
      <c r="M82" s="1479"/>
      <c r="N82" s="1479"/>
      <c r="O82" s="1479"/>
      <c r="P82" s="1479"/>
      <c r="Q82" s="1479"/>
      <c r="R82" s="1479"/>
      <c r="S82" s="1479"/>
      <c r="T82" s="1479"/>
      <c r="U82" s="1479"/>
      <c r="V82" s="1480"/>
    </row>
    <row r="83" spans="1:26">
      <c r="A83" s="1481" t="s">
        <v>310</v>
      </c>
      <c r="B83" s="1482"/>
      <c r="C83" s="1482"/>
      <c r="D83" s="1482"/>
      <c r="E83" s="1482"/>
      <c r="F83" s="1482"/>
      <c r="G83" s="1482"/>
      <c r="H83" s="1482"/>
      <c r="I83" s="1482"/>
      <c r="J83" s="1482"/>
      <c r="K83" s="1482"/>
      <c r="L83" s="1482"/>
      <c r="M83" s="1482"/>
      <c r="N83" s="1482"/>
      <c r="O83" s="1482"/>
      <c r="P83" s="1482"/>
      <c r="Q83" s="1482"/>
      <c r="R83" s="1482"/>
      <c r="S83" s="1482"/>
      <c r="T83" s="1482"/>
      <c r="U83" s="1482"/>
      <c r="V83" s="1483"/>
    </row>
    <row r="84" spans="1:26">
      <c r="A84" s="1484" t="s">
        <v>165</v>
      </c>
      <c r="B84" s="1482" t="s">
        <v>312</v>
      </c>
      <c r="C84" s="1482"/>
      <c r="D84" s="1482"/>
      <c r="E84" s="1482" t="s">
        <v>313</v>
      </c>
      <c r="F84" s="1482"/>
      <c r="G84" s="1482"/>
      <c r="H84" s="1482" t="s">
        <v>314</v>
      </c>
      <c r="I84" s="1482"/>
      <c r="J84" s="1482"/>
      <c r="K84" s="1482" t="s">
        <v>315</v>
      </c>
      <c r="L84" s="1482"/>
      <c r="M84" s="1482"/>
      <c r="N84" s="1482" t="s">
        <v>316</v>
      </c>
      <c r="O84" s="1482"/>
      <c r="P84" s="1482"/>
      <c r="Q84" s="1475" t="s">
        <v>616</v>
      </c>
      <c r="R84" s="1476"/>
      <c r="S84" s="1477"/>
      <c r="T84" s="1482" t="s">
        <v>6</v>
      </c>
      <c r="U84" s="1482"/>
      <c r="V84" s="1483"/>
    </row>
    <row r="85" spans="1:26">
      <c r="A85" s="1485"/>
      <c r="B85" s="875" t="s">
        <v>233</v>
      </c>
      <c r="C85" s="875" t="s">
        <v>232</v>
      </c>
      <c r="D85" s="875" t="s">
        <v>234</v>
      </c>
      <c r="E85" s="875" t="s">
        <v>233</v>
      </c>
      <c r="F85" s="875" t="s">
        <v>232</v>
      </c>
      <c r="G85" s="875" t="s">
        <v>234</v>
      </c>
      <c r="H85" s="875" t="s">
        <v>233</v>
      </c>
      <c r="I85" s="875" t="s">
        <v>232</v>
      </c>
      <c r="J85" s="875" t="s">
        <v>234</v>
      </c>
      <c r="K85" s="875" t="s">
        <v>233</v>
      </c>
      <c r="L85" s="875" t="s">
        <v>232</v>
      </c>
      <c r="M85" s="875" t="s">
        <v>234</v>
      </c>
      <c r="N85" s="875" t="s">
        <v>233</v>
      </c>
      <c r="O85" s="875" t="s">
        <v>232</v>
      </c>
      <c r="P85" s="875" t="s">
        <v>234</v>
      </c>
      <c r="Q85" s="875" t="s">
        <v>233</v>
      </c>
      <c r="R85" s="875" t="s">
        <v>232</v>
      </c>
      <c r="S85" s="875" t="s">
        <v>234</v>
      </c>
      <c r="T85" s="875" t="s">
        <v>233</v>
      </c>
      <c r="U85" s="875" t="s">
        <v>232</v>
      </c>
      <c r="V85" s="876" t="s">
        <v>234</v>
      </c>
    </row>
    <row r="86" spans="1:26" ht="15.75">
      <c r="A86" s="877" t="s">
        <v>183</v>
      </c>
      <c r="B86" s="780">
        <v>0</v>
      </c>
      <c r="C86" s="780">
        <v>0</v>
      </c>
      <c r="D86" s="780">
        <f t="shared" ref="D86:D94" si="50">B86+C86</f>
        <v>0</v>
      </c>
      <c r="E86" s="780">
        <v>0</v>
      </c>
      <c r="F86" s="780">
        <v>0</v>
      </c>
      <c r="G86" s="780">
        <f t="shared" ref="G86:G94" si="51">E86+F86</f>
        <v>0</v>
      </c>
      <c r="H86" s="780">
        <v>0</v>
      </c>
      <c r="I86" s="780">
        <v>0</v>
      </c>
      <c r="J86" s="780">
        <f t="shared" ref="J86:J94" si="52">H86+I86</f>
        <v>0</v>
      </c>
      <c r="K86" s="780">
        <v>0</v>
      </c>
      <c r="L86" s="780">
        <v>0</v>
      </c>
      <c r="M86" s="780">
        <f t="shared" ref="M86:M94" si="53">K86+L86</f>
        <v>0</v>
      </c>
      <c r="N86" s="780">
        <v>0</v>
      </c>
      <c r="O86" s="780">
        <v>0</v>
      </c>
      <c r="P86" s="780">
        <f t="shared" ref="P86:P94" si="54">N86+O86</f>
        <v>0</v>
      </c>
      <c r="Q86" s="780"/>
      <c r="R86" s="780"/>
      <c r="S86" s="780">
        <f>Q86+R86</f>
        <v>0</v>
      </c>
      <c r="T86" s="752">
        <f>+B86+E86+H86+K86+N86+Q86</f>
        <v>0</v>
      </c>
      <c r="U86" s="752">
        <f t="shared" ref="U86:U94" si="55">+C86+F86+I86+L86+O86+R86</f>
        <v>0</v>
      </c>
      <c r="V86" s="752">
        <f t="shared" ref="V86:V94" si="56">+D86+G86+J86+M86+P86+S86</f>
        <v>0</v>
      </c>
      <c r="Y86" s="757" t="str">
        <f>IF(T86='Order of Birth B-7 12 13 14 15'!AA104,"TRUE","FALSE")</f>
        <v>TRUE</v>
      </c>
      <c r="Z86" s="757" t="str">
        <f>IF(U86='Order of Birth B-7 12 13 14 15'!BA104,"TRUE","FALSE")</f>
        <v>TRUE</v>
      </c>
    </row>
    <row r="87" spans="1:26" ht="15.75">
      <c r="A87" s="877" t="s">
        <v>167</v>
      </c>
      <c r="B87" s="780">
        <v>2</v>
      </c>
      <c r="C87" s="780">
        <v>20</v>
      </c>
      <c r="D87" s="780">
        <f t="shared" si="50"/>
        <v>22</v>
      </c>
      <c r="E87" s="780">
        <v>9</v>
      </c>
      <c r="F87" s="780">
        <v>113</v>
      </c>
      <c r="G87" s="780">
        <f t="shared" si="51"/>
        <v>122</v>
      </c>
      <c r="H87" s="780">
        <v>29</v>
      </c>
      <c r="I87" s="780">
        <v>46</v>
      </c>
      <c r="J87" s="780">
        <f t="shared" si="52"/>
        <v>75</v>
      </c>
      <c r="K87" s="780">
        <v>4</v>
      </c>
      <c r="L87" s="780">
        <v>11</v>
      </c>
      <c r="M87" s="780">
        <f t="shared" si="53"/>
        <v>15</v>
      </c>
      <c r="N87" s="780">
        <v>0</v>
      </c>
      <c r="O87" s="780">
        <v>0</v>
      </c>
      <c r="P87" s="780">
        <f t="shared" si="54"/>
        <v>0</v>
      </c>
      <c r="Q87" s="780"/>
      <c r="R87" s="780"/>
      <c r="S87" s="780">
        <f t="shared" ref="S87:S94" si="57">Q87+R87</f>
        <v>0</v>
      </c>
      <c r="T87" s="752">
        <f t="shared" ref="T87:T94" si="58">+B87+E87+H87+K87+N87+Q87</f>
        <v>44</v>
      </c>
      <c r="U87" s="752">
        <f t="shared" si="55"/>
        <v>190</v>
      </c>
      <c r="V87" s="752">
        <f t="shared" si="56"/>
        <v>234</v>
      </c>
      <c r="Y87" s="757" t="str">
        <f>IF(T87='Order of Birth B-7 12 13 14 15'!AA105,"TRUE","FALSE")</f>
        <v>TRUE</v>
      </c>
      <c r="Z87" s="757" t="str">
        <f>IF(U87='Order of Birth B-7 12 13 14 15'!BA105,"TRUE","FALSE")</f>
        <v>TRUE</v>
      </c>
    </row>
    <row r="88" spans="1:26" ht="15.75">
      <c r="A88" s="877" t="s">
        <v>168</v>
      </c>
      <c r="B88" s="780">
        <v>5</v>
      </c>
      <c r="C88" s="780">
        <v>90</v>
      </c>
      <c r="D88" s="780">
        <f t="shared" si="50"/>
        <v>95</v>
      </c>
      <c r="E88" s="780">
        <v>98</v>
      </c>
      <c r="F88" s="780">
        <v>509</v>
      </c>
      <c r="G88" s="780">
        <f t="shared" si="51"/>
        <v>607</v>
      </c>
      <c r="H88" s="780">
        <v>299</v>
      </c>
      <c r="I88" s="780">
        <v>1880</v>
      </c>
      <c r="J88" s="780">
        <f t="shared" si="52"/>
        <v>2179</v>
      </c>
      <c r="K88" s="780">
        <v>69</v>
      </c>
      <c r="L88" s="780">
        <v>120</v>
      </c>
      <c r="M88" s="780">
        <f t="shared" si="53"/>
        <v>189</v>
      </c>
      <c r="N88" s="780">
        <v>32</v>
      </c>
      <c r="O88" s="780">
        <v>159</v>
      </c>
      <c r="P88" s="780">
        <f t="shared" si="54"/>
        <v>191</v>
      </c>
      <c r="Q88" s="780"/>
      <c r="R88" s="780"/>
      <c r="S88" s="780">
        <f t="shared" si="57"/>
        <v>0</v>
      </c>
      <c r="T88" s="752">
        <f t="shared" si="58"/>
        <v>503</v>
      </c>
      <c r="U88" s="752">
        <f t="shared" si="55"/>
        <v>2758</v>
      </c>
      <c r="V88" s="752">
        <f t="shared" si="56"/>
        <v>3261</v>
      </c>
      <c r="Y88" s="757" t="str">
        <f>IF(T88='Order of Birth B-7 12 13 14 15'!AA106,"TRUE","FALSE")</f>
        <v>TRUE</v>
      </c>
      <c r="Z88" s="757" t="str">
        <f>IF(U88='Order of Birth B-7 12 13 14 15'!BA106,"TRUE","FALSE")</f>
        <v>TRUE</v>
      </c>
    </row>
    <row r="89" spans="1:26" ht="15.75">
      <c r="A89" s="877" t="s">
        <v>169</v>
      </c>
      <c r="B89" s="780">
        <v>2</v>
      </c>
      <c r="C89" s="780">
        <v>26</v>
      </c>
      <c r="D89" s="780">
        <f t="shared" si="50"/>
        <v>28</v>
      </c>
      <c r="E89" s="780">
        <v>169</v>
      </c>
      <c r="F89" s="780">
        <v>699</v>
      </c>
      <c r="G89" s="780">
        <f t="shared" si="51"/>
        <v>868</v>
      </c>
      <c r="H89" s="780">
        <v>246</v>
      </c>
      <c r="I89" s="780">
        <v>1887</v>
      </c>
      <c r="J89" s="780">
        <f t="shared" si="52"/>
        <v>2133</v>
      </c>
      <c r="K89" s="780">
        <v>12</v>
      </c>
      <c r="L89" s="780">
        <v>574</v>
      </c>
      <c r="M89" s="780">
        <f t="shared" si="53"/>
        <v>586</v>
      </c>
      <c r="N89" s="780">
        <v>5</v>
      </c>
      <c r="O89" s="780">
        <v>53</v>
      </c>
      <c r="P89" s="780">
        <f t="shared" si="54"/>
        <v>58</v>
      </c>
      <c r="Q89" s="780"/>
      <c r="R89" s="780"/>
      <c r="S89" s="780">
        <f t="shared" si="57"/>
        <v>0</v>
      </c>
      <c r="T89" s="752">
        <f t="shared" si="58"/>
        <v>434</v>
      </c>
      <c r="U89" s="752">
        <f t="shared" si="55"/>
        <v>3239</v>
      </c>
      <c r="V89" s="752">
        <f t="shared" si="56"/>
        <v>3673</v>
      </c>
      <c r="Y89" s="757" t="str">
        <f>IF(T89='Order of Birth B-7 12 13 14 15'!AA107,"TRUE","FALSE")</f>
        <v>TRUE</v>
      </c>
      <c r="Z89" s="757" t="str">
        <f>IF(U89='Order of Birth B-7 12 13 14 15'!BA107,"TRUE","FALSE")</f>
        <v>TRUE</v>
      </c>
    </row>
    <row r="90" spans="1:26" ht="15.75">
      <c r="A90" s="877" t="s">
        <v>170</v>
      </c>
      <c r="B90" s="780">
        <v>0</v>
      </c>
      <c r="C90" s="780">
        <v>0</v>
      </c>
      <c r="D90" s="780">
        <f t="shared" si="50"/>
        <v>0</v>
      </c>
      <c r="E90" s="780">
        <v>34</v>
      </c>
      <c r="F90" s="780">
        <v>114</v>
      </c>
      <c r="G90" s="780">
        <f t="shared" si="51"/>
        <v>148</v>
      </c>
      <c r="H90" s="780">
        <v>63</v>
      </c>
      <c r="I90" s="780">
        <v>1620</v>
      </c>
      <c r="J90" s="780">
        <f t="shared" si="52"/>
        <v>1683</v>
      </c>
      <c r="K90" s="780">
        <v>49</v>
      </c>
      <c r="L90" s="780">
        <v>52</v>
      </c>
      <c r="M90" s="780">
        <f t="shared" si="53"/>
        <v>101</v>
      </c>
      <c r="N90" s="780">
        <v>56</v>
      </c>
      <c r="O90" s="780">
        <v>21</v>
      </c>
      <c r="P90" s="780">
        <f t="shared" si="54"/>
        <v>77</v>
      </c>
      <c r="Q90" s="780"/>
      <c r="R90" s="780"/>
      <c r="S90" s="780">
        <f t="shared" si="57"/>
        <v>0</v>
      </c>
      <c r="T90" s="752">
        <f t="shared" si="58"/>
        <v>202</v>
      </c>
      <c r="U90" s="752">
        <f t="shared" si="55"/>
        <v>1807</v>
      </c>
      <c r="V90" s="752">
        <f t="shared" si="56"/>
        <v>2009</v>
      </c>
      <c r="Y90" s="757" t="str">
        <f>IF(T90='Order of Birth B-7 12 13 14 15'!AA108,"TRUE","FALSE")</f>
        <v>TRUE</v>
      </c>
      <c r="Z90" s="757" t="str">
        <f>IF(U90='Order of Birth B-7 12 13 14 15'!BA108,"TRUE","FALSE")</f>
        <v>TRUE</v>
      </c>
    </row>
    <row r="91" spans="1:26" ht="15.75">
      <c r="A91" s="877" t="s">
        <v>171</v>
      </c>
      <c r="B91" s="780">
        <v>0</v>
      </c>
      <c r="C91" s="780">
        <v>0</v>
      </c>
      <c r="D91" s="780">
        <f t="shared" si="50"/>
        <v>0</v>
      </c>
      <c r="E91" s="780">
        <v>10</v>
      </c>
      <c r="F91" s="780">
        <v>0</v>
      </c>
      <c r="G91" s="780">
        <f t="shared" si="51"/>
        <v>10</v>
      </c>
      <c r="H91" s="780">
        <v>12</v>
      </c>
      <c r="I91" s="780">
        <v>161</v>
      </c>
      <c r="J91" s="780">
        <f t="shared" si="52"/>
        <v>173</v>
      </c>
      <c r="K91" s="780">
        <v>32</v>
      </c>
      <c r="L91" s="780">
        <v>141</v>
      </c>
      <c r="M91" s="780">
        <f t="shared" si="53"/>
        <v>173</v>
      </c>
      <c r="N91" s="780">
        <v>2</v>
      </c>
      <c r="O91" s="780">
        <v>95</v>
      </c>
      <c r="P91" s="780">
        <f t="shared" si="54"/>
        <v>97</v>
      </c>
      <c r="Q91" s="780"/>
      <c r="R91" s="780"/>
      <c r="S91" s="780">
        <f t="shared" si="57"/>
        <v>0</v>
      </c>
      <c r="T91" s="752">
        <f t="shared" si="58"/>
        <v>56</v>
      </c>
      <c r="U91" s="752">
        <f t="shared" si="55"/>
        <v>397</v>
      </c>
      <c r="V91" s="752">
        <f t="shared" si="56"/>
        <v>453</v>
      </c>
      <c r="Y91" s="757" t="str">
        <f>IF(T91='Order of Birth B-7 12 13 14 15'!AA109,"TRUE","FALSE")</f>
        <v>TRUE</v>
      </c>
      <c r="Z91" s="757" t="str">
        <f>IF(U91='Order of Birth B-7 12 13 14 15'!BA109,"TRUE","FALSE")</f>
        <v>TRUE</v>
      </c>
    </row>
    <row r="92" spans="1:26" ht="15.75">
      <c r="A92" s="877" t="s">
        <v>172</v>
      </c>
      <c r="B92" s="780">
        <v>0</v>
      </c>
      <c r="C92" s="780">
        <v>0</v>
      </c>
      <c r="D92" s="780">
        <f t="shared" si="50"/>
        <v>0</v>
      </c>
      <c r="E92" s="780">
        <v>0</v>
      </c>
      <c r="F92" s="780">
        <v>0</v>
      </c>
      <c r="G92" s="780">
        <f t="shared" si="51"/>
        <v>0</v>
      </c>
      <c r="H92" s="780">
        <v>0</v>
      </c>
      <c r="I92" s="780">
        <v>31</v>
      </c>
      <c r="J92" s="780">
        <f t="shared" si="52"/>
        <v>31</v>
      </c>
      <c r="K92" s="780">
        <v>0</v>
      </c>
      <c r="L92" s="780">
        <v>28</v>
      </c>
      <c r="M92" s="780">
        <f t="shared" si="53"/>
        <v>28</v>
      </c>
      <c r="N92" s="780">
        <v>3</v>
      </c>
      <c r="O92" s="780">
        <v>11</v>
      </c>
      <c r="P92" s="780">
        <f t="shared" si="54"/>
        <v>14</v>
      </c>
      <c r="Q92" s="780"/>
      <c r="R92" s="780"/>
      <c r="S92" s="780">
        <f t="shared" si="57"/>
        <v>0</v>
      </c>
      <c r="T92" s="752">
        <f t="shared" si="58"/>
        <v>3</v>
      </c>
      <c r="U92" s="752">
        <f t="shared" si="55"/>
        <v>70</v>
      </c>
      <c r="V92" s="752">
        <f t="shared" si="56"/>
        <v>73</v>
      </c>
      <c r="Y92" s="757" t="str">
        <f>IF(T92='Order of Birth B-7 12 13 14 15'!AA110,"TRUE","FALSE")</f>
        <v>TRUE</v>
      </c>
      <c r="Z92" s="757" t="str">
        <f>IF(U92='Order of Birth B-7 12 13 14 15'!BA110,"TRUE","FALSE")</f>
        <v>TRUE</v>
      </c>
    </row>
    <row r="93" spans="1:26" ht="15.75">
      <c r="A93" s="877" t="s">
        <v>617</v>
      </c>
      <c r="B93" s="780">
        <v>0</v>
      </c>
      <c r="C93" s="780">
        <v>0</v>
      </c>
      <c r="D93" s="780">
        <f t="shared" si="50"/>
        <v>0</v>
      </c>
      <c r="E93" s="780">
        <v>0</v>
      </c>
      <c r="F93" s="780">
        <v>0</v>
      </c>
      <c r="G93" s="780">
        <f t="shared" si="51"/>
        <v>0</v>
      </c>
      <c r="H93" s="780">
        <v>0</v>
      </c>
      <c r="I93" s="780">
        <v>5</v>
      </c>
      <c r="J93" s="780">
        <f t="shared" si="52"/>
        <v>5</v>
      </c>
      <c r="K93" s="780">
        <v>0</v>
      </c>
      <c r="L93" s="780">
        <v>3</v>
      </c>
      <c r="M93" s="780">
        <f t="shared" si="53"/>
        <v>3</v>
      </c>
      <c r="N93" s="780">
        <v>0</v>
      </c>
      <c r="O93" s="780">
        <v>2</v>
      </c>
      <c r="P93" s="780">
        <f t="shared" si="54"/>
        <v>2</v>
      </c>
      <c r="Q93" s="780"/>
      <c r="R93" s="780"/>
      <c r="S93" s="780">
        <f t="shared" si="57"/>
        <v>0</v>
      </c>
      <c r="T93" s="752">
        <f t="shared" si="58"/>
        <v>0</v>
      </c>
      <c r="U93" s="752">
        <f t="shared" si="55"/>
        <v>10</v>
      </c>
      <c r="V93" s="752">
        <f t="shared" si="56"/>
        <v>10</v>
      </c>
      <c r="Y93" s="757" t="str">
        <f>IF(T93='Order of Birth B-7 12 13 14 15'!AA111,"TRUE","FALSE")</f>
        <v>TRUE</v>
      </c>
      <c r="Z93" s="757" t="str">
        <f>IF(U93='Order of Birth B-7 12 13 14 15'!BA111,"TRUE","FALSE")</f>
        <v>TRUE</v>
      </c>
    </row>
    <row r="94" spans="1:26" ht="15.75">
      <c r="A94" s="877" t="s">
        <v>616</v>
      </c>
      <c r="B94" s="780">
        <v>0</v>
      </c>
      <c r="C94" s="780">
        <v>0</v>
      </c>
      <c r="D94" s="780">
        <f t="shared" si="50"/>
        <v>0</v>
      </c>
      <c r="E94" s="780">
        <v>0</v>
      </c>
      <c r="F94" s="780">
        <v>0</v>
      </c>
      <c r="G94" s="780">
        <f t="shared" si="51"/>
        <v>0</v>
      </c>
      <c r="H94" s="780">
        <v>0</v>
      </c>
      <c r="I94" s="780">
        <v>0</v>
      </c>
      <c r="J94" s="780">
        <f t="shared" si="52"/>
        <v>0</v>
      </c>
      <c r="K94" s="780">
        <v>0</v>
      </c>
      <c r="L94" s="780">
        <v>0</v>
      </c>
      <c r="M94" s="780">
        <f t="shared" si="53"/>
        <v>0</v>
      </c>
      <c r="N94" s="780">
        <v>0</v>
      </c>
      <c r="O94" s="780">
        <v>0</v>
      </c>
      <c r="P94" s="780">
        <f t="shared" si="54"/>
        <v>0</v>
      </c>
      <c r="Q94" s="780"/>
      <c r="R94" s="780"/>
      <c r="S94" s="780">
        <f t="shared" si="57"/>
        <v>0</v>
      </c>
      <c r="T94" s="752">
        <f t="shared" si="58"/>
        <v>0</v>
      </c>
      <c r="U94" s="752">
        <f t="shared" si="55"/>
        <v>0</v>
      </c>
      <c r="V94" s="752">
        <f t="shared" si="56"/>
        <v>0</v>
      </c>
      <c r="Y94" s="757"/>
      <c r="Z94" s="757"/>
    </row>
    <row r="95" spans="1:26" ht="16.5" thickBot="1">
      <c r="A95" s="878" t="s">
        <v>6</v>
      </c>
      <c r="B95" s="882">
        <f>SUM(B86:B94)</f>
        <v>9</v>
      </c>
      <c r="C95" s="882">
        <f t="shared" ref="C95:V95" si="59">SUM(C86:C94)</f>
        <v>136</v>
      </c>
      <c r="D95" s="882">
        <f t="shared" si="59"/>
        <v>145</v>
      </c>
      <c r="E95" s="882">
        <f t="shared" si="59"/>
        <v>320</v>
      </c>
      <c r="F95" s="882">
        <f t="shared" si="59"/>
        <v>1435</v>
      </c>
      <c r="G95" s="882">
        <f t="shared" si="59"/>
        <v>1755</v>
      </c>
      <c r="H95" s="882">
        <f t="shared" si="59"/>
        <v>649</v>
      </c>
      <c r="I95" s="882">
        <f t="shared" si="59"/>
        <v>5630</v>
      </c>
      <c r="J95" s="882">
        <f t="shared" si="59"/>
        <v>6279</v>
      </c>
      <c r="K95" s="882">
        <f t="shared" si="59"/>
        <v>166</v>
      </c>
      <c r="L95" s="882">
        <f t="shared" si="59"/>
        <v>929</v>
      </c>
      <c r="M95" s="882">
        <f t="shared" si="59"/>
        <v>1095</v>
      </c>
      <c r="N95" s="882">
        <f t="shared" si="59"/>
        <v>98</v>
      </c>
      <c r="O95" s="882">
        <f t="shared" si="59"/>
        <v>341</v>
      </c>
      <c r="P95" s="882">
        <f t="shared" si="59"/>
        <v>439</v>
      </c>
      <c r="Q95" s="882">
        <f t="shared" si="59"/>
        <v>0</v>
      </c>
      <c r="R95" s="882">
        <f t="shared" si="59"/>
        <v>0</v>
      </c>
      <c r="S95" s="882">
        <f t="shared" si="59"/>
        <v>0</v>
      </c>
      <c r="T95" s="882">
        <f t="shared" si="59"/>
        <v>1242</v>
      </c>
      <c r="U95" s="882">
        <f t="shared" si="59"/>
        <v>8471</v>
      </c>
      <c r="V95" s="882">
        <f t="shared" si="59"/>
        <v>9713</v>
      </c>
      <c r="Y95" s="757" t="str">
        <f>IF(T95='Order of Birth B-7 12 13 14 15'!AA112,"TRUE","FALSE")</f>
        <v>TRUE</v>
      </c>
      <c r="Z95" s="757" t="str">
        <f>IF(U95='Order of Birth B-7 12 13 14 15'!BA112,"TRUE","FALSE")</f>
        <v>TRUE</v>
      </c>
    </row>
    <row r="96" spans="1:26" ht="15.75" thickBot="1"/>
    <row r="97" spans="1:26" ht="26.25">
      <c r="A97" s="871" t="s">
        <v>618</v>
      </c>
      <c r="B97" s="872"/>
      <c r="C97" s="872"/>
      <c r="D97" s="872"/>
      <c r="E97" s="872"/>
      <c r="F97" s="872"/>
      <c r="G97" s="872"/>
      <c r="H97" s="872"/>
      <c r="I97" s="872"/>
      <c r="J97" s="872"/>
      <c r="K97" s="872"/>
      <c r="L97" s="872"/>
      <c r="M97" s="872"/>
      <c r="N97" s="872"/>
      <c r="O97" s="872"/>
      <c r="P97" s="872"/>
      <c r="Q97" s="872"/>
      <c r="R97" s="872"/>
      <c r="S97" s="872"/>
      <c r="T97" s="872"/>
      <c r="U97" s="873" t="s">
        <v>448</v>
      </c>
      <c r="V97" s="874"/>
    </row>
    <row r="98" spans="1:26" ht="32.25" customHeight="1">
      <c r="A98" s="1478" t="s">
        <v>615</v>
      </c>
      <c r="B98" s="1479"/>
      <c r="C98" s="1479"/>
      <c r="D98" s="1479"/>
      <c r="E98" s="1479"/>
      <c r="F98" s="1479"/>
      <c r="G98" s="1479"/>
      <c r="H98" s="1479"/>
      <c r="I98" s="1479"/>
      <c r="J98" s="1479"/>
      <c r="K98" s="1479"/>
      <c r="L98" s="1479"/>
      <c r="M98" s="1479"/>
      <c r="N98" s="1479"/>
      <c r="O98" s="1479"/>
      <c r="P98" s="1479"/>
      <c r="Q98" s="1479"/>
      <c r="R98" s="1479"/>
      <c r="S98" s="1479"/>
      <c r="T98" s="1479"/>
      <c r="U98" s="1479"/>
      <c r="V98" s="1480"/>
    </row>
    <row r="99" spans="1:26">
      <c r="A99" s="1481" t="s">
        <v>310</v>
      </c>
      <c r="B99" s="1482"/>
      <c r="C99" s="1482"/>
      <c r="D99" s="1482"/>
      <c r="E99" s="1482"/>
      <c r="F99" s="1482"/>
      <c r="G99" s="1482"/>
      <c r="H99" s="1482"/>
      <c r="I99" s="1482"/>
      <c r="J99" s="1482"/>
      <c r="K99" s="1482"/>
      <c r="L99" s="1482"/>
      <c r="M99" s="1482"/>
      <c r="N99" s="1482"/>
      <c r="O99" s="1482"/>
      <c r="P99" s="1482"/>
      <c r="Q99" s="1482"/>
      <c r="R99" s="1482"/>
      <c r="S99" s="1482"/>
      <c r="T99" s="1482"/>
      <c r="U99" s="1482"/>
      <c r="V99" s="1483"/>
    </row>
    <row r="100" spans="1:26">
      <c r="A100" s="1484" t="s">
        <v>165</v>
      </c>
      <c r="B100" s="1482" t="s">
        <v>312</v>
      </c>
      <c r="C100" s="1482"/>
      <c r="D100" s="1482"/>
      <c r="E100" s="1482" t="s">
        <v>313</v>
      </c>
      <c r="F100" s="1482"/>
      <c r="G100" s="1482"/>
      <c r="H100" s="1482" t="s">
        <v>314</v>
      </c>
      <c r="I100" s="1482"/>
      <c r="J100" s="1482"/>
      <c r="K100" s="1482" t="s">
        <v>315</v>
      </c>
      <c r="L100" s="1482"/>
      <c r="M100" s="1482"/>
      <c r="N100" s="1482" t="s">
        <v>316</v>
      </c>
      <c r="O100" s="1482"/>
      <c r="P100" s="1482"/>
      <c r="Q100" s="1475" t="s">
        <v>616</v>
      </c>
      <c r="R100" s="1476"/>
      <c r="S100" s="1477"/>
      <c r="T100" s="1482" t="s">
        <v>6</v>
      </c>
      <c r="U100" s="1482"/>
      <c r="V100" s="1483"/>
    </row>
    <row r="101" spans="1:26">
      <c r="A101" s="1485"/>
      <c r="B101" s="875" t="s">
        <v>233</v>
      </c>
      <c r="C101" s="875" t="s">
        <v>232</v>
      </c>
      <c r="D101" s="875" t="s">
        <v>234</v>
      </c>
      <c r="E101" s="875" t="s">
        <v>233</v>
      </c>
      <c r="F101" s="875" t="s">
        <v>232</v>
      </c>
      <c r="G101" s="875" t="s">
        <v>234</v>
      </c>
      <c r="H101" s="875" t="s">
        <v>233</v>
      </c>
      <c r="I101" s="875" t="s">
        <v>232</v>
      </c>
      <c r="J101" s="875" t="s">
        <v>234</v>
      </c>
      <c r="K101" s="875" t="s">
        <v>233</v>
      </c>
      <c r="L101" s="875" t="s">
        <v>232</v>
      </c>
      <c r="M101" s="875" t="s">
        <v>234</v>
      </c>
      <c r="N101" s="875" t="s">
        <v>233</v>
      </c>
      <c r="O101" s="875" t="s">
        <v>232</v>
      </c>
      <c r="P101" s="875" t="s">
        <v>234</v>
      </c>
      <c r="Q101" s="875" t="s">
        <v>233</v>
      </c>
      <c r="R101" s="875" t="s">
        <v>232</v>
      </c>
      <c r="S101" s="875" t="s">
        <v>234</v>
      </c>
      <c r="T101" s="875" t="s">
        <v>233</v>
      </c>
      <c r="U101" s="875" t="s">
        <v>232</v>
      </c>
      <c r="V101" s="876" t="s">
        <v>234</v>
      </c>
    </row>
    <row r="102" spans="1:26" ht="15.75">
      <c r="A102" s="877" t="s">
        <v>183</v>
      </c>
      <c r="B102" s="780">
        <v>0</v>
      </c>
      <c r="C102" s="780">
        <v>0</v>
      </c>
      <c r="D102" s="780">
        <f>B102+C102</f>
        <v>0</v>
      </c>
      <c r="E102" s="780">
        <v>0</v>
      </c>
      <c r="F102" s="780">
        <v>0</v>
      </c>
      <c r="G102" s="780">
        <f>E102+F102</f>
        <v>0</v>
      </c>
      <c r="H102" s="780">
        <v>0</v>
      </c>
      <c r="I102" s="780">
        <v>0</v>
      </c>
      <c r="J102" s="780">
        <f>H102+I102</f>
        <v>0</v>
      </c>
      <c r="K102" s="780">
        <v>0</v>
      </c>
      <c r="L102" s="780">
        <v>0</v>
      </c>
      <c r="M102" s="780">
        <f>K102+L102</f>
        <v>0</v>
      </c>
      <c r="N102" s="780">
        <v>0</v>
      </c>
      <c r="O102" s="780">
        <v>0</v>
      </c>
      <c r="P102" s="780">
        <f>N102+O102</f>
        <v>0</v>
      </c>
      <c r="Q102" s="780">
        <v>0</v>
      </c>
      <c r="R102" s="780">
        <v>0</v>
      </c>
      <c r="S102" s="780">
        <f>Q102+R102</f>
        <v>0</v>
      </c>
      <c r="T102" s="752">
        <f>+B102+E102+H102+K102+N102+Q102</f>
        <v>0</v>
      </c>
      <c r="U102" s="752">
        <f t="shared" ref="U102:U110" si="60">+C102+F102+I102+L102+O102+R102</f>
        <v>0</v>
      </c>
      <c r="V102" s="752">
        <f t="shared" ref="V102:V110" si="61">+D102+G102+J102+M102+P102+S102</f>
        <v>0</v>
      </c>
      <c r="Y102" s="757" t="str">
        <f>IF(T102='Order of Birth B-7 12 13 14 15'!AA88,"TRUE","FALSE")</f>
        <v>TRUE</v>
      </c>
      <c r="Z102" s="757" t="str">
        <f>IF(U102='Order of Birth B-7 12 13 14 15'!BA88,"TRUE","FALSE")</f>
        <v>TRUE</v>
      </c>
    </row>
    <row r="103" spans="1:26" ht="15.75">
      <c r="A103" s="877" t="s">
        <v>167</v>
      </c>
      <c r="B103" s="780">
        <v>0</v>
      </c>
      <c r="C103" s="780">
        <v>3</v>
      </c>
      <c r="D103" s="780">
        <f t="shared" ref="D103:D110" si="62">B103+C103</f>
        <v>3</v>
      </c>
      <c r="E103" s="780">
        <v>1</v>
      </c>
      <c r="F103" s="780">
        <v>8</v>
      </c>
      <c r="G103" s="780">
        <f t="shared" ref="G103:G110" si="63">E103+F103</f>
        <v>9</v>
      </c>
      <c r="H103" s="780">
        <v>2</v>
      </c>
      <c r="I103" s="780">
        <v>42</v>
      </c>
      <c r="J103" s="780">
        <f t="shared" ref="J103:J110" si="64">H103+I103</f>
        <v>44</v>
      </c>
      <c r="K103" s="780">
        <v>0</v>
      </c>
      <c r="L103" s="780">
        <v>26</v>
      </c>
      <c r="M103" s="780">
        <f t="shared" ref="M103:M110" si="65">K103+L103</f>
        <v>26</v>
      </c>
      <c r="N103" s="780">
        <v>0</v>
      </c>
      <c r="O103" s="780">
        <v>1</v>
      </c>
      <c r="P103" s="780">
        <f t="shared" ref="P103:P110" si="66">N103+O103</f>
        <v>1</v>
      </c>
      <c r="Q103" s="780">
        <v>0</v>
      </c>
      <c r="R103" s="780">
        <v>0</v>
      </c>
      <c r="S103" s="780">
        <f t="shared" ref="S103:S110" si="67">Q103+R103</f>
        <v>0</v>
      </c>
      <c r="T103" s="752">
        <f t="shared" ref="T103:T110" si="68">+B103+E103+H103+K103+N103+Q103</f>
        <v>3</v>
      </c>
      <c r="U103" s="752">
        <f t="shared" si="60"/>
        <v>80</v>
      </c>
      <c r="V103" s="752">
        <f t="shared" si="61"/>
        <v>83</v>
      </c>
      <c r="Y103" s="757" t="str">
        <f>IF(T103='Order of Birth B-7 12 13 14 15'!AA89,"TRUE","FALSE")</f>
        <v>TRUE</v>
      </c>
      <c r="Z103" s="757" t="str">
        <f>IF(U103='Order of Birth B-7 12 13 14 15'!BA89,"TRUE","FALSE")</f>
        <v>TRUE</v>
      </c>
    </row>
    <row r="104" spans="1:26" ht="15.75">
      <c r="A104" s="877" t="s">
        <v>168</v>
      </c>
      <c r="B104" s="780">
        <v>2</v>
      </c>
      <c r="C104" s="780">
        <v>11</v>
      </c>
      <c r="D104" s="780">
        <f t="shared" si="62"/>
        <v>13</v>
      </c>
      <c r="E104" s="780">
        <v>2</v>
      </c>
      <c r="F104" s="780">
        <v>17</v>
      </c>
      <c r="G104" s="780">
        <f t="shared" si="63"/>
        <v>19</v>
      </c>
      <c r="H104" s="780">
        <v>59</v>
      </c>
      <c r="I104" s="780">
        <v>668</v>
      </c>
      <c r="J104" s="780">
        <f t="shared" si="64"/>
        <v>727</v>
      </c>
      <c r="K104" s="780">
        <v>36</v>
      </c>
      <c r="L104" s="780">
        <v>591</v>
      </c>
      <c r="M104" s="780">
        <f t="shared" si="65"/>
        <v>627</v>
      </c>
      <c r="N104" s="780">
        <v>1</v>
      </c>
      <c r="O104" s="780">
        <v>31</v>
      </c>
      <c r="P104" s="780">
        <f t="shared" si="66"/>
        <v>32</v>
      </c>
      <c r="Q104" s="780">
        <v>0</v>
      </c>
      <c r="R104" s="780">
        <v>4</v>
      </c>
      <c r="S104" s="780">
        <f t="shared" si="67"/>
        <v>4</v>
      </c>
      <c r="T104" s="752">
        <f t="shared" si="68"/>
        <v>100</v>
      </c>
      <c r="U104" s="752">
        <f t="shared" si="60"/>
        <v>1322</v>
      </c>
      <c r="V104" s="752">
        <f t="shared" si="61"/>
        <v>1422</v>
      </c>
      <c r="Y104" s="757" t="str">
        <f>IF(T104='Order of Birth B-7 12 13 14 15'!AA90,"TRUE","FALSE")</f>
        <v>TRUE</v>
      </c>
      <c r="Z104" s="757" t="str">
        <f>IF(U104='Order of Birth B-7 12 13 14 15'!BA90,"TRUE","FALSE")</f>
        <v>TRUE</v>
      </c>
    </row>
    <row r="105" spans="1:26" ht="15.75">
      <c r="A105" s="877" t="s">
        <v>169</v>
      </c>
      <c r="B105" s="780">
        <v>0</v>
      </c>
      <c r="C105" s="780">
        <v>4</v>
      </c>
      <c r="D105" s="780">
        <f t="shared" si="62"/>
        <v>4</v>
      </c>
      <c r="E105" s="780">
        <v>1</v>
      </c>
      <c r="F105" s="780">
        <v>29</v>
      </c>
      <c r="G105" s="780">
        <f t="shared" si="63"/>
        <v>30</v>
      </c>
      <c r="H105" s="780">
        <v>83</v>
      </c>
      <c r="I105" s="780">
        <v>1008</v>
      </c>
      <c r="J105" s="780">
        <f t="shared" si="64"/>
        <v>1091</v>
      </c>
      <c r="K105" s="780">
        <v>54</v>
      </c>
      <c r="L105" s="780">
        <v>646</v>
      </c>
      <c r="M105" s="780">
        <f t="shared" si="65"/>
        <v>700</v>
      </c>
      <c r="N105" s="780">
        <v>1</v>
      </c>
      <c r="O105" s="780">
        <v>19</v>
      </c>
      <c r="P105" s="780">
        <f t="shared" si="66"/>
        <v>20</v>
      </c>
      <c r="Q105" s="780">
        <v>1</v>
      </c>
      <c r="R105" s="780">
        <v>19</v>
      </c>
      <c r="S105" s="780">
        <f t="shared" si="67"/>
        <v>20</v>
      </c>
      <c r="T105" s="752">
        <f t="shared" si="68"/>
        <v>140</v>
      </c>
      <c r="U105" s="752">
        <f t="shared" si="60"/>
        <v>1725</v>
      </c>
      <c r="V105" s="752">
        <f t="shared" si="61"/>
        <v>1865</v>
      </c>
      <c r="Y105" s="757" t="str">
        <f>IF(T105='Order of Birth B-7 12 13 14 15'!AA91,"TRUE","FALSE")</f>
        <v>TRUE</v>
      </c>
      <c r="Z105" s="757" t="str">
        <f>IF(U105='Order of Birth B-7 12 13 14 15'!BA91,"TRUE","FALSE")</f>
        <v>TRUE</v>
      </c>
    </row>
    <row r="106" spans="1:26" ht="15.75">
      <c r="A106" s="877" t="s">
        <v>170</v>
      </c>
      <c r="B106" s="780">
        <v>0</v>
      </c>
      <c r="C106" s="780">
        <v>1</v>
      </c>
      <c r="D106" s="780">
        <f t="shared" si="62"/>
        <v>1</v>
      </c>
      <c r="E106" s="780">
        <v>3</v>
      </c>
      <c r="F106" s="780">
        <v>14</v>
      </c>
      <c r="G106" s="780">
        <f t="shared" si="63"/>
        <v>17</v>
      </c>
      <c r="H106" s="780">
        <v>27</v>
      </c>
      <c r="I106" s="780">
        <v>640</v>
      </c>
      <c r="J106" s="780">
        <f t="shared" si="64"/>
        <v>667</v>
      </c>
      <c r="K106" s="780">
        <v>66</v>
      </c>
      <c r="L106" s="780">
        <v>334</v>
      </c>
      <c r="M106" s="780">
        <f t="shared" si="65"/>
        <v>400</v>
      </c>
      <c r="N106" s="780">
        <v>0</v>
      </c>
      <c r="O106" s="780">
        <v>1</v>
      </c>
      <c r="P106" s="780">
        <f t="shared" si="66"/>
        <v>1</v>
      </c>
      <c r="Q106" s="780">
        <v>3</v>
      </c>
      <c r="R106" s="780">
        <v>14</v>
      </c>
      <c r="S106" s="780">
        <f t="shared" si="67"/>
        <v>17</v>
      </c>
      <c r="T106" s="752">
        <f t="shared" si="68"/>
        <v>99</v>
      </c>
      <c r="U106" s="752">
        <f t="shared" si="60"/>
        <v>1004</v>
      </c>
      <c r="V106" s="752">
        <f t="shared" si="61"/>
        <v>1103</v>
      </c>
      <c r="Y106" s="757" t="str">
        <f>IF(T106='Order of Birth B-7 12 13 14 15'!AA92,"TRUE","FALSE")</f>
        <v>TRUE</v>
      </c>
      <c r="Z106" s="757" t="str">
        <f>IF(U106='Order of Birth B-7 12 13 14 15'!BA92,"TRUE","FALSE")</f>
        <v>TRUE</v>
      </c>
    </row>
    <row r="107" spans="1:26" ht="15.75">
      <c r="A107" s="877" t="s">
        <v>171</v>
      </c>
      <c r="B107" s="780">
        <v>0</v>
      </c>
      <c r="C107" s="780">
        <v>0</v>
      </c>
      <c r="D107" s="780">
        <f t="shared" si="62"/>
        <v>0</v>
      </c>
      <c r="E107" s="780">
        <v>0</v>
      </c>
      <c r="F107" s="780">
        <v>2</v>
      </c>
      <c r="G107" s="780">
        <f t="shared" si="63"/>
        <v>2</v>
      </c>
      <c r="H107" s="780">
        <v>14</v>
      </c>
      <c r="I107" s="780">
        <v>81</v>
      </c>
      <c r="J107" s="780">
        <f t="shared" si="64"/>
        <v>95</v>
      </c>
      <c r="K107" s="780">
        <v>5</v>
      </c>
      <c r="L107" s="780">
        <v>172</v>
      </c>
      <c r="M107" s="780">
        <f t="shared" si="65"/>
        <v>177</v>
      </c>
      <c r="N107" s="780">
        <v>0</v>
      </c>
      <c r="O107" s="780">
        <v>0</v>
      </c>
      <c r="P107" s="780">
        <f t="shared" si="66"/>
        <v>0</v>
      </c>
      <c r="Q107" s="780">
        <v>0</v>
      </c>
      <c r="R107" s="780">
        <v>0</v>
      </c>
      <c r="S107" s="780">
        <f t="shared" si="67"/>
        <v>0</v>
      </c>
      <c r="T107" s="752">
        <f t="shared" si="68"/>
        <v>19</v>
      </c>
      <c r="U107" s="752">
        <f t="shared" si="60"/>
        <v>255</v>
      </c>
      <c r="V107" s="752">
        <f t="shared" si="61"/>
        <v>274</v>
      </c>
      <c r="Y107" s="757" t="str">
        <f>IF(T107='Order of Birth B-7 12 13 14 15'!AA93,"TRUE","FALSE")</f>
        <v>TRUE</v>
      </c>
      <c r="Z107" s="757" t="str">
        <f>IF(U107='Order of Birth B-7 12 13 14 15'!BA93,"TRUE","FALSE")</f>
        <v>TRUE</v>
      </c>
    </row>
    <row r="108" spans="1:26" ht="15.75">
      <c r="A108" s="877" t="s">
        <v>172</v>
      </c>
      <c r="B108" s="780">
        <v>1</v>
      </c>
      <c r="C108" s="780">
        <v>0</v>
      </c>
      <c r="D108" s="780">
        <f t="shared" si="62"/>
        <v>1</v>
      </c>
      <c r="E108" s="780">
        <v>0</v>
      </c>
      <c r="F108" s="780">
        <v>3</v>
      </c>
      <c r="G108" s="780">
        <f t="shared" si="63"/>
        <v>3</v>
      </c>
      <c r="H108" s="780">
        <v>2</v>
      </c>
      <c r="I108" s="780">
        <v>2</v>
      </c>
      <c r="J108" s="780">
        <f t="shared" si="64"/>
        <v>4</v>
      </c>
      <c r="K108" s="780">
        <v>0</v>
      </c>
      <c r="L108" s="780">
        <v>15</v>
      </c>
      <c r="M108" s="780">
        <f t="shared" si="65"/>
        <v>15</v>
      </c>
      <c r="N108" s="780">
        <v>0</v>
      </c>
      <c r="O108" s="780">
        <v>0</v>
      </c>
      <c r="P108" s="780">
        <f t="shared" si="66"/>
        <v>0</v>
      </c>
      <c r="Q108" s="780">
        <v>0</v>
      </c>
      <c r="R108" s="780">
        <v>0</v>
      </c>
      <c r="S108" s="780">
        <f t="shared" si="67"/>
        <v>0</v>
      </c>
      <c r="T108" s="752">
        <f t="shared" si="68"/>
        <v>3</v>
      </c>
      <c r="U108" s="752">
        <f t="shared" si="60"/>
        <v>20</v>
      </c>
      <c r="V108" s="752">
        <f t="shared" si="61"/>
        <v>23</v>
      </c>
      <c r="Y108" s="757" t="str">
        <f>IF(T108='Order of Birth B-7 12 13 14 15'!AA94,"TRUE","FALSE")</f>
        <v>TRUE</v>
      </c>
      <c r="Z108" s="757" t="str">
        <f>IF(U108='Order of Birth B-7 12 13 14 15'!BA94,"TRUE","FALSE")</f>
        <v>TRUE</v>
      </c>
    </row>
    <row r="109" spans="1:26" ht="15.75">
      <c r="A109" s="877" t="s">
        <v>617</v>
      </c>
      <c r="B109" s="780">
        <v>0</v>
      </c>
      <c r="C109" s="780">
        <v>0</v>
      </c>
      <c r="D109" s="780">
        <f t="shared" si="62"/>
        <v>0</v>
      </c>
      <c r="E109" s="780">
        <v>0</v>
      </c>
      <c r="F109" s="780">
        <v>1</v>
      </c>
      <c r="G109" s="780">
        <f t="shared" si="63"/>
        <v>1</v>
      </c>
      <c r="H109" s="780">
        <v>0</v>
      </c>
      <c r="I109" s="780">
        <v>0</v>
      </c>
      <c r="J109" s="780">
        <f t="shared" si="64"/>
        <v>0</v>
      </c>
      <c r="K109" s="780">
        <v>0</v>
      </c>
      <c r="L109" s="780">
        <v>4</v>
      </c>
      <c r="M109" s="780">
        <f t="shared" si="65"/>
        <v>4</v>
      </c>
      <c r="N109" s="780">
        <v>0</v>
      </c>
      <c r="O109" s="780">
        <v>0</v>
      </c>
      <c r="P109" s="780">
        <f t="shared" si="66"/>
        <v>0</v>
      </c>
      <c r="Q109" s="780">
        <v>0</v>
      </c>
      <c r="R109" s="780">
        <v>0</v>
      </c>
      <c r="S109" s="780">
        <f t="shared" si="67"/>
        <v>0</v>
      </c>
      <c r="T109" s="752">
        <f t="shared" si="68"/>
        <v>0</v>
      </c>
      <c r="U109" s="752">
        <f t="shared" si="60"/>
        <v>5</v>
      </c>
      <c r="V109" s="752">
        <f t="shared" si="61"/>
        <v>5</v>
      </c>
      <c r="Y109" s="757" t="str">
        <f>IF(T109='Order of Birth B-7 12 13 14 15'!AA95,"TRUE","FALSE")</f>
        <v>TRUE</v>
      </c>
      <c r="Z109" s="757" t="str">
        <f>IF(U109='Order of Birth B-7 12 13 14 15'!BA95,"TRUE","FALSE")</f>
        <v>TRUE</v>
      </c>
    </row>
    <row r="110" spans="1:26" ht="15.75">
      <c r="A110" s="877" t="s">
        <v>616</v>
      </c>
      <c r="B110" s="780"/>
      <c r="C110" s="780"/>
      <c r="D110" s="780">
        <f t="shared" si="62"/>
        <v>0</v>
      </c>
      <c r="E110" s="780"/>
      <c r="F110" s="780"/>
      <c r="G110" s="780">
        <f t="shared" si="63"/>
        <v>0</v>
      </c>
      <c r="H110" s="780"/>
      <c r="I110" s="780"/>
      <c r="J110" s="780">
        <f t="shared" si="64"/>
        <v>0</v>
      </c>
      <c r="K110" s="780"/>
      <c r="L110" s="780"/>
      <c r="M110" s="780">
        <f t="shared" si="65"/>
        <v>0</v>
      </c>
      <c r="N110" s="780"/>
      <c r="O110" s="780"/>
      <c r="P110" s="780">
        <f t="shared" si="66"/>
        <v>0</v>
      </c>
      <c r="Q110" s="780"/>
      <c r="R110" s="780"/>
      <c r="S110" s="780">
        <f t="shared" si="67"/>
        <v>0</v>
      </c>
      <c r="T110" s="752">
        <f t="shared" si="68"/>
        <v>0</v>
      </c>
      <c r="U110" s="752">
        <f t="shared" si="60"/>
        <v>0</v>
      </c>
      <c r="V110" s="752">
        <f t="shared" si="61"/>
        <v>0</v>
      </c>
      <c r="Y110" s="757"/>
      <c r="Z110" s="757"/>
    </row>
    <row r="111" spans="1:26" ht="16.5" thickBot="1">
      <c r="A111" s="878" t="s">
        <v>6</v>
      </c>
      <c r="B111" s="780">
        <f t="shared" ref="B111:V111" si="69">SUM(B102:B110)</f>
        <v>3</v>
      </c>
      <c r="C111" s="780">
        <f t="shared" si="69"/>
        <v>19</v>
      </c>
      <c r="D111" s="780">
        <f t="shared" si="69"/>
        <v>22</v>
      </c>
      <c r="E111" s="780">
        <f t="shared" si="69"/>
        <v>7</v>
      </c>
      <c r="F111" s="780">
        <f t="shared" si="69"/>
        <v>74</v>
      </c>
      <c r="G111" s="780">
        <f t="shared" si="69"/>
        <v>81</v>
      </c>
      <c r="H111" s="780">
        <f t="shared" si="69"/>
        <v>187</v>
      </c>
      <c r="I111" s="780">
        <f t="shared" si="69"/>
        <v>2441</v>
      </c>
      <c r="J111" s="780">
        <f t="shared" si="69"/>
        <v>2628</v>
      </c>
      <c r="K111" s="780">
        <f t="shared" si="69"/>
        <v>161</v>
      </c>
      <c r="L111" s="780">
        <f t="shared" si="69"/>
        <v>1788</v>
      </c>
      <c r="M111" s="780">
        <f t="shared" si="69"/>
        <v>1949</v>
      </c>
      <c r="N111" s="780">
        <f t="shared" si="69"/>
        <v>2</v>
      </c>
      <c r="O111" s="780">
        <f t="shared" si="69"/>
        <v>52</v>
      </c>
      <c r="P111" s="780">
        <f t="shared" si="69"/>
        <v>54</v>
      </c>
      <c r="Q111" s="780">
        <f t="shared" si="69"/>
        <v>4</v>
      </c>
      <c r="R111" s="780">
        <f t="shared" si="69"/>
        <v>37</v>
      </c>
      <c r="S111" s="780">
        <f t="shared" si="69"/>
        <v>41</v>
      </c>
      <c r="T111" s="752">
        <f t="shared" si="69"/>
        <v>364</v>
      </c>
      <c r="U111" s="752">
        <f t="shared" si="69"/>
        <v>4411</v>
      </c>
      <c r="V111" s="752">
        <f t="shared" si="69"/>
        <v>4775</v>
      </c>
      <c r="Y111" s="757" t="str">
        <f>IF(T111='Order of Birth B-7 12 13 14 15'!AA96,"TRUE","FALSE")</f>
        <v>TRUE</v>
      </c>
      <c r="Z111" s="757" t="str">
        <f>IF(U111='Order of Birth B-7 12 13 14 15'!BA96,"TRUE","FALSE")</f>
        <v>TRUE</v>
      </c>
    </row>
    <row r="112" spans="1:26" ht="15.75" thickBot="1"/>
    <row r="113" spans="1:26" ht="26.25">
      <c r="A113" s="880" t="s">
        <v>618</v>
      </c>
      <c r="B113" s="872"/>
      <c r="C113" s="872"/>
      <c r="D113" s="872"/>
      <c r="E113" s="872"/>
      <c r="F113" s="872"/>
      <c r="G113" s="872"/>
      <c r="H113" s="872"/>
      <c r="I113" s="872"/>
      <c r="J113" s="872"/>
      <c r="K113" s="872"/>
      <c r="L113" s="872"/>
      <c r="M113" s="872"/>
      <c r="N113" s="872"/>
      <c r="O113" s="872"/>
      <c r="P113" s="872"/>
      <c r="Q113" s="872"/>
      <c r="R113" s="872"/>
      <c r="S113" s="872"/>
      <c r="T113" s="872"/>
      <c r="U113" s="873" t="s">
        <v>40</v>
      </c>
      <c r="V113" s="874"/>
    </row>
    <row r="114" spans="1:26" ht="24.75" customHeight="1">
      <c r="A114" s="1478" t="s">
        <v>615</v>
      </c>
      <c r="B114" s="1479"/>
      <c r="C114" s="1479"/>
      <c r="D114" s="1479"/>
      <c r="E114" s="1479"/>
      <c r="F114" s="1479"/>
      <c r="G114" s="1479"/>
      <c r="H114" s="1479"/>
      <c r="I114" s="1479"/>
      <c r="J114" s="1479"/>
      <c r="K114" s="1479"/>
      <c r="L114" s="1479"/>
      <c r="M114" s="1479"/>
      <c r="N114" s="1479"/>
      <c r="O114" s="1479"/>
      <c r="P114" s="1479"/>
      <c r="Q114" s="1479"/>
      <c r="R114" s="1479"/>
      <c r="S114" s="1479"/>
      <c r="T114" s="1479"/>
      <c r="U114" s="1479"/>
      <c r="V114" s="1480"/>
    </row>
    <row r="115" spans="1:26">
      <c r="A115" s="1481" t="s">
        <v>310</v>
      </c>
      <c r="B115" s="1482"/>
      <c r="C115" s="1482"/>
      <c r="D115" s="1482"/>
      <c r="E115" s="1482"/>
      <c r="F115" s="1482"/>
      <c r="G115" s="1482"/>
      <c r="H115" s="1482"/>
      <c r="I115" s="1482"/>
      <c r="J115" s="1482"/>
      <c r="K115" s="1482"/>
      <c r="L115" s="1482"/>
      <c r="M115" s="1482"/>
      <c r="N115" s="1482"/>
      <c r="O115" s="1482"/>
      <c r="P115" s="1482"/>
      <c r="Q115" s="1482"/>
      <c r="R115" s="1482"/>
      <c r="S115" s="1482"/>
      <c r="T115" s="1482"/>
      <c r="U115" s="1482"/>
      <c r="V115" s="1483"/>
    </row>
    <row r="116" spans="1:26">
      <c r="A116" s="1484" t="s">
        <v>165</v>
      </c>
      <c r="B116" s="1482" t="s">
        <v>312</v>
      </c>
      <c r="C116" s="1482"/>
      <c r="D116" s="1482"/>
      <c r="E116" s="1482" t="s">
        <v>313</v>
      </c>
      <c r="F116" s="1482"/>
      <c r="G116" s="1482"/>
      <c r="H116" s="1482" t="s">
        <v>314</v>
      </c>
      <c r="I116" s="1482"/>
      <c r="J116" s="1482"/>
      <c r="K116" s="1482" t="s">
        <v>315</v>
      </c>
      <c r="L116" s="1482"/>
      <c r="M116" s="1482"/>
      <c r="N116" s="1482" t="s">
        <v>316</v>
      </c>
      <c r="O116" s="1482"/>
      <c r="P116" s="1482"/>
      <c r="Q116" s="1475" t="s">
        <v>616</v>
      </c>
      <c r="R116" s="1476"/>
      <c r="S116" s="1477"/>
      <c r="T116" s="1482" t="s">
        <v>6</v>
      </c>
      <c r="U116" s="1482"/>
      <c r="V116" s="1483"/>
    </row>
    <row r="117" spans="1:26">
      <c r="A117" s="1485"/>
      <c r="B117" s="875" t="s">
        <v>233</v>
      </c>
      <c r="C117" s="875" t="s">
        <v>232</v>
      </c>
      <c r="D117" s="875" t="s">
        <v>234</v>
      </c>
      <c r="E117" s="875" t="s">
        <v>233</v>
      </c>
      <c r="F117" s="875" t="s">
        <v>232</v>
      </c>
      <c r="G117" s="875" t="s">
        <v>234</v>
      </c>
      <c r="H117" s="875" t="s">
        <v>233</v>
      </c>
      <c r="I117" s="875" t="s">
        <v>232</v>
      </c>
      <c r="J117" s="875" t="s">
        <v>234</v>
      </c>
      <c r="K117" s="875" t="s">
        <v>233</v>
      </c>
      <c r="L117" s="875" t="s">
        <v>232</v>
      </c>
      <c r="M117" s="875" t="s">
        <v>234</v>
      </c>
      <c r="N117" s="875" t="s">
        <v>233</v>
      </c>
      <c r="O117" s="875" t="s">
        <v>232</v>
      </c>
      <c r="P117" s="875" t="s">
        <v>234</v>
      </c>
      <c r="Q117" s="875" t="s">
        <v>233</v>
      </c>
      <c r="R117" s="875" t="s">
        <v>232</v>
      </c>
      <c r="S117" s="875" t="s">
        <v>234</v>
      </c>
      <c r="T117" s="875" t="s">
        <v>233</v>
      </c>
      <c r="U117" s="875" t="s">
        <v>232</v>
      </c>
      <c r="V117" s="876" t="s">
        <v>234</v>
      </c>
    </row>
    <row r="118" spans="1:26" ht="15.75">
      <c r="A118" s="877" t="s">
        <v>183</v>
      </c>
      <c r="B118" s="780">
        <v>0</v>
      </c>
      <c r="C118" s="780">
        <v>0</v>
      </c>
      <c r="D118" s="780">
        <f>B118+C118</f>
        <v>0</v>
      </c>
      <c r="E118" s="780">
        <v>0</v>
      </c>
      <c r="F118" s="780">
        <v>0</v>
      </c>
      <c r="G118" s="780">
        <f>E118+F118</f>
        <v>0</v>
      </c>
      <c r="H118" s="780">
        <v>0</v>
      </c>
      <c r="I118" s="780">
        <v>0</v>
      </c>
      <c r="J118" s="780">
        <f>H118+I118</f>
        <v>0</v>
      </c>
      <c r="K118" s="780">
        <v>0</v>
      </c>
      <c r="L118" s="780">
        <v>0</v>
      </c>
      <c r="M118" s="780">
        <f>K118+L118</f>
        <v>0</v>
      </c>
      <c r="N118" s="780">
        <v>0</v>
      </c>
      <c r="O118" s="780">
        <v>0</v>
      </c>
      <c r="P118" s="780">
        <f>N118+O118</f>
        <v>0</v>
      </c>
      <c r="Q118" s="780"/>
      <c r="R118" s="780"/>
      <c r="S118" s="780">
        <f>Q118+R118</f>
        <v>0</v>
      </c>
      <c r="T118" s="752">
        <f>+B118+E118+H118+K118+N118+Q118</f>
        <v>0</v>
      </c>
      <c r="U118" s="752">
        <f t="shared" ref="U118:U126" si="70">+C118+F118+I118+L118+O118+R118</f>
        <v>0</v>
      </c>
      <c r="V118" s="752">
        <f t="shared" ref="V118:V126" si="71">+D118+G118+J118+M118+P118+S118</f>
        <v>0</v>
      </c>
      <c r="Y118" s="757" t="str">
        <f>IF(T118='Order of Birth B-7 12 13 14 15'!AA120,"TRUE","FALSE")</f>
        <v>TRUE</v>
      </c>
      <c r="Z118" s="757" t="str">
        <f>IF(U118='Order of Birth B-7 12 13 14 15'!BA120,"TRUE","FALSE")</f>
        <v>TRUE</v>
      </c>
    </row>
    <row r="119" spans="1:26" ht="15.75">
      <c r="A119" s="877" t="s">
        <v>167</v>
      </c>
      <c r="B119" s="780">
        <v>3</v>
      </c>
      <c r="C119" s="780">
        <v>0</v>
      </c>
      <c r="D119" s="780">
        <f t="shared" ref="D119:D126" si="72">B119+C119</f>
        <v>3</v>
      </c>
      <c r="E119" s="780">
        <v>2</v>
      </c>
      <c r="F119" s="780">
        <v>5</v>
      </c>
      <c r="G119" s="780">
        <f t="shared" ref="G119:G126" si="73">E119+F119</f>
        <v>7</v>
      </c>
      <c r="H119" s="780">
        <v>33</v>
      </c>
      <c r="I119" s="780">
        <v>58</v>
      </c>
      <c r="J119" s="780">
        <f t="shared" ref="J119:J126" si="74">H119+I119</f>
        <v>91</v>
      </c>
      <c r="K119" s="780">
        <v>0</v>
      </c>
      <c r="L119" s="780">
        <v>0</v>
      </c>
      <c r="M119" s="780">
        <f t="shared" ref="M119:M126" si="75">K119+L119</f>
        <v>0</v>
      </c>
      <c r="N119" s="780">
        <v>0</v>
      </c>
      <c r="O119" s="780">
        <v>0</v>
      </c>
      <c r="P119" s="780">
        <f t="shared" ref="P119:P126" si="76">N119+O119</f>
        <v>0</v>
      </c>
      <c r="Q119" s="780"/>
      <c r="R119" s="780"/>
      <c r="S119" s="780">
        <f t="shared" ref="S119:S126" si="77">Q119+R119</f>
        <v>0</v>
      </c>
      <c r="T119" s="752">
        <f t="shared" ref="T119:T126" si="78">+B119+E119+H119+K119+N119+Q119</f>
        <v>38</v>
      </c>
      <c r="U119" s="752">
        <f t="shared" si="70"/>
        <v>63</v>
      </c>
      <c r="V119" s="752">
        <f t="shared" si="71"/>
        <v>101</v>
      </c>
      <c r="Y119" s="757" t="str">
        <f>IF(T119='Order of Birth B-7 12 13 14 15'!AA121,"TRUE","FALSE")</f>
        <v>TRUE</v>
      </c>
      <c r="Z119" s="757" t="str">
        <f>IF(U119='Order of Birth B-7 12 13 14 15'!BA121,"TRUE","FALSE")</f>
        <v>TRUE</v>
      </c>
    </row>
    <row r="120" spans="1:26" ht="15.75">
      <c r="A120" s="877" t="s">
        <v>168</v>
      </c>
      <c r="B120" s="780">
        <v>1</v>
      </c>
      <c r="C120" s="780">
        <v>81</v>
      </c>
      <c r="D120" s="780">
        <f t="shared" si="72"/>
        <v>82</v>
      </c>
      <c r="E120" s="780">
        <v>252</v>
      </c>
      <c r="F120" s="780">
        <v>610</v>
      </c>
      <c r="G120" s="780">
        <f t="shared" si="73"/>
        <v>862</v>
      </c>
      <c r="H120" s="780">
        <v>952</v>
      </c>
      <c r="I120" s="780">
        <v>2957</v>
      </c>
      <c r="J120" s="780">
        <f t="shared" si="74"/>
        <v>3909</v>
      </c>
      <c r="K120" s="780">
        <v>318</v>
      </c>
      <c r="L120" s="780">
        <v>1656</v>
      </c>
      <c r="M120" s="780">
        <f t="shared" si="75"/>
        <v>1974</v>
      </c>
      <c r="N120" s="780">
        <v>42</v>
      </c>
      <c r="O120" s="780">
        <v>36</v>
      </c>
      <c r="P120" s="780">
        <f t="shared" si="76"/>
        <v>78</v>
      </c>
      <c r="Q120" s="780"/>
      <c r="R120" s="780"/>
      <c r="S120" s="780">
        <f t="shared" si="77"/>
        <v>0</v>
      </c>
      <c r="T120" s="752">
        <f t="shared" si="78"/>
        <v>1565</v>
      </c>
      <c r="U120" s="752">
        <f t="shared" si="70"/>
        <v>5340</v>
      </c>
      <c r="V120" s="752">
        <f t="shared" si="71"/>
        <v>6905</v>
      </c>
      <c r="Y120" s="757" t="str">
        <f>IF(T120='Order of Birth B-7 12 13 14 15'!AA122,"TRUE","FALSE")</f>
        <v>TRUE</v>
      </c>
      <c r="Z120" s="757" t="str">
        <f>IF(U120='Order of Birth B-7 12 13 14 15'!BA122,"TRUE","FALSE")</f>
        <v>TRUE</v>
      </c>
    </row>
    <row r="121" spans="1:26" ht="15.75">
      <c r="A121" s="877" t="s">
        <v>169</v>
      </c>
      <c r="B121" s="780">
        <v>0</v>
      </c>
      <c r="C121" s="780">
        <v>38</v>
      </c>
      <c r="D121" s="780">
        <f t="shared" si="72"/>
        <v>38</v>
      </c>
      <c r="E121" s="780">
        <v>135</v>
      </c>
      <c r="F121" s="780">
        <v>139</v>
      </c>
      <c r="G121" s="780">
        <f t="shared" si="73"/>
        <v>274</v>
      </c>
      <c r="H121" s="780">
        <v>801</v>
      </c>
      <c r="I121" s="780">
        <v>4570</v>
      </c>
      <c r="J121" s="780">
        <f t="shared" si="74"/>
        <v>5371</v>
      </c>
      <c r="K121" s="780">
        <v>644</v>
      </c>
      <c r="L121" s="780">
        <v>2094</v>
      </c>
      <c r="M121" s="780">
        <f t="shared" si="75"/>
        <v>2738</v>
      </c>
      <c r="N121" s="780">
        <v>67</v>
      </c>
      <c r="O121" s="780">
        <v>72</v>
      </c>
      <c r="P121" s="780">
        <f t="shared" si="76"/>
        <v>139</v>
      </c>
      <c r="Q121" s="780"/>
      <c r="R121" s="780"/>
      <c r="S121" s="780">
        <f t="shared" si="77"/>
        <v>0</v>
      </c>
      <c r="T121" s="752">
        <f t="shared" si="78"/>
        <v>1647</v>
      </c>
      <c r="U121" s="752">
        <f t="shared" si="70"/>
        <v>6913</v>
      </c>
      <c r="V121" s="752">
        <f t="shared" si="71"/>
        <v>8560</v>
      </c>
      <c r="Y121" s="757" t="str">
        <f>IF(T121='Order of Birth B-7 12 13 14 15'!AA123,"TRUE","FALSE")</f>
        <v>TRUE</v>
      </c>
      <c r="Z121" s="757" t="str">
        <f>IF(U121='Order of Birth B-7 12 13 14 15'!BA123,"TRUE","FALSE")</f>
        <v>TRUE</v>
      </c>
    </row>
    <row r="122" spans="1:26" ht="15.75">
      <c r="A122" s="877" t="s">
        <v>170</v>
      </c>
      <c r="B122" s="780">
        <v>0</v>
      </c>
      <c r="C122" s="780">
        <v>6</v>
      </c>
      <c r="D122" s="780">
        <f t="shared" si="72"/>
        <v>6</v>
      </c>
      <c r="E122" s="780">
        <v>23</v>
      </c>
      <c r="F122" s="780">
        <v>10</v>
      </c>
      <c r="G122" s="780">
        <f t="shared" si="73"/>
        <v>33</v>
      </c>
      <c r="H122" s="780">
        <v>207</v>
      </c>
      <c r="I122" s="780">
        <v>1368</v>
      </c>
      <c r="J122" s="780">
        <f t="shared" si="74"/>
        <v>1575</v>
      </c>
      <c r="K122" s="780">
        <v>725</v>
      </c>
      <c r="L122" s="780">
        <v>2817</v>
      </c>
      <c r="M122" s="780">
        <f t="shared" si="75"/>
        <v>3542</v>
      </c>
      <c r="N122" s="780">
        <v>81</v>
      </c>
      <c r="O122" s="780">
        <v>27</v>
      </c>
      <c r="P122" s="780">
        <f t="shared" si="76"/>
        <v>108</v>
      </c>
      <c r="Q122" s="780"/>
      <c r="R122" s="780"/>
      <c r="S122" s="780">
        <f t="shared" si="77"/>
        <v>0</v>
      </c>
      <c r="T122" s="752">
        <f t="shared" si="78"/>
        <v>1036</v>
      </c>
      <c r="U122" s="752">
        <f t="shared" si="70"/>
        <v>4228</v>
      </c>
      <c r="V122" s="752">
        <f t="shared" si="71"/>
        <v>5264</v>
      </c>
      <c r="Y122" s="757" t="str">
        <f>IF(T122='Order of Birth B-7 12 13 14 15'!AA124,"TRUE","FALSE")</f>
        <v>TRUE</v>
      </c>
      <c r="Z122" s="757" t="str">
        <f>IF(U122='Order of Birth B-7 12 13 14 15'!BA124,"TRUE","FALSE")</f>
        <v>TRUE</v>
      </c>
    </row>
    <row r="123" spans="1:26" ht="15.75">
      <c r="A123" s="877" t="s">
        <v>171</v>
      </c>
      <c r="B123" s="780">
        <v>0</v>
      </c>
      <c r="C123" s="780">
        <v>1</v>
      </c>
      <c r="D123" s="780">
        <f t="shared" si="72"/>
        <v>1</v>
      </c>
      <c r="E123" s="780">
        <v>8</v>
      </c>
      <c r="F123" s="780">
        <v>4</v>
      </c>
      <c r="G123" s="780">
        <f t="shared" si="73"/>
        <v>12</v>
      </c>
      <c r="H123" s="780">
        <v>40</v>
      </c>
      <c r="I123" s="780">
        <v>196</v>
      </c>
      <c r="J123" s="780">
        <f t="shared" si="74"/>
        <v>236</v>
      </c>
      <c r="K123" s="780">
        <v>5</v>
      </c>
      <c r="L123" s="780">
        <v>100</v>
      </c>
      <c r="M123" s="780">
        <f t="shared" si="75"/>
        <v>105</v>
      </c>
      <c r="N123" s="780">
        <v>13</v>
      </c>
      <c r="O123" s="780">
        <v>34</v>
      </c>
      <c r="P123" s="780">
        <f t="shared" si="76"/>
        <v>47</v>
      </c>
      <c r="Q123" s="780"/>
      <c r="R123" s="780"/>
      <c r="S123" s="780">
        <f t="shared" si="77"/>
        <v>0</v>
      </c>
      <c r="T123" s="752">
        <f t="shared" si="78"/>
        <v>66</v>
      </c>
      <c r="U123" s="752">
        <f t="shared" si="70"/>
        <v>335</v>
      </c>
      <c r="V123" s="752">
        <f t="shared" si="71"/>
        <v>401</v>
      </c>
      <c r="Y123" s="757" t="str">
        <f>IF(T123='Order of Birth B-7 12 13 14 15'!AA125,"TRUE","FALSE")</f>
        <v>TRUE</v>
      </c>
      <c r="Z123" s="757" t="str">
        <f>IF(U123='Order of Birth B-7 12 13 14 15'!BA125,"TRUE","FALSE")</f>
        <v>TRUE</v>
      </c>
    </row>
    <row r="124" spans="1:26" ht="15.75">
      <c r="A124" s="877" t="s">
        <v>172</v>
      </c>
      <c r="B124" s="780">
        <v>0</v>
      </c>
      <c r="C124" s="780">
        <v>0</v>
      </c>
      <c r="D124" s="780">
        <f t="shared" si="72"/>
        <v>0</v>
      </c>
      <c r="E124" s="780">
        <v>0</v>
      </c>
      <c r="F124" s="780">
        <v>23</v>
      </c>
      <c r="G124" s="780">
        <f t="shared" si="73"/>
        <v>23</v>
      </c>
      <c r="H124" s="780">
        <v>0</v>
      </c>
      <c r="I124" s="780">
        <v>12</v>
      </c>
      <c r="J124" s="780">
        <f t="shared" si="74"/>
        <v>12</v>
      </c>
      <c r="K124" s="780">
        <v>0</v>
      </c>
      <c r="L124" s="780">
        <v>8</v>
      </c>
      <c r="M124" s="780">
        <f t="shared" si="75"/>
        <v>8</v>
      </c>
      <c r="N124" s="780">
        <v>0</v>
      </c>
      <c r="O124" s="780">
        <v>0</v>
      </c>
      <c r="P124" s="780">
        <f t="shared" si="76"/>
        <v>0</v>
      </c>
      <c r="Q124" s="780"/>
      <c r="R124" s="780"/>
      <c r="S124" s="780">
        <f t="shared" si="77"/>
        <v>0</v>
      </c>
      <c r="T124" s="752">
        <f t="shared" si="78"/>
        <v>0</v>
      </c>
      <c r="U124" s="752">
        <f t="shared" si="70"/>
        <v>43</v>
      </c>
      <c r="V124" s="752">
        <f t="shared" si="71"/>
        <v>43</v>
      </c>
      <c r="Y124" s="757" t="str">
        <f>IF(T124='Order of Birth B-7 12 13 14 15'!AA126,"TRUE","FALSE")</f>
        <v>TRUE</v>
      </c>
      <c r="Z124" s="757" t="str">
        <f>IF(U124='Order of Birth B-7 12 13 14 15'!BA126,"TRUE","FALSE")</f>
        <v>TRUE</v>
      </c>
    </row>
    <row r="125" spans="1:26" ht="15.75">
      <c r="A125" s="877" t="s">
        <v>617</v>
      </c>
      <c r="B125" s="780"/>
      <c r="C125" s="780"/>
      <c r="D125" s="780">
        <f t="shared" si="72"/>
        <v>0</v>
      </c>
      <c r="E125" s="780"/>
      <c r="F125" s="780"/>
      <c r="G125" s="780">
        <f t="shared" si="73"/>
        <v>0</v>
      </c>
      <c r="H125" s="780"/>
      <c r="I125" s="780"/>
      <c r="J125" s="780">
        <f t="shared" si="74"/>
        <v>0</v>
      </c>
      <c r="K125" s="780"/>
      <c r="L125" s="780"/>
      <c r="M125" s="780">
        <f t="shared" si="75"/>
        <v>0</v>
      </c>
      <c r="N125" s="780"/>
      <c r="O125" s="780"/>
      <c r="P125" s="780">
        <f t="shared" si="76"/>
        <v>0</v>
      </c>
      <c r="Q125" s="780"/>
      <c r="R125" s="780"/>
      <c r="S125" s="780">
        <f t="shared" si="77"/>
        <v>0</v>
      </c>
      <c r="T125" s="752">
        <f t="shared" si="78"/>
        <v>0</v>
      </c>
      <c r="U125" s="752">
        <f t="shared" si="70"/>
        <v>0</v>
      </c>
      <c r="V125" s="752">
        <f t="shared" si="71"/>
        <v>0</v>
      </c>
      <c r="Y125" s="757" t="str">
        <f>IF(T125='Order of Birth B-7 12 13 14 15'!AA127,"TRUE","FALSE")</f>
        <v>TRUE</v>
      </c>
      <c r="Z125" s="757" t="str">
        <f>IF(U125='Order of Birth B-7 12 13 14 15'!BA127,"TRUE","FALSE")</f>
        <v>TRUE</v>
      </c>
    </row>
    <row r="126" spans="1:26" ht="15.75">
      <c r="A126" s="877" t="s">
        <v>616</v>
      </c>
      <c r="B126" s="780"/>
      <c r="C126" s="780"/>
      <c r="D126" s="780">
        <f t="shared" si="72"/>
        <v>0</v>
      </c>
      <c r="E126" s="780"/>
      <c r="F126" s="780"/>
      <c r="G126" s="780">
        <f t="shared" si="73"/>
        <v>0</v>
      </c>
      <c r="H126" s="780"/>
      <c r="I126" s="780"/>
      <c r="J126" s="780">
        <f t="shared" si="74"/>
        <v>0</v>
      </c>
      <c r="K126" s="780"/>
      <c r="L126" s="780"/>
      <c r="M126" s="780">
        <f t="shared" si="75"/>
        <v>0</v>
      </c>
      <c r="N126" s="780"/>
      <c r="O126" s="780"/>
      <c r="P126" s="780">
        <f t="shared" si="76"/>
        <v>0</v>
      </c>
      <c r="Q126" s="780"/>
      <c r="R126" s="780"/>
      <c r="S126" s="780">
        <f t="shared" si="77"/>
        <v>0</v>
      </c>
      <c r="T126" s="752">
        <f t="shared" si="78"/>
        <v>0</v>
      </c>
      <c r="U126" s="752">
        <f t="shared" si="70"/>
        <v>0</v>
      </c>
      <c r="V126" s="752">
        <f t="shared" si="71"/>
        <v>0</v>
      </c>
      <c r="Y126" s="757"/>
      <c r="Z126" s="757"/>
    </row>
    <row r="127" spans="1:26" ht="16.5" thickBot="1">
      <c r="A127" s="878" t="s">
        <v>6</v>
      </c>
      <c r="B127" s="780">
        <f t="shared" ref="B127:V127" si="79">SUM(B118:B126)</f>
        <v>4</v>
      </c>
      <c r="C127" s="780">
        <f t="shared" si="79"/>
        <v>126</v>
      </c>
      <c r="D127" s="780">
        <f t="shared" si="79"/>
        <v>130</v>
      </c>
      <c r="E127" s="780">
        <f t="shared" si="79"/>
        <v>420</v>
      </c>
      <c r="F127" s="780">
        <f t="shared" si="79"/>
        <v>791</v>
      </c>
      <c r="G127" s="780">
        <f t="shared" si="79"/>
        <v>1211</v>
      </c>
      <c r="H127" s="780">
        <f t="shared" si="79"/>
        <v>2033</v>
      </c>
      <c r="I127" s="780">
        <f t="shared" si="79"/>
        <v>9161</v>
      </c>
      <c r="J127" s="780">
        <f t="shared" si="79"/>
        <v>11194</v>
      </c>
      <c r="K127" s="780">
        <f t="shared" si="79"/>
        <v>1692</v>
      </c>
      <c r="L127" s="780">
        <f t="shared" si="79"/>
        <v>6675</v>
      </c>
      <c r="M127" s="780">
        <f t="shared" si="79"/>
        <v>8367</v>
      </c>
      <c r="N127" s="780">
        <f t="shared" si="79"/>
        <v>203</v>
      </c>
      <c r="O127" s="780">
        <f t="shared" si="79"/>
        <v>169</v>
      </c>
      <c r="P127" s="780">
        <f t="shared" si="79"/>
        <v>372</v>
      </c>
      <c r="Q127" s="780">
        <f t="shared" si="79"/>
        <v>0</v>
      </c>
      <c r="R127" s="780">
        <f t="shared" si="79"/>
        <v>0</v>
      </c>
      <c r="S127" s="780">
        <f t="shared" si="79"/>
        <v>0</v>
      </c>
      <c r="T127" s="752">
        <f t="shared" si="79"/>
        <v>4352</v>
      </c>
      <c r="U127" s="752">
        <f t="shared" si="79"/>
        <v>16922</v>
      </c>
      <c r="V127" s="780">
        <f t="shared" si="79"/>
        <v>21274</v>
      </c>
      <c r="Y127" s="757" t="str">
        <f>IF(T127='Order of Birth B-7 12 13 14 15'!AA128,"TRUE","FALSE")</f>
        <v>TRUE</v>
      </c>
      <c r="Z127" s="757" t="str">
        <f>IF(U127='Order of Birth B-7 12 13 14 15'!BA128,"TRUE","FALSE")</f>
        <v>TRUE</v>
      </c>
    </row>
    <row r="128" spans="1:26" ht="15.75" thickBot="1">
      <c r="Y128" s="883"/>
      <c r="Z128" s="883"/>
    </row>
    <row r="129" spans="1:26" ht="26.25">
      <c r="A129" s="871" t="s">
        <v>618</v>
      </c>
      <c r="B129" s="872"/>
      <c r="C129" s="872"/>
      <c r="D129" s="872"/>
      <c r="E129" s="872"/>
      <c r="F129" s="872"/>
      <c r="G129" s="872"/>
      <c r="H129" s="872"/>
      <c r="I129" s="872"/>
      <c r="J129" s="872"/>
      <c r="K129" s="872"/>
      <c r="L129" s="872"/>
      <c r="M129" s="872"/>
      <c r="N129" s="872"/>
      <c r="O129" s="872"/>
      <c r="P129" s="872"/>
      <c r="Q129" s="872"/>
      <c r="R129" s="872"/>
      <c r="S129" s="872"/>
      <c r="T129" s="872"/>
      <c r="U129" s="873" t="s">
        <v>188</v>
      </c>
      <c r="V129" s="874"/>
    </row>
    <row r="130" spans="1:26" ht="32.25" customHeight="1">
      <c r="A130" s="1478" t="s">
        <v>615</v>
      </c>
      <c r="B130" s="1479"/>
      <c r="C130" s="1479"/>
      <c r="D130" s="1479"/>
      <c r="E130" s="1479"/>
      <c r="F130" s="1479"/>
      <c r="G130" s="1479"/>
      <c r="H130" s="1479"/>
      <c r="I130" s="1479"/>
      <c r="J130" s="1479"/>
      <c r="K130" s="1479"/>
      <c r="L130" s="1479"/>
      <c r="M130" s="1479"/>
      <c r="N130" s="1479"/>
      <c r="O130" s="1479"/>
      <c r="P130" s="1479"/>
      <c r="Q130" s="1479"/>
      <c r="R130" s="1479"/>
      <c r="S130" s="1479"/>
      <c r="T130" s="1479"/>
      <c r="U130" s="1479"/>
      <c r="V130" s="1480"/>
    </row>
    <row r="131" spans="1:26">
      <c r="A131" s="1481" t="s">
        <v>310</v>
      </c>
      <c r="B131" s="1482"/>
      <c r="C131" s="1482"/>
      <c r="D131" s="1482"/>
      <c r="E131" s="1482"/>
      <c r="F131" s="1482"/>
      <c r="G131" s="1482"/>
      <c r="H131" s="1482"/>
      <c r="I131" s="1482"/>
      <c r="J131" s="1482"/>
      <c r="K131" s="1482"/>
      <c r="L131" s="1482"/>
      <c r="M131" s="1482"/>
      <c r="N131" s="1482"/>
      <c r="O131" s="1482"/>
      <c r="P131" s="1482"/>
      <c r="Q131" s="1482"/>
      <c r="R131" s="1482"/>
      <c r="S131" s="1482"/>
      <c r="T131" s="1482"/>
      <c r="U131" s="1482"/>
      <c r="V131" s="1483"/>
    </row>
    <row r="132" spans="1:26">
      <c r="A132" s="1484" t="s">
        <v>165</v>
      </c>
      <c r="B132" s="1482" t="s">
        <v>312</v>
      </c>
      <c r="C132" s="1482"/>
      <c r="D132" s="1482"/>
      <c r="E132" s="1482" t="s">
        <v>313</v>
      </c>
      <c r="F132" s="1482"/>
      <c r="G132" s="1482"/>
      <c r="H132" s="1482" t="s">
        <v>314</v>
      </c>
      <c r="I132" s="1482"/>
      <c r="J132" s="1482"/>
      <c r="K132" s="1482" t="s">
        <v>315</v>
      </c>
      <c r="L132" s="1482"/>
      <c r="M132" s="1482"/>
      <c r="N132" s="1482" t="s">
        <v>316</v>
      </c>
      <c r="O132" s="1482"/>
      <c r="P132" s="1482"/>
      <c r="Q132" s="1475" t="s">
        <v>616</v>
      </c>
      <c r="R132" s="1476"/>
      <c r="S132" s="1477"/>
      <c r="T132" s="1482" t="s">
        <v>6</v>
      </c>
      <c r="U132" s="1482"/>
      <c r="V132" s="1483"/>
    </row>
    <row r="133" spans="1:26">
      <c r="A133" s="1485"/>
      <c r="B133" s="875" t="s">
        <v>233</v>
      </c>
      <c r="C133" s="875" t="s">
        <v>232</v>
      </c>
      <c r="D133" s="875" t="s">
        <v>234</v>
      </c>
      <c r="E133" s="875" t="s">
        <v>233</v>
      </c>
      <c r="F133" s="875" t="s">
        <v>232</v>
      </c>
      <c r="G133" s="875" t="s">
        <v>234</v>
      </c>
      <c r="H133" s="875" t="s">
        <v>233</v>
      </c>
      <c r="I133" s="875" t="s">
        <v>232</v>
      </c>
      <c r="J133" s="875" t="s">
        <v>234</v>
      </c>
      <c r="K133" s="875" t="s">
        <v>233</v>
      </c>
      <c r="L133" s="875" t="s">
        <v>232</v>
      </c>
      <c r="M133" s="875" t="s">
        <v>234</v>
      </c>
      <c r="N133" s="875" t="s">
        <v>233</v>
      </c>
      <c r="O133" s="875" t="s">
        <v>232</v>
      </c>
      <c r="P133" s="875" t="s">
        <v>234</v>
      </c>
      <c r="Q133" s="875" t="s">
        <v>233</v>
      </c>
      <c r="R133" s="875" t="s">
        <v>232</v>
      </c>
      <c r="S133" s="875" t="s">
        <v>234</v>
      </c>
      <c r="T133" s="875" t="s">
        <v>233</v>
      </c>
      <c r="U133" s="875" t="s">
        <v>232</v>
      </c>
      <c r="V133" s="876" t="s">
        <v>234</v>
      </c>
    </row>
    <row r="134" spans="1:26" ht="15.75">
      <c r="A134" s="877" t="s">
        <v>183</v>
      </c>
      <c r="B134" s="780">
        <v>0</v>
      </c>
      <c r="C134" s="780">
        <v>0</v>
      </c>
      <c r="D134" s="780">
        <f>B134+C134</f>
        <v>0</v>
      </c>
      <c r="E134" s="780">
        <v>0</v>
      </c>
      <c r="F134" s="780">
        <v>0</v>
      </c>
      <c r="G134" s="780">
        <f>E134+F134</f>
        <v>0</v>
      </c>
      <c r="H134" s="780">
        <v>0</v>
      </c>
      <c r="I134" s="780">
        <v>0</v>
      </c>
      <c r="J134" s="780">
        <f>H134+I134</f>
        <v>0</v>
      </c>
      <c r="K134" s="780">
        <v>0</v>
      </c>
      <c r="L134" s="780">
        <v>0</v>
      </c>
      <c r="M134" s="780">
        <f>K134+L134</f>
        <v>0</v>
      </c>
      <c r="N134" s="780"/>
      <c r="O134" s="780"/>
      <c r="P134" s="780">
        <f>N134+O134</f>
        <v>0</v>
      </c>
      <c r="Q134" s="780"/>
      <c r="R134" s="780"/>
      <c r="S134" s="780">
        <f>Q134+R134</f>
        <v>0</v>
      </c>
      <c r="T134" s="752">
        <f>+B134+E134+H134+K134+N134+Q134</f>
        <v>0</v>
      </c>
      <c r="U134" s="752">
        <f t="shared" ref="U134:U142" si="80">+C134+F134+I134+L134+O134+R134</f>
        <v>0</v>
      </c>
      <c r="V134" s="752">
        <f t="shared" ref="V134:V142" si="81">+D134+G134+J134+M134+P134+S134</f>
        <v>0</v>
      </c>
      <c r="Y134" s="757" t="str">
        <f>IF(T134='Order of Birth B-7 12 13 14 15'!AA136,"TRUE","FALSE")</f>
        <v>TRUE</v>
      </c>
      <c r="Z134" s="757" t="str">
        <f>IF(U134='Order of Birth B-7 12 13 14 15'!BA136,"TRUE","FALSE")</f>
        <v>TRUE</v>
      </c>
    </row>
    <row r="135" spans="1:26" ht="15.75">
      <c r="A135" s="877" t="s">
        <v>167</v>
      </c>
      <c r="B135" s="780">
        <v>0</v>
      </c>
      <c r="C135" s="780">
        <v>0</v>
      </c>
      <c r="D135" s="780">
        <f t="shared" ref="D135:D142" si="82">B135+C135</f>
        <v>0</v>
      </c>
      <c r="E135" s="780">
        <v>0</v>
      </c>
      <c r="F135" s="780">
        <v>0</v>
      </c>
      <c r="G135" s="780">
        <f t="shared" ref="G135:G142" si="83">E135+F135</f>
        <v>0</v>
      </c>
      <c r="H135" s="780">
        <v>0</v>
      </c>
      <c r="I135" s="780">
        <v>0</v>
      </c>
      <c r="J135" s="780">
        <f t="shared" ref="J135:J142" si="84">H135+I135</f>
        <v>0</v>
      </c>
      <c r="K135" s="780">
        <v>0</v>
      </c>
      <c r="L135" s="780">
        <v>0</v>
      </c>
      <c r="M135" s="780">
        <f t="shared" ref="M135:M142" si="85">K135+L135</f>
        <v>0</v>
      </c>
      <c r="N135" s="780"/>
      <c r="O135" s="780"/>
      <c r="P135" s="780">
        <f t="shared" ref="P135:P142" si="86">N135+O135</f>
        <v>0</v>
      </c>
      <c r="Q135" s="780"/>
      <c r="R135" s="780"/>
      <c r="S135" s="780">
        <f t="shared" ref="S135:S142" si="87">Q135+R135</f>
        <v>0</v>
      </c>
      <c r="T135" s="752">
        <f t="shared" ref="T135:T142" si="88">+B135+E135+H135+K135+N135+Q135</f>
        <v>0</v>
      </c>
      <c r="U135" s="752">
        <f t="shared" si="80"/>
        <v>0</v>
      </c>
      <c r="V135" s="752">
        <f t="shared" si="81"/>
        <v>0</v>
      </c>
      <c r="Y135" s="757" t="str">
        <f>IF(T135='Order of Birth B-7 12 13 14 15'!AA137,"TRUE","FALSE")</f>
        <v>TRUE</v>
      </c>
      <c r="Z135" s="757" t="str">
        <f>IF(U135='Order of Birth B-7 12 13 14 15'!BA137,"TRUE","FALSE")</f>
        <v>TRUE</v>
      </c>
    </row>
    <row r="136" spans="1:26" ht="15.75">
      <c r="A136" s="877" t="s">
        <v>168</v>
      </c>
      <c r="B136" s="780">
        <v>1</v>
      </c>
      <c r="C136" s="780">
        <v>263</v>
      </c>
      <c r="D136" s="780">
        <f t="shared" si="82"/>
        <v>264</v>
      </c>
      <c r="E136" s="780">
        <v>232</v>
      </c>
      <c r="F136" s="780">
        <v>1120</v>
      </c>
      <c r="G136" s="780">
        <f t="shared" si="83"/>
        <v>1352</v>
      </c>
      <c r="H136" s="780">
        <v>564</v>
      </c>
      <c r="I136" s="780">
        <v>1760</v>
      </c>
      <c r="J136" s="780">
        <f t="shared" si="84"/>
        <v>2324</v>
      </c>
      <c r="K136" s="780">
        <v>92</v>
      </c>
      <c r="L136" s="780">
        <v>121</v>
      </c>
      <c r="M136" s="780">
        <f t="shared" si="85"/>
        <v>213</v>
      </c>
      <c r="N136" s="780"/>
      <c r="O136" s="780"/>
      <c r="P136" s="780">
        <f t="shared" si="86"/>
        <v>0</v>
      </c>
      <c r="Q136" s="780"/>
      <c r="R136" s="780"/>
      <c r="S136" s="780">
        <f t="shared" si="87"/>
        <v>0</v>
      </c>
      <c r="T136" s="752">
        <f t="shared" si="88"/>
        <v>889</v>
      </c>
      <c r="U136" s="752">
        <f t="shared" si="80"/>
        <v>3264</v>
      </c>
      <c r="V136" s="752">
        <f t="shared" si="81"/>
        <v>4153</v>
      </c>
      <c r="Y136" s="757" t="str">
        <f>IF(T136='Order of Birth B-7 12 13 14 15'!AA138,"TRUE","FALSE")</f>
        <v>TRUE</v>
      </c>
      <c r="Z136" s="757" t="str">
        <f>IF(U136='Order of Birth B-7 12 13 14 15'!BA138,"TRUE","FALSE")</f>
        <v>TRUE</v>
      </c>
    </row>
    <row r="137" spans="1:26" ht="15.75">
      <c r="A137" s="877" t="s">
        <v>169</v>
      </c>
      <c r="B137" s="780">
        <v>2</v>
      </c>
      <c r="C137" s="780">
        <v>290</v>
      </c>
      <c r="D137" s="780">
        <f t="shared" si="82"/>
        <v>292</v>
      </c>
      <c r="E137" s="780">
        <v>271</v>
      </c>
      <c r="F137" s="780">
        <v>1112</v>
      </c>
      <c r="G137" s="780">
        <f t="shared" si="83"/>
        <v>1383</v>
      </c>
      <c r="H137" s="780">
        <v>1120</v>
      </c>
      <c r="I137" s="780">
        <v>4778</v>
      </c>
      <c r="J137" s="780">
        <f t="shared" si="84"/>
        <v>5898</v>
      </c>
      <c r="K137" s="780">
        <v>168</v>
      </c>
      <c r="L137" s="780">
        <v>574</v>
      </c>
      <c r="M137" s="780">
        <f t="shared" si="85"/>
        <v>742</v>
      </c>
      <c r="N137" s="780"/>
      <c r="O137" s="780"/>
      <c r="P137" s="780">
        <f t="shared" si="86"/>
        <v>0</v>
      </c>
      <c r="Q137" s="780"/>
      <c r="R137" s="780"/>
      <c r="S137" s="780">
        <f t="shared" si="87"/>
        <v>0</v>
      </c>
      <c r="T137" s="752">
        <f t="shared" si="88"/>
        <v>1561</v>
      </c>
      <c r="U137" s="752">
        <f t="shared" si="80"/>
        <v>6754</v>
      </c>
      <c r="V137" s="752">
        <f t="shared" si="81"/>
        <v>8315</v>
      </c>
      <c r="Y137" s="757" t="str">
        <f>IF(T137='Order of Birth B-7 12 13 14 15'!AA139,"TRUE","FALSE")</f>
        <v>TRUE</v>
      </c>
      <c r="Z137" s="757" t="str">
        <f>IF(U137='Order of Birth B-7 12 13 14 15'!BA139,"TRUE","FALSE")</f>
        <v>TRUE</v>
      </c>
    </row>
    <row r="138" spans="1:26" ht="15.75">
      <c r="A138" s="877" t="s">
        <v>170</v>
      </c>
      <c r="B138" s="780">
        <v>1</v>
      </c>
      <c r="C138" s="780">
        <v>233</v>
      </c>
      <c r="D138" s="780">
        <f t="shared" si="82"/>
        <v>234</v>
      </c>
      <c r="E138" s="780">
        <v>243</v>
      </c>
      <c r="F138" s="780">
        <v>1040</v>
      </c>
      <c r="G138" s="780">
        <f t="shared" si="83"/>
        <v>1283</v>
      </c>
      <c r="H138" s="780">
        <v>594</v>
      </c>
      <c r="I138" s="780">
        <v>1364</v>
      </c>
      <c r="J138" s="780">
        <f t="shared" si="84"/>
        <v>1958</v>
      </c>
      <c r="K138" s="780">
        <v>273</v>
      </c>
      <c r="L138" s="780">
        <v>768</v>
      </c>
      <c r="M138" s="780">
        <f t="shared" si="85"/>
        <v>1041</v>
      </c>
      <c r="N138" s="780"/>
      <c r="O138" s="780"/>
      <c r="P138" s="780">
        <f t="shared" si="86"/>
        <v>0</v>
      </c>
      <c r="Q138" s="780"/>
      <c r="R138" s="780"/>
      <c r="S138" s="780">
        <f t="shared" si="87"/>
        <v>0</v>
      </c>
      <c r="T138" s="752">
        <f t="shared" si="88"/>
        <v>1111</v>
      </c>
      <c r="U138" s="752">
        <f t="shared" si="80"/>
        <v>3405</v>
      </c>
      <c r="V138" s="752">
        <f t="shared" si="81"/>
        <v>4516</v>
      </c>
      <c r="Y138" s="757" t="str">
        <f>IF(T138='Order of Birth B-7 12 13 14 15'!AA140,"TRUE","FALSE")</f>
        <v>TRUE</v>
      </c>
      <c r="Z138" s="757" t="str">
        <f>IF(U138='Order of Birth B-7 12 13 14 15'!BA140,"TRUE","FALSE")</f>
        <v>TRUE</v>
      </c>
    </row>
    <row r="139" spans="1:26" ht="15.75">
      <c r="A139" s="877" t="s">
        <v>171</v>
      </c>
      <c r="B139" s="780">
        <v>2</v>
      </c>
      <c r="C139" s="780">
        <v>49</v>
      </c>
      <c r="D139" s="780">
        <f t="shared" si="82"/>
        <v>51</v>
      </c>
      <c r="E139" s="780">
        <v>138</v>
      </c>
      <c r="F139" s="780">
        <v>687</v>
      </c>
      <c r="G139" s="780">
        <f t="shared" si="83"/>
        <v>825</v>
      </c>
      <c r="H139" s="780">
        <v>371</v>
      </c>
      <c r="I139" s="780">
        <v>943</v>
      </c>
      <c r="J139" s="780">
        <f t="shared" si="84"/>
        <v>1314</v>
      </c>
      <c r="K139" s="780">
        <v>196</v>
      </c>
      <c r="L139" s="780">
        <v>735</v>
      </c>
      <c r="M139" s="780">
        <f t="shared" si="85"/>
        <v>931</v>
      </c>
      <c r="N139" s="780"/>
      <c r="O139" s="780"/>
      <c r="P139" s="780">
        <f t="shared" si="86"/>
        <v>0</v>
      </c>
      <c r="Q139" s="780"/>
      <c r="R139" s="780"/>
      <c r="S139" s="780">
        <f t="shared" si="87"/>
        <v>0</v>
      </c>
      <c r="T139" s="752">
        <f t="shared" si="88"/>
        <v>707</v>
      </c>
      <c r="U139" s="752">
        <f t="shared" si="80"/>
        <v>2414</v>
      </c>
      <c r="V139" s="752">
        <f t="shared" si="81"/>
        <v>3121</v>
      </c>
      <c r="Y139" s="757" t="str">
        <f>IF(T139='Order of Birth B-7 12 13 14 15'!AA141,"TRUE","FALSE")</f>
        <v>TRUE</v>
      </c>
      <c r="Z139" s="757" t="str">
        <f>IF(U139='Order of Birth B-7 12 13 14 15'!BA141,"TRUE","FALSE")</f>
        <v>TRUE</v>
      </c>
    </row>
    <row r="140" spans="1:26" ht="15.75">
      <c r="A140" s="877" t="s">
        <v>172</v>
      </c>
      <c r="B140" s="780">
        <v>10</v>
      </c>
      <c r="C140" s="780">
        <v>8</v>
      </c>
      <c r="D140" s="780">
        <f t="shared" si="82"/>
        <v>18</v>
      </c>
      <c r="E140" s="780">
        <v>28</v>
      </c>
      <c r="F140" s="780">
        <v>4</v>
      </c>
      <c r="G140" s="780">
        <f t="shared" si="83"/>
        <v>32</v>
      </c>
      <c r="H140" s="780">
        <v>14</v>
      </c>
      <c r="I140" s="780">
        <v>2</v>
      </c>
      <c r="J140" s="780">
        <f t="shared" si="84"/>
        <v>16</v>
      </c>
      <c r="K140" s="780">
        <v>4</v>
      </c>
      <c r="L140" s="780">
        <v>1</v>
      </c>
      <c r="M140" s="780">
        <f t="shared" si="85"/>
        <v>5</v>
      </c>
      <c r="N140" s="780"/>
      <c r="O140" s="780"/>
      <c r="P140" s="780">
        <f t="shared" si="86"/>
        <v>0</v>
      </c>
      <c r="Q140" s="780"/>
      <c r="R140" s="780"/>
      <c r="S140" s="780">
        <f t="shared" si="87"/>
        <v>0</v>
      </c>
      <c r="T140" s="752">
        <f t="shared" si="88"/>
        <v>56</v>
      </c>
      <c r="U140" s="752">
        <f t="shared" si="80"/>
        <v>15</v>
      </c>
      <c r="V140" s="752">
        <f t="shared" si="81"/>
        <v>71</v>
      </c>
      <c r="Y140" s="757" t="str">
        <f>IF(T140='Order of Birth B-7 12 13 14 15'!AA142,"TRUE","FALSE")</f>
        <v>TRUE</v>
      </c>
      <c r="Z140" s="757" t="str">
        <f>IF(U140='Order of Birth B-7 12 13 14 15'!BA142,"TRUE","FALSE")</f>
        <v>TRUE</v>
      </c>
    </row>
    <row r="141" spans="1:26" ht="15.75">
      <c r="A141" s="877" t="s">
        <v>617</v>
      </c>
      <c r="B141" s="780"/>
      <c r="C141" s="780"/>
      <c r="D141" s="780">
        <f t="shared" si="82"/>
        <v>0</v>
      </c>
      <c r="E141" s="780"/>
      <c r="F141" s="780"/>
      <c r="G141" s="780">
        <f t="shared" si="83"/>
        <v>0</v>
      </c>
      <c r="H141" s="780"/>
      <c r="I141" s="780"/>
      <c r="J141" s="780">
        <f t="shared" si="84"/>
        <v>0</v>
      </c>
      <c r="K141" s="780"/>
      <c r="L141" s="780"/>
      <c r="M141" s="780">
        <f t="shared" si="85"/>
        <v>0</v>
      </c>
      <c r="N141" s="780"/>
      <c r="O141" s="780"/>
      <c r="P141" s="780">
        <f t="shared" si="86"/>
        <v>0</v>
      </c>
      <c r="Q141" s="780"/>
      <c r="R141" s="780"/>
      <c r="S141" s="780">
        <f t="shared" si="87"/>
        <v>0</v>
      </c>
      <c r="T141" s="752">
        <f t="shared" si="88"/>
        <v>0</v>
      </c>
      <c r="U141" s="752">
        <f t="shared" si="80"/>
        <v>0</v>
      </c>
      <c r="V141" s="752">
        <f t="shared" si="81"/>
        <v>0</v>
      </c>
      <c r="Y141" s="757" t="str">
        <f>IF(T141='Order of Birth B-7 12 13 14 15'!AA143,"TRUE","FALSE")</f>
        <v>TRUE</v>
      </c>
      <c r="Z141" s="757" t="str">
        <f>IF(U141='Order of Birth B-7 12 13 14 15'!BA143,"TRUE","FALSE")</f>
        <v>TRUE</v>
      </c>
    </row>
    <row r="142" spans="1:26" ht="15.75">
      <c r="A142" s="877" t="s">
        <v>616</v>
      </c>
      <c r="B142" s="780"/>
      <c r="C142" s="780"/>
      <c r="D142" s="780">
        <f t="shared" si="82"/>
        <v>0</v>
      </c>
      <c r="E142" s="780"/>
      <c r="F142" s="780"/>
      <c r="G142" s="780">
        <f t="shared" si="83"/>
        <v>0</v>
      </c>
      <c r="H142" s="780"/>
      <c r="I142" s="780"/>
      <c r="J142" s="780">
        <f t="shared" si="84"/>
        <v>0</v>
      </c>
      <c r="K142" s="780"/>
      <c r="L142" s="780"/>
      <c r="M142" s="780">
        <f t="shared" si="85"/>
        <v>0</v>
      </c>
      <c r="N142" s="780"/>
      <c r="O142" s="780"/>
      <c r="P142" s="780">
        <f t="shared" si="86"/>
        <v>0</v>
      </c>
      <c r="Q142" s="780"/>
      <c r="R142" s="780"/>
      <c r="S142" s="780">
        <f t="shared" si="87"/>
        <v>0</v>
      </c>
      <c r="T142" s="752">
        <f t="shared" si="88"/>
        <v>0</v>
      </c>
      <c r="U142" s="752">
        <f t="shared" si="80"/>
        <v>0</v>
      </c>
      <c r="V142" s="752">
        <f t="shared" si="81"/>
        <v>0</v>
      </c>
      <c r="Y142" s="757"/>
      <c r="Z142" s="757"/>
    </row>
    <row r="143" spans="1:26" ht="16.5" thickBot="1">
      <c r="A143" s="878" t="s">
        <v>6</v>
      </c>
      <c r="B143" s="780">
        <f t="shared" ref="B143:V143" si="89">SUM(B134:B142)</f>
        <v>16</v>
      </c>
      <c r="C143" s="780">
        <f t="shared" si="89"/>
        <v>843</v>
      </c>
      <c r="D143" s="780">
        <f t="shared" si="89"/>
        <v>859</v>
      </c>
      <c r="E143" s="780">
        <f t="shared" si="89"/>
        <v>912</v>
      </c>
      <c r="F143" s="780">
        <f t="shared" si="89"/>
        <v>3963</v>
      </c>
      <c r="G143" s="780">
        <f t="shared" si="89"/>
        <v>4875</v>
      </c>
      <c r="H143" s="780">
        <f t="shared" si="89"/>
        <v>2663</v>
      </c>
      <c r="I143" s="780">
        <f t="shared" si="89"/>
        <v>8847</v>
      </c>
      <c r="J143" s="780">
        <f t="shared" si="89"/>
        <v>11510</v>
      </c>
      <c r="K143" s="780">
        <f t="shared" si="89"/>
        <v>733</v>
      </c>
      <c r="L143" s="780">
        <f t="shared" si="89"/>
        <v>2199</v>
      </c>
      <c r="M143" s="780">
        <f t="shared" si="89"/>
        <v>2932</v>
      </c>
      <c r="N143" s="780">
        <f t="shared" si="89"/>
        <v>0</v>
      </c>
      <c r="O143" s="780">
        <f t="shared" si="89"/>
        <v>0</v>
      </c>
      <c r="P143" s="780">
        <f t="shared" si="89"/>
        <v>0</v>
      </c>
      <c r="Q143" s="780">
        <f t="shared" si="89"/>
        <v>0</v>
      </c>
      <c r="R143" s="780">
        <f t="shared" si="89"/>
        <v>0</v>
      </c>
      <c r="S143" s="780">
        <f t="shared" si="89"/>
        <v>0</v>
      </c>
      <c r="T143" s="780">
        <f t="shared" si="89"/>
        <v>4324</v>
      </c>
      <c r="U143" s="780">
        <f t="shared" si="89"/>
        <v>15852</v>
      </c>
      <c r="V143" s="780">
        <f t="shared" si="89"/>
        <v>20176</v>
      </c>
      <c r="Y143" s="757" t="str">
        <f>IF(T143='Order of Birth B-7 12 13 14 15'!AA144,"TRUE","FALSE")</f>
        <v>TRUE</v>
      </c>
      <c r="Z143" s="757" t="str">
        <f>IF(U143='Order of Birth B-7 12 13 14 15'!BA144,"TRUE","FALSE")</f>
        <v>TRUE</v>
      </c>
    </row>
    <row r="144" spans="1:26" ht="15.75" thickBot="1"/>
    <row r="145" spans="1:27" ht="26.25">
      <c r="A145" s="880" t="s">
        <v>618</v>
      </c>
      <c r="B145" s="872"/>
      <c r="C145" s="872"/>
      <c r="D145" s="872"/>
      <c r="E145" s="872"/>
      <c r="F145" s="872"/>
      <c r="G145" s="872"/>
      <c r="H145" s="872"/>
      <c r="I145" s="872"/>
      <c r="J145" s="872"/>
      <c r="K145" s="872"/>
      <c r="L145" s="872"/>
      <c r="M145" s="872"/>
      <c r="N145" s="872"/>
      <c r="O145" s="872"/>
      <c r="P145" s="872"/>
      <c r="Q145" s="872"/>
      <c r="R145" s="872"/>
      <c r="S145" s="872"/>
      <c r="T145" s="872"/>
      <c r="U145" s="873" t="s">
        <v>51</v>
      </c>
      <c r="V145" s="874"/>
    </row>
    <row r="146" spans="1:27" ht="24.75" customHeight="1">
      <c r="A146" s="1478" t="s">
        <v>615</v>
      </c>
      <c r="B146" s="1479"/>
      <c r="C146" s="1479"/>
      <c r="D146" s="1479"/>
      <c r="E146" s="1479"/>
      <c r="F146" s="1479"/>
      <c r="G146" s="1479"/>
      <c r="H146" s="1479"/>
      <c r="I146" s="1479"/>
      <c r="J146" s="1479"/>
      <c r="K146" s="1479"/>
      <c r="L146" s="1479"/>
      <c r="M146" s="1479"/>
      <c r="N146" s="1479"/>
      <c r="O146" s="1479"/>
      <c r="P146" s="1479"/>
      <c r="Q146" s="1479"/>
      <c r="R146" s="1479"/>
      <c r="S146" s="1479"/>
      <c r="T146" s="1479"/>
      <c r="U146" s="1479"/>
      <c r="V146" s="1480"/>
    </row>
    <row r="147" spans="1:27">
      <c r="A147" s="1481" t="s">
        <v>310</v>
      </c>
      <c r="B147" s="1482"/>
      <c r="C147" s="1482"/>
      <c r="D147" s="1482"/>
      <c r="E147" s="1482"/>
      <c r="F147" s="1482"/>
      <c r="G147" s="1482"/>
      <c r="H147" s="1482"/>
      <c r="I147" s="1482"/>
      <c r="J147" s="1482"/>
      <c r="K147" s="1482"/>
      <c r="L147" s="1482"/>
      <c r="M147" s="1482"/>
      <c r="N147" s="1482"/>
      <c r="O147" s="1482"/>
      <c r="P147" s="1482"/>
      <c r="Q147" s="1482"/>
      <c r="R147" s="1482"/>
      <c r="S147" s="1482"/>
      <c r="T147" s="1482"/>
      <c r="U147" s="1482"/>
      <c r="V147" s="1483"/>
    </row>
    <row r="148" spans="1:27">
      <c r="A148" s="1484" t="s">
        <v>165</v>
      </c>
      <c r="B148" s="1482" t="s">
        <v>312</v>
      </c>
      <c r="C148" s="1482"/>
      <c r="D148" s="1482"/>
      <c r="E148" s="1482" t="s">
        <v>313</v>
      </c>
      <c r="F148" s="1482"/>
      <c r="G148" s="1482"/>
      <c r="H148" s="1482" t="s">
        <v>314</v>
      </c>
      <c r="I148" s="1482"/>
      <c r="J148" s="1482"/>
      <c r="K148" s="1482" t="s">
        <v>315</v>
      </c>
      <c r="L148" s="1482"/>
      <c r="M148" s="1482"/>
      <c r="N148" s="1482" t="s">
        <v>316</v>
      </c>
      <c r="O148" s="1482"/>
      <c r="P148" s="1482"/>
      <c r="Q148" s="1475" t="s">
        <v>616</v>
      </c>
      <c r="R148" s="1476"/>
      <c r="S148" s="1477"/>
      <c r="T148" s="1482" t="s">
        <v>6</v>
      </c>
      <c r="U148" s="1482"/>
      <c r="V148" s="1483"/>
      <c r="AA148" s="860">
        <f>21927-I159</f>
        <v>11436</v>
      </c>
    </row>
    <row r="149" spans="1:27">
      <c r="A149" s="1485"/>
      <c r="B149" s="875" t="s">
        <v>233</v>
      </c>
      <c r="C149" s="875" t="s">
        <v>232</v>
      </c>
      <c r="D149" s="875" t="s">
        <v>234</v>
      </c>
      <c r="E149" s="875" t="s">
        <v>233</v>
      </c>
      <c r="F149" s="875" t="s">
        <v>232</v>
      </c>
      <c r="G149" s="875" t="s">
        <v>234</v>
      </c>
      <c r="H149" s="875" t="s">
        <v>233</v>
      </c>
      <c r="I149" s="875" t="s">
        <v>232</v>
      </c>
      <c r="J149" s="875" t="s">
        <v>234</v>
      </c>
      <c r="K149" s="875" t="s">
        <v>233</v>
      </c>
      <c r="L149" s="875" t="s">
        <v>232</v>
      </c>
      <c r="M149" s="875" t="s">
        <v>234</v>
      </c>
      <c r="N149" s="875" t="s">
        <v>233</v>
      </c>
      <c r="O149" s="875" t="s">
        <v>232</v>
      </c>
      <c r="P149" s="875" t="s">
        <v>234</v>
      </c>
      <c r="Q149" s="875" t="s">
        <v>233</v>
      </c>
      <c r="R149" s="875" t="s">
        <v>232</v>
      </c>
      <c r="S149" s="875" t="s">
        <v>234</v>
      </c>
      <c r="T149" s="875" t="s">
        <v>233</v>
      </c>
      <c r="U149" s="875" t="s">
        <v>232</v>
      </c>
      <c r="V149" s="876" t="s">
        <v>234</v>
      </c>
    </row>
    <row r="150" spans="1:27" ht="15.75">
      <c r="A150" s="877" t="s">
        <v>183</v>
      </c>
      <c r="B150" s="780">
        <v>0</v>
      </c>
      <c r="C150" s="780">
        <v>0</v>
      </c>
      <c r="D150" s="780">
        <f>B150+C150</f>
        <v>0</v>
      </c>
      <c r="E150" s="780">
        <v>0</v>
      </c>
      <c r="F150" s="780">
        <v>0</v>
      </c>
      <c r="G150" s="780">
        <f>E150+F150</f>
        <v>0</v>
      </c>
      <c r="H150" s="780">
        <v>0</v>
      </c>
      <c r="I150" s="780">
        <v>0</v>
      </c>
      <c r="J150" s="780">
        <f>H150+I150</f>
        <v>0</v>
      </c>
      <c r="K150" s="780">
        <v>0</v>
      </c>
      <c r="L150" s="780">
        <v>0</v>
      </c>
      <c r="M150" s="780">
        <f>K150+L150</f>
        <v>0</v>
      </c>
      <c r="N150" s="780">
        <v>0</v>
      </c>
      <c r="O150" s="780">
        <v>0</v>
      </c>
      <c r="P150" s="780">
        <f>N150+O150</f>
        <v>0</v>
      </c>
      <c r="Q150" s="780"/>
      <c r="R150" s="780"/>
      <c r="S150" s="780">
        <f>Q150+R150</f>
        <v>0</v>
      </c>
      <c r="T150" s="752">
        <f>+B150+E150+H150+K150+N150+Q150</f>
        <v>0</v>
      </c>
      <c r="U150" s="752">
        <f t="shared" ref="U150:U158" si="90">+C150+F150+I150+L150+O150+R150</f>
        <v>0</v>
      </c>
      <c r="V150" s="752">
        <f t="shared" ref="V150:V158" si="91">+D150+G150+J150+M150+P150+S150</f>
        <v>0</v>
      </c>
      <c r="Y150" s="757" t="str">
        <f>IF(T150='Order of Birth B-7 12 13 14 15'!AA152,"TRUE","FALSE")</f>
        <v>TRUE</v>
      </c>
      <c r="Z150" s="757" t="str">
        <f>IF(U150='Order of Birth B-7 12 13 14 15'!BA152,"TRUE","FALSE")</f>
        <v>TRUE</v>
      </c>
    </row>
    <row r="151" spans="1:27" ht="15.75">
      <c r="A151" s="877" t="s">
        <v>167</v>
      </c>
      <c r="B151" s="780">
        <v>0</v>
      </c>
      <c r="C151" s="780">
        <v>0</v>
      </c>
      <c r="D151" s="780">
        <f t="shared" ref="D151:D158" si="92">B151+C151</f>
        <v>0</v>
      </c>
      <c r="E151" s="780">
        <v>0</v>
      </c>
      <c r="F151" s="780">
        <v>0</v>
      </c>
      <c r="G151" s="780">
        <f t="shared" ref="G151:G158" si="93">E151+F151</f>
        <v>0</v>
      </c>
      <c r="H151" s="780">
        <v>1</v>
      </c>
      <c r="I151" s="780">
        <v>0</v>
      </c>
      <c r="J151" s="780">
        <f t="shared" ref="J151:J158" si="94">H151+I151</f>
        <v>1</v>
      </c>
      <c r="K151" s="780">
        <v>0</v>
      </c>
      <c r="L151" s="780">
        <v>0</v>
      </c>
      <c r="M151" s="780">
        <f t="shared" ref="M151:M158" si="95">K151+L151</f>
        <v>0</v>
      </c>
      <c r="N151" s="780">
        <v>0</v>
      </c>
      <c r="O151" s="780">
        <v>0</v>
      </c>
      <c r="P151" s="780">
        <f t="shared" ref="P151:P158" si="96">N151+O151</f>
        <v>0</v>
      </c>
      <c r="Q151" s="780"/>
      <c r="R151" s="780"/>
      <c r="S151" s="780">
        <f t="shared" ref="S151:S158" si="97">Q151+R151</f>
        <v>0</v>
      </c>
      <c r="T151" s="752">
        <f t="shared" ref="T151:T158" si="98">+B151+E151+H151+K151+N151+Q151</f>
        <v>1</v>
      </c>
      <c r="U151" s="752">
        <f t="shared" si="90"/>
        <v>0</v>
      </c>
      <c r="V151" s="752">
        <f t="shared" si="91"/>
        <v>1</v>
      </c>
      <c r="Y151" s="757" t="str">
        <f>IF(T151='Order of Birth B-7 12 13 14 15'!AA153,"TRUE","FALSE")</f>
        <v>TRUE</v>
      </c>
      <c r="Z151" s="757" t="str">
        <f>IF(U151='Order of Birth B-7 12 13 14 15'!BA153,"TRUE","FALSE")</f>
        <v>TRUE</v>
      </c>
    </row>
    <row r="152" spans="1:27" ht="15.75">
      <c r="A152" s="877" t="s">
        <v>168</v>
      </c>
      <c r="B152" s="780">
        <v>2</v>
      </c>
      <c r="C152" s="780">
        <v>91</v>
      </c>
      <c r="D152" s="780">
        <f t="shared" si="92"/>
        <v>93</v>
      </c>
      <c r="E152" s="780">
        <v>63</v>
      </c>
      <c r="F152" s="780">
        <v>212</v>
      </c>
      <c r="G152" s="780">
        <f t="shared" si="93"/>
        <v>275</v>
      </c>
      <c r="H152" s="780">
        <v>887</v>
      </c>
      <c r="I152" s="780">
        <v>3371</v>
      </c>
      <c r="J152" s="780">
        <f t="shared" si="94"/>
        <v>4258</v>
      </c>
      <c r="K152" s="780">
        <v>114</v>
      </c>
      <c r="L152" s="780">
        <v>8486</v>
      </c>
      <c r="M152" s="780">
        <f t="shared" si="95"/>
        <v>8600</v>
      </c>
      <c r="N152" s="780">
        <v>1</v>
      </c>
      <c r="O152" s="780">
        <v>33</v>
      </c>
      <c r="P152" s="780">
        <f t="shared" si="96"/>
        <v>34</v>
      </c>
      <c r="Q152" s="780"/>
      <c r="R152" s="780"/>
      <c r="S152" s="780">
        <f t="shared" si="97"/>
        <v>0</v>
      </c>
      <c r="T152" s="752">
        <f t="shared" si="98"/>
        <v>1067</v>
      </c>
      <c r="U152" s="752">
        <f t="shared" si="90"/>
        <v>12193</v>
      </c>
      <c r="V152" s="752">
        <f t="shared" si="91"/>
        <v>13260</v>
      </c>
      <c r="Y152" s="757" t="str">
        <f>IF(T152='Order of Birth B-7 12 13 14 15'!AA154,"TRUE","FALSE")</f>
        <v>TRUE</v>
      </c>
      <c r="Z152" s="757" t="str">
        <f>IF(U152='Order of Birth B-7 12 13 14 15'!BA154,"TRUE","FALSE")</f>
        <v>TRUE</v>
      </c>
    </row>
    <row r="153" spans="1:27" ht="15.75">
      <c r="A153" s="877" t="s">
        <v>169</v>
      </c>
      <c r="B153" s="780">
        <v>1</v>
      </c>
      <c r="C153" s="780">
        <v>60</v>
      </c>
      <c r="D153" s="780">
        <f t="shared" si="92"/>
        <v>61</v>
      </c>
      <c r="E153" s="780">
        <v>33</v>
      </c>
      <c r="F153" s="780">
        <v>206</v>
      </c>
      <c r="G153" s="780">
        <f t="shared" si="93"/>
        <v>239</v>
      </c>
      <c r="H153" s="780">
        <v>369</v>
      </c>
      <c r="I153" s="780">
        <v>3596</v>
      </c>
      <c r="J153" s="780">
        <f t="shared" si="94"/>
        <v>3965</v>
      </c>
      <c r="K153" s="780">
        <v>525</v>
      </c>
      <c r="L153" s="780">
        <v>5693</v>
      </c>
      <c r="M153" s="780">
        <f t="shared" si="95"/>
        <v>6218</v>
      </c>
      <c r="N153" s="780">
        <v>16</v>
      </c>
      <c r="O153" s="780">
        <v>91</v>
      </c>
      <c r="P153" s="780">
        <f t="shared" si="96"/>
        <v>107</v>
      </c>
      <c r="Q153" s="780"/>
      <c r="R153" s="780"/>
      <c r="S153" s="780">
        <f t="shared" si="97"/>
        <v>0</v>
      </c>
      <c r="T153" s="752">
        <f t="shared" si="98"/>
        <v>944</v>
      </c>
      <c r="U153" s="752">
        <f t="shared" si="90"/>
        <v>9646</v>
      </c>
      <c r="V153" s="752">
        <f t="shared" si="91"/>
        <v>10590</v>
      </c>
      <c r="Y153" s="757" t="str">
        <f>IF(T153='Order of Birth B-7 12 13 14 15'!AA155,"TRUE","FALSE")</f>
        <v>TRUE</v>
      </c>
      <c r="Z153" s="757" t="str">
        <f>IF(U153='Order of Birth B-7 12 13 14 15'!BA155,"TRUE","FALSE")</f>
        <v>TRUE</v>
      </c>
    </row>
    <row r="154" spans="1:27" ht="15.75">
      <c r="A154" s="877" t="s">
        <v>170</v>
      </c>
      <c r="B154" s="780">
        <v>2</v>
      </c>
      <c r="C154" s="780">
        <v>12</v>
      </c>
      <c r="D154" s="780">
        <f t="shared" si="92"/>
        <v>14</v>
      </c>
      <c r="E154" s="780">
        <v>0</v>
      </c>
      <c r="F154" s="780">
        <v>51</v>
      </c>
      <c r="G154" s="780">
        <f t="shared" si="93"/>
        <v>51</v>
      </c>
      <c r="H154" s="780">
        <v>271</v>
      </c>
      <c r="I154" s="780">
        <v>3177</v>
      </c>
      <c r="J154" s="780">
        <f t="shared" si="94"/>
        <v>3448</v>
      </c>
      <c r="K154" s="780">
        <v>242</v>
      </c>
      <c r="L154" s="780">
        <v>1002</v>
      </c>
      <c r="M154" s="780">
        <f t="shared" si="95"/>
        <v>1244</v>
      </c>
      <c r="N154" s="780">
        <v>3</v>
      </c>
      <c r="O154" s="780">
        <v>112</v>
      </c>
      <c r="P154" s="780">
        <f t="shared" si="96"/>
        <v>115</v>
      </c>
      <c r="Q154" s="780"/>
      <c r="R154" s="780"/>
      <c r="S154" s="780">
        <f t="shared" si="97"/>
        <v>0</v>
      </c>
      <c r="T154" s="752">
        <f t="shared" si="98"/>
        <v>518</v>
      </c>
      <c r="U154" s="752">
        <f t="shared" si="90"/>
        <v>4354</v>
      </c>
      <c r="V154" s="752">
        <f t="shared" si="91"/>
        <v>4872</v>
      </c>
      <c r="Y154" s="757" t="str">
        <f>IF(T154='Order of Birth B-7 12 13 14 15'!AA156,"TRUE","FALSE")</f>
        <v>TRUE</v>
      </c>
      <c r="Z154" s="757" t="str">
        <f>IF(U154='Order of Birth B-7 12 13 14 15'!BA156,"TRUE","FALSE")</f>
        <v>TRUE</v>
      </c>
    </row>
    <row r="155" spans="1:27" ht="15.75">
      <c r="A155" s="877" t="s">
        <v>171</v>
      </c>
      <c r="B155" s="780">
        <v>0</v>
      </c>
      <c r="C155" s="780">
        <v>0</v>
      </c>
      <c r="D155" s="780">
        <f t="shared" si="92"/>
        <v>0</v>
      </c>
      <c r="E155" s="780">
        <v>0</v>
      </c>
      <c r="F155" s="780">
        <v>0</v>
      </c>
      <c r="G155" s="780">
        <f t="shared" si="93"/>
        <v>0</v>
      </c>
      <c r="H155" s="780">
        <v>201</v>
      </c>
      <c r="I155" s="780">
        <v>347</v>
      </c>
      <c r="J155" s="780">
        <f t="shared" si="94"/>
        <v>548</v>
      </c>
      <c r="K155" s="780">
        <v>0</v>
      </c>
      <c r="L155" s="780">
        <v>1459</v>
      </c>
      <c r="M155" s="780">
        <f t="shared" si="95"/>
        <v>1459</v>
      </c>
      <c r="N155" s="780">
        <v>0</v>
      </c>
      <c r="O155" s="780">
        <v>0</v>
      </c>
      <c r="P155" s="780">
        <f t="shared" si="96"/>
        <v>0</v>
      </c>
      <c r="Q155" s="780"/>
      <c r="R155" s="780"/>
      <c r="S155" s="780">
        <f t="shared" si="97"/>
        <v>0</v>
      </c>
      <c r="T155" s="752">
        <f t="shared" si="98"/>
        <v>201</v>
      </c>
      <c r="U155" s="752">
        <f t="shared" si="90"/>
        <v>1806</v>
      </c>
      <c r="V155" s="752">
        <f t="shared" si="91"/>
        <v>2007</v>
      </c>
      <c r="Y155" s="757" t="str">
        <f>IF(T155='Order of Birth B-7 12 13 14 15'!AA157,"TRUE","FALSE")</f>
        <v>TRUE</v>
      </c>
      <c r="Z155" s="757" t="str">
        <f>IF(U155='Order of Birth B-7 12 13 14 15'!BA157,"TRUE","FALSE")</f>
        <v>TRUE</v>
      </c>
    </row>
    <row r="156" spans="1:27" ht="15.75">
      <c r="A156" s="877" t="s">
        <v>172</v>
      </c>
      <c r="B156" s="780">
        <v>0</v>
      </c>
      <c r="C156" s="780">
        <v>0</v>
      </c>
      <c r="D156" s="780">
        <f t="shared" si="92"/>
        <v>0</v>
      </c>
      <c r="E156" s="780">
        <v>0</v>
      </c>
      <c r="F156" s="780">
        <v>0</v>
      </c>
      <c r="G156" s="780">
        <f t="shared" si="93"/>
        <v>0</v>
      </c>
      <c r="H156" s="780">
        <v>8</v>
      </c>
      <c r="I156" s="780">
        <v>0</v>
      </c>
      <c r="J156" s="780">
        <f t="shared" si="94"/>
        <v>8</v>
      </c>
      <c r="K156" s="780">
        <v>7</v>
      </c>
      <c r="L156" s="780">
        <v>0</v>
      </c>
      <c r="M156" s="780">
        <f t="shared" si="95"/>
        <v>7</v>
      </c>
      <c r="N156" s="780">
        <v>0</v>
      </c>
      <c r="O156" s="780">
        <v>0</v>
      </c>
      <c r="P156" s="780">
        <f t="shared" si="96"/>
        <v>0</v>
      </c>
      <c r="Q156" s="780"/>
      <c r="R156" s="780"/>
      <c r="S156" s="780">
        <f t="shared" si="97"/>
        <v>0</v>
      </c>
      <c r="T156" s="752">
        <f t="shared" si="98"/>
        <v>15</v>
      </c>
      <c r="U156" s="752">
        <f t="shared" si="90"/>
        <v>0</v>
      </c>
      <c r="V156" s="752">
        <f t="shared" si="91"/>
        <v>15</v>
      </c>
      <c r="Y156" s="757" t="str">
        <f>IF(T156='Order of Birth B-7 12 13 14 15'!AA158,"TRUE","FALSE")</f>
        <v>TRUE</v>
      </c>
      <c r="Z156" s="757" t="str">
        <f>IF(U156='Order of Birth B-7 12 13 14 15'!BA158,"TRUE","FALSE")</f>
        <v>TRUE</v>
      </c>
    </row>
    <row r="157" spans="1:27" ht="15.75">
      <c r="A157" s="877" t="s">
        <v>617</v>
      </c>
      <c r="B157" s="780"/>
      <c r="C157" s="780"/>
      <c r="D157" s="780">
        <f t="shared" si="92"/>
        <v>0</v>
      </c>
      <c r="E157" s="780"/>
      <c r="F157" s="780"/>
      <c r="G157" s="780">
        <f t="shared" si="93"/>
        <v>0</v>
      </c>
      <c r="H157" s="780"/>
      <c r="I157" s="780"/>
      <c r="J157" s="780">
        <f t="shared" si="94"/>
        <v>0</v>
      </c>
      <c r="K157" s="780"/>
      <c r="L157" s="780"/>
      <c r="M157" s="780">
        <f t="shared" si="95"/>
        <v>0</v>
      </c>
      <c r="N157" s="780"/>
      <c r="O157" s="780"/>
      <c r="P157" s="780">
        <f t="shared" si="96"/>
        <v>0</v>
      </c>
      <c r="Q157" s="780"/>
      <c r="R157" s="780"/>
      <c r="S157" s="780">
        <f t="shared" si="97"/>
        <v>0</v>
      </c>
      <c r="T157" s="752">
        <f t="shared" si="98"/>
        <v>0</v>
      </c>
      <c r="U157" s="752">
        <f t="shared" si="90"/>
        <v>0</v>
      </c>
      <c r="V157" s="752">
        <f t="shared" si="91"/>
        <v>0</v>
      </c>
      <c r="Y157" s="757" t="str">
        <f>IF(T157='Order of Birth B-7 12 13 14 15'!AA159,"TRUE","FALSE")</f>
        <v>TRUE</v>
      </c>
      <c r="Z157" s="757" t="str">
        <f>IF(U157='Order of Birth B-7 12 13 14 15'!BA159,"TRUE","FALSE")</f>
        <v>TRUE</v>
      </c>
    </row>
    <row r="158" spans="1:27" ht="15.75">
      <c r="A158" s="877" t="s">
        <v>616</v>
      </c>
      <c r="B158" s="780"/>
      <c r="C158" s="780"/>
      <c r="D158" s="780">
        <f t="shared" si="92"/>
        <v>0</v>
      </c>
      <c r="E158" s="780"/>
      <c r="F158" s="780"/>
      <c r="G158" s="780">
        <f t="shared" si="93"/>
        <v>0</v>
      </c>
      <c r="H158" s="780"/>
      <c r="I158" s="780"/>
      <c r="J158" s="780">
        <f t="shared" si="94"/>
        <v>0</v>
      </c>
      <c r="K158" s="780"/>
      <c r="L158" s="780"/>
      <c r="M158" s="780">
        <f t="shared" si="95"/>
        <v>0</v>
      </c>
      <c r="N158" s="780"/>
      <c r="O158" s="780"/>
      <c r="P158" s="780">
        <f t="shared" si="96"/>
        <v>0</v>
      </c>
      <c r="Q158" s="780"/>
      <c r="R158" s="780"/>
      <c r="S158" s="780">
        <f t="shared" si="97"/>
        <v>0</v>
      </c>
      <c r="T158" s="752">
        <f t="shared" si="98"/>
        <v>0</v>
      </c>
      <c r="U158" s="752">
        <f t="shared" si="90"/>
        <v>0</v>
      </c>
      <c r="V158" s="752">
        <f t="shared" si="91"/>
        <v>0</v>
      </c>
      <c r="Y158" s="757"/>
      <c r="Z158" s="757"/>
    </row>
    <row r="159" spans="1:27" ht="16.5" thickBot="1">
      <c r="A159" s="878" t="s">
        <v>6</v>
      </c>
      <c r="B159" s="882">
        <f t="shared" ref="B159:V159" si="99">SUM(B150:B158)</f>
        <v>5</v>
      </c>
      <c r="C159" s="882">
        <f t="shared" si="99"/>
        <v>163</v>
      </c>
      <c r="D159" s="882">
        <f t="shared" si="99"/>
        <v>168</v>
      </c>
      <c r="E159" s="882">
        <f t="shared" si="99"/>
        <v>96</v>
      </c>
      <c r="F159" s="882">
        <f t="shared" si="99"/>
        <v>469</v>
      </c>
      <c r="G159" s="882">
        <f t="shared" si="99"/>
        <v>565</v>
      </c>
      <c r="H159" s="882">
        <f t="shared" si="99"/>
        <v>1737</v>
      </c>
      <c r="I159" s="882">
        <f t="shared" si="99"/>
        <v>10491</v>
      </c>
      <c r="J159" s="882">
        <f t="shared" si="99"/>
        <v>12228</v>
      </c>
      <c r="K159" s="882">
        <f t="shared" si="99"/>
        <v>888</v>
      </c>
      <c r="L159" s="882">
        <f t="shared" si="99"/>
        <v>16640</v>
      </c>
      <c r="M159" s="882">
        <f t="shared" si="99"/>
        <v>17528</v>
      </c>
      <c r="N159" s="882">
        <f t="shared" si="99"/>
        <v>20</v>
      </c>
      <c r="O159" s="882">
        <f t="shared" si="99"/>
        <v>236</v>
      </c>
      <c r="P159" s="882">
        <f t="shared" si="99"/>
        <v>256</v>
      </c>
      <c r="Q159" s="882">
        <f t="shared" si="99"/>
        <v>0</v>
      </c>
      <c r="R159" s="882">
        <f t="shared" si="99"/>
        <v>0</v>
      </c>
      <c r="S159" s="882">
        <f t="shared" si="99"/>
        <v>0</v>
      </c>
      <c r="T159" s="882">
        <f t="shared" si="99"/>
        <v>2746</v>
      </c>
      <c r="U159" s="882">
        <f t="shared" si="99"/>
        <v>27999</v>
      </c>
      <c r="V159" s="882">
        <f t="shared" si="99"/>
        <v>30745</v>
      </c>
      <c r="W159" s="879"/>
      <c r="X159" s="879"/>
      <c r="Y159" s="757" t="str">
        <f>IF(T159='Order of Birth B-7 12 13 14 15'!AA160,"TRUE","FALSE")</f>
        <v>TRUE</v>
      </c>
      <c r="Z159" s="757" t="str">
        <f>IF(U159='Order of Birth B-7 12 13 14 15'!BA160,"TRUE","FALSE")</f>
        <v>TRUE</v>
      </c>
    </row>
    <row r="160" spans="1:27" ht="15.75" thickBot="1"/>
    <row r="161" spans="1:26" ht="26.25">
      <c r="A161" s="871" t="s">
        <v>618</v>
      </c>
      <c r="B161" s="872"/>
      <c r="C161" s="872"/>
      <c r="D161" s="872"/>
      <c r="E161" s="872"/>
      <c r="F161" s="872"/>
      <c r="G161" s="872"/>
      <c r="H161" s="872"/>
      <c r="I161" s="872"/>
      <c r="J161" s="872"/>
      <c r="K161" s="872"/>
      <c r="L161" s="872"/>
      <c r="M161" s="872"/>
      <c r="N161" s="872"/>
      <c r="O161" s="872"/>
      <c r="P161" s="872"/>
      <c r="Q161" s="872"/>
      <c r="R161" s="872"/>
      <c r="S161" s="872"/>
      <c r="T161" s="872"/>
      <c r="U161" s="873" t="s">
        <v>57</v>
      </c>
      <c r="V161" s="874"/>
    </row>
    <row r="162" spans="1:26" ht="32.25" customHeight="1">
      <c r="A162" s="1478" t="s">
        <v>615</v>
      </c>
      <c r="B162" s="1479"/>
      <c r="C162" s="1479"/>
      <c r="D162" s="1479"/>
      <c r="E162" s="1479"/>
      <c r="F162" s="1479"/>
      <c r="G162" s="1479"/>
      <c r="H162" s="1479"/>
      <c r="I162" s="1479"/>
      <c r="J162" s="1479"/>
      <c r="K162" s="1479"/>
      <c r="L162" s="1479"/>
      <c r="M162" s="1479"/>
      <c r="N162" s="1479"/>
      <c r="O162" s="1479"/>
      <c r="P162" s="1479"/>
      <c r="Q162" s="1479"/>
      <c r="R162" s="1479"/>
      <c r="S162" s="1479"/>
      <c r="T162" s="1479"/>
      <c r="U162" s="1479"/>
      <c r="V162" s="1480"/>
    </row>
    <row r="163" spans="1:26">
      <c r="A163" s="1481" t="s">
        <v>310</v>
      </c>
      <c r="B163" s="1482"/>
      <c r="C163" s="1482"/>
      <c r="D163" s="1482"/>
      <c r="E163" s="1482"/>
      <c r="F163" s="1482"/>
      <c r="G163" s="1482"/>
      <c r="H163" s="1482"/>
      <c r="I163" s="1482"/>
      <c r="J163" s="1482"/>
      <c r="K163" s="1482"/>
      <c r="L163" s="1482"/>
      <c r="M163" s="1482"/>
      <c r="N163" s="1482"/>
      <c r="O163" s="1482"/>
      <c r="P163" s="1482"/>
      <c r="Q163" s="1482"/>
      <c r="R163" s="1482"/>
      <c r="S163" s="1482"/>
      <c r="T163" s="1482"/>
      <c r="U163" s="1482"/>
      <c r="V163" s="1483"/>
    </row>
    <row r="164" spans="1:26">
      <c r="A164" s="1484" t="s">
        <v>165</v>
      </c>
      <c r="B164" s="1482" t="s">
        <v>312</v>
      </c>
      <c r="C164" s="1482"/>
      <c r="D164" s="1482"/>
      <c r="E164" s="1482" t="s">
        <v>313</v>
      </c>
      <c r="F164" s="1482"/>
      <c r="G164" s="1482"/>
      <c r="H164" s="1482" t="s">
        <v>314</v>
      </c>
      <c r="I164" s="1482"/>
      <c r="J164" s="1482"/>
      <c r="K164" s="1482" t="s">
        <v>315</v>
      </c>
      <c r="L164" s="1482"/>
      <c r="M164" s="1482"/>
      <c r="N164" s="1482" t="s">
        <v>316</v>
      </c>
      <c r="O164" s="1482"/>
      <c r="P164" s="1482"/>
      <c r="Q164" s="1475" t="s">
        <v>616</v>
      </c>
      <c r="R164" s="1476"/>
      <c r="S164" s="1477"/>
      <c r="T164" s="1482" t="s">
        <v>6</v>
      </c>
      <c r="U164" s="1482"/>
      <c r="V164" s="1483"/>
    </row>
    <row r="165" spans="1:26">
      <c r="A165" s="1485"/>
      <c r="B165" s="875" t="s">
        <v>233</v>
      </c>
      <c r="C165" s="875" t="s">
        <v>232</v>
      </c>
      <c r="D165" s="875" t="s">
        <v>234</v>
      </c>
      <c r="E165" s="875" t="s">
        <v>233</v>
      </c>
      <c r="F165" s="875" t="s">
        <v>232</v>
      </c>
      <c r="G165" s="875" t="s">
        <v>234</v>
      </c>
      <c r="H165" s="875" t="s">
        <v>233</v>
      </c>
      <c r="I165" s="875" t="s">
        <v>232</v>
      </c>
      <c r="J165" s="875" t="s">
        <v>234</v>
      </c>
      <c r="K165" s="875" t="s">
        <v>233</v>
      </c>
      <c r="L165" s="875" t="s">
        <v>232</v>
      </c>
      <c r="M165" s="875" t="s">
        <v>234</v>
      </c>
      <c r="N165" s="875" t="s">
        <v>233</v>
      </c>
      <c r="O165" s="875" t="s">
        <v>232</v>
      </c>
      <c r="P165" s="875" t="s">
        <v>234</v>
      </c>
      <c r="Q165" s="875" t="s">
        <v>233</v>
      </c>
      <c r="R165" s="875" t="s">
        <v>232</v>
      </c>
      <c r="S165" s="875" t="s">
        <v>234</v>
      </c>
      <c r="T165" s="875" t="s">
        <v>233</v>
      </c>
      <c r="U165" s="875" t="s">
        <v>232</v>
      </c>
      <c r="V165" s="876" t="s">
        <v>234</v>
      </c>
    </row>
    <row r="166" spans="1:26" ht="15.75">
      <c r="A166" s="877" t="s">
        <v>183</v>
      </c>
      <c r="B166" s="780">
        <v>0</v>
      </c>
      <c r="C166" s="780">
        <v>0</v>
      </c>
      <c r="D166" s="780">
        <f>B166+C166</f>
        <v>0</v>
      </c>
      <c r="E166" s="780">
        <v>0</v>
      </c>
      <c r="F166" s="780">
        <v>0</v>
      </c>
      <c r="G166" s="780">
        <f>E166+F166</f>
        <v>0</v>
      </c>
      <c r="H166" s="780">
        <v>0</v>
      </c>
      <c r="I166" s="780">
        <v>0</v>
      </c>
      <c r="J166" s="780">
        <f>H166+I166</f>
        <v>0</v>
      </c>
      <c r="K166" s="780">
        <v>0</v>
      </c>
      <c r="L166" s="780">
        <v>0</v>
      </c>
      <c r="M166" s="780">
        <f>K166+L166</f>
        <v>0</v>
      </c>
      <c r="N166" s="780">
        <v>0</v>
      </c>
      <c r="O166" s="780">
        <v>0</v>
      </c>
      <c r="P166" s="780">
        <f>N166+O166</f>
        <v>0</v>
      </c>
      <c r="Q166" s="780"/>
      <c r="R166" s="780"/>
      <c r="S166" s="780">
        <f>Q166+R166</f>
        <v>0</v>
      </c>
      <c r="T166" s="752">
        <f>+B166+E166+H166+K166+N166+Q166</f>
        <v>0</v>
      </c>
      <c r="U166" s="752">
        <f t="shared" ref="U166:U174" si="100">+C166+F166+I166+L166+O166+R166</f>
        <v>0</v>
      </c>
      <c r="V166" s="752">
        <f t="shared" ref="V166:V174" si="101">+D166+G166+J166+M166+P166+S166</f>
        <v>0</v>
      </c>
      <c r="Y166" s="757" t="str">
        <f>IF(T166='Order of Birth B-7 12 13 14 15'!AA168,"TRUE","FALSE")</f>
        <v>TRUE</v>
      </c>
      <c r="Z166" s="757" t="str">
        <f>IF(U166='Order of Birth B-7 12 13 14 15'!BA168,"TRUE","FALSE")</f>
        <v>TRUE</v>
      </c>
    </row>
    <row r="167" spans="1:26" ht="15.75">
      <c r="A167" s="877" t="s">
        <v>167</v>
      </c>
      <c r="B167" s="780">
        <v>0</v>
      </c>
      <c r="C167" s="780">
        <v>8</v>
      </c>
      <c r="D167" s="780">
        <f t="shared" ref="D167:D174" si="102">B167+C167</f>
        <v>8</v>
      </c>
      <c r="E167" s="780">
        <v>2</v>
      </c>
      <c r="F167" s="780">
        <v>3</v>
      </c>
      <c r="G167" s="780">
        <f t="shared" ref="G167:G174" si="103">E167+F167</f>
        <v>5</v>
      </c>
      <c r="H167" s="780">
        <v>18</v>
      </c>
      <c r="I167" s="780">
        <v>175</v>
      </c>
      <c r="J167" s="780">
        <f t="shared" ref="J167:J174" si="104">H167+I167</f>
        <v>193</v>
      </c>
      <c r="K167" s="780">
        <v>4</v>
      </c>
      <c r="L167" s="780">
        <v>45</v>
      </c>
      <c r="M167" s="780">
        <f t="shared" ref="M167:M174" si="105">K167+L167</f>
        <v>49</v>
      </c>
      <c r="N167" s="780">
        <v>0</v>
      </c>
      <c r="O167" s="780">
        <v>18</v>
      </c>
      <c r="P167" s="780">
        <f t="shared" ref="P167:P174" si="106">N167+O167</f>
        <v>18</v>
      </c>
      <c r="Q167" s="780"/>
      <c r="R167" s="780"/>
      <c r="S167" s="780">
        <f t="shared" ref="S167:S174" si="107">Q167+R167</f>
        <v>0</v>
      </c>
      <c r="T167" s="752">
        <f t="shared" ref="T167:T174" si="108">+B167+E167+H167+K167+N167+Q167</f>
        <v>24</v>
      </c>
      <c r="U167" s="752">
        <f t="shared" si="100"/>
        <v>249</v>
      </c>
      <c r="V167" s="752">
        <f t="shared" si="101"/>
        <v>273</v>
      </c>
      <c r="Y167" s="757" t="str">
        <f>IF(T167='Order of Birth B-7 12 13 14 15'!AA169,"TRUE","FALSE")</f>
        <v>TRUE</v>
      </c>
      <c r="Z167" s="757" t="str">
        <f>IF(U167='Order of Birth B-7 12 13 14 15'!BA169,"TRUE","FALSE")</f>
        <v>TRUE</v>
      </c>
    </row>
    <row r="168" spans="1:26" ht="15.75">
      <c r="A168" s="877" t="s">
        <v>168</v>
      </c>
      <c r="B168" s="780">
        <v>1</v>
      </c>
      <c r="C168" s="780">
        <v>0</v>
      </c>
      <c r="D168" s="780">
        <f t="shared" si="102"/>
        <v>1</v>
      </c>
      <c r="E168" s="780">
        <v>10</v>
      </c>
      <c r="F168" s="780">
        <v>21</v>
      </c>
      <c r="G168" s="780">
        <f t="shared" si="103"/>
        <v>31</v>
      </c>
      <c r="H168" s="780">
        <v>84</v>
      </c>
      <c r="I168" s="780">
        <v>2176</v>
      </c>
      <c r="J168" s="780">
        <f t="shared" si="104"/>
        <v>2260</v>
      </c>
      <c r="K168" s="780">
        <v>48</v>
      </c>
      <c r="L168" s="780">
        <v>317</v>
      </c>
      <c r="M168" s="780">
        <f t="shared" si="105"/>
        <v>365</v>
      </c>
      <c r="N168" s="780">
        <v>2</v>
      </c>
      <c r="O168" s="780">
        <v>12</v>
      </c>
      <c r="P168" s="780">
        <f t="shared" si="106"/>
        <v>14</v>
      </c>
      <c r="Q168" s="780"/>
      <c r="R168" s="780"/>
      <c r="S168" s="780">
        <f t="shared" si="107"/>
        <v>0</v>
      </c>
      <c r="T168" s="752">
        <f t="shared" si="108"/>
        <v>145</v>
      </c>
      <c r="U168" s="752">
        <f t="shared" si="100"/>
        <v>2526</v>
      </c>
      <c r="V168" s="752">
        <f t="shared" si="101"/>
        <v>2671</v>
      </c>
      <c r="Y168" s="757" t="str">
        <f>IF(T168='Order of Birth B-7 12 13 14 15'!AA170,"TRUE","FALSE")</f>
        <v>TRUE</v>
      </c>
      <c r="Z168" s="757" t="str">
        <f>IF(U168='Order of Birth B-7 12 13 14 15'!BA170,"TRUE","FALSE")</f>
        <v>TRUE</v>
      </c>
    </row>
    <row r="169" spans="1:26" ht="15.75">
      <c r="A169" s="877" t="s">
        <v>169</v>
      </c>
      <c r="B169" s="780">
        <v>1</v>
      </c>
      <c r="C169" s="780">
        <v>0</v>
      </c>
      <c r="D169" s="780">
        <f t="shared" si="102"/>
        <v>1</v>
      </c>
      <c r="E169" s="780">
        <v>14</v>
      </c>
      <c r="F169" s="780">
        <v>18</v>
      </c>
      <c r="G169" s="780">
        <f t="shared" si="103"/>
        <v>32</v>
      </c>
      <c r="H169" s="780">
        <v>135</v>
      </c>
      <c r="I169" s="780">
        <v>3031</v>
      </c>
      <c r="J169" s="780">
        <f t="shared" si="104"/>
        <v>3166</v>
      </c>
      <c r="K169" s="780">
        <v>20</v>
      </c>
      <c r="L169" s="780">
        <v>406</v>
      </c>
      <c r="M169" s="780">
        <f t="shared" si="105"/>
        <v>426</v>
      </c>
      <c r="N169" s="780">
        <v>1</v>
      </c>
      <c r="O169" s="780">
        <v>31</v>
      </c>
      <c r="P169" s="780">
        <f t="shared" si="106"/>
        <v>32</v>
      </c>
      <c r="Q169" s="780"/>
      <c r="R169" s="780"/>
      <c r="S169" s="780">
        <f t="shared" si="107"/>
        <v>0</v>
      </c>
      <c r="T169" s="752">
        <f t="shared" si="108"/>
        <v>171</v>
      </c>
      <c r="U169" s="752">
        <f t="shared" si="100"/>
        <v>3486</v>
      </c>
      <c r="V169" s="752">
        <f t="shared" si="101"/>
        <v>3657</v>
      </c>
      <c r="Y169" s="757" t="str">
        <f>IF(T169='Order of Birth B-7 12 13 14 15'!AA171,"TRUE","FALSE")</f>
        <v>TRUE</v>
      </c>
      <c r="Z169" s="757" t="str">
        <f>IF(U169='Order of Birth B-7 12 13 14 15'!BA171,"TRUE","FALSE")</f>
        <v>TRUE</v>
      </c>
    </row>
    <row r="170" spans="1:26" ht="15.75">
      <c r="A170" s="877" t="s">
        <v>170</v>
      </c>
      <c r="B170" s="780">
        <v>0</v>
      </c>
      <c r="C170" s="780">
        <v>0</v>
      </c>
      <c r="D170" s="780">
        <f t="shared" si="102"/>
        <v>0</v>
      </c>
      <c r="E170" s="780">
        <v>5</v>
      </c>
      <c r="F170" s="780">
        <v>112</v>
      </c>
      <c r="G170" s="780">
        <f t="shared" si="103"/>
        <v>117</v>
      </c>
      <c r="H170" s="780">
        <v>61</v>
      </c>
      <c r="I170" s="780">
        <v>1959</v>
      </c>
      <c r="J170" s="780">
        <f t="shared" si="104"/>
        <v>2020</v>
      </c>
      <c r="K170" s="780">
        <v>8</v>
      </c>
      <c r="L170" s="780">
        <v>346</v>
      </c>
      <c r="M170" s="780">
        <f t="shared" si="105"/>
        <v>354</v>
      </c>
      <c r="N170" s="780">
        <v>0</v>
      </c>
      <c r="O170" s="780">
        <v>9</v>
      </c>
      <c r="P170" s="780">
        <f t="shared" si="106"/>
        <v>9</v>
      </c>
      <c r="Q170" s="780"/>
      <c r="R170" s="780"/>
      <c r="S170" s="780">
        <f t="shared" si="107"/>
        <v>0</v>
      </c>
      <c r="T170" s="752">
        <f t="shared" si="108"/>
        <v>74</v>
      </c>
      <c r="U170" s="752">
        <f t="shared" si="100"/>
        <v>2426</v>
      </c>
      <c r="V170" s="752">
        <f t="shared" si="101"/>
        <v>2500</v>
      </c>
      <c r="Y170" s="757" t="str">
        <f>IF(T170='Order of Birth B-7 12 13 14 15'!AA172,"TRUE","FALSE")</f>
        <v>TRUE</v>
      </c>
      <c r="Z170" s="757" t="str">
        <f>IF(U170='Order of Birth B-7 12 13 14 15'!BA172,"TRUE","FALSE")</f>
        <v>TRUE</v>
      </c>
    </row>
    <row r="171" spans="1:26" ht="15.75">
      <c r="A171" s="877" t="s">
        <v>171</v>
      </c>
      <c r="B171" s="780">
        <v>0</v>
      </c>
      <c r="C171" s="780">
        <v>0</v>
      </c>
      <c r="D171" s="780">
        <f t="shared" si="102"/>
        <v>0</v>
      </c>
      <c r="E171" s="780">
        <v>2</v>
      </c>
      <c r="F171" s="780">
        <v>7</v>
      </c>
      <c r="G171" s="780">
        <f t="shared" si="103"/>
        <v>9</v>
      </c>
      <c r="H171" s="780">
        <v>25</v>
      </c>
      <c r="I171" s="780">
        <v>801</v>
      </c>
      <c r="J171" s="780">
        <f t="shared" si="104"/>
        <v>826</v>
      </c>
      <c r="K171" s="780">
        <v>3</v>
      </c>
      <c r="L171" s="780">
        <v>14</v>
      </c>
      <c r="M171" s="780">
        <f t="shared" si="105"/>
        <v>17</v>
      </c>
      <c r="N171" s="780">
        <v>0</v>
      </c>
      <c r="O171" s="780">
        <v>0</v>
      </c>
      <c r="P171" s="780">
        <f t="shared" si="106"/>
        <v>0</v>
      </c>
      <c r="Q171" s="780"/>
      <c r="R171" s="780"/>
      <c r="S171" s="780">
        <f t="shared" si="107"/>
        <v>0</v>
      </c>
      <c r="T171" s="752">
        <f t="shared" si="108"/>
        <v>30</v>
      </c>
      <c r="U171" s="752">
        <f t="shared" si="100"/>
        <v>822</v>
      </c>
      <c r="V171" s="752">
        <f t="shared" si="101"/>
        <v>852</v>
      </c>
      <c r="Y171" s="757" t="str">
        <f>IF(T171='Order of Birth B-7 12 13 14 15'!AA173,"TRUE","FALSE")</f>
        <v>TRUE</v>
      </c>
      <c r="Z171" s="757" t="str">
        <f>IF(U171='Order of Birth B-7 12 13 14 15'!BA173,"TRUE","FALSE")</f>
        <v>TRUE</v>
      </c>
    </row>
    <row r="172" spans="1:26" ht="15.75">
      <c r="A172" s="877" t="s">
        <v>172</v>
      </c>
      <c r="B172" s="780">
        <v>0</v>
      </c>
      <c r="C172" s="780">
        <v>0</v>
      </c>
      <c r="D172" s="780">
        <f t="shared" si="102"/>
        <v>0</v>
      </c>
      <c r="E172" s="780">
        <v>0</v>
      </c>
      <c r="F172" s="780"/>
      <c r="G172" s="780">
        <f t="shared" si="103"/>
        <v>0</v>
      </c>
      <c r="H172" s="780">
        <v>2</v>
      </c>
      <c r="I172" s="780">
        <v>123</v>
      </c>
      <c r="J172" s="780">
        <f t="shared" si="104"/>
        <v>125</v>
      </c>
      <c r="K172" s="780">
        <v>1</v>
      </c>
      <c r="L172" s="780">
        <v>0</v>
      </c>
      <c r="M172" s="780">
        <f t="shared" si="105"/>
        <v>1</v>
      </c>
      <c r="N172" s="780">
        <v>0</v>
      </c>
      <c r="O172" s="780">
        <v>2</v>
      </c>
      <c r="P172" s="780">
        <f t="shared" si="106"/>
        <v>2</v>
      </c>
      <c r="Q172" s="780"/>
      <c r="R172" s="780"/>
      <c r="S172" s="780">
        <f t="shared" si="107"/>
        <v>0</v>
      </c>
      <c r="T172" s="752">
        <f t="shared" si="108"/>
        <v>3</v>
      </c>
      <c r="U172" s="752">
        <f t="shared" si="100"/>
        <v>125</v>
      </c>
      <c r="V172" s="752">
        <f t="shared" si="101"/>
        <v>128</v>
      </c>
      <c r="Y172" s="757" t="str">
        <f>IF(T172='Order of Birth B-7 12 13 14 15'!AA174,"TRUE","FALSE")</f>
        <v>TRUE</v>
      </c>
      <c r="Z172" s="757" t="str">
        <f>IF(U172='Order of Birth B-7 12 13 14 15'!BA174,"TRUE","FALSE")</f>
        <v>TRUE</v>
      </c>
    </row>
    <row r="173" spans="1:26" ht="15.75">
      <c r="A173" s="877" t="s">
        <v>617</v>
      </c>
      <c r="B173" s="780">
        <v>0</v>
      </c>
      <c r="C173" s="780">
        <v>0</v>
      </c>
      <c r="D173" s="780">
        <f t="shared" si="102"/>
        <v>0</v>
      </c>
      <c r="E173" s="780">
        <v>0</v>
      </c>
      <c r="F173" s="780">
        <v>0</v>
      </c>
      <c r="G173" s="780">
        <f t="shared" si="103"/>
        <v>0</v>
      </c>
      <c r="H173" s="780">
        <v>0</v>
      </c>
      <c r="I173" s="780">
        <v>16</v>
      </c>
      <c r="J173" s="780">
        <f t="shared" si="104"/>
        <v>16</v>
      </c>
      <c r="K173" s="780">
        <v>0</v>
      </c>
      <c r="L173" s="780">
        <v>0</v>
      </c>
      <c r="M173" s="780">
        <f t="shared" si="105"/>
        <v>0</v>
      </c>
      <c r="N173" s="780">
        <v>0</v>
      </c>
      <c r="O173" s="780">
        <v>0</v>
      </c>
      <c r="P173" s="780">
        <f t="shared" si="106"/>
        <v>0</v>
      </c>
      <c r="Q173" s="780"/>
      <c r="R173" s="780"/>
      <c r="S173" s="780">
        <f t="shared" si="107"/>
        <v>0</v>
      </c>
      <c r="T173" s="752">
        <f t="shared" si="108"/>
        <v>0</v>
      </c>
      <c r="U173" s="752">
        <f t="shared" si="100"/>
        <v>16</v>
      </c>
      <c r="V173" s="752">
        <f t="shared" si="101"/>
        <v>16</v>
      </c>
      <c r="Y173" s="757" t="str">
        <f>IF(T173='Order of Birth B-7 12 13 14 15'!AA175,"TRUE","FALSE")</f>
        <v>TRUE</v>
      </c>
      <c r="Z173" s="757" t="str">
        <f>IF(U173='Order of Birth B-7 12 13 14 15'!BA175,"TRUE","FALSE")</f>
        <v>TRUE</v>
      </c>
    </row>
    <row r="174" spans="1:26" ht="15.75">
      <c r="A174" s="877" t="s">
        <v>616</v>
      </c>
      <c r="B174" s="780"/>
      <c r="C174" s="780"/>
      <c r="D174" s="780">
        <f t="shared" si="102"/>
        <v>0</v>
      </c>
      <c r="E174" s="780"/>
      <c r="F174" s="780"/>
      <c r="G174" s="780">
        <f t="shared" si="103"/>
        <v>0</v>
      </c>
      <c r="H174" s="780"/>
      <c r="I174" s="780"/>
      <c r="J174" s="780">
        <f t="shared" si="104"/>
        <v>0</v>
      </c>
      <c r="K174" s="780"/>
      <c r="L174" s="780"/>
      <c r="M174" s="780">
        <f t="shared" si="105"/>
        <v>0</v>
      </c>
      <c r="N174" s="780"/>
      <c r="O174" s="780"/>
      <c r="P174" s="780">
        <f t="shared" si="106"/>
        <v>0</v>
      </c>
      <c r="Q174" s="780"/>
      <c r="R174" s="780"/>
      <c r="S174" s="780">
        <f t="shared" si="107"/>
        <v>0</v>
      </c>
      <c r="T174" s="752">
        <f t="shared" si="108"/>
        <v>0</v>
      </c>
      <c r="U174" s="752">
        <f t="shared" si="100"/>
        <v>0</v>
      </c>
      <c r="V174" s="752">
        <f t="shared" si="101"/>
        <v>0</v>
      </c>
      <c r="Y174" s="757"/>
      <c r="Z174" s="757"/>
    </row>
    <row r="175" spans="1:26" ht="16.5" thickBot="1">
      <c r="A175" s="878" t="s">
        <v>6</v>
      </c>
      <c r="B175" s="882">
        <f>SUM(B166:B174)</f>
        <v>2</v>
      </c>
      <c r="C175" s="882">
        <f t="shared" ref="C175:S175" si="109">SUM(C166:C174)</f>
        <v>8</v>
      </c>
      <c r="D175" s="882">
        <f t="shared" si="109"/>
        <v>10</v>
      </c>
      <c r="E175" s="882">
        <f t="shared" si="109"/>
        <v>33</v>
      </c>
      <c r="F175" s="882">
        <f t="shared" si="109"/>
        <v>161</v>
      </c>
      <c r="G175" s="882">
        <f t="shared" si="109"/>
        <v>194</v>
      </c>
      <c r="H175" s="882">
        <f t="shared" si="109"/>
        <v>325</v>
      </c>
      <c r="I175" s="882">
        <f t="shared" si="109"/>
        <v>8281</v>
      </c>
      <c r="J175" s="882">
        <f t="shared" si="109"/>
        <v>8606</v>
      </c>
      <c r="K175" s="882">
        <f t="shared" si="109"/>
        <v>84</v>
      </c>
      <c r="L175" s="882">
        <f t="shared" si="109"/>
        <v>1128</v>
      </c>
      <c r="M175" s="882">
        <f t="shared" si="109"/>
        <v>1212</v>
      </c>
      <c r="N175" s="882">
        <f t="shared" si="109"/>
        <v>3</v>
      </c>
      <c r="O175" s="882">
        <f t="shared" si="109"/>
        <v>72</v>
      </c>
      <c r="P175" s="882">
        <f t="shared" si="109"/>
        <v>75</v>
      </c>
      <c r="Q175" s="882">
        <f t="shared" si="109"/>
        <v>0</v>
      </c>
      <c r="R175" s="882">
        <f t="shared" si="109"/>
        <v>0</v>
      </c>
      <c r="S175" s="882">
        <f t="shared" si="109"/>
        <v>0</v>
      </c>
      <c r="T175" s="780">
        <f>SUM(T166:T174)</f>
        <v>447</v>
      </c>
      <c r="U175" s="780">
        <f>SUM(U166:U174)</f>
        <v>9650</v>
      </c>
      <c r="V175" s="780">
        <f>SUM(V166:V174)</f>
        <v>10097</v>
      </c>
      <c r="Y175" s="757" t="str">
        <f>IF(T175='Order of Birth B-7 12 13 14 15'!AA176,"TRUE","FALSE")</f>
        <v>TRUE</v>
      </c>
      <c r="Z175" s="757" t="str">
        <f>IF(U175='Order of Birth B-7 12 13 14 15'!BA176,"TRUE","FALSE")</f>
        <v>TRUE</v>
      </c>
    </row>
    <row r="176" spans="1:26" ht="15.75" thickBot="1"/>
    <row r="177" spans="1:26" ht="26.25">
      <c r="A177" s="880" t="s">
        <v>618</v>
      </c>
      <c r="B177" s="872"/>
      <c r="C177" s="872"/>
      <c r="D177" s="872"/>
      <c r="E177" s="872"/>
      <c r="F177" s="872"/>
      <c r="G177" s="872"/>
      <c r="H177" s="872"/>
      <c r="I177" s="872"/>
      <c r="J177" s="872"/>
      <c r="K177" s="872"/>
      <c r="L177" s="872"/>
      <c r="M177" s="872"/>
      <c r="N177" s="872"/>
      <c r="O177" s="872"/>
      <c r="P177" s="872"/>
      <c r="Q177" s="872"/>
      <c r="R177" s="872"/>
      <c r="S177" s="872"/>
      <c r="T177" s="872"/>
      <c r="U177" s="873" t="s">
        <v>61</v>
      </c>
      <c r="V177" s="874"/>
    </row>
    <row r="178" spans="1:26" ht="24.75" customHeight="1">
      <c r="A178" s="1478" t="s">
        <v>615</v>
      </c>
      <c r="B178" s="1479"/>
      <c r="C178" s="1479"/>
      <c r="D178" s="1479"/>
      <c r="E178" s="1479"/>
      <c r="F178" s="1479"/>
      <c r="G178" s="1479"/>
      <c r="H178" s="1479"/>
      <c r="I178" s="1479"/>
      <c r="J178" s="1479"/>
      <c r="K178" s="1479"/>
      <c r="L178" s="1479"/>
      <c r="M178" s="1479"/>
      <c r="N178" s="1479"/>
      <c r="O178" s="1479"/>
      <c r="P178" s="1479"/>
      <c r="Q178" s="1479"/>
      <c r="R178" s="1479"/>
      <c r="S178" s="1479"/>
      <c r="T178" s="1479"/>
      <c r="U178" s="1479"/>
      <c r="V178" s="1480"/>
    </row>
    <row r="179" spans="1:26">
      <c r="A179" s="1481" t="s">
        <v>310</v>
      </c>
      <c r="B179" s="1482"/>
      <c r="C179" s="1482"/>
      <c r="D179" s="1482"/>
      <c r="E179" s="1482"/>
      <c r="F179" s="1482"/>
      <c r="G179" s="1482"/>
      <c r="H179" s="1482"/>
      <c r="I179" s="1482"/>
      <c r="J179" s="1482"/>
      <c r="K179" s="1482"/>
      <c r="L179" s="1482"/>
      <c r="M179" s="1482"/>
      <c r="N179" s="1482"/>
      <c r="O179" s="1482"/>
      <c r="P179" s="1482"/>
      <c r="Q179" s="1482"/>
      <c r="R179" s="1482"/>
      <c r="S179" s="1482"/>
      <c r="T179" s="1482"/>
      <c r="U179" s="1482"/>
      <c r="V179" s="1483"/>
    </row>
    <row r="180" spans="1:26">
      <c r="A180" s="1484" t="s">
        <v>165</v>
      </c>
      <c r="B180" s="1482" t="s">
        <v>312</v>
      </c>
      <c r="C180" s="1482"/>
      <c r="D180" s="1482"/>
      <c r="E180" s="1482" t="s">
        <v>313</v>
      </c>
      <c r="F180" s="1482"/>
      <c r="G180" s="1482"/>
      <c r="H180" s="1482" t="s">
        <v>314</v>
      </c>
      <c r="I180" s="1482"/>
      <c r="J180" s="1482"/>
      <c r="K180" s="1482" t="s">
        <v>315</v>
      </c>
      <c r="L180" s="1482"/>
      <c r="M180" s="1482"/>
      <c r="N180" s="1482" t="s">
        <v>316</v>
      </c>
      <c r="O180" s="1482"/>
      <c r="P180" s="1482"/>
      <c r="Q180" s="1475" t="s">
        <v>616</v>
      </c>
      <c r="R180" s="1476"/>
      <c r="S180" s="1477"/>
      <c r="T180" s="1482" t="s">
        <v>6</v>
      </c>
      <c r="U180" s="1482"/>
      <c r="V180" s="1483"/>
      <c r="X180" s="860">
        <f>13525-4726</f>
        <v>8799</v>
      </c>
    </row>
    <row r="181" spans="1:26">
      <c r="A181" s="1485"/>
      <c r="B181" s="875" t="s">
        <v>233</v>
      </c>
      <c r="C181" s="875" t="s">
        <v>232</v>
      </c>
      <c r="D181" s="875" t="s">
        <v>234</v>
      </c>
      <c r="E181" s="875" t="s">
        <v>233</v>
      </c>
      <c r="F181" s="875" t="s">
        <v>232</v>
      </c>
      <c r="G181" s="875" t="s">
        <v>234</v>
      </c>
      <c r="H181" s="875" t="s">
        <v>233</v>
      </c>
      <c r="I181" s="875" t="s">
        <v>232</v>
      </c>
      <c r="J181" s="875" t="s">
        <v>234</v>
      </c>
      <c r="K181" s="875" t="s">
        <v>233</v>
      </c>
      <c r="L181" s="875" t="s">
        <v>232</v>
      </c>
      <c r="M181" s="875" t="s">
        <v>234</v>
      </c>
      <c r="N181" s="875" t="s">
        <v>233</v>
      </c>
      <c r="O181" s="875" t="s">
        <v>232</v>
      </c>
      <c r="P181" s="875" t="s">
        <v>234</v>
      </c>
      <c r="Q181" s="875" t="s">
        <v>233</v>
      </c>
      <c r="R181" s="875" t="s">
        <v>232</v>
      </c>
      <c r="S181" s="875" t="s">
        <v>234</v>
      </c>
      <c r="T181" s="875" t="s">
        <v>233</v>
      </c>
      <c r="U181" s="875" t="s">
        <v>232</v>
      </c>
      <c r="V181" s="876" t="s">
        <v>234</v>
      </c>
    </row>
    <row r="182" spans="1:26" ht="15.75">
      <c r="A182" s="877" t="s">
        <v>183</v>
      </c>
      <c r="B182" s="780">
        <v>0</v>
      </c>
      <c r="C182" s="780"/>
      <c r="D182" s="780">
        <f>B182+C182</f>
        <v>0</v>
      </c>
      <c r="E182" s="780">
        <v>0</v>
      </c>
      <c r="F182" s="780"/>
      <c r="G182" s="780">
        <f>E182+F182</f>
        <v>0</v>
      </c>
      <c r="H182" s="780">
        <v>0</v>
      </c>
      <c r="I182" s="780"/>
      <c r="J182" s="780">
        <f>H182+I182</f>
        <v>0</v>
      </c>
      <c r="K182" s="780"/>
      <c r="L182" s="780"/>
      <c r="M182" s="780">
        <f>K182+L182</f>
        <v>0</v>
      </c>
      <c r="N182" s="780"/>
      <c r="O182" s="780"/>
      <c r="P182" s="780">
        <f>N182+O182</f>
        <v>0</v>
      </c>
      <c r="Q182" s="780"/>
      <c r="R182" s="780"/>
      <c r="S182" s="780">
        <f>Q182+R182</f>
        <v>0</v>
      </c>
      <c r="T182" s="752">
        <f>+B182+E182+H182+K182+N182+Q182</f>
        <v>0</v>
      </c>
      <c r="U182" s="752">
        <f t="shared" ref="U182:U190" si="110">+C182+F182+I182+L182+O182+R182</f>
        <v>0</v>
      </c>
      <c r="V182" s="752">
        <f t="shared" ref="V182:V190" si="111">+D182+G182+J182+M182+P182+S182</f>
        <v>0</v>
      </c>
      <c r="Y182" s="757" t="str">
        <f>IF(T182='Order of Birth B-7 12 13 14 15'!AA184,"TRUE","FALSE")</f>
        <v>TRUE</v>
      </c>
      <c r="Z182" s="757" t="str">
        <f>IF(U182='Order of Birth B-7 12 13 14 15'!BA184,"TRUE","FALSE")</f>
        <v>TRUE</v>
      </c>
    </row>
    <row r="183" spans="1:26" ht="15.75">
      <c r="A183" s="877" t="s">
        <v>167</v>
      </c>
      <c r="B183" s="780">
        <v>45</v>
      </c>
      <c r="C183" s="780">
        <v>72</v>
      </c>
      <c r="D183" s="780">
        <f t="shared" ref="D183:D190" si="112">B183+C183</f>
        <v>117</v>
      </c>
      <c r="E183" s="780">
        <v>30</v>
      </c>
      <c r="F183" s="780"/>
      <c r="G183" s="780">
        <f t="shared" ref="G183:G190" si="113">E183+F183</f>
        <v>30</v>
      </c>
      <c r="H183" s="780">
        <v>5</v>
      </c>
      <c r="I183" s="780"/>
      <c r="J183" s="780">
        <f t="shared" ref="J183:J190" si="114">H183+I183</f>
        <v>5</v>
      </c>
      <c r="K183" s="780"/>
      <c r="L183" s="780"/>
      <c r="M183" s="780">
        <f t="shared" ref="M183:M190" si="115">K183+L183</f>
        <v>0</v>
      </c>
      <c r="N183" s="780"/>
      <c r="O183" s="780"/>
      <c r="P183" s="780">
        <f t="shared" ref="P183:P190" si="116">N183+O183</f>
        <v>0</v>
      </c>
      <c r="Q183" s="780"/>
      <c r="R183" s="780"/>
      <c r="S183" s="780">
        <f t="shared" ref="S183:S190" si="117">Q183+R183</f>
        <v>0</v>
      </c>
      <c r="T183" s="752">
        <f t="shared" ref="T183:T190" si="118">+B183+E183+H183+K183+N183+Q183</f>
        <v>80</v>
      </c>
      <c r="U183" s="752">
        <f t="shared" si="110"/>
        <v>72</v>
      </c>
      <c r="V183" s="752">
        <f t="shared" si="111"/>
        <v>152</v>
      </c>
      <c r="Y183" s="757" t="str">
        <f>IF(T183='Order of Birth B-7 12 13 14 15'!AA185,"TRUE","FALSE")</f>
        <v>TRUE</v>
      </c>
      <c r="Z183" s="757" t="str">
        <f>IF(U183='Order of Birth B-7 12 13 14 15'!BA185,"TRUE","FALSE")</f>
        <v>TRUE</v>
      </c>
    </row>
    <row r="184" spans="1:26" ht="15.75">
      <c r="A184" s="877" t="s">
        <v>168</v>
      </c>
      <c r="B184" s="780">
        <v>410</v>
      </c>
      <c r="C184" s="780">
        <v>3210</v>
      </c>
      <c r="D184" s="780">
        <f t="shared" si="112"/>
        <v>3620</v>
      </c>
      <c r="E184" s="780">
        <v>398</v>
      </c>
      <c r="F184" s="780">
        <v>17440</v>
      </c>
      <c r="G184" s="780">
        <f t="shared" si="113"/>
        <v>17838</v>
      </c>
      <c r="H184" s="780">
        <v>330</v>
      </c>
      <c r="I184" s="780"/>
      <c r="J184" s="780">
        <f t="shared" si="114"/>
        <v>330</v>
      </c>
      <c r="K184" s="780"/>
      <c r="L184" s="780"/>
      <c r="M184" s="780">
        <f t="shared" si="115"/>
        <v>0</v>
      </c>
      <c r="N184" s="780"/>
      <c r="O184" s="780"/>
      <c r="P184" s="780">
        <f t="shared" si="116"/>
        <v>0</v>
      </c>
      <c r="Q184" s="780"/>
      <c r="R184" s="780"/>
      <c r="S184" s="780">
        <f t="shared" si="117"/>
        <v>0</v>
      </c>
      <c r="T184" s="752">
        <f t="shared" si="118"/>
        <v>1138</v>
      </c>
      <c r="U184" s="752">
        <f t="shared" si="110"/>
        <v>20650</v>
      </c>
      <c r="V184" s="752">
        <f t="shared" si="111"/>
        <v>21788</v>
      </c>
      <c r="Y184" s="757" t="str">
        <f>IF(T184='Order of Birth B-7 12 13 14 15'!AA186,"TRUE","FALSE")</f>
        <v>TRUE</v>
      </c>
      <c r="Z184" s="757" t="str">
        <f>IF(U184='Order of Birth B-7 12 13 14 15'!BA186,"TRUE","FALSE")</f>
        <v>TRUE</v>
      </c>
    </row>
    <row r="185" spans="1:26" ht="15.75">
      <c r="A185" s="877" t="s">
        <v>169</v>
      </c>
      <c r="B185" s="780">
        <v>1325</v>
      </c>
      <c r="C185" s="780">
        <v>4365</v>
      </c>
      <c r="D185" s="780">
        <f t="shared" si="112"/>
        <v>5690</v>
      </c>
      <c r="E185" s="780">
        <v>840</v>
      </c>
      <c r="F185" s="780">
        <v>8483</v>
      </c>
      <c r="G185" s="780">
        <f t="shared" si="113"/>
        <v>9323</v>
      </c>
      <c r="H185" s="780">
        <v>265</v>
      </c>
      <c r="I185" s="780">
        <v>6154</v>
      </c>
      <c r="J185" s="780">
        <f t="shared" si="114"/>
        <v>6419</v>
      </c>
      <c r="K185" s="780"/>
      <c r="L185" s="780">
        <v>291</v>
      </c>
      <c r="M185" s="780">
        <f t="shared" si="115"/>
        <v>291</v>
      </c>
      <c r="N185" s="780"/>
      <c r="O185" s="780"/>
      <c r="P185" s="780">
        <f t="shared" si="116"/>
        <v>0</v>
      </c>
      <c r="Q185" s="780"/>
      <c r="R185" s="780"/>
      <c r="S185" s="780">
        <f t="shared" si="117"/>
        <v>0</v>
      </c>
      <c r="T185" s="752">
        <f t="shared" si="118"/>
        <v>2430</v>
      </c>
      <c r="U185" s="752">
        <f t="shared" si="110"/>
        <v>19293</v>
      </c>
      <c r="V185" s="752">
        <f t="shared" si="111"/>
        <v>21723</v>
      </c>
      <c r="Y185" s="757" t="str">
        <f>IF(T185='Order of Birth B-7 12 13 14 15'!AA187,"TRUE","FALSE")</f>
        <v>TRUE</v>
      </c>
      <c r="Z185" s="757" t="str">
        <f>IF(U185='Order of Birth B-7 12 13 14 15'!BA187,"TRUE","FALSE")</f>
        <v>TRUE</v>
      </c>
    </row>
    <row r="186" spans="1:26" ht="15.75">
      <c r="A186" s="877" t="s">
        <v>170</v>
      </c>
      <c r="B186" s="780">
        <v>450</v>
      </c>
      <c r="C186" s="780">
        <v>2331</v>
      </c>
      <c r="D186" s="780">
        <f t="shared" si="112"/>
        <v>2781</v>
      </c>
      <c r="E186" s="780">
        <v>520</v>
      </c>
      <c r="F186" s="780">
        <v>4967</v>
      </c>
      <c r="G186" s="780">
        <f t="shared" si="113"/>
        <v>5487</v>
      </c>
      <c r="H186" s="780">
        <v>142</v>
      </c>
      <c r="I186" s="780">
        <v>1874</v>
      </c>
      <c r="J186" s="780">
        <f t="shared" si="114"/>
        <v>2016</v>
      </c>
      <c r="K186" s="780"/>
      <c r="L186" s="780">
        <v>132</v>
      </c>
      <c r="M186" s="780">
        <f t="shared" si="115"/>
        <v>132</v>
      </c>
      <c r="N186" s="780"/>
      <c r="O186" s="780"/>
      <c r="P186" s="780">
        <f t="shared" si="116"/>
        <v>0</v>
      </c>
      <c r="Q186" s="780"/>
      <c r="R186" s="780"/>
      <c r="S186" s="780">
        <f t="shared" si="117"/>
        <v>0</v>
      </c>
      <c r="T186" s="752">
        <f t="shared" si="118"/>
        <v>1112</v>
      </c>
      <c r="U186" s="752">
        <f t="shared" si="110"/>
        <v>9304</v>
      </c>
      <c r="V186" s="752">
        <f t="shared" si="111"/>
        <v>10416</v>
      </c>
      <c r="Y186" s="757" t="str">
        <f>IF(T186='Order of Birth B-7 12 13 14 15'!AA188,"TRUE","FALSE")</f>
        <v>TRUE</v>
      </c>
      <c r="Z186" s="757" t="str">
        <f>IF(U186='Order of Birth B-7 12 13 14 15'!BA188,"TRUE","FALSE")</f>
        <v>TRUE</v>
      </c>
    </row>
    <row r="187" spans="1:26" ht="15.75">
      <c r="A187" s="877" t="s">
        <v>171</v>
      </c>
      <c r="B187" s="780">
        <v>26</v>
      </c>
      <c r="C187" s="780">
        <v>12</v>
      </c>
      <c r="D187" s="780">
        <f t="shared" si="112"/>
        <v>38</v>
      </c>
      <c r="E187" s="780">
        <v>76</v>
      </c>
      <c r="F187" s="780">
        <v>194</v>
      </c>
      <c r="G187" s="780">
        <f t="shared" si="113"/>
        <v>270</v>
      </c>
      <c r="H187" s="780">
        <v>18</v>
      </c>
      <c r="I187" s="780">
        <v>110</v>
      </c>
      <c r="J187" s="780">
        <f t="shared" si="114"/>
        <v>128</v>
      </c>
      <c r="K187" s="780"/>
      <c r="L187" s="780">
        <v>12</v>
      </c>
      <c r="M187" s="780">
        <f t="shared" si="115"/>
        <v>12</v>
      </c>
      <c r="N187" s="780"/>
      <c r="O187" s="780"/>
      <c r="P187" s="780">
        <f t="shared" si="116"/>
        <v>0</v>
      </c>
      <c r="Q187" s="780"/>
      <c r="R187" s="780"/>
      <c r="S187" s="780">
        <f t="shared" si="117"/>
        <v>0</v>
      </c>
      <c r="T187" s="752">
        <f t="shared" si="118"/>
        <v>120</v>
      </c>
      <c r="U187" s="752">
        <f t="shared" si="110"/>
        <v>328</v>
      </c>
      <c r="V187" s="752">
        <f t="shared" si="111"/>
        <v>448</v>
      </c>
      <c r="Y187" s="757" t="str">
        <f>IF(T187='Order of Birth B-7 12 13 14 15'!AA189,"TRUE","FALSE")</f>
        <v>TRUE</v>
      </c>
      <c r="Z187" s="757" t="str">
        <f>IF(U187='Order of Birth B-7 12 13 14 15'!BA189,"TRUE","FALSE")</f>
        <v>TRUE</v>
      </c>
    </row>
    <row r="188" spans="1:26" ht="15.75">
      <c r="A188" s="877" t="s">
        <v>172</v>
      </c>
      <c r="B188" s="780">
        <v>12</v>
      </c>
      <c r="C188" s="780">
        <v>5</v>
      </c>
      <c r="D188" s="780">
        <f t="shared" si="112"/>
        <v>17</v>
      </c>
      <c r="E188" s="780">
        <v>34</v>
      </c>
      <c r="F188" s="780">
        <v>22</v>
      </c>
      <c r="G188" s="780">
        <f t="shared" si="113"/>
        <v>56</v>
      </c>
      <c r="H188" s="780">
        <v>60</v>
      </c>
      <c r="I188" s="780"/>
      <c r="J188" s="780">
        <f t="shared" si="114"/>
        <v>60</v>
      </c>
      <c r="K188" s="780"/>
      <c r="L188" s="780"/>
      <c r="M188" s="780">
        <f t="shared" si="115"/>
        <v>0</v>
      </c>
      <c r="N188" s="780"/>
      <c r="O188" s="780"/>
      <c r="P188" s="780">
        <f t="shared" si="116"/>
        <v>0</v>
      </c>
      <c r="Q188" s="780"/>
      <c r="R188" s="780"/>
      <c r="S188" s="780">
        <f t="shared" si="117"/>
        <v>0</v>
      </c>
      <c r="T188" s="752">
        <f t="shared" si="118"/>
        <v>106</v>
      </c>
      <c r="U188" s="752">
        <f t="shared" si="110"/>
        <v>27</v>
      </c>
      <c r="V188" s="752">
        <f t="shared" si="111"/>
        <v>133</v>
      </c>
      <c r="Y188" s="757" t="str">
        <f>IF(T188='Order of Birth B-7 12 13 14 15'!AA190,"TRUE","FALSE")</f>
        <v>TRUE</v>
      </c>
      <c r="Z188" s="757" t="str">
        <f>IF(U188='Order of Birth B-7 12 13 14 15'!BA190,"TRUE","FALSE")</f>
        <v>TRUE</v>
      </c>
    </row>
    <row r="189" spans="1:26" ht="15.75">
      <c r="A189" s="877" t="s">
        <v>617</v>
      </c>
      <c r="B189" s="780"/>
      <c r="C189" s="780"/>
      <c r="D189" s="780">
        <f t="shared" si="112"/>
        <v>0</v>
      </c>
      <c r="E189" s="780"/>
      <c r="F189" s="780"/>
      <c r="G189" s="780">
        <f t="shared" si="113"/>
        <v>0</v>
      </c>
      <c r="H189" s="780"/>
      <c r="I189" s="780"/>
      <c r="J189" s="780">
        <f t="shared" si="114"/>
        <v>0</v>
      </c>
      <c r="K189" s="780"/>
      <c r="L189" s="780"/>
      <c r="M189" s="780">
        <f t="shared" si="115"/>
        <v>0</v>
      </c>
      <c r="N189" s="780"/>
      <c r="O189" s="780"/>
      <c r="P189" s="780">
        <f t="shared" si="116"/>
        <v>0</v>
      </c>
      <c r="Q189" s="780"/>
      <c r="R189" s="780"/>
      <c r="S189" s="780">
        <f t="shared" si="117"/>
        <v>0</v>
      </c>
      <c r="T189" s="752">
        <f t="shared" si="118"/>
        <v>0</v>
      </c>
      <c r="U189" s="752">
        <f t="shared" si="110"/>
        <v>0</v>
      </c>
      <c r="V189" s="752">
        <f t="shared" si="111"/>
        <v>0</v>
      </c>
      <c r="Y189" s="757" t="str">
        <f>IF(T189='Order of Birth B-7 12 13 14 15'!AA191,"TRUE","FALSE")</f>
        <v>TRUE</v>
      </c>
      <c r="Z189" s="757" t="str">
        <f>IF(U189='Order of Birth B-7 12 13 14 15'!BA191,"TRUE","FALSE")</f>
        <v>TRUE</v>
      </c>
    </row>
    <row r="190" spans="1:26" ht="15.75">
      <c r="A190" s="877" t="s">
        <v>616</v>
      </c>
      <c r="B190" s="780"/>
      <c r="C190" s="780"/>
      <c r="D190" s="780">
        <f t="shared" si="112"/>
        <v>0</v>
      </c>
      <c r="E190" s="780"/>
      <c r="F190" s="780"/>
      <c r="G190" s="780">
        <f t="shared" si="113"/>
        <v>0</v>
      </c>
      <c r="H190" s="780"/>
      <c r="I190" s="780"/>
      <c r="J190" s="780">
        <f t="shared" si="114"/>
        <v>0</v>
      </c>
      <c r="K190" s="780"/>
      <c r="L190" s="780"/>
      <c r="M190" s="780">
        <f t="shared" si="115"/>
        <v>0</v>
      </c>
      <c r="N190" s="780"/>
      <c r="O190" s="780"/>
      <c r="P190" s="780">
        <f t="shared" si="116"/>
        <v>0</v>
      </c>
      <c r="Q190" s="780"/>
      <c r="R190" s="780"/>
      <c r="S190" s="780">
        <f t="shared" si="117"/>
        <v>0</v>
      </c>
      <c r="T190" s="752">
        <f t="shared" si="118"/>
        <v>0</v>
      </c>
      <c r="U190" s="752">
        <f t="shared" si="110"/>
        <v>0</v>
      </c>
      <c r="V190" s="752">
        <f t="shared" si="111"/>
        <v>0</v>
      </c>
      <c r="Y190" s="757"/>
      <c r="Z190" s="757"/>
    </row>
    <row r="191" spans="1:26" ht="16.5" thickBot="1">
      <c r="A191" s="878" t="s">
        <v>6</v>
      </c>
      <c r="B191" s="780">
        <f t="shared" ref="B191:V191" si="119">SUM(B182:B190)</f>
        <v>2268</v>
      </c>
      <c r="C191" s="780">
        <f t="shared" si="119"/>
        <v>9995</v>
      </c>
      <c r="D191" s="780">
        <f t="shared" si="119"/>
        <v>12263</v>
      </c>
      <c r="E191" s="780">
        <f t="shared" si="119"/>
        <v>1898</v>
      </c>
      <c r="F191" s="780">
        <f t="shared" si="119"/>
        <v>31106</v>
      </c>
      <c r="G191" s="780">
        <f t="shared" si="119"/>
        <v>33004</v>
      </c>
      <c r="H191" s="780">
        <f t="shared" si="119"/>
        <v>820</v>
      </c>
      <c r="I191" s="780">
        <f t="shared" si="119"/>
        <v>8138</v>
      </c>
      <c r="J191" s="780">
        <f t="shared" si="119"/>
        <v>8958</v>
      </c>
      <c r="K191" s="780">
        <f t="shared" si="119"/>
        <v>0</v>
      </c>
      <c r="L191" s="780">
        <f t="shared" si="119"/>
        <v>435</v>
      </c>
      <c r="M191" s="780">
        <f t="shared" si="119"/>
        <v>435</v>
      </c>
      <c r="N191" s="780">
        <f t="shared" si="119"/>
        <v>0</v>
      </c>
      <c r="O191" s="780">
        <f t="shared" si="119"/>
        <v>0</v>
      </c>
      <c r="P191" s="780">
        <f t="shared" si="119"/>
        <v>0</v>
      </c>
      <c r="Q191" s="780">
        <f t="shared" si="119"/>
        <v>0</v>
      </c>
      <c r="R191" s="780">
        <f t="shared" si="119"/>
        <v>0</v>
      </c>
      <c r="S191" s="780">
        <f t="shared" si="119"/>
        <v>0</v>
      </c>
      <c r="T191" s="780">
        <f t="shared" si="119"/>
        <v>4986</v>
      </c>
      <c r="U191" s="780">
        <f t="shared" si="119"/>
        <v>49674</v>
      </c>
      <c r="V191" s="780">
        <f t="shared" si="119"/>
        <v>54660</v>
      </c>
      <c r="Y191" s="757" t="str">
        <f>IF(T191='Order of Birth B-7 12 13 14 15'!AA192,"TRUE","FALSE")</f>
        <v>TRUE</v>
      </c>
      <c r="Z191" s="757" t="str">
        <f>IF(U191='Order of Birth B-7 12 13 14 15'!BA192,"TRUE","FALSE")</f>
        <v>TRUE</v>
      </c>
    </row>
    <row r="192" spans="1:26" ht="15.75" thickBot="1"/>
    <row r="193" spans="1:26" ht="26.25">
      <c r="A193" s="871" t="s">
        <v>618</v>
      </c>
      <c r="B193" s="872"/>
      <c r="C193" s="872"/>
      <c r="D193" s="872"/>
      <c r="E193" s="872"/>
      <c r="F193" s="872"/>
      <c r="G193" s="872"/>
      <c r="H193" s="872"/>
      <c r="I193" s="872"/>
      <c r="J193" s="872"/>
      <c r="K193" s="872"/>
      <c r="L193" s="872"/>
      <c r="M193" s="872"/>
      <c r="N193" s="872"/>
      <c r="O193" s="872"/>
      <c r="P193" s="872"/>
      <c r="Q193" s="872"/>
      <c r="R193" s="872"/>
      <c r="S193" s="872"/>
      <c r="T193" s="872"/>
      <c r="U193" s="873" t="s">
        <v>91</v>
      </c>
      <c r="V193" s="874"/>
    </row>
    <row r="194" spans="1:26" ht="20.25">
      <c r="A194" s="1478" t="s">
        <v>615</v>
      </c>
      <c r="B194" s="1479"/>
      <c r="C194" s="1479"/>
      <c r="D194" s="1479"/>
      <c r="E194" s="1479"/>
      <c r="F194" s="1479"/>
      <c r="G194" s="1479"/>
      <c r="H194" s="1479"/>
      <c r="I194" s="1479"/>
      <c r="J194" s="1479"/>
      <c r="K194" s="1479"/>
      <c r="L194" s="1479"/>
      <c r="M194" s="1479"/>
      <c r="N194" s="1479"/>
      <c r="O194" s="1479"/>
      <c r="P194" s="1479"/>
      <c r="Q194" s="1479"/>
      <c r="R194" s="1479"/>
      <c r="S194" s="1479"/>
      <c r="T194" s="1479"/>
      <c r="U194" s="1479"/>
      <c r="V194" s="1480"/>
    </row>
    <row r="195" spans="1:26">
      <c r="A195" s="1481" t="s">
        <v>310</v>
      </c>
      <c r="B195" s="1482"/>
      <c r="C195" s="1482"/>
      <c r="D195" s="1482"/>
      <c r="E195" s="1482"/>
      <c r="F195" s="1482"/>
      <c r="G195" s="1482"/>
      <c r="H195" s="1482"/>
      <c r="I195" s="1482"/>
      <c r="J195" s="1482"/>
      <c r="K195" s="1482"/>
      <c r="L195" s="1482"/>
      <c r="M195" s="1482"/>
      <c r="N195" s="1482"/>
      <c r="O195" s="1482"/>
      <c r="P195" s="1482"/>
      <c r="Q195" s="1482"/>
      <c r="R195" s="1482"/>
      <c r="S195" s="1482"/>
      <c r="T195" s="1482"/>
      <c r="U195" s="1482"/>
      <c r="V195" s="1483"/>
    </row>
    <row r="196" spans="1:26">
      <c r="A196" s="1484" t="s">
        <v>165</v>
      </c>
      <c r="B196" s="1482" t="s">
        <v>312</v>
      </c>
      <c r="C196" s="1482"/>
      <c r="D196" s="1482"/>
      <c r="E196" s="1482" t="s">
        <v>313</v>
      </c>
      <c r="F196" s="1482"/>
      <c r="G196" s="1482"/>
      <c r="H196" s="1482" t="s">
        <v>314</v>
      </c>
      <c r="I196" s="1482"/>
      <c r="J196" s="1482"/>
      <c r="K196" s="1482" t="s">
        <v>315</v>
      </c>
      <c r="L196" s="1482"/>
      <c r="M196" s="1482"/>
      <c r="N196" s="1482" t="s">
        <v>316</v>
      </c>
      <c r="O196" s="1482"/>
      <c r="P196" s="1482"/>
      <c r="Q196" s="1475" t="s">
        <v>616</v>
      </c>
      <c r="R196" s="1476"/>
      <c r="S196" s="1477"/>
      <c r="T196" s="1482" t="s">
        <v>6</v>
      </c>
      <c r="U196" s="1482"/>
      <c r="V196" s="1483"/>
    </row>
    <row r="197" spans="1:26">
      <c r="A197" s="1485"/>
      <c r="B197" s="875" t="s">
        <v>233</v>
      </c>
      <c r="C197" s="875" t="s">
        <v>232</v>
      </c>
      <c r="D197" s="875" t="s">
        <v>234</v>
      </c>
      <c r="E197" s="875" t="s">
        <v>233</v>
      </c>
      <c r="F197" s="875" t="s">
        <v>232</v>
      </c>
      <c r="G197" s="875" t="s">
        <v>234</v>
      </c>
      <c r="H197" s="875" t="s">
        <v>233</v>
      </c>
      <c r="I197" s="875" t="s">
        <v>232</v>
      </c>
      <c r="J197" s="875" t="s">
        <v>234</v>
      </c>
      <c r="K197" s="875" t="s">
        <v>233</v>
      </c>
      <c r="L197" s="875" t="s">
        <v>232</v>
      </c>
      <c r="M197" s="875" t="s">
        <v>234</v>
      </c>
      <c r="N197" s="875" t="s">
        <v>233</v>
      </c>
      <c r="O197" s="875" t="s">
        <v>232</v>
      </c>
      <c r="P197" s="875" t="s">
        <v>234</v>
      </c>
      <c r="Q197" s="875" t="s">
        <v>233</v>
      </c>
      <c r="R197" s="875" t="s">
        <v>232</v>
      </c>
      <c r="S197" s="875" t="s">
        <v>234</v>
      </c>
      <c r="T197" s="875" t="s">
        <v>233</v>
      </c>
      <c r="U197" s="875" t="s">
        <v>232</v>
      </c>
      <c r="V197" s="876" t="s">
        <v>234</v>
      </c>
    </row>
    <row r="198" spans="1:26" ht="15.75">
      <c r="A198" s="877" t="s">
        <v>183</v>
      </c>
      <c r="B198" s="780">
        <v>0</v>
      </c>
      <c r="C198" s="780">
        <v>0</v>
      </c>
      <c r="D198" s="780">
        <f>B198+C198</f>
        <v>0</v>
      </c>
      <c r="E198" s="780">
        <v>0</v>
      </c>
      <c r="F198" s="780">
        <v>0</v>
      </c>
      <c r="G198" s="780">
        <f>E198+F198</f>
        <v>0</v>
      </c>
      <c r="H198" s="780">
        <v>0</v>
      </c>
      <c r="I198" s="780">
        <v>0</v>
      </c>
      <c r="J198" s="780">
        <f>H198+I198</f>
        <v>0</v>
      </c>
      <c r="K198" s="780">
        <v>0</v>
      </c>
      <c r="L198" s="780">
        <v>0</v>
      </c>
      <c r="M198" s="780">
        <f>K198+L198</f>
        <v>0</v>
      </c>
      <c r="N198" s="780">
        <v>0</v>
      </c>
      <c r="O198" s="780">
        <v>0</v>
      </c>
      <c r="P198" s="780">
        <f>N198+O198</f>
        <v>0</v>
      </c>
      <c r="Q198" s="780">
        <v>0</v>
      </c>
      <c r="R198" s="780">
        <v>0</v>
      </c>
      <c r="S198" s="780">
        <f>Q198+R198</f>
        <v>0</v>
      </c>
      <c r="T198" s="752">
        <f>+B198+E198+H198+K198+N198+Q198</f>
        <v>0</v>
      </c>
      <c r="U198" s="752">
        <f t="shared" ref="U198:U206" si="120">+C198+F198+I198+L198+O198+R198</f>
        <v>0</v>
      </c>
      <c r="V198" s="752">
        <f t="shared" ref="V198:V206" si="121">+D198+G198+J198+M198+P198+S198</f>
        <v>0</v>
      </c>
      <c r="Y198" s="757" t="str">
        <f>IF(T198='Order of Birth B-7 12 13 14 15'!AA200,"TRUE","FALSE")</f>
        <v>TRUE</v>
      </c>
      <c r="Z198" s="757" t="str">
        <f>IF(U198='Order of Birth B-7 12 13 14 15'!BA200,"TRUE","FALSE")</f>
        <v>TRUE</v>
      </c>
    </row>
    <row r="199" spans="1:26" ht="15.75">
      <c r="A199" s="877" t="s">
        <v>167</v>
      </c>
      <c r="B199" s="780">
        <v>4</v>
      </c>
      <c r="C199" s="780">
        <v>23</v>
      </c>
      <c r="D199" s="780">
        <f t="shared" ref="D199:D206" si="122">B199+C199</f>
        <v>27</v>
      </c>
      <c r="E199" s="780">
        <v>13</v>
      </c>
      <c r="F199" s="780">
        <v>74</v>
      </c>
      <c r="G199" s="780">
        <f t="shared" ref="G199:G206" si="123">E199+F199</f>
        <v>87</v>
      </c>
      <c r="H199" s="780">
        <v>27</v>
      </c>
      <c r="I199" s="780">
        <v>185</v>
      </c>
      <c r="J199" s="780">
        <f t="shared" ref="J199:J206" si="124">H199+I199</f>
        <v>212</v>
      </c>
      <c r="K199" s="780">
        <v>6</v>
      </c>
      <c r="L199" s="780">
        <v>3</v>
      </c>
      <c r="M199" s="780">
        <f t="shared" ref="M199:M206" si="125">K199+L199</f>
        <v>9</v>
      </c>
      <c r="N199" s="780">
        <v>0</v>
      </c>
      <c r="O199" s="780">
        <v>0</v>
      </c>
      <c r="P199" s="780">
        <f t="shared" ref="P199:P206" si="126">N199+O199</f>
        <v>0</v>
      </c>
      <c r="Q199" s="780">
        <v>0</v>
      </c>
      <c r="R199" s="780">
        <v>0</v>
      </c>
      <c r="S199" s="780">
        <f t="shared" ref="S199:S206" si="127">Q199+R199</f>
        <v>0</v>
      </c>
      <c r="T199" s="752">
        <f t="shared" ref="T199:T206" si="128">+B199+E199+H199+K199+N199+Q199</f>
        <v>50</v>
      </c>
      <c r="U199" s="752">
        <f t="shared" si="120"/>
        <v>285</v>
      </c>
      <c r="V199" s="752">
        <f t="shared" si="121"/>
        <v>335</v>
      </c>
      <c r="Y199" s="757" t="str">
        <f>IF(T199='Order of Birth B-7 12 13 14 15'!AA201,"TRUE","FALSE")</f>
        <v>TRUE</v>
      </c>
      <c r="Z199" s="757" t="str">
        <f>IF(U199='Order of Birth B-7 12 13 14 15'!BA201,"TRUE","FALSE")</f>
        <v>TRUE</v>
      </c>
    </row>
    <row r="200" spans="1:26" ht="15.75">
      <c r="A200" s="877" t="s">
        <v>168</v>
      </c>
      <c r="B200" s="780">
        <v>3</v>
      </c>
      <c r="C200" s="780">
        <v>42</v>
      </c>
      <c r="D200" s="780">
        <f t="shared" si="122"/>
        <v>45</v>
      </c>
      <c r="E200" s="780">
        <v>13</v>
      </c>
      <c r="F200" s="780">
        <v>378</v>
      </c>
      <c r="G200" s="780">
        <f t="shared" si="123"/>
        <v>391</v>
      </c>
      <c r="H200" s="780">
        <v>69</v>
      </c>
      <c r="I200" s="780">
        <v>992</v>
      </c>
      <c r="J200" s="780">
        <f t="shared" si="124"/>
        <v>1061</v>
      </c>
      <c r="K200" s="780">
        <v>19</v>
      </c>
      <c r="L200" s="780">
        <v>304</v>
      </c>
      <c r="M200" s="780">
        <f t="shared" si="125"/>
        <v>323</v>
      </c>
      <c r="N200" s="780">
        <v>4</v>
      </c>
      <c r="O200" s="780">
        <v>35</v>
      </c>
      <c r="P200" s="780">
        <f t="shared" si="126"/>
        <v>39</v>
      </c>
      <c r="Q200" s="780">
        <v>0</v>
      </c>
      <c r="R200" s="780">
        <v>0</v>
      </c>
      <c r="S200" s="780">
        <f t="shared" si="127"/>
        <v>0</v>
      </c>
      <c r="T200" s="752">
        <f t="shared" si="128"/>
        <v>108</v>
      </c>
      <c r="U200" s="752">
        <f t="shared" si="120"/>
        <v>1751</v>
      </c>
      <c r="V200" s="752">
        <f t="shared" si="121"/>
        <v>1859</v>
      </c>
      <c r="Y200" s="757" t="str">
        <f>IF(T200='Order of Birth B-7 12 13 14 15'!AA202,"TRUE","FALSE")</f>
        <v>TRUE</v>
      </c>
      <c r="Z200" s="757" t="str">
        <f>IF(U200='Order of Birth B-7 12 13 14 15'!BA202,"TRUE","FALSE")</f>
        <v>TRUE</v>
      </c>
    </row>
    <row r="201" spans="1:26" ht="15.75">
      <c r="A201" s="877" t="s">
        <v>169</v>
      </c>
      <c r="B201" s="780">
        <v>5</v>
      </c>
      <c r="C201" s="780">
        <v>374</v>
      </c>
      <c r="D201" s="780">
        <f t="shared" si="122"/>
        <v>379</v>
      </c>
      <c r="E201" s="780">
        <v>35</v>
      </c>
      <c r="F201" s="780">
        <v>418</v>
      </c>
      <c r="G201" s="780">
        <f t="shared" si="123"/>
        <v>453</v>
      </c>
      <c r="H201" s="780">
        <v>135</v>
      </c>
      <c r="I201" s="780">
        <v>449</v>
      </c>
      <c r="J201" s="780">
        <f t="shared" si="124"/>
        <v>584</v>
      </c>
      <c r="K201" s="780">
        <v>43</v>
      </c>
      <c r="L201" s="780">
        <v>286</v>
      </c>
      <c r="M201" s="780">
        <f t="shared" si="125"/>
        <v>329</v>
      </c>
      <c r="N201" s="780">
        <v>3</v>
      </c>
      <c r="O201" s="780">
        <v>62</v>
      </c>
      <c r="P201" s="780">
        <f t="shared" si="126"/>
        <v>65</v>
      </c>
      <c r="Q201" s="780">
        <v>2</v>
      </c>
      <c r="R201" s="780">
        <v>3</v>
      </c>
      <c r="S201" s="780">
        <f t="shared" si="127"/>
        <v>5</v>
      </c>
      <c r="T201" s="752">
        <f t="shared" si="128"/>
        <v>223</v>
      </c>
      <c r="U201" s="752">
        <f t="shared" si="120"/>
        <v>1592</v>
      </c>
      <c r="V201" s="752">
        <f t="shared" si="121"/>
        <v>1815</v>
      </c>
      <c r="Y201" s="757" t="str">
        <f>IF(T201='Order of Birth B-7 12 13 14 15'!AA203,"TRUE","FALSE")</f>
        <v>TRUE</v>
      </c>
      <c r="Z201" s="757" t="str">
        <f>IF(U201='Order of Birth B-7 12 13 14 15'!BA203,"TRUE","FALSE")</f>
        <v>TRUE</v>
      </c>
    </row>
    <row r="202" spans="1:26" ht="15.75">
      <c r="A202" s="877" t="s">
        <v>170</v>
      </c>
      <c r="B202" s="780">
        <v>3</v>
      </c>
      <c r="C202" s="780">
        <v>66</v>
      </c>
      <c r="D202" s="780">
        <f t="shared" si="122"/>
        <v>69</v>
      </c>
      <c r="E202" s="780">
        <v>12</v>
      </c>
      <c r="F202" s="780">
        <v>513</v>
      </c>
      <c r="G202" s="780">
        <f t="shared" si="123"/>
        <v>525</v>
      </c>
      <c r="H202" s="780">
        <v>67</v>
      </c>
      <c r="I202" s="780">
        <v>563</v>
      </c>
      <c r="J202" s="780">
        <f t="shared" si="124"/>
        <v>630</v>
      </c>
      <c r="K202" s="780">
        <v>57</v>
      </c>
      <c r="L202" s="780">
        <v>385</v>
      </c>
      <c r="M202" s="780">
        <f t="shared" si="125"/>
        <v>442</v>
      </c>
      <c r="N202" s="780">
        <v>1</v>
      </c>
      <c r="O202" s="780">
        <v>25</v>
      </c>
      <c r="P202" s="780">
        <f t="shared" si="126"/>
        <v>26</v>
      </c>
      <c r="Q202" s="780">
        <v>0</v>
      </c>
      <c r="R202" s="780">
        <v>6</v>
      </c>
      <c r="S202" s="780">
        <f t="shared" si="127"/>
        <v>6</v>
      </c>
      <c r="T202" s="752">
        <f t="shared" si="128"/>
        <v>140</v>
      </c>
      <c r="U202" s="752">
        <f t="shared" si="120"/>
        <v>1558</v>
      </c>
      <c r="V202" s="752">
        <f t="shared" si="121"/>
        <v>1698</v>
      </c>
      <c r="Y202" s="757" t="str">
        <f>IF(T202='Order of Birth B-7 12 13 14 15'!AA204,"TRUE","FALSE")</f>
        <v>TRUE</v>
      </c>
      <c r="Z202" s="757" t="str">
        <f>IF(U202='Order of Birth B-7 12 13 14 15'!BA204,"TRUE","FALSE")</f>
        <v>TRUE</v>
      </c>
    </row>
    <row r="203" spans="1:26" ht="15.75">
      <c r="A203" s="877" t="s">
        <v>171</v>
      </c>
      <c r="B203" s="780">
        <v>0</v>
      </c>
      <c r="C203" s="780">
        <v>4</v>
      </c>
      <c r="D203" s="780">
        <f t="shared" si="122"/>
        <v>4</v>
      </c>
      <c r="E203" s="780">
        <v>9</v>
      </c>
      <c r="F203" s="780">
        <v>23</v>
      </c>
      <c r="G203" s="780">
        <f t="shared" si="123"/>
        <v>32</v>
      </c>
      <c r="H203" s="780">
        <v>83</v>
      </c>
      <c r="I203" s="780">
        <v>212</v>
      </c>
      <c r="J203" s="780">
        <f t="shared" si="124"/>
        <v>295</v>
      </c>
      <c r="K203" s="780">
        <v>13</v>
      </c>
      <c r="L203" s="780">
        <v>42</v>
      </c>
      <c r="M203" s="780">
        <f t="shared" si="125"/>
        <v>55</v>
      </c>
      <c r="N203" s="780">
        <v>0</v>
      </c>
      <c r="O203" s="780">
        <v>5</v>
      </c>
      <c r="P203" s="780">
        <f t="shared" si="126"/>
        <v>5</v>
      </c>
      <c r="Q203" s="780">
        <v>0</v>
      </c>
      <c r="R203" s="780">
        <v>0</v>
      </c>
      <c r="S203" s="780">
        <f t="shared" si="127"/>
        <v>0</v>
      </c>
      <c r="T203" s="752">
        <f t="shared" si="128"/>
        <v>105</v>
      </c>
      <c r="U203" s="752">
        <f t="shared" si="120"/>
        <v>286</v>
      </c>
      <c r="V203" s="752">
        <f t="shared" si="121"/>
        <v>391</v>
      </c>
      <c r="Y203" s="757" t="str">
        <f>IF(T203='Order of Birth B-7 12 13 14 15'!AA205,"TRUE","FALSE")</f>
        <v>TRUE</v>
      </c>
      <c r="Z203" s="757" t="str">
        <f>IF(U203='Order of Birth B-7 12 13 14 15'!BA205,"TRUE","FALSE")</f>
        <v>TRUE</v>
      </c>
    </row>
    <row r="204" spans="1:26" ht="15.75">
      <c r="A204" s="877" t="s">
        <v>172</v>
      </c>
      <c r="B204" s="780">
        <v>0</v>
      </c>
      <c r="C204" s="780">
        <v>33</v>
      </c>
      <c r="D204" s="780">
        <f t="shared" si="122"/>
        <v>33</v>
      </c>
      <c r="E204" s="780">
        <v>0</v>
      </c>
      <c r="F204" s="780">
        <v>42</v>
      </c>
      <c r="G204" s="780">
        <f t="shared" si="123"/>
        <v>42</v>
      </c>
      <c r="H204" s="780">
        <v>16</v>
      </c>
      <c r="I204" s="780">
        <v>108</v>
      </c>
      <c r="J204" s="780">
        <f t="shared" si="124"/>
        <v>124</v>
      </c>
      <c r="K204" s="780">
        <v>7</v>
      </c>
      <c r="L204" s="780">
        <v>39</v>
      </c>
      <c r="M204" s="780">
        <f t="shared" si="125"/>
        <v>46</v>
      </c>
      <c r="N204" s="780">
        <v>0</v>
      </c>
      <c r="O204" s="780">
        <v>3</v>
      </c>
      <c r="P204" s="780">
        <f t="shared" si="126"/>
        <v>3</v>
      </c>
      <c r="Q204" s="780">
        <v>0</v>
      </c>
      <c r="R204" s="780">
        <v>7</v>
      </c>
      <c r="S204" s="780">
        <f t="shared" si="127"/>
        <v>7</v>
      </c>
      <c r="T204" s="752">
        <f t="shared" si="128"/>
        <v>23</v>
      </c>
      <c r="U204" s="752">
        <f t="shared" si="120"/>
        <v>232</v>
      </c>
      <c r="V204" s="752">
        <f t="shared" si="121"/>
        <v>255</v>
      </c>
      <c r="Y204" s="757" t="str">
        <f>IF(T204='Order of Birth B-7 12 13 14 15'!AA206,"TRUE","FALSE")</f>
        <v>TRUE</v>
      </c>
      <c r="Z204" s="757" t="str">
        <f>IF(U204='Order of Birth B-7 12 13 14 15'!BA206,"TRUE","FALSE")</f>
        <v>TRUE</v>
      </c>
    </row>
    <row r="205" spans="1:26" ht="15.75">
      <c r="A205" s="877" t="s">
        <v>617</v>
      </c>
      <c r="B205" s="780"/>
      <c r="C205" s="780"/>
      <c r="D205" s="780">
        <f t="shared" si="122"/>
        <v>0</v>
      </c>
      <c r="E205" s="780"/>
      <c r="F205" s="780"/>
      <c r="G205" s="780">
        <f t="shared" si="123"/>
        <v>0</v>
      </c>
      <c r="H205" s="780"/>
      <c r="I205" s="780"/>
      <c r="J205" s="780">
        <f t="shared" si="124"/>
        <v>0</v>
      </c>
      <c r="K205" s="780"/>
      <c r="L205" s="780"/>
      <c r="M205" s="780">
        <f t="shared" si="125"/>
        <v>0</v>
      </c>
      <c r="N205" s="780"/>
      <c r="O205" s="780"/>
      <c r="P205" s="780">
        <f t="shared" si="126"/>
        <v>0</v>
      </c>
      <c r="Q205" s="780"/>
      <c r="R205" s="780"/>
      <c r="S205" s="780">
        <f t="shared" si="127"/>
        <v>0</v>
      </c>
      <c r="T205" s="752">
        <f t="shared" si="128"/>
        <v>0</v>
      </c>
      <c r="U205" s="752">
        <f t="shared" si="120"/>
        <v>0</v>
      </c>
      <c r="V205" s="752">
        <f t="shared" si="121"/>
        <v>0</v>
      </c>
      <c r="Y205" s="757" t="str">
        <f>IF(T205='Order of Birth B-7 12 13 14 15'!AA207,"TRUE","FALSE")</f>
        <v>TRUE</v>
      </c>
      <c r="Z205" s="757" t="str">
        <f>IF(U205='Order of Birth B-7 12 13 14 15'!BA207,"TRUE","FALSE")</f>
        <v>TRUE</v>
      </c>
    </row>
    <row r="206" spans="1:26" ht="15.75">
      <c r="A206" s="877" t="s">
        <v>616</v>
      </c>
      <c r="B206" s="780"/>
      <c r="C206" s="780"/>
      <c r="D206" s="780">
        <f t="shared" si="122"/>
        <v>0</v>
      </c>
      <c r="E206" s="780"/>
      <c r="F206" s="780"/>
      <c r="G206" s="780">
        <f t="shared" si="123"/>
        <v>0</v>
      </c>
      <c r="H206" s="780"/>
      <c r="I206" s="780"/>
      <c r="J206" s="780">
        <f t="shared" si="124"/>
        <v>0</v>
      </c>
      <c r="K206" s="780"/>
      <c r="L206" s="780"/>
      <c r="M206" s="780">
        <f t="shared" si="125"/>
        <v>0</v>
      </c>
      <c r="N206" s="780"/>
      <c r="O206" s="780"/>
      <c r="P206" s="780">
        <f t="shared" si="126"/>
        <v>0</v>
      </c>
      <c r="Q206" s="780"/>
      <c r="R206" s="780"/>
      <c r="S206" s="780">
        <f t="shared" si="127"/>
        <v>0</v>
      </c>
      <c r="T206" s="752">
        <f t="shared" si="128"/>
        <v>0</v>
      </c>
      <c r="U206" s="752">
        <f t="shared" si="120"/>
        <v>0</v>
      </c>
      <c r="V206" s="752">
        <f t="shared" si="121"/>
        <v>0</v>
      </c>
      <c r="Y206" s="757"/>
      <c r="Z206" s="757"/>
    </row>
    <row r="207" spans="1:26" ht="16.5" thickBot="1">
      <c r="A207" s="878" t="s">
        <v>6</v>
      </c>
      <c r="B207" s="780">
        <f t="shared" ref="B207:V207" si="129">SUM(B198:B206)</f>
        <v>15</v>
      </c>
      <c r="C207" s="780">
        <f t="shared" si="129"/>
        <v>542</v>
      </c>
      <c r="D207" s="780">
        <f t="shared" si="129"/>
        <v>557</v>
      </c>
      <c r="E207" s="780">
        <f t="shared" si="129"/>
        <v>82</v>
      </c>
      <c r="F207" s="780">
        <f t="shared" si="129"/>
        <v>1448</v>
      </c>
      <c r="G207" s="780">
        <f t="shared" si="129"/>
        <v>1530</v>
      </c>
      <c r="H207" s="780">
        <f t="shared" si="129"/>
        <v>397</v>
      </c>
      <c r="I207" s="780">
        <f t="shared" si="129"/>
        <v>2509</v>
      </c>
      <c r="J207" s="780">
        <f t="shared" si="129"/>
        <v>2906</v>
      </c>
      <c r="K207" s="780">
        <f t="shared" si="129"/>
        <v>145</v>
      </c>
      <c r="L207" s="780">
        <f t="shared" si="129"/>
        <v>1059</v>
      </c>
      <c r="M207" s="780">
        <f t="shared" si="129"/>
        <v>1204</v>
      </c>
      <c r="N207" s="780">
        <f t="shared" si="129"/>
        <v>8</v>
      </c>
      <c r="O207" s="780">
        <f t="shared" si="129"/>
        <v>130</v>
      </c>
      <c r="P207" s="780">
        <f t="shared" si="129"/>
        <v>138</v>
      </c>
      <c r="Q207" s="780">
        <f t="shared" si="129"/>
        <v>2</v>
      </c>
      <c r="R207" s="780">
        <f t="shared" si="129"/>
        <v>16</v>
      </c>
      <c r="S207" s="780">
        <f t="shared" si="129"/>
        <v>18</v>
      </c>
      <c r="T207" s="752">
        <f t="shared" si="129"/>
        <v>649</v>
      </c>
      <c r="U207" s="752">
        <f t="shared" si="129"/>
        <v>5704</v>
      </c>
      <c r="V207" s="752">
        <f t="shared" si="129"/>
        <v>6353</v>
      </c>
      <c r="Y207" s="757" t="str">
        <f>IF(T207='Order of Birth B-7 12 13 14 15'!AA208,"TRUE","FALSE")</f>
        <v>TRUE</v>
      </c>
      <c r="Z207" s="757" t="str">
        <f>IF(U207='Order of Birth B-7 12 13 14 15'!BA208,"TRUE","FALSE")</f>
        <v>TRUE</v>
      </c>
    </row>
    <row r="208" spans="1:26" ht="15.75" thickBot="1">
      <c r="A208" s="890"/>
      <c r="B208" s="891"/>
      <c r="C208" s="891"/>
      <c r="D208" s="891"/>
      <c r="E208" s="891"/>
      <c r="F208" s="891"/>
      <c r="G208" s="891"/>
      <c r="H208" s="891"/>
      <c r="I208" s="891"/>
      <c r="J208" s="891"/>
      <c r="K208" s="891"/>
      <c r="L208" s="891"/>
      <c r="M208" s="891"/>
      <c r="N208" s="891"/>
      <c r="O208" s="891"/>
      <c r="P208" s="891"/>
      <c r="Q208" s="891"/>
      <c r="R208" s="891"/>
      <c r="S208" s="891"/>
      <c r="T208" s="734"/>
      <c r="U208" s="734"/>
      <c r="V208" s="734"/>
    </row>
    <row r="209" spans="1:26" ht="26.25">
      <c r="A209" s="871" t="s">
        <v>618</v>
      </c>
      <c r="B209" s="872"/>
      <c r="C209" s="872"/>
      <c r="D209" s="872"/>
      <c r="E209" s="872"/>
      <c r="F209" s="872"/>
      <c r="G209" s="872"/>
      <c r="H209" s="872"/>
      <c r="I209" s="872"/>
      <c r="J209" s="872"/>
      <c r="K209" s="872"/>
      <c r="L209" s="872"/>
      <c r="M209" s="872"/>
      <c r="N209" s="872"/>
      <c r="O209" s="872"/>
      <c r="P209" s="872"/>
      <c r="Q209" s="872"/>
      <c r="R209" s="872"/>
      <c r="S209" s="872"/>
      <c r="T209" s="872"/>
      <c r="U209" s="873" t="s">
        <v>62</v>
      </c>
      <c r="V209" s="874"/>
    </row>
    <row r="210" spans="1:26" ht="32.25" customHeight="1">
      <c r="A210" s="1478" t="s">
        <v>615</v>
      </c>
      <c r="B210" s="1479"/>
      <c r="C210" s="1479"/>
      <c r="D210" s="1479"/>
      <c r="E210" s="1479"/>
      <c r="F210" s="1479"/>
      <c r="G210" s="1479"/>
      <c r="H210" s="1479"/>
      <c r="I210" s="1479"/>
      <c r="J210" s="1479"/>
      <c r="K210" s="1479"/>
      <c r="L210" s="1479"/>
      <c r="M210" s="1479"/>
      <c r="N210" s="1479"/>
      <c r="O210" s="1479"/>
      <c r="P210" s="1479"/>
      <c r="Q210" s="1479"/>
      <c r="R210" s="1479"/>
      <c r="S210" s="1479"/>
      <c r="T210" s="1479"/>
      <c r="U210" s="1479"/>
      <c r="V210" s="1480"/>
    </row>
    <row r="211" spans="1:26">
      <c r="A211" s="1481" t="s">
        <v>310</v>
      </c>
      <c r="B211" s="1482"/>
      <c r="C211" s="1482"/>
      <c r="D211" s="1482"/>
      <c r="E211" s="1482"/>
      <c r="F211" s="1482"/>
      <c r="G211" s="1482"/>
      <c r="H211" s="1482"/>
      <c r="I211" s="1482"/>
      <c r="J211" s="1482"/>
      <c r="K211" s="1482"/>
      <c r="L211" s="1482"/>
      <c r="M211" s="1482"/>
      <c r="N211" s="1482"/>
      <c r="O211" s="1482"/>
      <c r="P211" s="1482"/>
      <c r="Q211" s="1482"/>
      <c r="R211" s="1482"/>
      <c r="S211" s="1482"/>
      <c r="T211" s="1482"/>
      <c r="U211" s="1482"/>
      <c r="V211" s="1483"/>
    </row>
    <row r="212" spans="1:26">
      <c r="A212" s="1484" t="s">
        <v>165</v>
      </c>
      <c r="B212" s="1482" t="s">
        <v>312</v>
      </c>
      <c r="C212" s="1482"/>
      <c r="D212" s="1482"/>
      <c r="E212" s="1482" t="s">
        <v>313</v>
      </c>
      <c r="F212" s="1482"/>
      <c r="G212" s="1482"/>
      <c r="H212" s="1482" t="s">
        <v>314</v>
      </c>
      <c r="I212" s="1482"/>
      <c r="J212" s="1482"/>
      <c r="K212" s="1482" t="s">
        <v>315</v>
      </c>
      <c r="L212" s="1482"/>
      <c r="M212" s="1482"/>
      <c r="N212" s="1482" t="s">
        <v>316</v>
      </c>
      <c r="O212" s="1482"/>
      <c r="P212" s="1482"/>
      <c r="Q212" s="1475" t="s">
        <v>616</v>
      </c>
      <c r="R212" s="1476"/>
      <c r="S212" s="1477"/>
      <c r="T212" s="1482" t="s">
        <v>6</v>
      </c>
      <c r="U212" s="1482"/>
      <c r="V212" s="1483"/>
    </row>
    <row r="213" spans="1:26">
      <c r="A213" s="1485"/>
      <c r="B213" s="875" t="s">
        <v>233</v>
      </c>
      <c r="C213" s="875" t="s">
        <v>232</v>
      </c>
      <c r="D213" s="875" t="s">
        <v>234</v>
      </c>
      <c r="E213" s="875" t="s">
        <v>233</v>
      </c>
      <c r="F213" s="875" t="s">
        <v>232</v>
      </c>
      <c r="G213" s="875" t="s">
        <v>234</v>
      </c>
      <c r="H213" s="875" t="s">
        <v>233</v>
      </c>
      <c r="I213" s="875" t="s">
        <v>232</v>
      </c>
      <c r="J213" s="875" t="s">
        <v>234</v>
      </c>
      <c r="K213" s="875" t="s">
        <v>233</v>
      </c>
      <c r="L213" s="875" t="s">
        <v>232</v>
      </c>
      <c r="M213" s="875" t="s">
        <v>234</v>
      </c>
      <c r="N213" s="875" t="s">
        <v>233</v>
      </c>
      <c r="O213" s="875" t="s">
        <v>232</v>
      </c>
      <c r="P213" s="875" t="s">
        <v>234</v>
      </c>
      <c r="Q213" s="875" t="s">
        <v>233</v>
      </c>
      <c r="R213" s="875" t="s">
        <v>232</v>
      </c>
      <c r="S213" s="875" t="s">
        <v>234</v>
      </c>
      <c r="T213" s="875" t="s">
        <v>233</v>
      </c>
      <c r="U213" s="875" t="s">
        <v>232</v>
      </c>
      <c r="V213" s="876" t="s">
        <v>234</v>
      </c>
    </row>
    <row r="214" spans="1:26" ht="15.75">
      <c r="A214" s="877" t="s">
        <v>183</v>
      </c>
      <c r="B214" s="780">
        <v>0</v>
      </c>
      <c r="C214" s="780">
        <v>0</v>
      </c>
      <c r="D214" s="780">
        <f>B214+C214</f>
        <v>0</v>
      </c>
      <c r="E214" s="780">
        <v>0</v>
      </c>
      <c r="F214" s="780">
        <v>0</v>
      </c>
      <c r="G214" s="780">
        <f>E214+F214</f>
        <v>0</v>
      </c>
      <c r="H214" s="780">
        <v>0</v>
      </c>
      <c r="I214" s="780">
        <v>0</v>
      </c>
      <c r="J214" s="780">
        <f>H214+I214</f>
        <v>0</v>
      </c>
      <c r="K214" s="780">
        <v>0</v>
      </c>
      <c r="L214" s="780">
        <v>0</v>
      </c>
      <c r="M214" s="780">
        <f>K214+L214</f>
        <v>0</v>
      </c>
      <c r="N214" s="780"/>
      <c r="O214" s="780"/>
      <c r="P214" s="780">
        <f>N214+O214</f>
        <v>0</v>
      </c>
      <c r="Q214" s="780"/>
      <c r="R214" s="780"/>
      <c r="S214" s="780">
        <f>Q214+R214</f>
        <v>0</v>
      </c>
      <c r="T214" s="752">
        <f>+B214+E214+H214+K214+N214+Q214</f>
        <v>0</v>
      </c>
      <c r="U214" s="752">
        <f t="shared" ref="U214:U222" si="130">+C214+F214+I214+L214+O214+R214</f>
        <v>0</v>
      </c>
      <c r="V214" s="752">
        <f t="shared" ref="V214:V222" si="131">+D214+G214+J214+M214+P214+S214</f>
        <v>0</v>
      </c>
      <c r="Y214" s="757" t="str">
        <f>IF(T214='Order of Birth B-7 12 13 14 15'!AA216,"TRUE","FALSE")</f>
        <v>TRUE</v>
      </c>
      <c r="Z214" s="757" t="str">
        <f>IF(U214='Order of Birth B-7 12 13 14 15'!BA216,"TRUE","FALSE")</f>
        <v>TRUE</v>
      </c>
    </row>
    <row r="215" spans="1:26" ht="15.75">
      <c r="A215" s="877" t="s">
        <v>167</v>
      </c>
      <c r="B215" s="780">
        <v>1</v>
      </c>
      <c r="C215" s="780">
        <v>2</v>
      </c>
      <c r="D215" s="780">
        <f t="shared" ref="D215:D222" si="132">B215+C215</f>
        <v>3</v>
      </c>
      <c r="E215" s="780">
        <v>1</v>
      </c>
      <c r="F215" s="780">
        <v>2</v>
      </c>
      <c r="G215" s="780">
        <f t="shared" ref="G215:G222" si="133">E215+F215</f>
        <v>3</v>
      </c>
      <c r="H215" s="780">
        <v>1</v>
      </c>
      <c r="I215" s="780">
        <v>1</v>
      </c>
      <c r="J215" s="780">
        <f t="shared" ref="J215:J222" si="134">H215+I215</f>
        <v>2</v>
      </c>
      <c r="K215" s="780">
        <v>0</v>
      </c>
      <c r="L215" s="780">
        <v>0</v>
      </c>
      <c r="M215" s="780">
        <f t="shared" ref="M215:M222" si="135">K215+L215</f>
        <v>0</v>
      </c>
      <c r="N215" s="780"/>
      <c r="O215" s="780"/>
      <c r="P215" s="780">
        <f t="shared" ref="P215:P222" si="136">N215+O215</f>
        <v>0</v>
      </c>
      <c r="Q215" s="780"/>
      <c r="R215" s="780"/>
      <c r="S215" s="780">
        <f t="shared" ref="S215:S222" si="137">Q215+R215</f>
        <v>0</v>
      </c>
      <c r="T215" s="752">
        <f t="shared" ref="T215:T222" si="138">+B215+E215+H215+K215+N215+Q215</f>
        <v>3</v>
      </c>
      <c r="U215" s="752">
        <f t="shared" si="130"/>
        <v>5</v>
      </c>
      <c r="V215" s="752">
        <f t="shared" si="131"/>
        <v>8</v>
      </c>
      <c r="Y215" s="757" t="str">
        <f>IF(T215='Order of Birth B-7 12 13 14 15'!AA217,"TRUE","FALSE")</f>
        <v>TRUE</v>
      </c>
      <c r="Z215" s="757" t="str">
        <f>IF(U215='Order of Birth B-7 12 13 14 15'!BA217,"TRUE","FALSE")</f>
        <v>TRUE</v>
      </c>
    </row>
    <row r="216" spans="1:26" ht="15.75">
      <c r="A216" s="877" t="s">
        <v>168</v>
      </c>
      <c r="B216" s="780">
        <v>21</v>
      </c>
      <c r="C216" s="780">
        <v>798</v>
      </c>
      <c r="D216" s="780">
        <f t="shared" si="132"/>
        <v>819</v>
      </c>
      <c r="E216" s="780">
        <v>37</v>
      </c>
      <c r="F216" s="780">
        <v>692</v>
      </c>
      <c r="G216" s="780">
        <f t="shared" si="133"/>
        <v>729</v>
      </c>
      <c r="H216" s="780">
        <v>114</v>
      </c>
      <c r="I216" s="780">
        <v>1703</v>
      </c>
      <c r="J216" s="780">
        <f t="shared" si="134"/>
        <v>1817</v>
      </c>
      <c r="K216" s="780">
        <v>26</v>
      </c>
      <c r="L216" s="780">
        <v>137</v>
      </c>
      <c r="M216" s="780">
        <f t="shared" si="135"/>
        <v>163</v>
      </c>
      <c r="N216" s="780"/>
      <c r="O216" s="780"/>
      <c r="P216" s="780">
        <f t="shared" si="136"/>
        <v>0</v>
      </c>
      <c r="Q216" s="780"/>
      <c r="R216" s="780"/>
      <c r="S216" s="780">
        <f t="shared" si="137"/>
        <v>0</v>
      </c>
      <c r="T216" s="752">
        <f t="shared" si="138"/>
        <v>198</v>
      </c>
      <c r="U216" s="752">
        <f t="shared" si="130"/>
        <v>3330</v>
      </c>
      <c r="V216" s="752">
        <f t="shared" si="131"/>
        <v>3528</v>
      </c>
      <c r="Y216" s="757" t="str">
        <f>IF(T216='Order of Birth B-7 12 13 14 15'!AA218,"TRUE","FALSE")</f>
        <v>TRUE</v>
      </c>
      <c r="Z216" s="757" t="str">
        <f>IF(U216='Order of Birth B-7 12 13 14 15'!BA218,"TRUE","FALSE")</f>
        <v>TRUE</v>
      </c>
    </row>
    <row r="217" spans="1:26" ht="15.75">
      <c r="A217" s="877" t="s">
        <v>169</v>
      </c>
      <c r="B217" s="780">
        <v>7</v>
      </c>
      <c r="C217" s="780">
        <v>419</v>
      </c>
      <c r="D217" s="780">
        <f t="shared" si="132"/>
        <v>426</v>
      </c>
      <c r="E217" s="780">
        <v>23</v>
      </c>
      <c r="F217" s="780">
        <v>993</v>
      </c>
      <c r="G217" s="780">
        <f t="shared" si="133"/>
        <v>1016</v>
      </c>
      <c r="H217" s="780">
        <v>102</v>
      </c>
      <c r="I217" s="780">
        <v>809</v>
      </c>
      <c r="J217" s="780">
        <f t="shared" si="134"/>
        <v>911</v>
      </c>
      <c r="K217" s="780">
        <v>106</v>
      </c>
      <c r="L217" s="780">
        <v>198</v>
      </c>
      <c r="M217" s="780">
        <f t="shared" si="135"/>
        <v>304</v>
      </c>
      <c r="N217" s="780"/>
      <c r="O217" s="780"/>
      <c r="P217" s="780">
        <f t="shared" si="136"/>
        <v>0</v>
      </c>
      <c r="Q217" s="780"/>
      <c r="R217" s="780"/>
      <c r="S217" s="780">
        <f t="shared" si="137"/>
        <v>0</v>
      </c>
      <c r="T217" s="752">
        <f t="shared" si="138"/>
        <v>238</v>
      </c>
      <c r="U217" s="752">
        <f t="shared" si="130"/>
        <v>2419</v>
      </c>
      <c r="V217" s="752">
        <f t="shared" si="131"/>
        <v>2657</v>
      </c>
      <c r="Y217" s="757" t="str">
        <f>IF(T217='Order of Birth B-7 12 13 14 15'!AA219,"TRUE","FALSE")</f>
        <v>TRUE</v>
      </c>
      <c r="Z217" s="757" t="str">
        <f>IF(U217='Order of Birth B-7 12 13 14 15'!BA219,"TRUE","FALSE")</f>
        <v>TRUE</v>
      </c>
    </row>
    <row r="218" spans="1:26" ht="15.75">
      <c r="A218" s="877" t="s">
        <v>170</v>
      </c>
      <c r="B218" s="780">
        <v>4</v>
      </c>
      <c r="C218" s="780">
        <v>119</v>
      </c>
      <c r="D218" s="780">
        <f t="shared" si="132"/>
        <v>123</v>
      </c>
      <c r="E218" s="780">
        <v>30</v>
      </c>
      <c r="F218" s="780">
        <v>985</v>
      </c>
      <c r="G218" s="780">
        <f t="shared" si="133"/>
        <v>1015</v>
      </c>
      <c r="H218" s="780">
        <v>38</v>
      </c>
      <c r="I218" s="780">
        <v>821</v>
      </c>
      <c r="J218" s="780">
        <f t="shared" si="134"/>
        <v>859</v>
      </c>
      <c r="K218" s="780">
        <v>28</v>
      </c>
      <c r="L218" s="780">
        <v>259</v>
      </c>
      <c r="M218" s="780">
        <f t="shared" si="135"/>
        <v>287</v>
      </c>
      <c r="N218" s="780"/>
      <c r="O218" s="780"/>
      <c r="P218" s="780">
        <f t="shared" si="136"/>
        <v>0</v>
      </c>
      <c r="Q218" s="780"/>
      <c r="R218" s="780"/>
      <c r="S218" s="780">
        <f t="shared" si="137"/>
        <v>0</v>
      </c>
      <c r="T218" s="752">
        <f t="shared" si="138"/>
        <v>100</v>
      </c>
      <c r="U218" s="752">
        <f t="shared" si="130"/>
        <v>2184</v>
      </c>
      <c r="V218" s="752">
        <f t="shared" si="131"/>
        <v>2284</v>
      </c>
      <c r="Y218" s="757" t="str">
        <f>IF(T218='Order of Birth B-7 12 13 14 15'!AA220,"TRUE","FALSE")</f>
        <v>TRUE</v>
      </c>
      <c r="Z218" s="757" t="str">
        <f>IF(U218='Order of Birth B-7 12 13 14 15'!BA220,"TRUE","FALSE")</f>
        <v>TRUE</v>
      </c>
    </row>
    <row r="219" spans="1:26" ht="15.75">
      <c r="A219" s="877" t="s">
        <v>171</v>
      </c>
      <c r="B219" s="780">
        <v>7</v>
      </c>
      <c r="C219" s="780">
        <v>27</v>
      </c>
      <c r="D219" s="780">
        <f t="shared" si="132"/>
        <v>34</v>
      </c>
      <c r="E219" s="780">
        <v>24</v>
      </c>
      <c r="F219" s="780">
        <v>27</v>
      </c>
      <c r="G219" s="780">
        <f t="shared" si="133"/>
        <v>51</v>
      </c>
      <c r="H219" s="780">
        <v>13</v>
      </c>
      <c r="I219" s="780">
        <v>48</v>
      </c>
      <c r="J219" s="780">
        <f t="shared" si="134"/>
        <v>61</v>
      </c>
      <c r="K219" s="780">
        <v>11</v>
      </c>
      <c r="L219" s="780">
        <v>13</v>
      </c>
      <c r="M219" s="780">
        <f t="shared" si="135"/>
        <v>24</v>
      </c>
      <c r="N219" s="780"/>
      <c r="O219" s="780"/>
      <c r="P219" s="780">
        <f t="shared" si="136"/>
        <v>0</v>
      </c>
      <c r="Q219" s="780"/>
      <c r="R219" s="780"/>
      <c r="S219" s="780">
        <f t="shared" si="137"/>
        <v>0</v>
      </c>
      <c r="T219" s="752">
        <f t="shared" si="138"/>
        <v>55</v>
      </c>
      <c r="U219" s="752">
        <f t="shared" si="130"/>
        <v>115</v>
      </c>
      <c r="V219" s="752">
        <f t="shared" si="131"/>
        <v>170</v>
      </c>
      <c r="Y219" s="757" t="str">
        <f>IF(T219='Order of Birth B-7 12 13 14 15'!AA221,"TRUE","FALSE")</f>
        <v>TRUE</v>
      </c>
      <c r="Z219" s="757" t="str">
        <f>IF(U219='Order of Birth B-7 12 13 14 15'!BA221,"TRUE","FALSE")</f>
        <v>TRUE</v>
      </c>
    </row>
    <row r="220" spans="1:26" ht="15.75">
      <c r="A220" s="877" t="s">
        <v>172</v>
      </c>
      <c r="B220" s="780">
        <v>7</v>
      </c>
      <c r="C220" s="780">
        <v>3</v>
      </c>
      <c r="D220" s="780">
        <f t="shared" si="132"/>
        <v>10</v>
      </c>
      <c r="E220" s="780">
        <v>11</v>
      </c>
      <c r="F220" s="780">
        <v>3</v>
      </c>
      <c r="G220" s="780">
        <f t="shared" si="133"/>
        <v>14</v>
      </c>
      <c r="H220" s="780">
        <v>6</v>
      </c>
      <c r="I220" s="780">
        <v>0</v>
      </c>
      <c r="J220" s="780">
        <f t="shared" si="134"/>
        <v>6</v>
      </c>
      <c r="K220" s="780">
        <v>3</v>
      </c>
      <c r="L220" s="780">
        <v>0</v>
      </c>
      <c r="M220" s="780">
        <f t="shared" si="135"/>
        <v>3</v>
      </c>
      <c r="N220" s="780"/>
      <c r="O220" s="780"/>
      <c r="P220" s="780">
        <f t="shared" si="136"/>
        <v>0</v>
      </c>
      <c r="Q220" s="780"/>
      <c r="R220" s="780"/>
      <c r="S220" s="780">
        <f t="shared" si="137"/>
        <v>0</v>
      </c>
      <c r="T220" s="752">
        <f t="shared" si="138"/>
        <v>27</v>
      </c>
      <c r="U220" s="752">
        <f t="shared" si="130"/>
        <v>6</v>
      </c>
      <c r="V220" s="752">
        <f t="shared" si="131"/>
        <v>33</v>
      </c>
      <c r="Y220" s="757" t="str">
        <f>IF(T220='Order of Birth B-7 12 13 14 15'!AA222,"TRUE","FALSE")</f>
        <v>TRUE</v>
      </c>
      <c r="Z220" s="757" t="str">
        <f>IF(U220='Order of Birth B-7 12 13 14 15'!BA222,"TRUE","FALSE")</f>
        <v>TRUE</v>
      </c>
    </row>
    <row r="221" spans="1:26" ht="15.75">
      <c r="A221" s="877" t="s">
        <v>617</v>
      </c>
      <c r="B221" s="780"/>
      <c r="C221" s="780"/>
      <c r="D221" s="780">
        <f t="shared" si="132"/>
        <v>0</v>
      </c>
      <c r="E221" s="780"/>
      <c r="F221" s="780"/>
      <c r="G221" s="780">
        <f t="shared" si="133"/>
        <v>0</v>
      </c>
      <c r="H221" s="780"/>
      <c r="I221" s="780"/>
      <c r="J221" s="780">
        <f t="shared" si="134"/>
        <v>0</v>
      </c>
      <c r="K221" s="780"/>
      <c r="L221" s="780"/>
      <c r="M221" s="780">
        <f t="shared" si="135"/>
        <v>0</v>
      </c>
      <c r="N221" s="780"/>
      <c r="O221" s="780"/>
      <c r="P221" s="780">
        <f t="shared" si="136"/>
        <v>0</v>
      </c>
      <c r="Q221" s="780"/>
      <c r="R221" s="780"/>
      <c r="S221" s="780">
        <f t="shared" si="137"/>
        <v>0</v>
      </c>
      <c r="T221" s="752">
        <f t="shared" si="138"/>
        <v>0</v>
      </c>
      <c r="U221" s="752">
        <f t="shared" si="130"/>
        <v>0</v>
      </c>
      <c r="V221" s="752">
        <f t="shared" si="131"/>
        <v>0</v>
      </c>
      <c r="Y221" s="757" t="str">
        <f>IF(T221='Order of Birth B-7 12 13 14 15'!AA223,"TRUE","FALSE")</f>
        <v>TRUE</v>
      </c>
      <c r="Z221" s="757" t="str">
        <f>IF(U221='Order of Birth B-7 12 13 14 15'!BA223,"TRUE","FALSE")</f>
        <v>TRUE</v>
      </c>
    </row>
    <row r="222" spans="1:26" ht="15.75">
      <c r="A222" s="877" t="s">
        <v>616</v>
      </c>
      <c r="B222" s="780"/>
      <c r="C222" s="780"/>
      <c r="D222" s="780">
        <f t="shared" si="132"/>
        <v>0</v>
      </c>
      <c r="E222" s="780"/>
      <c r="F222" s="780"/>
      <c r="G222" s="780">
        <f t="shared" si="133"/>
        <v>0</v>
      </c>
      <c r="H222" s="780"/>
      <c r="I222" s="780"/>
      <c r="J222" s="780">
        <f t="shared" si="134"/>
        <v>0</v>
      </c>
      <c r="K222" s="780"/>
      <c r="L222" s="780"/>
      <c r="M222" s="780">
        <f t="shared" si="135"/>
        <v>0</v>
      </c>
      <c r="N222" s="780"/>
      <c r="O222" s="780"/>
      <c r="P222" s="780">
        <f t="shared" si="136"/>
        <v>0</v>
      </c>
      <c r="Q222" s="780"/>
      <c r="R222" s="780"/>
      <c r="S222" s="780">
        <f t="shared" si="137"/>
        <v>0</v>
      </c>
      <c r="T222" s="752">
        <f t="shared" si="138"/>
        <v>0</v>
      </c>
      <c r="U222" s="752">
        <f t="shared" si="130"/>
        <v>0</v>
      </c>
      <c r="V222" s="752">
        <f t="shared" si="131"/>
        <v>0</v>
      </c>
      <c r="Y222" s="757"/>
      <c r="Z222" s="757"/>
    </row>
    <row r="223" spans="1:26" ht="16.5" thickBot="1">
      <c r="A223" s="878" t="s">
        <v>6</v>
      </c>
      <c r="B223" s="780">
        <f t="shared" ref="B223:V223" si="139">SUM(B214:B222)</f>
        <v>47</v>
      </c>
      <c r="C223" s="780">
        <f t="shared" si="139"/>
        <v>1368</v>
      </c>
      <c r="D223" s="780">
        <f t="shared" si="139"/>
        <v>1415</v>
      </c>
      <c r="E223" s="780">
        <f t="shared" si="139"/>
        <v>126</v>
      </c>
      <c r="F223" s="780">
        <f t="shared" si="139"/>
        <v>2702</v>
      </c>
      <c r="G223" s="780">
        <f t="shared" si="139"/>
        <v>2828</v>
      </c>
      <c r="H223" s="780">
        <f t="shared" si="139"/>
        <v>274</v>
      </c>
      <c r="I223" s="780">
        <f t="shared" si="139"/>
        <v>3382</v>
      </c>
      <c r="J223" s="780">
        <f t="shared" si="139"/>
        <v>3656</v>
      </c>
      <c r="K223" s="780">
        <f t="shared" si="139"/>
        <v>174</v>
      </c>
      <c r="L223" s="780">
        <f t="shared" si="139"/>
        <v>607</v>
      </c>
      <c r="M223" s="780">
        <f t="shared" si="139"/>
        <v>781</v>
      </c>
      <c r="N223" s="780">
        <f t="shared" si="139"/>
        <v>0</v>
      </c>
      <c r="O223" s="780">
        <f t="shared" si="139"/>
        <v>0</v>
      </c>
      <c r="P223" s="780">
        <f t="shared" si="139"/>
        <v>0</v>
      </c>
      <c r="Q223" s="780">
        <f t="shared" si="139"/>
        <v>0</v>
      </c>
      <c r="R223" s="780">
        <f t="shared" si="139"/>
        <v>0</v>
      </c>
      <c r="S223" s="780">
        <f t="shared" si="139"/>
        <v>0</v>
      </c>
      <c r="T223" s="752">
        <f t="shared" si="139"/>
        <v>621</v>
      </c>
      <c r="U223" s="752">
        <f t="shared" si="139"/>
        <v>8059</v>
      </c>
      <c r="V223" s="752">
        <f t="shared" si="139"/>
        <v>8680</v>
      </c>
      <c r="Y223" s="757" t="str">
        <f>IF(T223='Order of Birth B-7 12 13 14 15'!AA224,"TRUE","FALSE")</f>
        <v>TRUE</v>
      </c>
      <c r="Z223" s="757" t="str">
        <f>IF(U223='Order of Birth B-7 12 13 14 15'!BA224,"TRUE","FALSE")</f>
        <v>TRUE</v>
      </c>
    </row>
    <row r="224" spans="1:26" ht="15.75" thickBot="1"/>
    <row r="225" spans="1:26" ht="26.25">
      <c r="A225" s="880" t="s">
        <v>618</v>
      </c>
      <c r="B225" s="872"/>
      <c r="C225" s="872"/>
      <c r="D225" s="872"/>
      <c r="E225" s="872"/>
      <c r="F225" s="872"/>
      <c r="G225" s="872"/>
      <c r="H225" s="872"/>
      <c r="I225" s="872"/>
      <c r="J225" s="872"/>
      <c r="K225" s="872"/>
      <c r="L225" s="872"/>
      <c r="M225" s="872"/>
      <c r="N225" s="872"/>
      <c r="O225" s="872"/>
      <c r="P225" s="872"/>
      <c r="Q225" s="872"/>
      <c r="R225" s="872"/>
      <c r="S225" s="872"/>
      <c r="T225" s="872"/>
      <c r="U225" s="873" t="s">
        <v>69</v>
      </c>
      <c r="V225" s="874"/>
    </row>
    <row r="226" spans="1:26" ht="24.75" customHeight="1">
      <c r="A226" s="1478" t="s">
        <v>615</v>
      </c>
      <c r="B226" s="1479"/>
      <c r="C226" s="1479"/>
      <c r="D226" s="1479"/>
      <c r="E226" s="1479"/>
      <c r="F226" s="1479"/>
      <c r="G226" s="1479"/>
      <c r="H226" s="1479"/>
      <c r="I226" s="1479"/>
      <c r="J226" s="1479"/>
      <c r="K226" s="1479"/>
      <c r="L226" s="1479"/>
      <c r="M226" s="1479"/>
      <c r="N226" s="1479"/>
      <c r="O226" s="1479"/>
      <c r="P226" s="1479"/>
      <c r="Q226" s="1479"/>
      <c r="R226" s="1479"/>
      <c r="S226" s="1479"/>
      <c r="T226" s="1479"/>
      <c r="U226" s="1479"/>
      <c r="V226" s="1480"/>
    </row>
    <row r="227" spans="1:26">
      <c r="A227" s="1481" t="s">
        <v>310</v>
      </c>
      <c r="B227" s="1482"/>
      <c r="C227" s="1482"/>
      <c r="D227" s="1482"/>
      <c r="E227" s="1482"/>
      <c r="F227" s="1482"/>
      <c r="G227" s="1482"/>
      <c r="H227" s="1482"/>
      <c r="I227" s="1482"/>
      <c r="J227" s="1482"/>
      <c r="K227" s="1482"/>
      <c r="L227" s="1482"/>
      <c r="M227" s="1482"/>
      <c r="N227" s="1482"/>
      <c r="O227" s="1482"/>
      <c r="P227" s="1482"/>
      <c r="Q227" s="1482"/>
      <c r="R227" s="1482"/>
      <c r="S227" s="1482"/>
      <c r="T227" s="1482"/>
      <c r="U227" s="1482"/>
      <c r="V227" s="1483"/>
    </row>
    <row r="228" spans="1:26">
      <c r="A228" s="1484" t="s">
        <v>165</v>
      </c>
      <c r="B228" s="1482" t="s">
        <v>312</v>
      </c>
      <c r="C228" s="1482"/>
      <c r="D228" s="1482"/>
      <c r="E228" s="1482" t="s">
        <v>313</v>
      </c>
      <c r="F228" s="1482"/>
      <c r="G228" s="1482"/>
      <c r="H228" s="1482" t="s">
        <v>314</v>
      </c>
      <c r="I228" s="1482"/>
      <c r="J228" s="1482"/>
      <c r="K228" s="1482" t="s">
        <v>315</v>
      </c>
      <c r="L228" s="1482"/>
      <c r="M228" s="1482"/>
      <c r="N228" s="1482" t="s">
        <v>316</v>
      </c>
      <c r="O228" s="1482"/>
      <c r="P228" s="1482"/>
      <c r="Q228" s="1475" t="s">
        <v>616</v>
      </c>
      <c r="R228" s="1476"/>
      <c r="S228" s="1477"/>
      <c r="T228" s="1482" t="s">
        <v>6</v>
      </c>
      <c r="U228" s="1482"/>
      <c r="V228" s="1483"/>
    </row>
    <row r="229" spans="1:26">
      <c r="A229" s="1485"/>
      <c r="B229" s="875" t="s">
        <v>233</v>
      </c>
      <c r="C229" s="875" t="s">
        <v>232</v>
      </c>
      <c r="D229" s="875" t="s">
        <v>234</v>
      </c>
      <c r="E229" s="875" t="s">
        <v>233</v>
      </c>
      <c r="F229" s="875" t="s">
        <v>232</v>
      </c>
      <c r="G229" s="875" t="s">
        <v>234</v>
      </c>
      <c r="H229" s="875" t="s">
        <v>233</v>
      </c>
      <c r="I229" s="875" t="s">
        <v>232</v>
      </c>
      <c r="J229" s="875" t="s">
        <v>234</v>
      </c>
      <c r="K229" s="875" t="s">
        <v>233</v>
      </c>
      <c r="L229" s="875" t="s">
        <v>232</v>
      </c>
      <c r="M229" s="875" t="s">
        <v>234</v>
      </c>
      <c r="N229" s="875" t="s">
        <v>233</v>
      </c>
      <c r="O229" s="875" t="s">
        <v>232</v>
      </c>
      <c r="P229" s="875" t="s">
        <v>234</v>
      </c>
      <c r="Q229" s="875" t="s">
        <v>233</v>
      </c>
      <c r="R229" s="875" t="s">
        <v>232</v>
      </c>
      <c r="S229" s="875" t="s">
        <v>234</v>
      </c>
      <c r="T229" s="875" t="s">
        <v>233</v>
      </c>
      <c r="U229" s="875" t="s">
        <v>232</v>
      </c>
      <c r="V229" s="876" t="s">
        <v>234</v>
      </c>
    </row>
    <row r="230" spans="1:26" ht="15.75">
      <c r="A230" s="877" t="s">
        <v>183</v>
      </c>
      <c r="B230" s="780">
        <v>0</v>
      </c>
      <c r="C230" s="780">
        <v>1</v>
      </c>
      <c r="D230" s="780">
        <f>B230+C230</f>
        <v>1</v>
      </c>
      <c r="E230" s="780">
        <v>0</v>
      </c>
      <c r="F230" s="780">
        <v>0</v>
      </c>
      <c r="G230" s="780">
        <f>E230+F230</f>
        <v>0</v>
      </c>
      <c r="H230" s="780">
        <v>0</v>
      </c>
      <c r="I230" s="780">
        <v>0</v>
      </c>
      <c r="J230" s="780">
        <f>H230+I230</f>
        <v>0</v>
      </c>
      <c r="K230" s="780">
        <v>0</v>
      </c>
      <c r="L230" s="780">
        <v>0</v>
      </c>
      <c r="M230" s="780">
        <f>K230+L230</f>
        <v>0</v>
      </c>
      <c r="N230" s="780">
        <v>0</v>
      </c>
      <c r="O230" s="780">
        <v>0</v>
      </c>
      <c r="P230" s="780">
        <f>N230+O230</f>
        <v>0</v>
      </c>
      <c r="Q230" s="780">
        <v>0</v>
      </c>
      <c r="R230" s="780">
        <v>0</v>
      </c>
      <c r="S230" s="780">
        <f>Q230+R230</f>
        <v>0</v>
      </c>
      <c r="T230" s="752">
        <f>+B230+E230+H230+K230+N230+Q230</f>
        <v>0</v>
      </c>
      <c r="U230" s="752">
        <f t="shared" ref="U230:U238" si="140">+C230+F230+I230+L230+O230+R230</f>
        <v>1</v>
      </c>
      <c r="V230" s="752">
        <f t="shared" ref="V230:V238" si="141">+D230+G230+J230+M230+P230+S230</f>
        <v>1</v>
      </c>
      <c r="Y230" s="757" t="str">
        <f>IF(T230='Order of Birth B-7 12 13 14 15'!AA232,"TRUE","FALSE")</f>
        <v>TRUE</v>
      </c>
      <c r="Z230" s="757" t="str">
        <f>IF(U230='Order of Birth B-7 12 13 14 15'!BA232,"TRUE","FALSE")</f>
        <v>TRUE</v>
      </c>
    </row>
    <row r="231" spans="1:26" ht="15.75">
      <c r="A231" s="877" t="s">
        <v>167</v>
      </c>
      <c r="B231" s="780">
        <v>2</v>
      </c>
      <c r="C231" s="780">
        <v>4</v>
      </c>
      <c r="D231" s="780">
        <f t="shared" ref="D231:D238" si="142">B231+C231</f>
        <v>6</v>
      </c>
      <c r="E231" s="780">
        <v>3</v>
      </c>
      <c r="F231" s="780">
        <v>3</v>
      </c>
      <c r="G231" s="780">
        <f t="shared" ref="G231:G238" si="143">E231+F231</f>
        <v>6</v>
      </c>
      <c r="H231" s="780">
        <v>162</v>
      </c>
      <c r="I231" s="780">
        <v>6</v>
      </c>
      <c r="J231" s="780">
        <f t="shared" ref="J231:J238" si="144">H231+I231</f>
        <v>168</v>
      </c>
      <c r="K231" s="780">
        <v>9</v>
      </c>
      <c r="L231" s="780">
        <v>9</v>
      </c>
      <c r="M231" s="780">
        <f t="shared" ref="M231:M238" si="145">K231+L231</f>
        <v>18</v>
      </c>
      <c r="N231" s="780">
        <v>0</v>
      </c>
      <c r="O231" s="780">
        <v>0</v>
      </c>
      <c r="P231" s="780">
        <f t="shared" ref="P231:P238" si="146">N231+O231</f>
        <v>0</v>
      </c>
      <c r="Q231" s="780">
        <v>0</v>
      </c>
      <c r="R231" s="780">
        <v>0</v>
      </c>
      <c r="S231" s="780">
        <f t="shared" ref="S231:S238" si="147">Q231+R231</f>
        <v>0</v>
      </c>
      <c r="T231" s="752">
        <f t="shared" ref="T231:T238" si="148">+B231+E231+H231+K231+N231+Q231</f>
        <v>176</v>
      </c>
      <c r="U231" s="752">
        <f t="shared" si="140"/>
        <v>22</v>
      </c>
      <c r="V231" s="752">
        <f t="shared" si="141"/>
        <v>198</v>
      </c>
      <c r="Y231" s="757" t="str">
        <f>IF(T231='Order of Birth B-7 12 13 14 15'!AA233,"TRUE","FALSE")</f>
        <v>TRUE</v>
      </c>
      <c r="Z231" s="757" t="str">
        <f>IF(U231='Order of Birth B-7 12 13 14 15'!BA233,"TRUE","FALSE")</f>
        <v>TRUE</v>
      </c>
    </row>
    <row r="232" spans="1:26" ht="15.75">
      <c r="A232" s="877" t="s">
        <v>168</v>
      </c>
      <c r="B232" s="780">
        <v>0</v>
      </c>
      <c r="C232" s="780">
        <v>93</v>
      </c>
      <c r="D232" s="780">
        <f t="shared" si="142"/>
        <v>93</v>
      </c>
      <c r="E232" s="780">
        <v>2</v>
      </c>
      <c r="F232" s="780">
        <v>147</v>
      </c>
      <c r="G232" s="780">
        <f t="shared" si="143"/>
        <v>149</v>
      </c>
      <c r="H232" s="780">
        <v>49</v>
      </c>
      <c r="I232" s="780">
        <v>2960</v>
      </c>
      <c r="J232" s="780">
        <f t="shared" si="144"/>
        <v>3009</v>
      </c>
      <c r="K232" s="780">
        <v>156</v>
      </c>
      <c r="L232" s="780">
        <v>1911</v>
      </c>
      <c r="M232" s="780">
        <f t="shared" si="145"/>
        <v>2067</v>
      </c>
      <c r="N232" s="780">
        <v>2</v>
      </c>
      <c r="O232" s="780">
        <v>39</v>
      </c>
      <c r="P232" s="780">
        <f t="shared" si="146"/>
        <v>41</v>
      </c>
      <c r="Q232" s="780">
        <v>0</v>
      </c>
      <c r="R232" s="780">
        <v>5</v>
      </c>
      <c r="S232" s="780">
        <f t="shared" si="147"/>
        <v>5</v>
      </c>
      <c r="T232" s="752">
        <f t="shared" si="148"/>
        <v>209</v>
      </c>
      <c r="U232" s="752">
        <f t="shared" si="140"/>
        <v>5155</v>
      </c>
      <c r="V232" s="752">
        <f t="shared" si="141"/>
        <v>5364</v>
      </c>
      <c r="Y232" s="757" t="str">
        <f>IF(T232='Order of Birth B-7 12 13 14 15'!AA234,"TRUE","FALSE")</f>
        <v>TRUE</v>
      </c>
      <c r="Z232" s="757" t="str">
        <f>IF(U232='Order of Birth B-7 12 13 14 15'!BA234,"TRUE","FALSE")</f>
        <v>TRUE</v>
      </c>
    </row>
    <row r="233" spans="1:26" ht="15.75">
      <c r="A233" s="877" t="s">
        <v>169</v>
      </c>
      <c r="B233" s="780">
        <v>0</v>
      </c>
      <c r="C233" s="780">
        <v>4</v>
      </c>
      <c r="D233" s="780">
        <f t="shared" si="142"/>
        <v>4</v>
      </c>
      <c r="E233" s="780">
        <v>2</v>
      </c>
      <c r="F233" s="780">
        <v>61</v>
      </c>
      <c r="G233" s="780">
        <f t="shared" si="143"/>
        <v>63</v>
      </c>
      <c r="H233" s="780">
        <v>180</v>
      </c>
      <c r="I233" s="780">
        <v>3755</v>
      </c>
      <c r="J233" s="780">
        <f t="shared" si="144"/>
        <v>3935</v>
      </c>
      <c r="K233" s="780">
        <v>233</v>
      </c>
      <c r="L233" s="780">
        <v>1494</v>
      </c>
      <c r="M233" s="780">
        <f t="shared" si="145"/>
        <v>1727</v>
      </c>
      <c r="N233" s="780">
        <v>4</v>
      </c>
      <c r="O233" s="780">
        <v>67</v>
      </c>
      <c r="P233" s="780">
        <f t="shared" si="146"/>
        <v>71</v>
      </c>
      <c r="Q233" s="780">
        <v>1</v>
      </c>
      <c r="R233" s="780">
        <v>20</v>
      </c>
      <c r="S233" s="780">
        <f t="shared" si="147"/>
        <v>21</v>
      </c>
      <c r="T233" s="752">
        <f t="shared" si="148"/>
        <v>420</v>
      </c>
      <c r="U233" s="752">
        <f t="shared" si="140"/>
        <v>5401</v>
      </c>
      <c r="V233" s="752">
        <f t="shared" si="141"/>
        <v>5821</v>
      </c>
      <c r="Y233" s="757" t="str">
        <f>IF(T233='Order of Birth B-7 12 13 14 15'!AA235,"TRUE","FALSE")</f>
        <v>TRUE</v>
      </c>
      <c r="Z233" s="757" t="str">
        <f>IF(U233='Order of Birth B-7 12 13 14 15'!BA235,"TRUE","FALSE")</f>
        <v>TRUE</v>
      </c>
    </row>
    <row r="234" spans="1:26" ht="15.75">
      <c r="A234" s="877" t="s">
        <v>170</v>
      </c>
      <c r="B234" s="780">
        <v>0</v>
      </c>
      <c r="C234" s="780">
        <v>0</v>
      </c>
      <c r="D234" s="780">
        <f t="shared" si="142"/>
        <v>0</v>
      </c>
      <c r="E234" s="780">
        <v>0</v>
      </c>
      <c r="F234" s="780">
        <v>8</v>
      </c>
      <c r="G234" s="780">
        <f t="shared" si="143"/>
        <v>8</v>
      </c>
      <c r="H234" s="780">
        <v>97</v>
      </c>
      <c r="I234" s="780">
        <v>411</v>
      </c>
      <c r="J234" s="780">
        <f t="shared" si="144"/>
        <v>508</v>
      </c>
      <c r="K234" s="780">
        <v>141</v>
      </c>
      <c r="L234" s="780">
        <v>291</v>
      </c>
      <c r="M234" s="780">
        <f t="shared" si="145"/>
        <v>432</v>
      </c>
      <c r="N234" s="780">
        <v>0</v>
      </c>
      <c r="O234" s="780">
        <v>9</v>
      </c>
      <c r="P234" s="780">
        <f t="shared" si="146"/>
        <v>9</v>
      </c>
      <c r="Q234" s="780">
        <v>3</v>
      </c>
      <c r="R234" s="780">
        <v>25</v>
      </c>
      <c r="S234" s="780">
        <f t="shared" si="147"/>
        <v>28</v>
      </c>
      <c r="T234" s="752">
        <f t="shared" si="148"/>
        <v>241</v>
      </c>
      <c r="U234" s="752">
        <f t="shared" si="140"/>
        <v>744</v>
      </c>
      <c r="V234" s="752">
        <f t="shared" si="141"/>
        <v>985</v>
      </c>
      <c r="Y234" s="757" t="str">
        <f>IF(T234='Order of Birth B-7 12 13 14 15'!AA236,"TRUE","FALSE")</f>
        <v>TRUE</v>
      </c>
      <c r="Z234" s="757" t="str">
        <f>IF(U234='Order of Birth B-7 12 13 14 15'!BA236,"TRUE","FALSE")</f>
        <v>TRUE</v>
      </c>
    </row>
    <row r="235" spans="1:26" ht="15.75">
      <c r="A235" s="877" t="s">
        <v>171</v>
      </c>
      <c r="B235" s="780">
        <v>0</v>
      </c>
      <c r="C235" s="780">
        <v>0</v>
      </c>
      <c r="D235" s="780">
        <f t="shared" si="142"/>
        <v>0</v>
      </c>
      <c r="E235" s="780">
        <v>0</v>
      </c>
      <c r="F235" s="780">
        <v>1</v>
      </c>
      <c r="G235" s="780">
        <f t="shared" si="143"/>
        <v>1</v>
      </c>
      <c r="H235" s="780">
        <v>24</v>
      </c>
      <c r="I235" s="780">
        <v>130</v>
      </c>
      <c r="J235" s="780">
        <f t="shared" si="144"/>
        <v>154</v>
      </c>
      <c r="K235" s="780">
        <v>13</v>
      </c>
      <c r="L235" s="780">
        <v>1</v>
      </c>
      <c r="M235" s="780">
        <f t="shared" si="145"/>
        <v>14</v>
      </c>
      <c r="N235" s="780">
        <v>0</v>
      </c>
      <c r="O235" s="780">
        <v>3</v>
      </c>
      <c r="P235" s="780">
        <f t="shared" si="146"/>
        <v>3</v>
      </c>
      <c r="Q235" s="780">
        <v>2</v>
      </c>
      <c r="R235" s="780">
        <v>8</v>
      </c>
      <c r="S235" s="780">
        <f t="shared" si="147"/>
        <v>10</v>
      </c>
      <c r="T235" s="752">
        <f t="shared" si="148"/>
        <v>39</v>
      </c>
      <c r="U235" s="752">
        <f t="shared" si="140"/>
        <v>143</v>
      </c>
      <c r="V235" s="752">
        <f t="shared" si="141"/>
        <v>182</v>
      </c>
      <c r="Y235" s="757" t="str">
        <f>IF(T235='Order of Birth B-7 12 13 14 15'!AA237,"TRUE","FALSE")</f>
        <v>TRUE</v>
      </c>
      <c r="Z235" s="757" t="str">
        <f>IF(U235='Order of Birth B-7 12 13 14 15'!BA237,"TRUE","FALSE")</f>
        <v>TRUE</v>
      </c>
    </row>
    <row r="236" spans="1:26" ht="15.75">
      <c r="A236" s="877" t="s">
        <v>172</v>
      </c>
      <c r="B236" s="780">
        <v>0</v>
      </c>
      <c r="C236" s="780">
        <v>0</v>
      </c>
      <c r="D236" s="780">
        <f t="shared" si="142"/>
        <v>0</v>
      </c>
      <c r="E236" s="780">
        <v>0</v>
      </c>
      <c r="F236" s="780">
        <v>0</v>
      </c>
      <c r="G236" s="780">
        <f t="shared" si="143"/>
        <v>0</v>
      </c>
      <c r="H236" s="780">
        <v>7</v>
      </c>
      <c r="I236" s="780">
        <v>14</v>
      </c>
      <c r="J236" s="780">
        <f t="shared" si="144"/>
        <v>21</v>
      </c>
      <c r="K236" s="780">
        <v>3</v>
      </c>
      <c r="L236" s="780">
        <v>1</v>
      </c>
      <c r="M236" s="780">
        <f t="shared" si="145"/>
        <v>4</v>
      </c>
      <c r="N236" s="780">
        <v>0</v>
      </c>
      <c r="O236" s="780">
        <v>0</v>
      </c>
      <c r="P236" s="780">
        <f t="shared" si="146"/>
        <v>0</v>
      </c>
      <c r="Q236" s="780">
        <v>0</v>
      </c>
      <c r="R236" s="780">
        <v>8</v>
      </c>
      <c r="S236" s="780">
        <f t="shared" si="147"/>
        <v>8</v>
      </c>
      <c r="T236" s="752">
        <f t="shared" si="148"/>
        <v>10</v>
      </c>
      <c r="U236" s="752">
        <f t="shared" si="140"/>
        <v>23</v>
      </c>
      <c r="V236" s="752">
        <f t="shared" si="141"/>
        <v>33</v>
      </c>
      <c r="Y236" s="757" t="str">
        <f>IF(T236='Order of Birth B-7 12 13 14 15'!AA238,"TRUE","FALSE")</f>
        <v>TRUE</v>
      </c>
      <c r="Z236" s="757" t="str">
        <f>IF(U236='Order of Birth B-7 12 13 14 15'!BA238,"TRUE","FALSE")</f>
        <v>TRUE</v>
      </c>
    </row>
    <row r="237" spans="1:26" ht="15.75">
      <c r="A237" s="877" t="s">
        <v>617</v>
      </c>
      <c r="B237" s="780">
        <v>0</v>
      </c>
      <c r="C237" s="780">
        <v>0</v>
      </c>
      <c r="D237" s="780">
        <f t="shared" si="142"/>
        <v>0</v>
      </c>
      <c r="E237" s="780">
        <v>0</v>
      </c>
      <c r="F237" s="780">
        <v>0</v>
      </c>
      <c r="G237" s="780">
        <f t="shared" si="143"/>
        <v>0</v>
      </c>
      <c r="H237" s="780">
        <v>0</v>
      </c>
      <c r="I237" s="780">
        <v>2</v>
      </c>
      <c r="J237" s="780">
        <f t="shared" si="144"/>
        <v>2</v>
      </c>
      <c r="K237" s="780">
        <v>0</v>
      </c>
      <c r="L237" s="780">
        <v>0</v>
      </c>
      <c r="M237" s="780">
        <f t="shared" si="145"/>
        <v>0</v>
      </c>
      <c r="N237" s="780">
        <v>0</v>
      </c>
      <c r="O237" s="780">
        <v>0</v>
      </c>
      <c r="P237" s="780">
        <f t="shared" si="146"/>
        <v>0</v>
      </c>
      <c r="Q237" s="780">
        <v>0</v>
      </c>
      <c r="R237" s="780">
        <v>0</v>
      </c>
      <c r="S237" s="780">
        <f t="shared" si="147"/>
        <v>0</v>
      </c>
      <c r="T237" s="752">
        <f t="shared" si="148"/>
        <v>0</v>
      </c>
      <c r="U237" s="752">
        <f t="shared" si="140"/>
        <v>2</v>
      </c>
      <c r="V237" s="752">
        <f t="shared" si="141"/>
        <v>2</v>
      </c>
      <c r="Y237" s="757" t="str">
        <f>IF(T237='Order of Birth B-7 12 13 14 15'!AA239,"TRUE","FALSE")</f>
        <v>TRUE</v>
      </c>
      <c r="Z237" s="757" t="str">
        <f>IF(U237='Order of Birth B-7 12 13 14 15'!BA239,"TRUE","FALSE")</f>
        <v>TRUE</v>
      </c>
    </row>
    <row r="238" spans="1:26" ht="15.75">
      <c r="A238" s="877" t="s">
        <v>616</v>
      </c>
      <c r="B238" s="780"/>
      <c r="C238" s="780"/>
      <c r="D238" s="780">
        <f t="shared" si="142"/>
        <v>0</v>
      </c>
      <c r="E238" s="780"/>
      <c r="F238" s="780"/>
      <c r="G238" s="780">
        <f t="shared" si="143"/>
        <v>0</v>
      </c>
      <c r="H238" s="780"/>
      <c r="I238" s="780"/>
      <c r="J238" s="780">
        <f t="shared" si="144"/>
        <v>0</v>
      </c>
      <c r="K238" s="780"/>
      <c r="L238" s="780"/>
      <c r="M238" s="780">
        <f t="shared" si="145"/>
        <v>0</v>
      </c>
      <c r="N238" s="780"/>
      <c r="O238" s="780"/>
      <c r="P238" s="780">
        <f t="shared" si="146"/>
        <v>0</v>
      </c>
      <c r="Q238" s="780"/>
      <c r="R238" s="780"/>
      <c r="S238" s="780">
        <f t="shared" si="147"/>
        <v>0</v>
      </c>
      <c r="T238" s="752">
        <f t="shared" si="148"/>
        <v>0</v>
      </c>
      <c r="U238" s="752">
        <f t="shared" si="140"/>
        <v>0</v>
      </c>
      <c r="V238" s="752">
        <f t="shared" si="141"/>
        <v>0</v>
      </c>
      <c r="Y238" s="757"/>
      <c r="Z238" s="757"/>
    </row>
    <row r="239" spans="1:26" ht="16.5" thickBot="1">
      <c r="A239" s="878" t="s">
        <v>6</v>
      </c>
      <c r="B239" s="780">
        <f t="shared" ref="B239:V239" si="149">SUM(B230:B238)</f>
        <v>2</v>
      </c>
      <c r="C239" s="780">
        <f t="shared" si="149"/>
        <v>102</v>
      </c>
      <c r="D239" s="780">
        <f t="shared" si="149"/>
        <v>104</v>
      </c>
      <c r="E239" s="780">
        <f t="shared" si="149"/>
        <v>7</v>
      </c>
      <c r="F239" s="780">
        <f t="shared" si="149"/>
        <v>220</v>
      </c>
      <c r="G239" s="780">
        <f t="shared" si="149"/>
        <v>227</v>
      </c>
      <c r="H239" s="780">
        <f t="shared" si="149"/>
        <v>519</v>
      </c>
      <c r="I239" s="780">
        <f t="shared" si="149"/>
        <v>7278</v>
      </c>
      <c r="J239" s="780">
        <f t="shared" si="149"/>
        <v>7797</v>
      </c>
      <c r="K239" s="780">
        <f t="shared" si="149"/>
        <v>555</v>
      </c>
      <c r="L239" s="780">
        <f t="shared" si="149"/>
        <v>3707</v>
      </c>
      <c r="M239" s="780">
        <f t="shared" si="149"/>
        <v>4262</v>
      </c>
      <c r="N239" s="780">
        <f t="shared" si="149"/>
        <v>6</v>
      </c>
      <c r="O239" s="780">
        <f t="shared" si="149"/>
        <v>118</v>
      </c>
      <c r="P239" s="780">
        <f t="shared" si="149"/>
        <v>124</v>
      </c>
      <c r="Q239" s="780">
        <f t="shared" si="149"/>
        <v>6</v>
      </c>
      <c r="R239" s="780">
        <f t="shared" si="149"/>
        <v>66</v>
      </c>
      <c r="S239" s="780">
        <f t="shared" si="149"/>
        <v>72</v>
      </c>
      <c r="T239" s="780">
        <f t="shared" si="149"/>
        <v>1095</v>
      </c>
      <c r="U239" s="780">
        <f t="shared" si="149"/>
        <v>11491</v>
      </c>
      <c r="V239" s="780">
        <f t="shared" si="149"/>
        <v>12586</v>
      </c>
      <c r="Y239" s="757" t="str">
        <f>IF(T239='Order of Birth B-7 12 13 14 15'!AA240,"TRUE","FALSE")</f>
        <v>TRUE</v>
      </c>
      <c r="Z239" s="757" t="str">
        <f>IF(U239='Order of Birth B-7 12 13 14 15'!BA240,"TRUE","FALSE")</f>
        <v>TRUE</v>
      </c>
    </row>
    <row r="240" spans="1:26" ht="15.75" thickBot="1"/>
    <row r="241" spans="1:26" ht="26.25">
      <c r="A241" s="871" t="s">
        <v>618</v>
      </c>
      <c r="B241" s="872"/>
      <c r="C241" s="872"/>
      <c r="D241" s="872"/>
      <c r="E241" s="872"/>
      <c r="F241" s="872"/>
      <c r="G241" s="872"/>
      <c r="H241" s="872"/>
      <c r="I241" s="872"/>
      <c r="J241" s="872"/>
      <c r="K241" s="872"/>
      <c r="L241" s="872"/>
      <c r="M241" s="872"/>
      <c r="N241" s="872"/>
      <c r="O241" s="872"/>
      <c r="P241" s="872"/>
      <c r="Q241" s="872"/>
      <c r="R241" s="872"/>
      <c r="S241" s="872"/>
      <c r="T241" s="872"/>
      <c r="U241" s="873" t="s">
        <v>781</v>
      </c>
      <c r="V241" s="874"/>
    </row>
    <row r="242" spans="1:26" ht="32.25" customHeight="1">
      <c r="A242" s="1478" t="s">
        <v>615</v>
      </c>
      <c r="B242" s="1479"/>
      <c r="C242" s="1479"/>
      <c r="D242" s="1479"/>
      <c r="E242" s="1479"/>
      <c r="F242" s="1479"/>
      <c r="G242" s="1479"/>
      <c r="H242" s="1479"/>
      <c r="I242" s="1479"/>
      <c r="J242" s="1479"/>
      <c r="K242" s="1479"/>
      <c r="L242" s="1479"/>
      <c r="M242" s="1479"/>
      <c r="N242" s="1479"/>
      <c r="O242" s="1479"/>
      <c r="P242" s="1479"/>
      <c r="Q242" s="1479"/>
      <c r="R242" s="1479"/>
      <c r="S242" s="1479"/>
      <c r="T242" s="1479"/>
      <c r="U242" s="1479"/>
      <c r="V242" s="1480"/>
    </row>
    <row r="243" spans="1:26">
      <c r="A243" s="1481" t="s">
        <v>310</v>
      </c>
      <c r="B243" s="1482"/>
      <c r="C243" s="1482"/>
      <c r="D243" s="1482"/>
      <c r="E243" s="1482"/>
      <c r="F243" s="1482"/>
      <c r="G243" s="1482"/>
      <c r="H243" s="1482"/>
      <c r="I243" s="1482"/>
      <c r="J243" s="1482"/>
      <c r="K243" s="1482"/>
      <c r="L243" s="1482"/>
      <c r="M243" s="1482"/>
      <c r="N243" s="1482"/>
      <c r="O243" s="1482"/>
      <c r="P243" s="1482"/>
      <c r="Q243" s="1482"/>
      <c r="R243" s="1482"/>
      <c r="S243" s="1482"/>
      <c r="T243" s="1482"/>
      <c r="U243" s="1482"/>
      <c r="V243" s="1483"/>
    </row>
    <row r="244" spans="1:26">
      <c r="A244" s="1484" t="s">
        <v>165</v>
      </c>
      <c r="B244" s="1482" t="s">
        <v>312</v>
      </c>
      <c r="C244" s="1482"/>
      <c r="D244" s="1482"/>
      <c r="E244" s="1482" t="s">
        <v>313</v>
      </c>
      <c r="F244" s="1482"/>
      <c r="G244" s="1482"/>
      <c r="H244" s="1482" t="s">
        <v>314</v>
      </c>
      <c r="I244" s="1482"/>
      <c r="J244" s="1482"/>
      <c r="K244" s="1482" t="s">
        <v>315</v>
      </c>
      <c r="L244" s="1482"/>
      <c r="M244" s="1482"/>
      <c r="N244" s="1482" t="s">
        <v>316</v>
      </c>
      <c r="O244" s="1482"/>
      <c r="P244" s="1482"/>
      <c r="Q244" s="1475" t="s">
        <v>616</v>
      </c>
      <c r="R244" s="1476"/>
      <c r="S244" s="1477"/>
      <c r="T244" s="1482" t="s">
        <v>6</v>
      </c>
      <c r="U244" s="1482"/>
      <c r="V244" s="1483"/>
    </row>
    <row r="245" spans="1:26">
      <c r="A245" s="1485"/>
      <c r="B245" s="875" t="s">
        <v>233</v>
      </c>
      <c r="C245" s="875" t="s">
        <v>232</v>
      </c>
      <c r="D245" s="875" t="s">
        <v>234</v>
      </c>
      <c r="E245" s="875" t="s">
        <v>233</v>
      </c>
      <c r="F245" s="875" t="s">
        <v>232</v>
      </c>
      <c r="G245" s="875" t="s">
        <v>234</v>
      </c>
      <c r="H245" s="875" t="s">
        <v>233</v>
      </c>
      <c r="I245" s="875" t="s">
        <v>232</v>
      </c>
      <c r="J245" s="875" t="s">
        <v>234</v>
      </c>
      <c r="K245" s="875" t="s">
        <v>233</v>
      </c>
      <c r="L245" s="875" t="s">
        <v>232</v>
      </c>
      <c r="M245" s="875" t="s">
        <v>234</v>
      </c>
      <c r="N245" s="875" t="s">
        <v>233</v>
      </c>
      <c r="O245" s="875" t="s">
        <v>232</v>
      </c>
      <c r="P245" s="875" t="s">
        <v>234</v>
      </c>
      <c r="Q245" s="875" t="s">
        <v>233</v>
      </c>
      <c r="R245" s="875" t="s">
        <v>232</v>
      </c>
      <c r="S245" s="875" t="s">
        <v>234</v>
      </c>
      <c r="T245" s="875" t="s">
        <v>233</v>
      </c>
      <c r="U245" s="875" t="s">
        <v>232</v>
      </c>
      <c r="V245" s="876" t="s">
        <v>234</v>
      </c>
    </row>
    <row r="246" spans="1:26" ht="15.75">
      <c r="A246" s="877" t="s">
        <v>183</v>
      </c>
      <c r="B246" s="780">
        <v>0</v>
      </c>
      <c r="C246" s="780">
        <v>0</v>
      </c>
      <c r="D246" s="780">
        <f>B246+C246</f>
        <v>0</v>
      </c>
      <c r="E246" s="780">
        <v>0</v>
      </c>
      <c r="F246" s="780">
        <v>0</v>
      </c>
      <c r="G246" s="780">
        <f>E246+F246</f>
        <v>0</v>
      </c>
      <c r="H246" s="780">
        <v>0</v>
      </c>
      <c r="I246" s="780">
        <v>0</v>
      </c>
      <c r="J246" s="780">
        <f>H246+I246</f>
        <v>0</v>
      </c>
      <c r="K246" s="780">
        <v>0</v>
      </c>
      <c r="L246" s="780">
        <v>0</v>
      </c>
      <c r="M246" s="780">
        <f>K246+L246</f>
        <v>0</v>
      </c>
      <c r="N246" s="780">
        <v>0</v>
      </c>
      <c r="O246" s="780">
        <v>0</v>
      </c>
      <c r="P246" s="780">
        <f>N246+O246</f>
        <v>0</v>
      </c>
      <c r="Q246" s="780">
        <v>0</v>
      </c>
      <c r="R246" s="780">
        <v>0</v>
      </c>
      <c r="S246" s="780">
        <f>Q246+R246</f>
        <v>0</v>
      </c>
      <c r="T246" s="752">
        <f>+B246+E246+H246+K246+N246+Q246</f>
        <v>0</v>
      </c>
      <c r="U246" s="752">
        <f t="shared" ref="U246:U254" si="150">+C246+F246+I246+L246+O246+R246</f>
        <v>0</v>
      </c>
      <c r="V246" s="752">
        <f t="shared" ref="V246:V254" si="151">+D246+G246+J246+M246+P246+S246</f>
        <v>0</v>
      </c>
      <c r="Y246" s="757" t="str">
        <f>IF(T246='Order of Birth B-7 12 13 14 15'!AA248,"TRUE","FALSE")</f>
        <v>TRUE</v>
      </c>
      <c r="Z246" s="757" t="str">
        <f>IF(U246='Order of Birth B-7 12 13 14 15'!BA248,"TRUE","FALSE")</f>
        <v>TRUE</v>
      </c>
    </row>
    <row r="247" spans="1:26" ht="15.75">
      <c r="A247" s="877" t="s">
        <v>167</v>
      </c>
      <c r="B247" s="780">
        <v>0</v>
      </c>
      <c r="C247" s="780">
        <v>56</v>
      </c>
      <c r="D247" s="780">
        <f t="shared" ref="D247:D254" si="152">B247+C247</f>
        <v>56</v>
      </c>
      <c r="E247" s="780">
        <v>30</v>
      </c>
      <c r="F247" s="780">
        <v>70</v>
      </c>
      <c r="G247" s="780">
        <f t="shared" ref="G247:G254" si="153">E247+F247</f>
        <v>100</v>
      </c>
      <c r="H247" s="780">
        <v>79</v>
      </c>
      <c r="I247" s="780">
        <v>102</v>
      </c>
      <c r="J247" s="780">
        <f t="shared" ref="J247:J254" si="154">H247+I247</f>
        <v>181</v>
      </c>
      <c r="K247" s="780">
        <v>5</v>
      </c>
      <c r="L247" s="780">
        <v>13</v>
      </c>
      <c r="M247" s="780">
        <f t="shared" ref="M247:M254" si="155">K247+L247</f>
        <v>18</v>
      </c>
      <c r="N247" s="780">
        <v>0</v>
      </c>
      <c r="O247" s="780">
        <v>10</v>
      </c>
      <c r="P247" s="780">
        <f t="shared" ref="P247:P254" si="156">N247+O247</f>
        <v>10</v>
      </c>
      <c r="Q247" s="780">
        <v>0</v>
      </c>
      <c r="R247" s="780">
        <v>0</v>
      </c>
      <c r="S247" s="780">
        <f t="shared" ref="S247:S254" si="157">Q247+R247</f>
        <v>0</v>
      </c>
      <c r="T247" s="752">
        <f t="shared" ref="T247:T254" si="158">+B247+E247+H247+K247+N247+Q247</f>
        <v>114</v>
      </c>
      <c r="U247" s="752">
        <f t="shared" si="150"/>
        <v>251</v>
      </c>
      <c r="V247" s="752">
        <f t="shared" si="151"/>
        <v>365</v>
      </c>
      <c r="Y247" s="757" t="str">
        <f>IF(T247='Order of Birth B-7 12 13 14 15'!AA249,"TRUE","FALSE")</f>
        <v>TRUE</v>
      </c>
      <c r="Z247" s="757" t="str">
        <f>IF(U247='Order of Birth B-7 12 13 14 15'!BA249,"TRUE","FALSE")</f>
        <v>TRUE</v>
      </c>
    </row>
    <row r="248" spans="1:26" ht="15.75">
      <c r="A248" s="877" t="s">
        <v>168</v>
      </c>
      <c r="B248" s="780">
        <v>3</v>
      </c>
      <c r="C248" s="780">
        <v>56</v>
      </c>
      <c r="D248" s="780">
        <f t="shared" si="152"/>
        <v>59</v>
      </c>
      <c r="E248" s="780">
        <v>62</v>
      </c>
      <c r="F248" s="780">
        <v>184</v>
      </c>
      <c r="G248" s="780">
        <f t="shared" si="153"/>
        <v>246</v>
      </c>
      <c r="H248" s="780">
        <v>762</v>
      </c>
      <c r="I248" s="780">
        <v>2587</v>
      </c>
      <c r="J248" s="780">
        <f t="shared" si="154"/>
        <v>3349</v>
      </c>
      <c r="K248" s="780">
        <v>267</v>
      </c>
      <c r="L248" s="780">
        <v>545</v>
      </c>
      <c r="M248" s="780">
        <f t="shared" si="155"/>
        <v>812</v>
      </c>
      <c r="N248" s="780">
        <v>0</v>
      </c>
      <c r="O248" s="780">
        <v>20</v>
      </c>
      <c r="P248" s="780">
        <f t="shared" si="156"/>
        <v>20</v>
      </c>
      <c r="Q248" s="780">
        <v>0</v>
      </c>
      <c r="R248" s="780">
        <v>0</v>
      </c>
      <c r="S248" s="780">
        <f t="shared" si="157"/>
        <v>0</v>
      </c>
      <c r="T248" s="752">
        <f t="shared" si="158"/>
        <v>1094</v>
      </c>
      <c r="U248" s="752">
        <f t="shared" si="150"/>
        <v>3392</v>
      </c>
      <c r="V248" s="752">
        <f t="shared" si="151"/>
        <v>4486</v>
      </c>
      <c r="Y248" s="757" t="str">
        <f>IF(T248='Order of Birth B-7 12 13 14 15'!AA250,"TRUE","FALSE")</f>
        <v>TRUE</v>
      </c>
      <c r="Z248" s="757" t="str">
        <f>IF(U248='Order of Birth B-7 12 13 14 15'!BA250,"TRUE","FALSE")</f>
        <v>TRUE</v>
      </c>
    </row>
    <row r="249" spans="1:26" ht="15.75">
      <c r="A249" s="877" t="s">
        <v>169</v>
      </c>
      <c r="B249" s="780">
        <v>4</v>
      </c>
      <c r="C249" s="780">
        <v>21</v>
      </c>
      <c r="D249" s="780">
        <f t="shared" si="152"/>
        <v>25</v>
      </c>
      <c r="E249" s="780">
        <v>55</v>
      </c>
      <c r="F249" s="780">
        <v>154</v>
      </c>
      <c r="G249" s="780">
        <f t="shared" si="153"/>
        <v>209</v>
      </c>
      <c r="H249" s="780">
        <v>667</v>
      </c>
      <c r="I249" s="780">
        <v>1654</v>
      </c>
      <c r="J249" s="780">
        <f t="shared" si="154"/>
        <v>2321</v>
      </c>
      <c r="K249" s="780">
        <v>233</v>
      </c>
      <c r="L249" s="780">
        <v>1515</v>
      </c>
      <c r="M249" s="780">
        <f t="shared" si="155"/>
        <v>1748</v>
      </c>
      <c r="N249" s="780">
        <v>9</v>
      </c>
      <c r="O249" s="780">
        <v>10</v>
      </c>
      <c r="P249" s="780">
        <f t="shared" si="156"/>
        <v>19</v>
      </c>
      <c r="Q249" s="780">
        <v>0</v>
      </c>
      <c r="R249" s="780">
        <v>0</v>
      </c>
      <c r="S249" s="780">
        <f t="shared" si="157"/>
        <v>0</v>
      </c>
      <c r="T249" s="752">
        <f t="shared" si="158"/>
        <v>968</v>
      </c>
      <c r="U249" s="752">
        <f t="shared" si="150"/>
        <v>3354</v>
      </c>
      <c r="V249" s="752">
        <f t="shared" si="151"/>
        <v>4322</v>
      </c>
      <c r="Y249" s="757" t="str">
        <f>IF(T249='Order of Birth B-7 12 13 14 15'!AA251,"TRUE","FALSE")</f>
        <v>TRUE</v>
      </c>
      <c r="Z249" s="757" t="str">
        <f>IF(U249='Order of Birth B-7 12 13 14 15'!BA251,"TRUE","FALSE")</f>
        <v>TRUE</v>
      </c>
    </row>
    <row r="250" spans="1:26" ht="15.75">
      <c r="A250" s="877" t="s">
        <v>170</v>
      </c>
      <c r="B250" s="780">
        <v>3</v>
      </c>
      <c r="C250" s="780">
        <v>0</v>
      </c>
      <c r="D250" s="780">
        <f t="shared" si="152"/>
        <v>3</v>
      </c>
      <c r="E250" s="780">
        <v>20</v>
      </c>
      <c r="F250" s="780">
        <v>67</v>
      </c>
      <c r="G250" s="780">
        <f t="shared" si="153"/>
        <v>87</v>
      </c>
      <c r="H250" s="780">
        <v>247</v>
      </c>
      <c r="I250" s="780">
        <v>257</v>
      </c>
      <c r="J250" s="780">
        <f t="shared" si="154"/>
        <v>504</v>
      </c>
      <c r="K250" s="780">
        <v>145</v>
      </c>
      <c r="L250" s="780">
        <v>1354</v>
      </c>
      <c r="M250" s="780">
        <f t="shared" si="155"/>
        <v>1499</v>
      </c>
      <c r="N250" s="780">
        <v>6</v>
      </c>
      <c r="O250" s="780">
        <v>29</v>
      </c>
      <c r="P250" s="780">
        <f t="shared" si="156"/>
        <v>35</v>
      </c>
      <c r="Q250" s="780">
        <v>2</v>
      </c>
      <c r="R250" s="780">
        <v>34</v>
      </c>
      <c r="S250" s="780">
        <f t="shared" si="157"/>
        <v>36</v>
      </c>
      <c r="T250" s="752">
        <f t="shared" si="158"/>
        <v>423</v>
      </c>
      <c r="U250" s="752">
        <f t="shared" si="150"/>
        <v>1741</v>
      </c>
      <c r="V250" s="752">
        <f t="shared" si="151"/>
        <v>2164</v>
      </c>
      <c r="Y250" s="757" t="str">
        <f>IF(T250='Order of Birth B-7 12 13 14 15'!AA252,"TRUE","FALSE")</f>
        <v>TRUE</v>
      </c>
      <c r="Z250" s="757" t="str">
        <f>IF(U250='Order of Birth B-7 12 13 14 15'!BA252,"TRUE","FALSE")</f>
        <v>TRUE</v>
      </c>
    </row>
    <row r="251" spans="1:26" ht="15.75">
      <c r="A251" s="877" t="s">
        <v>171</v>
      </c>
      <c r="B251" s="780">
        <v>0</v>
      </c>
      <c r="C251" s="780">
        <v>0</v>
      </c>
      <c r="D251" s="780">
        <f t="shared" si="152"/>
        <v>0</v>
      </c>
      <c r="E251" s="780">
        <v>4</v>
      </c>
      <c r="F251" s="780">
        <v>40</v>
      </c>
      <c r="G251" s="780">
        <f t="shared" si="153"/>
        <v>44</v>
      </c>
      <c r="H251" s="780">
        <v>43</v>
      </c>
      <c r="I251" s="780">
        <v>197</v>
      </c>
      <c r="J251" s="780">
        <f t="shared" si="154"/>
        <v>240</v>
      </c>
      <c r="K251" s="780">
        <v>25</v>
      </c>
      <c r="L251" s="780">
        <v>352</v>
      </c>
      <c r="M251" s="780">
        <f t="shared" si="155"/>
        <v>377</v>
      </c>
      <c r="N251" s="780">
        <v>4</v>
      </c>
      <c r="O251" s="780">
        <v>45</v>
      </c>
      <c r="P251" s="780">
        <f t="shared" si="156"/>
        <v>49</v>
      </c>
      <c r="Q251" s="780">
        <v>2</v>
      </c>
      <c r="R251" s="780">
        <v>0</v>
      </c>
      <c r="S251" s="780">
        <f t="shared" si="157"/>
        <v>2</v>
      </c>
      <c r="T251" s="752">
        <f t="shared" si="158"/>
        <v>78</v>
      </c>
      <c r="U251" s="752">
        <f t="shared" si="150"/>
        <v>634</v>
      </c>
      <c r="V251" s="752">
        <f t="shared" si="151"/>
        <v>712</v>
      </c>
      <c r="Y251" s="757" t="str">
        <f>IF(T251='Order of Birth B-7 12 13 14 15'!AA253,"TRUE","FALSE")</f>
        <v>TRUE</v>
      </c>
      <c r="Z251" s="757" t="str">
        <f>IF(U251='Order of Birth B-7 12 13 14 15'!BA253,"TRUE","FALSE")</f>
        <v>TRUE</v>
      </c>
    </row>
    <row r="252" spans="1:26" ht="15.75">
      <c r="A252" s="877" t="s">
        <v>172</v>
      </c>
      <c r="B252" s="780">
        <v>0</v>
      </c>
      <c r="C252" s="780">
        <v>0</v>
      </c>
      <c r="D252" s="780">
        <f t="shared" si="152"/>
        <v>0</v>
      </c>
      <c r="E252" s="780">
        <v>0</v>
      </c>
      <c r="F252" s="780">
        <v>2</v>
      </c>
      <c r="G252" s="780">
        <f t="shared" si="153"/>
        <v>2</v>
      </c>
      <c r="H252" s="780">
        <v>12</v>
      </c>
      <c r="I252" s="780">
        <v>0</v>
      </c>
      <c r="J252" s="780">
        <f t="shared" si="154"/>
        <v>12</v>
      </c>
      <c r="K252" s="780">
        <v>2</v>
      </c>
      <c r="L252" s="780">
        <v>60</v>
      </c>
      <c r="M252" s="780">
        <f t="shared" si="155"/>
        <v>62</v>
      </c>
      <c r="N252" s="780">
        <v>3</v>
      </c>
      <c r="O252" s="780">
        <v>35</v>
      </c>
      <c r="P252" s="780">
        <f t="shared" si="156"/>
        <v>38</v>
      </c>
      <c r="Q252" s="780">
        <v>0</v>
      </c>
      <c r="R252" s="780">
        <v>0</v>
      </c>
      <c r="S252" s="780">
        <f t="shared" si="157"/>
        <v>0</v>
      </c>
      <c r="T252" s="752">
        <f t="shared" si="158"/>
        <v>17</v>
      </c>
      <c r="U252" s="752">
        <f t="shared" si="150"/>
        <v>97</v>
      </c>
      <c r="V252" s="752">
        <f t="shared" si="151"/>
        <v>114</v>
      </c>
      <c r="Y252" s="757" t="str">
        <f>IF(T252='Order of Birth B-7 12 13 14 15'!AA254,"TRUE","FALSE")</f>
        <v>TRUE</v>
      </c>
      <c r="Z252" s="757" t="str">
        <f>IF(U252='Order of Birth B-7 12 13 14 15'!BA254,"TRUE","FALSE")</f>
        <v>TRUE</v>
      </c>
    </row>
    <row r="253" spans="1:26" ht="15.75">
      <c r="A253" s="877" t="s">
        <v>617</v>
      </c>
      <c r="B253" s="780">
        <v>0</v>
      </c>
      <c r="C253" s="780">
        <v>0</v>
      </c>
      <c r="D253" s="780">
        <f t="shared" si="152"/>
        <v>0</v>
      </c>
      <c r="E253" s="780">
        <v>0</v>
      </c>
      <c r="F253" s="780">
        <v>0</v>
      </c>
      <c r="G253" s="780">
        <f t="shared" si="153"/>
        <v>0</v>
      </c>
      <c r="H253" s="780">
        <v>0</v>
      </c>
      <c r="I253" s="780">
        <v>0</v>
      </c>
      <c r="J253" s="780">
        <f t="shared" si="154"/>
        <v>0</v>
      </c>
      <c r="K253" s="780">
        <v>1</v>
      </c>
      <c r="L253" s="780">
        <v>0</v>
      </c>
      <c r="M253" s="780">
        <f t="shared" si="155"/>
        <v>1</v>
      </c>
      <c r="N253" s="780">
        <v>0</v>
      </c>
      <c r="O253" s="780">
        <v>5</v>
      </c>
      <c r="P253" s="780">
        <f t="shared" si="156"/>
        <v>5</v>
      </c>
      <c r="Q253" s="780">
        <v>0</v>
      </c>
      <c r="R253" s="780">
        <v>26</v>
      </c>
      <c r="S253" s="780">
        <f t="shared" si="157"/>
        <v>26</v>
      </c>
      <c r="T253" s="752">
        <f t="shared" si="158"/>
        <v>1</v>
      </c>
      <c r="U253" s="752">
        <f t="shared" si="150"/>
        <v>31</v>
      </c>
      <c r="V253" s="752">
        <f t="shared" si="151"/>
        <v>32</v>
      </c>
      <c r="Y253" s="757" t="str">
        <f>IF(T253='Order of Birth B-7 12 13 14 15'!AA255,"TRUE","FALSE")</f>
        <v>TRUE</v>
      </c>
      <c r="Z253" s="757" t="str">
        <f>IF(U253='Order of Birth B-7 12 13 14 15'!BA255,"TRUE","FALSE")</f>
        <v>TRUE</v>
      </c>
    </row>
    <row r="254" spans="1:26" ht="15.75">
      <c r="A254" s="877" t="s">
        <v>616</v>
      </c>
      <c r="B254" s="780"/>
      <c r="C254" s="780"/>
      <c r="D254" s="780">
        <f t="shared" si="152"/>
        <v>0</v>
      </c>
      <c r="E254" s="780"/>
      <c r="F254" s="780"/>
      <c r="G254" s="780">
        <f t="shared" si="153"/>
        <v>0</v>
      </c>
      <c r="H254" s="780"/>
      <c r="I254" s="780"/>
      <c r="J254" s="780">
        <f t="shared" si="154"/>
        <v>0</v>
      </c>
      <c r="K254" s="780"/>
      <c r="L254" s="780"/>
      <c r="M254" s="780">
        <f t="shared" si="155"/>
        <v>0</v>
      </c>
      <c r="N254" s="780"/>
      <c r="O254" s="780"/>
      <c r="P254" s="780">
        <f t="shared" si="156"/>
        <v>0</v>
      </c>
      <c r="Q254" s="780"/>
      <c r="R254" s="780"/>
      <c r="S254" s="780">
        <f t="shared" si="157"/>
        <v>0</v>
      </c>
      <c r="T254" s="752">
        <f t="shared" si="158"/>
        <v>0</v>
      </c>
      <c r="U254" s="752">
        <f t="shared" si="150"/>
        <v>0</v>
      </c>
      <c r="V254" s="752">
        <f t="shared" si="151"/>
        <v>0</v>
      </c>
      <c r="Y254" s="757"/>
      <c r="Z254" s="757"/>
    </row>
    <row r="255" spans="1:26" ht="16.5" thickBot="1">
      <c r="A255" s="878" t="s">
        <v>6</v>
      </c>
      <c r="B255" s="780">
        <f t="shared" ref="B255:V255" si="159">SUM(B246:B254)</f>
        <v>10</v>
      </c>
      <c r="C255" s="780">
        <f t="shared" si="159"/>
        <v>133</v>
      </c>
      <c r="D255" s="780">
        <f t="shared" si="159"/>
        <v>143</v>
      </c>
      <c r="E255" s="780">
        <f t="shared" si="159"/>
        <v>171</v>
      </c>
      <c r="F255" s="780">
        <f t="shared" si="159"/>
        <v>517</v>
      </c>
      <c r="G255" s="780">
        <f t="shared" si="159"/>
        <v>688</v>
      </c>
      <c r="H255" s="780">
        <f t="shared" si="159"/>
        <v>1810</v>
      </c>
      <c r="I255" s="780">
        <f t="shared" si="159"/>
        <v>4797</v>
      </c>
      <c r="J255" s="780">
        <f t="shared" si="159"/>
        <v>6607</v>
      </c>
      <c r="K255" s="780">
        <f t="shared" si="159"/>
        <v>678</v>
      </c>
      <c r="L255" s="780">
        <f t="shared" si="159"/>
        <v>3839</v>
      </c>
      <c r="M255" s="780">
        <f t="shared" si="159"/>
        <v>4517</v>
      </c>
      <c r="N255" s="780">
        <f t="shared" si="159"/>
        <v>22</v>
      </c>
      <c r="O255" s="780">
        <f t="shared" si="159"/>
        <v>154</v>
      </c>
      <c r="P255" s="780">
        <f t="shared" si="159"/>
        <v>176</v>
      </c>
      <c r="Q255" s="780">
        <f t="shared" si="159"/>
        <v>4</v>
      </c>
      <c r="R255" s="780">
        <f t="shared" si="159"/>
        <v>60</v>
      </c>
      <c r="S255" s="780">
        <f t="shared" si="159"/>
        <v>64</v>
      </c>
      <c r="T255" s="780">
        <f t="shared" si="159"/>
        <v>2695</v>
      </c>
      <c r="U255" s="780">
        <f t="shared" si="159"/>
        <v>9500</v>
      </c>
      <c r="V255" s="780">
        <f t="shared" si="159"/>
        <v>12195</v>
      </c>
      <c r="Y255" s="757" t="str">
        <f>IF(T255='Order of Birth B-7 12 13 14 15'!AA256,"TRUE","FALSE")</f>
        <v>TRUE</v>
      </c>
      <c r="Z255" s="757" t="str">
        <f>IF(U255='Order of Birth B-7 12 13 14 15'!BA256,"TRUE","FALSE")</f>
        <v>TRUE</v>
      </c>
    </row>
    <row r="256" spans="1:26" ht="15.75" thickBot="1"/>
    <row r="257" spans="1:26" ht="26.25">
      <c r="A257" s="880" t="s">
        <v>618</v>
      </c>
      <c r="B257" s="872"/>
      <c r="C257" s="872"/>
      <c r="D257" s="872"/>
      <c r="E257" s="872"/>
      <c r="F257" s="872"/>
      <c r="G257" s="872"/>
      <c r="H257" s="872"/>
      <c r="I257" s="872"/>
      <c r="J257" s="872"/>
      <c r="K257" s="872"/>
      <c r="L257" s="872"/>
      <c r="M257" s="872"/>
      <c r="N257" s="872"/>
      <c r="O257" s="872"/>
      <c r="P257" s="872"/>
      <c r="Q257" s="872"/>
      <c r="R257" s="872"/>
      <c r="S257" s="872"/>
      <c r="T257" s="872"/>
      <c r="U257" s="873" t="s">
        <v>72</v>
      </c>
      <c r="V257" s="874"/>
    </row>
    <row r="258" spans="1:26" ht="24.75" customHeight="1">
      <c r="A258" s="1478" t="s">
        <v>615</v>
      </c>
      <c r="B258" s="1479"/>
      <c r="C258" s="1479"/>
      <c r="D258" s="1479"/>
      <c r="E258" s="1479"/>
      <c r="F258" s="1479"/>
      <c r="G258" s="1479"/>
      <c r="H258" s="1479"/>
      <c r="I258" s="1479"/>
      <c r="J258" s="1479"/>
      <c r="K258" s="1479"/>
      <c r="L258" s="1479"/>
      <c r="M258" s="1479"/>
      <c r="N258" s="1479"/>
      <c r="O258" s="1479"/>
      <c r="P258" s="1479"/>
      <c r="Q258" s="1479"/>
      <c r="R258" s="1479"/>
      <c r="S258" s="1479"/>
      <c r="T258" s="1479"/>
      <c r="U258" s="1479"/>
      <c r="V258" s="1480"/>
    </row>
    <row r="259" spans="1:26">
      <c r="A259" s="1481" t="s">
        <v>310</v>
      </c>
      <c r="B259" s="1482"/>
      <c r="C259" s="1482"/>
      <c r="D259" s="1482"/>
      <c r="E259" s="1482"/>
      <c r="F259" s="1482"/>
      <c r="G259" s="1482"/>
      <c r="H259" s="1482"/>
      <c r="I259" s="1482"/>
      <c r="J259" s="1482"/>
      <c r="K259" s="1482"/>
      <c r="L259" s="1482"/>
      <c r="M259" s="1482"/>
      <c r="N259" s="1482"/>
      <c r="O259" s="1482"/>
      <c r="P259" s="1482"/>
      <c r="Q259" s="1482"/>
      <c r="R259" s="1482"/>
      <c r="S259" s="1482"/>
      <c r="T259" s="1482"/>
      <c r="U259" s="1482"/>
      <c r="V259" s="1483"/>
    </row>
    <row r="260" spans="1:26">
      <c r="A260" s="1484" t="s">
        <v>165</v>
      </c>
      <c r="B260" s="1482" t="s">
        <v>312</v>
      </c>
      <c r="C260" s="1482"/>
      <c r="D260" s="1482"/>
      <c r="E260" s="1482" t="s">
        <v>313</v>
      </c>
      <c r="F260" s="1482"/>
      <c r="G260" s="1482"/>
      <c r="H260" s="1482" t="s">
        <v>314</v>
      </c>
      <c r="I260" s="1482"/>
      <c r="J260" s="1482"/>
      <c r="K260" s="1482" t="s">
        <v>315</v>
      </c>
      <c r="L260" s="1482"/>
      <c r="M260" s="1482"/>
      <c r="N260" s="1482" t="s">
        <v>316</v>
      </c>
      <c r="O260" s="1482"/>
      <c r="P260" s="1482"/>
      <c r="Q260" s="1475" t="s">
        <v>616</v>
      </c>
      <c r="R260" s="1476"/>
      <c r="S260" s="1477"/>
      <c r="T260" s="1482" t="s">
        <v>6</v>
      </c>
      <c r="U260" s="1482"/>
      <c r="V260" s="1483"/>
    </row>
    <row r="261" spans="1:26">
      <c r="A261" s="1485"/>
      <c r="B261" s="875" t="s">
        <v>233</v>
      </c>
      <c r="C261" s="875" t="s">
        <v>232</v>
      </c>
      <c r="D261" s="875" t="s">
        <v>234</v>
      </c>
      <c r="E261" s="875" t="s">
        <v>233</v>
      </c>
      <c r="F261" s="875" t="s">
        <v>232</v>
      </c>
      <c r="G261" s="875" t="s">
        <v>234</v>
      </c>
      <c r="H261" s="875" t="s">
        <v>233</v>
      </c>
      <c r="I261" s="875" t="s">
        <v>232</v>
      </c>
      <c r="J261" s="875" t="s">
        <v>234</v>
      </c>
      <c r="K261" s="875" t="s">
        <v>233</v>
      </c>
      <c r="L261" s="875" t="s">
        <v>232</v>
      </c>
      <c r="M261" s="875" t="s">
        <v>234</v>
      </c>
      <c r="N261" s="875" t="s">
        <v>233</v>
      </c>
      <c r="O261" s="875" t="s">
        <v>232</v>
      </c>
      <c r="P261" s="875" t="s">
        <v>234</v>
      </c>
      <c r="Q261" s="875" t="s">
        <v>233</v>
      </c>
      <c r="R261" s="875" t="s">
        <v>232</v>
      </c>
      <c r="S261" s="875" t="s">
        <v>234</v>
      </c>
      <c r="T261" s="875" t="s">
        <v>233</v>
      </c>
      <c r="U261" s="875" t="s">
        <v>232</v>
      </c>
      <c r="V261" s="876" t="s">
        <v>234</v>
      </c>
    </row>
    <row r="262" spans="1:26" ht="15.75">
      <c r="A262" s="877" t="s">
        <v>183</v>
      </c>
      <c r="B262" s="780">
        <v>0</v>
      </c>
      <c r="C262" s="780">
        <v>0</v>
      </c>
      <c r="D262" s="780">
        <f>B262+C262</f>
        <v>0</v>
      </c>
      <c r="E262" s="780">
        <v>0</v>
      </c>
      <c r="F262" s="780">
        <v>0</v>
      </c>
      <c r="G262" s="780">
        <f>E262+F262</f>
        <v>0</v>
      </c>
      <c r="H262" s="780">
        <v>0</v>
      </c>
      <c r="I262" s="780">
        <v>0</v>
      </c>
      <c r="J262" s="780">
        <f>H262+I262</f>
        <v>0</v>
      </c>
      <c r="K262" s="780">
        <v>0</v>
      </c>
      <c r="L262" s="780">
        <v>0</v>
      </c>
      <c r="M262" s="780">
        <f>K262+L262</f>
        <v>0</v>
      </c>
      <c r="N262" s="780">
        <v>0</v>
      </c>
      <c r="O262" s="780">
        <v>0</v>
      </c>
      <c r="P262" s="780">
        <f>N262+O262</f>
        <v>0</v>
      </c>
      <c r="Q262" s="780">
        <v>0</v>
      </c>
      <c r="R262" s="780">
        <v>0</v>
      </c>
      <c r="S262" s="780">
        <f>Q262+R262</f>
        <v>0</v>
      </c>
      <c r="T262" s="752">
        <f>+B262+E262+H262+K262+N262+Q262</f>
        <v>0</v>
      </c>
      <c r="U262" s="752">
        <f t="shared" ref="U262:U270" si="160">+C262+F262+I262+L262+O262+R262</f>
        <v>0</v>
      </c>
      <c r="V262" s="752">
        <f t="shared" ref="V262:V270" si="161">+D262+G262+J262+M262+P262+S262</f>
        <v>0</v>
      </c>
      <c r="Y262" s="757" t="str">
        <f>IF(T262='Order of Birth B-7 12 13 14 15'!AA264,"TRUE","FALSE")</f>
        <v>TRUE</v>
      </c>
      <c r="Z262" s="757" t="str">
        <f>IF(U262='Order of Birth B-7 12 13 14 15'!BA264,"TRUE","FALSE")</f>
        <v>TRUE</v>
      </c>
    </row>
    <row r="263" spans="1:26" ht="15.75">
      <c r="A263" s="877" t="s">
        <v>167</v>
      </c>
      <c r="B263" s="780">
        <v>0</v>
      </c>
      <c r="C263" s="780">
        <v>0</v>
      </c>
      <c r="D263" s="780">
        <f t="shared" ref="D263:D270" si="162">B263+C263</f>
        <v>0</v>
      </c>
      <c r="E263" s="780">
        <v>0</v>
      </c>
      <c r="F263" s="780">
        <v>0</v>
      </c>
      <c r="G263" s="780">
        <f t="shared" ref="G263:G270" si="163">E263+F263</f>
        <v>0</v>
      </c>
      <c r="H263" s="780">
        <v>0</v>
      </c>
      <c r="I263" s="780">
        <v>0</v>
      </c>
      <c r="J263" s="780">
        <f t="shared" ref="J263:J270" si="164">H263+I263</f>
        <v>0</v>
      </c>
      <c r="K263" s="780">
        <v>0</v>
      </c>
      <c r="L263" s="780">
        <v>0</v>
      </c>
      <c r="M263" s="780">
        <f t="shared" ref="M263:M270" si="165">K263+L263</f>
        <v>0</v>
      </c>
      <c r="N263" s="780">
        <v>0</v>
      </c>
      <c r="O263" s="780">
        <v>0</v>
      </c>
      <c r="P263" s="780">
        <f t="shared" ref="P263:P270" si="166">N263+O263</f>
        <v>0</v>
      </c>
      <c r="Q263" s="780">
        <v>0</v>
      </c>
      <c r="R263" s="780">
        <v>0</v>
      </c>
      <c r="S263" s="780">
        <f t="shared" ref="S263:S270" si="167">Q263+R263</f>
        <v>0</v>
      </c>
      <c r="T263" s="752">
        <f t="shared" ref="T263:T270" si="168">+B263+E263+H263+K263+N263+Q263</f>
        <v>0</v>
      </c>
      <c r="U263" s="752">
        <f t="shared" si="160"/>
        <v>0</v>
      </c>
      <c r="V263" s="752">
        <f t="shared" si="161"/>
        <v>0</v>
      </c>
      <c r="Y263" s="757" t="str">
        <f>IF(T263='Order of Birth B-7 12 13 14 15'!AA265,"TRUE","FALSE")</f>
        <v>TRUE</v>
      </c>
      <c r="Z263" s="757" t="str">
        <f>IF(U263='Order of Birth B-7 12 13 14 15'!BA265,"TRUE","FALSE")</f>
        <v>TRUE</v>
      </c>
    </row>
    <row r="264" spans="1:26" ht="15.75">
      <c r="A264" s="877" t="s">
        <v>168</v>
      </c>
      <c r="B264" s="780">
        <v>38</v>
      </c>
      <c r="C264" s="780">
        <v>45</v>
      </c>
      <c r="D264" s="780">
        <f t="shared" si="162"/>
        <v>83</v>
      </c>
      <c r="E264" s="780">
        <v>395</v>
      </c>
      <c r="F264" s="780">
        <v>118</v>
      </c>
      <c r="G264" s="780">
        <f t="shared" si="163"/>
        <v>513</v>
      </c>
      <c r="H264" s="780">
        <v>419</v>
      </c>
      <c r="I264" s="780">
        <v>1964</v>
      </c>
      <c r="J264" s="780">
        <f t="shared" si="164"/>
        <v>2383</v>
      </c>
      <c r="K264" s="780">
        <v>148</v>
      </c>
      <c r="L264" s="780">
        <v>668</v>
      </c>
      <c r="M264" s="780">
        <f t="shared" si="165"/>
        <v>816</v>
      </c>
      <c r="N264" s="780">
        <v>0</v>
      </c>
      <c r="O264" s="780">
        <v>0</v>
      </c>
      <c r="P264" s="780">
        <f t="shared" si="166"/>
        <v>0</v>
      </c>
      <c r="Q264" s="780">
        <v>26</v>
      </c>
      <c r="R264" s="780">
        <v>29</v>
      </c>
      <c r="S264" s="780">
        <f t="shared" si="167"/>
        <v>55</v>
      </c>
      <c r="T264" s="752">
        <f t="shared" si="168"/>
        <v>1026</v>
      </c>
      <c r="U264" s="752">
        <f t="shared" si="160"/>
        <v>2824</v>
      </c>
      <c r="V264" s="752">
        <f t="shared" si="161"/>
        <v>3850</v>
      </c>
      <c r="Y264" s="757" t="str">
        <f>IF(T264='Order of Birth B-7 12 13 14 15'!AA266,"TRUE","FALSE")</f>
        <v>TRUE</v>
      </c>
      <c r="Z264" s="757" t="str">
        <f>IF(U264='Order of Birth B-7 12 13 14 15'!BA266,"TRUE","FALSE")</f>
        <v>TRUE</v>
      </c>
    </row>
    <row r="265" spans="1:26" ht="15.75">
      <c r="A265" s="877" t="s">
        <v>169</v>
      </c>
      <c r="B265" s="780">
        <v>49</v>
      </c>
      <c r="C265" s="780">
        <v>20</v>
      </c>
      <c r="D265" s="780">
        <f t="shared" si="162"/>
        <v>69</v>
      </c>
      <c r="E265" s="780">
        <v>201</v>
      </c>
      <c r="F265" s="780">
        <v>52</v>
      </c>
      <c r="G265" s="780">
        <f t="shared" si="163"/>
        <v>253</v>
      </c>
      <c r="H265" s="780">
        <v>636</v>
      </c>
      <c r="I265" s="780">
        <v>1255</v>
      </c>
      <c r="J265" s="780">
        <f t="shared" si="164"/>
        <v>1891</v>
      </c>
      <c r="K265" s="780">
        <v>162</v>
      </c>
      <c r="L265" s="780">
        <v>2701</v>
      </c>
      <c r="M265" s="780">
        <f t="shared" si="165"/>
        <v>2863</v>
      </c>
      <c r="N265" s="780">
        <v>0</v>
      </c>
      <c r="O265" s="780">
        <v>0</v>
      </c>
      <c r="P265" s="780">
        <f t="shared" si="166"/>
        <v>0</v>
      </c>
      <c r="Q265" s="780">
        <v>24</v>
      </c>
      <c r="R265" s="780">
        <v>37</v>
      </c>
      <c r="S265" s="780">
        <f t="shared" si="167"/>
        <v>61</v>
      </c>
      <c r="T265" s="752">
        <f t="shared" si="168"/>
        <v>1072</v>
      </c>
      <c r="U265" s="752">
        <f t="shared" si="160"/>
        <v>4065</v>
      </c>
      <c r="V265" s="752">
        <f t="shared" si="161"/>
        <v>5137</v>
      </c>
      <c r="Y265" s="757" t="str">
        <f>IF(T265='Order of Birth B-7 12 13 14 15'!AA267,"TRUE","FALSE")</f>
        <v>TRUE</v>
      </c>
      <c r="Z265" s="757" t="str">
        <f>IF(U265='Order of Birth B-7 12 13 14 15'!BA267,"TRUE","FALSE")</f>
        <v>TRUE</v>
      </c>
    </row>
    <row r="266" spans="1:26" ht="15.75">
      <c r="A266" s="877" t="s">
        <v>170</v>
      </c>
      <c r="B266" s="780">
        <v>25</v>
      </c>
      <c r="C266" s="780">
        <v>23</v>
      </c>
      <c r="D266" s="780">
        <f t="shared" si="162"/>
        <v>48</v>
      </c>
      <c r="E266" s="780">
        <v>87</v>
      </c>
      <c r="F266" s="780">
        <v>97</v>
      </c>
      <c r="G266" s="780">
        <f t="shared" si="163"/>
        <v>184</v>
      </c>
      <c r="H266" s="780">
        <v>481</v>
      </c>
      <c r="I266" s="780">
        <v>625</v>
      </c>
      <c r="J266" s="780">
        <f t="shared" si="164"/>
        <v>1106</v>
      </c>
      <c r="K266" s="780">
        <v>85</v>
      </c>
      <c r="L266" s="780">
        <v>824</v>
      </c>
      <c r="M266" s="780">
        <f t="shared" si="165"/>
        <v>909</v>
      </c>
      <c r="N266" s="780">
        <v>0</v>
      </c>
      <c r="O266" s="780">
        <v>0</v>
      </c>
      <c r="P266" s="780">
        <f t="shared" si="166"/>
        <v>0</v>
      </c>
      <c r="Q266" s="780">
        <v>30</v>
      </c>
      <c r="R266" s="780">
        <v>19</v>
      </c>
      <c r="S266" s="780">
        <f t="shared" si="167"/>
        <v>49</v>
      </c>
      <c r="T266" s="752">
        <f t="shared" si="168"/>
        <v>708</v>
      </c>
      <c r="U266" s="752">
        <f t="shared" si="160"/>
        <v>1588</v>
      </c>
      <c r="V266" s="752">
        <f t="shared" si="161"/>
        <v>2296</v>
      </c>
      <c r="Y266" s="757" t="str">
        <f>IF(T266='Order of Birth B-7 12 13 14 15'!AA268,"TRUE","FALSE")</f>
        <v>TRUE</v>
      </c>
      <c r="Z266" s="757" t="str">
        <f>IF(U266='Order of Birth B-7 12 13 14 15'!BA268,"TRUE","FALSE")</f>
        <v>TRUE</v>
      </c>
    </row>
    <row r="267" spans="1:26" ht="15.75">
      <c r="A267" s="877" t="s">
        <v>171</v>
      </c>
      <c r="B267" s="780">
        <v>19</v>
      </c>
      <c r="C267" s="780">
        <v>0</v>
      </c>
      <c r="D267" s="780">
        <f t="shared" si="162"/>
        <v>19</v>
      </c>
      <c r="E267" s="780">
        <v>37</v>
      </c>
      <c r="F267" s="780">
        <v>2</v>
      </c>
      <c r="G267" s="780">
        <f t="shared" si="163"/>
        <v>39</v>
      </c>
      <c r="H267" s="780">
        <v>205</v>
      </c>
      <c r="I267" s="780">
        <v>333</v>
      </c>
      <c r="J267" s="780">
        <f t="shared" si="164"/>
        <v>538</v>
      </c>
      <c r="K267" s="780">
        <v>31</v>
      </c>
      <c r="L267" s="780">
        <v>25</v>
      </c>
      <c r="M267" s="780">
        <f t="shared" si="165"/>
        <v>56</v>
      </c>
      <c r="N267" s="780">
        <v>0</v>
      </c>
      <c r="O267" s="780">
        <v>0</v>
      </c>
      <c r="P267" s="780">
        <f t="shared" si="166"/>
        <v>0</v>
      </c>
      <c r="Q267" s="780">
        <v>0</v>
      </c>
      <c r="R267" s="780">
        <v>0</v>
      </c>
      <c r="S267" s="780">
        <f t="shared" si="167"/>
        <v>0</v>
      </c>
      <c r="T267" s="752">
        <f t="shared" si="168"/>
        <v>292</v>
      </c>
      <c r="U267" s="752">
        <f t="shared" si="160"/>
        <v>360</v>
      </c>
      <c r="V267" s="752">
        <f t="shared" si="161"/>
        <v>652</v>
      </c>
      <c r="Y267" s="757" t="str">
        <f>IF(T267='Order of Birth B-7 12 13 14 15'!AA269,"TRUE","FALSE")</f>
        <v>TRUE</v>
      </c>
      <c r="Z267" s="757" t="str">
        <f>IF(U267='Order of Birth B-7 12 13 14 15'!BA269,"TRUE","FALSE")</f>
        <v>TRUE</v>
      </c>
    </row>
    <row r="268" spans="1:26" ht="15.75">
      <c r="A268" s="877" t="s">
        <v>172</v>
      </c>
      <c r="B268" s="780">
        <v>0</v>
      </c>
      <c r="C268" s="780">
        <v>0</v>
      </c>
      <c r="D268" s="780">
        <f t="shared" si="162"/>
        <v>0</v>
      </c>
      <c r="E268" s="780">
        <v>0</v>
      </c>
      <c r="F268" s="780">
        <v>0</v>
      </c>
      <c r="G268" s="780">
        <f t="shared" si="163"/>
        <v>0</v>
      </c>
      <c r="H268" s="780">
        <v>2</v>
      </c>
      <c r="I268" s="780">
        <v>18</v>
      </c>
      <c r="J268" s="780">
        <f t="shared" si="164"/>
        <v>20</v>
      </c>
      <c r="K268" s="780">
        <v>0</v>
      </c>
      <c r="L268" s="780">
        <v>2</v>
      </c>
      <c r="M268" s="780">
        <f t="shared" si="165"/>
        <v>2</v>
      </c>
      <c r="N268" s="780">
        <v>0</v>
      </c>
      <c r="O268" s="780">
        <v>0</v>
      </c>
      <c r="P268" s="780">
        <f t="shared" si="166"/>
        <v>0</v>
      </c>
      <c r="Q268" s="780">
        <v>0</v>
      </c>
      <c r="R268" s="780">
        <v>0</v>
      </c>
      <c r="S268" s="780">
        <f t="shared" si="167"/>
        <v>0</v>
      </c>
      <c r="T268" s="752">
        <f t="shared" si="168"/>
        <v>2</v>
      </c>
      <c r="U268" s="752">
        <f t="shared" si="160"/>
        <v>20</v>
      </c>
      <c r="V268" s="752">
        <f t="shared" si="161"/>
        <v>22</v>
      </c>
      <c r="Y268" s="757" t="str">
        <f>IF(T268='Order of Birth B-7 12 13 14 15'!AA270,"TRUE","FALSE")</f>
        <v>TRUE</v>
      </c>
      <c r="Z268" s="757" t="str">
        <f>IF(U268='Order of Birth B-7 12 13 14 15'!BA270,"TRUE","FALSE")</f>
        <v>TRUE</v>
      </c>
    </row>
    <row r="269" spans="1:26" ht="15.75">
      <c r="A269" s="877" t="s">
        <v>617</v>
      </c>
      <c r="B269" s="780">
        <v>0</v>
      </c>
      <c r="C269" s="780">
        <v>0</v>
      </c>
      <c r="D269" s="780">
        <f t="shared" si="162"/>
        <v>0</v>
      </c>
      <c r="E269" s="780">
        <v>0</v>
      </c>
      <c r="F269" s="780">
        <v>0</v>
      </c>
      <c r="G269" s="780">
        <f t="shared" si="163"/>
        <v>0</v>
      </c>
      <c r="H269" s="780">
        <v>0</v>
      </c>
      <c r="I269" s="780">
        <v>0</v>
      </c>
      <c r="J269" s="780">
        <f t="shared" si="164"/>
        <v>0</v>
      </c>
      <c r="K269" s="780">
        <v>0</v>
      </c>
      <c r="L269" s="780">
        <v>0</v>
      </c>
      <c r="M269" s="780">
        <f t="shared" si="165"/>
        <v>0</v>
      </c>
      <c r="N269" s="780">
        <v>0</v>
      </c>
      <c r="O269" s="780">
        <v>0</v>
      </c>
      <c r="P269" s="780">
        <f t="shared" si="166"/>
        <v>0</v>
      </c>
      <c r="Q269" s="780">
        <v>0</v>
      </c>
      <c r="R269" s="780">
        <v>0</v>
      </c>
      <c r="S269" s="780">
        <f t="shared" si="167"/>
        <v>0</v>
      </c>
      <c r="T269" s="752">
        <f t="shared" si="168"/>
        <v>0</v>
      </c>
      <c r="U269" s="752">
        <f t="shared" si="160"/>
        <v>0</v>
      </c>
      <c r="V269" s="752">
        <f t="shared" si="161"/>
        <v>0</v>
      </c>
      <c r="Y269" s="757" t="str">
        <f>IF(T269='Order of Birth B-7 12 13 14 15'!AA271,"TRUE","FALSE")</f>
        <v>TRUE</v>
      </c>
      <c r="Z269" s="757" t="str">
        <f>IF(U269='Order of Birth B-7 12 13 14 15'!BA271,"TRUE","FALSE")</f>
        <v>TRUE</v>
      </c>
    </row>
    <row r="270" spans="1:26" ht="15.75">
      <c r="A270" s="877" t="s">
        <v>616</v>
      </c>
      <c r="B270" s="780"/>
      <c r="C270" s="780"/>
      <c r="D270" s="780">
        <f t="shared" si="162"/>
        <v>0</v>
      </c>
      <c r="E270" s="780"/>
      <c r="F270" s="780"/>
      <c r="G270" s="780">
        <f t="shared" si="163"/>
        <v>0</v>
      </c>
      <c r="H270" s="780"/>
      <c r="I270" s="780"/>
      <c r="J270" s="780">
        <f t="shared" si="164"/>
        <v>0</v>
      </c>
      <c r="K270" s="780"/>
      <c r="L270" s="780"/>
      <c r="M270" s="780">
        <f t="shared" si="165"/>
        <v>0</v>
      </c>
      <c r="N270" s="780"/>
      <c r="O270" s="780"/>
      <c r="P270" s="780">
        <f t="shared" si="166"/>
        <v>0</v>
      </c>
      <c r="Q270" s="780"/>
      <c r="R270" s="780"/>
      <c r="S270" s="780">
        <f t="shared" si="167"/>
        <v>0</v>
      </c>
      <c r="T270" s="752">
        <f t="shared" si="168"/>
        <v>0</v>
      </c>
      <c r="U270" s="752">
        <f t="shared" si="160"/>
        <v>0</v>
      </c>
      <c r="V270" s="752">
        <f t="shared" si="161"/>
        <v>0</v>
      </c>
      <c r="Y270" s="757"/>
      <c r="Z270" s="757"/>
    </row>
    <row r="271" spans="1:26" ht="16.5" thickBot="1">
      <c r="A271" s="878" t="s">
        <v>6</v>
      </c>
      <c r="B271" s="780">
        <f t="shared" ref="B271:V271" si="169">SUM(B262:B270)</f>
        <v>131</v>
      </c>
      <c r="C271" s="780">
        <f t="shared" si="169"/>
        <v>88</v>
      </c>
      <c r="D271" s="780">
        <f t="shared" si="169"/>
        <v>219</v>
      </c>
      <c r="E271" s="780">
        <f t="shared" si="169"/>
        <v>720</v>
      </c>
      <c r="F271" s="780">
        <f t="shared" si="169"/>
        <v>269</v>
      </c>
      <c r="G271" s="780">
        <f t="shared" si="169"/>
        <v>989</v>
      </c>
      <c r="H271" s="780">
        <f t="shared" si="169"/>
        <v>1743</v>
      </c>
      <c r="I271" s="780">
        <f t="shared" si="169"/>
        <v>4195</v>
      </c>
      <c r="J271" s="780">
        <f t="shared" si="169"/>
        <v>5938</v>
      </c>
      <c r="K271" s="780">
        <f t="shared" si="169"/>
        <v>426</v>
      </c>
      <c r="L271" s="780">
        <f t="shared" si="169"/>
        <v>4220</v>
      </c>
      <c r="M271" s="780">
        <f t="shared" si="169"/>
        <v>4646</v>
      </c>
      <c r="N271" s="780">
        <f t="shared" si="169"/>
        <v>0</v>
      </c>
      <c r="O271" s="780">
        <f t="shared" si="169"/>
        <v>0</v>
      </c>
      <c r="P271" s="780">
        <f t="shared" si="169"/>
        <v>0</v>
      </c>
      <c r="Q271" s="780">
        <f t="shared" si="169"/>
        <v>80</v>
      </c>
      <c r="R271" s="780">
        <f t="shared" si="169"/>
        <v>85</v>
      </c>
      <c r="S271" s="780">
        <f t="shared" si="169"/>
        <v>165</v>
      </c>
      <c r="T271" s="780">
        <f t="shared" si="169"/>
        <v>3100</v>
      </c>
      <c r="U271" s="780">
        <f t="shared" si="169"/>
        <v>8857</v>
      </c>
      <c r="V271" s="780">
        <f t="shared" si="169"/>
        <v>11957</v>
      </c>
      <c r="Y271" s="757" t="str">
        <f>IF(T271='Order of Birth B-7 12 13 14 15'!AA272,"TRUE","FALSE")</f>
        <v>TRUE</v>
      </c>
      <c r="Z271" s="757" t="str">
        <f>IF(U271='Order of Birth B-7 12 13 14 15'!BA272,"TRUE","FALSE")</f>
        <v>TRUE</v>
      </c>
    </row>
    <row r="272" spans="1:26" ht="15.75" thickBot="1"/>
    <row r="273" spans="1:26" ht="26.25">
      <c r="A273" s="871" t="s">
        <v>618</v>
      </c>
      <c r="B273" s="872"/>
      <c r="C273" s="872"/>
      <c r="D273" s="872"/>
      <c r="E273" s="872"/>
      <c r="F273" s="872"/>
      <c r="G273" s="872"/>
      <c r="H273" s="872"/>
      <c r="I273" s="872"/>
      <c r="J273" s="872"/>
      <c r="K273" s="872"/>
      <c r="L273" s="872"/>
      <c r="M273" s="872"/>
      <c r="N273" s="872"/>
      <c r="O273" s="872"/>
      <c r="P273" s="872"/>
      <c r="Q273" s="872"/>
      <c r="R273" s="872"/>
      <c r="S273" s="872"/>
      <c r="T273" s="872"/>
      <c r="U273" s="873" t="s">
        <v>74</v>
      </c>
      <c r="V273" s="874"/>
    </row>
    <row r="274" spans="1:26" ht="32.25" customHeight="1">
      <c r="A274" s="1478" t="s">
        <v>615</v>
      </c>
      <c r="B274" s="1479"/>
      <c r="C274" s="1479"/>
      <c r="D274" s="1479"/>
      <c r="E274" s="1479"/>
      <c r="F274" s="1479"/>
      <c r="G274" s="1479"/>
      <c r="H274" s="1479"/>
      <c r="I274" s="1479"/>
      <c r="J274" s="1479"/>
      <c r="K274" s="1479"/>
      <c r="L274" s="1479"/>
      <c r="M274" s="1479"/>
      <c r="N274" s="1479"/>
      <c r="O274" s="1479"/>
      <c r="P274" s="1479"/>
      <c r="Q274" s="1479"/>
      <c r="R274" s="1479"/>
      <c r="S274" s="1479"/>
      <c r="T274" s="1479"/>
      <c r="U274" s="1479"/>
      <c r="V274" s="1480"/>
    </row>
    <row r="275" spans="1:26">
      <c r="A275" s="1481" t="s">
        <v>310</v>
      </c>
      <c r="B275" s="1482"/>
      <c r="C275" s="1482"/>
      <c r="D275" s="1482"/>
      <c r="E275" s="1482"/>
      <c r="F275" s="1482"/>
      <c r="G275" s="1482"/>
      <c r="H275" s="1482"/>
      <c r="I275" s="1482"/>
      <c r="J275" s="1482"/>
      <c r="K275" s="1482"/>
      <c r="L275" s="1482"/>
      <c r="M275" s="1482"/>
      <c r="N275" s="1482"/>
      <c r="O275" s="1482"/>
      <c r="P275" s="1482"/>
      <c r="Q275" s="1482"/>
      <c r="R275" s="1482"/>
      <c r="S275" s="1482"/>
      <c r="T275" s="1482"/>
      <c r="U275" s="1482"/>
      <c r="V275" s="1483"/>
    </row>
    <row r="276" spans="1:26">
      <c r="A276" s="1484" t="s">
        <v>165</v>
      </c>
      <c r="B276" s="1482" t="s">
        <v>312</v>
      </c>
      <c r="C276" s="1482"/>
      <c r="D276" s="1482"/>
      <c r="E276" s="1482" t="s">
        <v>313</v>
      </c>
      <c r="F276" s="1482"/>
      <c r="G276" s="1482"/>
      <c r="H276" s="1482" t="s">
        <v>314</v>
      </c>
      <c r="I276" s="1482"/>
      <c r="J276" s="1482"/>
      <c r="K276" s="1482" t="s">
        <v>315</v>
      </c>
      <c r="L276" s="1482"/>
      <c r="M276" s="1482"/>
      <c r="N276" s="1482" t="s">
        <v>316</v>
      </c>
      <c r="O276" s="1482"/>
      <c r="P276" s="1482"/>
      <c r="Q276" s="1475" t="s">
        <v>616</v>
      </c>
      <c r="R276" s="1476"/>
      <c r="S276" s="1477"/>
      <c r="T276" s="1482" t="s">
        <v>6</v>
      </c>
      <c r="U276" s="1482"/>
      <c r="V276" s="1483"/>
    </row>
    <row r="277" spans="1:26">
      <c r="A277" s="1485"/>
      <c r="B277" s="875" t="s">
        <v>233</v>
      </c>
      <c r="C277" s="875" t="s">
        <v>232</v>
      </c>
      <c r="D277" s="875" t="s">
        <v>234</v>
      </c>
      <c r="E277" s="875" t="s">
        <v>233</v>
      </c>
      <c r="F277" s="875" t="s">
        <v>232</v>
      </c>
      <c r="G277" s="875" t="s">
        <v>234</v>
      </c>
      <c r="H277" s="875" t="s">
        <v>233</v>
      </c>
      <c r="I277" s="875" t="s">
        <v>232</v>
      </c>
      <c r="J277" s="875" t="s">
        <v>234</v>
      </c>
      <c r="K277" s="875" t="s">
        <v>233</v>
      </c>
      <c r="L277" s="875" t="s">
        <v>232</v>
      </c>
      <c r="M277" s="875" t="s">
        <v>234</v>
      </c>
      <c r="N277" s="875" t="s">
        <v>233</v>
      </c>
      <c r="O277" s="875" t="s">
        <v>232</v>
      </c>
      <c r="P277" s="875" t="s">
        <v>234</v>
      </c>
      <c r="Q277" s="875" t="s">
        <v>233</v>
      </c>
      <c r="R277" s="875" t="s">
        <v>232</v>
      </c>
      <c r="S277" s="875" t="s">
        <v>234</v>
      </c>
      <c r="T277" s="875" t="s">
        <v>233</v>
      </c>
      <c r="U277" s="875" t="s">
        <v>232</v>
      </c>
      <c r="V277" s="876" t="s">
        <v>234</v>
      </c>
    </row>
    <row r="278" spans="1:26" ht="15.75">
      <c r="A278" s="877" t="s">
        <v>183</v>
      </c>
      <c r="B278" s="780"/>
      <c r="C278" s="780"/>
      <c r="D278" s="780">
        <f>B278+C278</f>
        <v>0</v>
      </c>
      <c r="E278" s="780">
        <v>0</v>
      </c>
      <c r="F278" s="780"/>
      <c r="G278" s="780">
        <f>E278+F278</f>
        <v>0</v>
      </c>
      <c r="H278" s="780"/>
      <c r="I278" s="780"/>
      <c r="J278" s="780">
        <f>H278+I278</f>
        <v>0</v>
      </c>
      <c r="K278" s="780"/>
      <c r="L278" s="780"/>
      <c r="M278" s="780">
        <f>K278+L278</f>
        <v>0</v>
      </c>
      <c r="N278" s="780">
        <v>0</v>
      </c>
      <c r="O278" s="780"/>
      <c r="P278" s="780">
        <f>N278+O278</f>
        <v>0</v>
      </c>
      <c r="Q278" s="780"/>
      <c r="R278" s="780"/>
      <c r="S278" s="780">
        <f>Q278+R278</f>
        <v>0</v>
      </c>
      <c r="T278" s="752">
        <f>+B278+E278+H278+K278+N278+Q278</f>
        <v>0</v>
      </c>
      <c r="U278" s="752">
        <f t="shared" ref="U278:V278" si="170">+C278+F278+I278+L278+O278+R278</f>
        <v>0</v>
      </c>
      <c r="V278" s="752">
        <f t="shared" si="170"/>
        <v>0</v>
      </c>
      <c r="Y278" s="757" t="str">
        <f>IF(T278='Order of Birth B-7 12 13 14 15'!AA280,"TRUE","FALSE")</f>
        <v>TRUE</v>
      </c>
      <c r="Z278" s="757" t="str">
        <f>IF(U278='Order of Birth B-7 12 13 14 15'!BA280,"TRUE","FALSE")</f>
        <v>TRUE</v>
      </c>
    </row>
    <row r="279" spans="1:26" ht="15.75">
      <c r="A279" s="877" t="s">
        <v>167</v>
      </c>
      <c r="B279" s="780"/>
      <c r="C279" s="780"/>
      <c r="D279" s="780">
        <f t="shared" ref="D279:D286" si="171">B279+C279</f>
        <v>0</v>
      </c>
      <c r="E279" s="780">
        <v>15</v>
      </c>
      <c r="F279" s="780">
        <v>5</v>
      </c>
      <c r="G279" s="780">
        <f t="shared" ref="G279:G286" si="172">E279+F279</f>
        <v>20</v>
      </c>
      <c r="H279" s="780">
        <v>14</v>
      </c>
      <c r="I279" s="780"/>
      <c r="J279" s="780">
        <f t="shared" ref="J279:J286" si="173">H279+I279</f>
        <v>14</v>
      </c>
      <c r="K279" s="780">
        <v>0</v>
      </c>
      <c r="L279" s="780"/>
      <c r="M279" s="780">
        <f t="shared" ref="M279:M286" si="174">K279+L279</f>
        <v>0</v>
      </c>
      <c r="N279" s="780">
        <v>0</v>
      </c>
      <c r="O279" s="780"/>
      <c r="P279" s="780">
        <f t="shared" ref="P279:P286" si="175">N279+O279</f>
        <v>0</v>
      </c>
      <c r="Q279" s="780"/>
      <c r="R279" s="780"/>
      <c r="S279" s="780">
        <f t="shared" ref="S279:S286" si="176">Q279+R279</f>
        <v>0</v>
      </c>
      <c r="T279" s="752">
        <f t="shared" ref="T279:T286" si="177">+B279+E279+H279+K279+N279+Q279</f>
        <v>29</v>
      </c>
      <c r="U279" s="752">
        <f t="shared" ref="U279:U286" si="178">+C279+F279+I279+L279+O279+R279</f>
        <v>5</v>
      </c>
      <c r="V279" s="752">
        <f t="shared" ref="V279:V286" si="179">+D279+G279+J279+M279+P279+S279</f>
        <v>34</v>
      </c>
      <c r="Y279" s="757" t="str">
        <f>IF(T279='Order of Birth B-7 12 13 14 15'!AA281,"TRUE","FALSE")</f>
        <v>TRUE</v>
      </c>
      <c r="Z279" s="757" t="str">
        <f>IF(U279='Order of Birth B-7 12 13 14 15'!BA281,"TRUE","FALSE")</f>
        <v>TRUE</v>
      </c>
    </row>
    <row r="280" spans="1:26" ht="15.75">
      <c r="A280" s="877" t="s">
        <v>168</v>
      </c>
      <c r="B280" s="780"/>
      <c r="C280" s="780">
        <v>0</v>
      </c>
      <c r="D280" s="780">
        <f t="shared" si="171"/>
        <v>0</v>
      </c>
      <c r="E280" s="780">
        <v>112</v>
      </c>
      <c r="F280" s="780">
        <v>2313</v>
      </c>
      <c r="G280" s="780">
        <f t="shared" si="172"/>
        <v>2425</v>
      </c>
      <c r="H280" s="780">
        <v>424</v>
      </c>
      <c r="I280" s="780">
        <v>1610</v>
      </c>
      <c r="J280" s="780">
        <f t="shared" si="173"/>
        <v>2034</v>
      </c>
      <c r="K280" s="780">
        <v>185</v>
      </c>
      <c r="L280" s="780">
        <v>544</v>
      </c>
      <c r="M280" s="780">
        <f t="shared" si="174"/>
        <v>729</v>
      </c>
      <c r="N280" s="780">
        <v>0</v>
      </c>
      <c r="O280" s="780">
        <v>38</v>
      </c>
      <c r="P280" s="780">
        <f t="shared" si="175"/>
        <v>38</v>
      </c>
      <c r="Q280" s="780"/>
      <c r="R280" s="780"/>
      <c r="S280" s="780">
        <f t="shared" si="176"/>
        <v>0</v>
      </c>
      <c r="T280" s="752">
        <f t="shared" si="177"/>
        <v>721</v>
      </c>
      <c r="U280" s="752">
        <f t="shared" si="178"/>
        <v>4505</v>
      </c>
      <c r="V280" s="752">
        <f t="shared" si="179"/>
        <v>5226</v>
      </c>
      <c r="Y280" s="757" t="str">
        <f>IF(T280='Order of Birth B-7 12 13 14 15'!AA282,"TRUE","FALSE")</f>
        <v>TRUE</v>
      </c>
      <c r="Z280" s="757" t="str">
        <f>IF(U280='Order of Birth B-7 12 13 14 15'!BA282,"TRUE","FALSE")</f>
        <v>TRUE</v>
      </c>
    </row>
    <row r="281" spans="1:26" ht="15.75">
      <c r="A281" s="877" t="s">
        <v>169</v>
      </c>
      <c r="B281" s="780"/>
      <c r="C281" s="780">
        <v>148</v>
      </c>
      <c r="D281" s="780">
        <f t="shared" si="171"/>
        <v>148</v>
      </c>
      <c r="E281" s="780">
        <v>16</v>
      </c>
      <c r="F281" s="780">
        <v>3037</v>
      </c>
      <c r="G281" s="780">
        <f t="shared" si="172"/>
        <v>3053</v>
      </c>
      <c r="H281" s="780">
        <v>443</v>
      </c>
      <c r="I281" s="780">
        <v>4642</v>
      </c>
      <c r="J281" s="780">
        <f t="shared" si="173"/>
        <v>5085</v>
      </c>
      <c r="K281" s="780">
        <v>185</v>
      </c>
      <c r="L281" s="780">
        <v>880</v>
      </c>
      <c r="M281" s="780">
        <f t="shared" si="174"/>
        <v>1065</v>
      </c>
      <c r="N281" s="780">
        <v>15</v>
      </c>
      <c r="O281" s="780">
        <v>189</v>
      </c>
      <c r="P281" s="780">
        <f t="shared" si="175"/>
        <v>204</v>
      </c>
      <c r="Q281" s="780"/>
      <c r="R281" s="780"/>
      <c r="S281" s="780">
        <f t="shared" si="176"/>
        <v>0</v>
      </c>
      <c r="T281" s="752">
        <f t="shared" si="177"/>
        <v>659</v>
      </c>
      <c r="U281" s="752">
        <f t="shared" si="178"/>
        <v>8896</v>
      </c>
      <c r="V281" s="752">
        <f t="shared" si="179"/>
        <v>9555</v>
      </c>
      <c r="Y281" s="757" t="str">
        <f>IF(T281='Order of Birth B-7 12 13 14 15'!AA283,"TRUE","FALSE")</f>
        <v>TRUE</v>
      </c>
      <c r="Z281" s="757" t="str">
        <f>IF(U281='Order of Birth B-7 12 13 14 15'!BA283,"TRUE","FALSE")</f>
        <v>TRUE</v>
      </c>
    </row>
    <row r="282" spans="1:26" ht="15.75">
      <c r="A282" s="877" t="s">
        <v>170</v>
      </c>
      <c r="B282" s="780"/>
      <c r="C282" s="780">
        <v>119</v>
      </c>
      <c r="D282" s="780">
        <f t="shared" si="171"/>
        <v>119</v>
      </c>
      <c r="E282" s="780">
        <v>65</v>
      </c>
      <c r="F282" s="780">
        <v>46</v>
      </c>
      <c r="G282" s="780">
        <f t="shared" si="172"/>
        <v>111</v>
      </c>
      <c r="H282" s="780">
        <v>431</v>
      </c>
      <c r="I282" s="780">
        <v>3197</v>
      </c>
      <c r="J282" s="780">
        <f t="shared" si="173"/>
        <v>3628</v>
      </c>
      <c r="K282" s="780">
        <v>37</v>
      </c>
      <c r="L282" s="780">
        <v>1967</v>
      </c>
      <c r="M282" s="780">
        <f t="shared" si="174"/>
        <v>2004</v>
      </c>
      <c r="N282" s="780">
        <v>0</v>
      </c>
      <c r="O282" s="780">
        <v>32</v>
      </c>
      <c r="P282" s="780">
        <f t="shared" si="175"/>
        <v>32</v>
      </c>
      <c r="Q282" s="780"/>
      <c r="R282" s="780"/>
      <c r="S282" s="780">
        <f t="shared" si="176"/>
        <v>0</v>
      </c>
      <c r="T282" s="752">
        <f t="shared" si="177"/>
        <v>533</v>
      </c>
      <c r="U282" s="752">
        <f t="shared" si="178"/>
        <v>5361</v>
      </c>
      <c r="V282" s="752">
        <f t="shared" si="179"/>
        <v>5894</v>
      </c>
      <c r="Y282" s="757" t="str">
        <f>IF(T282='Order of Birth B-7 12 13 14 15'!AA284,"TRUE","FALSE")</f>
        <v>TRUE</v>
      </c>
      <c r="Z282" s="757" t="str">
        <f>IF(U282='Order of Birth B-7 12 13 14 15'!BA284,"TRUE","FALSE")</f>
        <v>TRUE</v>
      </c>
    </row>
    <row r="283" spans="1:26" ht="15.75">
      <c r="A283" s="877" t="s">
        <v>171</v>
      </c>
      <c r="B283" s="780"/>
      <c r="C283" s="780">
        <v>147</v>
      </c>
      <c r="D283" s="780">
        <f t="shared" si="171"/>
        <v>147</v>
      </c>
      <c r="E283" s="780">
        <v>9</v>
      </c>
      <c r="F283" s="780">
        <v>125</v>
      </c>
      <c r="G283" s="780">
        <f t="shared" si="172"/>
        <v>134</v>
      </c>
      <c r="H283" s="780">
        <v>50</v>
      </c>
      <c r="I283" s="780">
        <v>2487</v>
      </c>
      <c r="J283" s="780">
        <f t="shared" si="173"/>
        <v>2537</v>
      </c>
      <c r="K283" s="780">
        <v>17</v>
      </c>
      <c r="L283" s="780">
        <v>45</v>
      </c>
      <c r="M283" s="780">
        <f t="shared" si="174"/>
        <v>62</v>
      </c>
      <c r="N283" s="780">
        <v>0</v>
      </c>
      <c r="O283" s="780">
        <v>14</v>
      </c>
      <c r="P283" s="780">
        <f t="shared" si="175"/>
        <v>14</v>
      </c>
      <c r="Q283" s="780"/>
      <c r="R283" s="780"/>
      <c r="S283" s="780">
        <f t="shared" si="176"/>
        <v>0</v>
      </c>
      <c r="T283" s="752">
        <f t="shared" si="177"/>
        <v>76</v>
      </c>
      <c r="U283" s="752">
        <f t="shared" si="178"/>
        <v>2818</v>
      </c>
      <c r="V283" s="752">
        <f t="shared" si="179"/>
        <v>2894</v>
      </c>
      <c r="Y283" s="757" t="str">
        <f>IF(T283='Order of Birth B-7 12 13 14 15'!AA285,"TRUE","FALSE")</f>
        <v>TRUE</v>
      </c>
      <c r="Z283" s="757" t="str">
        <f>IF(U283='Order of Birth B-7 12 13 14 15'!BA285,"TRUE","FALSE")</f>
        <v>TRUE</v>
      </c>
    </row>
    <row r="284" spans="1:26" ht="15.75">
      <c r="A284" s="877" t="s">
        <v>172</v>
      </c>
      <c r="B284" s="780"/>
      <c r="C284" s="780">
        <v>0</v>
      </c>
      <c r="D284" s="780">
        <f t="shared" si="171"/>
        <v>0</v>
      </c>
      <c r="E284" s="780">
        <v>8</v>
      </c>
      <c r="F284" s="780">
        <v>25</v>
      </c>
      <c r="G284" s="780">
        <f t="shared" si="172"/>
        <v>33</v>
      </c>
      <c r="H284" s="780">
        <v>4</v>
      </c>
      <c r="I284" s="780">
        <v>571</v>
      </c>
      <c r="J284" s="780">
        <f t="shared" si="173"/>
        <v>575</v>
      </c>
      <c r="K284" s="780">
        <v>0</v>
      </c>
      <c r="L284" s="780">
        <v>833</v>
      </c>
      <c r="M284" s="780">
        <f t="shared" si="174"/>
        <v>833</v>
      </c>
      <c r="N284" s="780">
        <v>0</v>
      </c>
      <c r="O284" s="780">
        <v>14</v>
      </c>
      <c r="P284" s="780">
        <f t="shared" si="175"/>
        <v>14</v>
      </c>
      <c r="Q284" s="780"/>
      <c r="R284" s="780"/>
      <c r="S284" s="780">
        <f t="shared" si="176"/>
        <v>0</v>
      </c>
      <c r="T284" s="752">
        <f t="shared" si="177"/>
        <v>12</v>
      </c>
      <c r="U284" s="752">
        <f t="shared" si="178"/>
        <v>1443</v>
      </c>
      <c r="V284" s="752">
        <f t="shared" si="179"/>
        <v>1455</v>
      </c>
      <c r="Y284" s="757" t="str">
        <f>IF(T284='Order of Birth B-7 12 13 14 15'!AA286,"TRUE","FALSE")</f>
        <v>TRUE</v>
      </c>
      <c r="Z284" s="757" t="str">
        <f>IF(U284='Order of Birth B-7 12 13 14 15'!BA286,"TRUE","FALSE")</f>
        <v>TRUE</v>
      </c>
    </row>
    <row r="285" spans="1:26" ht="15.75">
      <c r="A285" s="877" t="s">
        <v>617</v>
      </c>
      <c r="B285" s="780"/>
      <c r="C285" s="780">
        <v>24</v>
      </c>
      <c r="D285" s="780">
        <f t="shared" si="171"/>
        <v>24</v>
      </c>
      <c r="E285" s="780">
        <v>7</v>
      </c>
      <c r="F285" s="780">
        <v>87</v>
      </c>
      <c r="G285" s="780">
        <f t="shared" si="172"/>
        <v>94</v>
      </c>
      <c r="H285" s="780"/>
      <c r="I285" s="780">
        <v>81</v>
      </c>
      <c r="J285" s="780">
        <f t="shared" si="173"/>
        <v>81</v>
      </c>
      <c r="K285" s="780">
        <v>0</v>
      </c>
      <c r="L285" s="780"/>
      <c r="M285" s="780">
        <f t="shared" si="174"/>
        <v>0</v>
      </c>
      <c r="N285" s="780">
        <v>0</v>
      </c>
      <c r="O285" s="780"/>
      <c r="P285" s="780">
        <f t="shared" si="175"/>
        <v>0</v>
      </c>
      <c r="Q285" s="780"/>
      <c r="R285" s="780"/>
      <c r="S285" s="780">
        <f t="shared" si="176"/>
        <v>0</v>
      </c>
      <c r="T285" s="752">
        <f t="shared" si="177"/>
        <v>7</v>
      </c>
      <c r="U285" s="752">
        <f t="shared" si="178"/>
        <v>192</v>
      </c>
      <c r="V285" s="752">
        <f t="shared" si="179"/>
        <v>199</v>
      </c>
      <c r="Y285" s="757" t="str">
        <f>IF(T285='Order of Birth B-7 12 13 14 15'!AA287,"TRUE","FALSE")</f>
        <v>TRUE</v>
      </c>
      <c r="Z285" s="757" t="str">
        <f>IF(U285='Order of Birth B-7 12 13 14 15'!BA287,"TRUE","FALSE")</f>
        <v>TRUE</v>
      </c>
    </row>
    <row r="286" spans="1:26" ht="15.75">
      <c r="A286" s="877" t="s">
        <v>616</v>
      </c>
      <c r="B286" s="780"/>
      <c r="C286" s="780"/>
      <c r="D286" s="780">
        <f t="shared" si="171"/>
        <v>0</v>
      </c>
      <c r="E286" s="780"/>
      <c r="F286" s="780"/>
      <c r="G286" s="780">
        <f t="shared" si="172"/>
        <v>0</v>
      </c>
      <c r="H286" s="780"/>
      <c r="I286" s="780"/>
      <c r="J286" s="780">
        <f t="shared" si="173"/>
        <v>0</v>
      </c>
      <c r="K286" s="780"/>
      <c r="L286" s="780"/>
      <c r="M286" s="780">
        <f t="shared" si="174"/>
        <v>0</v>
      </c>
      <c r="N286" s="780"/>
      <c r="O286" s="780"/>
      <c r="P286" s="780">
        <f t="shared" si="175"/>
        <v>0</v>
      </c>
      <c r="Q286" s="780"/>
      <c r="R286" s="780"/>
      <c r="S286" s="780">
        <f t="shared" si="176"/>
        <v>0</v>
      </c>
      <c r="T286" s="752">
        <f t="shared" si="177"/>
        <v>0</v>
      </c>
      <c r="U286" s="752">
        <f t="shared" si="178"/>
        <v>0</v>
      </c>
      <c r="V286" s="752">
        <f t="shared" si="179"/>
        <v>0</v>
      </c>
      <c r="Y286" s="757"/>
      <c r="Z286" s="757"/>
    </row>
    <row r="287" spans="1:26" ht="16.5" thickBot="1">
      <c r="A287" s="878" t="s">
        <v>6</v>
      </c>
      <c r="B287" s="780">
        <f t="shared" ref="B287:V287" si="180">SUM(B278:B286)</f>
        <v>0</v>
      </c>
      <c r="C287" s="780">
        <f t="shared" si="180"/>
        <v>438</v>
      </c>
      <c r="D287" s="780">
        <f t="shared" si="180"/>
        <v>438</v>
      </c>
      <c r="E287" s="780">
        <f t="shared" si="180"/>
        <v>232</v>
      </c>
      <c r="F287" s="780">
        <f t="shared" si="180"/>
        <v>5638</v>
      </c>
      <c r="G287" s="780">
        <f t="shared" si="180"/>
        <v>5870</v>
      </c>
      <c r="H287" s="780">
        <f t="shared" si="180"/>
        <v>1366</v>
      </c>
      <c r="I287" s="780">
        <f t="shared" si="180"/>
        <v>12588</v>
      </c>
      <c r="J287" s="780">
        <f t="shared" si="180"/>
        <v>13954</v>
      </c>
      <c r="K287" s="780">
        <f t="shared" si="180"/>
        <v>424</v>
      </c>
      <c r="L287" s="780">
        <f t="shared" si="180"/>
        <v>4269</v>
      </c>
      <c r="M287" s="780">
        <f t="shared" si="180"/>
        <v>4693</v>
      </c>
      <c r="N287" s="780">
        <f t="shared" si="180"/>
        <v>15</v>
      </c>
      <c r="O287" s="780">
        <f t="shared" si="180"/>
        <v>287</v>
      </c>
      <c r="P287" s="780">
        <f t="shared" si="180"/>
        <v>302</v>
      </c>
      <c r="Q287" s="780">
        <f t="shared" si="180"/>
        <v>0</v>
      </c>
      <c r="R287" s="780">
        <f t="shared" si="180"/>
        <v>0</v>
      </c>
      <c r="S287" s="780">
        <f t="shared" si="180"/>
        <v>0</v>
      </c>
      <c r="T287" s="752">
        <f t="shared" si="180"/>
        <v>2037</v>
      </c>
      <c r="U287" s="752">
        <f t="shared" si="180"/>
        <v>23220</v>
      </c>
      <c r="V287" s="752">
        <f t="shared" si="180"/>
        <v>25257</v>
      </c>
      <c r="Y287" s="757" t="str">
        <f>IF(T287='Order of Birth B-7 12 13 14 15'!AA288,"TRUE","FALSE")</f>
        <v>TRUE</v>
      </c>
      <c r="Z287" s="757" t="str">
        <f>IF(U287='Order of Birth B-7 12 13 14 15'!BA288,"TRUE","FALSE")</f>
        <v>TRUE</v>
      </c>
    </row>
    <row r="288" spans="1:26" ht="15.75" thickBot="1"/>
    <row r="289" spans="1:26" ht="26.25">
      <c r="A289" s="880" t="s">
        <v>618</v>
      </c>
      <c r="B289" s="872"/>
      <c r="C289" s="872"/>
      <c r="D289" s="872"/>
      <c r="E289" s="872"/>
      <c r="F289" s="872"/>
      <c r="G289" s="872"/>
      <c r="H289" s="872"/>
      <c r="I289" s="872"/>
      <c r="J289" s="872"/>
      <c r="K289" s="872"/>
      <c r="L289" s="872"/>
      <c r="M289" s="872"/>
      <c r="N289" s="872"/>
      <c r="O289" s="872"/>
      <c r="P289" s="872"/>
      <c r="Q289" s="872"/>
      <c r="R289" s="872"/>
      <c r="S289" s="872"/>
      <c r="T289" s="872"/>
      <c r="U289" s="873" t="s">
        <v>306</v>
      </c>
      <c r="V289" s="874"/>
    </row>
    <row r="290" spans="1:26" ht="24.75" customHeight="1">
      <c r="A290" s="1478" t="s">
        <v>615</v>
      </c>
      <c r="B290" s="1479"/>
      <c r="C290" s="1479"/>
      <c r="D290" s="1479"/>
      <c r="E290" s="1479"/>
      <c r="F290" s="1479"/>
      <c r="G290" s="1479"/>
      <c r="H290" s="1479"/>
      <c r="I290" s="1479"/>
      <c r="J290" s="1479"/>
      <c r="K290" s="1479"/>
      <c r="L290" s="1479"/>
      <c r="M290" s="1479"/>
      <c r="N290" s="1479"/>
      <c r="O290" s="1479"/>
      <c r="P290" s="1479"/>
      <c r="Q290" s="1479"/>
      <c r="R290" s="1479"/>
      <c r="S290" s="1479"/>
      <c r="T290" s="1479"/>
      <c r="U290" s="1479"/>
      <c r="V290" s="1480"/>
    </row>
    <row r="291" spans="1:26">
      <c r="A291" s="1481" t="s">
        <v>310</v>
      </c>
      <c r="B291" s="1482"/>
      <c r="C291" s="1482"/>
      <c r="D291" s="1482"/>
      <c r="E291" s="1482"/>
      <c r="F291" s="1482"/>
      <c r="G291" s="1482"/>
      <c r="H291" s="1482"/>
      <c r="I291" s="1482"/>
      <c r="J291" s="1482"/>
      <c r="K291" s="1482"/>
      <c r="L291" s="1482"/>
      <c r="M291" s="1482"/>
      <c r="N291" s="1482"/>
      <c r="O291" s="1482"/>
      <c r="P291" s="1482"/>
      <c r="Q291" s="1482"/>
      <c r="R291" s="1482"/>
      <c r="S291" s="1482"/>
      <c r="T291" s="1482"/>
      <c r="U291" s="1482"/>
      <c r="V291" s="1483"/>
    </row>
    <row r="292" spans="1:26">
      <c r="A292" s="1484" t="s">
        <v>165</v>
      </c>
      <c r="B292" s="1482" t="s">
        <v>312</v>
      </c>
      <c r="C292" s="1482"/>
      <c r="D292" s="1482"/>
      <c r="E292" s="1482" t="s">
        <v>313</v>
      </c>
      <c r="F292" s="1482"/>
      <c r="G292" s="1482"/>
      <c r="H292" s="1482" t="s">
        <v>314</v>
      </c>
      <c r="I292" s="1482"/>
      <c r="J292" s="1482"/>
      <c r="K292" s="1482" t="s">
        <v>315</v>
      </c>
      <c r="L292" s="1482"/>
      <c r="M292" s="1482"/>
      <c r="N292" s="1482" t="s">
        <v>316</v>
      </c>
      <c r="O292" s="1482"/>
      <c r="P292" s="1482"/>
      <c r="Q292" s="1475" t="s">
        <v>616</v>
      </c>
      <c r="R292" s="1476"/>
      <c r="S292" s="1477"/>
      <c r="T292" s="1482" t="s">
        <v>6</v>
      </c>
      <c r="U292" s="1482"/>
      <c r="V292" s="1483"/>
    </row>
    <row r="293" spans="1:26">
      <c r="A293" s="1485"/>
      <c r="B293" s="875" t="s">
        <v>233</v>
      </c>
      <c r="C293" s="875" t="s">
        <v>232</v>
      </c>
      <c r="D293" s="875" t="s">
        <v>234</v>
      </c>
      <c r="E293" s="875" t="s">
        <v>233</v>
      </c>
      <c r="F293" s="875" t="s">
        <v>232</v>
      </c>
      <c r="G293" s="875" t="s">
        <v>234</v>
      </c>
      <c r="H293" s="875" t="s">
        <v>233</v>
      </c>
      <c r="I293" s="875" t="s">
        <v>232</v>
      </c>
      <c r="J293" s="875" t="s">
        <v>234</v>
      </c>
      <c r="K293" s="875" t="s">
        <v>233</v>
      </c>
      <c r="L293" s="875" t="s">
        <v>232</v>
      </c>
      <c r="M293" s="875" t="s">
        <v>234</v>
      </c>
      <c r="N293" s="875" t="s">
        <v>233</v>
      </c>
      <c r="O293" s="875" t="s">
        <v>232</v>
      </c>
      <c r="P293" s="875" t="s">
        <v>234</v>
      </c>
      <c r="Q293" s="875" t="s">
        <v>233</v>
      </c>
      <c r="R293" s="875" t="s">
        <v>232</v>
      </c>
      <c r="S293" s="875" t="s">
        <v>234</v>
      </c>
      <c r="T293" s="875" t="s">
        <v>233</v>
      </c>
      <c r="U293" s="875" t="s">
        <v>232</v>
      </c>
      <c r="V293" s="876" t="s">
        <v>234</v>
      </c>
    </row>
    <row r="294" spans="1:26" ht="15.75">
      <c r="A294" s="877" t="s">
        <v>183</v>
      </c>
      <c r="B294" s="780">
        <v>0</v>
      </c>
      <c r="C294" s="780">
        <v>0</v>
      </c>
      <c r="D294" s="780">
        <f>B294+C294</f>
        <v>0</v>
      </c>
      <c r="E294" s="780">
        <v>0</v>
      </c>
      <c r="F294" s="780">
        <v>0</v>
      </c>
      <c r="G294" s="780">
        <f>E294+F294</f>
        <v>0</v>
      </c>
      <c r="H294" s="780">
        <v>0</v>
      </c>
      <c r="I294" s="780"/>
      <c r="J294" s="780">
        <f>H294+I294</f>
        <v>0</v>
      </c>
      <c r="K294" s="780">
        <v>0</v>
      </c>
      <c r="L294" s="780"/>
      <c r="M294" s="780">
        <f>K294+L294</f>
        <v>0</v>
      </c>
      <c r="N294" s="780">
        <v>0</v>
      </c>
      <c r="O294" s="780"/>
      <c r="P294" s="780">
        <f>N294+O294</f>
        <v>0</v>
      </c>
      <c r="Q294" s="780"/>
      <c r="R294" s="780"/>
      <c r="S294" s="780">
        <f>Q294+R294</f>
        <v>0</v>
      </c>
      <c r="T294" s="752">
        <f>+B294+E294+H294+K294+N294+Q294</f>
        <v>0</v>
      </c>
      <c r="U294" s="752">
        <f t="shared" ref="U294:U302" si="181">+C294+F294+I294+L294+O294+R294</f>
        <v>0</v>
      </c>
      <c r="V294" s="752">
        <f t="shared" ref="V294:V302" si="182">+D294+G294+J294+M294+P294+S294</f>
        <v>0</v>
      </c>
      <c r="Y294" s="757" t="str">
        <f>IF(T294='Order of Birth B-7 12 13 14 15'!AA296,"TRUE","FALSE")</f>
        <v>TRUE</v>
      </c>
      <c r="Z294" s="757" t="str">
        <f>IF(U294='Order of Birth B-7 12 13 14 15'!BA296,"TRUE","FALSE")</f>
        <v>TRUE</v>
      </c>
    </row>
    <row r="295" spans="1:26" ht="15.75">
      <c r="A295" s="877" t="s">
        <v>167</v>
      </c>
      <c r="B295" s="780">
        <v>0</v>
      </c>
      <c r="C295" s="780">
        <v>0</v>
      </c>
      <c r="D295" s="780">
        <f t="shared" ref="D295:D302" si="183">B295+C295</f>
        <v>0</v>
      </c>
      <c r="E295" s="780">
        <v>3</v>
      </c>
      <c r="F295" s="780">
        <v>2</v>
      </c>
      <c r="G295" s="780">
        <f t="shared" ref="G295:G302" si="184">E295+F295</f>
        <v>5</v>
      </c>
      <c r="H295" s="780">
        <v>4</v>
      </c>
      <c r="I295" s="780">
        <v>4</v>
      </c>
      <c r="J295" s="780">
        <f t="shared" ref="J295:J302" si="185">H295+I295</f>
        <v>8</v>
      </c>
      <c r="K295" s="780">
        <v>3</v>
      </c>
      <c r="L295" s="780">
        <v>4</v>
      </c>
      <c r="M295" s="780">
        <f t="shared" ref="M295:M302" si="186">K295+L295</f>
        <v>7</v>
      </c>
      <c r="N295" s="780">
        <v>2</v>
      </c>
      <c r="O295" s="780">
        <v>4</v>
      </c>
      <c r="P295" s="780">
        <f t="shared" ref="P295:P302" si="187">N295+O295</f>
        <v>6</v>
      </c>
      <c r="Q295" s="780"/>
      <c r="R295" s="780"/>
      <c r="S295" s="780">
        <f t="shared" ref="S295:S302" si="188">Q295+R295</f>
        <v>0</v>
      </c>
      <c r="T295" s="752">
        <f t="shared" ref="T295:T302" si="189">+B295+E295+H295+K295+N295+Q295</f>
        <v>12</v>
      </c>
      <c r="U295" s="752">
        <f t="shared" si="181"/>
        <v>14</v>
      </c>
      <c r="V295" s="752">
        <f t="shared" si="182"/>
        <v>26</v>
      </c>
      <c r="Y295" s="757" t="str">
        <f>IF(T295='Order of Birth B-7 12 13 14 15'!AA297,"TRUE","FALSE")</f>
        <v>TRUE</v>
      </c>
      <c r="Z295" s="757" t="str">
        <f>IF(U295='Order of Birth B-7 12 13 14 15'!BA297,"TRUE","FALSE")</f>
        <v>TRUE</v>
      </c>
    </row>
    <row r="296" spans="1:26" ht="15.75">
      <c r="A296" s="877" t="s">
        <v>168</v>
      </c>
      <c r="B296" s="780">
        <v>4</v>
      </c>
      <c r="C296" s="780">
        <v>3</v>
      </c>
      <c r="D296" s="780">
        <f t="shared" si="183"/>
        <v>7</v>
      </c>
      <c r="E296" s="780">
        <v>27</v>
      </c>
      <c r="F296" s="780">
        <v>113</v>
      </c>
      <c r="G296" s="780">
        <f t="shared" si="184"/>
        <v>140</v>
      </c>
      <c r="H296" s="780">
        <v>111</v>
      </c>
      <c r="I296" s="780">
        <v>1052</v>
      </c>
      <c r="J296" s="780">
        <f t="shared" si="185"/>
        <v>1163</v>
      </c>
      <c r="K296" s="780">
        <v>217</v>
      </c>
      <c r="L296" s="780">
        <v>1653</v>
      </c>
      <c r="M296" s="780">
        <f t="shared" si="186"/>
        <v>1870</v>
      </c>
      <c r="N296" s="780">
        <v>23</v>
      </c>
      <c r="O296" s="780">
        <v>288</v>
      </c>
      <c r="P296" s="780">
        <f t="shared" si="187"/>
        <v>311</v>
      </c>
      <c r="Q296" s="780"/>
      <c r="R296" s="780"/>
      <c r="S296" s="780">
        <f t="shared" si="188"/>
        <v>0</v>
      </c>
      <c r="T296" s="752">
        <f t="shared" si="189"/>
        <v>382</v>
      </c>
      <c r="U296" s="752">
        <f t="shared" si="181"/>
        <v>3109</v>
      </c>
      <c r="V296" s="752">
        <f t="shared" si="182"/>
        <v>3491</v>
      </c>
      <c r="Y296" s="757" t="str">
        <f>IF(T296='Order of Birth B-7 12 13 14 15'!AA298,"TRUE","FALSE")</f>
        <v>TRUE</v>
      </c>
      <c r="Z296" s="757" t="str">
        <f>IF(U296='Order of Birth B-7 12 13 14 15'!BA298,"TRUE","FALSE")</f>
        <v>TRUE</v>
      </c>
    </row>
    <row r="297" spans="1:26" ht="15.75">
      <c r="A297" s="877" t="s">
        <v>169</v>
      </c>
      <c r="B297" s="780">
        <v>3</v>
      </c>
      <c r="C297" s="780">
        <v>5</v>
      </c>
      <c r="D297" s="780">
        <f t="shared" si="183"/>
        <v>8</v>
      </c>
      <c r="E297" s="780">
        <v>51</v>
      </c>
      <c r="F297" s="780">
        <v>186</v>
      </c>
      <c r="G297" s="780">
        <f t="shared" si="184"/>
        <v>237</v>
      </c>
      <c r="H297" s="780">
        <v>311</v>
      </c>
      <c r="I297" s="780">
        <v>1013</v>
      </c>
      <c r="J297" s="780">
        <f t="shared" si="185"/>
        <v>1324</v>
      </c>
      <c r="K297" s="780">
        <v>233</v>
      </c>
      <c r="L297" s="780">
        <v>1835</v>
      </c>
      <c r="M297" s="780">
        <f t="shared" si="186"/>
        <v>2068</v>
      </c>
      <c r="N297" s="780">
        <v>39</v>
      </c>
      <c r="O297" s="780">
        <v>861</v>
      </c>
      <c r="P297" s="780">
        <f t="shared" si="187"/>
        <v>900</v>
      </c>
      <c r="Q297" s="780"/>
      <c r="R297" s="780"/>
      <c r="S297" s="780">
        <f t="shared" si="188"/>
        <v>0</v>
      </c>
      <c r="T297" s="752">
        <f t="shared" si="189"/>
        <v>637</v>
      </c>
      <c r="U297" s="752">
        <f t="shared" si="181"/>
        <v>3900</v>
      </c>
      <c r="V297" s="752">
        <f t="shared" si="182"/>
        <v>4537</v>
      </c>
      <c r="Y297" s="757" t="str">
        <f>IF(T297='Order of Birth B-7 12 13 14 15'!AA299,"TRUE","FALSE")</f>
        <v>TRUE</v>
      </c>
      <c r="Z297" s="757" t="str">
        <f>IF(U297='Order of Birth B-7 12 13 14 15'!BA299,"TRUE","FALSE")</f>
        <v>TRUE</v>
      </c>
    </row>
    <row r="298" spans="1:26" ht="15.75">
      <c r="A298" s="877" t="s">
        <v>170</v>
      </c>
      <c r="B298" s="780">
        <v>2</v>
      </c>
      <c r="C298" s="780">
        <v>4</v>
      </c>
      <c r="D298" s="780">
        <f t="shared" si="183"/>
        <v>6</v>
      </c>
      <c r="E298" s="780">
        <v>19</v>
      </c>
      <c r="F298" s="780">
        <v>143</v>
      </c>
      <c r="G298" s="780">
        <f t="shared" si="184"/>
        <v>162</v>
      </c>
      <c r="H298" s="780">
        <v>81</v>
      </c>
      <c r="I298" s="780">
        <v>251</v>
      </c>
      <c r="J298" s="780">
        <f t="shared" si="185"/>
        <v>332</v>
      </c>
      <c r="K298" s="780">
        <v>92</v>
      </c>
      <c r="L298" s="780">
        <v>284</v>
      </c>
      <c r="M298" s="780">
        <f t="shared" si="186"/>
        <v>376</v>
      </c>
      <c r="N298" s="780">
        <v>41</v>
      </c>
      <c r="O298" s="780">
        <v>150</v>
      </c>
      <c r="P298" s="780">
        <f t="shared" si="187"/>
        <v>191</v>
      </c>
      <c r="Q298" s="780"/>
      <c r="R298" s="780"/>
      <c r="S298" s="780">
        <f t="shared" si="188"/>
        <v>0</v>
      </c>
      <c r="T298" s="752">
        <f t="shared" si="189"/>
        <v>235</v>
      </c>
      <c r="U298" s="752">
        <f t="shared" si="181"/>
        <v>832</v>
      </c>
      <c r="V298" s="752">
        <f t="shared" si="182"/>
        <v>1067</v>
      </c>
      <c r="Y298" s="757" t="str">
        <f>IF(T298='Order of Birth B-7 12 13 14 15'!AA300,"TRUE","FALSE")</f>
        <v>TRUE</v>
      </c>
      <c r="Z298" s="757" t="str">
        <f>IF(U298='Order of Birth B-7 12 13 14 15'!BA300,"TRUE","FALSE")</f>
        <v>TRUE</v>
      </c>
    </row>
    <row r="299" spans="1:26" ht="15.75">
      <c r="A299" s="877" t="s">
        <v>171</v>
      </c>
      <c r="B299" s="780">
        <v>0</v>
      </c>
      <c r="C299" s="780">
        <v>1</v>
      </c>
      <c r="D299" s="780">
        <f t="shared" si="183"/>
        <v>1</v>
      </c>
      <c r="E299" s="780">
        <v>4</v>
      </c>
      <c r="F299" s="780">
        <v>6</v>
      </c>
      <c r="G299" s="780">
        <f t="shared" si="184"/>
        <v>10</v>
      </c>
      <c r="H299" s="780">
        <v>12</v>
      </c>
      <c r="I299" s="780">
        <v>36</v>
      </c>
      <c r="J299" s="780">
        <f t="shared" si="185"/>
        <v>48</v>
      </c>
      <c r="K299" s="780">
        <v>13</v>
      </c>
      <c r="L299" s="780">
        <v>65</v>
      </c>
      <c r="M299" s="780">
        <f t="shared" si="186"/>
        <v>78</v>
      </c>
      <c r="N299" s="780">
        <v>8</v>
      </c>
      <c r="O299" s="780">
        <v>28</v>
      </c>
      <c r="P299" s="780">
        <f t="shared" si="187"/>
        <v>36</v>
      </c>
      <c r="Q299" s="780"/>
      <c r="R299" s="780"/>
      <c r="S299" s="780">
        <f t="shared" si="188"/>
        <v>0</v>
      </c>
      <c r="T299" s="752">
        <f t="shared" si="189"/>
        <v>37</v>
      </c>
      <c r="U299" s="752">
        <f t="shared" si="181"/>
        <v>136</v>
      </c>
      <c r="V299" s="752">
        <f t="shared" si="182"/>
        <v>173</v>
      </c>
      <c r="Y299" s="757" t="str">
        <f>IF(T299='Order of Birth B-7 12 13 14 15'!AA301,"TRUE","FALSE")</f>
        <v>TRUE</v>
      </c>
      <c r="Z299" s="757" t="str">
        <f>IF(U299='Order of Birth B-7 12 13 14 15'!BA301,"TRUE","FALSE")</f>
        <v>TRUE</v>
      </c>
    </row>
    <row r="300" spans="1:26" ht="15.75">
      <c r="A300" s="877" t="s">
        <v>172</v>
      </c>
      <c r="B300" s="780">
        <v>0</v>
      </c>
      <c r="C300" s="780">
        <v>0</v>
      </c>
      <c r="D300" s="780">
        <f t="shared" si="183"/>
        <v>0</v>
      </c>
      <c r="E300" s="780">
        <v>0</v>
      </c>
      <c r="F300" s="780">
        <v>1</v>
      </c>
      <c r="G300" s="780">
        <f t="shared" si="184"/>
        <v>1</v>
      </c>
      <c r="H300" s="780">
        <v>0</v>
      </c>
      <c r="I300" s="780">
        <v>3</v>
      </c>
      <c r="J300" s="780">
        <f t="shared" si="185"/>
        <v>3</v>
      </c>
      <c r="K300" s="780">
        <v>0</v>
      </c>
      <c r="L300" s="780">
        <v>6</v>
      </c>
      <c r="M300" s="780">
        <f t="shared" si="186"/>
        <v>6</v>
      </c>
      <c r="N300" s="780">
        <v>0</v>
      </c>
      <c r="O300" s="780">
        <v>7</v>
      </c>
      <c r="P300" s="780">
        <f t="shared" si="187"/>
        <v>7</v>
      </c>
      <c r="Q300" s="780"/>
      <c r="R300" s="780"/>
      <c r="S300" s="780">
        <f t="shared" si="188"/>
        <v>0</v>
      </c>
      <c r="T300" s="752">
        <f t="shared" si="189"/>
        <v>0</v>
      </c>
      <c r="U300" s="752">
        <f t="shared" si="181"/>
        <v>17</v>
      </c>
      <c r="V300" s="752">
        <f t="shared" si="182"/>
        <v>17</v>
      </c>
      <c r="Y300" s="757" t="str">
        <f>IF(T300='Order of Birth B-7 12 13 14 15'!AA302,"TRUE","FALSE")</f>
        <v>TRUE</v>
      </c>
      <c r="Z300" s="757" t="str">
        <f>IF(U300='Order of Birth B-7 12 13 14 15'!BA302,"TRUE","FALSE")</f>
        <v>TRUE</v>
      </c>
    </row>
    <row r="301" spans="1:26" ht="15.75">
      <c r="A301" s="877" t="s">
        <v>617</v>
      </c>
      <c r="B301" s="780"/>
      <c r="C301" s="780"/>
      <c r="D301" s="780">
        <f t="shared" si="183"/>
        <v>0</v>
      </c>
      <c r="E301" s="780"/>
      <c r="F301" s="780"/>
      <c r="G301" s="780">
        <f t="shared" si="184"/>
        <v>0</v>
      </c>
      <c r="H301" s="780"/>
      <c r="I301" s="780"/>
      <c r="J301" s="780">
        <f t="shared" si="185"/>
        <v>0</v>
      </c>
      <c r="K301" s="780"/>
      <c r="L301" s="780"/>
      <c r="M301" s="780">
        <f t="shared" si="186"/>
        <v>0</v>
      </c>
      <c r="N301" s="780"/>
      <c r="O301" s="780"/>
      <c r="P301" s="780">
        <f t="shared" si="187"/>
        <v>0</v>
      </c>
      <c r="Q301" s="780"/>
      <c r="R301" s="780"/>
      <c r="S301" s="780">
        <f t="shared" si="188"/>
        <v>0</v>
      </c>
      <c r="T301" s="752">
        <f t="shared" si="189"/>
        <v>0</v>
      </c>
      <c r="U301" s="752">
        <f t="shared" si="181"/>
        <v>0</v>
      </c>
      <c r="V301" s="752">
        <f t="shared" si="182"/>
        <v>0</v>
      </c>
      <c r="Y301" s="757" t="str">
        <f>IF(T301='Order of Birth B-7 12 13 14 15'!AA303,"TRUE","FALSE")</f>
        <v>TRUE</v>
      </c>
      <c r="Z301" s="757" t="str">
        <f>IF(U301='Order of Birth B-7 12 13 14 15'!BA303,"TRUE","FALSE")</f>
        <v>TRUE</v>
      </c>
    </row>
    <row r="302" spans="1:26" ht="15.75">
      <c r="A302" s="877" t="s">
        <v>616</v>
      </c>
      <c r="B302" s="780"/>
      <c r="C302" s="780"/>
      <c r="D302" s="780">
        <f t="shared" si="183"/>
        <v>0</v>
      </c>
      <c r="E302" s="780"/>
      <c r="F302" s="780"/>
      <c r="G302" s="780">
        <f t="shared" si="184"/>
        <v>0</v>
      </c>
      <c r="H302" s="780"/>
      <c r="I302" s="780"/>
      <c r="J302" s="780">
        <f t="shared" si="185"/>
        <v>0</v>
      </c>
      <c r="K302" s="780"/>
      <c r="L302" s="780"/>
      <c r="M302" s="780">
        <f t="shared" si="186"/>
        <v>0</v>
      </c>
      <c r="N302" s="780"/>
      <c r="O302" s="780"/>
      <c r="P302" s="780">
        <f t="shared" si="187"/>
        <v>0</v>
      </c>
      <c r="Q302" s="780"/>
      <c r="R302" s="780"/>
      <c r="S302" s="780">
        <f t="shared" si="188"/>
        <v>0</v>
      </c>
      <c r="T302" s="752">
        <f t="shared" si="189"/>
        <v>0</v>
      </c>
      <c r="U302" s="752">
        <f t="shared" si="181"/>
        <v>0</v>
      </c>
      <c r="V302" s="752">
        <f t="shared" si="182"/>
        <v>0</v>
      </c>
      <c r="Y302" s="757"/>
      <c r="Z302" s="757"/>
    </row>
    <row r="303" spans="1:26" ht="16.5" thickBot="1">
      <c r="A303" s="878" t="s">
        <v>6</v>
      </c>
      <c r="B303" s="780">
        <f t="shared" ref="B303:V303" si="190">SUM(B294:B302)</f>
        <v>9</v>
      </c>
      <c r="C303" s="780">
        <f t="shared" si="190"/>
        <v>13</v>
      </c>
      <c r="D303" s="780">
        <f t="shared" si="190"/>
        <v>22</v>
      </c>
      <c r="E303" s="780">
        <f t="shared" si="190"/>
        <v>104</v>
      </c>
      <c r="F303" s="780">
        <f t="shared" si="190"/>
        <v>451</v>
      </c>
      <c r="G303" s="780">
        <f t="shared" si="190"/>
        <v>555</v>
      </c>
      <c r="H303" s="780">
        <f t="shared" si="190"/>
        <v>519</v>
      </c>
      <c r="I303" s="780">
        <f t="shared" si="190"/>
        <v>2359</v>
      </c>
      <c r="J303" s="780">
        <f t="shared" si="190"/>
        <v>2878</v>
      </c>
      <c r="K303" s="780">
        <f t="shared" si="190"/>
        <v>558</v>
      </c>
      <c r="L303" s="780">
        <f t="shared" si="190"/>
        <v>3847</v>
      </c>
      <c r="M303" s="780">
        <f t="shared" si="190"/>
        <v>4405</v>
      </c>
      <c r="N303" s="780">
        <f t="shared" si="190"/>
        <v>113</v>
      </c>
      <c r="O303" s="780">
        <f t="shared" si="190"/>
        <v>1338</v>
      </c>
      <c r="P303" s="780">
        <f t="shared" si="190"/>
        <v>1451</v>
      </c>
      <c r="Q303" s="780">
        <f t="shared" si="190"/>
        <v>0</v>
      </c>
      <c r="R303" s="780">
        <f t="shared" si="190"/>
        <v>0</v>
      </c>
      <c r="S303" s="780">
        <f t="shared" si="190"/>
        <v>0</v>
      </c>
      <c r="T303" s="752">
        <f t="shared" si="190"/>
        <v>1303</v>
      </c>
      <c r="U303" s="752">
        <f t="shared" si="190"/>
        <v>8008</v>
      </c>
      <c r="V303" s="752">
        <f t="shared" si="190"/>
        <v>9311</v>
      </c>
      <c r="Y303" s="757" t="str">
        <f>IF(T303='Order of Birth B-7 12 13 14 15'!AA304,"TRUE","FALSE")</f>
        <v>TRUE</v>
      </c>
      <c r="Z303" s="757" t="str">
        <f>IF(U303='Order of Birth B-7 12 13 14 15'!BA304,"TRUE","FALSE")</f>
        <v>TRUE</v>
      </c>
    </row>
    <row r="304" spans="1:26" ht="15.75" thickBot="1"/>
    <row r="305" spans="1:26" ht="26.25">
      <c r="A305" s="871" t="s">
        <v>618</v>
      </c>
      <c r="B305" s="872"/>
      <c r="C305" s="872"/>
      <c r="D305" s="872"/>
      <c r="E305" s="872"/>
      <c r="F305" s="872"/>
      <c r="G305" s="872"/>
      <c r="H305" s="872"/>
      <c r="I305" s="872"/>
      <c r="J305" s="872"/>
      <c r="K305" s="872"/>
      <c r="L305" s="872"/>
      <c r="M305" s="872"/>
      <c r="N305" s="872"/>
      <c r="O305" s="872"/>
      <c r="P305" s="872"/>
      <c r="Q305" s="872"/>
      <c r="R305" s="872"/>
      <c r="S305" s="872"/>
      <c r="T305" s="872"/>
      <c r="U305" s="873" t="s">
        <v>85</v>
      </c>
      <c r="V305" s="874"/>
    </row>
    <row r="306" spans="1:26" ht="32.25" customHeight="1">
      <c r="A306" s="1478" t="s">
        <v>615</v>
      </c>
      <c r="B306" s="1479"/>
      <c r="C306" s="1479"/>
      <c r="D306" s="1479"/>
      <c r="E306" s="1479"/>
      <c r="F306" s="1479"/>
      <c r="G306" s="1479"/>
      <c r="H306" s="1479"/>
      <c r="I306" s="1479"/>
      <c r="J306" s="1479"/>
      <c r="K306" s="1479"/>
      <c r="L306" s="1479"/>
      <c r="M306" s="1479"/>
      <c r="N306" s="1479"/>
      <c r="O306" s="1479"/>
      <c r="P306" s="1479"/>
      <c r="Q306" s="1479"/>
      <c r="R306" s="1479"/>
      <c r="S306" s="1479"/>
      <c r="T306" s="1479"/>
      <c r="U306" s="1479"/>
      <c r="V306" s="1480"/>
    </row>
    <row r="307" spans="1:26">
      <c r="A307" s="1481" t="s">
        <v>310</v>
      </c>
      <c r="B307" s="1482"/>
      <c r="C307" s="1482"/>
      <c r="D307" s="1482"/>
      <c r="E307" s="1482"/>
      <c r="F307" s="1482"/>
      <c r="G307" s="1482"/>
      <c r="H307" s="1482"/>
      <c r="I307" s="1482"/>
      <c r="J307" s="1482"/>
      <c r="K307" s="1482"/>
      <c r="L307" s="1482"/>
      <c r="M307" s="1482"/>
      <c r="N307" s="1482"/>
      <c r="O307" s="1482"/>
      <c r="P307" s="1482"/>
      <c r="Q307" s="1482"/>
      <c r="R307" s="1482"/>
      <c r="S307" s="1482"/>
      <c r="T307" s="1482"/>
      <c r="U307" s="1482"/>
      <c r="V307" s="1483"/>
    </row>
    <row r="308" spans="1:26">
      <c r="A308" s="1484" t="s">
        <v>165</v>
      </c>
      <c r="B308" s="1482" t="s">
        <v>312</v>
      </c>
      <c r="C308" s="1482"/>
      <c r="D308" s="1482"/>
      <c r="E308" s="1482" t="s">
        <v>313</v>
      </c>
      <c r="F308" s="1482"/>
      <c r="G308" s="1482"/>
      <c r="H308" s="1482" t="s">
        <v>314</v>
      </c>
      <c r="I308" s="1482"/>
      <c r="J308" s="1482"/>
      <c r="K308" s="1482" t="s">
        <v>315</v>
      </c>
      <c r="L308" s="1482"/>
      <c r="M308" s="1482"/>
      <c r="N308" s="1482" t="s">
        <v>316</v>
      </c>
      <c r="O308" s="1482"/>
      <c r="P308" s="1482"/>
      <c r="Q308" s="1475" t="s">
        <v>616</v>
      </c>
      <c r="R308" s="1476"/>
      <c r="S308" s="1477"/>
      <c r="T308" s="1482" t="s">
        <v>6</v>
      </c>
      <c r="U308" s="1482"/>
      <c r="V308" s="1483"/>
    </row>
    <row r="309" spans="1:26">
      <c r="A309" s="1485"/>
      <c r="B309" s="875" t="s">
        <v>233</v>
      </c>
      <c r="C309" s="875" t="s">
        <v>232</v>
      </c>
      <c r="D309" s="875" t="s">
        <v>234</v>
      </c>
      <c r="E309" s="875" t="s">
        <v>233</v>
      </c>
      <c r="F309" s="875" t="s">
        <v>232</v>
      </c>
      <c r="G309" s="875" t="s">
        <v>234</v>
      </c>
      <c r="H309" s="875" t="s">
        <v>233</v>
      </c>
      <c r="I309" s="875" t="s">
        <v>232</v>
      </c>
      <c r="J309" s="875" t="s">
        <v>234</v>
      </c>
      <c r="K309" s="875" t="s">
        <v>233</v>
      </c>
      <c r="L309" s="875" t="s">
        <v>232</v>
      </c>
      <c r="M309" s="875" t="s">
        <v>234</v>
      </c>
      <c r="N309" s="875" t="s">
        <v>233</v>
      </c>
      <c r="O309" s="875" t="s">
        <v>232</v>
      </c>
      <c r="P309" s="875" t="s">
        <v>234</v>
      </c>
      <c r="Q309" s="875" t="s">
        <v>233</v>
      </c>
      <c r="R309" s="875" t="s">
        <v>232</v>
      </c>
      <c r="S309" s="875" t="s">
        <v>234</v>
      </c>
      <c r="T309" s="875" t="s">
        <v>233</v>
      </c>
      <c r="U309" s="875" t="s">
        <v>232</v>
      </c>
      <c r="V309" s="876" t="s">
        <v>234</v>
      </c>
    </row>
    <row r="310" spans="1:26" ht="15.75">
      <c r="A310" s="877" t="s">
        <v>183</v>
      </c>
      <c r="B310" s="780">
        <v>0</v>
      </c>
      <c r="C310" s="780">
        <v>0</v>
      </c>
      <c r="D310" s="780">
        <f>B310+C310</f>
        <v>0</v>
      </c>
      <c r="E310" s="780">
        <v>0</v>
      </c>
      <c r="F310" s="780">
        <v>0</v>
      </c>
      <c r="G310" s="780">
        <f>E310+F310</f>
        <v>0</v>
      </c>
      <c r="H310" s="780">
        <v>0</v>
      </c>
      <c r="I310" s="780">
        <v>0</v>
      </c>
      <c r="J310" s="780">
        <f>H310+I310</f>
        <v>0</v>
      </c>
      <c r="K310" s="780">
        <v>0</v>
      </c>
      <c r="L310" s="780">
        <v>0</v>
      </c>
      <c r="M310" s="780">
        <f>K310+L310</f>
        <v>0</v>
      </c>
      <c r="N310" s="780">
        <v>0</v>
      </c>
      <c r="O310" s="780">
        <v>0</v>
      </c>
      <c r="P310" s="780">
        <f>N310+O310</f>
        <v>0</v>
      </c>
      <c r="Q310" s="780"/>
      <c r="R310" s="780"/>
      <c r="S310" s="780">
        <f>Q310+R310</f>
        <v>0</v>
      </c>
      <c r="T310" s="752">
        <f>+B310+E310+H310+K310+N310+Q310</f>
        <v>0</v>
      </c>
      <c r="U310" s="752">
        <f t="shared" ref="U310:U318" si="191">+C310+F310+I310+L310+O310+R310</f>
        <v>0</v>
      </c>
      <c r="V310" s="752">
        <f t="shared" ref="V310:V318" si="192">+D310+G310+J310+M310+P310+S310</f>
        <v>0</v>
      </c>
      <c r="Y310" s="757" t="str">
        <f>IF(T310='Order of Birth B-7 12 13 14 15'!AA312,"TRUE","FALSE")</f>
        <v>TRUE</v>
      </c>
      <c r="Z310" s="757" t="str">
        <f>IF(U310='Order of Birth B-7 12 13 14 15'!BA312,"TRUE","FALSE")</f>
        <v>TRUE</v>
      </c>
    </row>
    <row r="311" spans="1:26" ht="15.75">
      <c r="A311" s="877" t="s">
        <v>167</v>
      </c>
      <c r="B311" s="780">
        <v>1</v>
      </c>
      <c r="C311" s="780">
        <v>1</v>
      </c>
      <c r="D311" s="780">
        <f t="shared" ref="D311:D318" si="193">B311+C311</f>
        <v>2</v>
      </c>
      <c r="E311" s="780">
        <v>1</v>
      </c>
      <c r="F311" s="780">
        <v>1</v>
      </c>
      <c r="G311" s="780">
        <f t="shared" ref="G311:G318" si="194">E311+F311</f>
        <v>2</v>
      </c>
      <c r="H311" s="780">
        <v>0</v>
      </c>
      <c r="I311" s="780">
        <v>0</v>
      </c>
      <c r="J311" s="780">
        <f t="shared" ref="J311:J318" si="195">H311+I311</f>
        <v>0</v>
      </c>
      <c r="K311" s="780">
        <v>0</v>
      </c>
      <c r="L311" s="780">
        <v>0</v>
      </c>
      <c r="M311" s="780">
        <f t="shared" ref="M311:M318" si="196">K311+L311</f>
        <v>0</v>
      </c>
      <c r="N311" s="780">
        <v>0</v>
      </c>
      <c r="O311" s="780">
        <v>0</v>
      </c>
      <c r="P311" s="780">
        <f t="shared" ref="P311:P318" si="197">N311+O311</f>
        <v>0</v>
      </c>
      <c r="Q311" s="780">
        <v>0</v>
      </c>
      <c r="R311" s="780">
        <v>0</v>
      </c>
      <c r="S311" s="780">
        <f t="shared" ref="S311:S318" si="198">Q311+R311</f>
        <v>0</v>
      </c>
      <c r="T311" s="752">
        <f t="shared" ref="T311:T318" si="199">+B311+E311+H311+K311+N311+Q311</f>
        <v>2</v>
      </c>
      <c r="U311" s="752">
        <f t="shared" si="191"/>
        <v>2</v>
      </c>
      <c r="V311" s="752">
        <f t="shared" si="192"/>
        <v>4</v>
      </c>
      <c r="Y311" s="757" t="str">
        <f>IF(T311='Order of Birth B-7 12 13 14 15'!AA313,"TRUE","FALSE")</f>
        <v>TRUE</v>
      </c>
      <c r="Z311" s="757" t="str">
        <f>IF(U311='Order of Birth B-7 12 13 14 15'!BA313,"TRUE","FALSE")</f>
        <v>TRUE</v>
      </c>
    </row>
    <row r="312" spans="1:26" ht="15.75">
      <c r="A312" s="877" t="s">
        <v>168</v>
      </c>
      <c r="B312" s="780">
        <v>2</v>
      </c>
      <c r="C312" s="780">
        <v>286</v>
      </c>
      <c r="D312" s="780">
        <f t="shared" si="193"/>
        <v>288</v>
      </c>
      <c r="E312" s="780">
        <v>30</v>
      </c>
      <c r="F312" s="780">
        <v>378</v>
      </c>
      <c r="G312" s="780">
        <f t="shared" si="194"/>
        <v>408</v>
      </c>
      <c r="H312" s="780">
        <v>28</v>
      </c>
      <c r="I312" s="780">
        <v>2566</v>
      </c>
      <c r="J312" s="780">
        <f t="shared" si="195"/>
        <v>2594</v>
      </c>
      <c r="K312" s="780">
        <v>44</v>
      </c>
      <c r="L312" s="780">
        <v>923</v>
      </c>
      <c r="M312" s="780">
        <f t="shared" si="196"/>
        <v>967</v>
      </c>
      <c r="N312" s="780">
        <v>8</v>
      </c>
      <c r="O312" s="780">
        <v>45</v>
      </c>
      <c r="P312" s="780">
        <f t="shared" si="197"/>
        <v>53</v>
      </c>
      <c r="Q312" s="780">
        <v>0</v>
      </c>
      <c r="R312" s="780">
        <v>23</v>
      </c>
      <c r="S312" s="780">
        <f t="shared" si="198"/>
        <v>23</v>
      </c>
      <c r="T312" s="752">
        <f t="shared" si="199"/>
        <v>112</v>
      </c>
      <c r="U312" s="752">
        <f t="shared" si="191"/>
        <v>4221</v>
      </c>
      <c r="V312" s="752">
        <f t="shared" si="192"/>
        <v>4333</v>
      </c>
      <c r="Y312" s="757" t="str">
        <f>IF(T312='Order of Birth B-7 12 13 14 15'!AA314,"TRUE","FALSE")</f>
        <v>TRUE</v>
      </c>
      <c r="Z312" s="757" t="str">
        <f>IF(U312='Order of Birth B-7 12 13 14 15'!BA314,"TRUE","FALSE")</f>
        <v>TRUE</v>
      </c>
    </row>
    <row r="313" spans="1:26" ht="15.75">
      <c r="A313" s="877" t="s">
        <v>169</v>
      </c>
      <c r="B313" s="780">
        <v>4</v>
      </c>
      <c r="C313" s="780">
        <v>355</v>
      </c>
      <c r="D313" s="780">
        <f t="shared" si="193"/>
        <v>359</v>
      </c>
      <c r="E313" s="780">
        <v>12</v>
      </c>
      <c r="F313" s="780">
        <v>415</v>
      </c>
      <c r="G313" s="780">
        <f t="shared" si="194"/>
        <v>427</v>
      </c>
      <c r="H313" s="780">
        <v>47</v>
      </c>
      <c r="I313" s="780">
        <v>450</v>
      </c>
      <c r="J313" s="780">
        <f t="shared" si="195"/>
        <v>497</v>
      </c>
      <c r="K313" s="780">
        <v>44</v>
      </c>
      <c r="L313" s="780">
        <v>320</v>
      </c>
      <c r="M313" s="780">
        <f t="shared" si="196"/>
        <v>364</v>
      </c>
      <c r="N313" s="780">
        <v>10</v>
      </c>
      <c r="O313" s="780">
        <v>50</v>
      </c>
      <c r="P313" s="780">
        <f t="shared" si="197"/>
        <v>60</v>
      </c>
      <c r="Q313" s="780">
        <v>0</v>
      </c>
      <c r="R313" s="780">
        <v>15</v>
      </c>
      <c r="S313" s="780">
        <f t="shared" si="198"/>
        <v>15</v>
      </c>
      <c r="T313" s="752">
        <f t="shared" si="199"/>
        <v>117</v>
      </c>
      <c r="U313" s="752">
        <f t="shared" si="191"/>
        <v>1605</v>
      </c>
      <c r="V313" s="752">
        <f t="shared" si="192"/>
        <v>1722</v>
      </c>
      <c r="Y313" s="757" t="str">
        <f>IF(T313='Order of Birth B-7 12 13 14 15'!AA315,"TRUE","FALSE")</f>
        <v>TRUE</v>
      </c>
      <c r="Z313" s="757" t="str">
        <f>IF(U313='Order of Birth B-7 12 13 14 15'!BA315,"TRUE","FALSE")</f>
        <v>TRUE</v>
      </c>
    </row>
    <row r="314" spans="1:26" ht="15.75">
      <c r="A314" s="877" t="s">
        <v>170</v>
      </c>
      <c r="B314" s="780">
        <v>0</v>
      </c>
      <c r="C314" s="780">
        <v>66</v>
      </c>
      <c r="D314" s="780">
        <f t="shared" si="193"/>
        <v>66</v>
      </c>
      <c r="E314" s="780">
        <v>15</v>
      </c>
      <c r="F314" s="780">
        <v>266</v>
      </c>
      <c r="G314" s="780">
        <f t="shared" si="194"/>
        <v>281</v>
      </c>
      <c r="H314" s="780">
        <v>35</v>
      </c>
      <c r="I314" s="780">
        <v>1008</v>
      </c>
      <c r="J314" s="780">
        <f t="shared" si="195"/>
        <v>1043</v>
      </c>
      <c r="K314" s="780">
        <v>45</v>
      </c>
      <c r="L314" s="780">
        <v>400</v>
      </c>
      <c r="M314" s="780">
        <f t="shared" si="196"/>
        <v>445</v>
      </c>
      <c r="N314" s="780">
        <v>5</v>
      </c>
      <c r="O314" s="780">
        <v>25</v>
      </c>
      <c r="P314" s="780">
        <f t="shared" si="197"/>
        <v>30</v>
      </c>
      <c r="Q314" s="780">
        <v>0</v>
      </c>
      <c r="R314" s="780">
        <v>0</v>
      </c>
      <c r="S314" s="780">
        <f t="shared" si="198"/>
        <v>0</v>
      </c>
      <c r="T314" s="752">
        <f t="shared" si="199"/>
        <v>100</v>
      </c>
      <c r="U314" s="752">
        <f t="shared" si="191"/>
        <v>1765</v>
      </c>
      <c r="V314" s="752">
        <f t="shared" si="192"/>
        <v>1865</v>
      </c>
      <c r="Y314" s="757" t="str">
        <f>IF(T314='Order of Birth B-7 12 13 14 15'!AA316,"TRUE","FALSE")</f>
        <v>TRUE</v>
      </c>
      <c r="Z314" s="757" t="str">
        <f>IF(U314='Order of Birth B-7 12 13 14 15'!BA316,"TRUE","FALSE")</f>
        <v>TRUE</v>
      </c>
    </row>
    <row r="315" spans="1:26" ht="15.75">
      <c r="A315" s="877" t="s">
        <v>171</v>
      </c>
      <c r="B315" s="780">
        <v>0</v>
      </c>
      <c r="C315" s="780">
        <v>551</v>
      </c>
      <c r="D315" s="780">
        <f t="shared" si="193"/>
        <v>551</v>
      </c>
      <c r="E315" s="780">
        <v>122</v>
      </c>
      <c r="F315" s="780">
        <v>998</v>
      </c>
      <c r="G315" s="780">
        <f t="shared" si="194"/>
        <v>1120</v>
      </c>
      <c r="H315" s="780">
        <v>67</v>
      </c>
      <c r="I315" s="780">
        <v>1733</v>
      </c>
      <c r="J315" s="780">
        <f t="shared" si="195"/>
        <v>1800</v>
      </c>
      <c r="K315" s="780">
        <v>18</v>
      </c>
      <c r="L315" s="780">
        <v>1397</v>
      </c>
      <c r="M315" s="780">
        <f t="shared" si="196"/>
        <v>1415</v>
      </c>
      <c r="N315" s="780">
        <v>0</v>
      </c>
      <c r="O315" s="780">
        <v>10</v>
      </c>
      <c r="P315" s="780">
        <f t="shared" si="197"/>
        <v>10</v>
      </c>
      <c r="Q315" s="780">
        <v>0</v>
      </c>
      <c r="R315" s="780">
        <v>0</v>
      </c>
      <c r="S315" s="780">
        <f t="shared" si="198"/>
        <v>0</v>
      </c>
      <c r="T315" s="752">
        <f t="shared" si="199"/>
        <v>207</v>
      </c>
      <c r="U315" s="752">
        <f t="shared" si="191"/>
        <v>4689</v>
      </c>
      <c r="V315" s="752">
        <f t="shared" si="192"/>
        <v>4896</v>
      </c>
      <c r="Y315" s="757" t="str">
        <f>IF(T315='Order of Birth B-7 12 13 14 15'!AA317,"TRUE","FALSE")</f>
        <v>TRUE</v>
      </c>
      <c r="Z315" s="757" t="str">
        <f>IF(U315='Order of Birth B-7 12 13 14 15'!BA317,"TRUE","FALSE")</f>
        <v>TRUE</v>
      </c>
    </row>
    <row r="316" spans="1:26" ht="15.75">
      <c r="A316" s="877" t="s">
        <v>172</v>
      </c>
      <c r="B316" s="780">
        <v>0</v>
      </c>
      <c r="C316" s="780">
        <v>52</v>
      </c>
      <c r="D316" s="780">
        <f t="shared" si="193"/>
        <v>52</v>
      </c>
      <c r="E316" s="780">
        <v>0</v>
      </c>
      <c r="F316" s="780">
        <v>32</v>
      </c>
      <c r="G316" s="780">
        <f t="shared" si="194"/>
        <v>32</v>
      </c>
      <c r="H316" s="780">
        <v>13</v>
      </c>
      <c r="I316" s="780">
        <v>41</v>
      </c>
      <c r="J316" s="780">
        <f t="shared" si="195"/>
        <v>54</v>
      </c>
      <c r="K316" s="780">
        <v>13</v>
      </c>
      <c r="L316" s="780">
        <v>88</v>
      </c>
      <c r="M316" s="780">
        <f t="shared" si="196"/>
        <v>101</v>
      </c>
      <c r="N316" s="780">
        <v>0</v>
      </c>
      <c r="O316" s="780">
        <v>0</v>
      </c>
      <c r="P316" s="780">
        <f t="shared" si="197"/>
        <v>0</v>
      </c>
      <c r="Q316" s="780">
        <v>0</v>
      </c>
      <c r="R316" s="780">
        <v>19</v>
      </c>
      <c r="S316" s="780">
        <f t="shared" si="198"/>
        <v>19</v>
      </c>
      <c r="T316" s="752">
        <f t="shared" si="199"/>
        <v>26</v>
      </c>
      <c r="U316" s="752">
        <f t="shared" si="191"/>
        <v>232</v>
      </c>
      <c r="V316" s="752">
        <f t="shared" si="192"/>
        <v>258</v>
      </c>
      <c r="Y316" s="757" t="str">
        <f>IF(T316='Order of Birth B-7 12 13 14 15'!AA318,"TRUE","FALSE")</f>
        <v>TRUE</v>
      </c>
      <c r="Z316" s="757" t="str">
        <f>IF(U316='Order of Birth B-7 12 13 14 15'!BA318,"TRUE","FALSE")</f>
        <v>TRUE</v>
      </c>
    </row>
    <row r="317" spans="1:26" ht="15.75">
      <c r="A317" s="877" t="s">
        <v>617</v>
      </c>
      <c r="B317" s="780"/>
      <c r="C317" s="780"/>
      <c r="D317" s="780">
        <f t="shared" si="193"/>
        <v>0</v>
      </c>
      <c r="E317" s="780"/>
      <c r="F317" s="780"/>
      <c r="G317" s="780">
        <f t="shared" si="194"/>
        <v>0</v>
      </c>
      <c r="H317" s="780"/>
      <c r="I317" s="780"/>
      <c r="J317" s="780">
        <f t="shared" si="195"/>
        <v>0</v>
      </c>
      <c r="K317" s="780"/>
      <c r="L317" s="780"/>
      <c r="M317" s="780">
        <f t="shared" si="196"/>
        <v>0</v>
      </c>
      <c r="N317" s="780"/>
      <c r="O317" s="780"/>
      <c r="P317" s="780">
        <f t="shared" si="197"/>
        <v>0</v>
      </c>
      <c r="Q317" s="780"/>
      <c r="R317" s="780"/>
      <c r="S317" s="780">
        <f t="shared" si="198"/>
        <v>0</v>
      </c>
      <c r="T317" s="752">
        <f t="shared" si="199"/>
        <v>0</v>
      </c>
      <c r="U317" s="752">
        <f t="shared" si="191"/>
        <v>0</v>
      </c>
      <c r="V317" s="752">
        <f t="shared" si="192"/>
        <v>0</v>
      </c>
      <c r="Y317" s="757" t="str">
        <f>IF(T317='Order of Birth B-7 12 13 14 15'!AA319,"TRUE","FALSE")</f>
        <v>TRUE</v>
      </c>
      <c r="Z317" s="757" t="str">
        <f>IF(U317='Order of Birth B-7 12 13 14 15'!BA319,"TRUE","FALSE")</f>
        <v>TRUE</v>
      </c>
    </row>
    <row r="318" spans="1:26" ht="15.75">
      <c r="A318" s="877" t="s">
        <v>616</v>
      </c>
      <c r="B318" s="780"/>
      <c r="C318" s="780"/>
      <c r="D318" s="780">
        <f t="shared" si="193"/>
        <v>0</v>
      </c>
      <c r="E318" s="780"/>
      <c r="F318" s="780"/>
      <c r="G318" s="780">
        <f t="shared" si="194"/>
        <v>0</v>
      </c>
      <c r="H318" s="780"/>
      <c r="I318" s="780"/>
      <c r="J318" s="780">
        <f t="shared" si="195"/>
        <v>0</v>
      </c>
      <c r="K318" s="780"/>
      <c r="L318" s="780"/>
      <c r="M318" s="780">
        <f t="shared" si="196"/>
        <v>0</v>
      </c>
      <c r="N318" s="780"/>
      <c r="O318" s="780"/>
      <c r="P318" s="780">
        <f t="shared" si="197"/>
        <v>0</v>
      </c>
      <c r="Q318" s="780"/>
      <c r="R318" s="780"/>
      <c r="S318" s="780">
        <f t="shared" si="198"/>
        <v>0</v>
      </c>
      <c r="T318" s="752">
        <f t="shared" si="199"/>
        <v>0</v>
      </c>
      <c r="U318" s="752">
        <f t="shared" si="191"/>
        <v>0</v>
      </c>
      <c r="V318" s="752">
        <f t="shared" si="192"/>
        <v>0</v>
      </c>
      <c r="Y318" s="757"/>
      <c r="Z318" s="757"/>
    </row>
    <row r="319" spans="1:26" ht="16.5" thickBot="1">
      <c r="A319" s="878" t="s">
        <v>6</v>
      </c>
      <c r="B319" s="780">
        <f t="shared" ref="B319:V319" si="200">SUM(B310:B318)</f>
        <v>7</v>
      </c>
      <c r="C319" s="780">
        <f t="shared" si="200"/>
        <v>1311</v>
      </c>
      <c r="D319" s="780">
        <f t="shared" si="200"/>
        <v>1318</v>
      </c>
      <c r="E319" s="780">
        <f t="shared" si="200"/>
        <v>180</v>
      </c>
      <c r="F319" s="780">
        <f t="shared" si="200"/>
        <v>2090</v>
      </c>
      <c r="G319" s="780">
        <f t="shared" si="200"/>
        <v>2270</v>
      </c>
      <c r="H319" s="780">
        <f t="shared" si="200"/>
        <v>190</v>
      </c>
      <c r="I319" s="780">
        <f t="shared" si="200"/>
        <v>5798</v>
      </c>
      <c r="J319" s="780">
        <f t="shared" si="200"/>
        <v>5988</v>
      </c>
      <c r="K319" s="780">
        <f t="shared" si="200"/>
        <v>164</v>
      </c>
      <c r="L319" s="780">
        <f t="shared" si="200"/>
        <v>3128</v>
      </c>
      <c r="M319" s="780">
        <f t="shared" si="200"/>
        <v>3292</v>
      </c>
      <c r="N319" s="780">
        <f t="shared" si="200"/>
        <v>23</v>
      </c>
      <c r="O319" s="780">
        <f t="shared" si="200"/>
        <v>130</v>
      </c>
      <c r="P319" s="780">
        <f t="shared" si="200"/>
        <v>153</v>
      </c>
      <c r="Q319" s="780">
        <f t="shared" si="200"/>
        <v>0</v>
      </c>
      <c r="R319" s="780">
        <f t="shared" si="200"/>
        <v>57</v>
      </c>
      <c r="S319" s="780">
        <f t="shared" si="200"/>
        <v>57</v>
      </c>
      <c r="T319" s="780">
        <f t="shared" si="200"/>
        <v>564</v>
      </c>
      <c r="U319" s="780">
        <f t="shared" si="200"/>
        <v>12514</v>
      </c>
      <c r="V319" s="780">
        <f t="shared" si="200"/>
        <v>13078</v>
      </c>
      <c r="Y319" s="757" t="str">
        <f>IF(T319='Order of Birth B-7 12 13 14 15'!AA320,"TRUE","FALSE")</f>
        <v>TRUE</v>
      </c>
      <c r="Z319" s="757" t="str">
        <f>IF(U319='Order of Birth B-7 12 13 14 15'!BA320,"TRUE","FALSE")</f>
        <v>TRUE</v>
      </c>
    </row>
    <row r="320" spans="1:26" ht="15.75" thickBot="1"/>
    <row r="321" spans="1:26" ht="26.25">
      <c r="A321" s="880" t="s">
        <v>618</v>
      </c>
      <c r="B321" s="872"/>
      <c r="C321" s="872"/>
      <c r="D321" s="872"/>
      <c r="E321" s="872"/>
      <c r="F321" s="872"/>
      <c r="G321" s="872"/>
      <c r="H321" s="872"/>
      <c r="I321" s="872"/>
      <c r="J321" s="872"/>
      <c r="K321" s="872"/>
      <c r="L321" s="872"/>
      <c r="M321" s="872"/>
      <c r="N321" s="872"/>
      <c r="O321" s="872"/>
      <c r="P321" s="872"/>
      <c r="Q321" s="872"/>
      <c r="R321" s="872"/>
      <c r="S321" s="872"/>
      <c r="T321" s="872"/>
      <c r="U321" s="873" t="s">
        <v>142</v>
      </c>
      <c r="V321" s="874"/>
    </row>
    <row r="322" spans="1:26" ht="24.75" customHeight="1">
      <c r="A322" s="1478" t="s">
        <v>615</v>
      </c>
      <c r="B322" s="1479"/>
      <c r="C322" s="1479"/>
      <c r="D322" s="1479"/>
      <c r="E322" s="1479"/>
      <c r="F322" s="1479"/>
      <c r="G322" s="1479"/>
      <c r="H322" s="1479"/>
      <c r="I322" s="1479"/>
      <c r="J322" s="1479"/>
      <c r="K322" s="1479"/>
      <c r="L322" s="1479"/>
      <c r="M322" s="1479"/>
      <c r="N322" s="1479"/>
      <c r="O322" s="1479"/>
      <c r="P322" s="1479"/>
      <c r="Q322" s="1479"/>
      <c r="R322" s="1479"/>
      <c r="S322" s="1479"/>
      <c r="T322" s="1479"/>
      <c r="U322" s="1479"/>
      <c r="V322" s="1480"/>
    </row>
    <row r="323" spans="1:26">
      <c r="A323" s="1481" t="s">
        <v>310</v>
      </c>
      <c r="B323" s="1482"/>
      <c r="C323" s="1482"/>
      <c r="D323" s="1482"/>
      <c r="E323" s="1482"/>
      <c r="F323" s="1482"/>
      <c r="G323" s="1482"/>
      <c r="H323" s="1482"/>
      <c r="I323" s="1482"/>
      <c r="J323" s="1482"/>
      <c r="K323" s="1482"/>
      <c r="L323" s="1482"/>
      <c r="M323" s="1482"/>
      <c r="N323" s="1482"/>
      <c r="O323" s="1482"/>
      <c r="P323" s="1482"/>
      <c r="Q323" s="1482"/>
      <c r="R323" s="1482"/>
      <c r="S323" s="1482"/>
      <c r="T323" s="1482"/>
      <c r="U323" s="1482"/>
      <c r="V323" s="1483"/>
    </row>
    <row r="324" spans="1:26">
      <c r="A324" s="1484" t="s">
        <v>165</v>
      </c>
      <c r="B324" s="1482" t="s">
        <v>312</v>
      </c>
      <c r="C324" s="1482"/>
      <c r="D324" s="1482"/>
      <c r="E324" s="1482" t="s">
        <v>313</v>
      </c>
      <c r="F324" s="1482"/>
      <c r="G324" s="1482"/>
      <c r="H324" s="1482" t="s">
        <v>314</v>
      </c>
      <c r="I324" s="1482"/>
      <c r="J324" s="1482"/>
      <c r="K324" s="1482" t="s">
        <v>315</v>
      </c>
      <c r="L324" s="1482"/>
      <c r="M324" s="1482"/>
      <c r="N324" s="1482" t="s">
        <v>316</v>
      </c>
      <c r="O324" s="1482"/>
      <c r="P324" s="1482"/>
      <c r="Q324" s="1475" t="s">
        <v>616</v>
      </c>
      <c r="R324" s="1476"/>
      <c r="S324" s="1477"/>
      <c r="T324" s="1482" t="s">
        <v>6</v>
      </c>
      <c r="U324" s="1482"/>
      <c r="V324" s="1483"/>
    </row>
    <row r="325" spans="1:26">
      <c r="A325" s="1485"/>
      <c r="B325" s="875" t="s">
        <v>233</v>
      </c>
      <c r="C325" s="875" t="s">
        <v>232</v>
      </c>
      <c r="D325" s="875" t="s">
        <v>234</v>
      </c>
      <c r="E325" s="875" t="s">
        <v>233</v>
      </c>
      <c r="F325" s="875" t="s">
        <v>232</v>
      </c>
      <c r="G325" s="875" t="s">
        <v>234</v>
      </c>
      <c r="H325" s="875" t="s">
        <v>233</v>
      </c>
      <c r="I325" s="875" t="s">
        <v>232</v>
      </c>
      <c r="J325" s="875" t="s">
        <v>234</v>
      </c>
      <c r="K325" s="875" t="s">
        <v>233</v>
      </c>
      <c r="L325" s="875" t="s">
        <v>232</v>
      </c>
      <c r="M325" s="875" t="s">
        <v>234</v>
      </c>
      <c r="N325" s="875" t="s">
        <v>233</v>
      </c>
      <c r="O325" s="875" t="s">
        <v>232</v>
      </c>
      <c r="P325" s="875" t="s">
        <v>234</v>
      </c>
      <c r="Q325" s="875" t="s">
        <v>233</v>
      </c>
      <c r="R325" s="875" t="s">
        <v>232</v>
      </c>
      <c r="S325" s="875" t="s">
        <v>234</v>
      </c>
      <c r="T325" s="875" t="s">
        <v>233</v>
      </c>
      <c r="U325" s="875" t="s">
        <v>232</v>
      </c>
      <c r="V325" s="876" t="s">
        <v>234</v>
      </c>
    </row>
    <row r="326" spans="1:26" ht="15.75">
      <c r="A326" s="877" t="s">
        <v>183</v>
      </c>
      <c r="B326" s="780">
        <v>0</v>
      </c>
      <c r="C326" s="780">
        <v>0</v>
      </c>
      <c r="D326" s="780">
        <f>B326+C326</f>
        <v>0</v>
      </c>
      <c r="E326" s="780">
        <v>0</v>
      </c>
      <c r="F326" s="780">
        <v>0</v>
      </c>
      <c r="G326" s="780">
        <f>E326+F326</f>
        <v>0</v>
      </c>
      <c r="H326" s="780">
        <v>0</v>
      </c>
      <c r="I326" s="780">
        <v>0</v>
      </c>
      <c r="J326" s="780">
        <f>H326+I326</f>
        <v>0</v>
      </c>
      <c r="K326" s="780">
        <v>0</v>
      </c>
      <c r="L326" s="780">
        <v>0</v>
      </c>
      <c r="M326" s="780">
        <f>K326+L326</f>
        <v>0</v>
      </c>
      <c r="N326" s="780">
        <v>0</v>
      </c>
      <c r="O326" s="780">
        <v>0</v>
      </c>
      <c r="P326" s="780">
        <f>N326+O326</f>
        <v>0</v>
      </c>
      <c r="Q326" s="780">
        <v>0</v>
      </c>
      <c r="R326" s="780">
        <v>0</v>
      </c>
      <c r="S326" s="780">
        <f>Q326+R326</f>
        <v>0</v>
      </c>
      <c r="T326" s="752">
        <f>+B326+E326+H326+K326+N326+Q326</f>
        <v>0</v>
      </c>
      <c r="U326" s="752">
        <f t="shared" ref="U326:U334" si="201">+C326+F326+I326+L326+O326+R326</f>
        <v>0</v>
      </c>
      <c r="V326" s="752">
        <f t="shared" ref="V326:V334" si="202">+D326+G326+J326+M326+P326+S326</f>
        <v>0</v>
      </c>
      <c r="Y326" s="757" t="str">
        <f>IF(T326='Order of Birth B-7 12 13 14 15'!AA328,"TRUE","FALSE")</f>
        <v>TRUE</v>
      </c>
      <c r="Z326" s="757" t="str">
        <f>IF(U326='Order of Birth B-7 12 13 14 15'!BA328,"TRUE","FALSE")</f>
        <v>TRUE</v>
      </c>
    </row>
    <row r="327" spans="1:26" ht="15.75">
      <c r="A327" s="877" t="s">
        <v>167</v>
      </c>
      <c r="B327" s="780">
        <v>1</v>
      </c>
      <c r="C327" s="780">
        <v>0</v>
      </c>
      <c r="D327" s="780">
        <f t="shared" ref="D327:D334" si="203">B327+C327</f>
        <v>1</v>
      </c>
      <c r="E327" s="780">
        <v>0</v>
      </c>
      <c r="F327" s="780"/>
      <c r="G327" s="780">
        <f t="shared" ref="G327:G334" si="204">E327+F327</f>
        <v>0</v>
      </c>
      <c r="H327" s="780">
        <v>0</v>
      </c>
      <c r="I327" s="780">
        <v>10</v>
      </c>
      <c r="J327" s="780">
        <f t="shared" ref="J327:J334" si="205">H327+I327</f>
        <v>10</v>
      </c>
      <c r="K327" s="780">
        <v>0</v>
      </c>
      <c r="L327" s="780">
        <v>0</v>
      </c>
      <c r="M327" s="780">
        <f t="shared" ref="M327:M334" si="206">K327+L327</f>
        <v>0</v>
      </c>
      <c r="N327" s="780">
        <v>0</v>
      </c>
      <c r="O327" s="780">
        <v>0</v>
      </c>
      <c r="P327" s="780">
        <f t="shared" ref="P327:P334" si="207">N327+O327</f>
        <v>0</v>
      </c>
      <c r="Q327" s="780">
        <v>0</v>
      </c>
      <c r="R327" s="780">
        <v>0</v>
      </c>
      <c r="S327" s="780">
        <f t="shared" ref="S327:S334" si="208">Q327+R327</f>
        <v>0</v>
      </c>
      <c r="T327" s="752">
        <f t="shared" ref="T327:T334" si="209">+B327+E327+H327+K327+N327+Q327</f>
        <v>1</v>
      </c>
      <c r="U327" s="752">
        <f t="shared" si="201"/>
        <v>10</v>
      </c>
      <c r="V327" s="752">
        <f t="shared" si="202"/>
        <v>11</v>
      </c>
      <c r="Y327" s="757" t="str">
        <f>IF(T327='Order of Birth B-7 12 13 14 15'!AA329,"TRUE","FALSE")</f>
        <v>TRUE</v>
      </c>
      <c r="Z327" s="757" t="str">
        <f>IF(U327='Order of Birth B-7 12 13 14 15'!BA329,"TRUE","FALSE")</f>
        <v>TRUE</v>
      </c>
    </row>
    <row r="328" spans="1:26" ht="15.75">
      <c r="A328" s="877" t="s">
        <v>168</v>
      </c>
      <c r="B328" s="780">
        <v>0</v>
      </c>
      <c r="C328" s="780">
        <v>1</v>
      </c>
      <c r="D328" s="780">
        <f t="shared" si="203"/>
        <v>1</v>
      </c>
      <c r="E328" s="780">
        <v>20</v>
      </c>
      <c r="F328" s="780">
        <v>1038</v>
      </c>
      <c r="G328" s="780">
        <f t="shared" si="204"/>
        <v>1058</v>
      </c>
      <c r="H328" s="780">
        <v>61</v>
      </c>
      <c r="I328" s="780">
        <v>2974</v>
      </c>
      <c r="J328" s="780">
        <f t="shared" si="205"/>
        <v>3035</v>
      </c>
      <c r="K328" s="780">
        <v>1</v>
      </c>
      <c r="L328" s="780">
        <v>90</v>
      </c>
      <c r="M328" s="780">
        <f t="shared" si="206"/>
        <v>91</v>
      </c>
      <c r="N328" s="780">
        <v>0</v>
      </c>
      <c r="O328" s="780">
        <v>8</v>
      </c>
      <c r="P328" s="780">
        <f t="shared" si="207"/>
        <v>8</v>
      </c>
      <c r="Q328" s="780">
        <v>0</v>
      </c>
      <c r="R328" s="780">
        <v>2</v>
      </c>
      <c r="S328" s="780">
        <f t="shared" si="208"/>
        <v>2</v>
      </c>
      <c r="T328" s="752">
        <f t="shared" si="209"/>
        <v>82</v>
      </c>
      <c r="U328" s="752">
        <f t="shared" si="201"/>
        <v>4113</v>
      </c>
      <c r="V328" s="752">
        <f t="shared" si="202"/>
        <v>4195</v>
      </c>
      <c r="Y328" s="757" t="str">
        <f>IF(T328='Order of Birth B-7 12 13 14 15'!AA330,"TRUE","FALSE")</f>
        <v>TRUE</v>
      </c>
      <c r="Z328" s="757" t="str">
        <f>IF(U328='Order of Birth B-7 12 13 14 15'!BA330,"TRUE","FALSE")</f>
        <v>TRUE</v>
      </c>
    </row>
    <row r="329" spans="1:26" ht="15.75">
      <c r="A329" s="877" t="s">
        <v>169</v>
      </c>
      <c r="B329" s="780">
        <v>1</v>
      </c>
      <c r="C329" s="780">
        <v>1</v>
      </c>
      <c r="D329" s="780">
        <f t="shared" si="203"/>
        <v>2</v>
      </c>
      <c r="E329" s="780">
        <v>44</v>
      </c>
      <c r="F329" s="780">
        <v>2154</v>
      </c>
      <c r="G329" s="780">
        <f t="shared" si="204"/>
        <v>2198</v>
      </c>
      <c r="H329" s="780">
        <v>160</v>
      </c>
      <c r="I329" s="780">
        <v>4454</v>
      </c>
      <c r="J329" s="780">
        <f t="shared" si="205"/>
        <v>4614</v>
      </c>
      <c r="K329" s="780">
        <v>13</v>
      </c>
      <c r="L329" s="780">
        <v>72</v>
      </c>
      <c r="M329" s="780">
        <f t="shared" si="206"/>
        <v>85</v>
      </c>
      <c r="N329" s="780">
        <v>0</v>
      </c>
      <c r="O329" s="780">
        <v>12</v>
      </c>
      <c r="P329" s="780">
        <f t="shared" si="207"/>
        <v>12</v>
      </c>
      <c r="Q329" s="780">
        <v>0</v>
      </c>
      <c r="R329" s="780">
        <v>2</v>
      </c>
      <c r="S329" s="780">
        <f t="shared" si="208"/>
        <v>2</v>
      </c>
      <c r="T329" s="752">
        <f t="shared" si="209"/>
        <v>218</v>
      </c>
      <c r="U329" s="752">
        <f t="shared" si="201"/>
        <v>6695</v>
      </c>
      <c r="V329" s="752">
        <f t="shared" si="202"/>
        <v>6913</v>
      </c>
      <c r="Y329" s="757" t="str">
        <f>IF(T329='Order of Birth B-7 12 13 14 15'!AA331,"TRUE","FALSE")</f>
        <v>TRUE</v>
      </c>
      <c r="Z329" s="757" t="str">
        <f>IF(U329='Order of Birth B-7 12 13 14 15'!BA331,"TRUE","FALSE")</f>
        <v>TRUE</v>
      </c>
    </row>
    <row r="330" spans="1:26" ht="15.75">
      <c r="A330" s="877" t="s">
        <v>170</v>
      </c>
      <c r="B330" s="780">
        <v>0</v>
      </c>
      <c r="C330" s="780">
        <v>1</v>
      </c>
      <c r="D330" s="780">
        <f t="shared" si="203"/>
        <v>1</v>
      </c>
      <c r="E330" s="780">
        <v>2</v>
      </c>
      <c r="F330" s="780">
        <v>435</v>
      </c>
      <c r="G330" s="780">
        <f t="shared" si="204"/>
        <v>437</v>
      </c>
      <c r="H330" s="780">
        <v>137</v>
      </c>
      <c r="I330" s="780">
        <v>1983</v>
      </c>
      <c r="J330" s="780">
        <f t="shared" si="205"/>
        <v>2120</v>
      </c>
      <c r="K330" s="780">
        <v>1</v>
      </c>
      <c r="L330" s="780">
        <v>88</v>
      </c>
      <c r="M330" s="780">
        <f t="shared" si="206"/>
        <v>89</v>
      </c>
      <c r="N330" s="780">
        <v>0</v>
      </c>
      <c r="O330" s="780">
        <v>7</v>
      </c>
      <c r="P330" s="780">
        <f t="shared" si="207"/>
        <v>7</v>
      </c>
      <c r="Q330" s="780">
        <v>0</v>
      </c>
      <c r="R330" s="780">
        <v>0</v>
      </c>
      <c r="S330" s="780">
        <f t="shared" si="208"/>
        <v>0</v>
      </c>
      <c r="T330" s="752">
        <f t="shared" si="209"/>
        <v>140</v>
      </c>
      <c r="U330" s="752">
        <f t="shared" si="201"/>
        <v>2514</v>
      </c>
      <c r="V330" s="752">
        <f t="shared" si="202"/>
        <v>2654</v>
      </c>
      <c r="Y330" s="757" t="str">
        <f>IF(T330='Order of Birth B-7 12 13 14 15'!AA332,"TRUE","FALSE")</f>
        <v>TRUE</v>
      </c>
      <c r="Z330" s="757" t="str">
        <f>IF(U330='Order of Birth B-7 12 13 14 15'!BA332,"TRUE","FALSE")</f>
        <v>TRUE</v>
      </c>
    </row>
    <row r="331" spans="1:26" ht="15.75">
      <c r="A331" s="877" t="s">
        <v>171</v>
      </c>
      <c r="B331" s="780">
        <v>1</v>
      </c>
      <c r="C331" s="780">
        <v>0</v>
      </c>
      <c r="D331" s="780">
        <f t="shared" si="203"/>
        <v>1</v>
      </c>
      <c r="E331" s="780">
        <v>1</v>
      </c>
      <c r="F331" s="780">
        <v>260</v>
      </c>
      <c r="G331" s="780">
        <f t="shared" si="204"/>
        <v>261</v>
      </c>
      <c r="H331" s="780">
        <v>50</v>
      </c>
      <c r="I331" s="780">
        <v>986</v>
      </c>
      <c r="J331" s="780">
        <f t="shared" si="205"/>
        <v>1036</v>
      </c>
      <c r="K331" s="780">
        <v>0</v>
      </c>
      <c r="L331" s="780">
        <v>7</v>
      </c>
      <c r="M331" s="780">
        <f t="shared" si="206"/>
        <v>7</v>
      </c>
      <c r="N331" s="780">
        <v>0</v>
      </c>
      <c r="O331" s="780">
        <v>3</v>
      </c>
      <c r="P331" s="780">
        <f t="shared" si="207"/>
        <v>3</v>
      </c>
      <c r="Q331" s="780">
        <v>0</v>
      </c>
      <c r="R331" s="780">
        <v>0</v>
      </c>
      <c r="S331" s="780">
        <f t="shared" si="208"/>
        <v>0</v>
      </c>
      <c r="T331" s="752">
        <f t="shared" si="209"/>
        <v>52</v>
      </c>
      <c r="U331" s="752">
        <f t="shared" si="201"/>
        <v>1256</v>
      </c>
      <c r="V331" s="752">
        <f t="shared" si="202"/>
        <v>1308</v>
      </c>
      <c r="Y331" s="757" t="str">
        <f>IF(T331='Order of Birth B-7 12 13 14 15'!AA333,"TRUE","FALSE")</f>
        <v>TRUE</v>
      </c>
      <c r="Z331" s="757" t="str">
        <f>IF(U331='Order of Birth B-7 12 13 14 15'!BA333,"TRUE","FALSE")</f>
        <v>TRUE</v>
      </c>
    </row>
    <row r="332" spans="1:26" ht="15.75">
      <c r="A332" s="877" t="s">
        <v>172</v>
      </c>
      <c r="B332" s="780">
        <v>0</v>
      </c>
      <c r="C332" s="780">
        <v>0</v>
      </c>
      <c r="D332" s="780">
        <f t="shared" si="203"/>
        <v>0</v>
      </c>
      <c r="E332" s="780">
        <v>1</v>
      </c>
      <c r="F332" s="780">
        <v>0</v>
      </c>
      <c r="G332" s="780">
        <f t="shared" si="204"/>
        <v>1</v>
      </c>
      <c r="H332" s="780">
        <v>0</v>
      </c>
      <c r="I332" s="780">
        <v>318</v>
      </c>
      <c r="J332" s="780">
        <f t="shared" si="205"/>
        <v>318</v>
      </c>
      <c r="K332" s="780">
        <v>0</v>
      </c>
      <c r="L332" s="780">
        <v>0</v>
      </c>
      <c r="M332" s="780">
        <f t="shared" si="206"/>
        <v>0</v>
      </c>
      <c r="N332" s="780">
        <v>0</v>
      </c>
      <c r="O332" s="780">
        <v>0</v>
      </c>
      <c r="P332" s="780">
        <f t="shared" si="207"/>
        <v>0</v>
      </c>
      <c r="Q332" s="780">
        <v>0</v>
      </c>
      <c r="R332" s="780">
        <v>0</v>
      </c>
      <c r="S332" s="780">
        <f t="shared" si="208"/>
        <v>0</v>
      </c>
      <c r="T332" s="752">
        <f t="shared" si="209"/>
        <v>1</v>
      </c>
      <c r="U332" s="752">
        <f t="shared" si="201"/>
        <v>318</v>
      </c>
      <c r="V332" s="752">
        <f t="shared" si="202"/>
        <v>319</v>
      </c>
      <c r="Y332" s="757" t="str">
        <f>IF(T332='Order of Birth B-7 12 13 14 15'!AA334,"TRUE","FALSE")</f>
        <v>TRUE</v>
      </c>
      <c r="Z332" s="757" t="str">
        <f>IF(U332='Order of Birth B-7 12 13 14 15'!BA334,"TRUE","FALSE")</f>
        <v>TRUE</v>
      </c>
    </row>
    <row r="333" spans="1:26" ht="15.75">
      <c r="A333" s="877" t="s">
        <v>617</v>
      </c>
      <c r="B333" s="780"/>
      <c r="C333" s="780"/>
      <c r="D333" s="780">
        <f t="shared" si="203"/>
        <v>0</v>
      </c>
      <c r="E333" s="780"/>
      <c r="F333" s="780"/>
      <c r="G333" s="780">
        <f t="shared" si="204"/>
        <v>0</v>
      </c>
      <c r="H333" s="780"/>
      <c r="I333" s="780"/>
      <c r="J333" s="780">
        <f t="shared" si="205"/>
        <v>0</v>
      </c>
      <c r="K333" s="780"/>
      <c r="L333" s="780"/>
      <c r="M333" s="780">
        <f t="shared" si="206"/>
        <v>0</v>
      </c>
      <c r="N333" s="780"/>
      <c r="O333" s="780"/>
      <c r="P333" s="780">
        <f t="shared" si="207"/>
        <v>0</v>
      </c>
      <c r="Q333" s="780"/>
      <c r="R333" s="780"/>
      <c r="S333" s="780">
        <f t="shared" si="208"/>
        <v>0</v>
      </c>
      <c r="T333" s="752">
        <f t="shared" si="209"/>
        <v>0</v>
      </c>
      <c r="U333" s="752">
        <f t="shared" si="201"/>
        <v>0</v>
      </c>
      <c r="V333" s="752">
        <f t="shared" si="202"/>
        <v>0</v>
      </c>
      <c r="Y333" s="757" t="str">
        <f>IF(T333='Order of Birth B-7 12 13 14 15'!AA335,"TRUE","FALSE")</f>
        <v>TRUE</v>
      </c>
      <c r="Z333" s="757" t="str">
        <f>IF(U333='Order of Birth B-7 12 13 14 15'!BA335,"TRUE","FALSE")</f>
        <v>TRUE</v>
      </c>
    </row>
    <row r="334" spans="1:26" ht="15.75">
      <c r="A334" s="877" t="s">
        <v>616</v>
      </c>
      <c r="B334" s="780"/>
      <c r="C334" s="780"/>
      <c r="D334" s="780">
        <f t="shared" si="203"/>
        <v>0</v>
      </c>
      <c r="E334" s="780"/>
      <c r="F334" s="780"/>
      <c r="G334" s="780">
        <f t="shared" si="204"/>
        <v>0</v>
      </c>
      <c r="H334" s="780"/>
      <c r="I334" s="780"/>
      <c r="J334" s="780">
        <f t="shared" si="205"/>
        <v>0</v>
      </c>
      <c r="K334" s="780"/>
      <c r="L334" s="780"/>
      <c r="M334" s="780">
        <f t="shared" si="206"/>
        <v>0</v>
      </c>
      <c r="N334" s="780"/>
      <c r="O334" s="780"/>
      <c r="P334" s="780">
        <f t="shared" si="207"/>
        <v>0</v>
      </c>
      <c r="Q334" s="780"/>
      <c r="R334" s="780"/>
      <c r="S334" s="780">
        <f t="shared" si="208"/>
        <v>0</v>
      </c>
      <c r="T334" s="752">
        <f t="shared" si="209"/>
        <v>0</v>
      </c>
      <c r="U334" s="752">
        <f t="shared" si="201"/>
        <v>0</v>
      </c>
      <c r="V334" s="752">
        <f t="shared" si="202"/>
        <v>0</v>
      </c>
      <c r="Y334" s="757"/>
      <c r="Z334" s="757"/>
    </row>
    <row r="335" spans="1:26" ht="16.5" thickBot="1">
      <c r="A335" s="878" t="s">
        <v>6</v>
      </c>
      <c r="B335" s="780">
        <f t="shared" ref="B335:V335" si="210">SUM(B326:B334)</f>
        <v>3</v>
      </c>
      <c r="C335" s="780">
        <f t="shared" si="210"/>
        <v>3</v>
      </c>
      <c r="D335" s="780">
        <f t="shared" si="210"/>
        <v>6</v>
      </c>
      <c r="E335" s="780">
        <f t="shared" si="210"/>
        <v>68</v>
      </c>
      <c r="F335" s="780">
        <f t="shared" si="210"/>
        <v>3887</v>
      </c>
      <c r="G335" s="780">
        <f t="shared" si="210"/>
        <v>3955</v>
      </c>
      <c r="H335" s="780">
        <f t="shared" si="210"/>
        <v>408</v>
      </c>
      <c r="I335" s="780">
        <f t="shared" si="210"/>
        <v>10725</v>
      </c>
      <c r="J335" s="780">
        <f t="shared" si="210"/>
        <v>11133</v>
      </c>
      <c r="K335" s="780">
        <f t="shared" si="210"/>
        <v>15</v>
      </c>
      <c r="L335" s="780">
        <f t="shared" si="210"/>
        <v>257</v>
      </c>
      <c r="M335" s="780">
        <f t="shared" si="210"/>
        <v>272</v>
      </c>
      <c r="N335" s="780">
        <f t="shared" si="210"/>
        <v>0</v>
      </c>
      <c r="O335" s="780">
        <f t="shared" si="210"/>
        <v>30</v>
      </c>
      <c r="P335" s="780">
        <f t="shared" si="210"/>
        <v>30</v>
      </c>
      <c r="Q335" s="780">
        <f t="shared" si="210"/>
        <v>0</v>
      </c>
      <c r="R335" s="780">
        <f t="shared" si="210"/>
        <v>4</v>
      </c>
      <c r="S335" s="780">
        <f t="shared" si="210"/>
        <v>4</v>
      </c>
      <c r="T335" s="752">
        <f t="shared" si="210"/>
        <v>494</v>
      </c>
      <c r="U335" s="752">
        <f t="shared" si="210"/>
        <v>14906</v>
      </c>
      <c r="V335" s="780">
        <f t="shared" si="210"/>
        <v>15400</v>
      </c>
      <c r="Y335" s="757" t="str">
        <f>IF(T335='Order of Birth B-7 12 13 14 15'!AA336,"TRUE","FALSE")</f>
        <v>TRUE</v>
      </c>
      <c r="Z335" s="757" t="str">
        <f>IF(U335='Order of Birth B-7 12 13 14 15'!BA336,"TRUE","FALSE")</f>
        <v>TRUE</v>
      </c>
    </row>
    <row r="336" spans="1:26" ht="15.75" thickBot="1"/>
    <row r="337" spans="1:26" ht="26.25">
      <c r="A337" s="871" t="s">
        <v>618</v>
      </c>
      <c r="B337" s="872"/>
      <c r="C337" s="872"/>
      <c r="D337" s="872"/>
      <c r="E337" s="872"/>
      <c r="F337" s="872"/>
      <c r="G337" s="872"/>
      <c r="H337" s="872"/>
      <c r="I337" s="872"/>
      <c r="J337" s="872"/>
      <c r="K337" s="872"/>
      <c r="L337" s="872"/>
      <c r="M337" s="872"/>
      <c r="N337" s="872"/>
      <c r="O337" s="872"/>
      <c r="P337" s="872"/>
      <c r="Q337" s="872"/>
      <c r="R337" s="872"/>
      <c r="S337" s="872"/>
      <c r="T337" s="872"/>
      <c r="U337" s="873" t="s">
        <v>189</v>
      </c>
      <c r="V337" s="874"/>
    </row>
    <row r="338" spans="1:26" ht="32.25" customHeight="1">
      <c r="A338" s="1478" t="s">
        <v>615</v>
      </c>
      <c r="B338" s="1479"/>
      <c r="C338" s="1479"/>
      <c r="D338" s="1479"/>
      <c r="E338" s="1479"/>
      <c r="F338" s="1479"/>
      <c r="G338" s="1479"/>
      <c r="H338" s="1479"/>
      <c r="I338" s="1479"/>
      <c r="J338" s="1479"/>
      <c r="K338" s="1479"/>
      <c r="L338" s="1479"/>
      <c r="M338" s="1479"/>
      <c r="N338" s="1479"/>
      <c r="O338" s="1479"/>
      <c r="P338" s="1479"/>
      <c r="Q338" s="1479"/>
      <c r="R338" s="1479"/>
      <c r="S338" s="1479"/>
      <c r="T338" s="1479"/>
      <c r="U338" s="1479"/>
      <c r="V338" s="1480"/>
    </row>
    <row r="339" spans="1:26">
      <c r="A339" s="1481" t="s">
        <v>310</v>
      </c>
      <c r="B339" s="1482"/>
      <c r="C339" s="1482"/>
      <c r="D339" s="1482"/>
      <c r="E339" s="1482"/>
      <c r="F339" s="1482"/>
      <c r="G339" s="1482"/>
      <c r="H339" s="1482"/>
      <c r="I339" s="1482"/>
      <c r="J339" s="1482"/>
      <c r="K339" s="1482"/>
      <c r="L339" s="1482"/>
      <c r="M339" s="1482"/>
      <c r="N339" s="1482"/>
      <c r="O339" s="1482"/>
      <c r="P339" s="1482"/>
      <c r="Q339" s="1482"/>
      <c r="R339" s="1482"/>
      <c r="S339" s="1482"/>
      <c r="T339" s="1482"/>
      <c r="U339" s="1482"/>
      <c r="V339" s="1483"/>
    </row>
    <row r="340" spans="1:26">
      <c r="A340" s="1484" t="s">
        <v>165</v>
      </c>
      <c r="B340" s="1482" t="s">
        <v>312</v>
      </c>
      <c r="C340" s="1482"/>
      <c r="D340" s="1482"/>
      <c r="E340" s="1482" t="s">
        <v>313</v>
      </c>
      <c r="F340" s="1482"/>
      <c r="G340" s="1482"/>
      <c r="H340" s="1482" t="s">
        <v>314</v>
      </c>
      <c r="I340" s="1482"/>
      <c r="J340" s="1482"/>
      <c r="K340" s="1482" t="s">
        <v>315</v>
      </c>
      <c r="L340" s="1482"/>
      <c r="M340" s="1482"/>
      <c r="N340" s="1482" t="s">
        <v>316</v>
      </c>
      <c r="O340" s="1482"/>
      <c r="P340" s="1482"/>
      <c r="Q340" s="1475" t="s">
        <v>616</v>
      </c>
      <c r="R340" s="1476"/>
      <c r="S340" s="1477"/>
      <c r="T340" s="1482" t="s">
        <v>6</v>
      </c>
      <c r="U340" s="1482"/>
      <c r="V340" s="1483"/>
    </row>
    <row r="341" spans="1:26">
      <c r="A341" s="1485"/>
      <c r="B341" s="875" t="s">
        <v>233</v>
      </c>
      <c r="C341" s="875" t="s">
        <v>232</v>
      </c>
      <c r="D341" s="875" t="s">
        <v>234</v>
      </c>
      <c r="E341" s="875" t="s">
        <v>233</v>
      </c>
      <c r="F341" s="875" t="s">
        <v>232</v>
      </c>
      <c r="G341" s="875" t="s">
        <v>234</v>
      </c>
      <c r="H341" s="875" t="s">
        <v>233</v>
      </c>
      <c r="I341" s="875" t="s">
        <v>232</v>
      </c>
      <c r="J341" s="875" t="s">
        <v>234</v>
      </c>
      <c r="K341" s="875" t="s">
        <v>233</v>
      </c>
      <c r="L341" s="875" t="s">
        <v>232</v>
      </c>
      <c r="M341" s="875" t="s">
        <v>234</v>
      </c>
      <c r="N341" s="875" t="s">
        <v>233</v>
      </c>
      <c r="O341" s="875" t="s">
        <v>232</v>
      </c>
      <c r="P341" s="875" t="s">
        <v>234</v>
      </c>
      <c r="Q341" s="875" t="s">
        <v>233</v>
      </c>
      <c r="R341" s="875" t="s">
        <v>232</v>
      </c>
      <c r="S341" s="875" t="s">
        <v>234</v>
      </c>
      <c r="T341" s="875" t="s">
        <v>233</v>
      </c>
      <c r="U341" s="875" t="s">
        <v>232</v>
      </c>
      <c r="V341" s="876" t="s">
        <v>234</v>
      </c>
    </row>
    <row r="342" spans="1:26" ht="15.75">
      <c r="A342" s="877" t="s">
        <v>183</v>
      </c>
      <c r="B342" s="780"/>
      <c r="C342" s="780"/>
      <c r="D342" s="780">
        <f>B342+C342</f>
        <v>0</v>
      </c>
      <c r="E342" s="780"/>
      <c r="F342" s="780"/>
      <c r="G342" s="780">
        <f>E342+F342</f>
        <v>0</v>
      </c>
      <c r="H342" s="780"/>
      <c r="I342" s="780"/>
      <c r="J342" s="780">
        <f>H342+I342</f>
        <v>0</v>
      </c>
      <c r="K342" s="780"/>
      <c r="L342" s="780"/>
      <c r="M342" s="780">
        <f>K342+L342</f>
        <v>0</v>
      </c>
      <c r="N342" s="780"/>
      <c r="O342" s="780"/>
      <c r="P342" s="780">
        <f>N342+O342</f>
        <v>0</v>
      </c>
      <c r="Q342" s="780"/>
      <c r="R342" s="780"/>
      <c r="S342" s="780">
        <f>Q342+R342</f>
        <v>0</v>
      </c>
      <c r="T342" s="752">
        <f>+B342+E342+H342+K342+N342+Q342</f>
        <v>0</v>
      </c>
      <c r="U342" s="752">
        <f t="shared" ref="U342:U350" si="211">+C342+F342+I342+L342+O342+R342</f>
        <v>0</v>
      </c>
      <c r="V342" s="752">
        <f t="shared" ref="V342:V350" si="212">+D342+G342+J342+M342+P342+S342</f>
        <v>0</v>
      </c>
      <c r="Y342" s="757" t="str">
        <f>IF(T342='Order of Birth B-7 12 13 14 15'!AA344,"TRUE","FALSE")</f>
        <v>TRUE</v>
      </c>
      <c r="Z342" s="757" t="str">
        <f>IF(U342='Order of Birth B-7 12 13 14 15'!BA344,"TRUE","FALSE")</f>
        <v>TRUE</v>
      </c>
    </row>
    <row r="343" spans="1:26" ht="15.75">
      <c r="A343" s="877" t="s">
        <v>167</v>
      </c>
      <c r="B343" s="931">
        <v>2</v>
      </c>
      <c r="C343" s="931">
        <v>3</v>
      </c>
      <c r="D343" s="780">
        <f t="shared" ref="D343:D350" si="213">B343+C343</f>
        <v>5</v>
      </c>
      <c r="E343" s="931">
        <v>3</v>
      </c>
      <c r="F343" s="931">
        <v>16</v>
      </c>
      <c r="G343" s="780">
        <f t="shared" ref="G343:G350" si="214">E343+F343</f>
        <v>19</v>
      </c>
      <c r="H343" s="931">
        <v>27</v>
      </c>
      <c r="I343" s="931">
        <v>65</v>
      </c>
      <c r="J343" s="780">
        <f t="shared" ref="J343:J350" si="215">H343+I343</f>
        <v>92</v>
      </c>
      <c r="K343" s="931">
        <v>12</v>
      </c>
      <c r="L343" s="931">
        <v>13</v>
      </c>
      <c r="M343" s="780">
        <f t="shared" ref="M343:M350" si="216">K343+L343</f>
        <v>25</v>
      </c>
      <c r="N343" s="931">
        <v>1</v>
      </c>
      <c r="O343" s="931"/>
      <c r="P343" s="780">
        <f t="shared" ref="P343:P350" si="217">N343+O343</f>
        <v>1</v>
      </c>
      <c r="Q343" s="780"/>
      <c r="R343" s="780"/>
      <c r="S343" s="780">
        <f t="shared" ref="S343:S350" si="218">Q343+R343</f>
        <v>0</v>
      </c>
      <c r="T343" s="752">
        <f t="shared" ref="T343:T350" si="219">+B343+E343+H343+K343+N343+Q343</f>
        <v>45</v>
      </c>
      <c r="U343" s="752">
        <f t="shared" si="211"/>
        <v>97</v>
      </c>
      <c r="V343" s="752">
        <f t="shared" si="212"/>
        <v>142</v>
      </c>
      <c r="Y343" s="757" t="str">
        <f>IF(T343='Order of Birth B-7 12 13 14 15'!AA345,"TRUE","FALSE")</f>
        <v>TRUE</v>
      </c>
      <c r="Z343" s="757" t="str">
        <f>IF(U343='Order of Birth B-7 12 13 14 15'!BA345,"TRUE","FALSE")</f>
        <v>TRUE</v>
      </c>
    </row>
    <row r="344" spans="1:26" ht="15.75">
      <c r="A344" s="877" t="s">
        <v>168</v>
      </c>
      <c r="B344" s="931">
        <v>1</v>
      </c>
      <c r="C344" s="931">
        <v>3</v>
      </c>
      <c r="D344" s="780">
        <f t="shared" si="213"/>
        <v>4</v>
      </c>
      <c r="E344" s="931">
        <v>7</v>
      </c>
      <c r="F344" s="931">
        <v>65</v>
      </c>
      <c r="G344" s="780">
        <f t="shared" si="214"/>
        <v>72</v>
      </c>
      <c r="H344" s="931">
        <v>268</v>
      </c>
      <c r="I344" s="931">
        <v>947</v>
      </c>
      <c r="J344" s="780">
        <f t="shared" si="215"/>
        <v>1215</v>
      </c>
      <c r="K344" s="931">
        <v>84</v>
      </c>
      <c r="L344" s="931">
        <v>557</v>
      </c>
      <c r="M344" s="780">
        <f t="shared" si="216"/>
        <v>641</v>
      </c>
      <c r="N344" s="931">
        <v>3</v>
      </c>
      <c r="O344" s="931">
        <v>9</v>
      </c>
      <c r="P344" s="780">
        <f t="shared" si="217"/>
        <v>12</v>
      </c>
      <c r="Q344" s="780"/>
      <c r="R344" s="780"/>
      <c r="S344" s="780">
        <f t="shared" si="218"/>
        <v>0</v>
      </c>
      <c r="T344" s="752">
        <f t="shared" si="219"/>
        <v>363</v>
      </c>
      <c r="U344" s="752">
        <f t="shared" si="211"/>
        <v>1581</v>
      </c>
      <c r="V344" s="752">
        <f t="shared" si="212"/>
        <v>1944</v>
      </c>
      <c r="Y344" s="757" t="str">
        <f>IF(T344='Order of Birth B-7 12 13 14 15'!AA346,"TRUE","FALSE")</f>
        <v>TRUE</v>
      </c>
      <c r="Z344" s="757" t="str">
        <f>IF(U344='Order of Birth B-7 12 13 14 15'!BA346,"TRUE","FALSE")</f>
        <v>TRUE</v>
      </c>
    </row>
    <row r="345" spans="1:26" ht="15.75">
      <c r="A345" s="877" t="s">
        <v>169</v>
      </c>
      <c r="B345" s="780"/>
      <c r="C345" s="780"/>
      <c r="D345" s="780">
        <f t="shared" si="213"/>
        <v>0</v>
      </c>
      <c r="E345" s="931">
        <v>5</v>
      </c>
      <c r="F345" s="931">
        <v>28</v>
      </c>
      <c r="G345" s="780">
        <f t="shared" si="214"/>
        <v>33</v>
      </c>
      <c r="H345" s="931">
        <v>322</v>
      </c>
      <c r="I345" s="931">
        <v>1574</v>
      </c>
      <c r="J345" s="780">
        <f t="shared" si="215"/>
        <v>1896</v>
      </c>
      <c r="K345" s="931">
        <v>131</v>
      </c>
      <c r="L345" s="931">
        <v>663</v>
      </c>
      <c r="M345" s="780">
        <f t="shared" si="216"/>
        <v>794</v>
      </c>
      <c r="N345" s="931">
        <v>7</v>
      </c>
      <c r="O345" s="931">
        <v>7</v>
      </c>
      <c r="P345" s="780">
        <f t="shared" si="217"/>
        <v>14</v>
      </c>
      <c r="Q345" s="780"/>
      <c r="R345" s="780"/>
      <c r="S345" s="780">
        <f t="shared" si="218"/>
        <v>0</v>
      </c>
      <c r="T345" s="752">
        <f t="shared" si="219"/>
        <v>465</v>
      </c>
      <c r="U345" s="752">
        <f t="shared" si="211"/>
        <v>2272</v>
      </c>
      <c r="V345" s="752">
        <f t="shared" si="212"/>
        <v>2737</v>
      </c>
      <c r="Y345" s="757" t="str">
        <f>IF(T345='Order of Birth B-7 12 13 14 15'!AA347,"TRUE","FALSE")</f>
        <v>TRUE</v>
      </c>
      <c r="Z345" s="757" t="str">
        <f>IF(U345='Order of Birth B-7 12 13 14 15'!BA347,"TRUE","FALSE")</f>
        <v>TRUE</v>
      </c>
    </row>
    <row r="346" spans="1:26" ht="15.75">
      <c r="A346" s="877" t="s">
        <v>170</v>
      </c>
      <c r="B346" s="780"/>
      <c r="C346" s="780"/>
      <c r="D346" s="780">
        <f t="shared" si="213"/>
        <v>0</v>
      </c>
      <c r="E346" s="931">
        <v>1</v>
      </c>
      <c r="F346" s="931">
        <v>39</v>
      </c>
      <c r="G346" s="780">
        <f t="shared" si="214"/>
        <v>40</v>
      </c>
      <c r="H346" s="931">
        <v>193</v>
      </c>
      <c r="I346" s="931">
        <v>1387</v>
      </c>
      <c r="J346" s="780">
        <f t="shared" si="215"/>
        <v>1580</v>
      </c>
      <c r="K346" s="931">
        <v>102</v>
      </c>
      <c r="L346" s="931">
        <v>773</v>
      </c>
      <c r="M346" s="780">
        <f t="shared" si="216"/>
        <v>875</v>
      </c>
      <c r="N346" s="931">
        <v>1</v>
      </c>
      <c r="O346" s="931">
        <v>5</v>
      </c>
      <c r="P346" s="780">
        <f t="shared" si="217"/>
        <v>6</v>
      </c>
      <c r="Q346" s="780"/>
      <c r="R346" s="780"/>
      <c r="S346" s="780">
        <f t="shared" si="218"/>
        <v>0</v>
      </c>
      <c r="T346" s="752">
        <f t="shared" si="219"/>
        <v>297</v>
      </c>
      <c r="U346" s="752">
        <f t="shared" si="211"/>
        <v>2204</v>
      </c>
      <c r="V346" s="752">
        <f t="shared" si="212"/>
        <v>2501</v>
      </c>
      <c r="Y346" s="757" t="str">
        <f>IF(T346='Order of Birth B-7 12 13 14 15'!AA348,"TRUE","FALSE")</f>
        <v>TRUE</v>
      </c>
      <c r="Z346" s="757" t="str">
        <f>IF(U346='Order of Birth B-7 12 13 14 15'!BA348,"TRUE","FALSE")</f>
        <v>TRUE</v>
      </c>
    </row>
    <row r="347" spans="1:26" ht="15.75">
      <c r="A347" s="877" t="s">
        <v>171</v>
      </c>
      <c r="B347" s="780"/>
      <c r="C347" s="780"/>
      <c r="D347" s="780">
        <f t="shared" si="213"/>
        <v>0</v>
      </c>
      <c r="E347" s="931"/>
      <c r="F347" s="931">
        <v>35</v>
      </c>
      <c r="G347" s="780">
        <f t="shared" si="214"/>
        <v>35</v>
      </c>
      <c r="H347" s="931">
        <v>47</v>
      </c>
      <c r="I347" s="931">
        <v>841</v>
      </c>
      <c r="J347" s="780">
        <f t="shared" si="215"/>
        <v>888</v>
      </c>
      <c r="K347" s="931">
        <v>32</v>
      </c>
      <c r="L347" s="931">
        <v>189</v>
      </c>
      <c r="M347" s="780">
        <f t="shared" si="216"/>
        <v>221</v>
      </c>
      <c r="N347" s="931">
        <v>2</v>
      </c>
      <c r="O347" s="931">
        <v>30</v>
      </c>
      <c r="P347" s="780">
        <f t="shared" si="217"/>
        <v>32</v>
      </c>
      <c r="Q347" s="780"/>
      <c r="R347" s="780"/>
      <c r="S347" s="780">
        <f t="shared" si="218"/>
        <v>0</v>
      </c>
      <c r="T347" s="752">
        <f t="shared" si="219"/>
        <v>81</v>
      </c>
      <c r="U347" s="752">
        <f t="shared" si="211"/>
        <v>1095</v>
      </c>
      <c r="V347" s="752">
        <f t="shared" si="212"/>
        <v>1176</v>
      </c>
      <c r="Y347" s="757" t="str">
        <f>IF(T347='Order of Birth B-7 12 13 14 15'!AA349,"TRUE","FALSE")</f>
        <v>TRUE</v>
      </c>
      <c r="Z347" s="757" t="str">
        <f>IF(U347='Order of Birth B-7 12 13 14 15'!BA349,"TRUE","FALSE")</f>
        <v>TRUE</v>
      </c>
    </row>
    <row r="348" spans="1:26" ht="15.75">
      <c r="A348" s="877" t="s">
        <v>172</v>
      </c>
      <c r="B348" s="780"/>
      <c r="C348" s="780"/>
      <c r="D348" s="780">
        <f t="shared" si="213"/>
        <v>0</v>
      </c>
      <c r="E348" s="931"/>
      <c r="F348" s="931">
        <v>4</v>
      </c>
      <c r="G348" s="780">
        <f t="shared" si="214"/>
        <v>4</v>
      </c>
      <c r="H348" s="931">
        <v>7</v>
      </c>
      <c r="I348" s="931">
        <v>60</v>
      </c>
      <c r="J348" s="780">
        <f t="shared" si="215"/>
        <v>67</v>
      </c>
      <c r="K348" s="931">
        <v>3</v>
      </c>
      <c r="L348" s="931">
        <v>15</v>
      </c>
      <c r="M348" s="780">
        <f t="shared" si="216"/>
        <v>18</v>
      </c>
      <c r="N348" s="931"/>
      <c r="O348" s="931">
        <v>10</v>
      </c>
      <c r="P348" s="780">
        <f t="shared" si="217"/>
        <v>10</v>
      </c>
      <c r="Q348" s="780"/>
      <c r="R348" s="780"/>
      <c r="S348" s="780">
        <f t="shared" si="218"/>
        <v>0</v>
      </c>
      <c r="T348" s="752">
        <f t="shared" si="219"/>
        <v>10</v>
      </c>
      <c r="U348" s="752">
        <f t="shared" si="211"/>
        <v>89</v>
      </c>
      <c r="V348" s="752">
        <f t="shared" si="212"/>
        <v>99</v>
      </c>
      <c r="Y348" s="757" t="str">
        <f>IF(T348='Order of Birth B-7 12 13 14 15'!AA350,"TRUE","FALSE")</f>
        <v>TRUE</v>
      </c>
      <c r="Z348" s="757" t="str">
        <f>IF(U348='Order of Birth B-7 12 13 14 15'!BA350,"TRUE","FALSE")</f>
        <v>TRUE</v>
      </c>
    </row>
    <row r="349" spans="1:26" ht="15.75">
      <c r="A349" s="877" t="s">
        <v>617</v>
      </c>
      <c r="B349" s="780"/>
      <c r="C349" s="780"/>
      <c r="D349" s="780">
        <f t="shared" si="213"/>
        <v>0</v>
      </c>
      <c r="E349" s="780"/>
      <c r="F349" s="780"/>
      <c r="G349" s="780">
        <f t="shared" si="214"/>
        <v>0</v>
      </c>
      <c r="H349" s="931"/>
      <c r="I349" s="931"/>
      <c r="J349" s="780">
        <f t="shared" si="215"/>
        <v>0</v>
      </c>
      <c r="K349" s="780"/>
      <c r="L349" s="780"/>
      <c r="M349" s="780">
        <f t="shared" si="216"/>
        <v>0</v>
      </c>
      <c r="N349" s="780"/>
      <c r="O349" s="780"/>
      <c r="P349" s="780">
        <f t="shared" si="217"/>
        <v>0</v>
      </c>
      <c r="Q349" s="780"/>
      <c r="R349" s="780"/>
      <c r="S349" s="780">
        <f t="shared" si="218"/>
        <v>0</v>
      </c>
      <c r="T349" s="752">
        <f t="shared" si="219"/>
        <v>0</v>
      </c>
      <c r="U349" s="752">
        <f t="shared" si="211"/>
        <v>0</v>
      </c>
      <c r="V349" s="752">
        <f t="shared" si="212"/>
        <v>0</v>
      </c>
      <c r="Y349" s="757" t="str">
        <f>IF(T349='Order of Birth B-7 12 13 14 15'!AA351,"TRUE","FALSE")</f>
        <v>TRUE</v>
      </c>
      <c r="Z349" s="757" t="str">
        <f>IF(U349='Order of Birth B-7 12 13 14 15'!BA351,"TRUE","FALSE")</f>
        <v>TRUE</v>
      </c>
    </row>
    <row r="350" spans="1:26" ht="15.75">
      <c r="A350" s="877" t="s">
        <v>616</v>
      </c>
      <c r="B350" s="780"/>
      <c r="C350" s="780"/>
      <c r="D350" s="780">
        <f t="shared" si="213"/>
        <v>0</v>
      </c>
      <c r="E350" s="780"/>
      <c r="F350" s="780"/>
      <c r="G350" s="780">
        <f t="shared" si="214"/>
        <v>0</v>
      </c>
      <c r="H350" s="780"/>
      <c r="I350" s="780"/>
      <c r="J350" s="780">
        <f t="shared" si="215"/>
        <v>0</v>
      </c>
      <c r="K350" s="780"/>
      <c r="L350" s="780"/>
      <c r="M350" s="780">
        <f t="shared" si="216"/>
        <v>0</v>
      </c>
      <c r="N350" s="780"/>
      <c r="O350" s="780"/>
      <c r="P350" s="780">
        <f t="shared" si="217"/>
        <v>0</v>
      </c>
      <c r="Q350" s="780"/>
      <c r="R350" s="780"/>
      <c r="S350" s="780">
        <f t="shared" si="218"/>
        <v>0</v>
      </c>
      <c r="T350" s="752">
        <f t="shared" si="219"/>
        <v>0</v>
      </c>
      <c r="U350" s="752">
        <f t="shared" si="211"/>
        <v>0</v>
      </c>
      <c r="V350" s="752">
        <f t="shared" si="212"/>
        <v>0</v>
      </c>
      <c r="Y350" s="757"/>
      <c r="Z350" s="757"/>
    </row>
    <row r="351" spans="1:26" ht="16.5" thickBot="1">
      <c r="A351" s="878" t="s">
        <v>6</v>
      </c>
      <c r="B351" s="780">
        <f t="shared" ref="B351:V351" si="220">SUM(B342:B350)</f>
        <v>3</v>
      </c>
      <c r="C351" s="780">
        <f t="shared" si="220"/>
        <v>6</v>
      </c>
      <c r="D351" s="780">
        <f t="shared" si="220"/>
        <v>9</v>
      </c>
      <c r="E351" s="780">
        <f t="shared" si="220"/>
        <v>16</v>
      </c>
      <c r="F351" s="780">
        <f t="shared" si="220"/>
        <v>187</v>
      </c>
      <c r="G351" s="780">
        <f t="shared" si="220"/>
        <v>203</v>
      </c>
      <c r="H351" s="780">
        <f t="shared" si="220"/>
        <v>864</v>
      </c>
      <c r="I351" s="780">
        <f t="shared" si="220"/>
        <v>4874</v>
      </c>
      <c r="J351" s="780">
        <f t="shared" si="220"/>
        <v>5738</v>
      </c>
      <c r="K351" s="780">
        <f t="shared" si="220"/>
        <v>364</v>
      </c>
      <c r="L351" s="780">
        <f t="shared" si="220"/>
        <v>2210</v>
      </c>
      <c r="M351" s="780">
        <f t="shared" si="220"/>
        <v>2574</v>
      </c>
      <c r="N351" s="780">
        <f t="shared" si="220"/>
        <v>14</v>
      </c>
      <c r="O351" s="780">
        <f t="shared" si="220"/>
        <v>61</v>
      </c>
      <c r="P351" s="780">
        <f t="shared" si="220"/>
        <v>75</v>
      </c>
      <c r="Q351" s="780">
        <f t="shared" si="220"/>
        <v>0</v>
      </c>
      <c r="R351" s="780">
        <f t="shared" si="220"/>
        <v>0</v>
      </c>
      <c r="S351" s="780">
        <f t="shared" si="220"/>
        <v>0</v>
      </c>
      <c r="T351" s="780">
        <f t="shared" si="220"/>
        <v>1261</v>
      </c>
      <c r="U351" s="780">
        <f t="shared" si="220"/>
        <v>7338</v>
      </c>
      <c r="V351" s="780">
        <f t="shared" si="220"/>
        <v>8599</v>
      </c>
      <c r="Y351" s="757" t="str">
        <f>IF(T351='Order of Birth B-7 12 13 14 15'!AA352,"TRUE","FALSE")</f>
        <v>TRUE</v>
      </c>
      <c r="Z351" s="757" t="str">
        <f>IF(U351='Order of Birth B-7 12 13 14 15'!BA352,"TRUE","FALSE")</f>
        <v>TRUE</v>
      </c>
    </row>
    <row r="352" spans="1:26" ht="15.75" thickBot="1"/>
    <row r="353" spans="1:26" ht="26.25">
      <c r="A353" s="880" t="s">
        <v>618</v>
      </c>
      <c r="B353" s="872"/>
      <c r="C353" s="872"/>
      <c r="D353" s="872"/>
      <c r="E353" s="872"/>
      <c r="F353" s="872"/>
      <c r="G353" s="872"/>
      <c r="H353" s="872"/>
      <c r="I353" s="872"/>
      <c r="J353" s="872"/>
      <c r="K353" s="872"/>
      <c r="L353" s="872"/>
      <c r="M353" s="872"/>
      <c r="N353" s="872"/>
      <c r="O353" s="872"/>
      <c r="P353" s="872"/>
      <c r="Q353" s="872"/>
      <c r="R353" s="872"/>
      <c r="S353" s="872"/>
      <c r="T353" s="872"/>
      <c r="U353" s="873" t="s">
        <v>144</v>
      </c>
      <c r="V353" s="874"/>
    </row>
    <row r="354" spans="1:26" ht="24.75" customHeight="1">
      <c r="A354" s="1478" t="s">
        <v>615</v>
      </c>
      <c r="B354" s="1479"/>
      <c r="C354" s="1479"/>
      <c r="D354" s="1479"/>
      <c r="E354" s="1479"/>
      <c r="F354" s="1479"/>
      <c r="G354" s="1479"/>
      <c r="H354" s="1479"/>
      <c r="I354" s="1479"/>
      <c r="J354" s="1479"/>
      <c r="K354" s="1479"/>
      <c r="L354" s="1479"/>
      <c r="M354" s="1479"/>
      <c r="N354" s="1479"/>
      <c r="O354" s="1479"/>
      <c r="P354" s="1479"/>
      <c r="Q354" s="1479"/>
      <c r="R354" s="1479"/>
      <c r="S354" s="1479"/>
      <c r="T354" s="1479"/>
      <c r="U354" s="1479"/>
      <c r="V354" s="1480"/>
    </row>
    <row r="355" spans="1:26">
      <c r="A355" s="1481" t="s">
        <v>310</v>
      </c>
      <c r="B355" s="1482"/>
      <c r="C355" s="1482"/>
      <c r="D355" s="1482"/>
      <c r="E355" s="1482"/>
      <c r="F355" s="1482"/>
      <c r="G355" s="1482"/>
      <c r="H355" s="1482"/>
      <c r="I355" s="1482"/>
      <c r="J355" s="1482"/>
      <c r="K355" s="1482"/>
      <c r="L355" s="1482"/>
      <c r="M355" s="1482"/>
      <c r="N355" s="1482"/>
      <c r="O355" s="1482"/>
      <c r="P355" s="1482"/>
      <c r="Q355" s="1482"/>
      <c r="R355" s="1482"/>
      <c r="S355" s="1482"/>
      <c r="T355" s="1482"/>
      <c r="U355" s="1482"/>
      <c r="V355" s="1483"/>
    </row>
    <row r="356" spans="1:26">
      <c r="A356" s="1484" t="s">
        <v>165</v>
      </c>
      <c r="B356" s="1482" t="s">
        <v>312</v>
      </c>
      <c r="C356" s="1482"/>
      <c r="D356" s="1482"/>
      <c r="E356" s="1482" t="s">
        <v>313</v>
      </c>
      <c r="F356" s="1482"/>
      <c r="G356" s="1482"/>
      <c r="H356" s="1482" t="s">
        <v>314</v>
      </c>
      <c r="I356" s="1482"/>
      <c r="J356" s="1482"/>
      <c r="K356" s="1482" t="s">
        <v>315</v>
      </c>
      <c r="L356" s="1482"/>
      <c r="M356" s="1482"/>
      <c r="N356" s="1482" t="s">
        <v>316</v>
      </c>
      <c r="O356" s="1482"/>
      <c r="P356" s="1482"/>
      <c r="Q356" s="1475" t="s">
        <v>616</v>
      </c>
      <c r="R356" s="1476"/>
      <c r="S356" s="1477"/>
      <c r="T356" s="1482" t="s">
        <v>6</v>
      </c>
      <c r="U356" s="1482"/>
      <c r="V356" s="1483"/>
    </row>
    <row r="357" spans="1:26">
      <c r="A357" s="1485"/>
      <c r="B357" s="875" t="s">
        <v>233</v>
      </c>
      <c r="C357" s="875" t="s">
        <v>232</v>
      </c>
      <c r="D357" s="875" t="s">
        <v>234</v>
      </c>
      <c r="E357" s="875" t="s">
        <v>233</v>
      </c>
      <c r="F357" s="875" t="s">
        <v>232</v>
      </c>
      <c r="G357" s="875" t="s">
        <v>234</v>
      </c>
      <c r="H357" s="875" t="s">
        <v>233</v>
      </c>
      <c r="I357" s="875" t="s">
        <v>232</v>
      </c>
      <c r="J357" s="875" t="s">
        <v>234</v>
      </c>
      <c r="K357" s="875" t="s">
        <v>233</v>
      </c>
      <c r="L357" s="875" t="s">
        <v>232</v>
      </c>
      <c r="M357" s="875" t="s">
        <v>234</v>
      </c>
      <c r="N357" s="875" t="s">
        <v>233</v>
      </c>
      <c r="O357" s="875" t="s">
        <v>232</v>
      </c>
      <c r="P357" s="875" t="s">
        <v>234</v>
      </c>
      <c r="Q357" s="875" t="s">
        <v>233</v>
      </c>
      <c r="R357" s="875" t="s">
        <v>232</v>
      </c>
      <c r="S357" s="875" t="s">
        <v>234</v>
      </c>
      <c r="T357" s="875" t="s">
        <v>233</v>
      </c>
      <c r="U357" s="875" t="s">
        <v>232</v>
      </c>
      <c r="V357" s="876" t="s">
        <v>234</v>
      </c>
    </row>
    <row r="358" spans="1:26" ht="15.75">
      <c r="A358" s="877" t="s">
        <v>183</v>
      </c>
      <c r="B358" s="780"/>
      <c r="C358" s="780"/>
      <c r="D358" s="780">
        <f>B358+C358</f>
        <v>0</v>
      </c>
      <c r="E358" s="780"/>
      <c r="F358" s="780"/>
      <c r="G358" s="780">
        <f>E358+F358</f>
        <v>0</v>
      </c>
      <c r="H358" s="780"/>
      <c r="I358" s="780"/>
      <c r="J358" s="780">
        <f>H358+I358</f>
        <v>0</v>
      </c>
      <c r="K358" s="780"/>
      <c r="L358" s="780"/>
      <c r="M358" s="780">
        <f>K358+L358</f>
        <v>0</v>
      </c>
      <c r="N358" s="780"/>
      <c r="O358" s="780"/>
      <c r="P358" s="780">
        <f>N358+O358</f>
        <v>0</v>
      </c>
      <c r="Q358" s="780"/>
      <c r="R358" s="780"/>
      <c r="S358" s="780">
        <f>Q358+R358</f>
        <v>0</v>
      </c>
      <c r="T358" s="752">
        <f>+B358+E358+H358+K358+N358+Q358</f>
        <v>0</v>
      </c>
      <c r="U358" s="752">
        <f t="shared" ref="U358:V358" si="221">+C358+F358+I358+L358+O358+R358</f>
        <v>0</v>
      </c>
      <c r="V358" s="752">
        <f t="shared" si="221"/>
        <v>0</v>
      </c>
      <c r="Y358" s="757" t="str">
        <f>IF(T358='Order of Birth B-7 12 13 14 15'!AA360,"TRUE","FALSE")</f>
        <v>TRUE</v>
      </c>
      <c r="Z358" s="757" t="str">
        <f>IF(U358='Order of Birth B-7 12 13 14 15'!BA360,"TRUE","FALSE")</f>
        <v>TRUE</v>
      </c>
    </row>
    <row r="359" spans="1:26" ht="15.75">
      <c r="A359" s="877" t="s">
        <v>167</v>
      </c>
      <c r="B359" s="780"/>
      <c r="C359" s="780"/>
      <c r="D359" s="780">
        <f t="shared" ref="D359:D366" si="222">B359+C359</f>
        <v>0</v>
      </c>
      <c r="E359" s="780">
        <v>3</v>
      </c>
      <c r="F359" s="780">
        <v>8</v>
      </c>
      <c r="G359" s="780">
        <f t="shared" ref="G359:G366" si="223">E359+F359</f>
        <v>11</v>
      </c>
      <c r="H359" s="780">
        <v>104</v>
      </c>
      <c r="I359" s="780">
        <v>67</v>
      </c>
      <c r="J359" s="780">
        <f t="shared" ref="J359:J366" si="224">H359+I359</f>
        <v>171</v>
      </c>
      <c r="K359" s="780">
        <v>29</v>
      </c>
      <c r="L359" s="780">
        <v>56</v>
      </c>
      <c r="M359" s="780">
        <f t="shared" ref="M359:M366" si="225">K359+L359</f>
        <v>85</v>
      </c>
      <c r="N359" s="780"/>
      <c r="O359" s="780">
        <v>0</v>
      </c>
      <c r="P359" s="780">
        <f t="shared" ref="P359:P366" si="226">N359+O359</f>
        <v>0</v>
      </c>
      <c r="Q359" s="780"/>
      <c r="R359" s="780"/>
      <c r="S359" s="780">
        <f t="shared" ref="S359:S366" si="227">Q359+R359</f>
        <v>0</v>
      </c>
      <c r="T359" s="752">
        <f t="shared" ref="T359:T366" si="228">+B359+E359+H359+K359+N359+Q359</f>
        <v>136</v>
      </c>
      <c r="U359" s="752">
        <f t="shared" ref="U359:U366" si="229">+C359+F359+I359+L359+O359+R359</f>
        <v>131</v>
      </c>
      <c r="V359" s="752">
        <f t="shared" ref="V359:V366" si="230">+D359+G359+J359+M359+P359+S359</f>
        <v>267</v>
      </c>
      <c r="Y359" s="757" t="str">
        <f>IF(T359='Order of Birth B-7 12 13 14 15'!AA361,"TRUE","FALSE")</f>
        <v>TRUE</v>
      </c>
      <c r="Z359" s="757" t="str">
        <f>IF(U359='Order of Birth B-7 12 13 14 15'!BA361,"TRUE","FALSE")</f>
        <v>TRUE</v>
      </c>
    </row>
    <row r="360" spans="1:26" ht="15.75">
      <c r="A360" s="877" t="s">
        <v>168</v>
      </c>
      <c r="B360" s="780"/>
      <c r="C360" s="780"/>
      <c r="D360" s="780">
        <f t="shared" si="222"/>
        <v>0</v>
      </c>
      <c r="E360" s="780">
        <v>7</v>
      </c>
      <c r="F360" s="780">
        <v>32</v>
      </c>
      <c r="G360" s="780">
        <f t="shared" si="223"/>
        <v>39</v>
      </c>
      <c r="H360" s="780">
        <v>1025</v>
      </c>
      <c r="I360" s="780">
        <v>1253</v>
      </c>
      <c r="J360" s="780">
        <f t="shared" si="224"/>
        <v>2278</v>
      </c>
      <c r="K360" s="780">
        <v>573</v>
      </c>
      <c r="L360" s="780">
        <v>723</v>
      </c>
      <c r="M360" s="780">
        <f t="shared" si="225"/>
        <v>1296</v>
      </c>
      <c r="N360" s="780"/>
      <c r="O360" s="780">
        <v>25</v>
      </c>
      <c r="P360" s="780">
        <f t="shared" si="226"/>
        <v>25</v>
      </c>
      <c r="Q360" s="780"/>
      <c r="R360" s="780"/>
      <c r="S360" s="780">
        <f t="shared" si="227"/>
        <v>0</v>
      </c>
      <c r="T360" s="752">
        <f t="shared" si="228"/>
        <v>1605</v>
      </c>
      <c r="U360" s="752">
        <f t="shared" si="229"/>
        <v>2033</v>
      </c>
      <c r="V360" s="752">
        <f t="shared" si="230"/>
        <v>3638</v>
      </c>
      <c r="Y360" s="757" t="str">
        <f>IF(T360='Order of Birth B-7 12 13 14 15'!AA362,"TRUE","FALSE")</f>
        <v>TRUE</v>
      </c>
      <c r="Z360" s="757" t="str">
        <f>IF(U360='Order of Birth B-7 12 13 14 15'!BA362,"TRUE","FALSE")</f>
        <v>TRUE</v>
      </c>
    </row>
    <row r="361" spans="1:26" ht="15.75">
      <c r="A361" s="877" t="s">
        <v>169</v>
      </c>
      <c r="B361" s="780"/>
      <c r="C361" s="780"/>
      <c r="D361" s="780">
        <f t="shared" si="222"/>
        <v>0</v>
      </c>
      <c r="E361" s="780">
        <v>7</v>
      </c>
      <c r="F361" s="780">
        <v>584</v>
      </c>
      <c r="G361" s="780">
        <f t="shared" si="223"/>
        <v>591</v>
      </c>
      <c r="H361" s="780">
        <v>1329</v>
      </c>
      <c r="I361" s="780">
        <v>1103</v>
      </c>
      <c r="J361" s="780">
        <f t="shared" si="224"/>
        <v>2432</v>
      </c>
      <c r="K361" s="780">
        <v>854</v>
      </c>
      <c r="L361" s="780">
        <v>738</v>
      </c>
      <c r="M361" s="780">
        <f t="shared" si="225"/>
        <v>1592</v>
      </c>
      <c r="N361" s="780"/>
      <c r="O361" s="780">
        <v>17</v>
      </c>
      <c r="P361" s="780">
        <f t="shared" si="226"/>
        <v>17</v>
      </c>
      <c r="Q361" s="780"/>
      <c r="R361" s="780"/>
      <c r="S361" s="780">
        <f t="shared" si="227"/>
        <v>0</v>
      </c>
      <c r="T361" s="752">
        <f t="shared" si="228"/>
        <v>2190</v>
      </c>
      <c r="U361" s="752">
        <f t="shared" si="229"/>
        <v>2442</v>
      </c>
      <c r="V361" s="752">
        <f t="shared" si="230"/>
        <v>4632</v>
      </c>
      <c r="Y361" s="757" t="str">
        <f>IF(T361='Order of Birth B-7 12 13 14 15'!AA363,"TRUE","FALSE")</f>
        <v>TRUE</v>
      </c>
      <c r="Z361" s="757" t="str">
        <f>IF(U361='Order of Birth B-7 12 13 14 15'!BA363,"TRUE","FALSE")</f>
        <v>TRUE</v>
      </c>
    </row>
    <row r="362" spans="1:26" ht="15.75">
      <c r="A362" s="877" t="s">
        <v>170</v>
      </c>
      <c r="B362" s="780"/>
      <c r="C362" s="780"/>
      <c r="D362" s="780">
        <f t="shared" si="222"/>
        <v>0</v>
      </c>
      <c r="E362" s="780"/>
      <c r="F362" s="780">
        <v>486</v>
      </c>
      <c r="G362" s="780">
        <f t="shared" si="223"/>
        <v>486</v>
      </c>
      <c r="H362" s="780">
        <v>896</v>
      </c>
      <c r="I362" s="780">
        <v>842</v>
      </c>
      <c r="J362" s="780">
        <f t="shared" si="224"/>
        <v>1738</v>
      </c>
      <c r="K362" s="780">
        <v>585</v>
      </c>
      <c r="L362" s="780">
        <v>277</v>
      </c>
      <c r="M362" s="780">
        <f t="shared" si="225"/>
        <v>862</v>
      </c>
      <c r="N362" s="780">
        <v>1</v>
      </c>
      <c r="O362" s="780"/>
      <c r="P362" s="780">
        <f t="shared" si="226"/>
        <v>1</v>
      </c>
      <c r="Q362" s="780"/>
      <c r="R362" s="780"/>
      <c r="S362" s="780">
        <f t="shared" si="227"/>
        <v>0</v>
      </c>
      <c r="T362" s="752">
        <f t="shared" si="228"/>
        <v>1482</v>
      </c>
      <c r="U362" s="752">
        <f t="shared" si="229"/>
        <v>1605</v>
      </c>
      <c r="V362" s="752">
        <f t="shared" si="230"/>
        <v>3087</v>
      </c>
      <c r="Y362" s="757" t="str">
        <f>IF(T362='Order of Birth B-7 12 13 14 15'!AA364,"TRUE","FALSE")</f>
        <v>TRUE</v>
      </c>
      <c r="Z362" s="757" t="str">
        <f>IF(U362='Order of Birth B-7 12 13 14 15'!BA364,"TRUE","FALSE")</f>
        <v>TRUE</v>
      </c>
    </row>
    <row r="363" spans="1:26" ht="15.75">
      <c r="A363" s="877" t="s">
        <v>171</v>
      </c>
      <c r="B363" s="780"/>
      <c r="C363" s="780"/>
      <c r="D363" s="780">
        <f t="shared" si="222"/>
        <v>0</v>
      </c>
      <c r="E363" s="780"/>
      <c r="F363" s="780">
        <v>217</v>
      </c>
      <c r="G363" s="780">
        <f t="shared" si="223"/>
        <v>217</v>
      </c>
      <c r="H363" s="780">
        <v>449</v>
      </c>
      <c r="I363" s="780">
        <v>703</v>
      </c>
      <c r="J363" s="780">
        <f t="shared" si="224"/>
        <v>1152</v>
      </c>
      <c r="K363" s="780">
        <v>270</v>
      </c>
      <c r="L363" s="780">
        <v>464</v>
      </c>
      <c r="M363" s="780">
        <f t="shared" si="225"/>
        <v>734</v>
      </c>
      <c r="N363" s="780"/>
      <c r="O363" s="780"/>
      <c r="P363" s="780">
        <f t="shared" si="226"/>
        <v>0</v>
      </c>
      <c r="Q363" s="780"/>
      <c r="R363" s="780"/>
      <c r="S363" s="780">
        <f t="shared" si="227"/>
        <v>0</v>
      </c>
      <c r="T363" s="752">
        <f t="shared" si="228"/>
        <v>719</v>
      </c>
      <c r="U363" s="752">
        <f t="shared" si="229"/>
        <v>1384</v>
      </c>
      <c r="V363" s="752">
        <f t="shared" si="230"/>
        <v>2103</v>
      </c>
      <c r="Y363" s="757" t="str">
        <f>IF(T363='Order of Birth B-7 12 13 14 15'!AA365,"TRUE","FALSE")</f>
        <v>TRUE</v>
      </c>
      <c r="Z363" s="757" t="str">
        <f>IF(U363='Order of Birth B-7 12 13 14 15'!BA365,"TRUE","FALSE")</f>
        <v>TRUE</v>
      </c>
    </row>
    <row r="364" spans="1:26" ht="15.75">
      <c r="A364" s="877" t="s">
        <v>172</v>
      </c>
      <c r="B364" s="780"/>
      <c r="C364" s="780"/>
      <c r="D364" s="780">
        <f t="shared" si="222"/>
        <v>0</v>
      </c>
      <c r="E364" s="780">
        <v>2</v>
      </c>
      <c r="F364" s="780">
        <v>45</v>
      </c>
      <c r="G364" s="780">
        <f t="shared" si="223"/>
        <v>47</v>
      </c>
      <c r="H364" s="780">
        <v>122</v>
      </c>
      <c r="I364" s="780">
        <v>636</v>
      </c>
      <c r="J364" s="780">
        <f t="shared" si="224"/>
        <v>758</v>
      </c>
      <c r="K364" s="780">
        <v>80</v>
      </c>
      <c r="L364" s="780">
        <v>138</v>
      </c>
      <c r="M364" s="780">
        <f t="shared" si="225"/>
        <v>218</v>
      </c>
      <c r="N364" s="780"/>
      <c r="O364" s="780"/>
      <c r="P364" s="780">
        <f t="shared" si="226"/>
        <v>0</v>
      </c>
      <c r="Q364" s="780"/>
      <c r="R364" s="780"/>
      <c r="S364" s="780">
        <f t="shared" si="227"/>
        <v>0</v>
      </c>
      <c r="T364" s="752">
        <f t="shared" si="228"/>
        <v>204</v>
      </c>
      <c r="U364" s="752">
        <f t="shared" si="229"/>
        <v>819</v>
      </c>
      <c r="V364" s="752">
        <f t="shared" si="230"/>
        <v>1023</v>
      </c>
      <c r="Y364" s="757" t="str">
        <f>IF(T364='Order of Birth B-7 12 13 14 15'!AA366,"TRUE","FALSE")</f>
        <v>TRUE</v>
      </c>
      <c r="Z364" s="757" t="str">
        <f>IF(U364='Order of Birth B-7 12 13 14 15'!BA366,"TRUE","FALSE")</f>
        <v>TRUE</v>
      </c>
    </row>
    <row r="365" spans="1:26" ht="15.75">
      <c r="A365" s="877" t="s">
        <v>617</v>
      </c>
      <c r="B365" s="780"/>
      <c r="C365" s="780"/>
      <c r="D365" s="780">
        <f t="shared" si="222"/>
        <v>0</v>
      </c>
      <c r="E365" s="780"/>
      <c r="F365" s="780">
        <v>0</v>
      </c>
      <c r="G365" s="780">
        <f t="shared" si="223"/>
        <v>0</v>
      </c>
      <c r="H365" s="780">
        <v>1</v>
      </c>
      <c r="I365" s="780">
        <v>0</v>
      </c>
      <c r="J365" s="780">
        <f t="shared" si="224"/>
        <v>1</v>
      </c>
      <c r="K365" s="780">
        <v>0</v>
      </c>
      <c r="L365" s="780">
        <v>0</v>
      </c>
      <c r="M365" s="780">
        <f t="shared" si="225"/>
        <v>0</v>
      </c>
      <c r="N365" s="780"/>
      <c r="O365" s="780">
        <v>0</v>
      </c>
      <c r="P365" s="780">
        <f t="shared" si="226"/>
        <v>0</v>
      </c>
      <c r="Q365" s="780"/>
      <c r="R365" s="780"/>
      <c r="S365" s="780">
        <f t="shared" si="227"/>
        <v>0</v>
      </c>
      <c r="T365" s="752">
        <f t="shared" si="228"/>
        <v>1</v>
      </c>
      <c r="U365" s="752">
        <f t="shared" si="229"/>
        <v>0</v>
      </c>
      <c r="V365" s="752">
        <f t="shared" si="230"/>
        <v>1</v>
      </c>
      <c r="Y365" s="757" t="str">
        <f>IF(T365='Order of Birth B-7 12 13 14 15'!AA367,"TRUE","FALSE")</f>
        <v>TRUE</v>
      </c>
      <c r="Z365" s="757" t="str">
        <f>IF(U365='Order of Birth B-7 12 13 14 15'!BA367,"TRUE","FALSE")</f>
        <v>TRUE</v>
      </c>
    </row>
    <row r="366" spans="1:26" ht="15.75">
      <c r="A366" s="877" t="s">
        <v>616</v>
      </c>
      <c r="B366" s="780"/>
      <c r="C366" s="780"/>
      <c r="D366" s="780">
        <f t="shared" si="222"/>
        <v>0</v>
      </c>
      <c r="E366" s="780"/>
      <c r="F366" s="780"/>
      <c r="G366" s="780">
        <f t="shared" si="223"/>
        <v>0</v>
      </c>
      <c r="H366" s="780"/>
      <c r="I366" s="780"/>
      <c r="J366" s="780">
        <f t="shared" si="224"/>
        <v>0</v>
      </c>
      <c r="K366" s="780"/>
      <c r="L366" s="780"/>
      <c r="M366" s="780">
        <f t="shared" si="225"/>
        <v>0</v>
      </c>
      <c r="N366" s="780"/>
      <c r="O366" s="780"/>
      <c r="P366" s="780">
        <f t="shared" si="226"/>
        <v>0</v>
      </c>
      <c r="Q366" s="780"/>
      <c r="R366" s="780"/>
      <c r="S366" s="780">
        <f t="shared" si="227"/>
        <v>0</v>
      </c>
      <c r="T366" s="752">
        <f t="shared" si="228"/>
        <v>0</v>
      </c>
      <c r="U366" s="752">
        <f t="shared" si="229"/>
        <v>0</v>
      </c>
      <c r="V366" s="752">
        <f t="shared" si="230"/>
        <v>0</v>
      </c>
      <c r="Y366" s="757"/>
      <c r="Z366" s="757"/>
    </row>
    <row r="367" spans="1:26" ht="16.5" thickBot="1">
      <c r="A367" s="878" t="s">
        <v>6</v>
      </c>
      <c r="B367" s="752">
        <f t="shared" ref="B367:V367" si="231">SUM(B358:B366)</f>
        <v>0</v>
      </c>
      <c r="C367" s="752">
        <f t="shared" si="231"/>
        <v>0</v>
      </c>
      <c r="D367" s="752">
        <f t="shared" si="231"/>
        <v>0</v>
      </c>
      <c r="E367" s="752">
        <f t="shared" si="231"/>
        <v>19</v>
      </c>
      <c r="F367" s="752">
        <f t="shared" si="231"/>
        <v>1372</v>
      </c>
      <c r="G367" s="752">
        <f t="shared" si="231"/>
        <v>1391</v>
      </c>
      <c r="H367" s="752">
        <f t="shared" si="231"/>
        <v>3926</v>
      </c>
      <c r="I367" s="752">
        <f t="shared" si="231"/>
        <v>4604</v>
      </c>
      <c r="J367" s="752">
        <f t="shared" si="231"/>
        <v>8530</v>
      </c>
      <c r="K367" s="752">
        <f t="shared" si="231"/>
        <v>2391</v>
      </c>
      <c r="L367" s="752">
        <f t="shared" si="231"/>
        <v>2396</v>
      </c>
      <c r="M367" s="752">
        <f t="shared" si="231"/>
        <v>4787</v>
      </c>
      <c r="N367" s="752">
        <f t="shared" si="231"/>
        <v>1</v>
      </c>
      <c r="O367" s="752">
        <f t="shared" si="231"/>
        <v>42</v>
      </c>
      <c r="P367" s="752">
        <f t="shared" si="231"/>
        <v>43</v>
      </c>
      <c r="Q367" s="780">
        <f t="shared" si="231"/>
        <v>0</v>
      </c>
      <c r="R367" s="780">
        <f t="shared" si="231"/>
        <v>0</v>
      </c>
      <c r="S367" s="780">
        <f t="shared" si="231"/>
        <v>0</v>
      </c>
      <c r="T367" s="780">
        <f t="shared" si="231"/>
        <v>6337</v>
      </c>
      <c r="U367" s="780">
        <f t="shared" si="231"/>
        <v>8414</v>
      </c>
      <c r="V367" s="780">
        <f t="shared" si="231"/>
        <v>14751</v>
      </c>
      <c r="Y367" s="757" t="str">
        <f>IF(T367='Order of Birth B-7 12 13 14 15'!AA368,"TRUE","FALSE")</f>
        <v>TRUE</v>
      </c>
      <c r="Z367" s="757" t="str">
        <f>IF(U367='Order of Birth B-7 12 13 14 15'!BA368,"TRUE","FALSE")</f>
        <v>TRUE</v>
      </c>
    </row>
    <row r="369" spans="1:26" ht="23.25">
      <c r="A369" s="1486" t="s">
        <v>715</v>
      </c>
      <c r="B369" s="1486"/>
      <c r="C369" s="1486"/>
      <c r="D369" s="1486"/>
      <c r="E369" s="1486"/>
      <c r="F369" s="1486"/>
      <c r="G369" s="1486"/>
      <c r="H369" s="1486"/>
      <c r="I369" s="1486"/>
      <c r="J369" s="1486"/>
      <c r="K369" s="1486"/>
      <c r="L369" s="1486"/>
      <c r="M369" s="1486"/>
      <c r="N369" s="1486"/>
      <c r="O369" s="1486"/>
      <c r="P369" s="1486"/>
      <c r="Q369" s="1486"/>
      <c r="R369" s="1486"/>
      <c r="S369" s="1486"/>
      <c r="T369" s="1486"/>
      <c r="U369" s="1486"/>
      <c r="V369" s="1486"/>
    </row>
    <row r="370" spans="1:26" ht="23.25">
      <c r="A370" s="1468" t="s">
        <v>886</v>
      </c>
      <c r="B370" s="1468"/>
      <c r="C370" s="1468"/>
      <c r="D370" s="1468"/>
      <c r="E370" s="1468"/>
      <c r="F370" s="1468"/>
      <c r="G370" s="1468"/>
      <c r="H370" s="1468"/>
      <c r="I370" s="1468"/>
      <c r="J370" s="1468"/>
      <c r="K370" s="1468"/>
      <c r="L370" s="1468"/>
      <c r="M370" s="1468"/>
      <c r="N370" s="1468"/>
      <c r="O370" s="1468"/>
      <c r="P370" s="1468"/>
      <c r="Q370" s="1468"/>
      <c r="R370" s="1468"/>
      <c r="S370" s="1468"/>
      <c r="T370" s="1468"/>
      <c r="U370" s="1468"/>
      <c r="V370" s="1468"/>
    </row>
    <row r="371" spans="1:26" ht="24.75" customHeight="1">
      <c r="A371" s="868" t="s">
        <v>716</v>
      </c>
    </row>
    <row r="372" spans="1:26" ht="21">
      <c r="A372" s="1464" t="s">
        <v>310</v>
      </c>
      <c r="B372" s="1464"/>
      <c r="C372" s="1464"/>
      <c r="D372" s="1464"/>
      <c r="E372" s="1464"/>
      <c r="F372" s="1464"/>
      <c r="G372" s="1464"/>
      <c r="H372" s="1464"/>
      <c r="I372" s="1464"/>
      <c r="J372" s="1464"/>
      <c r="K372" s="1464"/>
      <c r="L372" s="1464"/>
      <c r="M372" s="1464"/>
      <c r="N372" s="1464"/>
      <c r="O372" s="1464"/>
      <c r="P372" s="1464"/>
      <c r="Q372" s="1464"/>
      <c r="R372" s="1464"/>
      <c r="S372" s="1464"/>
      <c r="T372" s="1464"/>
      <c r="U372" s="1464"/>
      <c r="V372" s="1464"/>
    </row>
    <row r="373" spans="1:26" ht="30.75" customHeight="1">
      <c r="A373" s="1462" t="s">
        <v>165</v>
      </c>
      <c r="B373" s="1464" t="s">
        <v>312</v>
      </c>
      <c r="C373" s="1464"/>
      <c r="D373" s="1464"/>
      <c r="E373" s="1464" t="s">
        <v>313</v>
      </c>
      <c r="F373" s="1464"/>
      <c r="G373" s="1464"/>
      <c r="H373" s="1464" t="s">
        <v>314</v>
      </c>
      <c r="I373" s="1464"/>
      <c r="J373" s="1464"/>
      <c r="K373" s="1464" t="s">
        <v>315</v>
      </c>
      <c r="L373" s="1464"/>
      <c r="M373" s="1464"/>
      <c r="N373" s="1464" t="s">
        <v>316</v>
      </c>
      <c r="O373" s="1464"/>
      <c r="P373" s="1464"/>
      <c r="Q373" s="1464" t="s">
        <v>612</v>
      </c>
      <c r="R373" s="1464"/>
      <c r="S373" s="1464"/>
      <c r="T373" s="1464" t="s">
        <v>6</v>
      </c>
      <c r="U373" s="1464"/>
      <c r="V373" s="1464"/>
    </row>
    <row r="374" spans="1:26" ht="30.75" customHeight="1">
      <c r="A374" s="1463"/>
      <c r="B374" s="1122" t="s">
        <v>233</v>
      </c>
      <c r="C374" s="1122" t="s">
        <v>232</v>
      </c>
      <c r="D374" s="1122" t="s">
        <v>234</v>
      </c>
      <c r="E374" s="1122" t="s">
        <v>233</v>
      </c>
      <c r="F374" s="1122" t="s">
        <v>232</v>
      </c>
      <c r="G374" s="1122" t="s">
        <v>234</v>
      </c>
      <c r="H374" s="1122" t="s">
        <v>233</v>
      </c>
      <c r="I374" s="1122" t="s">
        <v>232</v>
      </c>
      <c r="J374" s="1122" t="s">
        <v>234</v>
      </c>
      <c r="K374" s="1122" t="s">
        <v>233</v>
      </c>
      <c r="L374" s="1122" t="s">
        <v>232</v>
      </c>
      <c r="M374" s="1122" t="s">
        <v>234</v>
      </c>
      <c r="N374" s="1122" t="s">
        <v>233</v>
      </c>
      <c r="O374" s="1122" t="s">
        <v>232</v>
      </c>
      <c r="P374" s="1122" t="s">
        <v>234</v>
      </c>
      <c r="Q374" s="1122" t="s">
        <v>233</v>
      </c>
      <c r="R374" s="1122" t="s">
        <v>232</v>
      </c>
      <c r="S374" s="1122" t="s">
        <v>234</v>
      </c>
      <c r="T374" s="1122" t="s">
        <v>233</v>
      </c>
      <c r="U374" s="1122" t="s">
        <v>232</v>
      </c>
      <c r="V374" s="1122" t="s">
        <v>234</v>
      </c>
    </row>
    <row r="375" spans="1:26" ht="66.75" customHeight="1">
      <c r="A375" s="884" t="s">
        <v>183</v>
      </c>
      <c r="B375" s="885">
        <f>B6+B22+B38+B54+B70+B86+B102+B118+B134+B150+B166+B182+B214+B230+B246+B262+B278+B294+B310+B326+B342+B358+B198</f>
        <v>0</v>
      </c>
      <c r="C375" s="885">
        <f t="shared" ref="C375:V375" si="232">C6+C22+C38+C54+C70+C86+C102+C118+C134+C150+C166+C182+C214+C230+C246+C262+C278+C294+C310+C326+C342+C358+C198</f>
        <v>1</v>
      </c>
      <c r="D375" s="885">
        <f t="shared" si="232"/>
        <v>1</v>
      </c>
      <c r="E375" s="885">
        <f t="shared" si="232"/>
        <v>0</v>
      </c>
      <c r="F375" s="885">
        <f t="shared" si="232"/>
        <v>0</v>
      </c>
      <c r="G375" s="885">
        <f t="shared" si="232"/>
        <v>0</v>
      </c>
      <c r="H375" s="885">
        <f t="shared" si="232"/>
        <v>0</v>
      </c>
      <c r="I375" s="885">
        <f t="shared" si="232"/>
        <v>0</v>
      </c>
      <c r="J375" s="885">
        <f t="shared" si="232"/>
        <v>0</v>
      </c>
      <c r="K375" s="885">
        <f t="shared" si="232"/>
        <v>0</v>
      </c>
      <c r="L375" s="885">
        <f t="shared" si="232"/>
        <v>0</v>
      </c>
      <c r="M375" s="885">
        <f t="shared" si="232"/>
        <v>0</v>
      </c>
      <c r="N375" s="885">
        <f t="shared" si="232"/>
        <v>0</v>
      </c>
      <c r="O375" s="885">
        <f t="shared" si="232"/>
        <v>0</v>
      </c>
      <c r="P375" s="885">
        <f t="shared" si="232"/>
        <v>0</v>
      </c>
      <c r="Q375" s="885">
        <f t="shared" si="232"/>
        <v>0</v>
      </c>
      <c r="R375" s="885">
        <f t="shared" si="232"/>
        <v>0</v>
      </c>
      <c r="S375" s="885">
        <f t="shared" si="232"/>
        <v>0</v>
      </c>
      <c r="T375" s="885">
        <f t="shared" si="232"/>
        <v>0</v>
      </c>
      <c r="U375" s="885">
        <f t="shared" si="232"/>
        <v>1</v>
      </c>
      <c r="V375" s="885">
        <f t="shared" si="232"/>
        <v>1</v>
      </c>
      <c r="Y375" s="757" t="str">
        <f>IF(T375='Order of Birth B-7 12 13 14 15'!AA378,"TRUE","FALSE")</f>
        <v>TRUE</v>
      </c>
      <c r="Z375" s="757" t="str">
        <f>IF(U375='Order of Birth B-7 12 13 14 15'!BA378,"TRUE","FALSE")</f>
        <v>TRUE</v>
      </c>
    </row>
    <row r="376" spans="1:26" ht="66.75" customHeight="1">
      <c r="A376" s="884" t="s">
        <v>167</v>
      </c>
      <c r="B376" s="885">
        <f t="shared" ref="B376:V376" si="233">B7+B23+B39+B55+B71+B87+B103+B119+B135+B151+B167+B183+B215+B231+B247+B263+B279+B295+B311+B327+B343+B359+B199</f>
        <v>84</v>
      </c>
      <c r="C376" s="885">
        <f t="shared" si="233"/>
        <v>369</v>
      </c>
      <c r="D376" s="885">
        <f t="shared" si="233"/>
        <v>453</v>
      </c>
      <c r="E376" s="885">
        <f t="shared" si="233"/>
        <v>146</v>
      </c>
      <c r="F376" s="885">
        <f t="shared" si="233"/>
        <v>616</v>
      </c>
      <c r="G376" s="885">
        <f t="shared" si="233"/>
        <v>762</v>
      </c>
      <c r="H376" s="885">
        <f t="shared" si="233"/>
        <v>695</v>
      </c>
      <c r="I376" s="885">
        <f t="shared" si="233"/>
        <v>2845</v>
      </c>
      <c r="J376" s="885">
        <f t="shared" si="233"/>
        <v>3540</v>
      </c>
      <c r="K376" s="885">
        <f t="shared" si="233"/>
        <v>162</v>
      </c>
      <c r="L376" s="885">
        <f t="shared" si="233"/>
        <v>1066</v>
      </c>
      <c r="M376" s="885">
        <f t="shared" si="233"/>
        <v>1228</v>
      </c>
      <c r="N376" s="885">
        <f t="shared" si="233"/>
        <v>11</v>
      </c>
      <c r="O376" s="885">
        <f t="shared" si="233"/>
        <v>66</v>
      </c>
      <c r="P376" s="885">
        <f t="shared" si="233"/>
        <v>77</v>
      </c>
      <c r="Q376" s="885">
        <f t="shared" si="233"/>
        <v>0</v>
      </c>
      <c r="R376" s="885">
        <f t="shared" si="233"/>
        <v>44</v>
      </c>
      <c r="S376" s="885">
        <f t="shared" si="233"/>
        <v>44</v>
      </c>
      <c r="T376" s="885">
        <f t="shared" si="233"/>
        <v>1098</v>
      </c>
      <c r="U376" s="885">
        <f t="shared" si="233"/>
        <v>5006</v>
      </c>
      <c r="V376" s="885">
        <f t="shared" si="233"/>
        <v>6104</v>
      </c>
      <c r="Y376" s="757" t="str">
        <f>IF(T376='Order of Birth B-7 12 13 14 15'!AA379,"TRUE","FALSE")</f>
        <v>TRUE</v>
      </c>
      <c r="Z376" s="757" t="str">
        <f>IF(U376='Order of Birth B-7 12 13 14 15'!BA379,"TRUE","FALSE")</f>
        <v>TRUE</v>
      </c>
    </row>
    <row r="377" spans="1:26" ht="66.75" customHeight="1">
      <c r="A377" s="884" t="s">
        <v>168</v>
      </c>
      <c r="B377" s="885">
        <f t="shared" ref="B377:V377" si="234">B8+B24+B40+B56+B72+B88+B104+B120+B136+B152+B168+B184+B216+B232+B248+B264+B280+B296+B312+B328+B344+B360+B200</f>
        <v>576</v>
      </c>
      <c r="C377" s="885">
        <f t="shared" si="234"/>
        <v>5509</v>
      </c>
      <c r="D377" s="885">
        <f t="shared" si="234"/>
        <v>6085</v>
      </c>
      <c r="E377" s="885">
        <f t="shared" si="234"/>
        <v>2223</v>
      </c>
      <c r="F377" s="885">
        <f t="shared" si="234"/>
        <v>26513</v>
      </c>
      <c r="G377" s="885">
        <f t="shared" si="234"/>
        <v>28736</v>
      </c>
      <c r="H377" s="885">
        <f t="shared" si="234"/>
        <v>9021</v>
      </c>
      <c r="I377" s="885">
        <f t="shared" si="234"/>
        <v>47378</v>
      </c>
      <c r="J377" s="885">
        <f t="shared" si="234"/>
        <v>56399</v>
      </c>
      <c r="K377" s="885">
        <f t="shared" si="234"/>
        <v>4416</v>
      </c>
      <c r="L377" s="885">
        <f t="shared" si="234"/>
        <v>28050</v>
      </c>
      <c r="M377" s="885">
        <f t="shared" si="234"/>
        <v>32466</v>
      </c>
      <c r="N377" s="885">
        <f t="shared" si="234"/>
        <v>217</v>
      </c>
      <c r="O377" s="885">
        <f t="shared" si="234"/>
        <v>1322</v>
      </c>
      <c r="P377" s="885">
        <f t="shared" si="234"/>
        <v>1539</v>
      </c>
      <c r="Q377" s="885">
        <f t="shared" si="234"/>
        <v>35</v>
      </c>
      <c r="R377" s="885">
        <f t="shared" si="234"/>
        <v>107</v>
      </c>
      <c r="S377" s="885">
        <f t="shared" si="234"/>
        <v>142</v>
      </c>
      <c r="T377" s="885">
        <f t="shared" si="234"/>
        <v>16488</v>
      </c>
      <c r="U377" s="885">
        <f t="shared" si="234"/>
        <v>108879</v>
      </c>
      <c r="V377" s="885">
        <f t="shared" si="234"/>
        <v>125367</v>
      </c>
      <c r="Y377" s="757" t="str">
        <f>IF(T377='Order of Birth B-7 12 13 14 15'!AA380,"TRUE","FALSE")</f>
        <v>TRUE</v>
      </c>
      <c r="Z377" s="757" t="str">
        <f>IF(U377='Order of Birth B-7 12 13 14 15'!BA380,"TRUE","FALSE")</f>
        <v>TRUE</v>
      </c>
    </row>
    <row r="378" spans="1:26" ht="66.75" customHeight="1">
      <c r="A378" s="884" t="s">
        <v>169</v>
      </c>
      <c r="B378" s="885">
        <f t="shared" ref="B378:V378" si="235">B9+B25+B41+B57+B73+B89+B105+B121+B137+B153+B169+B185+B217+B233+B249+B265+B281+B297+B313+B329+B345+B361+B201</f>
        <v>1454</v>
      </c>
      <c r="C378" s="885">
        <f t="shared" si="235"/>
        <v>6501</v>
      </c>
      <c r="D378" s="885">
        <f t="shared" si="235"/>
        <v>7955</v>
      </c>
      <c r="E378" s="885">
        <f t="shared" si="235"/>
        <v>2150</v>
      </c>
      <c r="F378" s="885">
        <f t="shared" si="235"/>
        <v>20041</v>
      </c>
      <c r="G378" s="885">
        <f t="shared" si="235"/>
        <v>22191</v>
      </c>
      <c r="H378" s="885">
        <f t="shared" si="235"/>
        <v>9557</v>
      </c>
      <c r="I378" s="885">
        <f t="shared" si="235"/>
        <v>61278</v>
      </c>
      <c r="J378" s="885">
        <f t="shared" si="235"/>
        <v>70835</v>
      </c>
      <c r="K378" s="885">
        <f t="shared" si="235"/>
        <v>6030</v>
      </c>
      <c r="L378" s="885">
        <f t="shared" si="235"/>
        <v>29837</v>
      </c>
      <c r="M378" s="885">
        <f t="shared" si="235"/>
        <v>35867</v>
      </c>
      <c r="N378" s="885">
        <f t="shared" si="235"/>
        <v>278</v>
      </c>
      <c r="O378" s="885">
        <f t="shared" si="235"/>
        <v>2708</v>
      </c>
      <c r="P378" s="885">
        <f t="shared" si="235"/>
        <v>2986</v>
      </c>
      <c r="Q378" s="885">
        <f t="shared" si="235"/>
        <v>36</v>
      </c>
      <c r="R378" s="885">
        <f t="shared" si="235"/>
        <v>160</v>
      </c>
      <c r="S378" s="885">
        <f t="shared" si="235"/>
        <v>196</v>
      </c>
      <c r="T378" s="885">
        <f t="shared" si="235"/>
        <v>19505</v>
      </c>
      <c r="U378" s="885">
        <f t="shared" si="235"/>
        <v>120525</v>
      </c>
      <c r="V378" s="885">
        <f t="shared" si="235"/>
        <v>140030</v>
      </c>
      <c r="Y378" s="757" t="str">
        <f>IF(T378='Order of Birth B-7 12 13 14 15'!AA381,"TRUE","FALSE")</f>
        <v>TRUE</v>
      </c>
      <c r="Z378" s="757" t="str">
        <f>IF(U378='Order of Birth B-7 12 13 14 15'!BA381,"TRUE","FALSE")</f>
        <v>TRUE</v>
      </c>
    </row>
    <row r="379" spans="1:26" ht="66.75" customHeight="1">
      <c r="A379" s="884" t="s">
        <v>170</v>
      </c>
      <c r="B379" s="885">
        <f t="shared" ref="B379:V379" si="236">B10+B26+B42+B58+B74+B90+B106+B122+B138+B154+B170+B186+B218+B234+B250+B266+B282+B298+B314+B330+B346+B362+B202</f>
        <v>501</v>
      </c>
      <c r="C379" s="885">
        <f t="shared" si="236"/>
        <v>3448</v>
      </c>
      <c r="D379" s="885">
        <f t="shared" si="236"/>
        <v>3949</v>
      </c>
      <c r="E379" s="885">
        <f t="shared" si="236"/>
        <v>1182</v>
      </c>
      <c r="F379" s="885">
        <f t="shared" si="236"/>
        <v>10179</v>
      </c>
      <c r="G379" s="885">
        <f t="shared" si="236"/>
        <v>11361</v>
      </c>
      <c r="H379" s="885">
        <f t="shared" si="236"/>
        <v>4933</v>
      </c>
      <c r="I379" s="885">
        <f t="shared" si="236"/>
        <v>31029</v>
      </c>
      <c r="J379" s="885">
        <f t="shared" si="236"/>
        <v>35962</v>
      </c>
      <c r="K379" s="885">
        <f t="shared" si="236"/>
        <v>3745</v>
      </c>
      <c r="L379" s="885">
        <f t="shared" si="236"/>
        <v>18183</v>
      </c>
      <c r="M379" s="885">
        <f t="shared" si="236"/>
        <v>21928</v>
      </c>
      <c r="N379" s="885">
        <f t="shared" si="236"/>
        <v>237</v>
      </c>
      <c r="O379" s="885">
        <f t="shared" si="236"/>
        <v>1447</v>
      </c>
      <c r="P379" s="885">
        <f t="shared" si="236"/>
        <v>1684</v>
      </c>
      <c r="Q379" s="885">
        <f t="shared" si="236"/>
        <v>52</v>
      </c>
      <c r="R379" s="885">
        <f t="shared" si="236"/>
        <v>151</v>
      </c>
      <c r="S379" s="885">
        <f t="shared" si="236"/>
        <v>203</v>
      </c>
      <c r="T379" s="885">
        <f t="shared" si="236"/>
        <v>10650</v>
      </c>
      <c r="U379" s="885">
        <f t="shared" si="236"/>
        <v>64437</v>
      </c>
      <c r="V379" s="885">
        <f t="shared" si="236"/>
        <v>75087</v>
      </c>
      <c r="Y379" s="757" t="str">
        <f>IF(T379='Order of Birth B-7 12 13 14 15'!AA382,"TRUE","FALSE")</f>
        <v>TRUE</v>
      </c>
      <c r="Z379" s="757" t="str">
        <f>IF(U379='Order of Birth B-7 12 13 14 15'!BA382,"TRUE","FALSE")</f>
        <v>TRUE</v>
      </c>
    </row>
    <row r="380" spans="1:26" ht="66.75" customHeight="1">
      <c r="A380" s="884" t="s">
        <v>171</v>
      </c>
      <c r="B380" s="885">
        <f t="shared" ref="B380:V380" si="237">B11+B27+B43+B59+B75+B91+B107+B123+B139+B155+B171+B187+B219+B235+B251+B267+B283+B299+B315+B331+B347+B363+B203</f>
        <v>60</v>
      </c>
      <c r="C380" s="885">
        <f t="shared" si="237"/>
        <v>964</v>
      </c>
      <c r="D380" s="885">
        <f t="shared" si="237"/>
        <v>1024</v>
      </c>
      <c r="E380" s="885">
        <f t="shared" si="237"/>
        <v>482</v>
      </c>
      <c r="F380" s="885">
        <f t="shared" si="237"/>
        <v>2893</v>
      </c>
      <c r="G380" s="885">
        <f t="shared" si="237"/>
        <v>3375</v>
      </c>
      <c r="H380" s="885">
        <f t="shared" si="237"/>
        <v>2021</v>
      </c>
      <c r="I380" s="885">
        <f t="shared" si="237"/>
        <v>13858</v>
      </c>
      <c r="J380" s="885">
        <f t="shared" si="237"/>
        <v>15879</v>
      </c>
      <c r="K380" s="885">
        <f t="shared" si="237"/>
        <v>827</v>
      </c>
      <c r="L380" s="885">
        <f t="shared" si="237"/>
        <v>9529</v>
      </c>
      <c r="M380" s="885">
        <f t="shared" si="237"/>
        <v>10356</v>
      </c>
      <c r="N380" s="885">
        <f t="shared" si="237"/>
        <v>51</v>
      </c>
      <c r="O380" s="885">
        <f t="shared" si="237"/>
        <v>657</v>
      </c>
      <c r="P380" s="885">
        <f t="shared" si="237"/>
        <v>708</v>
      </c>
      <c r="Q380" s="885">
        <f t="shared" si="237"/>
        <v>7</v>
      </c>
      <c r="R380" s="885">
        <f t="shared" si="237"/>
        <v>57</v>
      </c>
      <c r="S380" s="885">
        <f t="shared" si="237"/>
        <v>64</v>
      </c>
      <c r="T380" s="885">
        <f t="shared" si="237"/>
        <v>3448</v>
      </c>
      <c r="U380" s="885">
        <f t="shared" si="237"/>
        <v>27958</v>
      </c>
      <c r="V380" s="885">
        <f t="shared" si="237"/>
        <v>31406</v>
      </c>
      <c r="Y380" s="757" t="str">
        <f>IF(T380='Order of Birth B-7 12 13 14 15'!AA383,"TRUE","FALSE")</f>
        <v>TRUE</v>
      </c>
      <c r="Z380" s="757" t="str">
        <f>IF(U380='Order of Birth B-7 12 13 14 15'!BA383,"TRUE","FALSE")</f>
        <v>TRUE</v>
      </c>
    </row>
    <row r="381" spans="1:26" ht="66.75" customHeight="1">
      <c r="A381" s="884" t="s">
        <v>172</v>
      </c>
      <c r="B381" s="885">
        <f t="shared" ref="B381:V381" si="238">B12+B28+B44+B60+B76+B92+B108+B124+B140+B156+B172+B188+B220+B236+B252+B268+B284+B300+B316+B332+B348+B364+B204</f>
        <v>33</v>
      </c>
      <c r="C381" s="885">
        <f t="shared" si="238"/>
        <v>191</v>
      </c>
      <c r="D381" s="885">
        <f t="shared" si="238"/>
        <v>224</v>
      </c>
      <c r="E381" s="885">
        <f t="shared" si="238"/>
        <v>107</v>
      </c>
      <c r="F381" s="885">
        <f t="shared" si="238"/>
        <v>396</v>
      </c>
      <c r="G381" s="885">
        <f t="shared" si="238"/>
        <v>503</v>
      </c>
      <c r="H381" s="885">
        <f t="shared" si="238"/>
        <v>316</v>
      </c>
      <c r="I381" s="885">
        <f t="shared" si="238"/>
        <v>2360</v>
      </c>
      <c r="J381" s="885">
        <f t="shared" si="238"/>
        <v>2676</v>
      </c>
      <c r="K381" s="885">
        <f t="shared" si="238"/>
        <v>143</v>
      </c>
      <c r="L381" s="885">
        <f t="shared" si="238"/>
        <v>1583</v>
      </c>
      <c r="M381" s="885">
        <f t="shared" si="238"/>
        <v>1726</v>
      </c>
      <c r="N381" s="885">
        <f t="shared" si="238"/>
        <v>10</v>
      </c>
      <c r="O381" s="885">
        <f t="shared" si="238"/>
        <v>144</v>
      </c>
      <c r="P381" s="885">
        <f t="shared" si="238"/>
        <v>154</v>
      </c>
      <c r="Q381" s="885">
        <f t="shared" si="238"/>
        <v>4</v>
      </c>
      <c r="R381" s="885">
        <f t="shared" si="238"/>
        <v>35</v>
      </c>
      <c r="S381" s="885">
        <f t="shared" si="238"/>
        <v>39</v>
      </c>
      <c r="T381" s="885">
        <f t="shared" si="238"/>
        <v>613</v>
      </c>
      <c r="U381" s="885">
        <f t="shared" si="238"/>
        <v>4709</v>
      </c>
      <c r="V381" s="885">
        <f t="shared" si="238"/>
        <v>5322</v>
      </c>
      <c r="Y381" s="757" t="str">
        <f>IF(T381='Order of Birth B-7 12 13 14 15'!AA384,"TRUE","FALSE")</f>
        <v>TRUE</v>
      </c>
      <c r="Z381" s="757" t="str">
        <f>IF(U381='Order of Birth B-7 12 13 14 15'!BA384,"TRUE","FALSE")</f>
        <v>TRUE</v>
      </c>
    </row>
    <row r="382" spans="1:26" ht="66.75" customHeight="1">
      <c r="A382" s="884" t="s">
        <v>617</v>
      </c>
      <c r="B382" s="885">
        <f t="shared" ref="B382:V382" si="239">B13+B29+B45+B61+B77+B93+B109+B125+B141+B157+B173+B189+B221+B237+B253+B269+B285+B301+B317+B333+B349+B365+B205</f>
        <v>0</v>
      </c>
      <c r="C382" s="885">
        <f t="shared" si="239"/>
        <v>31</v>
      </c>
      <c r="D382" s="885">
        <f t="shared" si="239"/>
        <v>31</v>
      </c>
      <c r="E382" s="885">
        <f t="shared" si="239"/>
        <v>13</v>
      </c>
      <c r="F382" s="885">
        <f t="shared" si="239"/>
        <v>102</v>
      </c>
      <c r="G382" s="885">
        <f t="shared" si="239"/>
        <v>115</v>
      </c>
      <c r="H382" s="885">
        <f t="shared" si="239"/>
        <v>6</v>
      </c>
      <c r="I382" s="885">
        <f t="shared" si="239"/>
        <v>213</v>
      </c>
      <c r="J382" s="885">
        <f t="shared" si="239"/>
        <v>219</v>
      </c>
      <c r="K382" s="885">
        <f t="shared" si="239"/>
        <v>5</v>
      </c>
      <c r="L382" s="885">
        <f t="shared" si="239"/>
        <v>41</v>
      </c>
      <c r="M382" s="885">
        <f t="shared" si="239"/>
        <v>46</v>
      </c>
      <c r="N382" s="885">
        <f t="shared" si="239"/>
        <v>2</v>
      </c>
      <c r="O382" s="885">
        <f t="shared" si="239"/>
        <v>16</v>
      </c>
      <c r="P382" s="885">
        <f t="shared" si="239"/>
        <v>18</v>
      </c>
      <c r="Q382" s="885">
        <f t="shared" si="239"/>
        <v>0</v>
      </c>
      <c r="R382" s="885">
        <f t="shared" si="239"/>
        <v>27</v>
      </c>
      <c r="S382" s="885">
        <f t="shared" si="239"/>
        <v>27</v>
      </c>
      <c r="T382" s="885">
        <f t="shared" si="239"/>
        <v>26</v>
      </c>
      <c r="U382" s="885">
        <f t="shared" si="239"/>
        <v>430</v>
      </c>
      <c r="V382" s="885">
        <f t="shared" si="239"/>
        <v>456</v>
      </c>
      <c r="Y382" s="757" t="str">
        <f>IF(T382='Order of Birth B-7 12 13 14 15'!AA385,"TRUE","FALSE")</f>
        <v>TRUE</v>
      </c>
      <c r="Z382" s="757" t="str">
        <f>IF(U382='Order of Birth B-7 12 13 14 15'!BA385,"TRUE","FALSE")</f>
        <v>TRUE</v>
      </c>
    </row>
    <row r="383" spans="1:26" ht="66.75" customHeight="1">
      <c r="A383" s="884" t="s">
        <v>616</v>
      </c>
      <c r="B383" s="885">
        <f t="shared" ref="B383:V383" si="240">B14+B30+B46+B62+B78+B94+B110+B126+B142+B158+B174+B190+B222+B238+B254+B270+B286+B302+B318+B334+B350+B366+B206</f>
        <v>0</v>
      </c>
      <c r="C383" s="885">
        <f t="shared" si="240"/>
        <v>0</v>
      </c>
      <c r="D383" s="885">
        <f t="shared" si="240"/>
        <v>0</v>
      </c>
      <c r="E383" s="885">
        <f t="shared" si="240"/>
        <v>0</v>
      </c>
      <c r="F383" s="885">
        <f t="shared" si="240"/>
        <v>0</v>
      </c>
      <c r="G383" s="885">
        <f t="shared" si="240"/>
        <v>0</v>
      </c>
      <c r="H383" s="885">
        <f t="shared" si="240"/>
        <v>0</v>
      </c>
      <c r="I383" s="885">
        <f t="shared" si="240"/>
        <v>0</v>
      </c>
      <c r="J383" s="885">
        <f t="shared" si="240"/>
        <v>0</v>
      </c>
      <c r="K383" s="885">
        <f t="shared" si="240"/>
        <v>0</v>
      </c>
      <c r="L383" s="885">
        <f t="shared" si="240"/>
        <v>0</v>
      </c>
      <c r="M383" s="885">
        <f t="shared" si="240"/>
        <v>0</v>
      </c>
      <c r="N383" s="885">
        <f t="shared" si="240"/>
        <v>0</v>
      </c>
      <c r="O383" s="885">
        <f t="shared" si="240"/>
        <v>0</v>
      </c>
      <c r="P383" s="885">
        <f t="shared" si="240"/>
        <v>0</v>
      </c>
      <c r="Q383" s="885">
        <f t="shared" si="240"/>
        <v>0</v>
      </c>
      <c r="R383" s="885">
        <f t="shared" si="240"/>
        <v>0</v>
      </c>
      <c r="S383" s="885">
        <f t="shared" si="240"/>
        <v>0</v>
      </c>
      <c r="T383" s="885">
        <f t="shared" si="240"/>
        <v>0</v>
      </c>
      <c r="U383" s="885">
        <f t="shared" si="240"/>
        <v>0</v>
      </c>
      <c r="V383" s="885">
        <f t="shared" si="240"/>
        <v>0</v>
      </c>
      <c r="Y383" s="757"/>
      <c r="Z383" s="757"/>
    </row>
    <row r="384" spans="1:26" ht="66.75" customHeight="1" thickBot="1">
      <c r="A384" s="1126" t="s">
        <v>6</v>
      </c>
      <c r="B384" s="1127">
        <f t="shared" ref="B384:V384" si="241">B15+B31+B47+B63+B79+B95+B111+B127+B143+B159+B175+B191+B223+B239+B255+B271+B287+B303+B319+B335+B351+B367+B207</f>
        <v>2708</v>
      </c>
      <c r="C384" s="1127">
        <f t="shared" si="241"/>
        <v>17014</v>
      </c>
      <c r="D384" s="1127">
        <f t="shared" si="241"/>
        <v>19722</v>
      </c>
      <c r="E384" s="1127">
        <f t="shared" si="241"/>
        <v>6303</v>
      </c>
      <c r="F384" s="1127">
        <f t="shared" si="241"/>
        <v>60740</v>
      </c>
      <c r="G384" s="1127">
        <f t="shared" si="241"/>
        <v>67043</v>
      </c>
      <c r="H384" s="1127">
        <f t="shared" si="241"/>
        <v>26549</v>
      </c>
      <c r="I384" s="1127">
        <f t="shared" si="241"/>
        <v>158961</v>
      </c>
      <c r="J384" s="1127">
        <f t="shared" si="241"/>
        <v>185510</v>
      </c>
      <c r="K384" s="1127">
        <f t="shared" si="241"/>
        <v>15328</v>
      </c>
      <c r="L384" s="1127">
        <f t="shared" si="241"/>
        <v>88289</v>
      </c>
      <c r="M384" s="1127">
        <f t="shared" si="241"/>
        <v>103617</v>
      </c>
      <c r="N384" s="1127">
        <f t="shared" si="241"/>
        <v>806</v>
      </c>
      <c r="O384" s="1127">
        <f t="shared" si="241"/>
        <v>6360</v>
      </c>
      <c r="P384" s="1127">
        <f t="shared" si="241"/>
        <v>7166</v>
      </c>
      <c r="Q384" s="1127">
        <f t="shared" si="241"/>
        <v>134</v>
      </c>
      <c r="R384" s="1127">
        <f t="shared" si="241"/>
        <v>581</v>
      </c>
      <c r="S384" s="1127">
        <f t="shared" si="241"/>
        <v>715</v>
      </c>
      <c r="T384" s="1127">
        <f t="shared" si="241"/>
        <v>51828</v>
      </c>
      <c r="U384" s="1127">
        <f t="shared" si="241"/>
        <v>331945</v>
      </c>
      <c r="V384" s="1127">
        <f t="shared" si="241"/>
        <v>383773</v>
      </c>
      <c r="Y384" s="757" t="str">
        <f>IF(T384='Order of Birth B-7 12 13 14 15'!AA386,"TRUE","FALSE")</f>
        <v>TRUE</v>
      </c>
      <c r="Z384" s="757" t="str">
        <f>IF(U384='Order of Birth B-7 12 13 14 15'!BA386,"TRUE","FALSE")</f>
        <v>TRUE</v>
      </c>
    </row>
    <row r="387" spans="2:22" ht="15.75">
      <c r="B387" s="757" t="str">
        <f>IF(B384='Duration of Preg B-20 '!B290,"TRUE","FALSE")</f>
        <v>TRUE</v>
      </c>
      <c r="C387" s="757" t="str">
        <f>IF(C384='Duration of Preg B-20 '!C290,"TRUE","FALSE")</f>
        <v>TRUE</v>
      </c>
      <c r="D387" s="757" t="str">
        <f>IF(D384='Duration of Preg B-20 '!D290,"TRUE","FALSE")</f>
        <v>TRUE</v>
      </c>
      <c r="E387" s="757" t="str">
        <f>IF(E384='Duration of Preg B-20 '!E290,"TRUE","FALSE")</f>
        <v>TRUE</v>
      </c>
      <c r="F387" s="757" t="str">
        <f>IF(F384='Duration of Preg B-20 '!F290,"TRUE","FALSE")</f>
        <v>TRUE</v>
      </c>
      <c r="G387" s="757" t="str">
        <f>IF(G384='Duration of Preg B-20 '!G290,"TRUE","FALSE")</f>
        <v>TRUE</v>
      </c>
      <c r="H387" s="757" t="str">
        <f>IF(H384='Duration of Preg B-20 '!H290,"TRUE","FALSE")</f>
        <v>TRUE</v>
      </c>
      <c r="I387" s="757" t="str">
        <f>IF(I384='Duration of Preg B-20 '!I290,"TRUE","FALSE")</f>
        <v>TRUE</v>
      </c>
      <c r="J387" s="757" t="str">
        <f>IF(J384='Duration of Preg B-20 '!J290,"TRUE","FALSE")</f>
        <v>TRUE</v>
      </c>
      <c r="K387" s="757" t="str">
        <f>IF(K384='Duration of Preg B-20 '!K290,"TRUE","FALSE")</f>
        <v>TRUE</v>
      </c>
      <c r="L387" s="757" t="str">
        <f>IF(L384='Duration of Preg B-20 '!L290,"TRUE","FALSE")</f>
        <v>TRUE</v>
      </c>
      <c r="M387" s="757" t="str">
        <f>IF(M384='Duration of Preg B-20 '!M290,"TRUE","FALSE")</f>
        <v>TRUE</v>
      </c>
      <c r="N387" s="757" t="str">
        <f>IF(N384='Duration of Preg B-20 '!N290,"TRUE","FALSE")</f>
        <v>TRUE</v>
      </c>
      <c r="O387" s="757" t="str">
        <f>IF(O384='Duration of Preg B-20 '!O290,"TRUE","FALSE")</f>
        <v>TRUE</v>
      </c>
      <c r="P387" s="757" t="str">
        <f>IF(P384='Duration of Preg B-20 '!P290,"TRUE","FALSE")</f>
        <v>TRUE</v>
      </c>
      <c r="Q387" s="757" t="str">
        <f>IF(Q384='Duration of Preg B-20 '!Q290,"TRUE","FALSE")</f>
        <v>TRUE</v>
      </c>
      <c r="R387" s="757" t="str">
        <f>IF(R384='Duration of Preg B-20 '!R290,"TRUE","FALSE")</f>
        <v>TRUE</v>
      </c>
      <c r="S387" s="757" t="str">
        <f>IF(S384='Duration of Preg B-20 '!S290,"TRUE","FALSE")</f>
        <v>TRUE</v>
      </c>
      <c r="T387" s="757" t="str">
        <f>IF(T384='Duration of Preg B-20 '!T290,"TRUE","FALSE")</f>
        <v>TRUE</v>
      </c>
      <c r="U387" s="757" t="str">
        <f>IF(U384='Duration of Preg B-20 '!U290,"TRUE","FALSE")</f>
        <v>TRUE</v>
      </c>
      <c r="V387" s="757" t="str">
        <f>IF(V384='Duration of Preg B-20 '!V290,"TRUE","FALSE")</f>
        <v>TRUE</v>
      </c>
    </row>
  </sheetData>
  <mergeCells count="241">
    <mergeCell ref="A194:V194"/>
    <mergeCell ref="A195:V195"/>
    <mergeCell ref="A196:A197"/>
    <mergeCell ref="B196:D196"/>
    <mergeCell ref="E196:G196"/>
    <mergeCell ref="H196:J196"/>
    <mergeCell ref="K196:M196"/>
    <mergeCell ref="N196:P196"/>
    <mergeCell ref="Q196:S196"/>
    <mergeCell ref="T196:V196"/>
    <mergeCell ref="A354:V354"/>
    <mergeCell ref="A355:V355"/>
    <mergeCell ref="A356:A357"/>
    <mergeCell ref="B356:D356"/>
    <mergeCell ref="E356:G356"/>
    <mergeCell ref="H356:J356"/>
    <mergeCell ref="K356:M356"/>
    <mergeCell ref="N356:P356"/>
    <mergeCell ref="Q373:S373"/>
    <mergeCell ref="T373:V373"/>
    <mergeCell ref="Q356:S356"/>
    <mergeCell ref="T356:V356"/>
    <mergeCell ref="A372:V372"/>
    <mergeCell ref="A373:A374"/>
    <mergeCell ref="B373:D373"/>
    <mergeCell ref="E373:G373"/>
    <mergeCell ref="H373:J373"/>
    <mergeCell ref="K373:M373"/>
    <mergeCell ref="N373:P373"/>
    <mergeCell ref="A370:V370"/>
    <mergeCell ref="A369:V369"/>
    <mergeCell ref="A338:V338"/>
    <mergeCell ref="A339:V339"/>
    <mergeCell ref="A340:A341"/>
    <mergeCell ref="B340:D340"/>
    <mergeCell ref="E340:G340"/>
    <mergeCell ref="H340:J340"/>
    <mergeCell ref="K340:M340"/>
    <mergeCell ref="N340:P340"/>
    <mergeCell ref="Q340:S340"/>
    <mergeCell ref="T340:V340"/>
    <mergeCell ref="A322:V322"/>
    <mergeCell ref="A323:V323"/>
    <mergeCell ref="A324:A325"/>
    <mergeCell ref="B324:D324"/>
    <mergeCell ref="E324:G324"/>
    <mergeCell ref="H324:J324"/>
    <mergeCell ref="K324:M324"/>
    <mergeCell ref="N324:P324"/>
    <mergeCell ref="Q324:S324"/>
    <mergeCell ref="T324:V324"/>
    <mergeCell ref="A306:V306"/>
    <mergeCell ref="A307:V307"/>
    <mergeCell ref="A308:A309"/>
    <mergeCell ref="B308:D308"/>
    <mergeCell ref="E308:G308"/>
    <mergeCell ref="H308:J308"/>
    <mergeCell ref="K308:M308"/>
    <mergeCell ref="N308:P308"/>
    <mergeCell ref="Q308:S308"/>
    <mergeCell ref="T308:V308"/>
    <mergeCell ref="A290:V290"/>
    <mergeCell ref="A291:V291"/>
    <mergeCell ref="A292:A293"/>
    <mergeCell ref="B292:D292"/>
    <mergeCell ref="E292:G292"/>
    <mergeCell ref="H292:J292"/>
    <mergeCell ref="K292:M292"/>
    <mergeCell ref="N292:P292"/>
    <mergeCell ref="Q292:S292"/>
    <mergeCell ref="T292:V292"/>
    <mergeCell ref="A274:V274"/>
    <mergeCell ref="A275:V275"/>
    <mergeCell ref="A276:A277"/>
    <mergeCell ref="B276:D276"/>
    <mergeCell ref="E276:G276"/>
    <mergeCell ref="H276:J276"/>
    <mergeCell ref="K276:M276"/>
    <mergeCell ref="N276:P276"/>
    <mergeCell ref="Q276:S276"/>
    <mergeCell ref="T276:V276"/>
    <mergeCell ref="A258:V258"/>
    <mergeCell ref="A259:V259"/>
    <mergeCell ref="A260:A261"/>
    <mergeCell ref="B260:D260"/>
    <mergeCell ref="E260:G260"/>
    <mergeCell ref="H260:J260"/>
    <mergeCell ref="K260:M260"/>
    <mergeCell ref="N260:P260"/>
    <mergeCell ref="Q260:S260"/>
    <mergeCell ref="T260:V260"/>
    <mergeCell ref="A242:V242"/>
    <mergeCell ref="A243:V243"/>
    <mergeCell ref="A244:A245"/>
    <mergeCell ref="B244:D244"/>
    <mergeCell ref="E244:G244"/>
    <mergeCell ref="H244:J244"/>
    <mergeCell ref="K244:M244"/>
    <mergeCell ref="N244:P244"/>
    <mergeCell ref="Q244:S244"/>
    <mergeCell ref="T244:V244"/>
    <mergeCell ref="A226:V226"/>
    <mergeCell ref="A227:V227"/>
    <mergeCell ref="A228:A229"/>
    <mergeCell ref="B228:D228"/>
    <mergeCell ref="E228:G228"/>
    <mergeCell ref="H228:J228"/>
    <mergeCell ref="K228:M228"/>
    <mergeCell ref="N228:P228"/>
    <mergeCell ref="Q228:S228"/>
    <mergeCell ref="T228:V228"/>
    <mergeCell ref="A210:V210"/>
    <mergeCell ref="A211:V211"/>
    <mergeCell ref="A212:A213"/>
    <mergeCell ref="B212:D212"/>
    <mergeCell ref="E212:G212"/>
    <mergeCell ref="H212:J212"/>
    <mergeCell ref="K212:M212"/>
    <mergeCell ref="N212:P212"/>
    <mergeCell ref="Q212:S212"/>
    <mergeCell ref="T212:V212"/>
    <mergeCell ref="A178:V178"/>
    <mergeCell ref="A179:V179"/>
    <mergeCell ref="A180:A181"/>
    <mergeCell ref="B180:D180"/>
    <mergeCell ref="E180:G180"/>
    <mergeCell ref="H180:J180"/>
    <mergeCell ref="K180:M180"/>
    <mergeCell ref="N180:P180"/>
    <mergeCell ref="Q180:S180"/>
    <mergeCell ref="T180:V180"/>
    <mergeCell ref="A162:V162"/>
    <mergeCell ref="A163:V163"/>
    <mergeCell ref="A164:A165"/>
    <mergeCell ref="B164:D164"/>
    <mergeCell ref="E164:G164"/>
    <mergeCell ref="H164:J164"/>
    <mergeCell ref="K164:M164"/>
    <mergeCell ref="N164:P164"/>
    <mergeCell ref="Q164:S164"/>
    <mergeCell ref="T164:V164"/>
    <mergeCell ref="A146:V146"/>
    <mergeCell ref="A147:V147"/>
    <mergeCell ref="A148:A149"/>
    <mergeCell ref="B148:D148"/>
    <mergeCell ref="E148:G148"/>
    <mergeCell ref="H148:J148"/>
    <mergeCell ref="K148:M148"/>
    <mergeCell ref="N148:P148"/>
    <mergeCell ref="Q148:S148"/>
    <mergeCell ref="T148:V148"/>
    <mergeCell ref="A130:V130"/>
    <mergeCell ref="A131:V131"/>
    <mergeCell ref="A132:A133"/>
    <mergeCell ref="B132:D132"/>
    <mergeCell ref="E132:G132"/>
    <mergeCell ref="H132:J132"/>
    <mergeCell ref="K132:M132"/>
    <mergeCell ref="N132:P132"/>
    <mergeCell ref="Q132:S132"/>
    <mergeCell ref="T132:V132"/>
    <mergeCell ref="A114:V114"/>
    <mergeCell ref="A115:V115"/>
    <mergeCell ref="A116:A117"/>
    <mergeCell ref="B116:D116"/>
    <mergeCell ref="E116:G116"/>
    <mergeCell ref="H116:J116"/>
    <mergeCell ref="K116:M116"/>
    <mergeCell ref="N116:P116"/>
    <mergeCell ref="Q116:S116"/>
    <mergeCell ref="T116:V116"/>
    <mergeCell ref="A98:V98"/>
    <mergeCell ref="A99:V99"/>
    <mergeCell ref="A100:A101"/>
    <mergeCell ref="B100:D100"/>
    <mergeCell ref="E100:G100"/>
    <mergeCell ref="H100:J100"/>
    <mergeCell ref="K100:M100"/>
    <mergeCell ref="N100:P100"/>
    <mergeCell ref="Q100:S100"/>
    <mergeCell ref="T100:V100"/>
    <mergeCell ref="A83:V83"/>
    <mergeCell ref="A84:A85"/>
    <mergeCell ref="B84:D84"/>
    <mergeCell ref="E84:G84"/>
    <mergeCell ref="H84:J84"/>
    <mergeCell ref="K84:M84"/>
    <mergeCell ref="N84:P84"/>
    <mergeCell ref="Q84:S84"/>
    <mergeCell ref="T84:V84"/>
    <mergeCell ref="A68:A69"/>
    <mergeCell ref="B68:D68"/>
    <mergeCell ref="E68:G68"/>
    <mergeCell ref="H68:J68"/>
    <mergeCell ref="K68:M68"/>
    <mergeCell ref="N68:P68"/>
    <mergeCell ref="Q68:S68"/>
    <mergeCell ref="T68:V68"/>
    <mergeCell ref="A82:V82"/>
    <mergeCell ref="A52:A53"/>
    <mergeCell ref="B52:D52"/>
    <mergeCell ref="E52:G52"/>
    <mergeCell ref="H52:J52"/>
    <mergeCell ref="K52:M52"/>
    <mergeCell ref="Q52:S52"/>
    <mergeCell ref="T52:V52"/>
    <mergeCell ref="A66:V66"/>
    <mergeCell ref="A67:V67"/>
    <mergeCell ref="B36:D36"/>
    <mergeCell ref="E36:G36"/>
    <mergeCell ref="H36:J36"/>
    <mergeCell ref="K36:M36"/>
    <mergeCell ref="N36:P36"/>
    <mergeCell ref="Q36:S36"/>
    <mergeCell ref="T36:V36"/>
    <mergeCell ref="A50:V50"/>
    <mergeCell ref="A51:V51"/>
    <mergeCell ref="A2:V2"/>
    <mergeCell ref="A3:V3"/>
    <mergeCell ref="A4:A5"/>
    <mergeCell ref="B4:D4"/>
    <mergeCell ref="E4:G4"/>
    <mergeCell ref="H4:J4"/>
    <mergeCell ref="K4:M4"/>
    <mergeCell ref="N52:P52"/>
    <mergeCell ref="N4:P4"/>
    <mergeCell ref="Q4:S4"/>
    <mergeCell ref="T4:V4"/>
    <mergeCell ref="A18:V18"/>
    <mergeCell ref="A19:V19"/>
    <mergeCell ref="A20:A21"/>
    <mergeCell ref="B20:D20"/>
    <mergeCell ref="E20:G20"/>
    <mergeCell ref="H20:J20"/>
    <mergeCell ref="K20:M20"/>
    <mergeCell ref="N20:P20"/>
    <mergeCell ref="Q20:S20"/>
    <mergeCell ref="T20:V20"/>
    <mergeCell ref="A34:V34"/>
    <mergeCell ref="A35:V35"/>
    <mergeCell ref="A36:A37"/>
  </mergeCells>
  <printOptions horizontalCentered="1" verticalCentered="1"/>
  <pageMargins left="0.47244094488188981" right="0.31496062992125984" top="0.51181102362204722" bottom="0.70866141732283472" header="0.55118110236220474" footer="0.78740157480314965"/>
  <pageSetup paperSize="5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0000"/>
  </sheetPr>
  <dimension ref="A1"/>
  <sheetViews>
    <sheetView topLeftCell="A64" workbookViewId="0">
      <selection activeCell="L15" sqref="L15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336600"/>
  </sheetPr>
  <dimension ref="A1:AC97"/>
  <sheetViews>
    <sheetView topLeftCell="B1" zoomScale="90" zoomScaleNormal="90" zoomScalePageLayoutView="55" workbookViewId="0">
      <selection activeCell="D46" sqref="D46"/>
    </sheetView>
  </sheetViews>
  <sheetFormatPr defaultColWidth="18.140625" defaultRowHeight="15.75"/>
  <cols>
    <col min="1" max="1" width="1.42578125" style="30" hidden="1" customWidth="1"/>
    <col min="2" max="2" width="1.42578125" style="30" customWidth="1"/>
    <col min="3" max="3" width="11.5703125" style="30" customWidth="1"/>
    <col min="4" max="4" width="19.7109375" style="30" customWidth="1"/>
    <col min="5" max="6" width="20.42578125" style="30" customWidth="1"/>
    <col min="7" max="8" width="17" style="311" customWidth="1"/>
    <col min="9" max="9" width="19.7109375" style="311" customWidth="1"/>
    <col min="10" max="10" width="3.28515625" style="30" customWidth="1"/>
    <col min="11" max="11" width="3.7109375" style="30" customWidth="1"/>
    <col min="12" max="12" width="18.28515625" style="30" bestFit="1" customWidth="1"/>
    <col min="13" max="13" width="18.140625" style="30"/>
    <col min="14" max="14" width="0" hidden="1" customWidth="1"/>
    <col min="15" max="15" width="17.42578125" hidden="1" customWidth="1"/>
    <col min="16" max="16" width="26" hidden="1" customWidth="1"/>
    <col min="17" max="17" width="12.42578125" hidden="1" customWidth="1"/>
    <col min="18" max="18" width="13.140625" hidden="1" customWidth="1"/>
    <col min="19" max="20" width="15.5703125" hidden="1" customWidth="1"/>
    <col min="21" max="21" width="15" hidden="1" customWidth="1"/>
    <col min="22" max="22" width="0" hidden="1" customWidth="1"/>
    <col min="23" max="23" width="12.5703125" hidden="1" customWidth="1"/>
    <col min="24" max="24" width="12.140625" hidden="1" customWidth="1"/>
    <col min="25" max="25" width="12.28515625" hidden="1" customWidth="1"/>
    <col min="26" max="16384" width="18.140625" style="30"/>
  </cols>
  <sheetData>
    <row r="1" spans="3:27" ht="18.75">
      <c r="C1" s="1159" t="s">
        <v>653</v>
      </c>
      <c r="D1" s="1159"/>
      <c r="E1" s="1159"/>
      <c r="F1" s="1159"/>
      <c r="G1" s="1159"/>
      <c r="H1" s="1159"/>
      <c r="I1" s="1159"/>
      <c r="P1" t="s">
        <v>761</v>
      </c>
    </row>
    <row r="2" spans="3:27" ht="18.75">
      <c r="C2" s="1159" t="s">
        <v>886</v>
      </c>
      <c r="D2" s="1159"/>
      <c r="E2" s="1159"/>
      <c r="F2" s="1159"/>
      <c r="G2" s="1159"/>
      <c r="H2" s="1159"/>
      <c r="I2" s="1159"/>
      <c r="N2" s="312"/>
      <c r="O2" s="312"/>
      <c r="P2" s="312"/>
    </row>
    <row r="3" spans="3:27" ht="27" customHeight="1" thickBot="1">
      <c r="C3" s="33" t="s">
        <v>654</v>
      </c>
      <c r="D3" s="175" t="s">
        <v>95</v>
      </c>
      <c r="E3" s="175"/>
      <c r="F3" s="175"/>
      <c r="G3" s="310"/>
      <c r="I3" s="310"/>
    </row>
    <row r="4" spans="3:27" ht="66.75" customHeight="1">
      <c r="C4" s="313" t="s">
        <v>655</v>
      </c>
      <c r="D4" s="314" t="s">
        <v>155</v>
      </c>
      <c r="E4" s="314" t="s">
        <v>656</v>
      </c>
      <c r="F4" s="314" t="s">
        <v>887</v>
      </c>
      <c r="G4" s="314" t="s">
        <v>740</v>
      </c>
      <c r="H4" s="314" t="s">
        <v>723</v>
      </c>
      <c r="I4" s="315" t="s">
        <v>722</v>
      </c>
      <c r="N4" s="316" t="s">
        <v>655</v>
      </c>
      <c r="O4" s="316" t="s">
        <v>192</v>
      </c>
      <c r="P4" s="316" t="s">
        <v>657</v>
      </c>
      <c r="Q4" s="317">
        <v>42795</v>
      </c>
      <c r="R4" s="317">
        <v>43009</v>
      </c>
      <c r="S4" s="318" t="s">
        <v>763</v>
      </c>
      <c r="T4" s="318" t="s">
        <v>658</v>
      </c>
      <c r="U4" s="318" t="s">
        <v>659</v>
      </c>
      <c r="V4" s="318" t="s">
        <v>660</v>
      </c>
      <c r="W4" s="318" t="s">
        <v>764</v>
      </c>
      <c r="X4" s="318" t="s">
        <v>765</v>
      </c>
      <c r="Y4" s="318" t="s">
        <v>6</v>
      </c>
    </row>
    <row r="5" spans="3:27" ht="18" customHeight="1">
      <c r="C5" s="319">
        <v>1</v>
      </c>
      <c r="D5" s="320" t="s">
        <v>15</v>
      </c>
      <c r="E5" s="321">
        <v>1156045</v>
      </c>
      <c r="F5" s="322">
        <f>Sheet3!I5</f>
        <v>1289092.6950230454</v>
      </c>
      <c r="G5" s="323">
        <v>192</v>
      </c>
      <c r="H5" s="323">
        <f>G5*12</f>
        <v>2304</v>
      </c>
      <c r="I5" s="324">
        <f>H5</f>
        <v>2304</v>
      </c>
      <c r="L5" s="325"/>
      <c r="M5" s="326"/>
      <c r="N5" s="327">
        <v>1</v>
      </c>
      <c r="O5" s="328" t="s">
        <v>15</v>
      </c>
      <c r="P5" s="329">
        <v>2490656</v>
      </c>
      <c r="Q5" s="330">
        <v>2636677</v>
      </c>
      <c r="R5" s="330">
        <v>2658612</v>
      </c>
      <c r="S5" s="330">
        <f>ROUND((Q5+R5)/2,0)</f>
        <v>2647645</v>
      </c>
      <c r="T5" s="331">
        <f>(E5/P5)*100</f>
        <v>46.415281757095315</v>
      </c>
      <c r="U5" s="331">
        <f t="shared" ref="U5:U16" si="0">(E36/P5)*100</f>
        <v>53.584718242904685</v>
      </c>
      <c r="V5" s="331">
        <f>T5+U5</f>
        <v>100</v>
      </c>
      <c r="W5" s="330">
        <f>ROUND((T5*Q5/100),0)</f>
        <v>1223821</v>
      </c>
      <c r="X5" s="330">
        <f>ROUND((U5*Q5/100),0)</f>
        <v>1412856</v>
      </c>
      <c r="Y5" s="330">
        <f>W5+X5</f>
        <v>2636677</v>
      </c>
    </row>
    <row r="6" spans="3:27" ht="18" customHeight="1">
      <c r="C6" s="319">
        <v>2</v>
      </c>
      <c r="D6" s="320" t="s">
        <v>20</v>
      </c>
      <c r="E6" s="321">
        <v>404842</v>
      </c>
      <c r="F6" s="322">
        <f>Sheet3!I6</f>
        <v>443242.80480978271</v>
      </c>
      <c r="G6" s="323">
        <v>75</v>
      </c>
      <c r="H6" s="323">
        <f t="shared" ref="H6:H27" si="1">G6*12</f>
        <v>900</v>
      </c>
      <c r="I6" s="324">
        <f t="shared" ref="I6:I27" si="2">H6</f>
        <v>900</v>
      </c>
      <c r="L6" s="325"/>
      <c r="M6" s="326"/>
      <c r="N6" s="327">
        <v>2</v>
      </c>
      <c r="O6" s="328" t="s">
        <v>20</v>
      </c>
      <c r="P6" s="329">
        <v>595527</v>
      </c>
      <c r="Q6" s="330">
        <v>625057</v>
      </c>
      <c r="R6" s="330">
        <v>629469</v>
      </c>
      <c r="S6" s="330">
        <f>ROUND((Q6+R6)/2,0)</f>
        <v>627263</v>
      </c>
      <c r="T6" s="331">
        <f t="shared" ref="T6:T28" si="3">(E6/P6)*100</f>
        <v>67.980461003447374</v>
      </c>
      <c r="U6" s="331">
        <f t="shared" si="0"/>
        <v>32.019538996552633</v>
      </c>
      <c r="V6" s="331">
        <f t="shared" ref="V6:V28" si="4">T6+U6</f>
        <v>100</v>
      </c>
      <c r="W6" s="330">
        <f t="shared" ref="W6:W28" si="5">ROUND((T6*Q6/100),0)</f>
        <v>424917</v>
      </c>
      <c r="X6" s="330">
        <f t="shared" ref="X6:X28" si="6">ROUND((U6*Q6/100),0)</f>
        <v>200140</v>
      </c>
      <c r="Y6" s="330">
        <f t="shared" ref="Y6:Y28" si="7">W6+X6</f>
        <v>625057</v>
      </c>
    </row>
    <row r="7" spans="3:27" ht="18" customHeight="1">
      <c r="C7" s="319">
        <v>3</v>
      </c>
      <c r="D7" s="320" t="s">
        <v>21</v>
      </c>
      <c r="E7" s="321">
        <v>889308</v>
      </c>
      <c r="F7" s="322">
        <f>Sheet3!I7</f>
        <v>998749.63128535473</v>
      </c>
      <c r="G7" s="323">
        <v>142</v>
      </c>
      <c r="H7" s="323">
        <f>G7*12</f>
        <v>1704</v>
      </c>
      <c r="I7" s="324">
        <f t="shared" si="2"/>
        <v>1704</v>
      </c>
      <c r="L7" s="325"/>
      <c r="M7" s="326"/>
      <c r="N7" s="327">
        <v>3</v>
      </c>
      <c r="O7" s="328" t="s">
        <v>21</v>
      </c>
      <c r="P7" s="329">
        <v>1388525</v>
      </c>
      <c r="Q7" s="330">
        <v>1479440</v>
      </c>
      <c r="R7" s="330">
        <v>1493152</v>
      </c>
      <c r="S7" s="330">
        <f>ROUND((Q7+R7)/2,0)</f>
        <v>1486296</v>
      </c>
      <c r="T7" s="331">
        <f t="shared" si="3"/>
        <v>64.046956302551266</v>
      </c>
      <c r="U7" s="331">
        <f t="shared" si="0"/>
        <v>35.953043697448734</v>
      </c>
      <c r="V7" s="331">
        <f t="shared" si="4"/>
        <v>100</v>
      </c>
      <c r="W7" s="330">
        <f t="shared" si="5"/>
        <v>947536</v>
      </c>
      <c r="X7" s="330">
        <f t="shared" si="6"/>
        <v>531904</v>
      </c>
      <c r="Y7" s="330">
        <f t="shared" si="7"/>
        <v>1479440</v>
      </c>
    </row>
    <row r="8" spans="3:27" ht="18" customHeight="1">
      <c r="C8" s="319">
        <v>4</v>
      </c>
      <c r="D8" s="320" t="s">
        <v>25</v>
      </c>
      <c r="E8" s="321">
        <v>400457</v>
      </c>
      <c r="F8" s="322">
        <f>Sheet3!I8</f>
        <v>437311.94866637292</v>
      </c>
      <c r="G8" s="323">
        <v>67</v>
      </c>
      <c r="H8" s="323">
        <f t="shared" si="1"/>
        <v>804</v>
      </c>
      <c r="I8" s="324">
        <f t="shared" si="2"/>
        <v>804</v>
      </c>
      <c r="L8" s="325"/>
      <c r="M8" s="326"/>
      <c r="N8" s="327">
        <v>4</v>
      </c>
      <c r="O8" s="328" t="s">
        <v>25</v>
      </c>
      <c r="P8" s="329">
        <v>617508</v>
      </c>
      <c r="Q8" s="330">
        <v>646000</v>
      </c>
      <c r="R8" s="330">
        <v>650248</v>
      </c>
      <c r="S8" s="330">
        <f t="shared" ref="S8:S28" si="8">ROUND((Q8+R8)/2,0)</f>
        <v>648124</v>
      </c>
      <c r="T8" s="331">
        <f t="shared" si="3"/>
        <v>64.850495864021198</v>
      </c>
      <c r="U8" s="331">
        <f t="shared" si="0"/>
        <v>35.149504135978802</v>
      </c>
      <c r="V8" s="331">
        <f t="shared" si="4"/>
        <v>100</v>
      </c>
      <c r="W8" s="330">
        <f t="shared" si="5"/>
        <v>418934</v>
      </c>
      <c r="X8" s="330">
        <f t="shared" si="6"/>
        <v>227066</v>
      </c>
      <c r="Y8" s="330">
        <f t="shared" si="7"/>
        <v>646000</v>
      </c>
    </row>
    <row r="9" spans="3:27" ht="18" customHeight="1">
      <c r="C9" s="319">
        <v>5</v>
      </c>
      <c r="D9" s="320" t="s">
        <v>27</v>
      </c>
      <c r="E9" s="332">
        <v>759111</v>
      </c>
      <c r="F9" s="322">
        <f>Sheet3!I9</f>
        <v>847525.57944254193</v>
      </c>
      <c r="G9" s="323">
        <v>113</v>
      </c>
      <c r="H9" s="323">
        <f t="shared" si="1"/>
        <v>1356</v>
      </c>
      <c r="I9" s="324">
        <f>H9</f>
        <v>1356</v>
      </c>
      <c r="L9" s="325"/>
      <c r="M9" s="326"/>
      <c r="N9" s="327">
        <v>5</v>
      </c>
      <c r="O9" s="328" t="s">
        <v>27</v>
      </c>
      <c r="P9" s="329">
        <v>1026200</v>
      </c>
      <c r="Q9" s="330">
        <v>1089177</v>
      </c>
      <c r="R9" s="330">
        <v>1098652</v>
      </c>
      <c r="S9" s="330">
        <f t="shared" si="8"/>
        <v>1093915</v>
      </c>
      <c r="T9" s="331">
        <f t="shared" si="3"/>
        <v>73.973007211069969</v>
      </c>
      <c r="U9" s="331">
        <f t="shared" si="0"/>
        <v>26.026992788930031</v>
      </c>
      <c r="V9" s="331">
        <f t="shared" si="4"/>
        <v>100</v>
      </c>
      <c r="W9" s="330">
        <f t="shared" si="5"/>
        <v>805697</v>
      </c>
      <c r="X9" s="330">
        <f t="shared" si="6"/>
        <v>283480</v>
      </c>
      <c r="Y9" s="330">
        <f t="shared" si="7"/>
        <v>1089177</v>
      </c>
    </row>
    <row r="10" spans="3:27" ht="18" customHeight="1">
      <c r="C10" s="319">
        <v>6</v>
      </c>
      <c r="D10" s="320" t="s">
        <v>29</v>
      </c>
      <c r="E10" s="321">
        <v>414681</v>
      </c>
      <c r="F10" s="322">
        <f>Sheet3!I10</f>
        <v>450286.01597543503</v>
      </c>
      <c r="G10" s="323">
        <v>78</v>
      </c>
      <c r="H10" s="323">
        <f t="shared" si="1"/>
        <v>936</v>
      </c>
      <c r="I10" s="324">
        <f t="shared" si="2"/>
        <v>936</v>
      </c>
      <c r="L10" s="325"/>
      <c r="M10" s="326"/>
      <c r="N10" s="327">
        <v>6</v>
      </c>
      <c r="O10" s="328" t="s">
        <v>29</v>
      </c>
      <c r="P10" s="329">
        <v>600163</v>
      </c>
      <c r="Q10" s="330">
        <v>626428</v>
      </c>
      <c r="R10" s="330">
        <v>630339</v>
      </c>
      <c r="S10" s="330">
        <f t="shared" si="8"/>
        <v>628384</v>
      </c>
      <c r="T10" s="331">
        <f t="shared" si="3"/>
        <v>69.094729265216287</v>
      </c>
      <c r="U10" s="331">
        <f t="shared" si="0"/>
        <v>30.90527073478372</v>
      </c>
      <c r="V10" s="331">
        <f t="shared" si="4"/>
        <v>100</v>
      </c>
      <c r="W10" s="330">
        <f t="shared" si="5"/>
        <v>432829</v>
      </c>
      <c r="X10" s="330">
        <f t="shared" si="6"/>
        <v>193599</v>
      </c>
      <c r="Y10" s="330">
        <f t="shared" si="7"/>
        <v>626428</v>
      </c>
      <c r="AA10" s="30">
        <f>192+75+142+67+78+129+113+231+254+202+93+277+51+107+132+115+72+196+97+103+196+75+160</f>
        <v>3157</v>
      </c>
    </row>
    <row r="11" spans="3:27" ht="18" customHeight="1">
      <c r="C11" s="319">
        <v>7</v>
      </c>
      <c r="D11" s="320" t="s">
        <v>141</v>
      </c>
      <c r="E11" s="321">
        <v>717407</v>
      </c>
      <c r="F11" s="322">
        <f>Sheet3!I11</f>
        <v>801734.9942070595</v>
      </c>
      <c r="G11" s="323">
        <v>129</v>
      </c>
      <c r="H11" s="323">
        <f>G11*12</f>
        <v>1548</v>
      </c>
      <c r="I11" s="324">
        <f t="shared" si="2"/>
        <v>1548</v>
      </c>
      <c r="L11" s="325"/>
      <c r="M11" s="326"/>
      <c r="N11" s="327">
        <v>7</v>
      </c>
      <c r="O11" s="328" t="s">
        <v>141</v>
      </c>
      <c r="P11" s="329">
        <v>1002874</v>
      </c>
      <c r="Q11" s="330">
        <v>1064339</v>
      </c>
      <c r="R11" s="330">
        <v>1073627</v>
      </c>
      <c r="S11" s="330">
        <f t="shared" si="8"/>
        <v>1068983</v>
      </c>
      <c r="T11" s="331">
        <f t="shared" si="3"/>
        <v>71.535108099322542</v>
      </c>
      <c r="U11" s="331">
        <f t="shared" si="0"/>
        <v>28.464891900677454</v>
      </c>
      <c r="V11" s="331">
        <f t="shared" si="4"/>
        <v>100</v>
      </c>
      <c r="W11" s="330">
        <f t="shared" si="5"/>
        <v>761376</v>
      </c>
      <c r="X11" s="330">
        <f t="shared" si="6"/>
        <v>302963</v>
      </c>
      <c r="Y11" s="330">
        <f t="shared" si="7"/>
        <v>1064339</v>
      </c>
      <c r="AA11" s="30">
        <f>AA10-51</f>
        <v>3106</v>
      </c>
    </row>
    <row r="12" spans="3:27" ht="18" customHeight="1">
      <c r="C12" s="319">
        <v>8</v>
      </c>
      <c r="D12" s="320" t="s">
        <v>40</v>
      </c>
      <c r="E12" s="321">
        <v>1260572</v>
      </c>
      <c r="F12" s="322">
        <f>Sheet3!I12</f>
        <v>1360400.9907366114</v>
      </c>
      <c r="G12" s="323">
        <v>231</v>
      </c>
      <c r="H12" s="323">
        <f t="shared" si="1"/>
        <v>2772</v>
      </c>
      <c r="I12" s="324">
        <f t="shared" si="2"/>
        <v>2772</v>
      </c>
      <c r="L12" s="325"/>
      <c r="M12" s="326"/>
      <c r="N12" s="327">
        <v>8</v>
      </c>
      <c r="O12" s="328" t="s">
        <v>40</v>
      </c>
      <c r="P12" s="329">
        <v>1621725</v>
      </c>
      <c r="Q12" s="330">
        <v>1682325</v>
      </c>
      <c r="R12" s="330">
        <v>1691172</v>
      </c>
      <c r="S12" s="330">
        <f t="shared" si="8"/>
        <v>1686749</v>
      </c>
      <c r="T12" s="331">
        <f>(E12/P12)*100</f>
        <v>77.730318025559214</v>
      </c>
      <c r="U12" s="331">
        <f t="shared" si="0"/>
        <v>22.269681974440797</v>
      </c>
      <c r="V12" s="331">
        <f t="shared" si="4"/>
        <v>100.00000000000001</v>
      </c>
      <c r="W12" s="330">
        <f t="shared" si="5"/>
        <v>1307677</v>
      </c>
      <c r="X12" s="330">
        <f t="shared" si="6"/>
        <v>374648</v>
      </c>
      <c r="Y12" s="330">
        <f t="shared" si="7"/>
        <v>1682325</v>
      </c>
    </row>
    <row r="13" spans="3:27" ht="18" customHeight="1">
      <c r="C13" s="319">
        <v>9</v>
      </c>
      <c r="D13" s="320" t="s">
        <v>44</v>
      </c>
      <c r="E13" s="321">
        <v>1251656</v>
      </c>
      <c r="F13" s="322">
        <f>Sheet3!I13</f>
        <v>1328847.1184466523</v>
      </c>
      <c r="G13" s="323">
        <v>254</v>
      </c>
      <c r="H13" s="323">
        <f t="shared" si="1"/>
        <v>3048</v>
      </c>
      <c r="I13" s="324">
        <f t="shared" si="2"/>
        <v>3048</v>
      </c>
      <c r="L13" s="325"/>
      <c r="M13" s="326"/>
      <c r="N13" s="327">
        <v>9</v>
      </c>
      <c r="O13" s="328" t="s">
        <v>44</v>
      </c>
      <c r="P13" s="329">
        <v>1586625</v>
      </c>
      <c r="Q13" s="330">
        <v>1629923</v>
      </c>
      <c r="R13" s="330">
        <v>1636296</v>
      </c>
      <c r="S13" s="330">
        <f t="shared" si="8"/>
        <v>1633110</v>
      </c>
      <c r="T13" s="331">
        <f t="shared" si="3"/>
        <v>78.887953990388411</v>
      </c>
      <c r="U13" s="331">
        <f t="shared" si="0"/>
        <v>21.112046009611596</v>
      </c>
      <c r="V13" s="331">
        <f t="shared" si="4"/>
        <v>100</v>
      </c>
      <c r="W13" s="330">
        <f t="shared" si="5"/>
        <v>1285813</v>
      </c>
      <c r="X13" s="330">
        <f t="shared" si="6"/>
        <v>344110</v>
      </c>
      <c r="Y13" s="330">
        <f t="shared" si="7"/>
        <v>1629923</v>
      </c>
    </row>
    <row r="14" spans="3:27" ht="18" customHeight="1">
      <c r="C14" s="319">
        <v>10</v>
      </c>
      <c r="D14" s="320" t="s">
        <v>51</v>
      </c>
      <c r="E14" s="321">
        <v>1032419</v>
      </c>
      <c r="F14" s="322">
        <f>Sheet3!I14</f>
        <v>1129382.8465951092</v>
      </c>
      <c r="G14" s="323">
        <v>202</v>
      </c>
      <c r="H14" s="323">
        <f t="shared" si="1"/>
        <v>2424</v>
      </c>
      <c r="I14" s="324">
        <f t="shared" si="2"/>
        <v>2424</v>
      </c>
      <c r="L14" s="325"/>
      <c r="M14" s="326"/>
      <c r="N14" s="327">
        <v>10</v>
      </c>
      <c r="O14" s="328" t="s">
        <v>51</v>
      </c>
      <c r="P14" s="329">
        <v>2193590</v>
      </c>
      <c r="Q14" s="330">
        <v>2292080</v>
      </c>
      <c r="R14" s="330">
        <v>2306754</v>
      </c>
      <c r="S14" s="330">
        <f t="shared" si="8"/>
        <v>2299417</v>
      </c>
      <c r="T14" s="331">
        <f t="shared" si="3"/>
        <v>47.065267438308886</v>
      </c>
      <c r="U14" s="331">
        <f t="shared" si="0"/>
        <v>52.934732561691114</v>
      </c>
      <c r="V14" s="331">
        <f t="shared" si="4"/>
        <v>100</v>
      </c>
      <c r="W14" s="330">
        <f t="shared" si="5"/>
        <v>1078774</v>
      </c>
      <c r="X14" s="330">
        <f t="shared" si="6"/>
        <v>1213306</v>
      </c>
      <c r="Y14" s="330">
        <f t="shared" si="7"/>
        <v>2292080</v>
      </c>
    </row>
    <row r="15" spans="3:27" ht="18" customHeight="1">
      <c r="C15" s="319">
        <v>11</v>
      </c>
      <c r="D15" s="320" t="s">
        <v>57</v>
      </c>
      <c r="E15" s="321">
        <v>532706</v>
      </c>
      <c r="F15" s="322">
        <f>Sheet3!I15</f>
        <v>567359.33729621465</v>
      </c>
      <c r="G15" s="323">
        <v>93</v>
      </c>
      <c r="H15" s="323">
        <f t="shared" si="1"/>
        <v>1116</v>
      </c>
      <c r="I15" s="324">
        <f t="shared" si="2"/>
        <v>1116</v>
      </c>
      <c r="L15" s="325"/>
      <c r="M15" s="326"/>
      <c r="N15" s="327">
        <v>11</v>
      </c>
      <c r="O15" s="328" t="s">
        <v>57</v>
      </c>
      <c r="P15" s="329">
        <v>815168</v>
      </c>
      <c r="Q15" s="330">
        <v>840305</v>
      </c>
      <c r="R15" s="330">
        <v>844014</v>
      </c>
      <c r="S15" s="330">
        <f t="shared" si="8"/>
        <v>842160</v>
      </c>
      <c r="T15" s="331">
        <f t="shared" si="3"/>
        <v>65.349228625264971</v>
      </c>
      <c r="U15" s="331">
        <f t="shared" si="0"/>
        <v>34.650771374735022</v>
      </c>
      <c r="V15" s="331">
        <f t="shared" si="4"/>
        <v>100</v>
      </c>
      <c r="W15" s="330">
        <f t="shared" si="5"/>
        <v>549133</v>
      </c>
      <c r="X15" s="330">
        <f t="shared" si="6"/>
        <v>291172</v>
      </c>
      <c r="Y15" s="330">
        <f t="shared" si="7"/>
        <v>840305</v>
      </c>
    </row>
    <row r="16" spans="3:27" ht="18" customHeight="1">
      <c r="C16" s="319">
        <v>12</v>
      </c>
      <c r="D16" s="320" t="s">
        <v>61</v>
      </c>
      <c r="E16" s="321">
        <v>1429031</v>
      </c>
      <c r="F16" s="322">
        <f>Sheet3!I16</f>
        <v>1591569.4254923316</v>
      </c>
      <c r="G16" s="323">
        <v>277</v>
      </c>
      <c r="H16" s="323">
        <f t="shared" si="1"/>
        <v>3324</v>
      </c>
      <c r="I16" s="324">
        <f t="shared" si="2"/>
        <v>3324</v>
      </c>
      <c r="L16" s="325"/>
      <c r="M16" s="326"/>
      <c r="N16" s="327">
        <v>12</v>
      </c>
      <c r="O16" s="328" t="s">
        <v>61</v>
      </c>
      <c r="P16" s="329">
        <v>3498739</v>
      </c>
      <c r="Q16" s="330">
        <v>3702510</v>
      </c>
      <c r="R16" s="330">
        <v>3733113</v>
      </c>
      <c r="S16" s="330">
        <f t="shared" si="8"/>
        <v>3717812</v>
      </c>
      <c r="T16" s="331">
        <f t="shared" si="3"/>
        <v>40.844172714798106</v>
      </c>
      <c r="U16" s="331">
        <f t="shared" si="0"/>
        <v>59.155827285201902</v>
      </c>
      <c r="V16" s="331">
        <f t="shared" si="4"/>
        <v>100</v>
      </c>
      <c r="W16" s="330">
        <f t="shared" si="5"/>
        <v>1512260</v>
      </c>
      <c r="X16" s="330">
        <f t="shared" si="6"/>
        <v>2190250</v>
      </c>
      <c r="Y16" s="330">
        <f t="shared" si="7"/>
        <v>3702510</v>
      </c>
    </row>
    <row r="17" spans="3:25" ht="18" customHeight="1">
      <c r="C17" s="319">
        <v>13</v>
      </c>
      <c r="D17" s="320" t="s">
        <v>91</v>
      </c>
      <c r="E17" s="321">
        <v>248569</v>
      </c>
      <c r="F17" s="322">
        <f>Sheet3!I17</f>
        <v>249936.12950000001</v>
      </c>
      <c r="G17" s="323">
        <v>52</v>
      </c>
      <c r="H17" s="323">
        <f t="shared" ref="H17" si="9">G17*12</f>
        <v>624</v>
      </c>
      <c r="I17" s="324">
        <f t="shared" ref="I17" si="10">H17</f>
        <v>624</v>
      </c>
      <c r="L17" s="325"/>
      <c r="M17" s="326"/>
      <c r="N17" s="327"/>
      <c r="O17" s="328"/>
      <c r="P17" s="329"/>
      <c r="Q17" s="330"/>
      <c r="R17" s="330"/>
      <c r="S17" s="330"/>
      <c r="T17" s="331"/>
      <c r="U17" s="331"/>
      <c r="V17" s="331"/>
      <c r="W17" s="330"/>
      <c r="X17" s="330"/>
      <c r="Y17" s="330"/>
    </row>
    <row r="18" spans="3:25" ht="18" customHeight="1">
      <c r="C18" s="319">
        <v>14</v>
      </c>
      <c r="D18" s="320" t="s">
        <v>62</v>
      </c>
      <c r="E18" s="321">
        <v>606147</v>
      </c>
      <c r="F18" s="322">
        <f>Sheet3!I18</f>
        <v>659816.69182422163</v>
      </c>
      <c r="G18" s="323">
        <v>107</v>
      </c>
      <c r="H18" s="323">
        <f t="shared" si="1"/>
        <v>1284</v>
      </c>
      <c r="I18" s="324">
        <f t="shared" si="2"/>
        <v>1284</v>
      </c>
      <c r="L18" s="325"/>
      <c r="M18" s="326"/>
      <c r="N18" s="327">
        <v>13</v>
      </c>
      <c r="O18" s="328" t="s">
        <v>62</v>
      </c>
      <c r="P18" s="329">
        <v>769751</v>
      </c>
      <c r="Q18" s="330">
        <v>804309</v>
      </c>
      <c r="R18" s="330">
        <v>809458</v>
      </c>
      <c r="S18" s="330">
        <f t="shared" si="8"/>
        <v>806884</v>
      </c>
      <c r="T18" s="331">
        <f t="shared" si="3"/>
        <v>78.74585417881886</v>
      </c>
      <c r="U18" s="331">
        <f t="shared" ref="U18:U28" si="11">(E49/P18)*100</f>
        <v>21.254145821181137</v>
      </c>
      <c r="V18" s="331">
        <f t="shared" si="4"/>
        <v>100</v>
      </c>
      <c r="W18" s="330">
        <f t="shared" si="5"/>
        <v>633360</v>
      </c>
      <c r="X18" s="330">
        <f t="shared" si="6"/>
        <v>170949</v>
      </c>
      <c r="Y18" s="330">
        <f t="shared" si="7"/>
        <v>804309</v>
      </c>
    </row>
    <row r="19" spans="3:25" ht="18" customHeight="1">
      <c r="C19" s="319">
        <v>15</v>
      </c>
      <c r="D19" s="320" t="s">
        <v>69</v>
      </c>
      <c r="E19" s="321">
        <v>768500</v>
      </c>
      <c r="F19" s="322">
        <f>Sheet3!I19</f>
        <v>834517.77342416544</v>
      </c>
      <c r="G19" s="323">
        <v>132</v>
      </c>
      <c r="H19" s="323">
        <f t="shared" si="1"/>
        <v>1584</v>
      </c>
      <c r="I19" s="324">
        <f t="shared" si="2"/>
        <v>1584</v>
      </c>
      <c r="L19" s="325"/>
      <c r="M19" s="326"/>
      <c r="N19" s="327">
        <v>14</v>
      </c>
      <c r="O19" s="328" t="s">
        <v>69</v>
      </c>
      <c r="P19" s="329">
        <v>995746</v>
      </c>
      <c r="Q19" s="330">
        <v>1038672</v>
      </c>
      <c r="R19" s="330">
        <v>1045059</v>
      </c>
      <c r="S19" s="330">
        <f t="shared" si="8"/>
        <v>1041866</v>
      </c>
      <c r="T19" s="331">
        <f t="shared" si="3"/>
        <v>77.178316558640461</v>
      </c>
      <c r="U19" s="331">
        <f t="shared" si="11"/>
        <v>22.821683441359543</v>
      </c>
      <c r="V19" s="331">
        <f t="shared" si="4"/>
        <v>100</v>
      </c>
      <c r="W19" s="330">
        <f t="shared" si="5"/>
        <v>801630</v>
      </c>
      <c r="X19" s="330">
        <f t="shared" si="6"/>
        <v>237042</v>
      </c>
      <c r="Y19" s="330">
        <f t="shared" si="7"/>
        <v>1038672</v>
      </c>
    </row>
    <row r="20" spans="3:25" ht="18" customHeight="1">
      <c r="C20" s="319">
        <v>16</v>
      </c>
      <c r="D20" s="320" t="s">
        <v>781</v>
      </c>
      <c r="E20" s="321">
        <v>649705</v>
      </c>
      <c r="F20" s="322">
        <f>Sheet3!I20</f>
        <v>725094.96003669628</v>
      </c>
      <c r="G20" s="323">
        <v>114</v>
      </c>
      <c r="H20" s="323">
        <f t="shared" si="1"/>
        <v>1368</v>
      </c>
      <c r="I20" s="324">
        <f t="shared" si="2"/>
        <v>1368</v>
      </c>
      <c r="L20" s="325"/>
      <c r="M20" s="326"/>
      <c r="N20" s="327">
        <v>15</v>
      </c>
      <c r="O20" s="328" t="s">
        <v>781</v>
      </c>
      <c r="P20" s="329">
        <v>901896</v>
      </c>
      <c r="Q20" s="330">
        <v>956533</v>
      </c>
      <c r="R20" s="330">
        <v>964749</v>
      </c>
      <c r="S20" s="330">
        <f t="shared" si="8"/>
        <v>960641</v>
      </c>
      <c r="T20" s="331">
        <f t="shared" si="3"/>
        <v>72.037685054596096</v>
      </c>
      <c r="U20" s="331">
        <f t="shared" si="11"/>
        <v>27.962314945403904</v>
      </c>
      <c r="V20" s="331">
        <f t="shared" si="4"/>
        <v>100</v>
      </c>
      <c r="W20" s="330">
        <f t="shared" si="5"/>
        <v>689064</v>
      </c>
      <c r="X20" s="330">
        <f t="shared" si="6"/>
        <v>267469</v>
      </c>
      <c r="Y20" s="330">
        <f t="shared" si="7"/>
        <v>956533</v>
      </c>
    </row>
    <row r="21" spans="3:25" ht="18" customHeight="1">
      <c r="C21" s="319">
        <v>17</v>
      </c>
      <c r="D21" s="320" t="s">
        <v>72</v>
      </c>
      <c r="E21" s="321">
        <v>378432</v>
      </c>
      <c r="F21" s="322">
        <f>Sheet3!I21</f>
        <v>261080.35652571477</v>
      </c>
      <c r="G21" s="323">
        <v>72</v>
      </c>
      <c r="H21" s="323">
        <f t="shared" si="1"/>
        <v>864</v>
      </c>
      <c r="I21" s="324">
        <f>H21</f>
        <v>864</v>
      </c>
      <c r="L21" s="325"/>
      <c r="M21" s="326"/>
      <c r="N21" s="327">
        <v>16</v>
      </c>
      <c r="O21" s="328" t="s">
        <v>72</v>
      </c>
      <c r="P21" s="329">
        <v>676598</v>
      </c>
      <c r="Q21" s="330">
        <v>697623</v>
      </c>
      <c r="R21" s="330">
        <v>700726</v>
      </c>
      <c r="S21" s="330">
        <f t="shared" si="8"/>
        <v>699175</v>
      </c>
      <c r="T21" s="331">
        <f t="shared" si="3"/>
        <v>55.931587146281835</v>
      </c>
      <c r="U21" s="331">
        <f t="shared" si="11"/>
        <v>44.068412853718158</v>
      </c>
      <c r="V21" s="331">
        <f t="shared" si="4"/>
        <v>100</v>
      </c>
      <c r="W21" s="330">
        <f t="shared" si="5"/>
        <v>390192</v>
      </c>
      <c r="X21" s="330">
        <f t="shared" si="6"/>
        <v>307431</v>
      </c>
      <c r="Y21" s="330">
        <f t="shared" si="7"/>
        <v>697623</v>
      </c>
    </row>
    <row r="22" spans="3:25" ht="18" customHeight="1">
      <c r="C22" s="319">
        <v>18</v>
      </c>
      <c r="D22" s="320" t="s">
        <v>74</v>
      </c>
      <c r="E22" s="321">
        <v>1132406</v>
      </c>
      <c r="F22" s="322">
        <f>Sheet3!I22</f>
        <v>1284797.6550888161</v>
      </c>
      <c r="G22" s="323">
        <v>196</v>
      </c>
      <c r="H22" s="323">
        <f t="shared" si="1"/>
        <v>2352</v>
      </c>
      <c r="I22" s="324">
        <f t="shared" si="2"/>
        <v>2352</v>
      </c>
      <c r="L22" s="325"/>
      <c r="M22" s="326"/>
      <c r="N22" s="327">
        <v>17</v>
      </c>
      <c r="O22" s="328" t="s">
        <v>74</v>
      </c>
      <c r="P22" s="329">
        <v>1895686</v>
      </c>
      <c r="Q22" s="330">
        <v>2035375</v>
      </c>
      <c r="R22" s="330">
        <v>2056542</v>
      </c>
      <c r="S22" s="330">
        <f t="shared" si="8"/>
        <v>2045959</v>
      </c>
      <c r="T22" s="331">
        <f t="shared" si="3"/>
        <v>59.735947831022649</v>
      </c>
      <c r="U22" s="331">
        <f t="shared" si="11"/>
        <v>40.264052168977358</v>
      </c>
      <c r="V22" s="331">
        <f t="shared" si="4"/>
        <v>100</v>
      </c>
      <c r="W22" s="330">
        <f t="shared" si="5"/>
        <v>1215851</v>
      </c>
      <c r="X22" s="330">
        <f t="shared" si="6"/>
        <v>819524</v>
      </c>
      <c r="Y22" s="330">
        <f t="shared" si="7"/>
        <v>2035375</v>
      </c>
    </row>
    <row r="23" spans="3:25" ht="18" customHeight="1">
      <c r="C23" s="319">
        <v>19</v>
      </c>
      <c r="D23" s="333" t="s">
        <v>160</v>
      </c>
      <c r="E23" s="321">
        <v>506820</v>
      </c>
      <c r="F23" s="322">
        <f>Sheet3!I23</f>
        <v>543709.52445198898</v>
      </c>
      <c r="G23" s="323">
        <v>97</v>
      </c>
      <c r="H23" s="323">
        <f t="shared" si="1"/>
        <v>1164</v>
      </c>
      <c r="I23" s="324">
        <f t="shared" si="2"/>
        <v>1164</v>
      </c>
      <c r="L23" s="325"/>
      <c r="M23" s="326"/>
      <c r="N23" s="327">
        <v>18</v>
      </c>
      <c r="O23" s="334" t="s">
        <v>160</v>
      </c>
      <c r="P23" s="329">
        <v>684627</v>
      </c>
      <c r="Q23" s="330">
        <v>707909</v>
      </c>
      <c r="R23" s="330">
        <v>711352</v>
      </c>
      <c r="S23" s="330">
        <f t="shared" si="8"/>
        <v>709631</v>
      </c>
      <c r="T23" s="331">
        <f t="shared" si="3"/>
        <v>74.028631649058539</v>
      </c>
      <c r="U23" s="331">
        <f t="shared" si="11"/>
        <v>25.971368350941461</v>
      </c>
      <c r="V23" s="331">
        <f t="shared" si="4"/>
        <v>100</v>
      </c>
      <c r="W23" s="330">
        <f t="shared" si="5"/>
        <v>524055</v>
      </c>
      <c r="X23" s="330">
        <f t="shared" si="6"/>
        <v>183854</v>
      </c>
      <c r="Y23" s="330">
        <f t="shared" si="7"/>
        <v>707909</v>
      </c>
    </row>
    <row r="24" spans="3:25" ht="18" customHeight="1">
      <c r="C24" s="319">
        <v>20</v>
      </c>
      <c r="D24" s="320" t="s">
        <v>85</v>
      </c>
      <c r="E24" s="321">
        <v>1139204</v>
      </c>
      <c r="F24" s="322">
        <f>Sheet3!I24</f>
        <v>993886.47499999998</v>
      </c>
      <c r="G24" s="323">
        <v>145</v>
      </c>
      <c r="H24" s="323">
        <f t="shared" si="1"/>
        <v>1740</v>
      </c>
      <c r="I24" s="324">
        <f t="shared" si="2"/>
        <v>1740</v>
      </c>
      <c r="L24" s="325"/>
      <c r="M24" s="326"/>
      <c r="N24" s="327">
        <v>19</v>
      </c>
      <c r="O24" s="328" t="s">
        <v>85</v>
      </c>
      <c r="P24" s="329">
        <v>1655169</v>
      </c>
      <c r="Q24" s="330">
        <v>1733120</v>
      </c>
      <c r="R24" s="330">
        <v>1744750</v>
      </c>
      <c r="S24" s="330">
        <f t="shared" si="8"/>
        <v>1738935</v>
      </c>
      <c r="T24" s="331">
        <f t="shared" si="3"/>
        <v>68.827050289124557</v>
      </c>
      <c r="U24" s="331">
        <f t="shared" si="11"/>
        <v>31.172949710875447</v>
      </c>
      <c r="V24" s="331">
        <f t="shared" si="4"/>
        <v>100</v>
      </c>
      <c r="W24" s="330">
        <f t="shared" si="5"/>
        <v>1192855</v>
      </c>
      <c r="X24" s="330">
        <f t="shared" si="6"/>
        <v>540265</v>
      </c>
      <c r="Y24" s="330">
        <f t="shared" si="7"/>
        <v>1733120</v>
      </c>
    </row>
    <row r="25" spans="3:25" ht="18" customHeight="1">
      <c r="C25" s="319">
        <v>21</v>
      </c>
      <c r="D25" s="320" t="s">
        <v>142</v>
      </c>
      <c r="E25" s="321">
        <v>450017</v>
      </c>
      <c r="F25" s="322">
        <f>Sheet3!I25</f>
        <v>545524.25805904868</v>
      </c>
      <c r="G25" s="323">
        <v>75</v>
      </c>
      <c r="H25" s="323">
        <f t="shared" si="1"/>
        <v>900</v>
      </c>
      <c r="I25" s="324">
        <f t="shared" si="2"/>
        <v>900</v>
      </c>
      <c r="L25" s="325"/>
      <c r="M25" s="326"/>
      <c r="N25" s="327">
        <v>20</v>
      </c>
      <c r="O25" s="328" t="s">
        <v>142</v>
      </c>
      <c r="P25" s="329">
        <v>994628</v>
      </c>
      <c r="Q25" s="330">
        <v>1114703</v>
      </c>
      <c r="R25" s="330">
        <v>1133358</v>
      </c>
      <c r="S25" s="330">
        <f t="shared" si="8"/>
        <v>1124031</v>
      </c>
      <c r="T25" s="331">
        <f t="shared" si="3"/>
        <v>45.244754822908668</v>
      </c>
      <c r="U25" s="331">
        <f t="shared" si="11"/>
        <v>54.755245177091339</v>
      </c>
      <c r="V25" s="331">
        <f t="shared" si="4"/>
        <v>100</v>
      </c>
      <c r="W25" s="330">
        <f t="shared" si="5"/>
        <v>504345</v>
      </c>
      <c r="X25" s="330">
        <f t="shared" si="6"/>
        <v>610358</v>
      </c>
      <c r="Y25" s="330">
        <f t="shared" si="7"/>
        <v>1114703</v>
      </c>
    </row>
    <row r="26" spans="3:25" ht="18" customHeight="1">
      <c r="C26" s="319">
        <v>22</v>
      </c>
      <c r="D26" s="333" t="s">
        <v>143</v>
      </c>
      <c r="E26" s="321">
        <v>486894</v>
      </c>
      <c r="F26" s="322">
        <f>Sheet3!I26</f>
        <v>507048.83843399491</v>
      </c>
      <c r="G26" s="323">
        <v>103</v>
      </c>
      <c r="H26" s="323">
        <f t="shared" si="1"/>
        <v>1236</v>
      </c>
      <c r="I26" s="324">
        <f t="shared" si="2"/>
        <v>1236</v>
      </c>
      <c r="L26" s="325"/>
      <c r="M26" s="326"/>
      <c r="N26" s="327">
        <v>21</v>
      </c>
      <c r="O26" s="334" t="s">
        <v>143</v>
      </c>
      <c r="P26" s="329">
        <v>612310</v>
      </c>
      <c r="Q26" s="330">
        <v>622194</v>
      </c>
      <c r="R26" s="330">
        <v>623633</v>
      </c>
      <c r="S26" s="330">
        <f t="shared" si="8"/>
        <v>622914</v>
      </c>
      <c r="T26" s="331">
        <f t="shared" si="3"/>
        <v>79.517564632294096</v>
      </c>
      <c r="U26" s="331">
        <f t="shared" si="11"/>
        <v>20.4824353677059</v>
      </c>
      <c r="V26" s="331">
        <f t="shared" si="4"/>
        <v>100</v>
      </c>
      <c r="W26" s="330">
        <f t="shared" si="5"/>
        <v>494754</v>
      </c>
      <c r="X26" s="330">
        <f t="shared" si="6"/>
        <v>127440</v>
      </c>
      <c r="Y26" s="330">
        <f t="shared" si="7"/>
        <v>622194</v>
      </c>
    </row>
    <row r="27" spans="3:25" ht="18" customHeight="1" thickBot="1">
      <c r="C27" s="319">
        <v>23</v>
      </c>
      <c r="D27" s="335" t="s">
        <v>144</v>
      </c>
      <c r="E27" s="336">
        <v>977832</v>
      </c>
      <c r="F27" s="322">
        <f>Sheet3!I27</f>
        <v>1114179.9797010387</v>
      </c>
      <c r="G27" s="338">
        <v>160</v>
      </c>
      <c r="H27" s="338">
        <f t="shared" si="1"/>
        <v>1920</v>
      </c>
      <c r="I27" s="339">
        <f t="shared" si="2"/>
        <v>1920</v>
      </c>
      <c r="K27" s="340"/>
      <c r="L27" s="325"/>
      <c r="M27" s="326"/>
      <c r="N27" s="327">
        <v>22</v>
      </c>
      <c r="O27" s="328" t="s">
        <v>144</v>
      </c>
      <c r="P27" s="329">
        <v>1119627</v>
      </c>
      <c r="Q27" s="330">
        <v>1200564</v>
      </c>
      <c r="R27" s="330">
        <v>1212817</v>
      </c>
      <c r="S27" s="330">
        <f t="shared" si="8"/>
        <v>1206691</v>
      </c>
      <c r="T27" s="331">
        <f t="shared" si="3"/>
        <v>87.335514416854892</v>
      </c>
      <c r="U27" s="331">
        <f t="shared" si="11"/>
        <v>12.664485583145101</v>
      </c>
      <c r="V27" s="331">
        <f t="shared" si="4"/>
        <v>100</v>
      </c>
      <c r="W27" s="330">
        <f t="shared" si="5"/>
        <v>1048519</v>
      </c>
      <c r="X27" s="330">
        <f t="shared" si="6"/>
        <v>152045</v>
      </c>
      <c r="Y27" s="330">
        <f t="shared" si="7"/>
        <v>1200564</v>
      </c>
    </row>
    <row r="28" spans="3:25" ht="18" customHeight="1" thickBot="1">
      <c r="C28" s="1166" t="s">
        <v>661</v>
      </c>
      <c r="D28" s="1167"/>
      <c r="E28" s="341">
        <f>SUM(E5:E27)</f>
        <v>17592761</v>
      </c>
      <c r="F28" s="341">
        <f>Sheet3!I28</f>
        <v>18965096.030022196</v>
      </c>
      <c r="G28" s="493">
        <f>SUM(G5:G27)</f>
        <v>3106</v>
      </c>
      <c r="H28" s="493">
        <f>SUM(H5:H27)</f>
        <v>37272</v>
      </c>
      <c r="I28" s="494">
        <f>SUM(I5:I27)</f>
        <v>37272</v>
      </c>
      <c r="J28" s="342"/>
      <c r="L28" s="325"/>
      <c r="M28" s="326"/>
      <c r="N28" s="343" t="s">
        <v>661</v>
      </c>
      <c r="O28" s="343"/>
      <c r="P28" s="344">
        <v>27743338</v>
      </c>
      <c r="Q28" s="330">
        <f>SUM(Q5:Q27)</f>
        <v>29225263</v>
      </c>
      <c r="R28" s="330">
        <f>SUM(R5:R27)</f>
        <v>29447892</v>
      </c>
      <c r="S28" s="330">
        <f t="shared" si="8"/>
        <v>29336578</v>
      </c>
      <c r="T28" s="331">
        <f t="shared" si="3"/>
        <v>63.412560521736779</v>
      </c>
      <c r="U28" s="331">
        <f t="shared" si="11"/>
        <v>38.087605031521441</v>
      </c>
      <c r="V28" s="331">
        <f t="shared" si="4"/>
        <v>101.50016555325823</v>
      </c>
      <c r="W28" s="330">
        <f t="shared" si="5"/>
        <v>18532488</v>
      </c>
      <c r="X28" s="330">
        <f t="shared" si="6"/>
        <v>11131203</v>
      </c>
      <c r="Y28" s="330">
        <f t="shared" si="7"/>
        <v>29663691</v>
      </c>
    </row>
    <row r="29" spans="3:25" ht="4.5" customHeight="1">
      <c r="C29" s="345"/>
      <c r="D29" s="345"/>
      <c r="E29" s="346"/>
      <c r="F29" s="346"/>
      <c r="G29" s="347"/>
      <c r="H29" s="347"/>
      <c r="I29" s="347"/>
      <c r="J29" s="342"/>
      <c r="L29" s="325"/>
      <c r="M29" s="326"/>
      <c r="N29" s="348"/>
      <c r="O29" s="348"/>
      <c r="P29" s="349"/>
      <c r="T29" s="350"/>
      <c r="U29" s="350"/>
      <c r="V29" s="350"/>
    </row>
    <row r="30" spans="3:25" ht="18" customHeight="1">
      <c r="C30" s="1168" t="s">
        <v>662</v>
      </c>
      <c r="D30" s="1168"/>
      <c r="E30" s="1168"/>
      <c r="F30" s="1168"/>
      <c r="G30" s="1168"/>
      <c r="H30" s="1168"/>
      <c r="I30" s="1168"/>
      <c r="J30" s="342"/>
      <c r="L30" s="351"/>
      <c r="M30" s="326"/>
      <c r="T30" s="350"/>
      <c r="Y30">
        <f>SUM(Y5:Y27)</f>
        <v>29225263</v>
      </c>
    </row>
    <row r="31" spans="3:25" ht="18.75">
      <c r="C31" s="1168" t="s">
        <v>888</v>
      </c>
      <c r="D31" s="1168"/>
      <c r="E31" s="1168"/>
      <c r="F31" s="1168"/>
      <c r="G31" s="1168"/>
      <c r="H31" s="1168"/>
      <c r="I31" s="1168"/>
      <c r="P31">
        <v>2017</v>
      </c>
      <c r="Q31">
        <v>29193394</v>
      </c>
      <c r="R31">
        <v>29386223</v>
      </c>
      <c r="S31">
        <f>(Q31+R31)/2</f>
        <v>29289808.5</v>
      </c>
    </row>
    <row r="32" spans="3:25" ht="19.5" customHeight="1">
      <c r="C32" s="33" t="s">
        <v>663</v>
      </c>
      <c r="D32" s="30" t="s">
        <v>0</v>
      </c>
      <c r="L32" s="351"/>
      <c r="M32" s="326"/>
    </row>
    <row r="33" spans="3:29" ht="3" customHeight="1" thickBot="1">
      <c r="L33" s="351"/>
      <c r="M33" s="326"/>
    </row>
    <row r="34" spans="3:29" s="32" customFormat="1" ht="16.5" hidden="1" thickBot="1">
      <c r="C34" s="31"/>
      <c r="D34" s="31"/>
      <c r="E34" s="31"/>
      <c r="F34" s="31"/>
      <c r="G34" s="31"/>
      <c r="H34" s="31"/>
      <c r="I34" s="31"/>
      <c r="J34" s="30"/>
      <c r="L34" s="351"/>
      <c r="M34" s="326"/>
      <c r="N34"/>
      <c r="O34"/>
      <c r="P34"/>
      <c r="Q34"/>
      <c r="R34"/>
      <c r="S34"/>
      <c r="T34"/>
      <c r="U34"/>
      <c r="V34"/>
      <c r="W34"/>
      <c r="X34"/>
      <c r="Y34"/>
    </row>
    <row r="35" spans="3:29" s="127" customFormat="1" ht="70.5" customHeight="1">
      <c r="C35" s="313" t="s">
        <v>655</v>
      </c>
      <c r="D35" s="314" t="s">
        <v>155</v>
      </c>
      <c r="E35" s="314" t="s">
        <v>656</v>
      </c>
      <c r="F35" s="314" t="s">
        <v>887</v>
      </c>
      <c r="G35" s="314" t="s">
        <v>740</v>
      </c>
      <c r="H35" s="314" t="s">
        <v>723</v>
      </c>
      <c r="I35" s="315" t="s">
        <v>722</v>
      </c>
      <c r="N35"/>
      <c r="O35"/>
      <c r="P35"/>
      <c r="Q35"/>
      <c r="R35"/>
      <c r="S35"/>
      <c r="T35"/>
      <c r="U35"/>
      <c r="V35"/>
      <c r="W35"/>
      <c r="X35"/>
      <c r="Y35"/>
    </row>
    <row r="36" spans="3:29" s="127" customFormat="1" ht="18" customHeight="1">
      <c r="C36" s="319">
        <v>1</v>
      </c>
      <c r="D36" s="320" t="s">
        <v>15</v>
      </c>
      <c r="E36" s="352">
        <v>1334611</v>
      </c>
      <c r="F36" s="753">
        <f>Sheet3!I33</f>
        <v>1502954.3640735075</v>
      </c>
      <c r="G36" s="323">
        <v>21</v>
      </c>
      <c r="H36" s="323">
        <f>G36*12</f>
        <v>252</v>
      </c>
      <c r="I36" s="324">
        <f>H36</f>
        <v>252</v>
      </c>
      <c r="L36" s="325"/>
      <c r="M36" s="326"/>
      <c r="N36"/>
      <c r="O36"/>
      <c r="P36"/>
      <c r="Q36"/>
      <c r="R36"/>
      <c r="S36"/>
      <c r="T36"/>
      <c r="U36"/>
      <c r="V36"/>
      <c r="W36"/>
      <c r="X36"/>
      <c r="Y36"/>
    </row>
    <row r="37" spans="3:29" s="127" customFormat="1" ht="18" customHeight="1">
      <c r="C37" s="319">
        <v>2</v>
      </c>
      <c r="D37" s="320" t="s">
        <v>20</v>
      </c>
      <c r="E37" s="353">
        <v>190685</v>
      </c>
      <c r="F37" s="753">
        <f>Sheet3!I34</f>
        <v>215388.7317085847</v>
      </c>
      <c r="G37" s="323">
        <v>9</v>
      </c>
      <c r="H37" s="323">
        <f t="shared" ref="H37:H58" si="12">G37*12</f>
        <v>108</v>
      </c>
      <c r="I37" s="324">
        <f t="shared" ref="I37:I58" si="13">H37</f>
        <v>108</v>
      </c>
      <c r="L37" s="325"/>
      <c r="M37" s="326"/>
      <c r="N37"/>
      <c r="O37"/>
      <c r="P37"/>
      <c r="Q37"/>
      <c r="R37"/>
      <c r="S37"/>
      <c r="T37"/>
      <c r="U37"/>
      <c r="V37"/>
      <c r="W37"/>
      <c r="X37"/>
      <c r="Y37"/>
    </row>
    <row r="38" spans="3:29" s="127" customFormat="1" ht="18" customHeight="1">
      <c r="C38" s="319">
        <v>3</v>
      </c>
      <c r="D38" s="320" t="s">
        <v>21</v>
      </c>
      <c r="E38" s="353">
        <v>499217</v>
      </c>
      <c r="F38" s="753">
        <f>Sheet3!I35</f>
        <v>574876.52364794188</v>
      </c>
      <c r="G38" s="323">
        <v>20</v>
      </c>
      <c r="H38" s="323">
        <f t="shared" si="12"/>
        <v>240</v>
      </c>
      <c r="I38" s="324">
        <f t="shared" si="13"/>
        <v>240</v>
      </c>
      <c r="L38" s="325"/>
      <c r="M38" s="326"/>
      <c r="N38"/>
      <c r="O38"/>
      <c r="P38"/>
      <c r="Q38"/>
      <c r="R38"/>
      <c r="S38"/>
      <c r="T38"/>
      <c r="U38"/>
      <c r="V38"/>
      <c r="W38"/>
      <c r="X38"/>
      <c r="Y38"/>
    </row>
    <row r="39" spans="3:29" s="127" customFormat="1" ht="18" customHeight="1">
      <c r="C39" s="319">
        <v>4</v>
      </c>
      <c r="D39" s="320" t="s">
        <v>25</v>
      </c>
      <c r="E39" s="353">
        <v>217051</v>
      </c>
      <c r="F39" s="753">
        <f>Sheet3!I36</f>
        <v>243421.68610231724</v>
      </c>
      <c r="G39" s="323">
        <v>7</v>
      </c>
      <c r="H39" s="323">
        <f t="shared" si="12"/>
        <v>84</v>
      </c>
      <c r="I39" s="324">
        <f t="shared" si="13"/>
        <v>84</v>
      </c>
      <c r="L39" s="325"/>
      <c r="M39" s="326"/>
      <c r="N39"/>
      <c r="O39"/>
      <c r="P39"/>
      <c r="Q39"/>
      <c r="R39"/>
      <c r="S39"/>
      <c r="T39"/>
      <c r="U39"/>
      <c r="V39"/>
      <c r="W39"/>
      <c r="X39"/>
      <c r="Y39"/>
    </row>
    <row r="40" spans="3:29" s="127" customFormat="1" ht="18" customHeight="1">
      <c r="C40" s="319">
        <v>5</v>
      </c>
      <c r="D40" s="320" t="s">
        <v>27</v>
      </c>
      <c r="E40" s="353">
        <v>267089</v>
      </c>
      <c r="F40" s="753">
        <f>Sheet3!I37</f>
        <v>308571.12708215526</v>
      </c>
      <c r="G40" s="323">
        <v>6</v>
      </c>
      <c r="H40" s="323">
        <f t="shared" si="12"/>
        <v>72</v>
      </c>
      <c r="I40" s="324">
        <f t="shared" si="13"/>
        <v>72</v>
      </c>
      <c r="L40" s="325"/>
      <c r="M40" s="326"/>
      <c r="N40"/>
      <c r="O40"/>
      <c r="P40"/>
      <c r="Q40"/>
      <c r="R40"/>
      <c r="S40"/>
      <c r="T40"/>
      <c r="U40"/>
      <c r="V40"/>
      <c r="W40"/>
      <c r="X40"/>
      <c r="Y40"/>
    </row>
    <row r="41" spans="3:29" s="127" customFormat="1" ht="18" customHeight="1">
      <c r="C41" s="319">
        <v>6</v>
      </c>
      <c r="D41" s="320" t="s">
        <v>29</v>
      </c>
      <c r="E41" s="353">
        <v>185482</v>
      </c>
      <c r="F41" s="753">
        <f>Sheet3!I38</f>
        <v>206214.18011009594</v>
      </c>
      <c r="G41" s="323">
        <v>10</v>
      </c>
      <c r="H41" s="323">
        <f t="shared" si="12"/>
        <v>120</v>
      </c>
      <c r="I41" s="324">
        <f t="shared" si="13"/>
        <v>120</v>
      </c>
      <c r="L41" s="325"/>
      <c r="M41" s="326"/>
      <c r="N41"/>
      <c r="O41"/>
      <c r="P41"/>
      <c r="Q41"/>
      <c r="R41"/>
      <c r="S41"/>
      <c r="T41"/>
      <c r="U41"/>
      <c r="V41"/>
      <c r="W41"/>
      <c r="X41"/>
      <c r="Y41"/>
    </row>
    <row r="42" spans="3:29" s="127" customFormat="1" ht="18" customHeight="1">
      <c r="C42" s="319">
        <v>7</v>
      </c>
      <c r="D42" s="320" t="s">
        <v>141</v>
      </c>
      <c r="E42" s="353">
        <v>285467</v>
      </c>
      <c r="F42" s="753">
        <f>Sheet3!I39</f>
        <v>326275.93560662714</v>
      </c>
      <c r="G42" s="323">
        <v>12</v>
      </c>
      <c r="H42" s="323">
        <f t="shared" si="12"/>
        <v>144</v>
      </c>
      <c r="I42" s="324">
        <f t="shared" si="13"/>
        <v>144</v>
      </c>
      <c r="L42" s="325"/>
      <c r="M42" s="326"/>
      <c r="N42"/>
      <c r="O42"/>
      <c r="P42"/>
      <c r="Q42"/>
      <c r="R42"/>
      <c r="S42"/>
      <c r="T42"/>
      <c r="U42"/>
      <c r="V42"/>
      <c r="W42"/>
      <c r="X42"/>
      <c r="Y42"/>
      <c r="AC42" s="127">
        <v>1289070</v>
      </c>
    </row>
    <row r="43" spans="3:29" s="127" customFormat="1" ht="18" customHeight="1">
      <c r="C43" s="319">
        <v>8</v>
      </c>
      <c r="D43" s="320" t="s">
        <v>40</v>
      </c>
      <c r="E43" s="354">
        <v>361153</v>
      </c>
      <c r="F43" s="753">
        <f>Sheet3!I40</f>
        <v>403935.94282259408</v>
      </c>
      <c r="G43" s="323">
        <v>14</v>
      </c>
      <c r="H43" s="323">
        <f t="shared" si="12"/>
        <v>168</v>
      </c>
      <c r="I43" s="324">
        <f t="shared" si="13"/>
        <v>168</v>
      </c>
      <c r="L43" s="325"/>
      <c r="M43" s="326"/>
      <c r="N43"/>
      <c r="O43"/>
      <c r="P43"/>
      <c r="Q43"/>
      <c r="R43"/>
      <c r="S43"/>
      <c r="T43"/>
      <c r="U43"/>
      <c r="V43"/>
      <c r="W43"/>
      <c r="X43"/>
      <c r="Y43"/>
    </row>
    <row r="44" spans="3:29" s="127" customFormat="1" ht="18" customHeight="1">
      <c r="C44" s="319">
        <v>9</v>
      </c>
      <c r="D44" s="320" t="s">
        <v>44</v>
      </c>
      <c r="E44" s="353">
        <v>334969</v>
      </c>
      <c r="F44" s="753">
        <f>Sheet3!I41</f>
        <v>368052.82032385649</v>
      </c>
      <c r="G44" s="323">
        <v>18</v>
      </c>
      <c r="H44" s="323">
        <f t="shared" si="12"/>
        <v>216</v>
      </c>
      <c r="I44" s="324">
        <f t="shared" si="13"/>
        <v>216</v>
      </c>
      <c r="L44" s="325"/>
      <c r="M44" s="326"/>
      <c r="N44"/>
      <c r="O44"/>
      <c r="P44"/>
      <c r="Q44"/>
      <c r="R44"/>
      <c r="S44"/>
      <c r="T44"/>
      <c r="U44"/>
      <c r="V44"/>
      <c r="W44"/>
      <c r="X44"/>
      <c r="Y44"/>
    </row>
    <row r="45" spans="3:29" s="127" customFormat="1" ht="18" customHeight="1">
      <c r="C45" s="319">
        <v>10</v>
      </c>
      <c r="D45" s="320" t="s">
        <v>51</v>
      </c>
      <c r="E45" s="353">
        <v>1161171</v>
      </c>
      <c r="F45" s="753">
        <f>Sheet3!I42</f>
        <v>1283318.400976168</v>
      </c>
      <c r="G45" s="323">
        <v>18</v>
      </c>
      <c r="H45" s="323">
        <f t="shared" si="12"/>
        <v>216</v>
      </c>
      <c r="I45" s="324">
        <f t="shared" si="13"/>
        <v>216</v>
      </c>
      <c r="L45" s="325"/>
      <c r="M45" s="326"/>
      <c r="N45"/>
      <c r="O45"/>
      <c r="P45"/>
      <c r="Q45"/>
      <c r="R45"/>
      <c r="S45"/>
      <c r="T45"/>
      <c r="U45"/>
      <c r="V45"/>
      <c r="W45"/>
      <c r="X45"/>
      <c r="Y45"/>
    </row>
    <row r="46" spans="3:29" s="127" customFormat="1" ht="18" customHeight="1">
      <c r="C46" s="319">
        <v>11</v>
      </c>
      <c r="D46" s="320" t="s">
        <v>57</v>
      </c>
      <c r="E46" s="353">
        <v>282462</v>
      </c>
      <c r="F46" s="753">
        <f>Sheet3!I43</f>
        <v>311580.90362371725</v>
      </c>
      <c r="G46" s="323">
        <v>13</v>
      </c>
      <c r="H46" s="323">
        <f t="shared" si="12"/>
        <v>156</v>
      </c>
      <c r="I46" s="324">
        <f t="shared" si="13"/>
        <v>156</v>
      </c>
      <c r="L46" s="325"/>
      <c r="M46" s="326"/>
      <c r="N46"/>
      <c r="O46"/>
      <c r="P46"/>
      <c r="Q46"/>
      <c r="R46"/>
      <c r="S46"/>
      <c r="T46"/>
      <c r="U46"/>
      <c r="V46"/>
      <c r="W46"/>
      <c r="X46"/>
      <c r="Y46"/>
    </row>
    <row r="47" spans="3:29" s="127" customFormat="1" ht="18" customHeight="1">
      <c r="C47" s="319">
        <v>12</v>
      </c>
      <c r="D47" s="320" t="s">
        <v>61</v>
      </c>
      <c r="E47" s="353">
        <v>2069708</v>
      </c>
      <c r="F47" s="753">
        <f>Sheet3!I44</f>
        <v>2336455.8827149873</v>
      </c>
      <c r="G47" s="323">
        <v>15</v>
      </c>
      <c r="H47" s="323">
        <f t="shared" si="12"/>
        <v>180</v>
      </c>
      <c r="I47" s="324">
        <f t="shared" si="13"/>
        <v>180</v>
      </c>
      <c r="L47" s="325"/>
      <c r="M47" s="326"/>
      <c r="N47"/>
      <c r="O47"/>
      <c r="P47"/>
      <c r="Q47"/>
      <c r="R47"/>
      <c r="S47"/>
      <c r="T47"/>
      <c r="U47"/>
      <c r="V47"/>
      <c r="W47"/>
      <c r="X47"/>
      <c r="Y47"/>
    </row>
    <row r="48" spans="3:29" s="127" customFormat="1" ht="18" customHeight="1">
      <c r="C48" s="319">
        <v>13</v>
      </c>
      <c r="D48" s="320" t="s">
        <v>91</v>
      </c>
      <c r="E48" s="353">
        <v>167627</v>
      </c>
      <c r="F48" s="753">
        <f>Sheet3!I45</f>
        <v>168548.9485</v>
      </c>
      <c r="G48" s="323">
        <v>4</v>
      </c>
      <c r="H48" s="323">
        <f t="shared" ref="H48" si="14">G48*12</f>
        <v>48</v>
      </c>
      <c r="I48" s="324">
        <f t="shared" ref="I48" si="15">H48</f>
        <v>48</v>
      </c>
      <c r="L48" s="325"/>
      <c r="M48" s="326"/>
      <c r="N48"/>
      <c r="O48"/>
      <c r="P48"/>
      <c r="Q48"/>
      <c r="R48"/>
      <c r="S48"/>
      <c r="T48"/>
      <c r="U48"/>
      <c r="V48"/>
      <c r="W48"/>
      <c r="X48"/>
      <c r="Y48"/>
      <c r="Z48" s="127">
        <v>429754</v>
      </c>
    </row>
    <row r="49" spans="3:27" s="127" customFormat="1" ht="18" customHeight="1">
      <c r="C49" s="319">
        <v>14</v>
      </c>
      <c r="D49" s="320" t="s">
        <v>62</v>
      </c>
      <c r="E49" s="353">
        <v>163604</v>
      </c>
      <c r="F49" s="753">
        <f>Sheet3!I46</f>
        <v>185842.19617944211</v>
      </c>
      <c r="G49" s="323">
        <v>9</v>
      </c>
      <c r="H49" s="323">
        <f t="shared" si="12"/>
        <v>108</v>
      </c>
      <c r="I49" s="324">
        <f t="shared" si="13"/>
        <v>108</v>
      </c>
      <c r="L49" s="325"/>
      <c r="M49" s="326"/>
      <c r="N49"/>
      <c r="O49"/>
      <c r="P49"/>
      <c r="Q49"/>
      <c r="R49"/>
      <c r="S49"/>
      <c r="T49"/>
      <c r="U49"/>
      <c r="V49"/>
      <c r="W49"/>
      <c r="X49"/>
      <c r="Y49"/>
      <c r="Z49" s="127">
        <v>362882</v>
      </c>
    </row>
    <row r="50" spans="3:27" s="127" customFormat="1" ht="18" customHeight="1">
      <c r="C50" s="319">
        <v>15</v>
      </c>
      <c r="D50" s="320" t="s">
        <v>69</v>
      </c>
      <c r="E50" s="353">
        <v>227246</v>
      </c>
      <c r="F50" s="753">
        <f>Sheet3!I47</f>
        <v>258478.75032977795</v>
      </c>
      <c r="G50" s="323">
        <v>8</v>
      </c>
      <c r="H50" s="323">
        <f t="shared" si="12"/>
        <v>96</v>
      </c>
      <c r="I50" s="324">
        <f t="shared" si="13"/>
        <v>96</v>
      </c>
      <c r="L50" s="325"/>
      <c r="M50" s="326"/>
      <c r="N50"/>
      <c r="O50"/>
      <c r="P50"/>
      <c r="Q50"/>
      <c r="R50"/>
      <c r="S50"/>
      <c r="T50"/>
      <c r="U50"/>
      <c r="V50"/>
      <c r="W50"/>
      <c r="X50"/>
      <c r="Y50"/>
      <c r="Z50" s="127">
        <f>SUM(Z48:Z49)</f>
        <v>792636</v>
      </c>
    </row>
    <row r="51" spans="3:27" s="127" customFormat="1" ht="18" customHeight="1">
      <c r="C51" s="319">
        <v>16</v>
      </c>
      <c r="D51" s="320" t="s">
        <v>781</v>
      </c>
      <c r="E51" s="353">
        <v>252191</v>
      </c>
      <c r="F51" s="753">
        <f>Sheet3!I48</f>
        <v>290120.7775794983</v>
      </c>
      <c r="G51" s="323">
        <v>8</v>
      </c>
      <c r="H51" s="323">
        <f t="shared" si="12"/>
        <v>96</v>
      </c>
      <c r="I51" s="324">
        <f t="shared" si="13"/>
        <v>96</v>
      </c>
      <c r="L51" s="325"/>
      <c r="M51" s="326"/>
      <c r="N51"/>
      <c r="O51"/>
      <c r="P51"/>
      <c r="Q51"/>
      <c r="R51"/>
      <c r="S51"/>
      <c r="T51"/>
      <c r="U51"/>
      <c r="V51"/>
      <c r="W51"/>
      <c r="X51"/>
      <c r="Y51"/>
    </row>
    <row r="52" spans="3:27" s="127" customFormat="1" ht="18" customHeight="1">
      <c r="C52" s="319">
        <v>17</v>
      </c>
      <c r="D52" s="320" t="s">
        <v>72</v>
      </c>
      <c r="E52" s="353">
        <v>298166</v>
      </c>
      <c r="F52" s="753">
        <f>Sheet3!I49</f>
        <v>473000.24095537094</v>
      </c>
      <c r="G52" s="323">
        <v>5</v>
      </c>
      <c r="H52" s="323">
        <f t="shared" si="12"/>
        <v>60</v>
      </c>
      <c r="I52" s="324">
        <f t="shared" si="13"/>
        <v>60</v>
      </c>
      <c r="L52" s="325"/>
      <c r="M52" s="326"/>
      <c r="N52"/>
      <c r="O52"/>
      <c r="P52"/>
      <c r="Q52"/>
      <c r="R52"/>
      <c r="S52"/>
      <c r="T52"/>
      <c r="U52"/>
      <c r="V52"/>
      <c r="W52"/>
      <c r="X52"/>
      <c r="Y52"/>
    </row>
    <row r="53" spans="3:27" s="127" customFormat="1" ht="18" customHeight="1">
      <c r="C53" s="319">
        <v>18</v>
      </c>
      <c r="D53" s="320" t="s">
        <v>74</v>
      </c>
      <c r="E53" s="353">
        <v>763280</v>
      </c>
      <c r="F53" s="753">
        <f>Sheet3!I50</f>
        <v>886160.84718431532</v>
      </c>
      <c r="G53" s="323">
        <v>16</v>
      </c>
      <c r="H53" s="323">
        <f t="shared" si="12"/>
        <v>192</v>
      </c>
      <c r="I53" s="324">
        <f t="shared" si="13"/>
        <v>192</v>
      </c>
      <c r="L53" s="325"/>
      <c r="M53" s="326"/>
      <c r="N53"/>
      <c r="O53"/>
      <c r="P53"/>
      <c r="Q53"/>
      <c r="R53"/>
      <c r="S53"/>
      <c r="T53"/>
      <c r="U53"/>
      <c r="V53"/>
      <c r="W53"/>
      <c r="X53"/>
      <c r="Y53"/>
    </row>
    <row r="54" spans="3:27" s="127" customFormat="1" ht="18" customHeight="1">
      <c r="C54" s="319">
        <v>19</v>
      </c>
      <c r="D54" s="333" t="s">
        <v>160</v>
      </c>
      <c r="E54" s="353">
        <v>177807</v>
      </c>
      <c r="F54" s="753">
        <f>Sheet3!I51</f>
        <v>198866.15277366285</v>
      </c>
      <c r="G54" s="323">
        <v>11</v>
      </c>
      <c r="H54" s="323">
        <f t="shared" si="12"/>
        <v>132</v>
      </c>
      <c r="I54" s="324">
        <f t="shared" si="13"/>
        <v>132</v>
      </c>
      <c r="L54" s="325"/>
      <c r="M54" s="326"/>
      <c r="N54"/>
      <c r="O54"/>
      <c r="P54"/>
      <c r="Q54"/>
      <c r="R54"/>
      <c r="S54"/>
      <c r="T54"/>
      <c r="U54"/>
      <c r="V54"/>
      <c r="W54"/>
      <c r="X54"/>
      <c r="Y54"/>
      <c r="AA54" s="127">
        <v>273</v>
      </c>
    </row>
    <row r="55" spans="3:27" s="127" customFormat="1" ht="18" customHeight="1">
      <c r="C55" s="319">
        <v>20</v>
      </c>
      <c r="D55" s="320" t="s">
        <v>85</v>
      </c>
      <c r="E55" s="353">
        <v>515965</v>
      </c>
      <c r="F55" s="753">
        <f>Sheet3!I52</f>
        <v>406314.50599999999</v>
      </c>
      <c r="G55" s="323">
        <v>20</v>
      </c>
      <c r="H55" s="323">
        <f t="shared" si="12"/>
        <v>240</v>
      </c>
      <c r="I55" s="324">
        <f t="shared" si="13"/>
        <v>240</v>
      </c>
      <c r="L55" s="325"/>
      <c r="M55" s="326"/>
      <c r="N55"/>
      <c r="O55"/>
      <c r="P55"/>
      <c r="Q55"/>
      <c r="R55"/>
      <c r="S55"/>
      <c r="T55"/>
      <c r="U55"/>
      <c r="V55"/>
      <c r="W55"/>
      <c r="X55"/>
      <c r="Y55"/>
    </row>
    <row r="56" spans="3:27" s="127" customFormat="1" ht="18" customHeight="1">
      <c r="C56" s="319">
        <v>21</v>
      </c>
      <c r="D56" s="320" t="s">
        <v>142</v>
      </c>
      <c r="E56" s="353">
        <v>544611</v>
      </c>
      <c r="F56" s="753">
        <f>Sheet3!I53</f>
        <v>666588.29086426948</v>
      </c>
      <c r="G56" s="323">
        <v>15</v>
      </c>
      <c r="H56" s="323">
        <f t="shared" si="12"/>
        <v>180</v>
      </c>
      <c r="I56" s="324">
        <f t="shared" si="13"/>
        <v>180</v>
      </c>
      <c r="L56" s="325"/>
      <c r="M56" s="326"/>
      <c r="N56"/>
      <c r="O56"/>
      <c r="P56"/>
      <c r="Q56"/>
      <c r="R56"/>
      <c r="S56"/>
      <c r="T56"/>
      <c r="U56"/>
      <c r="V56"/>
      <c r="W56"/>
      <c r="X56"/>
      <c r="Y56"/>
    </row>
    <row r="57" spans="3:27" s="127" customFormat="1" ht="18" customHeight="1">
      <c r="C57" s="319">
        <v>22</v>
      </c>
      <c r="D57" s="333" t="s">
        <v>143</v>
      </c>
      <c r="E57" s="353">
        <v>125416</v>
      </c>
      <c r="F57" s="753">
        <f>Sheet3!I54</f>
        <v>137188.74419566066</v>
      </c>
      <c r="G57" s="323">
        <v>8</v>
      </c>
      <c r="H57" s="323">
        <f t="shared" si="12"/>
        <v>96</v>
      </c>
      <c r="I57" s="324">
        <f t="shared" si="13"/>
        <v>96</v>
      </c>
      <c r="L57" s="325"/>
      <c r="M57" s="326"/>
      <c r="N57"/>
      <c r="O57"/>
      <c r="P57"/>
      <c r="Q57"/>
      <c r="R57"/>
      <c r="S57"/>
      <c r="T57"/>
      <c r="U57"/>
      <c r="V57"/>
      <c r="W57"/>
      <c r="X57"/>
      <c r="Y57"/>
    </row>
    <row r="58" spans="3:27" s="127" customFormat="1" ht="18" customHeight="1" thickBot="1">
      <c r="C58" s="319">
        <v>23</v>
      </c>
      <c r="D58" s="335" t="s">
        <v>144</v>
      </c>
      <c r="E58" s="355">
        <v>141795</v>
      </c>
      <c r="F58" s="753">
        <f>Sheet3!I55</f>
        <v>166995.04297371823</v>
      </c>
      <c r="G58" s="338">
        <v>6</v>
      </c>
      <c r="H58" s="338">
        <f t="shared" si="12"/>
        <v>72</v>
      </c>
      <c r="I58" s="339">
        <f t="shared" si="13"/>
        <v>72</v>
      </c>
      <c r="L58" s="325"/>
      <c r="M58" s="326"/>
      <c r="N58"/>
      <c r="O58"/>
      <c r="P58"/>
      <c r="Q58"/>
      <c r="R58"/>
      <c r="S58"/>
      <c r="T58"/>
      <c r="U58"/>
      <c r="V58"/>
      <c r="W58"/>
      <c r="X58"/>
      <c r="Y58"/>
    </row>
    <row r="59" spans="3:27" s="358" customFormat="1" ht="18" customHeight="1" thickBot="1">
      <c r="C59" s="1164" t="s">
        <v>661</v>
      </c>
      <c r="D59" s="1165"/>
      <c r="E59" s="357">
        <f>SUM(E36:E58)</f>
        <v>10566773</v>
      </c>
      <c r="F59" s="357">
        <f>Sheet3!I56</f>
        <v>11919150.996328268</v>
      </c>
      <c r="G59" s="495">
        <f>SUM(G36:G58)</f>
        <v>273</v>
      </c>
      <c r="H59" s="496">
        <f>SUM(H36:H58)</f>
        <v>3276</v>
      </c>
      <c r="I59" s="497">
        <f>SUM(I36:I58)</f>
        <v>3276</v>
      </c>
      <c r="J59" s="127"/>
      <c r="L59" s="325"/>
      <c r="M59" s="359"/>
      <c r="N59"/>
      <c r="O59"/>
      <c r="P59"/>
      <c r="Q59"/>
      <c r="R59"/>
      <c r="S59"/>
      <c r="T59"/>
      <c r="U59"/>
      <c r="V59"/>
      <c r="W59"/>
      <c r="X59"/>
      <c r="Y59"/>
    </row>
    <row r="60" spans="3:27" ht="18.75">
      <c r="C60" s="1159" t="s">
        <v>664</v>
      </c>
      <c r="D60" s="1159"/>
      <c r="E60" s="1159"/>
      <c r="F60" s="1159"/>
      <c r="G60" s="1159"/>
      <c r="H60" s="1159"/>
      <c r="I60" s="1159"/>
      <c r="L60" s="351"/>
      <c r="M60" s="326"/>
    </row>
    <row r="61" spans="3:27" ht="18.75">
      <c r="C61" s="1159" t="s">
        <v>888</v>
      </c>
      <c r="D61" s="1159"/>
      <c r="E61" s="1159"/>
      <c r="F61" s="1159"/>
      <c r="G61" s="1159"/>
      <c r="H61" s="1159"/>
      <c r="I61" s="1159"/>
      <c r="L61" s="351"/>
      <c r="M61" s="326"/>
    </row>
    <row r="62" spans="3:27" ht="23.25" customHeight="1">
      <c r="C62" s="1160" t="s">
        <v>665</v>
      </c>
      <c r="D62" s="1160"/>
      <c r="E62" s="1160"/>
      <c r="F62" s="1160"/>
      <c r="G62" s="1160"/>
      <c r="H62" s="1160"/>
      <c r="I62" s="1160"/>
      <c r="L62" s="351"/>
      <c r="M62" s="326"/>
    </row>
    <row r="63" spans="3:27" s="33" customFormat="1" ht="3" customHeight="1" thickBot="1">
      <c r="C63" s="31"/>
      <c r="D63" s="31"/>
      <c r="E63" s="31"/>
      <c r="F63" s="31"/>
      <c r="G63" s="31"/>
      <c r="H63" s="31"/>
      <c r="I63" s="31"/>
      <c r="L63" s="351"/>
      <c r="M63" s="326"/>
      <c r="N63"/>
      <c r="O63"/>
      <c r="P63"/>
      <c r="Q63"/>
      <c r="R63"/>
      <c r="S63"/>
      <c r="T63"/>
      <c r="U63"/>
      <c r="V63"/>
      <c r="W63"/>
      <c r="X63"/>
      <c r="Y63"/>
    </row>
    <row r="64" spans="3:27" ht="57" customHeight="1">
      <c r="C64" s="506" t="s">
        <v>655</v>
      </c>
      <c r="D64" s="314" t="s">
        <v>155</v>
      </c>
      <c r="E64" s="314" t="s">
        <v>656</v>
      </c>
      <c r="F64" s="314" t="s">
        <v>887</v>
      </c>
      <c r="G64" s="314" t="s">
        <v>740</v>
      </c>
      <c r="H64" s="314" t="s">
        <v>723</v>
      </c>
      <c r="I64" s="315" t="s">
        <v>722</v>
      </c>
      <c r="L64" s="351"/>
      <c r="M64" s="326"/>
    </row>
    <row r="65" spans="3:26" ht="17.25" customHeight="1">
      <c r="C65" s="319">
        <v>1</v>
      </c>
      <c r="D65" s="360" t="s">
        <v>15</v>
      </c>
      <c r="E65" s="361">
        <f t="shared" ref="E65:E77" si="16">E36+E5</f>
        <v>2490656</v>
      </c>
      <c r="F65" s="361">
        <f t="shared" ref="F65:I75" si="17">F5+F36</f>
        <v>2792047.0590965529</v>
      </c>
      <c r="G65" s="362">
        <f>G5+G36</f>
        <v>213</v>
      </c>
      <c r="H65" s="490">
        <f t="shared" si="17"/>
        <v>2556</v>
      </c>
      <c r="I65" s="507">
        <f t="shared" si="17"/>
        <v>2556</v>
      </c>
      <c r="L65" s="351"/>
      <c r="M65" s="326"/>
    </row>
    <row r="66" spans="3:26" ht="17.25" customHeight="1">
      <c r="C66" s="319">
        <v>2</v>
      </c>
      <c r="D66" s="360" t="s">
        <v>20</v>
      </c>
      <c r="E66" s="361">
        <f t="shared" si="16"/>
        <v>595527</v>
      </c>
      <c r="F66" s="361">
        <f t="shared" ref="F66:G66" si="18">F6+F37</f>
        <v>658631.53651836747</v>
      </c>
      <c r="G66" s="362">
        <f t="shared" si="18"/>
        <v>84</v>
      </c>
      <c r="H66" s="490">
        <f t="shared" si="17"/>
        <v>1008</v>
      </c>
      <c r="I66" s="507">
        <f t="shared" si="17"/>
        <v>1008</v>
      </c>
      <c r="L66" s="351"/>
      <c r="M66" s="326"/>
    </row>
    <row r="67" spans="3:26" ht="17.25" customHeight="1">
      <c r="C67" s="319">
        <v>3</v>
      </c>
      <c r="D67" s="360" t="s">
        <v>21</v>
      </c>
      <c r="E67" s="361">
        <f t="shared" si="16"/>
        <v>1388525</v>
      </c>
      <c r="F67" s="361">
        <f t="shared" ref="F67:G67" si="19">F7+F38</f>
        <v>1573626.1549332966</v>
      </c>
      <c r="G67" s="362">
        <f t="shared" si="19"/>
        <v>162</v>
      </c>
      <c r="H67" s="490">
        <f t="shared" si="17"/>
        <v>1944</v>
      </c>
      <c r="I67" s="507">
        <f t="shared" si="17"/>
        <v>1944</v>
      </c>
      <c r="L67" s="351"/>
      <c r="M67" s="326"/>
    </row>
    <row r="68" spans="3:26" ht="17.25" customHeight="1">
      <c r="C68" s="319">
        <v>4</v>
      </c>
      <c r="D68" s="360" t="s">
        <v>25</v>
      </c>
      <c r="E68" s="361">
        <f t="shared" si="16"/>
        <v>617508</v>
      </c>
      <c r="F68" s="361">
        <f t="shared" ref="F68:G68" si="20">F8+F39</f>
        <v>680733.63476869022</v>
      </c>
      <c r="G68" s="362">
        <f t="shared" si="20"/>
        <v>74</v>
      </c>
      <c r="H68" s="490">
        <f t="shared" si="17"/>
        <v>888</v>
      </c>
      <c r="I68" s="507">
        <f t="shared" si="17"/>
        <v>888</v>
      </c>
      <c r="L68" s="351"/>
      <c r="M68" s="326"/>
    </row>
    <row r="69" spans="3:26" ht="17.25" customHeight="1">
      <c r="C69" s="319">
        <v>5</v>
      </c>
      <c r="D69" s="360" t="s">
        <v>27</v>
      </c>
      <c r="E69" s="361">
        <f t="shared" si="16"/>
        <v>1026200</v>
      </c>
      <c r="F69" s="361">
        <f t="shared" ref="F69:G69" si="21">F9+F40</f>
        <v>1156096.7065246971</v>
      </c>
      <c r="G69" s="362">
        <f t="shared" si="21"/>
        <v>119</v>
      </c>
      <c r="H69" s="490">
        <f t="shared" si="17"/>
        <v>1428</v>
      </c>
      <c r="I69" s="507">
        <f t="shared" si="17"/>
        <v>1428</v>
      </c>
      <c r="L69" s="351"/>
      <c r="M69" s="326"/>
    </row>
    <row r="70" spans="3:26" ht="17.25" customHeight="1">
      <c r="C70" s="319">
        <v>6</v>
      </c>
      <c r="D70" s="360" t="s">
        <v>29</v>
      </c>
      <c r="E70" s="361">
        <f t="shared" si="16"/>
        <v>600163</v>
      </c>
      <c r="F70" s="361">
        <f t="shared" ref="F70:G70" si="22">F10+F41</f>
        <v>656500.19608553103</v>
      </c>
      <c r="G70" s="362">
        <f t="shared" si="22"/>
        <v>88</v>
      </c>
      <c r="H70" s="490">
        <f t="shared" si="17"/>
        <v>1056</v>
      </c>
      <c r="I70" s="507">
        <f t="shared" si="17"/>
        <v>1056</v>
      </c>
      <c r="L70" s="351"/>
      <c r="M70" s="326"/>
    </row>
    <row r="71" spans="3:26" ht="17.25" customHeight="1">
      <c r="C71" s="319">
        <v>7</v>
      </c>
      <c r="D71" s="360" t="s">
        <v>141</v>
      </c>
      <c r="E71" s="361">
        <f t="shared" si="16"/>
        <v>1002874</v>
      </c>
      <c r="F71" s="361">
        <f t="shared" ref="F71:G71" si="23">F11+F42</f>
        <v>1128010.9298136868</v>
      </c>
      <c r="G71" s="362">
        <f t="shared" si="23"/>
        <v>141</v>
      </c>
      <c r="H71" s="490">
        <f t="shared" si="17"/>
        <v>1692</v>
      </c>
      <c r="I71" s="507">
        <f t="shared" si="17"/>
        <v>1692</v>
      </c>
      <c r="L71" s="351"/>
      <c r="M71" s="326"/>
    </row>
    <row r="72" spans="3:26" ht="17.25" customHeight="1">
      <c r="C72" s="319">
        <v>8</v>
      </c>
      <c r="D72" s="360" t="s">
        <v>40</v>
      </c>
      <c r="E72" s="361">
        <f t="shared" si="16"/>
        <v>1621725</v>
      </c>
      <c r="F72" s="361">
        <f t="shared" ref="F72:G72" si="24">F12+F43</f>
        <v>1764336.9335592054</v>
      </c>
      <c r="G72" s="362">
        <f t="shared" si="24"/>
        <v>245</v>
      </c>
      <c r="H72" s="490">
        <f t="shared" si="17"/>
        <v>2940</v>
      </c>
      <c r="I72" s="507">
        <f t="shared" si="17"/>
        <v>2940</v>
      </c>
      <c r="L72" s="351"/>
      <c r="M72" s="326"/>
    </row>
    <row r="73" spans="3:26" ht="17.25" customHeight="1">
      <c r="C73" s="319">
        <v>9</v>
      </c>
      <c r="D73" s="360" t="s">
        <v>44</v>
      </c>
      <c r="E73" s="361">
        <f t="shared" si="16"/>
        <v>1586625</v>
      </c>
      <c r="F73" s="361">
        <f t="shared" ref="F73:G73" si="25">F13+F44</f>
        <v>1696899.9387705089</v>
      </c>
      <c r="G73" s="362">
        <f t="shared" si="25"/>
        <v>272</v>
      </c>
      <c r="H73" s="490">
        <f t="shared" si="17"/>
        <v>3264</v>
      </c>
      <c r="I73" s="507">
        <f t="shared" si="17"/>
        <v>3264</v>
      </c>
      <c r="L73" s="351"/>
      <c r="M73" s="326"/>
    </row>
    <row r="74" spans="3:26" ht="17.25" customHeight="1">
      <c r="C74" s="319">
        <v>10</v>
      </c>
      <c r="D74" s="360" t="s">
        <v>51</v>
      </c>
      <c r="E74" s="361">
        <f t="shared" si="16"/>
        <v>2193590</v>
      </c>
      <c r="F74" s="361">
        <f t="shared" ref="F74:G74" si="26">F14+F45</f>
        <v>2412701.2475712774</v>
      </c>
      <c r="G74" s="362">
        <f t="shared" si="26"/>
        <v>220</v>
      </c>
      <c r="H74" s="490">
        <f t="shared" si="17"/>
        <v>2640</v>
      </c>
      <c r="I74" s="507">
        <f t="shared" si="17"/>
        <v>2640</v>
      </c>
      <c r="L74" s="351"/>
      <c r="M74" s="326"/>
    </row>
    <row r="75" spans="3:26" ht="17.25" customHeight="1">
      <c r="C75" s="319">
        <v>11</v>
      </c>
      <c r="D75" s="360" t="s">
        <v>57</v>
      </c>
      <c r="E75" s="361">
        <f t="shared" si="16"/>
        <v>815168</v>
      </c>
      <c r="F75" s="361">
        <f t="shared" ref="F75:G75" si="27">F15+F46</f>
        <v>878940.24091993191</v>
      </c>
      <c r="G75" s="362">
        <f t="shared" si="27"/>
        <v>106</v>
      </c>
      <c r="H75" s="490">
        <f t="shared" si="17"/>
        <v>1272</v>
      </c>
      <c r="I75" s="507">
        <f t="shared" si="17"/>
        <v>1272</v>
      </c>
      <c r="L75" s="351"/>
      <c r="M75" s="326"/>
    </row>
    <row r="76" spans="3:26" ht="17.25" customHeight="1">
      <c r="C76" s="319">
        <v>12</v>
      </c>
      <c r="D76" s="360" t="s">
        <v>61</v>
      </c>
      <c r="E76" s="361">
        <f t="shared" si="16"/>
        <v>3498739</v>
      </c>
      <c r="F76" s="361">
        <f t="shared" ref="F76:G76" si="28">F16+F47</f>
        <v>3928025.3082073191</v>
      </c>
      <c r="G76" s="362">
        <f t="shared" si="28"/>
        <v>292</v>
      </c>
      <c r="H76" s="490">
        <f t="shared" ref="H76:I76" si="29">H16+H47</f>
        <v>3504</v>
      </c>
      <c r="I76" s="507">
        <f t="shared" si="29"/>
        <v>3504</v>
      </c>
      <c r="L76" s="351"/>
      <c r="M76" s="326"/>
      <c r="Z76" s="30">
        <f>F55/F84*100</f>
        <v>29.018298909476343</v>
      </c>
    </row>
    <row r="77" spans="3:26" ht="17.25" customHeight="1">
      <c r="C77" s="319">
        <v>13</v>
      </c>
      <c r="D77" s="320" t="s">
        <v>91</v>
      </c>
      <c r="E77" s="361">
        <f t="shared" si="16"/>
        <v>416196</v>
      </c>
      <c r="F77" s="361">
        <f t="shared" ref="F77:G77" si="30">F17+F48</f>
        <v>418485.07799999998</v>
      </c>
      <c r="G77" s="362">
        <f t="shared" si="30"/>
        <v>56</v>
      </c>
      <c r="H77" s="490">
        <f t="shared" ref="H77:I77" si="31">H17+H48</f>
        <v>672</v>
      </c>
      <c r="I77" s="507">
        <f t="shared" si="31"/>
        <v>672</v>
      </c>
      <c r="L77" s="351"/>
      <c r="M77" s="326"/>
    </row>
    <row r="78" spans="3:26" ht="17.25" customHeight="1">
      <c r="C78" s="319">
        <v>14</v>
      </c>
      <c r="D78" s="360" t="s">
        <v>62</v>
      </c>
      <c r="E78" s="361">
        <f t="shared" ref="E78:E87" si="32">E49+E18</f>
        <v>769751</v>
      </c>
      <c r="F78" s="361">
        <f t="shared" ref="F78:G78" si="33">F18+F49</f>
        <v>845658.88800366374</v>
      </c>
      <c r="G78" s="362">
        <f t="shared" si="33"/>
        <v>116</v>
      </c>
      <c r="H78" s="490">
        <f t="shared" ref="H78:I87" si="34">H18+H49</f>
        <v>1392</v>
      </c>
      <c r="I78" s="507">
        <f t="shared" si="34"/>
        <v>1392</v>
      </c>
      <c r="L78" s="351"/>
      <c r="M78" s="326"/>
    </row>
    <row r="79" spans="3:26" ht="17.25" customHeight="1">
      <c r="C79" s="319">
        <v>15</v>
      </c>
      <c r="D79" s="360" t="s">
        <v>69</v>
      </c>
      <c r="E79" s="361">
        <f t="shared" si="32"/>
        <v>995746</v>
      </c>
      <c r="F79" s="361">
        <f t="shared" ref="F79:G79" si="35">F19+F50</f>
        <v>1092996.5237539434</v>
      </c>
      <c r="G79" s="362">
        <f t="shared" si="35"/>
        <v>140</v>
      </c>
      <c r="H79" s="490">
        <f t="shared" si="34"/>
        <v>1680</v>
      </c>
      <c r="I79" s="507">
        <f t="shared" si="34"/>
        <v>1680</v>
      </c>
      <c r="L79" s="351"/>
      <c r="M79" s="326"/>
    </row>
    <row r="80" spans="3:26" ht="17.25" customHeight="1">
      <c r="C80" s="319">
        <v>16</v>
      </c>
      <c r="D80" s="360" t="s">
        <v>781</v>
      </c>
      <c r="E80" s="361">
        <f t="shared" si="32"/>
        <v>901896</v>
      </c>
      <c r="F80" s="361">
        <f t="shared" ref="F80:G80" si="36">F20+F51</f>
        <v>1015215.7376161946</v>
      </c>
      <c r="G80" s="362">
        <f t="shared" si="36"/>
        <v>122</v>
      </c>
      <c r="H80" s="490">
        <f t="shared" si="34"/>
        <v>1464</v>
      </c>
      <c r="I80" s="507">
        <f t="shared" si="34"/>
        <v>1464</v>
      </c>
      <c r="L80" s="351"/>
      <c r="M80" s="326"/>
    </row>
    <row r="81" spans="3:13" ht="17.25" customHeight="1">
      <c r="C81" s="319">
        <v>17</v>
      </c>
      <c r="D81" s="360" t="s">
        <v>72</v>
      </c>
      <c r="E81" s="361">
        <f t="shared" si="32"/>
        <v>676598</v>
      </c>
      <c r="F81" s="361">
        <f t="shared" ref="F81:G81" si="37">F21+F52</f>
        <v>734080.59748108569</v>
      </c>
      <c r="G81" s="362">
        <f t="shared" si="37"/>
        <v>77</v>
      </c>
      <c r="H81" s="490">
        <f t="shared" si="34"/>
        <v>924</v>
      </c>
      <c r="I81" s="507">
        <f t="shared" si="34"/>
        <v>924</v>
      </c>
      <c r="L81" s="351"/>
      <c r="M81" s="326"/>
    </row>
    <row r="82" spans="3:13" ht="17.25" customHeight="1">
      <c r="C82" s="319">
        <v>18</v>
      </c>
      <c r="D82" s="360" t="s">
        <v>74</v>
      </c>
      <c r="E82" s="361">
        <f t="shared" si="32"/>
        <v>1895686</v>
      </c>
      <c r="F82" s="361">
        <f t="shared" ref="F82:G82" si="38">F22+F53</f>
        <v>2170958.5022731312</v>
      </c>
      <c r="G82" s="362">
        <f t="shared" si="38"/>
        <v>212</v>
      </c>
      <c r="H82" s="490">
        <f t="shared" si="34"/>
        <v>2544</v>
      </c>
      <c r="I82" s="507">
        <f t="shared" si="34"/>
        <v>2544</v>
      </c>
      <c r="L82" s="351"/>
      <c r="M82" s="326"/>
    </row>
    <row r="83" spans="3:13" ht="17.25" customHeight="1">
      <c r="C83" s="319">
        <v>19</v>
      </c>
      <c r="D83" s="363" t="s">
        <v>160</v>
      </c>
      <c r="E83" s="361">
        <f t="shared" si="32"/>
        <v>684627</v>
      </c>
      <c r="F83" s="361">
        <f t="shared" ref="F83:G83" si="39">F23+F54</f>
        <v>742575.6772256518</v>
      </c>
      <c r="G83" s="362">
        <f t="shared" si="39"/>
        <v>108</v>
      </c>
      <c r="H83" s="490">
        <f t="shared" si="34"/>
        <v>1296</v>
      </c>
      <c r="I83" s="507">
        <f t="shared" si="34"/>
        <v>1296</v>
      </c>
      <c r="L83" s="351"/>
      <c r="M83" s="326"/>
    </row>
    <row r="84" spans="3:13" ht="17.25" customHeight="1">
      <c r="C84" s="319">
        <v>20</v>
      </c>
      <c r="D84" s="360" t="s">
        <v>85</v>
      </c>
      <c r="E84" s="361">
        <f t="shared" si="32"/>
        <v>1655169</v>
      </c>
      <c r="F84" s="361">
        <f t="shared" ref="F84:G84" si="40">F24+F55</f>
        <v>1400200.9809999999</v>
      </c>
      <c r="G84" s="362">
        <f t="shared" si="40"/>
        <v>165</v>
      </c>
      <c r="H84" s="490">
        <f t="shared" si="34"/>
        <v>1980</v>
      </c>
      <c r="I84" s="507">
        <f t="shared" si="34"/>
        <v>1980</v>
      </c>
      <c r="L84" s="351"/>
      <c r="M84" s="326">
        <f>F84-AC42</f>
        <v>111130.98099999991</v>
      </c>
    </row>
    <row r="85" spans="3:13" ht="17.25" customHeight="1">
      <c r="C85" s="319">
        <v>21</v>
      </c>
      <c r="D85" s="360" t="s">
        <v>142</v>
      </c>
      <c r="E85" s="361">
        <f t="shared" si="32"/>
        <v>994628</v>
      </c>
      <c r="F85" s="361">
        <f t="shared" ref="F85:G85" si="41">F25+F56</f>
        <v>1212112.5489233183</v>
      </c>
      <c r="G85" s="362">
        <f t="shared" si="41"/>
        <v>90</v>
      </c>
      <c r="H85" s="490">
        <f t="shared" si="34"/>
        <v>1080</v>
      </c>
      <c r="I85" s="507">
        <f t="shared" si="34"/>
        <v>1080</v>
      </c>
      <c r="L85" s="351"/>
      <c r="M85" s="326"/>
    </row>
    <row r="86" spans="3:13" ht="17.25" customHeight="1">
      <c r="C86" s="319">
        <v>22</v>
      </c>
      <c r="D86" s="363" t="s">
        <v>143</v>
      </c>
      <c r="E86" s="361">
        <f t="shared" si="32"/>
        <v>612310</v>
      </c>
      <c r="F86" s="361">
        <f t="shared" ref="F86:G86" si="42">F26+F57</f>
        <v>644237.5826296556</v>
      </c>
      <c r="G86" s="362">
        <f t="shared" si="42"/>
        <v>111</v>
      </c>
      <c r="H86" s="490">
        <f t="shared" si="34"/>
        <v>1332</v>
      </c>
      <c r="I86" s="507">
        <f t="shared" si="34"/>
        <v>1332</v>
      </c>
      <c r="L86" s="351"/>
      <c r="M86" s="326"/>
    </row>
    <row r="87" spans="3:13" ht="17.25" customHeight="1" thickBot="1">
      <c r="C87" s="319">
        <v>23</v>
      </c>
      <c r="D87" s="364" t="s">
        <v>144</v>
      </c>
      <c r="E87" s="365">
        <f t="shared" si="32"/>
        <v>1119627</v>
      </c>
      <c r="F87" s="361">
        <f t="shared" ref="F87:G87" si="43">F27+F58</f>
        <v>1281175.0226747568</v>
      </c>
      <c r="G87" s="362">
        <f t="shared" si="43"/>
        <v>166</v>
      </c>
      <c r="H87" s="490">
        <f t="shared" si="34"/>
        <v>1992</v>
      </c>
      <c r="I87" s="507">
        <f t="shared" si="34"/>
        <v>1992</v>
      </c>
      <c r="J87" s="366"/>
      <c r="K87" s="340"/>
      <c r="L87" s="351"/>
      <c r="M87" s="326"/>
    </row>
    <row r="88" spans="3:13" ht="17.25" customHeight="1" thickBot="1">
      <c r="C88" s="1161" t="s">
        <v>661</v>
      </c>
      <c r="D88" s="1162"/>
      <c r="E88" s="367">
        <f>SUBTOTAL(109,E64:E87)</f>
        <v>28159534</v>
      </c>
      <c r="F88" s="367">
        <f t="shared" ref="F88" si="44">F28+F59</f>
        <v>30884247.026350465</v>
      </c>
      <c r="G88" s="493">
        <f>SUM(G65:G87)</f>
        <v>3379</v>
      </c>
      <c r="H88" s="491">
        <f>SUM(H65:H87)</f>
        <v>40548</v>
      </c>
      <c r="I88" s="492">
        <f>SUM(I65:I87)</f>
        <v>40548</v>
      </c>
      <c r="J88" s="366"/>
      <c r="L88" s="351"/>
      <c r="M88" s="326"/>
    </row>
    <row r="89" spans="3:13">
      <c r="E89" s="34"/>
      <c r="F89" s="34"/>
      <c r="J89" s="366"/>
    </row>
    <row r="90" spans="3:13">
      <c r="E90" s="34"/>
      <c r="F90" s="1163"/>
      <c r="G90" s="1163"/>
      <c r="H90" s="1163"/>
      <c r="I90" s="1163"/>
    </row>
    <row r="91" spans="3:13">
      <c r="E91" s="368"/>
      <c r="F91" s="34"/>
      <c r="M91" s="340"/>
    </row>
    <row r="92" spans="3:13">
      <c r="D92" s="342"/>
      <c r="I92" s="369"/>
    </row>
    <row r="93" spans="3:13">
      <c r="E93" s="340"/>
      <c r="F93" s="34"/>
    </row>
    <row r="94" spans="3:13">
      <c r="E94" s="326"/>
    </row>
    <row r="95" spans="3:13">
      <c r="E95" s="340"/>
      <c r="F95" s="351"/>
      <c r="G95" s="30"/>
      <c r="H95" s="370"/>
      <c r="I95" s="370"/>
    </row>
    <row r="96" spans="3:13">
      <c r="F96" s="351"/>
      <c r="G96" s="30"/>
      <c r="H96" s="370"/>
      <c r="I96" s="370"/>
    </row>
    <row r="97" spans="5:5">
      <c r="E97" s="340"/>
    </row>
  </sheetData>
  <sheetProtection formatCells="0"/>
  <mergeCells count="11">
    <mergeCell ref="C59:D59"/>
    <mergeCell ref="C1:I1"/>
    <mergeCell ref="C2:I2"/>
    <mergeCell ref="C28:D28"/>
    <mergeCell ref="C30:I30"/>
    <mergeCell ref="C31:I31"/>
    <mergeCell ref="C60:I60"/>
    <mergeCell ref="C61:I61"/>
    <mergeCell ref="C62:I62"/>
    <mergeCell ref="C88:D88"/>
    <mergeCell ref="F90:I90"/>
  </mergeCells>
  <printOptions horizontalCentered="1" verticalCentered="1"/>
  <pageMargins left="0.51181102362204722" right="0.23622047244094491" top="0.56999999999999995" bottom="0.53" header="0.31496062992125984" footer="0.31496062992125984"/>
  <pageSetup paperSize="9" scale="91" orientation="landscape" r:id="rId1"/>
  <headerFooter alignWithMargins="0">
    <oddHeader>&amp;C</oddHeader>
  </headerFooter>
  <rowBreaks count="1" manualBreakCount="1">
    <brk id="59" max="16383" man="1"/>
  </rowBreaks>
  <colBreaks count="1" manualBreakCount="1">
    <brk id="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</sheetPr>
  <dimension ref="A1:BF422"/>
  <sheetViews>
    <sheetView topLeftCell="AH1" zoomScaleSheetLayoutView="70" workbookViewId="0">
      <selection activeCell="AT20" sqref="AT20:BD20"/>
    </sheetView>
  </sheetViews>
  <sheetFormatPr defaultColWidth="9.140625" defaultRowHeight="15.75"/>
  <cols>
    <col min="1" max="1" width="9.140625" style="758" bestFit="1" customWidth="1"/>
    <col min="2" max="2" width="21.28515625" style="758" customWidth="1"/>
    <col min="3" max="29" width="10.5703125" style="758" customWidth="1"/>
    <col min="30" max="44" width="10.5703125" style="57" customWidth="1"/>
    <col min="45" max="46" width="9.140625" style="57" bestFit="1" customWidth="1"/>
    <col min="47" max="47" width="14.28515625" style="57" customWidth="1"/>
    <col min="48" max="55" width="10.85546875" style="57" customWidth="1"/>
    <col min="56" max="56" width="13.28515625" style="57" customWidth="1"/>
    <col min="57" max="16384" width="9.140625" style="57"/>
  </cols>
  <sheetData>
    <row r="1" spans="1:58" ht="21">
      <c r="C1" s="1488" t="s">
        <v>598</v>
      </c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8"/>
      <c r="V1" s="1488"/>
      <c r="W1" s="1488"/>
      <c r="X1" s="1488"/>
      <c r="Y1" s="1488"/>
      <c r="Z1" s="1488"/>
      <c r="AA1" s="1488"/>
      <c r="AB1" s="1488"/>
      <c r="AC1" s="1488"/>
      <c r="AD1" s="1488"/>
      <c r="AE1" s="1488"/>
      <c r="AF1" s="1488"/>
      <c r="AG1" s="1488"/>
      <c r="AH1" s="759"/>
      <c r="AI1" s="759"/>
      <c r="AJ1" s="759"/>
      <c r="AK1" s="759"/>
    </row>
    <row r="2" spans="1:58" ht="15.75" customHeight="1">
      <c r="A2" s="58" t="s">
        <v>519</v>
      </c>
      <c r="B2" s="58"/>
      <c r="P2" s="758" t="s">
        <v>886</v>
      </c>
      <c r="AT2" s="1489" t="s">
        <v>778</v>
      </c>
      <c r="AU2" s="1489"/>
      <c r="AV2" s="1489"/>
      <c r="AW2" s="1489"/>
      <c r="AX2" s="1489"/>
      <c r="AY2" s="1489"/>
      <c r="AZ2" s="1489"/>
      <c r="BA2" s="1489"/>
      <c r="BB2" s="1489"/>
      <c r="BC2" s="1489"/>
      <c r="BD2" s="1489"/>
    </row>
    <row r="3" spans="1:58" ht="15.75" customHeight="1">
      <c r="A3" s="1490" t="s">
        <v>191</v>
      </c>
      <c r="B3" s="1492" t="s">
        <v>155</v>
      </c>
      <c r="C3" s="1494" t="s">
        <v>206</v>
      </c>
      <c r="D3" s="1495"/>
      <c r="E3" s="1496"/>
      <c r="F3" s="1494" t="s">
        <v>207</v>
      </c>
      <c r="G3" s="1495"/>
      <c r="H3" s="1496"/>
      <c r="I3" s="1494" t="s">
        <v>208</v>
      </c>
      <c r="J3" s="1495"/>
      <c r="K3" s="1496"/>
      <c r="L3" s="1494" t="s">
        <v>209</v>
      </c>
      <c r="M3" s="1495"/>
      <c r="N3" s="1496"/>
      <c r="O3" s="1494" t="s">
        <v>210</v>
      </c>
      <c r="P3" s="1495"/>
      <c r="Q3" s="1496"/>
      <c r="R3" s="1494" t="s">
        <v>211</v>
      </c>
      <c r="S3" s="1495"/>
      <c r="T3" s="1496"/>
      <c r="U3" s="1494" t="s">
        <v>212</v>
      </c>
      <c r="V3" s="1495"/>
      <c r="W3" s="1496"/>
      <c r="X3" s="1494" t="s">
        <v>213</v>
      </c>
      <c r="Y3" s="1495"/>
      <c r="Z3" s="1496"/>
      <c r="AA3" s="1507" t="s">
        <v>214</v>
      </c>
      <c r="AB3" s="1508"/>
      <c r="AC3" s="1509"/>
      <c r="AD3" s="1494" t="s">
        <v>215</v>
      </c>
      <c r="AE3" s="1495"/>
      <c r="AF3" s="1496"/>
      <c r="AG3" s="1507" t="s">
        <v>216</v>
      </c>
      <c r="AH3" s="1508"/>
      <c r="AI3" s="1509"/>
      <c r="AJ3" s="1507" t="s">
        <v>217</v>
      </c>
      <c r="AK3" s="1508"/>
      <c r="AL3" s="1509"/>
      <c r="AM3" s="1494" t="s">
        <v>6</v>
      </c>
      <c r="AN3" s="1495"/>
      <c r="AO3" s="1496"/>
      <c r="AP3" s="1111"/>
      <c r="AQ3" s="1111"/>
      <c r="AR3" s="1111"/>
      <c r="AT3" s="1489" t="s">
        <v>892</v>
      </c>
      <c r="AU3" s="1489"/>
      <c r="AV3" s="1489"/>
      <c r="AW3" s="1489"/>
      <c r="AX3" s="1489"/>
      <c r="AY3" s="1489"/>
      <c r="AZ3" s="1489"/>
      <c r="BA3" s="1489"/>
      <c r="BB3" s="1489"/>
      <c r="BC3" s="1489"/>
      <c r="BD3" s="1489"/>
    </row>
    <row r="4" spans="1:58" ht="21" customHeight="1" thickBot="1">
      <c r="A4" s="1491"/>
      <c r="B4" s="1493"/>
      <c r="C4" s="760" t="s">
        <v>240</v>
      </c>
      <c r="D4" s="760" t="s">
        <v>241</v>
      </c>
      <c r="E4" s="760" t="s">
        <v>234</v>
      </c>
      <c r="F4" s="760" t="s">
        <v>240</v>
      </c>
      <c r="G4" s="760" t="s">
        <v>241</v>
      </c>
      <c r="H4" s="760" t="s">
        <v>234</v>
      </c>
      <c r="I4" s="760" t="s">
        <v>240</v>
      </c>
      <c r="J4" s="760" t="s">
        <v>241</v>
      </c>
      <c r="K4" s="760" t="s">
        <v>234</v>
      </c>
      <c r="L4" s="760" t="s">
        <v>240</v>
      </c>
      <c r="M4" s="760" t="s">
        <v>241</v>
      </c>
      <c r="N4" s="760" t="s">
        <v>234</v>
      </c>
      <c r="O4" s="760" t="s">
        <v>240</v>
      </c>
      <c r="P4" s="760" t="s">
        <v>241</v>
      </c>
      <c r="Q4" s="760" t="s">
        <v>234</v>
      </c>
      <c r="R4" s="760" t="s">
        <v>240</v>
      </c>
      <c r="S4" s="760" t="s">
        <v>241</v>
      </c>
      <c r="T4" s="760" t="s">
        <v>234</v>
      </c>
      <c r="U4" s="760" t="s">
        <v>240</v>
      </c>
      <c r="V4" s="760" t="s">
        <v>241</v>
      </c>
      <c r="W4" s="760" t="s">
        <v>234</v>
      </c>
      <c r="X4" s="760" t="s">
        <v>240</v>
      </c>
      <c r="Y4" s="760" t="s">
        <v>241</v>
      </c>
      <c r="Z4" s="760" t="s">
        <v>234</v>
      </c>
      <c r="AA4" s="760" t="s">
        <v>240</v>
      </c>
      <c r="AB4" s="760" t="s">
        <v>241</v>
      </c>
      <c r="AC4" s="760" t="s">
        <v>234</v>
      </c>
      <c r="AD4" s="760" t="s">
        <v>240</v>
      </c>
      <c r="AE4" s="760" t="s">
        <v>241</v>
      </c>
      <c r="AF4" s="760" t="s">
        <v>234</v>
      </c>
      <c r="AG4" s="760" t="s">
        <v>240</v>
      </c>
      <c r="AH4" s="760" t="s">
        <v>241</v>
      </c>
      <c r="AI4" s="760" t="s">
        <v>234</v>
      </c>
      <c r="AJ4" s="760" t="s">
        <v>240</v>
      </c>
      <c r="AK4" s="760" t="s">
        <v>241</v>
      </c>
      <c r="AL4" s="760" t="s">
        <v>234</v>
      </c>
      <c r="AM4" s="760" t="s">
        <v>240</v>
      </c>
      <c r="AN4" s="760" t="s">
        <v>241</v>
      </c>
      <c r="AO4" s="760" t="s">
        <v>234</v>
      </c>
      <c r="AP4" s="1111"/>
      <c r="AQ4" s="1111"/>
      <c r="AR4" s="1111"/>
      <c r="AT4" s="57" t="s">
        <v>520</v>
      </c>
    </row>
    <row r="5" spans="1:58" ht="18" customHeight="1">
      <c r="A5" s="427">
        <v>1</v>
      </c>
      <c r="B5" s="428" t="s">
        <v>15</v>
      </c>
      <c r="C5" s="153">
        <v>535</v>
      </c>
      <c r="D5" s="153">
        <v>374</v>
      </c>
      <c r="E5" s="153">
        <f>SUM(C5:D5)</f>
        <v>909</v>
      </c>
      <c r="F5" s="153">
        <v>529</v>
      </c>
      <c r="G5" s="153">
        <v>373</v>
      </c>
      <c r="H5" s="153">
        <f>SUM(F5:G5)</f>
        <v>902</v>
      </c>
      <c r="I5" s="153">
        <v>389</v>
      </c>
      <c r="J5" s="153">
        <v>267</v>
      </c>
      <c r="K5" s="153">
        <f>SUM(I5:J5)</f>
        <v>656</v>
      </c>
      <c r="L5" s="153">
        <v>367</v>
      </c>
      <c r="M5" s="153">
        <v>253</v>
      </c>
      <c r="N5" s="153">
        <f>SUM(L5:M5)</f>
        <v>620</v>
      </c>
      <c r="O5" s="153">
        <v>406</v>
      </c>
      <c r="P5" s="153">
        <v>273</v>
      </c>
      <c r="Q5" s="153">
        <f>SUM(O5:P5)</f>
        <v>679</v>
      </c>
      <c r="R5" s="153">
        <v>438</v>
      </c>
      <c r="S5" s="153">
        <v>328</v>
      </c>
      <c r="T5" s="153">
        <f>SUM(R5:S5)</f>
        <v>766</v>
      </c>
      <c r="U5" s="153">
        <v>420</v>
      </c>
      <c r="V5" s="153">
        <v>244</v>
      </c>
      <c r="W5" s="153">
        <f>SUM(U5:V5)</f>
        <v>664</v>
      </c>
      <c r="X5" s="153">
        <v>465</v>
      </c>
      <c r="Y5" s="153">
        <v>265</v>
      </c>
      <c r="Z5" s="153">
        <f t="shared" ref="Z5:Z27" si="0">SUM(X5:Y5)</f>
        <v>730</v>
      </c>
      <c r="AA5" s="153">
        <v>387</v>
      </c>
      <c r="AB5" s="153">
        <v>239</v>
      </c>
      <c r="AC5" s="153">
        <f t="shared" ref="AC5:AC27" si="1">SUM(AA5:AB5)</f>
        <v>626</v>
      </c>
      <c r="AD5" s="153">
        <v>454</v>
      </c>
      <c r="AE5" s="153">
        <v>263</v>
      </c>
      <c r="AF5" s="153">
        <f t="shared" ref="AF5:AF27" si="2">SUM(AD5:AE5)</f>
        <v>717</v>
      </c>
      <c r="AG5" s="153">
        <v>465</v>
      </c>
      <c r="AH5" s="153">
        <v>321</v>
      </c>
      <c r="AI5" s="153">
        <f t="shared" ref="AI5:AI27" si="3">SUM(AG5:AH5)</f>
        <v>786</v>
      </c>
      <c r="AJ5" s="153">
        <v>492</v>
      </c>
      <c r="AK5" s="153">
        <v>318</v>
      </c>
      <c r="AL5" s="153">
        <f t="shared" ref="AL5:AL27" si="4">SUM(AJ5:AK5)</f>
        <v>810</v>
      </c>
      <c r="AM5" s="41">
        <f t="shared" ref="AM5:AM27" si="5">C5+F5+I5+L5+O5+R5+U5+X5+AA5+AD5+AG5+AJ5</f>
        <v>5347</v>
      </c>
      <c r="AN5" s="41">
        <f t="shared" ref="AN5:AN27" si="6">D5+G5+J5+M5+P5+S5+V5+Y5+AB5+AE5+AH5+AK5</f>
        <v>3518</v>
      </c>
      <c r="AO5" s="41">
        <f t="shared" ref="AO5:AO27" si="7">E5+H5+K5+N5+Q5+T5+W5+Z5+AC5+AF5+AI5+AL5</f>
        <v>8865</v>
      </c>
      <c r="AP5" s="401" t="str">
        <f>IF(AM5=Death!Y400,"TRUE","FALSE")</f>
        <v>TRUE</v>
      </c>
      <c r="AQ5" s="401" t="str">
        <f>IF(AN5=Death!Z400,"TRUE","FALSE")</f>
        <v>TRUE</v>
      </c>
      <c r="AR5" s="401" t="str">
        <f>IF(AO5=Death!AA400,"TRUE","FALSE")</f>
        <v>TRUE</v>
      </c>
      <c r="AT5" s="1497" t="s">
        <v>280</v>
      </c>
      <c r="AU5" s="1500" t="s">
        <v>219</v>
      </c>
      <c r="AV5" s="1503" t="s">
        <v>257</v>
      </c>
      <c r="AW5" s="1503"/>
      <c r="AX5" s="1503"/>
      <c r="AY5" s="1503"/>
      <c r="AZ5" s="1503"/>
      <c r="BA5" s="1503"/>
      <c r="BB5" s="1503"/>
      <c r="BC5" s="1503"/>
      <c r="BD5" s="1504"/>
    </row>
    <row r="6" spans="1:58" ht="18" customHeight="1">
      <c r="A6" s="427">
        <v>2</v>
      </c>
      <c r="B6" s="428" t="s">
        <v>20</v>
      </c>
      <c r="C6" s="153">
        <v>209</v>
      </c>
      <c r="D6" s="153">
        <v>161</v>
      </c>
      <c r="E6" s="153">
        <f t="shared" ref="E6:E27" si="8">SUM(C6:D6)</f>
        <v>370</v>
      </c>
      <c r="F6" s="153">
        <v>222</v>
      </c>
      <c r="G6" s="153">
        <v>126</v>
      </c>
      <c r="H6" s="153">
        <f t="shared" ref="H6:H27" si="9">SUM(F6:G6)</f>
        <v>348</v>
      </c>
      <c r="I6" s="153">
        <v>139</v>
      </c>
      <c r="J6" s="153">
        <v>77</v>
      </c>
      <c r="K6" s="153">
        <f t="shared" ref="K6:K27" si="10">SUM(I6:J6)</f>
        <v>216</v>
      </c>
      <c r="L6" s="153">
        <v>115</v>
      </c>
      <c r="M6" s="153">
        <v>81</v>
      </c>
      <c r="N6" s="153">
        <f t="shared" ref="N6:N27" si="11">SUM(L6:M6)</f>
        <v>196</v>
      </c>
      <c r="O6" s="153">
        <v>150</v>
      </c>
      <c r="P6" s="153">
        <v>100</v>
      </c>
      <c r="Q6" s="153">
        <f t="shared" ref="Q6:Q27" si="12">SUM(O6:P6)</f>
        <v>250</v>
      </c>
      <c r="R6" s="153">
        <v>142</v>
      </c>
      <c r="S6" s="153">
        <v>106</v>
      </c>
      <c r="T6" s="153">
        <f t="shared" ref="T6:T27" si="13">SUM(R6:S6)</f>
        <v>248</v>
      </c>
      <c r="U6" s="153">
        <v>130</v>
      </c>
      <c r="V6" s="153">
        <v>85</v>
      </c>
      <c r="W6" s="153">
        <f t="shared" ref="W6:W27" si="14">SUM(U6:V6)</f>
        <v>215</v>
      </c>
      <c r="X6" s="153">
        <v>147</v>
      </c>
      <c r="Y6" s="153">
        <v>91</v>
      </c>
      <c r="Z6" s="153">
        <f t="shared" si="0"/>
        <v>238</v>
      </c>
      <c r="AA6" s="153">
        <v>150</v>
      </c>
      <c r="AB6" s="153">
        <v>86</v>
      </c>
      <c r="AC6" s="153">
        <f t="shared" si="1"/>
        <v>236</v>
      </c>
      <c r="AD6" s="153">
        <v>139</v>
      </c>
      <c r="AE6" s="153">
        <v>98</v>
      </c>
      <c r="AF6" s="153">
        <f t="shared" si="2"/>
        <v>237</v>
      </c>
      <c r="AG6" s="153">
        <v>143</v>
      </c>
      <c r="AH6" s="153">
        <v>113</v>
      </c>
      <c r="AI6" s="153">
        <f t="shared" si="3"/>
        <v>256</v>
      </c>
      <c r="AJ6" s="153">
        <v>167</v>
      </c>
      <c r="AK6" s="153">
        <v>102</v>
      </c>
      <c r="AL6" s="153">
        <f t="shared" si="4"/>
        <v>269</v>
      </c>
      <c r="AM6" s="41">
        <f t="shared" si="5"/>
        <v>1853</v>
      </c>
      <c r="AN6" s="41">
        <f t="shared" si="6"/>
        <v>1226</v>
      </c>
      <c r="AO6" s="41">
        <f t="shared" si="7"/>
        <v>3079</v>
      </c>
      <c r="AP6" s="401" t="str">
        <f>IF(AM6=Death!Y401,"TRUE","FALSE")</f>
        <v>TRUE</v>
      </c>
      <c r="AQ6" s="401" t="str">
        <f>IF(AN6=Death!Z401,"TRUE","FALSE")</f>
        <v>TRUE</v>
      </c>
      <c r="AR6" s="401" t="str">
        <f>IF(AO6=Death!AA401,"TRUE","FALSE")</f>
        <v>TRUE</v>
      </c>
      <c r="AT6" s="1498"/>
      <c r="AU6" s="1501"/>
      <c r="AV6" s="1505" t="s">
        <v>222</v>
      </c>
      <c r="AW6" s="1505"/>
      <c r="AX6" s="1505"/>
      <c r="AY6" s="1505" t="s">
        <v>221</v>
      </c>
      <c r="AZ6" s="1505"/>
      <c r="BA6" s="1505"/>
      <c r="BB6" s="1505" t="s">
        <v>6</v>
      </c>
      <c r="BC6" s="1505"/>
      <c r="BD6" s="1506"/>
    </row>
    <row r="7" spans="1:58" ht="18" customHeight="1">
      <c r="A7" s="427">
        <v>3</v>
      </c>
      <c r="B7" s="428" t="s">
        <v>21</v>
      </c>
      <c r="C7" s="153">
        <v>534</v>
      </c>
      <c r="D7" s="153">
        <v>301</v>
      </c>
      <c r="E7" s="153">
        <f t="shared" si="8"/>
        <v>835</v>
      </c>
      <c r="F7" s="153">
        <v>446</v>
      </c>
      <c r="G7" s="153">
        <v>309</v>
      </c>
      <c r="H7" s="153">
        <f t="shared" si="9"/>
        <v>755</v>
      </c>
      <c r="I7" s="153">
        <v>367</v>
      </c>
      <c r="J7" s="153">
        <v>228</v>
      </c>
      <c r="K7" s="153">
        <f t="shared" si="10"/>
        <v>595</v>
      </c>
      <c r="L7" s="153">
        <v>306</v>
      </c>
      <c r="M7" s="153">
        <v>208</v>
      </c>
      <c r="N7" s="153">
        <f t="shared" si="11"/>
        <v>514</v>
      </c>
      <c r="O7" s="153">
        <v>358</v>
      </c>
      <c r="P7" s="153">
        <v>242</v>
      </c>
      <c r="Q7" s="153">
        <f t="shared" si="12"/>
        <v>600</v>
      </c>
      <c r="R7" s="153">
        <v>307</v>
      </c>
      <c r="S7" s="153">
        <v>184</v>
      </c>
      <c r="T7" s="153">
        <f t="shared" si="13"/>
        <v>491</v>
      </c>
      <c r="U7" s="153">
        <v>316</v>
      </c>
      <c r="V7" s="153">
        <v>211</v>
      </c>
      <c r="W7" s="153">
        <f t="shared" si="14"/>
        <v>527</v>
      </c>
      <c r="X7" s="153">
        <v>366</v>
      </c>
      <c r="Y7" s="153">
        <v>238</v>
      </c>
      <c r="Z7" s="153">
        <f t="shared" si="0"/>
        <v>604</v>
      </c>
      <c r="AA7" s="153">
        <v>305</v>
      </c>
      <c r="AB7" s="153">
        <v>230</v>
      </c>
      <c r="AC7" s="153">
        <f t="shared" si="1"/>
        <v>535</v>
      </c>
      <c r="AD7" s="153">
        <v>303</v>
      </c>
      <c r="AE7" s="153">
        <v>187</v>
      </c>
      <c r="AF7" s="153">
        <f t="shared" si="2"/>
        <v>490</v>
      </c>
      <c r="AG7" s="153">
        <v>370</v>
      </c>
      <c r="AH7" s="153">
        <v>226</v>
      </c>
      <c r="AI7" s="153">
        <f t="shared" si="3"/>
        <v>596</v>
      </c>
      <c r="AJ7" s="153">
        <v>422</v>
      </c>
      <c r="AK7" s="153">
        <v>236</v>
      </c>
      <c r="AL7" s="153">
        <f t="shared" si="4"/>
        <v>658</v>
      </c>
      <c r="AM7" s="41">
        <f t="shared" si="5"/>
        <v>4400</v>
      </c>
      <c r="AN7" s="41">
        <f t="shared" si="6"/>
        <v>2800</v>
      </c>
      <c r="AO7" s="41">
        <f t="shared" si="7"/>
        <v>7200</v>
      </c>
      <c r="AP7" s="401" t="str">
        <f>IF(AM7=Death!Y402,"TRUE","FALSE")</f>
        <v>TRUE</v>
      </c>
      <c r="AQ7" s="401" t="str">
        <f>IF(AN7=Death!Z402,"TRUE","FALSE")</f>
        <v>TRUE</v>
      </c>
      <c r="AR7" s="401" t="str">
        <f>IF(AO7=Death!AA402,"TRUE","FALSE")</f>
        <v>TRUE</v>
      </c>
      <c r="AT7" s="1499"/>
      <c r="AU7" s="1502"/>
      <c r="AV7" s="1128" t="s">
        <v>10</v>
      </c>
      <c r="AW7" s="1128" t="s">
        <v>11</v>
      </c>
      <c r="AX7" s="1128" t="s">
        <v>6</v>
      </c>
      <c r="AY7" s="1128" t="s">
        <v>10</v>
      </c>
      <c r="AZ7" s="1128" t="s">
        <v>11</v>
      </c>
      <c r="BA7" s="1128" t="s">
        <v>6</v>
      </c>
      <c r="BB7" s="1128" t="s">
        <v>10</v>
      </c>
      <c r="BC7" s="1128" t="s">
        <v>11</v>
      </c>
      <c r="BD7" s="1129" t="s">
        <v>6</v>
      </c>
    </row>
    <row r="8" spans="1:58" ht="18" customHeight="1">
      <c r="A8" s="427">
        <v>4</v>
      </c>
      <c r="B8" s="428" t="s">
        <v>25</v>
      </c>
      <c r="C8" s="153">
        <v>189</v>
      </c>
      <c r="D8" s="153">
        <v>136</v>
      </c>
      <c r="E8" s="153">
        <f t="shared" si="8"/>
        <v>325</v>
      </c>
      <c r="F8" s="153">
        <v>167</v>
      </c>
      <c r="G8" s="153">
        <v>132</v>
      </c>
      <c r="H8" s="153">
        <f t="shared" si="9"/>
        <v>299</v>
      </c>
      <c r="I8" s="153">
        <v>134</v>
      </c>
      <c r="J8" s="153">
        <v>109</v>
      </c>
      <c r="K8" s="153">
        <f t="shared" si="10"/>
        <v>243</v>
      </c>
      <c r="L8" s="153">
        <v>127</v>
      </c>
      <c r="M8" s="153">
        <v>88</v>
      </c>
      <c r="N8" s="153">
        <f t="shared" si="11"/>
        <v>215</v>
      </c>
      <c r="O8" s="153">
        <v>111</v>
      </c>
      <c r="P8" s="153">
        <v>89</v>
      </c>
      <c r="Q8" s="153">
        <f t="shared" si="12"/>
        <v>200</v>
      </c>
      <c r="R8" s="153">
        <v>97</v>
      </c>
      <c r="S8" s="153">
        <v>76</v>
      </c>
      <c r="T8" s="153">
        <f t="shared" si="13"/>
        <v>173</v>
      </c>
      <c r="U8" s="153">
        <v>133</v>
      </c>
      <c r="V8" s="153">
        <v>87</v>
      </c>
      <c r="W8" s="153">
        <f t="shared" si="14"/>
        <v>220</v>
      </c>
      <c r="X8" s="153">
        <v>137</v>
      </c>
      <c r="Y8" s="153">
        <v>89</v>
      </c>
      <c r="Z8" s="153">
        <f t="shared" si="0"/>
        <v>226</v>
      </c>
      <c r="AA8" s="153">
        <v>118</v>
      </c>
      <c r="AB8" s="153">
        <v>77</v>
      </c>
      <c r="AC8" s="153">
        <f t="shared" si="1"/>
        <v>195</v>
      </c>
      <c r="AD8" s="153">
        <v>133</v>
      </c>
      <c r="AE8" s="153">
        <v>89</v>
      </c>
      <c r="AF8" s="153">
        <f t="shared" si="2"/>
        <v>222</v>
      </c>
      <c r="AG8" s="153">
        <v>151</v>
      </c>
      <c r="AH8" s="153">
        <v>85</v>
      </c>
      <c r="AI8" s="153">
        <f t="shared" si="3"/>
        <v>236</v>
      </c>
      <c r="AJ8" s="153">
        <v>138</v>
      </c>
      <c r="AK8" s="153">
        <v>116</v>
      </c>
      <c r="AL8" s="153">
        <f t="shared" si="4"/>
        <v>254</v>
      </c>
      <c r="AM8" s="41">
        <f t="shared" si="5"/>
        <v>1635</v>
      </c>
      <c r="AN8" s="41">
        <f t="shared" si="6"/>
        <v>1173</v>
      </c>
      <c r="AO8" s="41">
        <f t="shared" si="7"/>
        <v>2808</v>
      </c>
      <c r="AP8" s="401" t="str">
        <f>IF(AM8=Death!Y403,"TRUE","FALSE")</f>
        <v>TRUE</v>
      </c>
      <c r="AQ8" s="401" t="str">
        <f>IF(AN8=Death!Z403,"TRUE","FALSE")</f>
        <v>TRUE</v>
      </c>
      <c r="AR8" s="401" t="str">
        <f>IF(AO8=Death!AA403,"TRUE","FALSE")</f>
        <v>TRUE</v>
      </c>
      <c r="AT8" s="44">
        <v>1</v>
      </c>
      <c r="AU8" s="47" t="s">
        <v>206</v>
      </c>
      <c r="AV8" s="45">
        <f>C28</f>
        <v>7640</v>
      </c>
      <c r="AW8" s="45">
        <f>D28</f>
        <v>5393</v>
      </c>
      <c r="AX8" s="45">
        <f>AV8+AW8</f>
        <v>13033</v>
      </c>
      <c r="AY8" s="42">
        <f>C57</f>
        <v>5816</v>
      </c>
      <c r="AZ8" s="42">
        <f>D57</f>
        <v>3952</v>
      </c>
      <c r="BA8" s="42">
        <f>AY8+AZ8</f>
        <v>9768</v>
      </c>
      <c r="BB8" s="45">
        <f>AV8+AY8</f>
        <v>13456</v>
      </c>
      <c r="BC8" s="45">
        <f>AW8+AZ8</f>
        <v>9345</v>
      </c>
      <c r="BD8" s="46">
        <f>BB8+BC8</f>
        <v>22801</v>
      </c>
      <c r="BE8" s="281"/>
      <c r="BF8" s="281"/>
    </row>
    <row r="9" spans="1:58" ht="18" customHeight="1">
      <c r="A9" s="427">
        <v>5</v>
      </c>
      <c r="B9" s="428" t="s">
        <v>27</v>
      </c>
      <c r="C9" s="153">
        <v>272</v>
      </c>
      <c r="D9" s="153">
        <v>200</v>
      </c>
      <c r="E9" s="153">
        <f t="shared" si="8"/>
        <v>472</v>
      </c>
      <c r="F9" s="153">
        <v>245</v>
      </c>
      <c r="G9" s="153">
        <v>181</v>
      </c>
      <c r="H9" s="153">
        <f t="shared" si="9"/>
        <v>426</v>
      </c>
      <c r="I9" s="153">
        <v>184</v>
      </c>
      <c r="J9" s="153">
        <v>124</v>
      </c>
      <c r="K9" s="153">
        <f t="shared" si="10"/>
        <v>308</v>
      </c>
      <c r="L9" s="153">
        <v>189</v>
      </c>
      <c r="M9" s="153">
        <v>122</v>
      </c>
      <c r="N9" s="153">
        <f t="shared" si="11"/>
        <v>311</v>
      </c>
      <c r="O9" s="153">
        <v>222</v>
      </c>
      <c r="P9" s="153">
        <v>129</v>
      </c>
      <c r="Q9" s="153">
        <f t="shared" si="12"/>
        <v>351</v>
      </c>
      <c r="R9" s="153">
        <v>186</v>
      </c>
      <c r="S9" s="153">
        <v>118</v>
      </c>
      <c r="T9" s="153">
        <f t="shared" si="13"/>
        <v>304</v>
      </c>
      <c r="U9" s="153">
        <v>164</v>
      </c>
      <c r="V9" s="153">
        <v>124</v>
      </c>
      <c r="W9" s="153">
        <f t="shared" si="14"/>
        <v>288</v>
      </c>
      <c r="X9" s="153">
        <v>194</v>
      </c>
      <c r="Y9" s="153">
        <v>146</v>
      </c>
      <c r="Z9" s="153">
        <f t="shared" si="0"/>
        <v>340</v>
      </c>
      <c r="AA9" s="153">
        <v>275</v>
      </c>
      <c r="AB9" s="153">
        <v>179</v>
      </c>
      <c r="AC9" s="153">
        <f t="shared" si="1"/>
        <v>454</v>
      </c>
      <c r="AD9" s="153">
        <v>200</v>
      </c>
      <c r="AE9" s="153">
        <v>132</v>
      </c>
      <c r="AF9" s="153">
        <f t="shared" si="2"/>
        <v>332</v>
      </c>
      <c r="AG9" s="153">
        <v>222</v>
      </c>
      <c r="AH9" s="153">
        <v>163</v>
      </c>
      <c r="AI9" s="153">
        <f t="shared" si="3"/>
        <v>385</v>
      </c>
      <c r="AJ9" s="153">
        <v>260</v>
      </c>
      <c r="AK9" s="153">
        <v>185</v>
      </c>
      <c r="AL9" s="153">
        <f t="shared" si="4"/>
        <v>445</v>
      </c>
      <c r="AM9" s="41">
        <f t="shared" si="5"/>
        <v>2613</v>
      </c>
      <c r="AN9" s="41">
        <f t="shared" si="6"/>
        <v>1803</v>
      </c>
      <c r="AO9" s="41">
        <f t="shared" si="7"/>
        <v>4416</v>
      </c>
      <c r="AP9" s="401" t="str">
        <f>IF(AM9=Death!Y404,"TRUE","FALSE")</f>
        <v>TRUE</v>
      </c>
      <c r="AQ9" s="401" t="str">
        <f>IF(AN9=Death!Z404,"TRUE","FALSE")</f>
        <v>TRUE</v>
      </c>
      <c r="AR9" s="401" t="str">
        <f>IF(AO9=Death!AA404,"TRUE","FALSE")</f>
        <v>TRUE</v>
      </c>
      <c r="AT9" s="44">
        <v>2</v>
      </c>
      <c r="AU9" s="47" t="s">
        <v>207</v>
      </c>
      <c r="AV9" s="45">
        <f>F28</f>
        <v>7258</v>
      </c>
      <c r="AW9" s="45">
        <f>G28</f>
        <v>5302</v>
      </c>
      <c r="AX9" s="45">
        <f t="shared" ref="AX9:AX16" si="15">AV9+AW9</f>
        <v>12560</v>
      </c>
      <c r="AY9" s="42">
        <f>F57</f>
        <v>5680</v>
      </c>
      <c r="AZ9" s="42">
        <f>G57</f>
        <v>3754</v>
      </c>
      <c r="BA9" s="42">
        <f t="shared" ref="BA9:BA16" si="16">AY9+AZ9</f>
        <v>9434</v>
      </c>
      <c r="BB9" s="45">
        <f t="shared" ref="BB9:BC16" si="17">AV9+AY9</f>
        <v>12938</v>
      </c>
      <c r="BC9" s="45">
        <f t="shared" si="17"/>
        <v>9056</v>
      </c>
      <c r="BD9" s="46">
        <f t="shared" ref="BD9:BD16" si="18">BB9+BC9</f>
        <v>21994</v>
      </c>
      <c r="BE9" s="281"/>
      <c r="BF9" s="281"/>
    </row>
    <row r="10" spans="1:58" ht="18" customHeight="1">
      <c r="A10" s="427">
        <v>6</v>
      </c>
      <c r="B10" s="428" t="s">
        <v>29</v>
      </c>
      <c r="C10" s="153">
        <v>198</v>
      </c>
      <c r="D10" s="153">
        <v>161</v>
      </c>
      <c r="E10" s="153">
        <f t="shared" si="8"/>
        <v>359</v>
      </c>
      <c r="F10" s="153">
        <v>204</v>
      </c>
      <c r="G10" s="153">
        <v>123</v>
      </c>
      <c r="H10" s="153">
        <f t="shared" si="9"/>
        <v>327</v>
      </c>
      <c r="I10" s="153">
        <v>154</v>
      </c>
      <c r="J10" s="153">
        <v>103</v>
      </c>
      <c r="K10" s="153">
        <f t="shared" si="10"/>
        <v>257</v>
      </c>
      <c r="L10" s="153">
        <v>119</v>
      </c>
      <c r="M10" s="153">
        <v>77</v>
      </c>
      <c r="N10" s="153">
        <f t="shared" si="11"/>
        <v>196</v>
      </c>
      <c r="O10" s="153">
        <v>138</v>
      </c>
      <c r="P10" s="153">
        <v>94</v>
      </c>
      <c r="Q10" s="153">
        <f t="shared" si="12"/>
        <v>232</v>
      </c>
      <c r="R10" s="153">
        <v>167</v>
      </c>
      <c r="S10" s="153">
        <v>112</v>
      </c>
      <c r="T10" s="153">
        <f t="shared" si="13"/>
        <v>279</v>
      </c>
      <c r="U10" s="153">
        <v>116</v>
      </c>
      <c r="V10" s="153">
        <v>92</v>
      </c>
      <c r="W10" s="153">
        <f t="shared" si="14"/>
        <v>208</v>
      </c>
      <c r="X10" s="153">
        <v>158</v>
      </c>
      <c r="Y10" s="153">
        <v>92</v>
      </c>
      <c r="Z10" s="153">
        <f t="shared" si="0"/>
        <v>250</v>
      </c>
      <c r="AA10" s="153">
        <v>132</v>
      </c>
      <c r="AB10" s="153">
        <v>89</v>
      </c>
      <c r="AC10" s="153">
        <f t="shared" si="1"/>
        <v>221</v>
      </c>
      <c r="AD10" s="153">
        <v>126</v>
      </c>
      <c r="AE10" s="153">
        <v>101</v>
      </c>
      <c r="AF10" s="153">
        <f t="shared" si="2"/>
        <v>227</v>
      </c>
      <c r="AG10" s="153">
        <v>152</v>
      </c>
      <c r="AH10" s="153">
        <v>104</v>
      </c>
      <c r="AI10" s="153">
        <f t="shared" si="3"/>
        <v>256</v>
      </c>
      <c r="AJ10" s="153">
        <v>156</v>
      </c>
      <c r="AK10" s="153">
        <v>91</v>
      </c>
      <c r="AL10" s="153">
        <f t="shared" si="4"/>
        <v>247</v>
      </c>
      <c r="AM10" s="41">
        <f t="shared" si="5"/>
        <v>1820</v>
      </c>
      <c r="AN10" s="41">
        <f t="shared" si="6"/>
        <v>1239</v>
      </c>
      <c r="AO10" s="41">
        <f t="shared" si="7"/>
        <v>3059</v>
      </c>
      <c r="AP10" s="401" t="str">
        <f>IF(AM10=Death!Y405,"TRUE","FALSE")</f>
        <v>TRUE</v>
      </c>
      <c r="AQ10" s="401" t="str">
        <f>IF(AN10=Death!Z405,"TRUE","FALSE")</f>
        <v>TRUE</v>
      </c>
      <c r="AR10" s="401" t="str">
        <f>IF(AO10=Death!AA405,"TRUE","FALSE")</f>
        <v>TRUE</v>
      </c>
      <c r="AT10" s="44">
        <v>3</v>
      </c>
      <c r="AU10" s="47" t="s">
        <v>208</v>
      </c>
      <c r="AV10" s="45">
        <f>I28</f>
        <v>5788</v>
      </c>
      <c r="AW10" s="45">
        <f>J28</f>
        <v>4070</v>
      </c>
      <c r="AX10" s="45">
        <f t="shared" si="15"/>
        <v>9858</v>
      </c>
      <c r="AY10" s="42">
        <f>I57</f>
        <v>5319</v>
      </c>
      <c r="AZ10" s="42">
        <f>J57</f>
        <v>3361</v>
      </c>
      <c r="BA10" s="42">
        <f t="shared" si="16"/>
        <v>8680</v>
      </c>
      <c r="BB10" s="45">
        <f t="shared" si="17"/>
        <v>11107</v>
      </c>
      <c r="BC10" s="45">
        <f t="shared" si="17"/>
        <v>7431</v>
      </c>
      <c r="BD10" s="46">
        <f t="shared" si="18"/>
        <v>18538</v>
      </c>
      <c r="BE10" s="281"/>
      <c r="BF10" s="281"/>
    </row>
    <row r="11" spans="1:58" ht="18" customHeight="1">
      <c r="A11" s="427">
        <v>7</v>
      </c>
      <c r="B11" s="428" t="s">
        <v>141</v>
      </c>
      <c r="C11" s="153">
        <v>264</v>
      </c>
      <c r="D11" s="153">
        <v>143</v>
      </c>
      <c r="E11" s="153">
        <f t="shared" si="8"/>
        <v>407</v>
      </c>
      <c r="F11" s="153">
        <v>274</v>
      </c>
      <c r="G11" s="153">
        <v>183</v>
      </c>
      <c r="H11" s="153">
        <f t="shared" si="9"/>
        <v>457</v>
      </c>
      <c r="I11" s="153">
        <v>198</v>
      </c>
      <c r="J11" s="153">
        <v>132</v>
      </c>
      <c r="K11" s="153">
        <f t="shared" si="10"/>
        <v>330</v>
      </c>
      <c r="L11" s="153">
        <v>184</v>
      </c>
      <c r="M11" s="153">
        <v>119</v>
      </c>
      <c r="N11" s="153">
        <f t="shared" si="11"/>
        <v>303</v>
      </c>
      <c r="O11" s="153">
        <v>204</v>
      </c>
      <c r="P11" s="153">
        <v>109</v>
      </c>
      <c r="Q11" s="153">
        <f t="shared" si="12"/>
        <v>313</v>
      </c>
      <c r="R11" s="153">
        <v>181</v>
      </c>
      <c r="S11" s="153">
        <v>122</v>
      </c>
      <c r="T11" s="153">
        <f t="shared" si="13"/>
        <v>303</v>
      </c>
      <c r="U11" s="153">
        <v>179</v>
      </c>
      <c r="V11" s="153">
        <v>131</v>
      </c>
      <c r="W11" s="153">
        <f t="shared" si="14"/>
        <v>310</v>
      </c>
      <c r="X11" s="153">
        <v>230</v>
      </c>
      <c r="Y11" s="153">
        <v>140</v>
      </c>
      <c r="Z11" s="153">
        <f t="shared" si="0"/>
        <v>370</v>
      </c>
      <c r="AA11" s="153">
        <v>182</v>
      </c>
      <c r="AB11" s="153">
        <v>122</v>
      </c>
      <c r="AC11" s="153">
        <f t="shared" si="1"/>
        <v>304</v>
      </c>
      <c r="AD11" s="153">
        <v>156</v>
      </c>
      <c r="AE11" s="153">
        <v>123</v>
      </c>
      <c r="AF11" s="153">
        <f t="shared" si="2"/>
        <v>279</v>
      </c>
      <c r="AG11" s="153">
        <v>192</v>
      </c>
      <c r="AH11" s="153">
        <v>128</v>
      </c>
      <c r="AI11" s="153">
        <f t="shared" si="3"/>
        <v>320</v>
      </c>
      <c r="AJ11" s="153">
        <v>213</v>
      </c>
      <c r="AK11" s="153">
        <v>173</v>
      </c>
      <c r="AL11" s="153">
        <f t="shared" si="4"/>
        <v>386</v>
      </c>
      <c r="AM11" s="41">
        <f t="shared" si="5"/>
        <v>2457</v>
      </c>
      <c r="AN11" s="41">
        <f t="shared" si="6"/>
        <v>1625</v>
      </c>
      <c r="AO11" s="41">
        <f t="shared" si="7"/>
        <v>4082</v>
      </c>
      <c r="AP11" s="401" t="str">
        <f>IF(AM11=Death!Y406,"TRUE","FALSE")</f>
        <v>TRUE</v>
      </c>
      <c r="AQ11" s="401" t="str">
        <f>IF(AN11=Death!Z406,"TRUE","FALSE")</f>
        <v>TRUE</v>
      </c>
      <c r="AR11" s="401" t="str">
        <f>IF(AO11=Death!AA406,"TRUE","FALSE")</f>
        <v>TRUE</v>
      </c>
      <c r="AT11" s="44">
        <v>4</v>
      </c>
      <c r="AU11" s="47" t="s">
        <v>209</v>
      </c>
      <c r="AV11" s="42">
        <f>L28</f>
        <v>5597</v>
      </c>
      <c r="AW11" s="42">
        <f>M28</f>
        <v>3862</v>
      </c>
      <c r="AX11" s="45">
        <f t="shared" si="15"/>
        <v>9459</v>
      </c>
      <c r="AY11" s="42">
        <f>L57</f>
        <v>4994</v>
      </c>
      <c r="AZ11" s="42">
        <f>M57</f>
        <v>3440</v>
      </c>
      <c r="BA11" s="42">
        <f t="shared" si="16"/>
        <v>8434</v>
      </c>
      <c r="BB11" s="45">
        <f t="shared" si="17"/>
        <v>10591</v>
      </c>
      <c r="BC11" s="45">
        <f t="shared" si="17"/>
        <v>7302</v>
      </c>
      <c r="BD11" s="46">
        <f t="shared" si="18"/>
        <v>17893</v>
      </c>
      <c r="BE11" s="281"/>
      <c r="BF11" s="281"/>
    </row>
    <row r="12" spans="1:58" ht="18" customHeight="1">
      <c r="A12" s="427">
        <v>8</v>
      </c>
      <c r="B12" s="428" t="s">
        <v>40</v>
      </c>
      <c r="C12" s="153">
        <v>398</v>
      </c>
      <c r="D12" s="153">
        <v>324</v>
      </c>
      <c r="E12" s="153">
        <f t="shared" si="8"/>
        <v>722</v>
      </c>
      <c r="F12" s="153">
        <v>354</v>
      </c>
      <c r="G12" s="153">
        <v>275</v>
      </c>
      <c r="H12" s="153">
        <f t="shared" si="9"/>
        <v>629</v>
      </c>
      <c r="I12" s="153">
        <v>382</v>
      </c>
      <c r="J12" s="153">
        <v>316</v>
      </c>
      <c r="K12" s="153">
        <f t="shared" si="10"/>
        <v>698</v>
      </c>
      <c r="L12" s="153">
        <v>434</v>
      </c>
      <c r="M12" s="153">
        <v>349</v>
      </c>
      <c r="N12" s="153">
        <f t="shared" si="11"/>
        <v>783</v>
      </c>
      <c r="O12" s="153">
        <v>500</v>
      </c>
      <c r="P12" s="153">
        <v>389</v>
      </c>
      <c r="Q12" s="153">
        <f t="shared" si="12"/>
        <v>889</v>
      </c>
      <c r="R12" s="153">
        <v>433</v>
      </c>
      <c r="S12" s="153">
        <v>363</v>
      </c>
      <c r="T12" s="153">
        <f t="shared" si="13"/>
        <v>796</v>
      </c>
      <c r="U12" s="153">
        <v>371</v>
      </c>
      <c r="V12" s="153">
        <v>270</v>
      </c>
      <c r="W12" s="153">
        <f t="shared" si="14"/>
        <v>641</v>
      </c>
      <c r="X12" s="153">
        <v>342</v>
      </c>
      <c r="Y12" s="153">
        <v>247</v>
      </c>
      <c r="Z12" s="153">
        <f t="shared" si="0"/>
        <v>589</v>
      </c>
      <c r="AA12" s="153">
        <v>315</v>
      </c>
      <c r="AB12" s="153">
        <v>249</v>
      </c>
      <c r="AC12" s="153">
        <f t="shared" si="1"/>
        <v>564</v>
      </c>
      <c r="AD12" s="153">
        <v>315</v>
      </c>
      <c r="AE12" s="153">
        <v>280</v>
      </c>
      <c r="AF12" s="153">
        <f t="shared" si="2"/>
        <v>595</v>
      </c>
      <c r="AG12" s="153">
        <v>274</v>
      </c>
      <c r="AH12" s="153">
        <v>173</v>
      </c>
      <c r="AI12" s="153">
        <f t="shared" si="3"/>
        <v>447</v>
      </c>
      <c r="AJ12" s="153">
        <v>329</v>
      </c>
      <c r="AK12" s="153">
        <v>252</v>
      </c>
      <c r="AL12" s="153">
        <f t="shared" si="4"/>
        <v>581</v>
      </c>
      <c r="AM12" s="41">
        <f t="shared" si="5"/>
        <v>4447</v>
      </c>
      <c r="AN12" s="41">
        <f t="shared" si="6"/>
        <v>3487</v>
      </c>
      <c r="AO12" s="41">
        <f t="shared" si="7"/>
        <v>7934</v>
      </c>
      <c r="AP12" s="401" t="str">
        <f>IF(AM12=Death!Y407,"TRUE","FALSE")</f>
        <v>TRUE</v>
      </c>
      <c r="AQ12" s="401" t="str">
        <f>IF(AN12=Death!Z407,"TRUE","FALSE")</f>
        <v>TRUE</v>
      </c>
      <c r="AR12" s="401" t="str">
        <f>IF(AO12=Death!AA407,"TRUE","FALSE")</f>
        <v>TRUE</v>
      </c>
      <c r="AT12" s="44">
        <v>5</v>
      </c>
      <c r="AU12" s="47" t="s">
        <v>210</v>
      </c>
      <c r="AV12" s="42">
        <f>O28</f>
        <v>6163</v>
      </c>
      <c r="AW12" s="42">
        <f>P28</f>
        <v>4319</v>
      </c>
      <c r="AX12" s="45">
        <f t="shared" si="15"/>
        <v>10482</v>
      </c>
      <c r="AY12" s="42">
        <f>O57</f>
        <v>5410</v>
      </c>
      <c r="AZ12" s="42">
        <f>P57</f>
        <v>3957</v>
      </c>
      <c r="BA12" s="42">
        <f t="shared" si="16"/>
        <v>9367</v>
      </c>
      <c r="BB12" s="45">
        <f t="shared" si="17"/>
        <v>11573</v>
      </c>
      <c r="BC12" s="45">
        <f t="shared" si="17"/>
        <v>8276</v>
      </c>
      <c r="BD12" s="46">
        <f t="shared" si="18"/>
        <v>19849</v>
      </c>
      <c r="BE12" s="281"/>
      <c r="BF12" s="281"/>
    </row>
    <row r="13" spans="1:58" ht="18" customHeight="1">
      <c r="A13" s="427">
        <v>9</v>
      </c>
      <c r="B13" s="428" t="s">
        <v>44</v>
      </c>
      <c r="C13" s="153">
        <v>521</v>
      </c>
      <c r="D13" s="153">
        <v>396</v>
      </c>
      <c r="E13" s="153">
        <f t="shared" si="8"/>
        <v>917</v>
      </c>
      <c r="F13" s="153">
        <v>526</v>
      </c>
      <c r="G13" s="153">
        <v>347</v>
      </c>
      <c r="H13" s="153">
        <f t="shared" si="9"/>
        <v>873</v>
      </c>
      <c r="I13" s="153">
        <v>487</v>
      </c>
      <c r="J13" s="153">
        <v>332</v>
      </c>
      <c r="K13" s="153">
        <f t="shared" si="10"/>
        <v>819</v>
      </c>
      <c r="L13" s="153">
        <v>434</v>
      </c>
      <c r="M13" s="153">
        <v>311</v>
      </c>
      <c r="N13" s="153">
        <f t="shared" si="11"/>
        <v>745</v>
      </c>
      <c r="O13" s="153">
        <v>444</v>
      </c>
      <c r="P13" s="153">
        <v>321</v>
      </c>
      <c r="Q13" s="153">
        <f t="shared" si="12"/>
        <v>765</v>
      </c>
      <c r="R13" s="153">
        <v>443</v>
      </c>
      <c r="S13" s="153">
        <v>339</v>
      </c>
      <c r="T13" s="153">
        <f t="shared" si="13"/>
        <v>782</v>
      </c>
      <c r="U13" s="153">
        <v>459</v>
      </c>
      <c r="V13" s="153">
        <v>343</v>
      </c>
      <c r="W13" s="153">
        <f t="shared" si="14"/>
        <v>802</v>
      </c>
      <c r="X13" s="153">
        <v>420</v>
      </c>
      <c r="Y13" s="153">
        <v>352</v>
      </c>
      <c r="Z13" s="153">
        <f t="shared" si="0"/>
        <v>772</v>
      </c>
      <c r="AA13" s="153">
        <v>475</v>
      </c>
      <c r="AB13" s="153">
        <v>365</v>
      </c>
      <c r="AC13" s="153">
        <f t="shared" si="1"/>
        <v>840</v>
      </c>
      <c r="AD13" s="153">
        <v>505</v>
      </c>
      <c r="AE13" s="153">
        <v>390</v>
      </c>
      <c r="AF13" s="153">
        <f t="shared" si="2"/>
        <v>895</v>
      </c>
      <c r="AG13" s="153">
        <v>480</v>
      </c>
      <c r="AH13" s="153">
        <v>368</v>
      </c>
      <c r="AI13" s="153">
        <f t="shared" si="3"/>
        <v>848</v>
      </c>
      <c r="AJ13" s="153">
        <v>534</v>
      </c>
      <c r="AK13" s="153">
        <v>376</v>
      </c>
      <c r="AL13" s="153">
        <f t="shared" si="4"/>
        <v>910</v>
      </c>
      <c r="AM13" s="41">
        <f t="shared" si="5"/>
        <v>5728</v>
      </c>
      <c r="AN13" s="41">
        <f t="shared" si="6"/>
        <v>4240</v>
      </c>
      <c r="AO13" s="41">
        <f t="shared" si="7"/>
        <v>9968</v>
      </c>
      <c r="AP13" s="401" t="str">
        <f>IF(AM13=Death!Y408,"TRUE","FALSE")</f>
        <v>TRUE</v>
      </c>
      <c r="AQ13" s="401" t="str">
        <f>IF(AN13=Death!Z408,"TRUE","FALSE")</f>
        <v>TRUE</v>
      </c>
      <c r="AR13" s="401" t="str">
        <f>IF(AO13=Death!AA408,"TRUE","FALSE")</f>
        <v>TRUE</v>
      </c>
      <c r="AT13" s="44">
        <v>6</v>
      </c>
      <c r="AU13" s="47" t="s">
        <v>211</v>
      </c>
      <c r="AV13" s="42">
        <f>R28</f>
        <v>6140</v>
      </c>
      <c r="AW13" s="42">
        <f>S28</f>
        <v>4452</v>
      </c>
      <c r="AX13" s="45">
        <f t="shared" si="15"/>
        <v>10592</v>
      </c>
      <c r="AY13" s="42">
        <f>R57</f>
        <v>5577</v>
      </c>
      <c r="AZ13" s="42">
        <f>S57</f>
        <v>3572</v>
      </c>
      <c r="BA13" s="42">
        <f t="shared" si="16"/>
        <v>9149</v>
      </c>
      <c r="BB13" s="45">
        <f t="shared" si="17"/>
        <v>11717</v>
      </c>
      <c r="BC13" s="45">
        <f t="shared" si="17"/>
        <v>8024</v>
      </c>
      <c r="BD13" s="46">
        <f t="shared" si="18"/>
        <v>19741</v>
      </c>
      <c r="BE13" s="281"/>
      <c r="BF13" s="281"/>
    </row>
    <row r="14" spans="1:58" ht="18" customHeight="1">
      <c r="A14" s="427">
        <v>10</v>
      </c>
      <c r="B14" s="428" t="s">
        <v>51</v>
      </c>
      <c r="C14" s="153">
        <v>504</v>
      </c>
      <c r="D14" s="153">
        <v>371</v>
      </c>
      <c r="E14" s="153">
        <f t="shared" si="8"/>
        <v>875</v>
      </c>
      <c r="F14" s="153">
        <v>497</v>
      </c>
      <c r="G14" s="153">
        <v>378</v>
      </c>
      <c r="H14" s="153">
        <f t="shared" si="9"/>
        <v>875</v>
      </c>
      <c r="I14" s="153">
        <v>378</v>
      </c>
      <c r="J14" s="153">
        <v>281</v>
      </c>
      <c r="K14" s="153">
        <f t="shared" si="10"/>
        <v>659</v>
      </c>
      <c r="L14" s="153">
        <v>395</v>
      </c>
      <c r="M14" s="153">
        <v>244</v>
      </c>
      <c r="N14" s="153">
        <f t="shared" si="11"/>
        <v>639</v>
      </c>
      <c r="O14" s="153">
        <v>376</v>
      </c>
      <c r="P14" s="153">
        <v>312</v>
      </c>
      <c r="Q14" s="153">
        <f t="shared" si="12"/>
        <v>688</v>
      </c>
      <c r="R14" s="153">
        <v>371</v>
      </c>
      <c r="S14" s="153">
        <v>278</v>
      </c>
      <c r="T14" s="153">
        <f t="shared" si="13"/>
        <v>649</v>
      </c>
      <c r="U14" s="153">
        <v>349</v>
      </c>
      <c r="V14" s="153">
        <v>241</v>
      </c>
      <c r="W14" s="153">
        <f t="shared" si="14"/>
        <v>590</v>
      </c>
      <c r="X14" s="153">
        <v>349</v>
      </c>
      <c r="Y14" s="153">
        <v>245</v>
      </c>
      <c r="Z14" s="153">
        <f t="shared" si="0"/>
        <v>594</v>
      </c>
      <c r="AA14" s="153">
        <v>366</v>
      </c>
      <c r="AB14" s="153">
        <v>243</v>
      </c>
      <c r="AC14" s="153">
        <f t="shared" si="1"/>
        <v>609</v>
      </c>
      <c r="AD14" s="153">
        <v>412</v>
      </c>
      <c r="AE14" s="153">
        <v>236</v>
      </c>
      <c r="AF14" s="153">
        <f t="shared" si="2"/>
        <v>648</v>
      </c>
      <c r="AG14" s="153">
        <v>418</v>
      </c>
      <c r="AH14" s="153">
        <v>280</v>
      </c>
      <c r="AI14" s="153">
        <f t="shared" si="3"/>
        <v>698</v>
      </c>
      <c r="AJ14" s="153">
        <v>471</v>
      </c>
      <c r="AK14" s="153">
        <v>347</v>
      </c>
      <c r="AL14" s="153">
        <f t="shared" si="4"/>
        <v>818</v>
      </c>
      <c r="AM14" s="41">
        <f t="shared" si="5"/>
        <v>4886</v>
      </c>
      <c r="AN14" s="41">
        <f t="shared" si="6"/>
        <v>3456</v>
      </c>
      <c r="AO14" s="41">
        <f t="shared" si="7"/>
        <v>8342</v>
      </c>
      <c r="AP14" s="401" t="str">
        <f>IF(AM14=Death!Y409,"TRUE","FALSE")</f>
        <v>TRUE</v>
      </c>
      <c r="AQ14" s="401" t="str">
        <f>IF(AN14=Death!Z409,"TRUE","FALSE")</f>
        <v>TRUE</v>
      </c>
      <c r="AR14" s="401" t="str">
        <f>IF(AO14=Death!AA409,"TRUE","FALSE")</f>
        <v>TRUE</v>
      </c>
      <c r="AT14" s="44">
        <v>7</v>
      </c>
      <c r="AU14" s="47" t="s">
        <v>212</v>
      </c>
      <c r="AV14" s="42">
        <f>U28</f>
        <v>5760</v>
      </c>
      <c r="AW14" s="42">
        <f>V28</f>
        <v>3840</v>
      </c>
      <c r="AX14" s="45">
        <f t="shared" si="15"/>
        <v>9600</v>
      </c>
      <c r="AY14" s="42">
        <f>U57</f>
        <v>4951</v>
      </c>
      <c r="AZ14" s="42">
        <f>V57</f>
        <v>3125</v>
      </c>
      <c r="BA14" s="42">
        <f t="shared" si="16"/>
        <v>8076</v>
      </c>
      <c r="BB14" s="45">
        <f t="shared" si="17"/>
        <v>10711</v>
      </c>
      <c r="BC14" s="45">
        <f t="shared" si="17"/>
        <v>6965</v>
      </c>
      <c r="BD14" s="46">
        <f t="shared" si="18"/>
        <v>17676</v>
      </c>
      <c r="BE14" s="281"/>
      <c r="BF14" s="281"/>
    </row>
    <row r="15" spans="1:58" ht="18" customHeight="1">
      <c r="A15" s="427">
        <v>11</v>
      </c>
      <c r="B15" s="428" t="s">
        <v>57</v>
      </c>
      <c r="C15" s="153">
        <v>221</v>
      </c>
      <c r="D15" s="153">
        <v>161</v>
      </c>
      <c r="E15" s="153">
        <f t="shared" si="8"/>
        <v>382</v>
      </c>
      <c r="F15" s="153">
        <v>221</v>
      </c>
      <c r="G15" s="153">
        <v>190</v>
      </c>
      <c r="H15" s="153">
        <f t="shared" si="9"/>
        <v>411</v>
      </c>
      <c r="I15" s="153">
        <v>179</v>
      </c>
      <c r="J15" s="153">
        <v>131</v>
      </c>
      <c r="K15" s="153">
        <f t="shared" si="10"/>
        <v>310</v>
      </c>
      <c r="L15" s="153">
        <v>144</v>
      </c>
      <c r="M15" s="153">
        <v>130</v>
      </c>
      <c r="N15" s="153">
        <f t="shared" si="11"/>
        <v>274</v>
      </c>
      <c r="O15" s="153">
        <v>178</v>
      </c>
      <c r="P15" s="153">
        <v>114</v>
      </c>
      <c r="Q15" s="153">
        <f t="shared" si="12"/>
        <v>292</v>
      </c>
      <c r="R15" s="153">
        <v>158</v>
      </c>
      <c r="S15" s="153">
        <v>121</v>
      </c>
      <c r="T15" s="153">
        <f t="shared" si="13"/>
        <v>279</v>
      </c>
      <c r="U15" s="153">
        <v>176</v>
      </c>
      <c r="V15" s="153">
        <v>103</v>
      </c>
      <c r="W15" s="153">
        <f t="shared" si="14"/>
        <v>279</v>
      </c>
      <c r="X15" s="153">
        <v>177</v>
      </c>
      <c r="Y15" s="153">
        <v>126</v>
      </c>
      <c r="Z15" s="153">
        <f t="shared" si="0"/>
        <v>303</v>
      </c>
      <c r="AA15" s="153">
        <v>168</v>
      </c>
      <c r="AB15" s="153">
        <v>108</v>
      </c>
      <c r="AC15" s="153">
        <f t="shared" si="1"/>
        <v>276</v>
      </c>
      <c r="AD15" s="153">
        <v>162</v>
      </c>
      <c r="AE15" s="153">
        <v>113</v>
      </c>
      <c r="AF15" s="153">
        <f t="shared" si="2"/>
        <v>275</v>
      </c>
      <c r="AG15" s="153">
        <v>211</v>
      </c>
      <c r="AH15" s="153">
        <v>135</v>
      </c>
      <c r="AI15" s="153">
        <f t="shared" si="3"/>
        <v>346</v>
      </c>
      <c r="AJ15" s="153">
        <v>233</v>
      </c>
      <c r="AK15" s="153">
        <v>159</v>
      </c>
      <c r="AL15" s="153">
        <f t="shared" si="4"/>
        <v>392</v>
      </c>
      <c r="AM15" s="41">
        <f t="shared" si="5"/>
        <v>2228</v>
      </c>
      <c r="AN15" s="41">
        <f t="shared" si="6"/>
        <v>1591</v>
      </c>
      <c r="AO15" s="41">
        <f t="shared" si="7"/>
        <v>3819</v>
      </c>
      <c r="AP15" s="401" t="str">
        <f>IF(AM15=Death!Y410,"TRUE","FALSE")</f>
        <v>TRUE</v>
      </c>
      <c r="AQ15" s="401" t="str">
        <f>IF(AN15=Death!Z410,"TRUE","FALSE")</f>
        <v>TRUE</v>
      </c>
      <c r="AR15" s="401" t="str">
        <f>IF(AO15=Death!AA410,"TRUE","FALSE")</f>
        <v>TRUE</v>
      </c>
      <c r="AT15" s="44">
        <v>8</v>
      </c>
      <c r="AU15" s="47" t="s">
        <v>213</v>
      </c>
      <c r="AV15" s="42">
        <f>X28</f>
        <v>6091</v>
      </c>
      <c r="AW15" s="42">
        <f>Y28</f>
        <v>4081</v>
      </c>
      <c r="AX15" s="45">
        <f t="shared" si="15"/>
        <v>10172</v>
      </c>
      <c r="AY15" s="42">
        <f>X57</f>
        <v>5135</v>
      </c>
      <c r="AZ15" s="42">
        <f>Y57</f>
        <v>3156</v>
      </c>
      <c r="BA15" s="42">
        <f t="shared" si="16"/>
        <v>8291</v>
      </c>
      <c r="BB15" s="45">
        <f t="shared" si="17"/>
        <v>11226</v>
      </c>
      <c r="BC15" s="45">
        <f t="shared" si="17"/>
        <v>7237</v>
      </c>
      <c r="BD15" s="46">
        <f t="shared" si="18"/>
        <v>18463</v>
      </c>
      <c r="BE15" s="281"/>
      <c r="BF15" s="281"/>
    </row>
    <row r="16" spans="1:58" ht="18" customHeight="1">
      <c r="A16" s="427">
        <v>12</v>
      </c>
      <c r="B16" s="428" t="s">
        <v>61</v>
      </c>
      <c r="C16" s="153">
        <v>605</v>
      </c>
      <c r="D16" s="153">
        <v>456</v>
      </c>
      <c r="E16" s="153">
        <f t="shared" si="8"/>
        <v>1061</v>
      </c>
      <c r="F16" s="153">
        <v>625</v>
      </c>
      <c r="G16" s="153">
        <v>466</v>
      </c>
      <c r="H16" s="153">
        <f t="shared" si="9"/>
        <v>1091</v>
      </c>
      <c r="I16" s="153">
        <v>519</v>
      </c>
      <c r="J16" s="153">
        <v>364</v>
      </c>
      <c r="K16" s="153">
        <f t="shared" si="10"/>
        <v>883</v>
      </c>
      <c r="L16" s="153">
        <v>491</v>
      </c>
      <c r="M16" s="153">
        <v>370</v>
      </c>
      <c r="N16" s="153">
        <f t="shared" si="11"/>
        <v>861</v>
      </c>
      <c r="O16" s="153">
        <v>602</v>
      </c>
      <c r="P16" s="153">
        <v>450</v>
      </c>
      <c r="Q16" s="153">
        <f t="shared" si="12"/>
        <v>1052</v>
      </c>
      <c r="R16" s="153">
        <v>625</v>
      </c>
      <c r="S16" s="153">
        <v>456</v>
      </c>
      <c r="T16" s="153">
        <f t="shared" si="13"/>
        <v>1081</v>
      </c>
      <c r="U16" s="153">
        <v>547</v>
      </c>
      <c r="V16" s="153">
        <v>375</v>
      </c>
      <c r="W16" s="153">
        <f t="shared" si="14"/>
        <v>922</v>
      </c>
      <c r="X16" s="153">
        <v>549</v>
      </c>
      <c r="Y16" s="153">
        <v>375</v>
      </c>
      <c r="Z16" s="153">
        <f t="shared" si="0"/>
        <v>924</v>
      </c>
      <c r="AA16" s="153">
        <v>539</v>
      </c>
      <c r="AB16" s="153">
        <v>349</v>
      </c>
      <c r="AC16" s="153">
        <f t="shared" si="1"/>
        <v>888</v>
      </c>
      <c r="AD16" s="153">
        <v>534</v>
      </c>
      <c r="AE16" s="153">
        <v>355</v>
      </c>
      <c r="AF16" s="153">
        <f t="shared" si="2"/>
        <v>889</v>
      </c>
      <c r="AG16" s="153">
        <v>568</v>
      </c>
      <c r="AH16" s="153">
        <v>392</v>
      </c>
      <c r="AI16" s="153">
        <f t="shared" si="3"/>
        <v>960</v>
      </c>
      <c r="AJ16" s="153">
        <v>593</v>
      </c>
      <c r="AK16" s="153">
        <v>389</v>
      </c>
      <c r="AL16" s="153">
        <f t="shared" si="4"/>
        <v>982</v>
      </c>
      <c r="AM16" s="41">
        <f t="shared" si="5"/>
        <v>6797</v>
      </c>
      <c r="AN16" s="41">
        <f t="shared" si="6"/>
        <v>4797</v>
      </c>
      <c r="AO16" s="41">
        <f t="shared" si="7"/>
        <v>11594</v>
      </c>
      <c r="AP16" s="401" t="str">
        <f>IF(AM16=Death!Y411,"TRUE","FALSE")</f>
        <v>TRUE</v>
      </c>
      <c r="AQ16" s="401" t="str">
        <f>IF(AN16=Death!Z411,"TRUE","FALSE")</f>
        <v>TRUE</v>
      </c>
      <c r="AR16" s="401" t="str">
        <f>IF(AO16=Death!AA411,"TRUE","FALSE")</f>
        <v>TRUE</v>
      </c>
      <c r="AT16" s="44">
        <v>9</v>
      </c>
      <c r="AU16" s="47" t="s">
        <v>214</v>
      </c>
      <c r="AV16" s="42">
        <f>AA28</f>
        <v>5824</v>
      </c>
      <c r="AW16" s="42">
        <f>AB28</f>
        <v>3902</v>
      </c>
      <c r="AX16" s="45">
        <f t="shared" si="15"/>
        <v>9726</v>
      </c>
      <c r="AY16" s="42">
        <f>AA57</f>
        <v>5211</v>
      </c>
      <c r="AZ16" s="42">
        <f>AB57</f>
        <v>3118</v>
      </c>
      <c r="BA16" s="42">
        <f t="shared" si="16"/>
        <v>8329</v>
      </c>
      <c r="BB16" s="45">
        <f t="shared" si="17"/>
        <v>11035</v>
      </c>
      <c r="BC16" s="45">
        <f t="shared" si="17"/>
        <v>7020</v>
      </c>
      <c r="BD16" s="46">
        <f t="shared" si="18"/>
        <v>18055</v>
      </c>
      <c r="BE16" s="281"/>
      <c r="BF16" s="281"/>
    </row>
    <row r="17" spans="1:58" ht="18" customHeight="1">
      <c r="A17" s="427">
        <v>13</v>
      </c>
      <c r="B17" s="428" t="s">
        <v>91</v>
      </c>
      <c r="C17" s="153">
        <v>106</v>
      </c>
      <c r="D17" s="153">
        <v>67</v>
      </c>
      <c r="E17" s="153">
        <f t="shared" si="8"/>
        <v>173</v>
      </c>
      <c r="F17" s="153">
        <v>137</v>
      </c>
      <c r="G17" s="153">
        <v>97</v>
      </c>
      <c r="H17" s="153">
        <f t="shared" si="9"/>
        <v>234</v>
      </c>
      <c r="I17" s="153">
        <v>90</v>
      </c>
      <c r="J17" s="153">
        <v>51</v>
      </c>
      <c r="K17" s="153">
        <f t="shared" si="10"/>
        <v>141</v>
      </c>
      <c r="L17" s="153">
        <v>93</v>
      </c>
      <c r="M17" s="153">
        <v>46</v>
      </c>
      <c r="N17" s="153">
        <f t="shared" si="11"/>
        <v>139</v>
      </c>
      <c r="O17" s="153">
        <v>89</v>
      </c>
      <c r="P17" s="153">
        <v>77</v>
      </c>
      <c r="Q17" s="153">
        <f t="shared" si="12"/>
        <v>166</v>
      </c>
      <c r="R17" s="153">
        <v>110</v>
      </c>
      <c r="S17" s="153">
        <v>77</v>
      </c>
      <c r="T17" s="153">
        <f t="shared" si="13"/>
        <v>187</v>
      </c>
      <c r="U17" s="153">
        <v>109</v>
      </c>
      <c r="V17" s="153">
        <v>60</v>
      </c>
      <c r="W17" s="153">
        <f t="shared" si="14"/>
        <v>169</v>
      </c>
      <c r="X17" s="153">
        <v>105</v>
      </c>
      <c r="Y17" s="153">
        <v>81</v>
      </c>
      <c r="Z17" s="153">
        <f t="shared" si="0"/>
        <v>186</v>
      </c>
      <c r="AA17" s="153">
        <v>79</v>
      </c>
      <c r="AB17" s="153">
        <v>68</v>
      </c>
      <c r="AC17" s="153">
        <f t="shared" si="1"/>
        <v>147</v>
      </c>
      <c r="AD17" s="153">
        <v>110</v>
      </c>
      <c r="AE17" s="153">
        <v>94</v>
      </c>
      <c r="AF17" s="153">
        <f t="shared" si="2"/>
        <v>204</v>
      </c>
      <c r="AG17" s="153">
        <v>126</v>
      </c>
      <c r="AH17" s="153">
        <v>104</v>
      </c>
      <c r="AI17" s="153">
        <f t="shared" si="3"/>
        <v>230</v>
      </c>
      <c r="AJ17" s="153">
        <v>101</v>
      </c>
      <c r="AK17" s="153">
        <v>56</v>
      </c>
      <c r="AL17" s="153">
        <f t="shared" si="4"/>
        <v>157</v>
      </c>
      <c r="AM17" s="41">
        <f t="shared" si="5"/>
        <v>1255</v>
      </c>
      <c r="AN17" s="41">
        <f t="shared" si="6"/>
        <v>878</v>
      </c>
      <c r="AO17" s="41">
        <f t="shared" si="7"/>
        <v>2133</v>
      </c>
      <c r="AP17" s="401" t="str">
        <f>IF(AM17=Death!Y412,"TRUE","FALSE")</f>
        <v>TRUE</v>
      </c>
      <c r="AQ17" s="401" t="str">
        <f>IF(AN17=Death!Z412,"TRUE","FALSE")</f>
        <v>TRUE</v>
      </c>
      <c r="AR17" s="401" t="str">
        <f>IF(AO17=Death!AA412,"TRUE","FALSE")</f>
        <v>TRUE</v>
      </c>
      <c r="AT17" s="44">
        <v>10</v>
      </c>
      <c r="AU17" s="47" t="s">
        <v>215</v>
      </c>
      <c r="AV17" s="42">
        <f>AD28</f>
        <v>5764</v>
      </c>
      <c r="AW17" s="42">
        <f>AE28</f>
        <v>3964</v>
      </c>
      <c r="AX17" s="45">
        <f>AV17+AW17</f>
        <v>9728</v>
      </c>
      <c r="AY17" s="42">
        <f>AD57</f>
        <v>5093</v>
      </c>
      <c r="AZ17" s="42">
        <f>AE57</f>
        <v>3094</v>
      </c>
      <c r="BA17" s="42">
        <f>AY17+AZ17</f>
        <v>8187</v>
      </c>
      <c r="BB17" s="45">
        <f t="shared" ref="BB17:BC19" si="19">AV17+AY17</f>
        <v>10857</v>
      </c>
      <c r="BC17" s="45">
        <f t="shared" si="19"/>
        <v>7058</v>
      </c>
      <c r="BD17" s="46">
        <f>BB17+BC17</f>
        <v>17915</v>
      </c>
      <c r="BE17" s="281"/>
      <c r="BF17" s="281"/>
    </row>
    <row r="18" spans="1:58" ht="18" customHeight="1">
      <c r="A18" s="427">
        <v>14</v>
      </c>
      <c r="B18" s="428" t="s">
        <v>62</v>
      </c>
      <c r="C18" s="153">
        <v>236</v>
      </c>
      <c r="D18" s="153">
        <v>156</v>
      </c>
      <c r="E18" s="153">
        <f t="shared" si="8"/>
        <v>392</v>
      </c>
      <c r="F18" s="153">
        <v>205</v>
      </c>
      <c r="G18" s="153">
        <v>161</v>
      </c>
      <c r="H18" s="153">
        <f t="shared" si="9"/>
        <v>366</v>
      </c>
      <c r="I18" s="153">
        <v>202</v>
      </c>
      <c r="J18" s="153">
        <v>142</v>
      </c>
      <c r="K18" s="153">
        <f t="shared" si="10"/>
        <v>344</v>
      </c>
      <c r="L18" s="153">
        <v>209</v>
      </c>
      <c r="M18" s="153">
        <v>141</v>
      </c>
      <c r="N18" s="153">
        <f t="shared" si="11"/>
        <v>350</v>
      </c>
      <c r="O18" s="153">
        <v>212</v>
      </c>
      <c r="P18" s="153">
        <v>151</v>
      </c>
      <c r="Q18" s="153">
        <f t="shared" si="12"/>
        <v>363</v>
      </c>
      <c r="R18" s="153">
        <v>195</v>
      </c>
      <c r="S18" s="153">
        <v>152</v>
      </c>
      <c r="T18" s="153">
        <f t="shared" si="13"/>
        <v>347</v>
      </c>
      <c r="U18" s="153">
        <v>202</v>
      </c>
      <c r="V18" s="153">
        <v>127</v>
      </c>
      <c r="W18" s="153">
        <f t="shared" si="14"/>
        <v>329</v>
      </c>
      <c r="X18" s="153">
        <v>221</v>
      </c>
      <c r="Y18" s="153">
        <v>164</v>
      </c>
      <c r="Z18" s="153">
        <f t="shared" si="0"/>
        <v>385</v>
      </c>
      <c r="AA18" s="153">
        <v>220</v>
      </c>
      <c r="AB18" s="153">
        <v>135</v>
      </c>
      <c r="AC18" s="153">
        <f t="shared" si="1"/>
        <v>355</v>
      </c>
      <c r="AD18" s="153">
        <v>218</v>
      </c>
      <c r="AE18" s="153">
        <v>185</v>
      </c>
      <c r="AF18" s="153">
        <f t="shared" si="2"/>
        <v>403</v>
      </c>
      <c r="AG18" s="153">
        <v>223</v>
      </c>
      <c r="AH18" s="153">
        <v>143</v>
      </c>
      <c r="AI18" s="153">
        <f t="shared" si="3"/>
        <v>366</v>
      </c>
      <c r="AJ18" s="153">
        <v>242</v>
      </c>
      <c r="AK18" s="153">
        <v>196</v>
      </c>
      <c r="AL18" s="153">
        <f t="shared" si="4"/>
        <v>438</v>
      </c>
      <c r="AM18" s="41">
        <f t="shared" si="5"/>
        <v>2585</v>
      </c>
      <c r="AN18" s="41">
        <f t="shared" si="6"/>
        <v>1853</v>
      </c>
      <c r="AO18" s="41">
        <f t="shared" si="7"/>
        <v>4438</v>
      </c>
      <c r="AP18" s="401" t="str">
        <f>IF(AM18=Death!Y413,"TRUE","FALSE")</f>
        <v>TRUE</v>
      </c>
      <c r="AQ18" s="401" t="str">
        <f>IF(AN18=Death!Z413,"TRUE","FALSE")</f>
        <v>TRUE</v>
      </c>
      <c r="AR18" s="401" t="str">
        <f>IF(AO18=Death!AA413,"TRUE","FALSE")</f>
        <v>TRUE</v>
      </c>
      <c r="AT18" s="44">
        <v>11</v>
      </c>
      <c r="AU18" s="47" t="s">
        <v>216</v>
      </c>
      <c r="AV18" s="42">
        <f>AG28</f>
        <v>6306</v>
      </c>
      <c r="AW18" s="42">
        <f>AH28</f>
        <v>4306</v>
      </c>
      <c r="AX18" s="45">
        <f>AV18+AW18</f>
        <v>10612</v>
      </c>
      <c r="AY18" s="42">
        <f>AG57</f>
        <v>5710</v>
      </c>
      <c r="AZ18" s="42">
        <f>AH57</f>
        <v>3508</v>
      </c>
      <c r="BA18" s="42">
        <f>AY18+AZ18</f>
        <v>9218</v>
      </c>
      <c r="BB18" s="45">
        <f t="shared" si="19"/>
        <v>12016</v>
      </c>
      <c r="BC18" s="45">
        <f t="shared" si="19"/>
        <v>7814</v>
      </c>
      <c r="BD18" s="46">
        <f>BB18+BC18</f>
        <v>19830</v>
      </c>
      <c r="BE18" s="281"/>
      <c r="BF18" s="281"/>
    </row>
    <row r="19" spans="1:58" ht="18" customHeight="1">
      <c r="A19" s="427">
        <v>15</v>
      </c>
      <c r="B19" s="428" t="s">
        <v>69</v>
      </c>
      <c r="C19" s="153">
        <v>313</v>
      </c>
      <c r="D19" s="153">
        <v>191</v>
      </c>
      <c r="E19" s="153">
        <f t="shared" si="8"/>
        <v>504</v>
      </c>
      <c r="F19" s="153">
        <v>247</v>
      </c>
      <c r="G19" s="153">
        <v>178</v>
      </c>
      <c r="H19" s="153">
        <f t="shared" si="9"/>
        <v>425</v>
      </c>
      <c r="I19" s="153">
        <v>233</v>
      </c>
      <c r="J19" s="153">
        <v>148</v>
      </c>
      <c r="K19" s="153">
        <f t="shared" si="10"/>
        <v>381</v>
      </c>
      <c r="L19" s="153">
        <v>276</v>
      </c>
      <c r="M19" s="153">
        <v>180</v>
      </c>
      <c r="N19" s="153">
        <f t="shared" si="11"/>
        <v>456</v>
      </c>
      <c r="O19" s="153">
        <v>393</v>
      </c>
      <c r="P19" s="153">
        <v>262</v>
      </c>
      <c r="Q19" s="153">
        <f t="shared" si="12"/>
        <v>655</v>
      </c>
      <c r="R19" s="153">
        <v>338</v>
      </c>
      <c r="S19" s="153">
        <v>244</v>
      </c>
      <c r="T19" s="153">
        <f t="shared" si="13"/>
        <v>582</v>
      </c>
      <c r="U19" s="153">
        <v>277</v>
      </c>
      <c r="V19" s="153">
        <v>166</v>
      </c>
      <c r="W19" s="153">
        <f t="shared" si="14"/>
        <v>443</v>
      </c>
      <c r="X19" s="153">
        <v>233</v>
      </c>
      <c r="Y19" s="153">
        <v>147</v>
      </c>
      <c r="Z19" s="153">
        <f t="shared" si="0"/>
        <v>380</v>
      </c>
      <c r="AA19" s="153">
        <v>256</v>
      </c>
      <c r="AB19" s="153">
        <v>170</v>
      </c>
      <c r="AC19" s="153">
        <f t="shared" si="1"/>
        <v>426</v>
      </c>
      <c r="AD19" s="153">
        <v>243</v>
      </c>
      <c r="AE19" s="153">
        <v>171</v>
      </c>
      <c r="AF19" s="153">
        <f t="shared" si="2"/>
        <v>414</v>
      </c>
      <c r="AG19" s="153">
        <v>263</v>
      </c>
      <c r="AH19" s="153">
        <v>195</v>
      </c>
      <c r="AI19" s="153">
        <f t="shared" si="3"/>
        <v>458</v>
      </c>
      <c r="AJ19" s="153">
        <v>401</v>
      </c>
      <c r="AK19" s="153">
        <v>241</v>
      </c>
      <c r="AL19" s="153">
        <f t="shared" si="4"/>
        <v>642</v>
      </c>
      <c r="AM19" s="41">
        <f t="shared" si="5"/>
        <v>3473</v>
      </c>
      <c r="AN19" s="41">
        <f t="shared" si="6"/>
        <v>2293</v>
      </c>
      <c r="AO19" s="41">
        <f t="shared" si="7"/>
        <v>5766</v>
      </c>
      <c r="AP19" s="401" t="str">
        <f>IF(AM19=Death!Y414,"TRUE","FALSE")</f>
        <v>TRUE</v>
      </c>
      <c r="AQ19" s="401" t="str">
        <f>IF(AN19=Death!Z414,"TRUE","FALSE")</f>
        <v>TRUE</v>
      </c>
      <c r="AR19" s="401" t="str">
        <f>IF(AO19=Death!AA414,"TRUE","FALSE")</f>
        <v>TRUE</v>
      </c>
      <c r="AT19" s="44">
        <v>12</v>
      </c>
      <c r="AU19" s="47" t="s">
        <v>217</v>
      </c>
      <c r="AV19" s="42">
        <f>AJ28</f>
        <v>6890</v>
      </c>
      <c r="AW19" s="42">
        <f>AK28</f>
        <v>4853</v>
      </c>
      <c r="AX19" s="45">
        <f>AV19+AW19</f>
        <v>11743</v>
      </c>
      <c r="AY19" s="42">
        <f>AJ57</f>
        <v>5910</v>
      </c>
      <c r="AZ19" s="42">
        <f>AK57</f>
        <v>3552</v>
      </c>
      <c r="BA19" s="42">
        <f>AY19+AZ19</f>
        <v>9462</v>
      </c>
      <c r="BB19" s="45">
        <f t="shared" si="19"/>
        <v>12800</v>
      </c>
      <c r="BC19" s="45">
        <f t="shared" si="19"/>
        <v>8405</v>
      </c>
      <c r="BD19" s="46">
        <f>BB19+BC19</f>
        <v>21205</v>
      </c>
      <c r="BE19" s="281"/>
      <c r="BF19" s="281"/>
    </row>
    <row r="20" spans="1:58" ht="18" customHeight="1" thickBot="1">
      <c r="A20" s="427">
        <v>16</v>
      </c>
      <c r="B20" s="428" t="s">
        <v>781</v>
      </c>
      <c r="C20" s="153">
        <v>230</v>
      </c>
      <c r="D20" s="153">
        <v>153</v>
      </c>
      <c r="E20" s="153">
        <f t="shared" si="8"/>
        <v>383</v>
      </c>
      <c r="F20" s="153">
        <v>294</v>
      </c>
      <c r="G20" s="153">
        <v>205</v>
      </c>
      <c r="H20" s="153">
        <f t="shared" si="9"/>
        <v>499</v>
      </c>
      <c r="I20" s="153">
        <v>187</v>
      </c>
      <c r="J20" s="153">
        <v>133</v>
      </c>
      <c r="K20" s="153">
        <f t="shared" si="10"/>
        <v>320</v>
      </c>
      <c r="L20" s="153">
        <v>196</v>
      </c>
      <c r="M20" s="153">
        <v>134</v>
      </c>
      <c r="N20" s="153">
        <f t="shared" si="11"/>
        <v>330</v>
      </c>
      <c r="O20" s="153">
        <v>211</v>
      </c>
      <c r="P20" s="153">
        <v>154</v>
      </c>
      <c r="Q20" s="153">
        <f t="shared" si="12"/>
        <v>365</v>
      </c>
      <c r="R20" s="153">
        <v>214</v>
      </c>
      <c r="S20" s="153">
        <v>122</v>
      </c>
      <c r="T20" s="153">
        <f t="shared" si="13"/>
        <v>336</v>
      </c>
      <c r="U20" s="153">
        <v>213</v>
      </c>
      <c r="V20" s="153">
        <v>143</v>
      </c>
      <c r="W20" s="153">
        <f t="shared" si="14"/>
        <v>356</v>
      </c>
      <c r="X20" s="153">
        <v>208</v>
      </c>
      <c r="Y20" s="153">
        <v>163</v>
      </c>
      <c r="Z20" s="153">
        <f t="shared" si="0"/>
        <v>371</v>
      </c>
      <c r="AA20" s="153">
        <v>237</v>
      </c>
      <c r="AB20" s="153">
        <v>144</v>
      </c>
      <c r="AC20" s="153">
        <f t="shared" si="1"/>
        <v>381</v>
      </c>
      <c r="AD20" s="153">
        <v>185</v>
      </c>
      <c r="AE20" s="153">
        <v>132</v>
      </c>
      <c r="AF20" s="153">
        <f t="shared" si="2"/>
        <v>317</v>
      </c>
      <c r="AG20" s="153">
        <v>251</v>
      </c>
      <c r="AH20" s="153">
        <v>147</v>
      </c>
      <c r="AI20" s="153">
        <f t="shared" si="3"/>
        <v>398</v>
      </c>
      <c r="AJ20" s="153">
        <v>214</v>
      </c>
      <c r="AK20" s="153">
        <v>173</v>
      </c>
      <c r="AL20" s="153">
        <f t="shared" si="4"/>
        <v>387</v>
      </c>
      <c r="AM20" s="41">
        <f t="shared" si="5"/>
        <v>2640</v>
      </c>
      <c r="AN20" s="41">
        <f t="shared" si="6"/>
        <v>1803</v>
      </c>
      <c r="AO20" s="41">
        <f t="shared" si="7"/>
        <v>4443</v>
      </c>
      <c r="AP20" s="401" t="str">
        <f>IF(AM20=Death!Y415,"TRUE","FALSE")</f>
        <v>TRUE</v>
      </c>
      <c r="AQ20" s="401" t="str">
        <f>IF(AN20=Death!Z415,"TRUE","FALSE")</f>
        <v>TRUE</v>
      </c>
      <c r="AR20" s="401" t="str">
        <f>IF(AO20=Death!AA415,"TRUE","FALSE")</f>
        <v>TRUE</v>
      </c>
      <c r="AT20" s="1510" t="s">
        <v>6</v>
      </c>
      <c r="AU20" s="1511"/>
      <c r="AV20" s="1130">
        <f t="shared" ref="AV20:BD20" si="20">SUM(AV8:AV19)</f>
        <v>75221</v>
      </c>
      <c r="AW20" s="1130">
        <f t="shared" si="20"/>
        <v>52344</v>
      </c>
      <c r="AX20" s="1130">
        <f t="shared" si="20"/>
        <v>127565</v>
      </c>
      <c r="AY20" s="1130">
        <f t="shared" si="20"/>
        <v>64806</v>
      </c>
      <c r="AZ20" s="1130">
        <f t="shared" si="20"/>
        <v>41589</v>
      </c>
      <c r="BA20" s="1130">
        <f t="shared" si="20"/>
        <v>106395</v>
      </c>
      <c r="BB20" s="1130">
        <f t="shared" si="20"/>
        <v>140027</v>
      </c>
      <c r="BC20" s="1130">
        <f t="shared" si="20"/>
        <v>93933</v>
      </c>
      <c r="BD20" s="1131">
        <f t="shared" si="20"/>
        <v>233960</v>
      </c>
      <c r="BE20" s="281"/>
      <c r="BF20" s="281"/>
    </row>
    <row r="21" spans="1:58" ht="18" customHeight="1">
      <c r="A21" s="427">
        <v>17</v>
      </c>
      <c r="B21" s="428" t="s">
        <v>72</v>
      </c>
      <c r="C21" s="153">
        <v>192</v>
      </c>
      <c r="D21" s="153">
        <v>138</v>
      </c>
      <c r="E21" s="153">
        <f t="shared" si="8"/>
        <v>330</v>
      </c>
      <c r="F21" s="153">
        <v>177</v>
      </c>
      <c r="G21" s="153">
        <v>161</v>
      </c>
      <c r="H21" s="153">
        <f t="shared" si="9"/>
        <v>338</v>
      </c>
      <c r="I21" s="153">
        <v>129</v>
      </c>
      <c r="J21" s="153">
        <v>86</v>
      </c>
      <c r="K21" s="153">
        <f t="shared" si="10"/>
        <v>215</v>
      </c>
      <c r="L21" s="153">
        <v>139</v>
      </c>
      <c r="M21" s="153">
        <v>90</v>
      </c>
      <c r="N21" s="153">
        <f t="shared" si="11"/>
        <v>229</v>
      </c>
      <c r="O21" s="153">
        <v>160</v>
      </c>
      <c r="P21" s="153">
        <v>116</v>
      </c>
      <c r="Q21" s="153">
        <f t="shared" si="12"/>
        <v>276</v>
      </c>
      <c r="R21" s="153">
        <v>159</v>
      </c>
      <c r="S21" s="153">
        <v>135</v>
      </c>
      <c r="T21" s="153">
        <f t="shared" si="13"/>
        <v>294</v>
      </c>
      <c r="U21" s="153">
        <v>131</v>
      </c>
      <c r="V21" s="153">
        <v>115</v>
      </c>
      <c r="W21" s="153">
        <f t="shared" si="14"/>
        <v>246</v>
      </c>
      <c r="X21" s="153">
        <v>181</v>
      </c>
      <c r="Y21" s="153">
        <v>112</v>
      </c>
      <c r="Z21" s="153">
        <f t="shared" si="0"/>
        <v>293</v>
      </c>
      <c r="AA21" s="153">
        <v>150</v>
      </c>
      <c r="AB21" s="153">
        <v>123</v>
      </c>
      <c r="AC21" s="153">
        <f t="shared" si="1"/>
        <v>273</v>
      </c>
      <c r="AD21" s="153">
        <v>162</v>
      </c>
      <c r="AE21" s="153">
        <v>135</v>
      </c>
      <c r="AF21" s="153">
        <f t="shared" si="2"/>
        <v>297</v>
      </c>
      <c r="AG21" s="153">
        <v>133</v>
      </c>
      <c r="AH21" s="153">
        <v>132</v>
      </c>
      <c r="AI21" s="153">
        <f t="shared" si="3"/>
        <v>265</v>
      </c>
      <c r="AJ21" s="153">
        <v>161</v>
      </c>
      <c r="AK21" s="153">
        <v>135</v>
      </c>
      <c r="AL21" s="153">
        <f t="shared" si="4"/>
        <v>296</v>
      </c>
      <c r="AM21" s="41">
        <f t="shared" si="5"/>
        <v>1874</v>
      </c>
      <c r="AN21" s="41">
        <f t="shared" si="6"/>
        <v>1478</v>
      </c>
      <c r="AO21" s="41">
        <f t="shared" si="7"/>
        <v>3352</v>
      </c>
      <c r="AP21" s="401" t="str">
        <f>IF(AM21=Death!Y416,"TRUE","FALSE")</f>
        <v>TRUE</v>
      </c>
      <c r="AQ21" s="401" t="str">
        <f>IF(AN21=Death!Z416,"TRUE","FALSE")</f>
        <v>TRUE</v>
      </c>
      <c r="AR21" s="401" t="str">
        <f>IF(AO21=Death!AA416,"TRUE","FALSE")</f>
        <v>TRUE</v>
      </c>
      <c r="BE21" s="281"/>
      <c r="BF21" s="281"/>
    </row>
    <row r="22" spans="1:58" ht="18" customHeight="1">
      <c r="A22" s="427">
        <v>18</v>
      </c>
      <c r="B22" s="428" t="s">
        <v>74</v>
      </c>
      <c r="C22" s="153">
        <v>489</v>
      </c>
      <c r="D22" s="153">
        <v>286</v>
      </c>
      <c r="E22" s="153">
        <f t="shared" si="8"/>
        <v>775</v>
      </c>
      <c r="F22" s="153">
        <v>386</v>
      </c>
      <c r="G22" s="153">
        <v>256</v>
      </c>
      <c r="H22" s="153">
        <f t="shared" si="9"/>
        <v>642</v>
      </c>
      <c r="I22" s="153">
        <v>321</v>
      </c>
      <c r="J22" s="153">
        <v>236</v>
      </c>
      <c r="K22" s="153">
        <f t="shared" si="10"/>
        <v>557</v>
      </c>
      <c r="L22" s="153">
        <v>323</v>
      </c>
      <c r="M22" s="153">
        <v>216</v>
      </c>
      <c r="N22" s="153">
        <f t="shared" si="11"/>
        <v>539</v>
      </c>
      <c r="O22" s="153">
        <v>307</v>
      </c>
      <c r="P22" s="153">
        <v>163</v>
      </c>
      <c r="Q22" s="153">
        <f t="shared" si="12"/>
        <v>470</v>
      </c>
      <c r="R22" s="153">
        <v>309</v>
      </c>
      <c r="S22" s="153">
        <v>263</v>
      </c>
      <c r="T22" s="153">
        <f t="shared" si="13"/>
        <v>572</v>
      </c>
      <c r="U22" s="153">
        <v>336</v>
      </c>
      <c r="V22" s="153">
        <v>209</v>
      </c>
      <c r="W22" s="153">
        <f t="shared" si="14"/>
        <v>545</v>
      </c>
      <c r="X22" s="153">
        <v>338</v>
      </c>
      <c r="Y22" s="153">
        <v>224</v>
      </c>
      <c r="Z22" s="153">
        <f t="shared" si="0"/>
        <v>562</v>
      </c>
      <c r="AA22" s="153">
        <v>280</v>
      </c>
      <c r="AB22" s="153">
        <v>194</v>
      </c>
      <c r="AC22" s="153">
        <f t="shared" si="1"/>
        <v>474</v>
      </c>
      <c r="AD22" s="153">
        <v>289</v>
      </c>
      <c r="AE22" s="153">
        <v>198</v>
      </c>
      <c r="AF22" s="153">
        <f t="shared" si="2"/>
        <v>487</v>
      </c>
      <c r="AG22" s="153">
        <v>324</v>
      </c>
      <c r="AH22" s="153">
        <v>239</v>
      </c>
      <c r="AI22" s="153">
        <f t="shared" si="3"/>
        <v>563</v>
      </c>
      <c r="AJ22" s="153">
        <v>356</v>
      </c>
      <c r="AK22" s="153">
        <v>255</v>
      </c>
      <c r="AL22" s="153">
        <f t="shared" si="4"/>
        <v>611</v>
      </c>
      <c r="AM22" s="41">
        <f t="shared" si="5"/>
        <v>4058</v>
      </c>
      <c r="AN22" s="41">
        <f t="shared" si="6"/>
        <v>2739</v>
      </c>
      <c r="AO22" s="41">
        <f t="shared" si="7"/>
        <v>6797</v>
      </c>
      <c r="AP22" s="401" t="str">
        <f>IF(AM22=Death!Y417,"TRUE","FALSE")</f>
        <v>TRUE</v>
      </c>
      <c r="AQ22" s="401" t="str">
        <f>IF(AN22=Death!Z417,"TRUE","FALSE")</f>
        <v>TRUE</v>
      </c>
      <c r="AR22" s="401" t="str">
        <f>IF(AO22=Death!AA417,"TRUE","FALSE")</f>
        <v>TRUE</v>
      </c>
      <c r="AY22" s="281"/>
      <c r="AZ22" s="281"/>
      <c r="BA22" s="281"/>
    </row>
    <row r="23" spans="1:58" ht="18" customHeight="1">
      <c r="A23" s="427">
        <v>19</v>
      </c>
      <c r="B23" s="429" t="s">
        <v>160</v>
      </c>
      <c r="C23" s="153">
        <v>256</v>
      </c>
      <c r="D23" s="153">
        <v>162</v>
      </c>
      <c r="E23" s="153">
        <f t="shared" si="8"/>
        <v>418</v>
      </c>
      <c r="F23" s="153">
        <v>213</v>
      </c>
      <c r="G23" s="153">
        <v>178</v>
      </c>
      <c r="H23" s="153">
        <f t="shared" si="9"/>
        <v>391</v>
      </c>
      <c r="I23" s="153">
        <v>141</v>
      </c>
      <c r="J23" s="153">
        <v>104</v>
      </c>
      <c r="K23" s="153">
        <f t="shared" si="10"/>
        <v>245</v>
      </c>
      <c r="L23" s="153">
        <v>152</v>
      </c>
      <c r="M23" s="153">
        <v>98</v>
      </c>
      <c r="N23" s="153">
        <f t="shared" si="11"/>
        <v>250</v>
      </c>
      <c r="O23" s="153">
        <v>138</v>
      </c>
      <c r="P23" s="153">
        <v>100</v>
      </c>
      <c r="Q23" s="153">
        <f t="shared" si="12"/>
        <v>238</v>
      </c>
      <c r="R23" s="153">
        <v>182</v>
      </c>
      <c r="S23" s="153">
        <v>123</v>
      </c>
      <c r="T23" s="153">
        <f t="shared" si="13"/>
        <v>305</v>
      </c>
      <c r="U23" s="153">
        <v>154</v>
      </c>
      <c r="V23" s="153">
        <v>94</v>
      </c>
      <c r="W23" s="153">
        <f t="shared" si="14"/>
        <v>248</v>
      </c>
      <c r="X23" s="153">
        <v>190</v>
      </c>
      <c r="Y23" s="153">
        <v>99</v>
      </c>
      <c r="Z23" s="153">
        <f t="shared" si="0"/>
        <v>289</v>
      </c>
      <c r="AA23" s="153">
        <v>153</v>
      </c>
      <c r="AB23" s="153">
        <v>90</v>
      </c>
      <c r="AC23" s="153">
        <f t="shared" si="1"/>
        <v>243</v>
      </c>
      <c r="AD23" s="153">
        <v>162</v>
      </c>
      <c r="AE23" s="153">
        <v>92</v>
      </c>
      <c r="AF23" s="153">
        <f t="shared" si="2"/>
        <v>254</v>
      </c>
      <c r="AG23" s="153">
        <v>203</v>
      </c>
      <c r="AH23" s="153">
        <v>121</v>
      </c>
      <c r="AI23" s="153">
        <f t="shared" si="3"/>
        <v>324</v>
      </c>
      <c r="AJ23" s="153">
        <v>198</v>
      </c>
      <c r="AK23" s="153">
        <v>142</v>
      </c>
      <c r="AL23" s="153">
        <f t="shared" si="4"/>
        <v>340</v>
      </c>
      <c r="AM23" s="41">
        <f t="shared" si="5"/>
        <v>2142</v>
      </c>
      <c r="AN23" s="41">
        <f t="shared" si="6"/>
        <v>1403</v>
      </c>
      <c r="AO23" s="41">
        <f t="shared" si="7"/>
        <v>3545</v>
      </c>
      <c r="AP23" s="401" t="str">
        <f>IF(AM23=Death!Y418,"TRUE","FALSE")</f>
        <v>TRUE</v>
      </c>
      <c r="AQ23" s="401" t="str">
        <f>IF(AN23=Death!Z418,"TRUE","FALSE")</f>
        <v>TRUE</v>
      </c>
      <c r="AR23" s="401" t="str">
        <f>IF(AO23=Death!AA418,"TRUE","FALSE")</f>
        <v>TRUE</v>
      </c>
      <c r="AY23" s="405"/>
      <c r="BC23" s="281"/>
    </row>
    <row r="24" spans="1:58" ht="18" customHeight="1">
      <c r="A24" s="427">
        <v>20</v>
      </c>
      <c r="B24" s="428" t="s">
        <v>85</v>
      </c>
      <c r="C24" s="153">
        <v>437</v>
      </c>
      <c r="D24" s="153">
        <v>294</v>
      </c>
      <c r="E24" s="153">
        <f t="shared" si="8"/>
        <v>731</v>
      </c>
      <c r="F24" s="153">
        <v>380</v>
      </c>
      <c r="G24" s="153">
        <v>311</v>
      </c>
      <c r="H24" s="153">
        <f t="shared" si="9"/>
        <v>691</v>
      </c>
      <c r="I24" s="153">
        <v>304</v>
      </c>
      <c r="J24" s="153">
        <v>206</v>
      </c>
      <c r="K24" s="153">
        <f t="shared" si="10"/>
        <v>510</v>
      </c>
      <c r="L24" s="153">
        <v>301</v>
      </c>
      <c r="M24" s="153">
        <v>185</v>
      </c>
      <c r="N24" s="153">
        <f t="shared" si="11"/>
        <v>486</v>
      </c>
      <c r="O24" s="153">
        <v>330</v>
      </c>
      <c r="P24" s="153">
        <v>223</v>
      </c>
      <c r="Q24" s="153">
        <f t="shared" si="12"/>
        <v>553</v>
      </c>
      <c r="R24" s="153">
        <v>335</v>
      </c>
      <c r="S24" s="153">
        <v>223</v>
      </c>
      <c r="T24" s="153">
        <f t="shared" si="13"/>
        <v>558</v>
      </c>
      <c r="U24" s="153">
        <v>332</v>
      </c>
      <c r="V24" s="153">
        <v>190</v>
      </c>
      <c r="W24" s="153">
        <f t="shared" si="14"/>
        <v>522</v>
      </c>
      <c r="X24" s="153">
        <v>355</v>
      </c>
      <c r="Y24" s="153">
        <v>227</v>
      </c>
      <c r="Z24" s="153">
        <f t="shared" si="0"/>
        <v>582</v>
      </c>
      <c r="AA24" s="153">
        <v>310</v>
      </c>
      <c r="AB24" s="153">
        <v>205</v>
      </c>
      <c r="AC24" s="153">
        <f t="shared" si="1"/>
        <v>515</v>
      </c>
      <c r="AD24" s="153">
        <v>299</v>
      </c>
      <c r="AE24" s="153">
        <v>192</v>
      </c>
      <c r="AF24" s="153">
        <f t="shared" si="2"/>
        <v>491</v>
      </c>
      <c r="AG24" s="153">
        <v>400</v>
      </c>
      <c r="AH24" s="153">
        <v>234</v>
      </c>
      <c r="AI24" s="153">
        <f t="shared" si="3"/>
        <v>634</v>
      </c>
      <c r="AJ24" s="153">
        <v>394</v>
      </c>
      <c r="AK24" s="153">
        <v>257</v>
      </c>
      <c r="AL24" s="153">
        <f t="shared" si="4"/>
        <v>651</v>
      </c>
      <c r="AM24" s="41">
        <f t="shared" si="5"/>
        <v>4177</v>
      </c>
      <c r="AN24" s="41">
        <f t="shared" si="6"/>
        <v>2747</v>
      </c>
      <c r="AO24" s="41">
        <f t="shared" si="7"/>
        <v>6924</v>
      </c>
      <c r="AP24" s="401" t="str">
        <f>IF(AM24=Death!Y419,"TRUE","FALSE")</f>
        <v>TRUE</v>
      </c>
      <c r="AQ24" s="401" t="str">
        <f>IF(AN24=Death!Z419,"TRUE","FALSE")</f>
        <v>TRUE</v>
      </c>
      <c r="AR24" s="401" t="str">
        <f>IF(AO24=Death!AA419,"TRUE","FALSE")</f>
        <v>TRUE</v>
      </c>
      <c r="AV24" s="281"/>
      <c r="AW24" s="281"/>
      <c r="AX24" s="281"/>
      <c r="AY24" s="281"/>
      <c r="AZ24" s="281"/>
      <c r="BA24" s="281"/>
      <c r="BB24" s="281"/>
      <c r="BC24" s="281"/>
      <c r="BD24" s="281"/>
    </row>
    <row r="25" spans="1:58" ht="18" customHeight="1">
      <c r="A25" s="427">
        <v>21</v>
      </c>
      <c r="B25" s="428" t="s">
        <v>142</v>
      </c>
      <c r="C25" s="153">
        <v>167</v>
      </c>
      <c r="D25" s="153">
        <v>106</v>
      </c>
      <c r="E25" s="153">
        <f t="shared" si="8"/>
        <v>273</v>
      </c>
      <c r="F25" s="153">
        <v>182</v>
      </c>
      <c r="G25" s="153">
        <v>114</v>
      </c>
      <c r="H25" s="153">
        <f t="shared" si="9"/>
        <v>296</v>
      </c>
      <c r="I25" s="153">
        <v>127</v>
      </c>
      <c r="J25" s="153">
        <v>78</v>
      </c>
      <c r="K25" s="153">
        <f t="shared" si="10"/>
        <v>205</v>
      </c>
      <c r="L25" s="153">
        <v>128</v>
      </c>
      <c r="M25" s="153">
        <v>77</v>
      </c>
      <c r="N25" s="153">
        <f t="shared" si="11"/>
        <v>205</v>
      </c>
      <c r="O25" s="153">
        <v>126</v>
      </c>
      <c r="P25" s="153">
        <v>82</v>
      </c>
      <c r="Q25" s="153">
        <f t="shared" si="12"/>
        <v>208</v>
      </c>
      <c r="R25" s="153">
        <v>131</v>
      </c>
      <c r="S25" s="153">
        <v>90</v>
      </c>
      <c r="T25" s="153">
        <f t="shared" si="13"/>
        <v>221</v>
      </c>
      <c r="U25" s="153">
        <v>131</v>
      </c>
      <c r="V25" s="153">
        <v>87</v>
      </c>
      <c r="W25" s="153">
        <f t="shared" si="14"/>
        <v>218</v>
      </c>
      <c r="X25" s="153">
        <v>113</v>
      </c>
      <c r="Y25" s="153">
        <v>67</v>
      </c>
      <c r="Z25" s="153">
        <f t="shared" si="0"/>
        <v>180</v>
      </c>
      <c r="AA25" s="153">
        <v>151</v>
      </c>
      <c r="AB25" s="153">
        <v>94</v>
      </c>
      <c r="AC25" s="153">
        <f t="shared" si="1"/>
        <v>245</v>
      </c>
      <c r="AD25" s="153">
        <v>126</v>
      </c>
      <c r="AE25" s="153">
        <v>72</v>
      </c>
      <c r="AF25" s="153">
        <f t="shared" si="2"/>
        <v>198</v>
      </c>
      <c r="AG25" s="153">
        <v>164</v>
      </c>
      <c r="AH25" s="153">
        <v>104</v>
      </c>
      <c r="AI25" s="153">
        <f t="shared" si="3"/>
        <v>268</v>
      </c>
      <c r="AJ25" s="153">
        <v>182</v>
      </c>
      <c r="AK25" s="153">
        <v>151</v>
      </c>
      <c r="AL25" s="153">
        <f t="shared" si="4"/>
        <v>333</v>
      </c>
      <c r="AM25" s="41">
        <f t="shared" si="5"/>
        <v>1728</v>
      </c>
      <c r="AN25" s="41">
        <f t="shared" si="6"/>
        <v>1122</v>
      </c>
      <c r="AO25" s="41">
        <f t="shared" si="7"/>
        <v>2850</v>
      </c>
      <c r="AP25" s="401" t="str">
        <f>IF(AM25=Death!Y420,"TRUE","FALSE")</f>
        <v>TRUE</v>
      </c>
      <c r="AQ25" s="401" t="str">
        <f>IF(AN25=Death!Z420,"TRUE","FALSE")</f>
        <v>TRUE</v>
      </c>
      <c r="AR25" s="401" t="str">
        <f>IF(AO25=Death!AA420,"TRUE","FALSE")</f>
        <v>TRUE</v>
      </c>
      <c r="AV25" s="281"/>
      <c r="AW25" s="281"/>
      <c r="AX25" s="281"/>
      <c r="AY25" s="281"/>
      <c r="AZ25" s="281"/>
      <c r="BA25" s="281"/>
      <c r="BB25" s="281"/>
      <c r="BC25" s="281"/>
      <c r="BD25" s="281"/>
    </row>
    <row r="26" spans="1:58" ht="18" customHeight="1">
      <c r="A26" s="427">
        <v>22</v>
      </c>
      <c r="B26" s="429" t="s">
        <v>143</v>
      </c>
      <c r="C26" s="743">
        <v>317</v>
      </c>
      <c r="D26" s="743">
        <v>239</v>
      </c>
      <c r="E26" s="153">
        <f t="shared" si="8"/>
        <v>556</v>
      </c>
      <c r="F26" s="743">
        <v>276</v>
      </c>
      <c r="G26" s="743">
        <v>224</v>
      </c>
      <c r="H26" s="153">
        <f t="shared" si="9"/>
        <v>500</v>
      </c>
      <c r="I26" s="743">
        <v>185</v>
      </c>
      <c r="J26" s="743">
        <v>141</v>
      </c>
      <c r="K26" s="153">
        <f t="shared" si="10"/>
        <v>326</v>
      </c>
      <c r="L26" s="743">
        <v>171</v>
      </c>
      <c r="M26" s="743">
        <v>117</v>
      </c>
      <c r="N26" s="153">
        <f t="shared" si="11"/>
        <v>288</v>
      </c>
      <c r="O26" s="743">
        <v>166</v>
      </c>
      <c r="P26" s="743">
        <v>122</v>
      </c>
      <c r="Q26" s="153">
        <f t="shared" si="12"/>
        <v>288</v>
      </c>
      <c r="R26" s="743">
        <v>212</v>
      </c>
      <c r="S26" s="743">
        <v>148</v>
      </c>
      <c r="T26" s="153">
        <f t="shared" si="13"/>
        <v>360</v>
      </c>
      <c r="U26" s="743">
        <v>171</v>
      </c>
      <c r="V26" s="743">
        <v>105</v>
      </c>
      <c r="W26" s="153">
        <f t="shared" si="14"/>
        <v>276</v>
      </c>
      <c r="X26" s="743">
        <v>193</v>
      </c>
      <c r="Y26" s="743">
        <v>129</v>
      </c>
      <c r="Z26" s="153">
        <f t="shared" si="0"/>
        <v>322</v>
      </c>
      <c r="AA26" s="743">
        <v>198</v>
      </c>
      <c r="AB26" s="743">
        <v>102</v>
      </c>
      <c r="AC26" s="153">
        <f t="shared" si="1"/>
        <v>300</v>
      </c>
      <c r="AD26" s="743">
        <v>181</v>
      </c>
      <c r="AE26" s="743">
        <v>125</v>
      </c>
      <c r="AF26" s="153">
        <f t="shared" si="2"/>
        <v>306</v>
      </c>
      <c r="AG26" s="743">
        <v>219</v>
      </c>
      <c r="AH26" s="743">
        <v>127</v>
      </c>
      <c r="AI26" s="153">
        <f t="shared" si="3"/>
        <v>346</v>
      </c>
      <c r="AJ26" s="743">
        <v>226</v>
      </c>
      <c r="AK26" s="743">
        <v>160</v>
      </c>
      <c r="AL26" s="153">
        <f t="shared" si="4"/>
        <v>386</v>
      </c>
      <c r="AM26" s="41">
        <f t="shared" si="5"/>
        <v>2515</v>
      </c>
      <c r="AN26" s="41">
        <f t="shared" si="6"/>
        <v>1739</v>
      </c>
      <c r="AO26" s="41">
        <f t="shared" si="7"/>
        <v>4254</v>
      </c>
      <c r="AP26" s="401" t="str">
        <f>IF(AM26=Death!Y421,"TRUE","FALSE")</f>
        <v>TRUE</v>
      </c>
      <c r="AQ26" s="401" t="str">
        <f>IF(AN26=Death!Z421,"TRUE","FALSE")</f>
        <v>TRUE</v>
      </c>
      <c r="AR26" s="401" t="str">
        <f>IF(AO26=Death!AA421,"TRUE","FALSE")</f>
        <v>TRUE</v>
      </c>
    </row>
    <row r="27" spans="1:58" ht="18" customHeight="1">
      <c r="A27" s="427">
        <v>23</v>
      </c>
      <c r="B27" s="428" t="s">
        <v>144</v>
      </c>
      <c r="C27" s="153">
        <v>447</v>
      </c>
      <c r="D27" s="153">
        <v>417</v>
      </c>
      <c r="E27" s="153">
        <f t="shared" si="8"/>
        <v>864</v>
      </c>
      <c r="F27" s="153">
        <v>451</v>
      </c>
      <c r="G27" s="153">
        <v>334</v>
      </c>
      <c r="H27" s="153">
        <f t="shared" si="9"/>
        <v>785</v>
      </c>
      <c r="I27" s="153">
        <v>359</v>
      </c>
      <c r="J27" s="153">
        <v>281</v>
      </c>
      <c r="K27" s="153">
        <f t="shared" si="10"/>
        <v>640</v>
      </c>
      <c r="L27" s="153">
        <v>304</v>
      </c>
      <c r="M27" s="153">
        <v>226</v>
      </c>
      <c r="N27" s="153">
        <f t="shared" si="11"/>
        <v>530</v>
      </c>
      <c r="O27" s="153">
        <v>342</v>
      </c>
      <c r="P27" s="153">
        <v>247</v>
      </c>
      <c r="Q27" s="153">
        <f t="shared" si="12"/>
        <v>589</v>
      </c>
      <c r="R27" s="153">
        <v>407</v>
      </c>
      <c r="S27" s="153">
        <v>272</v>
      </c>
      <c r="T27" s="153">
        <f t="shared" si="13"/>
        <v>679</v>
      </c>
      <c r="U27" s="153">
        <v>344</v>
      </c>
      <c r="V27" s="153">
        <v>238</v>
      </c>
      <c r="W27" s="153">
        <f t="shared" si="14"/>
        <v>582</v>
      </c>
      <c r="X27" s="153">
        <v>420</v>
      </c>
      <c r="Y27" s="153">
        <v>262</v>
      </c>
      <c r="Z27" s="153">
        <f t="shared" si="0"/>
        <v>682</v>
      </c>
      <c r="AA27" s="153">
        <v>378</v>
      </c>
      <c r="AB27" s="153">
        <v>241</v>
      </c>
      <c r="AC27" s="153">
        <f t="shared" si="1"/>
        <v>619</v>
      </c>
      <c r="AD27" s="153">
        <v>350</v>
      </c>
      <c r="AE27" s="153">
        <v>201</v>
      </c>
      <c r="AF27" s="153">
        <f t="shared" si="2"/>
        <v>551</v>
      </c>
      <c r="AG27" s="153">
        <v>354</v>
      </c>
      <c r="AH27" s="153">
        <v>272</v>
      </c>
      <c r="AI27" s="153">
        <f t="shared" si="3"/>
        <v>626</v>
      </c>
      <c r="AJ27" s="153">
        <v>407</v>
      </c>
      <c r="AK27" s="153">
        <v>343</v>
      </c>
      <c r="AL27" s="153">
        <f t="shared" si="4"/>
        <v>750</v>
      </c>
      <c r="AM27" s="41">
        <f t="shared" si="5"/>
        <v>4563</v>
      </c>
      <c r="AN27" s="41">
        <f t="shared" si="6"/>
        <v>3334</v>
      </c>
      <c r="AO27" s="41">
        <f t="shared" si="7"/>
        <v>7897</v>
      </c>
      <c r="AP27" s="401" t="str">
        <f>IF(AM27=Death!Y422,"TRUE","FALSE")</f>
        <v>TRUE</v>
      </c>
      <c r="AQ27" s="401" t="str">
        <f>IF(AN27=Death!Z422,"TRUE","FALSE")</f>
        <v>TRUE</v>
      </c>
      <c r="AR27" s="401" t="str">
        <f>IF(AO27=Death!AA422,"TRUE","FALSE")</f>
        <v>TRUE</v>
      </c>
    </row>
    <row r="28" spans="1:58" ht="18" customHeight="1">
      <c r="A28" s="41"/>
      <c r="B28" s="41" t="s">
        <v>6</v>
      </c>
      <c r="C28" s="153">
        <f>SUM(C5:C27)</f>
        <v>7640</v>
      </c>
      <c r="D28" s="153">
        <f t="shared" ref="D28:AO28" si="21">SUM(D5:D27)</f>
        <v>5393</v>
      </c>
      <c r="E28" s="153">
        <f t="shared" si="21"/>
        <v>13033</v>
      </c>
      <c r="F28" s="153">
        <f t="shared" si="21"/>
        <v>7258</v>
      </c>
      <c r="G28" s="153">
        <f t="shared" si="21"/>
        <v>5302</v>
      </c>
      <c r="H28" s="153">
        <f t="shared" si="21"/>
        <v>12560</v>
      </c>
      <c r="I28" s="153">
        <f t="shared" si="21"/>
        <v>5788</v>
      </c>
      <c r="J28" s="153">
        <f t="shared" si="21"/>
        <v>4070</v>
      </c>
      <c r="K28" s="153">
        <f t="shared" si="21"/>
        <v>9858</v>
      </c>
      <c r="L28" s="153">
        <f t="shared" si="21"/>
        <v>5597</v>
      </c>
      <c r="M28" s="153">
        <f t="shared" si="21"/>
        <v>3862</v>
      </c>
      <c r="N28" s="153">
        <f t="shared" si="21"/>
        <v>9459</v>
      </c>
      <c r="O28" s="153">
        <f t="shared" si="21"/>
        <v>6163</v>
      </c>
      <c r="P28" s="153">
        <f t="shared" si="21"/>
        <v>4319</v>
      </c>
      <c r="Q28" s="153">
        <f t="shared" si="21"/>
        <v>10482</v>
      </c>
      <c r="R28" s="153">
        <f t="shared" si="21"/>
        <v>6140</v>
      </c>
      <c r="S28" s="153">
        <f t="shared" si="21"/>
        <v>4452</v>
      </c>
      <c r="T28" s="153">
        <f t="shared" si="21"/>
        <v>10592</v>
      </c>
      <c r="U28" s="153">
        <f t="shared" si="21"/>
        <v>5760</v>
      </c>
      <c r="V28" s="153">
        <f t="shared" si="21"/>
        <v>3840</v>
      </c>
      <c r="W28" s="153">
        <f t="shared" si="21"/>
        <v>9600</v>
      </c>
      <c r="X28" s="153">
        <f t="shared" si="21"/>
        <v>6091</v>
      </c>
      <c r="Y28" s="153">
        <f t="shared" si="21"/>
        <v>4081</v>
      </c>
      <c r="Z28" s="153">
        <f t="shared" si="21"/>
        <v>10172</v>
      </c>
      <c r="AA28" s="153">
        <f t="shared" si="21"/>
        <v>5824</v>
      </c>
      <c r="AB28" s="153">
        <f t="shared" si="21"/>
        <v>3902</v>
      </c>
      <c r="AC28" s="153">
        <f t="shared" si="21"/>
        <v>9726</v>
      </c>
      <c r="AD28" s="153">
        <f t="shared" si="21"/>
        <v>5764</v>
      </c>
      <c r="AE28" s="153">
        <f t="shared" si="21"/>
        <v>3964</v>
      </c>
      <c r="AF28" s="153">
        <f t="shared" si="21"/>
        <v>9728</v>
      </c>
      <c r="AG28" s="153">
        <f t="shared" si="21"/>
        <v>6306</v>
      </c>
      <c r="AH28" s="153">
        <f t="shared" si="21"/>
        <v>4306</v>
      </c>
      <c r="AI28" s="153">
        <f t="shared" si="21"/>
        <v>10612</v>
      </c>
      <c r="AJ28" s="153">
        <f t="shared" si="21"/>
        <v>6890</v>
      </c>
      <c r="AK28" s="153">
        <f t="shared" si="21"/>
        <v>4853</v>
      </c>
      <c r="AL28" s="153">
        <f t="shared" si="21"/>
        <v>11743</v>
      </c>
      <c r="AM28" s="153">
        <f t="shared" si="21"/>
        <v>75221</v>
      </c>
      <c r="AN28" s="153">
        <f t="shared" si="21"/>
        <v>52344</v>
      </c>
      <c r="AO28" s="153">
        <f t="shared" si="21"/>
        <v>127565</v>
      </c>
      <c r="AP28" s="401" t="str">
        <f>IF(AM28=Death!Y423,"TRUE","FALSE")</f>
        <v>TRUE</v>
      </c>
      <c r="AQ28" s="401" t="str">
        <f>IF(AN28=Death!Z423,"TRUE","FALSE")</f>
        <v>TRUE</v>
      </c>
      <c r="AR28" s="401" t="str">
        <f>IF(AO28=Death!AA423,"TRUE","FALSE")</f>
        <v>TRUE</v>
      </c>
    </row>
    <row r="29" spans="1:58" ht="15.75" customHeight="1">
      <c r="AS29" s="401"/>
      <c r="AT29" s="401"/>
      <c r="AU29" s="401"/>
    </row>
    <row r="30" spans="1:58" ht="15.75" customHeight="1">
      <c r="C30" s="1488" t="s">
        <v>599</v>
      </c>
      <c r="D30" s="1488"/>
      <c r="E30" s="1488"/>
      <c r="F30" s="1488"/>
      <c r="G30" s="1488"/>
      <c r="H30" s="1488"/>
      <c r="I30" s="1488"/>
      <c r="J30" s="1488"/>
      <c r="K30" s="1488"/>
      <c r="L30" s="1488"/>
      <c r="M30" s="1488"/>
      <c r="N30" s="1488"/>
      <c r="O30" s="1488"/>
      <c r="P30" s="1488"/>
      <c r="Q30" s="1488"/>
      <c r="R30" s="1488"/>
      <c r="S30" s="1488"/>
      <c r="T30" s="1488"/>
      <c r="U30" s="1488"/>
      <c r="V30" s="1488"/>
      <c r="W30" s="1488"/>
      <c r="X30" s="1488"/>
      <c r="Y30" s="1488"/>
      <c r="Z30" s="1488"/>
      <c r="AA30" s="1488"/>
      <c r="AB30" s="1488"/>
      <c r="AC30" s="1488"/>
      <c r="AD30" s="1488"/>
      <c r="AE30" s="1488"/>
      <c r="AF30" s="1488"/>
      <c r="AG30" s="1488"/>
      <c r="AH30" s="759"/>
      <c r="AI30" s="759"/>
      <c r="AJ30" s="759"/>
      <c r="AK30" s="759"/>
    </row>
    <row r="31" spans="1:58" ht="15.75" customHeight="1">
      <c r="A31" s="58" t="s">
        <v>520</v>
      </c>
      <c r="B31" s="58"/>
      <c r="Q31" s="758" t="s">
        <v>886</v>
      </c>
    </row>
    <row r="32" spans="1:58" ht="15.75" customHeight="1">
      <c r="A32" s="1490" t="s">
        <v>191</v>
      </c>
      <c r="B32" s="1492" t="s">
        <v>155</v>
      </c>
      <c r="C32" s="1494" t="s">
        <v>206</v>
      </c>
      <c r="D32" s="1495"/>
      <c r="E32" s="1496"/>
      <c r="F32" s="1494" t="s">
        <v>207</v>
      </c>
      <c r="G32" s="1495"/>
      <c r="H32" s="1496"/>
      <c r="I32" s="1494" t="s">
        <v>208</v>
      </c>
      <c r="J32" s="1495"/>
      <c r="K32" s="1496"/>
      <c r="L32" s="1494" t="s">
        <v>209</v>
      </c>
      <c r="M32" s="1495"/>
      <c r="N32" s="1496"/>
      <c r="O32" s="1494" t="s">
        <v>210</v>
      </c>
      <c r="P32" s="1495"/>
      <c r="Q32" s="1496"/>
      <c r="R32" s="1494" t="s">
        <v>211</v>
      </c>
      <c r="S32" s="1495"/>
      <c r="T32" s="1496"/>
      <c r="U32" s="1494" t="s">
        <v>212</v>
      </c>
      <c r="V32" s="1495"/>
      <c r="W32" s="1496"/>
      <c r="X32" s="1494" t="s">
        <v>213</v>
      </c>
      <c r="Y32" s="1495"/>
      <c r="Z32" s="1496"/>
      <c r="AA32" s="1507" t="s">
        <v>214</v>
      </c>
      <c r="AB32" s="1508"/>
      <c r="AC32" s="1509"/>
      <c r="AD32" s="1494" t="s">
        <v>215</v>
      </c>
      <c r="AE32" s="1495"/>
      <c r="AF32" s="1496"/>
      <c r="AG32" s="1507" t="s">
        <v>216</v>
      </c>
      <c r="AH32" s="1508"/>
      <c r="AI32" s="1509"/>
      <c r="AJ32" s="1507" t="s">
        <v>217</v>
      </c>
      <c r="AK32" s="1508"/>
      <c r="AL32" s="1509"/>
      <c r="AM32" s="1494" t="s">
        <v>6</v>
      </c>
      <c r="AN32" s="1495"/>
      <c r="AO32" s="1496"/>
      <c r="AP32" s="1111"/>
      <c r="AQ32" s="1111"/>
      <c r="AR32" s="1111"/>
    </row>
    <row r="33" spans="1:53" ht="15.75" customHeight="1">
      <c r="A33" s="1491"/>
      <c r="B33" s="1493"/>
      <c r="C33" s="760" t="s">
        <v>240</v>
      </c>
      <c r="D33" s="760" t="s">
        <v>241</v>
      </c>
      <c r="E33" s="760" t="s">
        <v>234</v>
      </c>
      <c r="F33" s="760" t="s">
        <v>240</v>
      </c>
      <c r="G33" s="760" t="s">
        <v>241</v>
      </c>
      <c r="H33" s="760" t="s">
        <v>234</v>
      </c>
      <c r="I33" s="760" t="s">
        <v>240</v>
      </c>
      <c r="J33" s="760" t="s">
        <v>241</v>
      </c>
      <c r="K33" s="760" t="s">
        <v>234</v>
      </c>
      <c r="L33" s="760" t="s">
        <v>240</v>
      </c>
      <c r="M33" s="760" t="s">
        <v>241</v>
      </c>
      <c r="N33" s="760" t="s">
        <v>234</v>
      </c>
      <c r="O33" s="760" t="s">
        <v>240</v>
      </c>
      <c r="P33" s="760" t="s">
        <v>241</v>
      </c>
      <c r="Q33" s="760" t="s">
        <v>234</v>
      </c>
      <c r="R33" s="760" t="s">
        <v>240</v>
      </c>
      <c r="S33" s="760" t="s">
        <v>241</v>
      </c>
      <c r="T33" s="760" t="s">
        <v>234</v>
      </c>
      <c r="U33" s="760" t="s">
        <v>240</v>
      </c>
      <c r="V33" s="760" t="s">
        <v>241</v>
      </c>
      <c r="W33" s="760" t="s">
        <v>234</v>
      </c>
      <c r="X33" s="760" t="s">
        <v>240</v>
      </c>
      <c r="Y33" s="760" t="s">
        <v>241</v>
      </c>
      <c r="Z33" s="760" t="s">
        <v>234</v>
      </c>
      <c r="AA33" s="760" t="s">
        <v>240</v>
      </c>
      <c r="AB33" s="760" t="s">
        <v>241</v>
      </c>
      <c r="AC33" s="760" t="s">
        <v>234</v>
      </c>
      <c r="AD33" s="760" t="s">
        <v>240</v>
      </c>
      <c r="AE33" s="760" t="s">
        <v>241</v>
      </c>
      <c r="AF33" s="760" t="s">
        <v>234</v>
      </c>
      <c r="AG33" s="760" t="s">
        <v>240</v>
      </c>
      <c r="AH33" s="760" t="s">
        <v>241</v>
      </c>
      <c r="AI33" s="760" t="s">
        <v>234</v>
      </c>
      <c r="AJ33" s="760" t="s">
        <v>240</v>
      </c>
      <c r="AK33" s="760" t="s">
        <v>241</v>
      </c>
      <c r="AL33" s="760" t="s">
        <v>234</v>
      </c>
      <c r="AM33" s="760" t="s">
        <v>240</v>
      </c>
      <c r="AN33" s="760" t="s">
        <v>241</v>
      </c>
      <c r="AO33" s="760" t="s">
        <v>234</v>
      </c>
      <c r="AP33" s="1111"/>
      <c r="AQ33" s="1111"/>
      <c r="AR33" s="1111"/>
    </row>
    <row r="34" spans="1:53" ht="18.75" customHeight="1">
      <c r="A34" s="427">
        <v>1</v>
      </c>
      <c r="B34" s="428" t="s">
        <v>15</v>
      </c>
      <c r="C34" s="153">
        <v>872</v>
      </c>
      <c r="D34" s="153">
        <v>545</v>
      </c>
      <c r="E34" s="153">
        <f t="shared" ref="E34:E56" si="22">SUM(C34:D34)</f>
        <v>1417</v>
      </c>
      <c r="F34" s="153">
        <v>891</v>
      </c>
      <c r="G34" s="153">
        <v>570</v>
      </c>
      <c r="H34" s="153">
        <f t="shared" ref="H34:H56" si="23">SUM(F34:G34)</f>
        <v>1461</v>
      </c>
      <c r="I34" s="153">
        <v>754</v>
      </c>
      <c r="J34" s="153">
        <v>435</v>
      </c>
      <c r="K34" s="153">
        <f t="shared" ref="K34:K56" si="24">SUM(I34:J34)</f>
        <v>1189</v>
      </c>
      <c r="L34" s="153">
        <v>638</v>
      </c>
      <c r="M34" s="153">
        <v>435</v>
      </c>
      <c r="N34" s="153">
        <f t="shared" ref="N34:N56" si="25">SUM(L34:M34)</f>
        <v>1073</v>
      </c>
      <c r="O34" s="153">
        <v>663</v>
      </c>
      <c r="P34" s="153">
        <v>498</v>
      </c>
      <c r="Q34" s="153">
        <f t="shared" ref="Q34:Q56" si="26">SUM(O34:P34)</f>
        <v>1161</v>
      </c>
      <c r="R34" s="153">
        <v>844</v>
      </c>
      <c r="S34" s="153">
        <v>605</v>
      </c>
      <c r="T34" s="153">
        <f t="shared" ref="T34:T56" si="27">SUM(R34:S34)</f>
        <v>1449</v>
      </c>
      <c r="U34" s="153">
        <v>819</v>
      </c>
      <c r="V34" s="153">
        <v>492</v>
      </c>
      <c r="W34" s="153">
        <f t="shared" ref="W34:W56" si="28">SUM(U34:V34)</f>
        <v>1311</v>
      </c>
      <c r="X34" s="153">
        <v>838</v>
      </c>
      <c r="Y34" s="153">
        <v>524</v>
      </c>
      <c r="Z34" s="153">
        <f t="shared" ref="Z34:Z56" si="29">SUM(X34:Y34)</f>
        <v>1362</v>
      </c>
      <c r="AA34" s="153">
        <v>838</v>
      </c>
      <c r="AB34" s="153">
        <v>533</v>
      </c>
      <c r="AC34" s="153">
        <f t="shared" ref="AC34:AC56" si="30">SUM(AA34:AB34)</f>
        <v>1371</v>
      </c>
      <c r="AD34" s="153">
        <v>816</v>
      </c>
      <c r="AE34" s="153">
        <v>478</v>
      </c>
      <c r="AF34" s="153">
        <f t="shared" ref="AF34:AF56" si="31">SUM(AD34:AE34)</f>
        <v>1294</v>
      </c>
      <c r="AG34" s="153">
        <v>949</v>
      </c>
      <c r="AH34" s="153">
        <v>630</v>
      </c>
      <c r="AI34" s="153">
        <f t="shared" ref="AI34:AI56" si="32">SUM(AG34:AH34)</f>
        <v>1579</v>
      </c>
      <c r="AJ34" s="153">
        <v>802</v>
      </c>
      <c r="AK34" s="153">
        <v>495</v>
      </c>
      <c r="AL34" s="153">
        <f t="shared" ref="AL34:AL56" si="33">SUM(AJ34:AK34)</f>
        <v>1297</v>
      </c>
      <c r="AM34" s="41">
        <f t="shared" ref="AM34:AM56" si="34">C34+F34+I34+L34+O34+R34+U34+X34+AA34+AD34+AG34+AJ34</f>
        <v>9724</v>
      </c>
      <c r="AN34" s="41">
        <f t="shared" ref="AN34:AN56" si="35">D34+G34+J34+M34+P34+S34+V34+Y34+AB34+AE34+AH34+AK34</f>
        <v>6240</v>
      </c>
      <c r="AO34" s="41">
        <f t="shared" ref="AO34:AO56" si="36">E34+H34+K34+N34+Q34+T34+W34+Z34+AC34+AF34+AI34+AL34</f>
        <v>15964</v>
      </c>
      <c r="AP34" s="401" t="str">
        <f>IF(AM34=Death!Y430,"TRUE","FALSE")</f>
        <v>TRUE</v>
      </c>
      <c r="AQ34" s="401" t="str">
        <f>IF(AN34=Death!Z430,"TRUE","FALSE")</f>
        <v>TRUE</v>
      </c>
      <c r="AR34" s="401" t="str">
        <f>IF(AO34=Death!AA430,"TRUE","FALSE")</f>
        <v>TRUE</v>
      </c>
    </row>
    <row r="35" spans="1:53" ht="18.75" customHeight="1">
      <c r="A35" s="427">
        <v>2</v>
      </c>
      <c r="B35" s="428" t="s">
        <v>20</v>
      </c>
      <c r="C35" s="153">
        <v>112</v>
      </c>
      <c r="D35" s="153">
        <v>58</v>
      </c>
      <c r="E35" s="153">
        <f t="shared" si="22"/>
        <v>170</v>
      </c>
      <c r="F35" s="153">
        <v>103</v>
      </c>
      <c r="G35" s="153">
        <v>50</v>
      </c>
      <c r="H35" s="153">
        <f t="shared" si="23"/>
        <v>153</v>
      </c>
      <c r="I35" s="153">
        <v>70</v>
      </c>
      <c r="J35" s="153">
        <v>50</v>
      </c>
      <c r="K35" s="153">
        <f t="shared" si="24"/>
        <v>120</v>
      </c>
      <c r="L35" s="153">
        <v>68</v>
      </c>
      <c r="M35" s="153">
        <v>46</v>
      </c>
      <c r="N35" s="153">
        <f t="shared" si="25"/>
        <v>114</v>
      </c>
      <c r="O35" s="153">
        <v>69</v>
      </c>
      <c r="P35" s="153">
        <v>51</v>
      </c>
      <c r="Q35" s="153">
        <f t="shared" si="26"/>
        <v>120</v>
      </c>
      <c r="R35" s="153">
        <v>83</v>
      </c>
      <c r="S35" s="153">
        <v>54</v>
      </c>
      <c r="T35" s="153">
        <f t="shared" si="27"/>
        <v>137</v>
      </c>
      <c r="U35" s="153">
        <v>97</v>
      </c>
      <c r="V35" s="153">
        <v>53</v>
      </c>
      <c r="W35" s="153">
        <f t="shared" si="28"/>
        <v>150</v>
      </c>
      <c r="X35" s="153">
        <v>79</v>
      </c>
      <c r="Y35" s="153">
        <v>33</v>
      </c>
      <c r="Z35" s="153">
        <f t="shared" si="29"/>
        <v>112</v>
      </c>
      <c r="AA35" s="153">
        <v>64</v>
      </c>
      <c r="AB35" s="153">
        <v>46</v>
      </c>
      <c r="AC35" s="153">
        <f t="shared" si="30"/>
        <v>110</v>
      </c>
      <c r="AD35" s="153">
        <v>76</v>
      </c>
      <c r="AE35" s="153">
        <v>56</v>
      </c>
      <c r="AF35" s="153">
        <f t="shared" si="31"/>
        <v>132</v>
      </c>
      <c r="AG35" s="153">
        <v>83</v>
      </c>
      <c r="AH35" s="153">
        <v>52</v>
      </c>
      <c r="AI35" s="153">
        <f t="shared" si="32"/>
        <v>135</v>
      </c>
      <c r="AJ35" s="153">
        <v>89</v>
      </c>
      <c r="AK35" s="153">
        <v>45</v>
      </c>
      <c r="AL35" s="153">
        <f t="shared" si="33"/>
        <v>134</v>
      </c>
      <c r="AM35" s="41">
        <f t="shared" si="34"/>
        <v>993</v>
      </c>
      <c r="AN35" s="41">
        <f t="shared" si="35"/>
        <v>594</v>
      </c>
      <c r="AO35" s="41">
        <f t="shared" si="36"/>
        <v>1587</v>
      </c>
      <c r="AP35" s="401" t="str">
        <f>IF(AM35=Death!Y431,"TRUE","FALSE")</f>
        <v>TRUE</v>
      </c>
      <c r="AQ35" s="401" t="str">
        <f>IF(AN35=Death!Z431,"TRUE","FALSE")</f>
        <v>TRUE</v>
      </c>
      <c r="AR35" s="401" t="str">
        <f>IF(AO35=Death!AA431,"TRUE","FALSE")</f>
        <v>TRUE</v>
      </c>
      <c r="AS35" s="281"/>
    </row>
    <row r="36" spans="1:53" ht="18.75" customHeight="1">
      <c r="A36" s="427">
        <v>3</v>
      </c>
      <c r="B36" s="428" t="s">
        <v>21</v>
      </c>
      <c r="C36" s="153">
        <v>353</v>
      </c>
      <c r="D36" s="153">
        <v>242</v>
      </c>
      <c r="E36" s="153">
        <f t="shared" si="22"/>
        <v>595</v>
      </c>
      <c r="F36" s="153">
        <v>343</v>
      </c>
      <c r="G36" s="153">
        <v>202</v>
      </c>
      <c r="H36" s="153">
        <f t="shared" si="23"/>
        <v>545</v>
      </c>
      <c r="I36" s="153">
        <v>300</v>
      </c>
      <c r="J36" s="153">
        <v>150</v>
      </c>
      <c r="K36" s="153">
        <f t="shared" si="24"/>
        <v>450</v>
      </c>
      <c r="L36" s="153">
        <v>270</v>
      </c>
      <c r="M36" s="153">
        <v>160</v>
      </c>
      <c r="N36" s="153">
        <f t="shared" si="25"/>
        <v>430</v>
      </c>
      <c r="O36" s="153">
        <v>293</v>
      </c>
      <c r="P36" s="153">
        <v>177</v>
      </c>
      <c r="Q36" s="153">
        <f t="shared" si="26"/>
        <v>470</v>
      </c>
      <c r="R36" s="153">
        <v>303</v>
      </c>
      <c r="S36" s="153">
        <v>172</v>
      </c>
      <c r="T36" s="153">
        <f t="shared" si="27"/>
        <v>475</v>
      </c>
      <c r="U36" s="153">
        <v>265</v>
      </c>
      <c r="V36" s="153">
        <v>163</v>
      </c>
      <c r="W36" s="153">
        <f t="shared" si="28"/>
        <v>428</v>
      </c>
      <c r="X36" s="153">
        <v>279</v>
      </c>
      <c r="Y36" s="153">
        <v>172</v>
      </c>
      <c r="Z36" s="153">
        <f t="shared" si="29"/>
        <v>451</v>
      </c>
      <c r="AA36" s="153">
        <v>326</v>
      </c>
      <c r="AB36" s="153">
        <v>163</v>
      </c>
      <c r="AC36" s="153">
        <f t="shared" si="30"/>
        <v>489</v>
      </c>
      <c r="AD36" s="153">
        <v>285</v>
      </c>
      <c r="AE36" s="153">
        <v>157</v>
      </c>
      <c r="AF36" s="153">
        <f t="shared" si="31"/>
        <v>442</v>
      </c>
      <c r="AG36" s="153">
        <v>335</v>
      </c>
      <c r="AH36" s="153">
        <v>217</v>
      </c>
      <c r="AI36" s="153">
        <f t="shared" si="32"/>
        <v>552</v>
      </c>
      <c r="AJ36" s="153">
        <v>414</v>
      </c>
      <c r="AK36" s="153">
        <v>246</v>
      </c>
      <c r="AL36" s="153">
        <f t="shared" si="33"/>
        <v>660</v>
      </c>
      <c r="AM36" s="41">
        <f t="shared" si="34"/>
        <v>3766</v>
      </c>
      <c r="AN36" s="41">
        <f t="shared" si="35"/>
        <v>2221</v>
      </c>
      <c r="AO36" s="41">
        <f t="shared" si="36"/>
        <v>5987</v>
      </c>
      <c r="AP36" s="401" t="str">
        <f>IF(AM36=Death!Y432,"TRUE","FALSE")</f>
        <v>TRUE</v>
      </c>
      <c r="AQ36" s="401" t="str">
        <f>IF(AN36=Death!Z432,"TRUE","FALSE")</f>
        <v>TRUE</v>
      </c>
      <c r="AR36" s="401" t="str">
        <f>IF(AO36=Death!AA432,"TRUE","FALSE")</f>
        <v>TRUE</v>
      </c>
    </row>
    <row r="37" spans="1:53" ht="18.75" customHeight="1">
      <c r="A37" s="427">
        <v>4</v>
      </c>
      <c r="B37" s="428" t="s">
        <v>25</v>
      </c>
      <c r="C37" s="153">
        <v>228</v>
      </c>
      <c r="D37" s="153">
        <v>152</v>
      </c>
      <c r="E37" s="153">
        <f t="shared" si="22"/>
        <v>380</v>
      </c>
      <c r="F37" s="153">
        <v>220</v>
      </c>
      <c r="G37" s="153">
        <v>134</v>
      </c>
      <c r="H37" s="153">
        <f t="shared" si="23"/>
        <v>354</v>
      </c>
      <c r="I37" s="153">
        <v>218</v>
      </c>
      <c r="J37" s="153">
        <v>139</v>
      </c>
      <c r="K37" s="153">
        <f t="shared" si="24"/>
        <v>357</v>
      </c>
      <c r="L37" s="153">
        <v>236</v>
      </c>
      <c r="M37" s="153">
        <v>129</v>
      </c>
      <c r="N37" s="153">
        <f t="shared" si="25"/>
        <v>365</v>
      </c>
      <c r="O37" s="153">
        <v>253</v>
      </c>
      <c r="P37" s="153">
        <v>152</v>
      </c>
      <c r="Q37" s="153">
        <f t="shared" si="26"/>
        <v>405</v>
      </c>
      <c r="R37" s="153">
        <v>265</v>
      </c>
      <c r="S37" s="153">
        <v>168</v>
      </c>
      <c r="T37" s="153">
        <f t="shared" si="27"/>
        <v>433</v>
      </c>
      <c r="U37" s="153">
        <v>207</v>
      </c>
      <c r="V37" s="153">
        <v>119</v>
      </c>
      <c r="W37" s="153">
        <f t="shared" si="28"/>
        <v>326</v>
      </c>
      <c r="X37" s="153">
        <v>250</v>
      </c>
      <c r="Y37" s="153">
        <v>148</v>
      </c>
      <c r="Z37" s="153">
        <f t="shared" si="29"/>
        <v>398</v>
      </c>
      <c r="AA37" s="153">
        <v>284</v>
      </c>
      <c r="AB37" s="153">
        <v>170</v>
      </c>
      <c r="AC37" s="153">
        <f t="shared" si="30"/>
        <v>454</v>
      </c>
      <c r="AD37" s="153">
        <v>266</v>
      </c>
      <c r="AE37" s="153">
        <v>149</v>
      </c>
      <c r="AF37" s="153">
        <f t="shared" si="31"/>
        <v>415</v>
      </c>
      <c r="AG37" s="153">
        <v>253</v>
      </c>
      <c r="AH37" s="153">
        <v>157</v>
      </c>
      <c r="AI37" s="153">
        <f t="shared" si="32"/>
        <v>410</v>
      </c>
      <c r="AJ37" s="153">
        <v>312</v>
      </c>
      <c r="AK37" s="153">
        <v>158</v>
      </c>
      <c r="AL37" s="153">
        <f t="shared" si="33"/>
        <v>470</v>
      </c>
      <c r="AM37" s="41">
        <f t="shared" si="34"/>
        <v>2992</v>
      </c>
      <c r="AN37" s="41">
        <f t="shared" si="35"/>
        <v>1775</v>
      </c>
      <c r="AO37" s="41">
        <f t="shared" si="36"/>
        <v>4767</v>
      </c>
      <c r="AP37" s="401" t="str">
        <f>IF(AM37=Death!Y433,"TRUE","FALSE")</f>
        <v>TRUE</v>
      </c>
      <c r="AQ37" s="401" t="str">
        <f>IF(AN37=Death!Z433,"TRUE","FALSE")</f>
        <v>TRUE</v>
      </c>
      <c r="AR37" s="401" t="str">
        <f>IF(AO37=Death!AA433,"TRUE","FALSE")</f>
        <v>TRUE</v>
      </c>
    </row>
    <row r="38" spans="1:53" ht="18.75" customHeight="1">
      <c r="A38" s="427">
        <v>5</v>
      </c>
      <c r="B38" s="428" t="s">
        <v>27</v>
      </c>
      <c r="C38" s="153">
        <v>88</v>
      </c>
      <c r="D38" s="153">
        <v>78</v>
      </c>
      <c r="E38" s="153">
        <f t="shared" si="22"/>
        <v>166</v>
      </c>
      <c r="F38" s="153">
        <v>128</v>
      </c>
      <c r="G38" s="153">
        <v>82</v>
      </c>
      <c r="H38" s="153">
        <f t="shared" si="23"/>
        <v>210</v>
      </c>
      <c r="I38" s="153">
        <v>77</v>
      </c>
      <c r="J38" s="153">
        <v>63</v>
      </c>
      <c r="K38" s="153">
        <f t="shared" si="24"/>
        <v>140</v>
      </c>
      <c r="L38" s="153">
        <v>82</v>
      </c>
      <c r="M38" s="153">
        <v>50</v>
      </c>
      <c r="N38" s="153">
        <f t="shared" si="25"/>
        <v>132</v>
      </c>
      <c r="O38" s="153">
        <v>106</v>
      </c>
      <c r="P38" s="153">
        <v>66</v>
      </c>
      <c r="Q38" s="153">
        <f t="shared" si="26"/>
        <v>172</v>
      </c>
      <c r="R38" s="153">
        <v>98</v>
      </c>
      <c r="S38" s="153">
        <v>41</v>
      </c>
      <c r="T38" s="153">
        <f t="shared" si="27"/>
        <v>139</v>
      </c>
      <c r="U38" s="153">
        <v>115</v>
      </c>
      <c r="V38" s="153">
        <v>44</v>
      </c>
      <c r="W38" s="153">
        <f t="shared" si="28"/>
        <v>159</v>
      </c>
      <c r="X38" s="153">
        <v>89</v>
      </c>
      <c r="Y38" s="153">
        <v>72</v>
      </c>
      <c r="Z38" s="153">
        <f t="shared" si="29"/>
        <v>161</v>
      </c>
      <c r="AA38" s="153">
        <v>102</v>
      </c>
      <c r="AB38" s="153">
        <v>51</v>
      </c>
      <c r="AC38" s="153">
        <f t="shared" si="30"/>
        <v>153</v>
      </c>
      <c r="AD38" s="153">
        <v>94</v>
      </c>
      <c r="AE38" s="153">
        <v>46</v>
      </c>
      <c r="AF38" s="153">
        <f t="shared" si="31"/>
        <v>140</v>
      </c>
      <c r="AG38" s="153">
        <v>94</v>
      </c>
      <c r="AH38" s="153">
        <v>63</v>
      </c>
      <c r="AI38" s="153">
        <f t="shared" si="32"/>
        <v>157</v>
      </c>
      <c r="AJ38" s="153">
        <v>114</v>
      </c>
      <c r="AK38" s="153">
        <v>67</v>
      </c>
      <c r="AL38" s="153">
        <f t="shared" si="33"/>
        <v>181</v>
      </c>
      <c r="AM38" s="41">
        <f t="shared" si="34"/>
        <v>1187</v>
      </c>
      <c r="AN38" s="41">
        <f t="shared" si="35"/>
        <v>723</v>
      </c>
      <c r="AO38" s="41">
        <f t="shared" si="36"/>
        <v>1910</v>
      </c>
      <c r="AP38" s="401" t="str">
        <f>IF(AM38=Death!Y434,"TRUE","FALSE")</f>
        <v>TRUE</v>
      </c>
      <c r="AQ38" s="401" t="str">
        <f>IF(AN38=Death!Z434,"TRUE","FALSE")</f>
        <v>TRUE</v>
      </c>
      <c r="AR38" s="401" t="str">
        <f>IF(AO38=Death!AA434,"TRUE","FALSE")</f>
        <v>TRUE</v>
      </c>
    </row>
    <row r="39" spans="1:53" ht="18.75" customHeight="1">
      <c r="A39" s="427">
        <v>6</v>
      </c>
      <c r="B39" s="428" t="s">
        <v>29</v>
      </c>
      <c r="C39" s="153">
        <v>73</v>
      </c>
      <c r="D39" s="153">
        <v>67</v>
      </c>
      <c r="E39" s="153">
        <f t="shared" si="22"/>
        <v>140</v>
      </c>
      <c r="F39" s="153">
        <v>83</v>
      </c>
      <c r="G39" s="153">
        <v>63</v>
      </c>
      <c r="H39" s="153">
        <f t="shared" si="23"/>
        <v>146</v>
      </c>
      <c r="I39" s="153">
        <v>56</v>
      </c>
      <c r="J39" s="153">
        <v>46</v>
      </c>
      <c r="K39" s="153">
        <f t="shared" si="24"/>
        <v>102</v>
      </c>
      <c r="L39" s="153">
        <v>49</v>
      </c>
      <c r="M39" s="153">
        <v>31</v>
      </c>
      <c r="N39" s="153">
        <f t="shared" si="25"/>
        <v>80</v>
      </c>
      <c r="O39" s="153">
        <v>52</v>
      </c>
      <c r="P39" s="153">
        <v>36</v>
      </c>
      <c r="Q39" s="153">
        <f t="shared" si="26"/>
        <v>88</v>
      </c>
      <c r="R39" s="153">
        <v>80</v>
      </c>
      <c r="S39" s="153">
        <v>46</v>
      </c>
      <c r="T39" s="153">
        <f t="shared" si="27"/>
        <v>126</v>
      </c>
      <c r="U39" s="153">
        <v>56</v>
      </c>
      <c r="V39" s="153">
        <v>34</v>
      </c>
      <c r="W39" s="153">
        <f t="shared" si="28"/>
        <v>90</v>
      </c>
      <c r="X39" s="153">
        <v>61</v>
      </c>
      <c r="Y39" s="153">
        <v>23</v>
      </c>
      <c r="Z39" s="153">
        <f t="shared" si="29"/>
        <v>84</v>
      </c>
      <c r="AA39" s="153">
        <v>58</v>
      </c>
      <c r="AB39" s="153">
        <v>34</v>
      </c>
      <c r="AC39" s="153">
        <f t="shared" si="30"/>
        <v>92</v>
      </c>
      <c r="AD39" s="153">
        <v>59</v>
      </c>
      <c r="AE39" s="153">
        <v>42</v>
      </c>
      <c r="AF39" s="153">
        <f t="shared" si="31"/>
        <v>101</v>
      </c>
      <c r="AG39" s="153">
        <v>76</v>
      </c>
      <c r="AH39" s="153">
        <v>56</v>
      </c>
      <c r="AI39" s="153">
        <f t="shared" si="32"/>
        <v>132</v>
      </c>
      <c r="AJ39" s="153">
        <v>78</v>
      </c>
      <c r="AK39" s="153">
        <v>53</v>
      </c>
      <c r="AL39" s="153">
        <f t="shared" si="33"/>
        <v>131</v>
      </c>
      <c r="AM39" s="41">
        <f t="shared" si="34"/>
        <v>781</v>
      </c>
      <c r="AN39" s="41">
        <f t="shared" si="35"/>
        <v>531</v>
      </c>
      <c r="AO39" s="41">
        <f t="shared" si="36"/>
        <v>1312</v>
      </c>
      <c r="AP39" s="401" t="str">
        <f>IF(AM39=Death!Y435,"TRUE","FALSE")</f>
        <v>TRUE</v>
      </c>
      <c r="AQ39" s="401" t="str">
        <f>IF(AN39=Death!Z435,"TRUE","FALSE")</f>
        <v>TRUE</v>
      </c>
      <c r="AR39" s="401" t="str">
        <f>IF(AO39=Death!AA435,"TRUE","FALSE")</f>
        <v>TRUE</v>
      </c>
    </row>
    <row r="40" spans="1:53" ht="18.75" customHeight="1">
      <c r="A40" s="427">
        <v>7</v>
      </c>
      <c r="B40" s="428" t="s">
        <v>141</v>
      </c>
      <c r="C40" s="153">
        <v>139</v>
      </c>
      <c r="D40" s="153">
        <v>102</v>
      </c>
      <c r="E40" s="153">
        <f t="shared" si="22"/>
        <v>241</v>
      </c>
      <c r="F40" s="153">
        <v>157</v>
      </c>
      <c r="G40" s="153">
        <v>104</v>
      </c>
      <c r="H40" s="153">
        <f t="shared" si="23"/>
        <v>261</v>
      </c>
      <c r="I40" s="153">
        <v>115</v>
      </c>
      <c r="J40" s="153">
        <v>77</v>
      </c>
      <c r="K40" s="153">
        <f t="shared" si="24"/>
        <v>192</v>
      </c>
      <c r="L40" s="153">
        <v>100</v>
      </c>
      <c r="M40" s="153">
        <v>62</v>
      </c>
      <c r="N40" s="153">
        <f t="shared" si="25"/>
        <v>162</v>
      </c>
      <c r="O40" s="153">
        <v>108</v>
      </c>
      <c r="P40" s="153">
        <v>59</v>
      </c>
      <c r="Q40" s="153">
        <f t="shared" si="26"/>
        <v>167</v>
      </c>
      <c r="R40" s="153">
        <v>92</v>
      </c>
      <c r="S40" s="153">
        <v>62</v>
      </c>
      <c r="T40" s="153">
        <f t="shared" si="27"/>
        <v>154</v>
      </c>
      <c r="U40" s="153">
        <v>99</v>
      </c>
      <c r="V40" s="153">
        <v>64</v>
      </c>
      <c r="W40" s="153">
        <f t="shared" si="28"/>
        <v>163</v>
      </c>
      <c r="X40" s="153">
        <v>117</v>
      </c>
      <c r="Y40" s="153">
        <v>66</v>
      </c>
      <c r="Z40" s="153">
        <f t="shared" si="29"/>
        <v>183</v>
      </c>
      <c r="AA40" s="153">
        <v>92</v>
      </c>
      <c r="AB40" s="153">
        <v>62</v>
      </c>
      <c r="AC40" s="153">
        <f t="shared" si="30"/>
        <v>154</v>
      </c>
      <c r="AD40" s="153">
        <v>107</v>
      </c>
      <c r="AE40" s="153">
        <v>57</v>
      </c>
      <c r="AF40" s="153">
        <f t="shared" si="31"/>
        <v>164</v>
      </c>
      <c r="AG40" s="153">
        <v>116</v>
      </c>
      <c r="AH40" s="153">
        <v>66</v>
      </c>
      <c r="AI40" s="153">
        <f t="shared" si="32"/>
        <v>182</v>
      </c>
      <c r="AJ40" s="153">
        <v>140</v>
      </c>
      <c r="AK40" s="153">
        <v>84</v>
      </c>
      <c r="AL40" s="153">
        <f t="shared" si="33"/>
        <v>224</v>
      </c>
      <c r="AM40" s="41">
        <f t="shared" si="34"/>
        <v>1382</v>
      </c>
      <c r="AN40" s="41">
        <f t="shared" si="35"/>
        <v>865</v>
      </c>
      <c r="AO40" s="41">
        <f t="shared" si="36"/>
        <v>2247</v>
      </c>
      <c r="AP40" s="401" t="str">
        <f>IF(AM40=Death!Y436,"TRUE","FALSE")</f>
        <v>TRUE</v>
      </c>
      <c r="AQ40" s="401" t="str">
        <f>IF(AN40=Death!Z436,"TRUE","FALSE")</f>
        <v>TRUE</v>
      </c>
      <c r="AR40" s="401" t="str">
        <f>IF(AO40=Death!AA436,"TRUE","FALSE")</f>
        <v>TRUE</v>
      </c>
    </row>
    <row r="41" spans="1:53" ht="18.75" customHeight="1">
      <c r="A41" s="427">
        <v>8</v>
      </c>
      <c r="B41" s="428" t="s">
        <v>40</v>
      </c>
      <c r="C41" s="153">
        <v>166</v>
      </c>
      <c r="D41" s="153">
        <v>109</v>
      </c>
      <c r="E41" s="153">
        <f t="shared" si="22"/>
        <v>275</v>
      </c>
      <c r="F41" s="153">
        <v>137</v>
      </c>
      <c r="G41" s="153">
        <v>95</v>
      </c>
      <c r="H41" s="153">
        <f t="shared" si="23"/>
        <v>232</v>
      </c>
      <c r="I41" s="153">
        <v>154</v>
      </c>
      <c r="J41" s="153">
        <v>103</v>
      </c>
      <c r="K41" s="153">
        <f t="shared" si="24"/>
        <v>257</v>
      </c>
      <c r="L41" s="153">
        <v>144</v>
      </c>
      <c r="M41" s="153">
        <v>116</v>
      </c>
      <c r="N41" s="153">
        <f t="shared" si="25"/>
        <v>260</v>
      </c>
      <c r="O41" s="153">
        <v>158</v>
      </c>
      <c r="P41" s="153">
        <v>147</v>
      </c>
      <c r="Q41" s="153">
        <f t="shared" si="26"/>
        <v>305</v>
      </c>
      <c r="R41" s="153">
        <v>137</v>
      </c>
      <c r="S41" s="153">
        <v>126</v>
      </c>
      <c r="T41" s="153">
        <f t="shared" si="27"/>
        <v>263</v>
      </c>
      <c r="U41" s="153">
        <v>158</v>
      </c>
      <c r="V41" s="153">
        <v>164</v>
      </c>
      <c r="W41" s="153">
        <f t="shared" si="28"/>
        <v>322</v>
      </c>
      <c r="X41" s="153">
        <v>137</v>
      </c>
      <c r="Y41" s="153">
        <v>85</v>
      </c>
      <c r="Z41" s="153">
        <f t="shared" si="29"/>
        <v>222</v>
      </c>
      <c r="AA41" s="153">
        <v>147</v>
      </c>
      <c r="AB41" s="153">
        <v>96</v>
      </c>
      <c r="AC41" s="153">
        <f t="shared" si="30"/>
        <v>243</v>
      </c>
      <c r="AD41" s="153">
        <v>146</v>
      </c>
      <c r="AE41" s="153">
        <v>110</v>
      </c>
      <c r="AF41" s="153">
        <f t="shared" si="31"/>
        <v>256</v>
      </c>
      <c r="AG41" s="153">
        <v>147</v>
      </c>
      <c r="AH41" s="153">
        <v>109</v>
      </c>
      <c r="AI41" s="153">
        <f t="shared" si="32"/>
        <v>256</v>
      </c>
      <c r="AJ41" s="153">
        <v>158</v>
      </c>
      <c r="AK41" s="153">
        <v>103</v>
      </c>
      <c r="AL41" s="153">
        <f t="shared" si="33"/>
        <v>261</v>
      </c>
      <c r="AM41" s="41">
        <f t="shared" si="34"/>
        <v>1789</v>
      </c>
      <c r="AN41" s="41">
        <f t="shared" si="35"/>
        <v>1363</v>
      </c>
      <c r="AO41" s="41">
        <f t="shared" si="36"/>
        <v>3152</v>
      </c>
      <c r="AP41" s="401" t="str">
        <f>IF(AM41=Death!Y437,"TRUE","FALSE")</f>
        <v>TRUE</v>
      </c>
      <c r="AQ41" s="401" t="str">
        <f>IF(AN41=Death!Z437,"TRUE","FALSE")</f>
        <v>TRUE</v>
      </c>
      <c r="AR41" s="401" t="str">
        <f>IF(AO41=Death!AA437,"TRUE","FALSE")</f>
        <v>TRUE</v>
      </c>
    </row>
    <row r="42" spans="1:53" ht="18.75" customHeight="1">
      <c r="A42" s="427">
        <v>9</v>
      </c>
      <c r="B42" s="428" t="s">
        <v>44</v>
      </c>
      <c r="C42" s="153">
        <v>199</v>
      </c>
      <c r="D42" s="153">
        <v>179</v>
      </c>
      <c r="E42" s="153">
        <f t="shared" si="22"/>
        <v>378</v>
      </c>
      <c r="F42" s="153">
        <v>167</v>
      </c>
      <c r="G42" s="153">
        <v>175</v>
      </c>
      <c r="H42" s="153">
        <f t="shared" si="23"/>
        <v>342</v>
      </c>
      <c r="I42" s="153">
        <v>192</v>
      </c>
      <c r="J42" s="153">
        <v>163</v>
      </c>
      <c r="K42" s="153">
        <f t="shared" si="24"/>
        <v>355</v>
      </c>
      <c r="L42" s="153">
        <v>144</v>
      </c>
      <c r="M42" s="153">
        <v>124</v>
      </c>
      <c r="N42" s="153">
        <f t="shared" si="25"/>
        <v>268</v>
      </c>
      <c r="O42" s="153">
        <v>166</v>
      </c>
      <c r="P42" s="153">
        <v>130</v>
      </c>
      <c r="Q42" s="153">
        <f t="shared" si="26"/>
        <v>296</v>
      </c>
      <c r="R42" s="153">
        <v>174</v>
      </c>
      <c r="S42" s="153">
        <v>125</v>
      </c>
      <c r="T42" s="153">
        <f t="shared" si="27"/>
        <v>299</v>
      </c>
      <c r="U42" s="153">
        <v>178</v>
      </c>
      <c r="V42" s="153">
        <v>110</v>
      </c>
      <c r="W42" s="153">
        <f t="shared" si="28"/>
        <v>288</v>
      </c>
      <c r="X42" s="153">
        <v>202</v>
      </c>
      <c r="Y42" s="153">
        <v>111</v>
      </c>
      <c r="Z42" s="153">
        <f t="shared" si="29"/>
        <v>313</v>
      </c>
      <c r="AA42" s="153">
        <v>156</v>
      </c>
      <c r="AB42" s="153">
        <v>128</v>
      </c>
      <c r="AC42" s="153">
        <f t="shared" si="30"/>
        <v>284</v>
      </c>
      <c r="AD42" s="153">
        <v>187</v>
      </c>
      <c r="AE42" s="153">
        <v>118</v>
      </c>
      <c r="AF42" s="153">
        <f t="shared" si="31"/>
        <v>305</v>
      </c>
      <c r="AG42" s="153">
        <v>174</v>
      </c>
      <c r="AH42" s="153">
        <v>114</v>
      </c>
      <c r="AI42" s="153">
        <f t="shared" si="32"/>
        <v>288</v>
      </c>
      <c r="AJ42" s="153">
        <v>201</v>
      </c>
      <c r="AK42" s="153">
        <v>121</v>
      </c>
      <c r="AL42" s="153">
        <f t="shared" si="33"/>
        <v>322</v>
      </c>
      <c r="AM42" s="41">
        <f t="shared" si="34"/>
        <v>2140</v>
      </c>
      <c r="AN42" s="41">
        <f t="shared" si="35"/>
        <v>1598</v>
      </c>
      <c r="AO42" s="41">
        <f t="shared" si="36"/>
        <v>3738</v>
      </c>
      <c r="AP42" s="401" t="str">
        <f>IF(AM42=Death!Y438,"TRUE","FALSE")</f>
        <v>TRUE</v>
      </c>
      <c r="AQ42" s="401" t="str">
        <f>IF(AN42=Death!Z438,"TRUE","FALSE")</f>
        <v>TRUE</v>
      </c>
      <c r="AR42" s="401" t="str">
        <f>IF(AO42=Death!AA438,"TRUE","FALSE")</f>
        <v>TRUE</v>
      </c>
    </row>
    <row r="43" spans="1:53" ht="18.75" customHeight="1">
      <c r="A43" s="427">
        <v>10</v>
      </c>
      <c r="B43" s="428" t="s">
        <v>51</v>
      </c>
      <c r="C43" s="153">
        <v>732</v>
      </c>
      <c r="D43" s="153">
        <v>523</v>
      </c>
      <c r="E43" s="153">
        <f t="shared" si="22"/>
        <v>1255</v>
      </c>
      <c r="F43" s="153">
        <v>584</v>
      </c>
      <c r="G43" s="153">
        <v>440</v>
      </c>
      <c r="H43" s="153">
        <f t="shared" si="23"/>
        <v>1024</v>
      </c>
      <c r="I43" s="153">
        <v>700</v>
      </c>
      <c r="J43" s="153">
        <v>502</v>
      </c>
      <c r="K43" s="153">
        <f t="shared" si="24"/>
        <v>1202</v>
      </c>
      <c r="L43" s="153">
        <v>849</v>
      </c>
      <c r="M43" s="153">
        <v>709</v>
      </c>
      <c r="N43" s="153">
        <f t="shared" si="25"/>
        <v>1558</v>
      </c>
      <c r="O43" s="153">
        <v>900</v>
      </c>
      <c r="P43" s="153">
        <v>952</v>
      </c>
      <c r="Q43" s="153">
        <f t="shared" si="26"/>
        <v>1852</v>
      </c>
      <c r="R43" s="153">
        <v>949</v>
      </c>
      <c r="S43" s="153">
        <v>459</v>
      </c>
      <c r="T43" s="153">
        <f t="shared" si="27"/>
        <v>1408</v>
      </c>
      <c r="U43" s="153">
        <v>650</v>
      </c>
      <c r="V43" s="153">
        <v>482</v>
      </c>
      <c r="W43" s="153">
        <f t="shared" si="28"/>
        <v>1132</v>
      </c>
      <c r="X43" s="153">
        <v>548</v>
      </c>
      <c r="Y43" s="153">
        <v>309</v>
      </c>
      <c r="Z43" s="153">
        <f t="shared" si="29"/>
        <v>857</v>
      </c>
      <c r="AA43" s="153">
        <v>609</v>
      </c>
      <c r="AB43" s="153">
        <v>315</v>
      </c>
      <c r="AC43" s="153">
        <f t="shared" si="30"/>
        <v>924</v>
      </c>
      <c r="AD43" s="153">
        <v>680</v>
      </c>
      <c r="AE43" s="153">
        <v>378</v>
      </c>
      <c r="AF43" s="153">
        <f t="shared" si="31"/>
        <v>1058</v>
      </c>
      <c r="AG43" s="153">
        <v>658</v>
      </c>
      <c r="AH43" s="153">
        <v>310</v>
      </c>
      <c r="AI43" s="153">
        <f t="shared" si="32"/>
        <v>968</v>
      </c>
      <c r="AJ43" s="153">
        <v>741</v>
      </c>
      <c r="AK43" s="153">
        <v>471</v>
      </c>
      <c r="AL43" s="153">
        <f t="shared" si="33"/>
        <v>1212</v>
      </c>
      <c r="AM43" s="41">
        <f t="shared" si="34"/>
        <v>8600</v>
      </c>
      <c r="AN43" s="41">
        <f t="shared" si="35"/>
        <v>5850</v>
      </c>
      <c r="AO43" s="41">
        <f t="shared" si="36"/>
        <v>14450</v>
      </c>
      <c r="AP43" s="401" t="str">
        <f>IF(AM43=Death!Y439,"TRUE","FALSE")</f>
        <v>TRUE</v>
      </c>
      <c r="AQ43" s="401" t="str">
        <f>IF(AN43=Death!Z439,"TRUE","FALSE")</f>
        <v>TRUE</v>
      </c>
      <c r="AR43" s="401" t="str">
        <f>IF(AO43=Death!AA439,"TRUE","FALSE")</f>
        <v>TRUE</v>
      </c>
    </row>
    <row r="44" spans="1:53" ht="18.75" customHeight="1">
      <c r="A44" s="427">
        <v>11</v>
      </c>
      <c r="B44" s="428" t="s">
        <v>57</v>
      </c>
      <c r="C44" s="153">
        <v>144</v>
      </c>
      <c r="D44" s="153">
        <v>92</v>
      </c>
      <c r="E44" s="153">
        <f t="shared" si="22"/>
        <v>236</v>
      </c>
      <c r="F44" s="153">
        <v>151</v>
      </c>
      <c r="G44" s="153">
        <v>122</v>
      </c>
      <c r="H44" s="153">
        <f t="shared" si="23"/>
        <v>273</v>
      </c>
      <c r="I44" s="153">
        <v>143</v>
      </c>
      <c r="J44" s="153">
        <v>73</v>
      </c>
      <c r="K44" s="153">
        <f t="shared" si="24"/>
        <v>216</v>
      </c>
      <c r="L44" s="153">
        <v>80</v>
      </c>
      <c r="M44" s="153">
        <v>89</v>
      </c>
      <c r="N44" s="153">
        <f t="shared" si="25"/>
        <v>169</v>
      </c>
      <c r="O44" s="153">
        <v>114</v>
      </c>
      <c r="P44" s="153">
        <v>66</v>
      </c>
      <c r="Q44" s="153">
        <f t="shared" si="26"/>
        <v>180</v>
      </c>
      <c r="R44" s="153">
        <v>96</v>
      </c>
      <c r="S44" s="153">
        <v>78</v>
      </c>
      <c r="T44" s="153">
        <f t="shared" si="27"/>
        <v>174</v>
      </c>
      <c r="U44" s="153">
        <v>106</v>
      </c>
      <c r="V44" s="153">
        <v>64</v>
      </c>
      <c r="W44" s="153">
        <f t="shared" si="28"/>
        <v>170</v>
      </c>
      <c r="X44" s="153">
        <v>102</v>
      </c>
      <c r="Y44" s="153">
        <v>76</v>
      </c>
      <c r="Z44" s="153">
        <f t="shared" si="29"/>
        <v>178</v>
      </c>
      <c r="AA44" s="153">
        <v>116</v>
      </c>
      <c r="AB44" s="153">
        <v>77</v>
      </c>
      <c r="AC44" s="153">
        <f t="shared" si="30"/>
        <v>193</v>
      </c>
      <c r="AD44" s="153">
        <v>123</v>
      </c>
      <c r="AE44" s="153">
        <v>82</v>
      </c>
      <c r="AF44" s="153">
        <f t="shared" si="31"/>
        <v>205</v>
      </c>
      <c r="AG44" s="153">
        <v>129</v>
      </c>
      <c r="AH44" s="153">
        <v>72</v>
      </c>
      <c r="AI44" s="153">
        <f t="shared" si="32"/>
        <v>201</v>
      </c>
      <c r="AJ44" s="153">
        <v>137</v>
      </c>
      <c r="AK44" s="153">
        <v>103</v>
      </c>
      <c r="AL44" s="153">
        <f t="shared" si="33"/>
        <v>240</v>
      </c>
      <c r="AM44" s="41">
        <f t="shared" si="34"/>
        <v>1441</v>
      </c>
      <c r="AN44" s="41">
        <f t="shared" si="35"/>
        <v>994</v>
      </c>
      <c r="AO44" s="41">
        <f t="shared" si="36"/>
        <v>2435</v>
      </c>
      <c r="AP44" s="401" t="str">
        <f>IF(AM44=Death!Y440,"TRUE","FALSE")</f>
        <v>TRUE</v>
      </c>
      <c r="AQ44" s="401" t="str">
        <f>IF(AN44=Death!Z440,"TRUE","FALSE")</f>
        <v>TRUE</v>
      </c>
      <c r="AR44" s="401" t="str">
        <f>IF(AO44=Death!AA440,"TRUE","FALSE")</f>
        <v>TRUE</v>
      </c>
    </row>
    <row r="45" spans="1:53" ht="18.75" customHeight="1">
      <c r="A45" s="427">
        <v>12</v>
      </c>
      <c r="B45" s="428" t="s">
        <v>61</v>
      </c>
      <c r="C45" s="153">
        <v>881</v>
      </c>
      <c r="D45" s="153">
        <v>584</v>
      </c>
      <c r="E45" s="153">
        <f t="shared" si="22"/>
        <v>1465</v>
      </c>
      <c r="F45" s="153">
        <v>850</v>
      </c>
      <c r="G45" s="153">
        <v>507</v>
      </c>
      <c r="H45" s="153">
        <f t="shared" si="23"/>
        <v>1357</v>
      </c>
      <c r="I45" s="153">
        <v>932</v>
      </c>
      <c r="J45" s="153">
        <v>528</v>
      </c>
      <c r="K45" s="153">
        <f t="shared" si="24"/>
        <v>1460</v>
      </c>
      <c r="L45" s="153">
        <v>919</v>
      </c>
      <c r="M45" s="153">
        <v>511</v>
      </c>
      <c r="N45" s="153">
        <f t="shared" si="25"/>
        <v>1430</v>
      </c>
      <c r="O45" s="153">
        <v>975</v>
      </c>
      <c r="P45" s="153">
        <v>527</v>
      </c>
      <c r="Q45" s="153">
        <f t="shared" si="26"/>
        <v>1502</v>
      </c>
      <c r="R45" s="153">
        <v>880</v>
      </c>
      <c r="S45" s="153">
        <v>535</v>
      </c>
      <c r="T45" s="153">
        <f t="shared" si="27"/>
        <v>1415</v>
      </c>
      <c r="U45" s="153">
        <v>733</v>
      </c>
      <c r="V45" s="153">
        <v>476</v>
      </c>
      <c r="W45" s="153">
        <f t="shared" si="28"/>
        <v>1209</v>
      </c>
      <c r="X45" s="153">
        <v>759</v>
      </c>
      <c r="Y45" s="153">
        <v>496</v>
      </c>
      <c r="Z45" s="153">
        <f t="shared" si="29"/>
        <v>1255</v>
      </c>
      <c r="AA45" s="153">
        <v>750</v>
      </c>
      <c r="AB45" s="153">
        <v>459</v>
      </c>
      <c r="AC45" s="153">
        <f t="shared" si="30"/>
        <v>1209</v>
      </c>
      <c r="AD45" s="153">
        <v>638</v>
      </c>
      <c r="AE45" s="153">
        <v>449</v>
      </c>
      <c r="AF45" s="153">
        <f t="shared" si="31"/>
        <v>1087</v>
      </c>
      <c r="AG45" s="153">
        <v>739</v>
      </c>
      <c r="AH45" s="153">
        <v>424</v>
      </c>
      <c r="AI45" s="153">
        <f t="shared" si="32"/>
        <v>1163</v>
      </c>
      <c r="AJ45" s="153">
        <v>730</v>
      </c>
      <c r="AK45" s="153">
        <v>427</v>
      </c>
      <c r="AL45" s="153">
        <f t="shared" si="33"/>
        <v>1157</v>
      </c>
      <c r="AM45" s="41">
        <f t="shared" si="34"/>
        <v>9786</v>
      </c>
      <c r="AN45" s="41">
        <f t="shared" si="35"/>
        <v>5923</v>
      </c>
      <c r="AO45" s="41">
        <f t="shared" si="36"/>
        <v>15709</v>
      </c>
      <c r="AP45" s="401" t="str">
        <f>IF(AM45=Death!Y441,"TRUE","FALSE")</f>
        <v>TRUE</v>
      </c>
      <c r="AQ45" s="401" t="str">
        <f>IF(AN45=Death!Z441,"TRUE","FALSE")</f>
        <v>TRUE</v>
      </c>
      <c r="AR45" s="401" t="str">
        <f>IF(AO45=Death!AA441,"TRUE","FALSE")</f>
        <v>TRUE</v>
      </c>
      <c r="AY45" s="281"/>
      <c r="AZ45" s="281"/>
      <c r="BA45" s="281"/>
    </row>
    <row r="46" spans="1:53" ht="18.75" customHeight="1">
      <c r="A46" s="427">
        <v>13</v>
      </c>
      <c r="B46" s="428" t="s">
        <v>91</v>
      </c>
      <c r="C46" s="153">
        <v>84</v>
      </c>
      <c r="D46" s="153">
        <v>48</v>
      </c>
      <c r="E46" s="153">
        <f t="shared" si="22"/>
        <v>132</v>
      </c>
      <c r="F46" s="153">
        <v>77</v>
      </c>
      <c r="G46" s="153">
        <v>48</v>
      </c>
      <c r="H46" s="153">
        <f t="shared" si="23"/>
        <v>125</v>
      </c>
      <c r="I46" s="153">
        <v>88</v>
      </c>
      <c r="J46" s="153">
        <v>51</v>
      </c>
      <c r="K46" s="153">
        <f t="shared" si="24"/>
        <v>139</v>
      </c>
      <c r="L46" s="153">
        <v>61</v>
      </c>
      <c r="M46" s="153">
        <v>38</v>
      </c>
      <c r="N46" s="153">
        <f t="shared" si="25"/>
        <v>99</v>
      </c>
      <c r="O46" s="153">
        <v>53</v>
      </c>
      <c r="P46" s="153">
        <v>43</v>
      </c>
      <c r="Q46" s="153">
        <f t="shared" si="26"/>
        <v>96</v>
      </c>
      <c r="R46" s="153">
        <v>58</v>
      </c>
      <c r="S46" s="153">
        <v>41</v>
      </c>
      <c r="T46" s="153">
        <f t="shared" si="27"/>
        <v>99</v>
      </c>
      <c r="U46" s="153">
        <v>62</v>
      </c>
      <c r="V46" s="153">
        <v>34</v>
      </c>
      <c r="W46" s="153">
        <f t="shared" si="28"/>
        <v>96</v>
      </c>
      <c r="X46" s="153">
        <v>54</v>
      </c>
      <c r="Y46" s="153">
        <v>38</v>
      </c>
      <c r="Z46" s="153">
        <f t="shared" si="29"/>
        <v>92</v>
      </c>
      <c r="AA46" s="153">
        <v>62</v>
      </c>
      <c r="AB46" s="153">
        <v>63</v>
      </c>
      <c r="AC46" s="153">
        <f t="shared" si="30"/>
        <v>125</v>
      </c>
      <c r="AD46" s="153">
        <v>73</v>
      </c>
      <c r="AE46" s="153">
        <v>47</v>
      </c>
      <c r="AF46" s="153">
        <f t="shared" si="31"/>
        <v>120</v>
      </c>
      <c r="AG46" s="153">
        <v>52</v>
      </c>
      <c r="AH46" s="153">
        <v>77</v>
      </c>
      <c r="AI46" s="153">
        <f t="shared" si="32"/>
        <v>129</v>
      </c>
      <c r="AJ46" s="153">
        <v>48</v>
      </c>
      <c r="AK46" s="153">
        <v>54</v>
      </c>
      <c r="AL46" s="153">
        <f t="shared" si="33"/>
        <v>102</v>
      </c>
      <c r="AM46" s="41">
        <f t="shared" si="34"/>
        <v>772</v>
      </c>
      <c r="AN46" s="41">
        <f t="shared" si="35"/>
        <v>582</v>
      </c>
      <c r="AO46" s="41">
        <f t="shared" si="36"/>
        <v>1354</v>
      </c>
      <c r="AP46" s="401" t="str">
        <f>IF(AM46=Death!Y442,"TRUE","FALSE")</f>
        <v>TRUE</v>
      </c>
      <c r="AQ46" s="401" t="str">
        <f>IF(AN46=Death!Z442,"TRUE","FALSE")</f>
        <v>TRUE</v>
      </c>
      <c r="AR46" s="401" t="str">
        <f>IF(AO46=Death!AA442,"TRUE","FALSE")</f>
        <v>TRUE</v>
      </c>
      <c r="AY46" s="281"/>
      <c r="AZ46" s="281"/>
      <c r="BA46" s="281"/>
    </row>
    <row r="47" spans="1:53" ht="18.75" customHeight="1">
      <c r="A47" s="427">
        <v>14</v>
      </c>
      <c r="B47" s="428" t="s">
        <v>62</v>
      </c>
      <c r="C47" s="153">
        <v>104</v>
      </c>
      <c r="D47" s="153">
        <v>71</v>
      </c>
      <c r="E47" s="153">
        <f t="shared" si="22"/>
        <v>175</v>
      </c>
      <c r="F47" s="153">
        <v>94</v>
      </c>
      <c r="G47" s="153">
        <v>56</v>
      </c>
      <c r="H47" s="153">
        <f t="shared" si="23"/>
        <v>150</v>
      </c>
      <c r="I47" s="153">
        <v>77</v>
      </c>
      <c r="J47" s="153">
        <v>46</v>
      </c>
      <c r="K47" s="153">
        <f t="shared" si="24"/>
        <v>123</v>
      </c>
      <c r="L47" s="153">
        <v>72</v>
      </c>
      <c r="M47" s="153">
        <v>53</v>
      </c>
      <c r="N47" s="153">
        <f t="shared" si="25"/>
        <v>125</v>
      </c>
      <c r="O47" s="153">
        <v>81</v>
      </c>
      <c r="P47" s="153">
        <v>51</v>
      </c>
      <c r="Q47" s="153">
        <f t="shared" si="26"/>
        <v>132</v>
      </c>
      <c r="R47" s="153">
        <v>67</v>
      </c>
      <c r="S47" s="153">
        <v>44</v>
      </c>
      <c r="T47" s="153">
        <f t="shared" si="27"/>
        <v>111</v>
      </c>
      <c r="U47" s="153">
        <v>81</v>
      </c>
      <c r="V47" s="153">
        <v>42</v>
      </c>
      <c r="W47" s="153">
        <f t="shared" si="28"/>
        <v>123</v>
      </c>
      <c r="X47" s="153">
        <v>79</v>
      </c>
      <c r="Y47" s="153">
        <v>43</v>
      </c>
      <c r="Z47" s="153">
        <f t="shared" si="29"/>
        <v>122</v>
      </c>
      <c r="AA47" s="153">
        <v>84</v>
      </c>
      <c r="AB47" s="153">
        <v>36</v>
      </c>
      <c r="AC47" s="153">
        <f t="shared" si="30"/>
        <v>120</v>
      </c>
      <c r="AD47" s="153">
        <v>85</v>
      </c>
      <c r="AE47" s="153">
        <v>41</v>
      </c>
      <c r="AF47" s="153">
        <f t="shared" si="31"/>
        <v>126</v>
      </c>
      <c r="AG47" s="153">
        <v>90</v>
      </c>
      <c r="AH47" s="153">
        <v>56</v>
      </c>
      <c r="AI47" s="153">
        <f t="shared" si="32"/>
        <v>146</v>
      </c>
      <c r="AJ47" s="153">
        <v>100</v>
      </c>
      <c r="AK47" s="153">
        <v>55</v>
      </c>
      <c r="AL47" s="153">
        <f t="shared" si="33"/>
        <v>155</v>
      </c>
      <c r="AM47" s="41">
        <f t="shared" si="34"/>
        <v>1014</v>
      </c>
      <c r="AN47" s="41">
        <f t="shared" si="35"/>
        <v>594</v>
      </c>
      <c r="AO47" s="41">
        <f t="shared" si="36"/>
        <v>1608</v>
      </c>
      <c r="AP47" s="401" t="str">
        <f>IF(AM47=Death!Y443,"TRUE","FALSE")</f>
        <v>TRUE</v>
      </c>
      <c r="AQ47" s="401" t="str">
        <f>IF(AN47=Death!Z443,"TRUE","FALSE")</f>
        <v>TRUE</v>
      </c>
      <c r="AR47" s="401" t="str">
        <f>IF(AO47=Death!AA443,"TRUE","FALSE")</f>
        <v>TRUE</v>
      </c>
    </row>
    <row r="48" spans="1:53" ht="18.75" customHeight="1">
      <c r="A48" s="427">
        <v>15</v>
      </c>
      <c r="B48" s="428" t="s">
        <v>69</v>
      </c>
      <c r="C48" s="153">
        <v>146</v>
      </c>
      <c r="D48" s="153">
        <v>100</v>
      </c>
      <c r="E48" s="153">
        <f t="shared" si="22"/>
        <v>246</v>
      </c>
      <c r="F48" s="153">
        <v>143</v>
      </c>
      <c r="G48" s="153">
        <v>76</v>
      </c>
      <c r="H48" s="153">
        <f t="shared" si="23"/>
        <v>219</v>
      </c>
      <c r="I48" s="153">
        <v>118</v>
      </c>
      <c r="J48" s="153">
        <v>62</v>
      </c>
      <c r="K48" s="153">
        <f t="shared" si="24"/>
        <v>180</v>
      </c>
      <c r="L48" s="153">
        <v>141</v>
      </c>
      <c r="M48" s="153">
        <v>78</v>
      </c>
      <c r="N48" s="153">
        <f t="shared" si="25"/>
        <v>219</v>
      </c>
      <c r="O48" s="153">
        <v>154</v>
      </c>
      <c r="P48" s="153">
        <v>93</v>
      </c>
      <c r="Q48" s="153">
        <f t="shared" si="26"/>
        <v>247</v>
      </c>
      <c r="R48" s="153">
        <v>134</v>
      </c>
      <c r="S48" s="153">
        <v>128</v>
      </c>
      <c r="T48" s="153">
        <f t="shared" si="27"/>
        <v>262</v>
      </c>
      <c r="U48" s="153">
        <v>142</v>
      </c>
      <c r="V48" s="153">
        <v>91</v>
      </c>
      <c r="W48" s="153">
        <f t="shared" si="28"/>
        <v>233</v>
      </c>
      <c r="X48" s="153">
        <v>136</v>
      </c>
      <c r="Y48" s="153">
        <v>74</v>
      </c>
      <c r="Z48" s="153">
        <f t="shared" si="29"/>
        <v>210</v>
      </c>
      <c r="AA48" s="153">
        <v>121</v>
      </c>
      <c r="AB48" s="153">
        <v>71</v>
      </c>
      <c r="AC48" s="153">
        <f t="shared" si="30"/>
        <v>192</v>
      </c>
      <c r="AD48" s="153">
        <v>126</v>
      </c>
      <c r="AE48" s="153">
        <v>70</v>
      </c>
      <c r="AF48" s="153">
        <f t="shared" si="31"/>
        <v>196</v>
      </c>
      <c r="AG48" s="153">
        <v>140</v>
      </c>
      <c r="AH48" s="153">
        <v>76</v>
      </c>
      <c r="AI48" s="153">
        <f t="shared" si="32"/>
        <v>216</v>
      </c>
      <c r="AJ48" s="153">
        <v>264</v>
      </c>
      <c r="AK48" s="153">
        <v>151</v>
      </c>
      <c r="AL48" s="153">
        <f t="shared" si="33"/>
        <v>415</v>
      </c>
      <c r="AM48" s="41">
        <f t="shared" si="34"/>
        <v>1765</v>
      </c>
      <c r="AN48" s="41">
        <f t="shared" si="35"/>
        <v>1070</v>
      </c>
      <c r="AO48" s="41">
        <f t="shared" si="36"/>
        <v>2835</v>
      </c>
      <c r="AP48" s="401" t="str">
        <f>IF(AM48=Death!Y444,"TRUE","FALSE")</f>
        <v>TRUE</v>
      </c>
      <c r="AQ48" s="401" t="str">
        <f>IF(AN48=Death!Z444,"TRUE","FALSE")</f>
        <v>TRUE</v>
      </c>
      <c r="AR48" s="401" t="str">
        <f>IF(AO48=Death!AA444,"TRUE","FALSE")</f>
        <v>TRUE</v>
      </c>
    </row>
    <row r="49" spans="1:47" ht="18.75" customHeight="1">
      <c r="A49" s="427">
        <v>16</v>
      </c>
      <c r="B49" s="428" t="s">
        <v>781</v>
      </c>
      <c r="C49" s="153">
        <v>107</v>
      </c>
      <c r="D49" s="153">
        <v>82</v>
      </c>
      <c r="E49" s="153">
        <f t="shared" si="22"/>
        <v>189</v>
      </c>
      <c r="F49" s="153">
        <v>116</v>
      </c>
      <c r="G49" s="153">
        <v>72</v>
      </c>
      <c r="H49" s="153">
        <f t="shared" si="23"/>
        <v>188</v>
      </c>
      <c r="I49" s="153">
        <v>81</v>
      </c>
      <c r="J49" s="153">
        <v>69</v>
      </c>
      <c r="K49" s="153">
        <f t="shared" si="24"/>
        <v>150</v>
      </c>
      <c r="L49" s="153">
        <v>90</v>
      </c>
      <c r="M49" s="153">
        <v>62</v>
      </c>
      <c r="N49" s="153">
        <f t="shared" si="25"/>
        <v>152</v>
      </c>
      <c r="O49" s="153">
        <v>114</v>
      </c>
      <c r="P49" s="153">
        <v>92</v>
      </c>
      <c r="Q49" s="153">
        <f t="shared" si="26"/>
        <v>206</v>
      </c>
      <c r="R49" s="153">
        <v>123</v>
      </c>
      <c r="S49" s="153">
        <v>72</v>
      </c>
      <c r="T49" s="153">
        <f t="shared" si="27"/>
        <v>195</v>
      </c>
      <c r="U49" s="153">
        <v>81</v>
      </c>
      <c r="V49" s="153">
        <v>41</v>
      </c>
      <c r="W49" s="153">
        <f t="shared" si="28"/>
        <v>122</v>
      </c>
      <c r="X49" s="153">
        <v>69</v>
      </c>
      <c r="Y49" s="153">
        <v>45</v>
      </c>
      <c r="Z49" s="153">
        <f t="shared" si="29"/>
        <v>114</v>
      </c>
      <c r="AA49" s="153">
        <v>98</v>
      </c>
      <c r="AB49" s="153">
        <v>44</v>
      </c>
      <c r="AC49" s="153">
        <f t="shared" si="30"/>
        <v>142</v>
      </c>
      <c r="AD49" s="153">
        <v>100</v>
      </c>
      <c r="AE49" s="153">
        <v>74</v>
      </c>
      <c r="AF49" s="153">
        <f t="shared" si="31"/>
        <v>174</v>
      </c>
      <c r="AG49" s="153">
        <v>96</v>
      </c>
      <c r="AH49" s="153">
        <v>65</v>
      </c>
      <c r="AI49" s="153">
        <f t="shared" si="32"/>
        <v>161</v>
      </c>
      <c r="AJ49" s="153">
        <v>99</v>
      </c>
      <c r="AK49" s="153">
        <v>64</v>
      </c>
      <c r="AL49" s="153">
        <f t="shared" si="33"/>
        <v>163</v>
      </c>
      <c r="AM49" s="41">
        <f t="shared" si="34"/>
        <v>1174</v>
      </c>
      <c r="AN49" s="41">
        <f t="shared" si="35"/>
        <v>782</v>
      </c>
      <c r="AO49" s="41">
        <f t="shared" si="36"/>
        <v>1956</v>
      </c>
      <c r="AP49" s="401" t="str">
        <f>IF(AM49=Death!Y445,"TRUE","FALSE")</f>
        <v>TRUE</v>
      </c>
      <c r="AQ49" s="401" t="str">
        <f>IF(AN49=Death!Z445,"TRUE","FALSE")</f>
        <v>TRUE</v>
      </c>
      <c r="AR49" s="401" t="str">
        <f>IF(AO49=Death!AA445,"TRUE","FALSE")</f>
        <v>TRUE</v>
      </c>
    </row>
    <row r="50" spans="1:47" ht="18.75" customHeight="1">
      <c r="A50" s="427">
        <v>17</v>
      </c>
      <c r="B50" s="428" t="s">
        <v>72</v>
      </c>
      <c r="C50" s="153">
        <v>118</v>
      </c>
      <c r="D50" s="153">
        <v>65</v>
      </c>
      <c r="E50" s="153">
        <f t="shared" si="22"/>
        <v>183</v>
      </c>
      <c r="F50" s="153">
        <v>93</v>
      </c>
      <c r="G50" s="153">
        <v>52</v>
      </c>
      <c r="H50" s="153">
        <f t="shared" si="23"/>
        <v>145</v>
      </c>
      <c r="I50" s="153">
        <v>77</v>
      </c>
      <c r="J50" s="153">
        <v>41</v>
      </c>
      <c r="K50" s="153">
        <f t="shared" si="24"/>
        <v>118</v>
      </c>
      <c r="L50" s="153">
        <v>92</v>
      </c>
      <c r="M50" s="153">
        <v>72</v>
      </c>
      <c r="N50" s="153">
        <f t="shared" si="25"/>
        <v>164</v>
      </c>
      <c r="O50" s="153">
        <v>97</v>
      </c>
      <c r="P50" s="153">
        <v>64</v>
      </c>
      <c r="Q50" s="153">
        <f t="shared" si="26"/>
        <v>161</v>
      </c>
      <c r="R50" s="153">
        <v>70</v>
      </c>
      <c r="S50" s="153">
        <v>48</v>
      </c>
      <c r="T50" s="153">
        <f t="shared" si="27"/>
        <v>118</v>
      </c>
      <c r="U50" s="153">
        <v>61</v>
      </c>
      <c r="V50" s="153">
        <v>38</v>
      </c>
      <c r="W50" s="153">
        <f t="shared" si="28"/>
        <v>99</v>
      </c>
      <c r="X50" s="153">
        <v>73</v>
      </c>
      <c r="Y50" s="153">
        <v>61</v>
      </c>
      <c r="Z50" s="153">
        <f t="shared" si="29"/>
        <v>134</v>
      </c>
      <c r="AA50" s="153">
        <v>95</v>
      </c>
      <c r="AB50" s="153">
        <v>51</v>
      </c>
      <c r="AC50" s="153">
        <f t="shared" si="30"/>
        <v>146</v>
      </c>
      <c r="AD50" s="153">
        <v>54</v>
      </c>
      <c r="AE50" s="153">
        <v>28</v>
      </c>
      <c r="AF50" s="153">
        <f t="shared" si="31"/>
        <v>82</v>
      </c>
      <c r="AG50" s="153">
        <v>60</v>
      </c>
      <c r="AH50" s="153">
        <v>30</v>
      </c>
      <c r="AI50" s="153">
        <f t="shared" si="32"/>
        <v>90</v>
      </c>
      <c r="AJ50" s="153">
        <v>52</v>
      </c>
      <c r="AK50" s="153">
        <v>36</v>
      </c>
      <c r="AL50" s="153">
        <f t="shared" si="33"/>
        <v>88</v>
      </c>
      <c r="AM50" s="41">
        <f t="shared" si="34"/>
        <v>942</v>
      </c>
      <c r="AN50" s="41">
        <f t="shared" si="35"/>
        <v>586</v>
      </c>
      <c r="AO50" s="41">
        <f t="shared" si="36"/>
        <v>1528</v>
      </c>
      <c r="AP50" s="401" t="str">
        <f>IF(AM50=Death!Y446,"TRUE","FALSE")</f>
        <v>TRUE</v>
      </c>
      <c r="AQ50" s="401" t="str">
        <f>IF(AN50=Death!Z446,"TRUE","FALSE")</f>
        <v>TRUE</v>
      </c>
      <c r="AR50" s="401" t="str">
        <f>IF(AO50=Death!AA446,"TRUE","FALSE")</f>
        <v>TRUE</v>
      </c>
    </row>
    <row r="51" spans="1:47" ht="18.75" customHeight="1">
      <c r="A51" s="427">
        <v>18</v>
      </c>
      <c r="B51" s="428" t="s">
        <v>74</v>
      </c>
      <c r="C51" s="153">
        <v>456</v>
      </c>
      <c r="D51" s="153">
        <v>321</v>
      </c>
      <c r="E51" s="153">
        <f t="shared" si="22"/>
        <v>777</v>
      </c>
      <c r="F51" s="153">
        <v>465</v>
      </c>
      <c r="G51" s="153">
        <v>354</v>
      </c>
      <c r="H51" s="153">
        <f t="shared" si="23"/>
        <v>819</v>
      </c>
      <c r="I51" s="153">
        <v>457</v>
      </c>
      <c r="J51" s="153">
        <v>275</v>
      </c>
      <c r="K51" s="153">
        <f t="shared" si="24"/>
        <v>732</v>
      </c>
      <c r="L51" s="153">
        <v>394</v>
      </c>
      <c r="M51" s="153">
        <v>283</v>
      </c>
      <c r="N51" s="153">
        <f t="shared" si="25"/>
        <v>677</v>
      </c>
      <c r="O51" s="153">
        <v>429</v>
      </c>
      <c r="P51" s="153">
        <v>329</v>
      </c>
      <c r="Q51" s="153">
        <f t="shared" si="26"/>
        <v>758</v>
      </c>
      <c r="R51" s="153">
        <v>482</v>
      </c>
      <c r="S51" s="153">
        <v>330</v>
      </c>
      <c r="T51" s="153">
        <f t="shared" si="27"/>
        <v>812</v>
      </c>
      <c r="U51" s="153">
        <v>424</v>
      </c>
      <c r="V51" s="153">
        <v>249</v>
      </c>
      <c r="W51" s="153">
        <f t="shared" si="28"/>
        <v>673</v>
      </c>
      <c r="X51" s="153">
        <v>544</v>
      </c>
      <c r="Y51" s="153">
        <v>304</v>
      </c>
      <c r="Z51" s="153">
        <f t="shared" si="29"/>
        <v>848</v>
      </c>
      <c r="AA51" s="153">
        <v>456</v>
      </c>
      <c r="AB51" s="153">
        <v>285</v>
      </c>
      <c r="AC51" s="153">
        <f t="shared" si="30"/>
        <v>741</v>
      </c>
      <c r="AD51" s="153">
        <v>438</v>
      </c>
      <c r="AE51" s="153">
        <v>277</v>
      </c>
      <c r="AF51" s="153">
        <f t="shared" si="31"/>
        <v>715</v>
      </c>
      <c r="AG51" s="153">
        <v>667</v>
      </c>
      <c r="AH51" s="153">
        <v>437</v>
      </c>
      <c r="AI51" s="153">
        <f t="shared" si="32"/>
        <v>1104</v>
      </c>
      <c r="AJ51" s="153">
        <v>589</v>
      </c>
      <c r="AK51" s="153">
        <v>297</v>
      </c>
      <c r="AL51" s="153">
        <f t="shared" si="33"/>
        <v>886</v>
      </c>
      <c r="AM51" s="41">
        <f t="shared" si="34"/>
        <v>5801</v>
      </c>
      <c r="AN51" s="41">
        <f t="shared" si="35"/>
        <v>3741</v>
      </c>
      <c r="AO51" s="41">
        <f t="shared" si="36"/>
        <v>9542</v>
      </c>
      <c r="AP51" s="401" t="str">
        <f>IF(AM51=Death!Y447,"TRUE","FALSE")</f>
        <v>TRUE</v>
      </c>
      <c r="AQ51" s="401" t="str">
        <f>IF(AN51=Death!Z447,"TRUE","FALSE")</f>
        <v>TRUE</v>
      </c>
      <c r="AR51" s="401" t="str">
        <f>IF(AO51=Death!AA447,"TRUE","FALSE")</f>
        <v>TRUE</v>
      </c>
    </row>
    <row r="52" spans="1:47" ht="18.75" customHeight="1">
      <c r="A52" s="427">
        <v>19</v>
      </c>
      <c r="B52" s="429" t="s">
        <v>160</v>
      </c>
      <c r="C52" s="153">
        <v>75</v>
      </c>
      <c r="D52" s="153">
        <v>56</v>
      </c>
      <c r="E52" s="153">
        <f t="shared" si="22"/>
        <v>131</v>
      </c>
      <c r="F52" s="153">
        <v>93</v>
      </c>
      <c r="G52" s="153">
        <v>62</v>
      </c>
      <c r="H52" s="153">
        <f t="shared" si="23"/>
        <v>155</v>
      </c>
      <c r="I52" s="153">
        <v>68</v>
      </c>
      <c r="J52" s="153">
        <v>59</v>
      </c>
      <c r="K52" s="153">
        <f t="shared" si="24"/>
        <v>127</v>
      </c>
      <c r="L52" s="153">
        <v>53</v>
      </c>
      <c r="M52" s="153">
        <v>36</v>
      </c>
      <c r="N52" s="153">
        <f t="shared" si="25"/>
        <v>89</v>
      </c>
      <c r="O52" s="153">
        <v>64</v>
      </c>
      <c r="P52" s="153">
        <v>43</v>
      </c>
      <c r="Q52" s="153">
        <f t="shared" si="26"/>
        <v>107</v>
      </c>
      <c r="R52" s="153">
        <v>69</v>
      </c>
      <c r="S52" s="153">
        <v>44</v>
      </c>
      <c r="T52" s="153">
        <f t="shared" si="27"/>
        <v>113</v>
      </c>
      <c r="U52" s="153">
        <v>62</v>
      </c>
      <c r="V52" s="153">
        <v>43</v>
      </c>
      <c r="W52" s="153">
        <f t="shared" si="28"/>
        <v>105</v>
      </c>
      <c r="X52" s="153">
        <v>92</v>
      </c>
      <c r="Y52" s="153">
        <v>48</v>
      </c>
      <c r="Z52" s="153">
        <f t="shared" si="29"/>
        <v>140</v>
      </c>
      <c r="AA52" s="153">
        <v>86</v>
      </c>
      <c r="AB52" s="153">
        <v>57</v>
      </c>
      <c r="AC52" s="153">
        <f t="shared" si="30"/>
        <v>143</v>
      </c>
      <c r="AD52" s="153">
        <v>65</v>
      </c>
      <c r="AE52" s="153">
        <v>60</v>
      </c>
      <c r="AF52" s="153">
        <f t="shared" si="31"/>
        <v>125</v>
      </c>
      <c r="AG52" s="153">
        <v>107</v>
      </c>
      <c r="AH52" s="153">
        <v>57</v>
      </c>
      <c r="AI52" s="153">
        <f t="shared" si="32"/>
        <v>164</v>
      </c>
      <c r="AJ52" s="153">
        <v>79</v>
      </c>
      <c r="AK52" s="153">
        <v>55</v>
      </c>
      <c r="AL52" s="153">
        <f t="shared" si="33"/>
        <v>134</v>
      </c>
      <c r="AM52" s="41">
        <f t="shared" si="34"/>
        <v>913</v>
      </c>
      <c r="AN52" s="41">
        <f t="shared" si="35"/>
        <v>620</v>
      </c>
      <c r="AO52" s="41">
        <f t="shared" si="36"/>
        <v>1533</v>
      </c>
      <c r="AP52" s="401" t="str">
        <f>IF(AM52=Death!Y448,"TRUE","FALSE")</f>
        <v>TRUE</v>
      </c>
      <c r="AQ52" s="401" t="str">
        <f>IF(AN52=Death!Z448,"TRUE","FALSE")</f>
        <v>TRUE</v>
      </c>
      <c r="AR52" s="401" t="str">
        <f>IF(AO52=Death!AA448,"TRUE","FALSE")</f>
        <v>TRUE</v>
      </c>
    </row>
    <row r="53" spans="1:47" ht="18.75" customHeight="1">
      <c r="A53" s="427">
        <v>20</v>
      </c>
      <c r="B53" s="428" t="s">
        <v>85</v>
      </c>
      <c r="C53" s="153">
        <v>166</v>
      </c>
      <c r="D53" s="153">
        <v>109</v>
      </c>
      <c r="E53" s="153">
        <f t="shared" si="22"/>
        <v>275</v>
      </c>
      <c r="F53" s="153">
        <v>183</v>
      </c>
      <c r="G53" s="153">
        <v>119</v>
      </c>
      <c r="H53" s="153">
        <f t="shared" si="23"/>
        <v>302</v>
      </c>
      <c r="I53" s="153">
        <v>146</v>
      </c>
      <c r="J53" s="153">
        <v>94</v>
      </c>
      <c r="K53" s="153">
        <f t="shared" si="24"/>
        <v>240</v>
      </c>
      <c r="L53" s="153">
        <v>112</v>
      </c>
      <c r="M53" s="153">
        <v>86</v>
      </c>
      <c r="N53" s="153">
        <f t="shared" si="25"/>
        <v>198</v>
      </c>
      <c r="O53" s="153">
        <v>131</v>
      </c>
      <c r="P53" s="153">
        <v>94</v>
      </c>
      <c r="Q53" s="153">
        <f t="shared" si="26"/>
        <v>225</v>
      </c>
      <c r="R53" s="153">
        <v>155</v>
      </c>
      <c r="S53" s="153">
        <v>97</v>
      </c>
      <c r="T53" s="153">
        <f t="shared" si="27"/>
        <v>252</v>
      </c>
      <c r="U53" s="153">
        <v>136</v>
      </c>
      <c r="V53" s="153">
        <v>80</v>
      </c>
      <c r="W53" s="153">
        <f t="shared" si="28"/>
        <v>216</v>
      </c>
      <c r="X53" s="153">
        <v>135</v>
      </c>
      <c r="Y53" s="153">
        <v>93</v>
      </c>
      <c r="Z53" s="153">
        <f t="shared" si="29"/>
        <v>228</v>
      </c>
      <c r="AA53" s="153">
        <v>151</v>
      </c>
      <c r="AB53" s="153">
        <v>73</v>
      </c>
      <c r="AC53" s="153">
        <f t="shared" si="30"/>
        <v>224</v>
      </c>
      <c r="AD53" s="153">
        <v>137</v>
      </c>
      <c r="AE53" s="153">
        <v>82</v>
      </c>
      <c r="AF53" s="153">
        <f t="shared" si="31"/>
        <v>219</v>
      </c>
      <c r="AG53" s="153">
        <v>155</v>
      </c>
      <c r="AH53" s="153">
        <v>77</v>
      </c>
      <c r="AI53" s="153">
        <f t="shared" si="32"/>
        <v>232</v>
      </c>
      <c r="AJ53" s="153">
        <v>178</v>
      </c>
      <c r="AK53" s="153">
        <v>112</v>
      </c>
      <c r="AL53" s="153">
        <f t="shared" si="33"/>
        <v>290</v>
      </c>
      <c r="AM53" s="41">
        <f t="shared" si="34"/>
        <v>1785</v>
      </c>
      <c r="AN53" s="41">
        <f t="shared" si="35"/>
        <v>1116</v>
      </c>
      <c r="AO53" s="41">
        <f t="shared" si="36"/>
        <v>2901</v>
      </c>
      <c r="AP53" s="401" t="str">
        <f>IF(AM53=Death!Y449,"TRUE","FALSE")</f>
        <v>TRUE</v>
      </c>
      <c r="AQ53" s="401" t="str">
        <f>IF(AN53=Death!Z449,"TRUE","FALSE")</f>
        <v>TRUE</v>
      </c>
      <c r="AR53" s="401" t="str">
        <f>IF(AO53=Death!AA449,"TRUE","FALSE")</f>
        <v>TRUE</v>
      </c>
    </row>
    <row r="54" spans="1:47" ht="18.75" customHeight="1">
      <c r="A54" s="427">
        <v>21</v>
      </c>
      <c r="B54" s="428" t="s">
        <v>142</v>
      </c>
      <c r="C54" s="153">
        <v>407</v>
      </c>
      <c r="D54" s="153">
        <v>265</v>
      </c>
      <c r="E54" s="153">
        <f t="shared" si="22"/>
        <v>672</v>
      </c>
      <c r="F54" s="153">
        <v>386</v>
      </c>
      <c r="G54" s="153">
        <v>239</v>
      </c>
      <c r="H54" s="153">
        <f t="shared" si="23"/>
        <v>625</v>
      </c>
      <c r="I54" s="153">
        <v>349</v>
      </c>
      <c r="J54" s="153">
        <v>232</v>
      </c>
      <c r="K54" s="153">
        <f t="shared" si="24"/>
        <v>581</v>
      </c>
      <c r="L54" s="153">
        <v>275</v>
      </c>
      <c r="M54" s="153">
        <v>193</v>
      </c>
      <c r="N54" s="153">
        <f t="shared" si="25"/>
        <v>468</v>
      </c>
      <c r="O54" s="153">
        <v>287</v>
      </c>
      <c r="P54" s="153">
        <v>176</v>
      </c>
      <c r="Q54" s="153">
        <f t="shared" si="26"/>
        <v>463</v>
      </c>
      <c r="R54" s="153">
        <v>282</v>
      </c>
      <c r="S54" s="153">
        <v>206</v>
      </c>
      <c r="T54" s="153">
        <f t="shared" si="27"/>
        <v>488</v>
      </c>
      <c r="U54" s="153">
        <v>278</v>
      </c>
      <c r="V54" s="153">
        <v>170</v>
      </c>
      <c r="W54" s="153">
        <f t="shared" si="28"/>
        <v>448</v>
      </c>
      <c r="X54" s="153">
        <v>330</v>
      </c>
      <c r="Y54" s="153">
        <v>230</v>
      </c>
      <c r="Z54" s="153">
        <f t="shared" si="29"/>
        <v>560</v>
      </c>
      <c r="AA54" s="153">
        <v>348</v>
      </c>
      <c r="AB54" s="153">
        <v>202</v>
      </c>
      <c r="AC54" s="153">
        <f t="shared" si="30"/>
        <v>550</v>
      </c>
      <c r="AD54" s="153">
        <v>368</v>
      </c>
      <c r="AE54" s="153">
        <v>205</v>
      </c>
      <c r="AF54" s="153">
        <f t="shared" si="31"/>
        <v>573</v>
      </c>
      <c r="AG54" s="153">
        <v>430</v>
      </c>
      <c r="AH54" s="153">
        <v>265</v>
      </c>
      <c r="AI54" s="153">
        <f t="shared" si="32"/>
        <v>695</v>
      </c>
      <c r="AJ54" s="153">
        <v>419</v>
      </c>
      <c r="AK54" s="153">
        <v>250</v>
      </c>
      <c r="AL54" s="153">
        <f t="shared" si="33"/>
        <v>669</v>
      </c>
      <c r="AM54" s="41">
        <f t="shared" si="34"/>
        <v>4159</v>
      </c>
      <c r="AN54" s="41">
        <f t="shared" si="35"/>
        <v>2633</v>
      </c>
      <c r="AO54" s="41">
        <f t="shared" si="36"/>
        <v>6792</v>
      </c>
      <c r="AP54" s="401" t="str">
        <f>IF(AM54=Death!Y450,"TRUE","FALSE")</f>
        <v>TRUE</v>
      </c>
      <c r="AQ54" s="401" t="str">
        <f>IF(AN54=Death!Z450,"TRUE","FALSE")</f>
        <v>TRUE</v>
      </c>
      <c r="AR54" s="401" t="str">
        <f>IF(AO54=Death!AA450,"TRUE","FALSE")</f>
        <v>TRUE</v>
      </c>
    </row>
    <row r="55" spans="1:47" ht="18.75" customHeight="1">
      <c r="A55" s="427">
        <v>22</v>
      </c>
      <c r="B55" s="429" t="s">
        <v>143</v>
      </c>
      <c r="C55" s="935">
        <v>78</v>
      </c>
      <c r="D55" s="935">
        <v>42</v>
      </c>
      <c r="E55" s="153">
        <f t="shared" si="22"/>
        <v>120</v>
      </c>
      <c r="F55" s="935">
        <v>105</v>
      </c>
      <c r="G55" s="935">
        <v>69</v>
      </c>
      <c r="H55" s="153">
        <f t="shared" si="23"/>
        <v>174</v>
      </c>
      <c r="I55" s="935">
        <v>70</v>
      </c>
      <c r="J55" s="935">
        <v>55</v>
      </c>
      <c r="K55" s="153">
        <f t="shared" si="24"/>
        <v>125</v>
      </c>
      <c r="L55" s="935">
        <v>64</v>
      </c>
      <c r="M55" s="935">
        <v>34</v>
      </c>
      <c r="N55" s="153">
        <f t="shared" si="25"/>
        <v>98</v>
      </c>
      <c r="O55" s="935">
        <v>58</v>
      </c>
      <c r="P55" s="935">
        <v>43</v>
      </c>
      <c r="Q55" s="153">
        <f t="shared" si="26"/>
        <v>101</v>
      </c>
      <c r="R55" s="935">
        <v>70</v>
      </c>
      <c r="S55" s="935">
        <v>43</v>
      </c>
      <c r="T55" s="153">
        <f t="shared" si="27"/>
        <v>113</v>
      </c>
      <c r="U55" s="935">
        <v>66</v>
      </c>
      <c r="V55" s="935">
        <v>31</v>
      </c>
      <c r="W55" s="153">
        <f t="shared" si="28"/>
        <v>97</v>
      </c>
      <c r="X55" s="935">
        <v>74</v>
      </c>
      <c r="Y55" s="935">
        <v>46</v>
      </c>
      <c r="Z55" s="153">
        <f t="shared" si="29"/>
        <v>120</v>
      </c>
      <c r="AA55" s="935">
        <v>85</v>
      </c>
      <c r="AB55" s="935">
        <v>54</v>
      </c>
      <c r="AC55" s="153">
        <f t="shared" si="30"/>
        <v>139</v>
      </c>
      <c r="AD55" s="935">
        <v>79</v>
      </c>
      <c r="AE55" s="935">
        <v>44</v>
      </c>
      <c r="AF55" s="153">
        <f t="shared" si="31"/>
        <v>123</v>
      </c>
      <c r="AG55" s="935">
        <v>83</v>
      </c>
      <c r="AH55" s="935">
        <v>49</v>
      </c>
      <c r="AI55" s="153">
        <f t="shared" si="32"/>
        <v>132</v>
      </c>
      <c r="AJ55" s="935">
        <v>78</v>
      </c>
      <c r="AK55" s="935">
        <v>55</v>
      </c>
      <c r="AL55" s="153">
        <f t="shared" si="33"/>
        <v>133</v>
      </c>
      <c r="AM55" s="41">
        <f t="shared" si="34"/>
        <v>910</v>
      </c>
      <c r="AN55" s="41">
        <f t="shared" si="35"/>
        <v>565</v>
      </c>
      <c r="AO55" s="41">
        <f t="shared" si="36"/>
        <v>1475</v>
      </c>
      <c r="AP55" s="401" t="str">
        <f>IF(AM55=Death!Y451,"TRUE","FALSE")</f>
        <v>TRUE</v>
      </c>
      <c r="AQ55" s="401" t="str">
        <f>IF(AN55=Death!Z451,"TRUE","FALSE")</f>
        <v>TRUE</v>
      </c>
      <c r="AR55" s="401" t="str">
        <f>IF(AO55=Death!AA451,"TRUE","FALSE")</f>
        <v>TRUE</v>
      </c>
    </row>
    <row r="56" spans="1:47" ht="18.75" customHeight="1">
      <c r="A56" s="427">
        <v>23</v>
      </c>
      <c r="B56" s="428" t="s">
        <v>144</v>
      </c>
      <c r="C56" s="153">
        <v>88</v>
      </c>
      <c r="D56" s="153">
        <v>62</v>
      </c>
      <c r="E56" s="153">
        <f t="shared" si="22"/>
        <v>150</v>
      </c>
      <c r="F56" s="153">
        <v>111</v>
      </c>
      <c r="G56" s="153">
        <v>63</v>
      </c>
      <c r="H56" s="153">
        <f t="shared" si="23"/>
        <v>174</v>
      </c>
      <c r="I56" s="153">
        <v>77</v>
      </c>
      <c r="J56" s="153">
        <v>48</v>
      </c>
      <c r="K56" s="153">
        <f t="shared" si="24"/>
        <v>125</v>
      </c>
      <c r="L56" s="153">
        <v>61</v>
      </c>
      <c r="M56" s="153">
        <v>43</v>
      </c>
      <c r="N56" s="153">
        <f t="shared" si="25"/>
        <v>104</v>
      </c>
      <c r="O56" s="153">
        <v>85</v>
      </c>
      <c r="P56" s="153">
        <v>68</v>
      </c>
      <c r="Q56" s="153">
        <f t="shared" si="26"/>
        <v>153</v>
      </c>
      <c r="R56" s="153">
        <v>66</v>
      </c>
      <c r="S56" s="153">
        <v>48</v>
      </c>
      <c r="T56" s="153">
        <f t="shared" si="27"/>
        <v>114</v>
      </c>
      <c r="U56" s="153">
        <v>75</v>
      </c>
      <c r="V56" s="153">
        <v>41</v>
      </c>
      <c r="W56" s="153">
        <f t="shared" si="28"/>
        <v>116</v>
      </c>
      <c r="X56" s="153">
        <v>88</v>
      </c>
      <c r="Y56" s="153">
        <v>59</v>
      </c>
      <c r="Z56" s="153">
        <f t="shared" si="29"/>
        <v>147</v>
      </c>
      <c r="AA56" s="153">
        <v>83</v>
      </c>
      <c r="AB56" s="153">
        <v>48</v>
      </c>
      <c r="AC56" s="153">
        <f t="shared" si="30"/>
        <v>131</v>
      </c>
      <c r="AD56" s="153">
        <v>91</v>
      </c>
      <c r="AE56" s="153">
        <v>44</v>
      </c>
      <c r="AF56" s="153">
        <f t="shared" si="31"/>
        <v>135</v>
      </c>
      <c r="AG56" s="153">
        <v>77</v>
      </c>
      <c r="AH56" s="153">
        <v>49</v>
      </c>
      <c r="AI56" s="153">
        <f t="shared" si="32"/>
        <v>126</v>
      </c>
      <c r="AJ56" s="153">
        <v>88</v>
      </c>
      <c r="AK56" s="153">
        <v>50</v>
      </c>
      <c r="AL56" s="153">
        <f t="shared" si="33"/>
        <v>138</v>
      </c>
      <c r="AM56" s="41">
        <f t="shared" si="34"/>
        <v>990</v>
      </c>
      <c r="AN56" s="41">
        <f t="shared" si="35"/>
        <v>623</v>
      </c>
      <c r="AO56" s="41">
        <f t="shared" si="36"/>
        <v>1613</v>
      </c>
      <c r="AP56" s="401" t="str">
        <f>IF(AM56=Death!Y452,"TRUE","FALSE")</f>
        <v>TRUE</v>
      </c>
      <c r="AQ56" s="401" t="str">
        <f>IF(AN56=Death!Z452,"TRUE","FALSE")</f>
        <v>TRUE</v>
      </c>
      <c r="AR56" s="401" t="str">
        <f>IF(AO56=Death!AA452,"TRUE","FALSE")</f>
        <v>TRUE</v>
      </c>
    </row>
    <row r="57" spans="1:47" ht="18.75" customHeight="1">
      <c r="A57" s="41"/>
      <c r="B57" s="41" t="s">
        <v>6</v>
      </c>
      <c r="C57" s="153">
        <f>SUM(C34:C56)</f>
        <v>5816</v>
      </c>
      <c r="D57" s="153">
        <f t="shared" ref="D57:AO57" si="37">SUM(D34:D56)</f>
        <v>3952</v>
      </c>
      <c r="E57" s="153">
        <f t="shared" si="37"/>
        <v>9768</v>
      </c>
      <c r="F57" s="153">
        <f t="shared" si="37"/>
        <v>5680</v>
      </c>
      <c r="G57" s="153">
        <f t="shared" si="37"/>
        <v>3754</v>
      </c>
      <c r="H57" s="153">
        <f t="shared" si="37"/>
        <v>9434</v>
      </c>
      <c r="I57" s="153">
        <f t="shared" si="37"/>
        <v>5319</v>
      </c>
      <c r="J57" s="153">
        <f t="shared" si="37"/>
        <v>3361</v>
      </c>
      <c r="K57" s="153">
        <f t="shared" si="37"/>
        <v>8680</v>
      </c>
      <c r="L57" s="153">
        <f t="shared" si="37"/>
        <v>4994</v>
      </c>
      <c r="M57" s="153">
        <f t="shared" si="37"/>
        <v>3440</v>
      </c>
      <c r="N57" s="153">
        <f t="shared" si="37"/>
        <v>8434</v>
      </c>
      <c r="O57" s="153">
        <f t="shared" si="37"/>
        <v>5410</v>
      </c>
      <c r="P57" s="153">
        <f t="shared" si="37"/>
        <v>3957</v>
      </c>
      <c r="Q57" s="153">
        <f t="shared" si="37"/>
        <v>9367</v>
      </c>
      <c r="R57" s="153">
        <f t="shared" si="37"/>
        <v>5577</v>
      </c>
      <c r="S57" s="153">
        <f t="shared" si="37"/>
        <v>3572</v>
      </c>
      <c r="T57" s="153">
        <f t="shared" si="37"/>
        <v>9149</v>
      </c>
      <c r="U57" s="153">
        <f t="shared" si="37"/>
        <v>4951</v>
      </c>
      <c r="V57" s="153">
        <f t="shared" si="37"/>
        <v>3125</v>
      </c>
      <c r="W57" s="153">
        <f t="shared" si="37"/>
        <v>8076</v>
      </c>
      <c r="X57" s="153">
        <f t="shared" si="37"/>
        <v>5135</v>
      </c>
      <c r="Y57" s="153">
        <f t="shared" si="37"/>
        <v>3156</v>
      </c>
      <c r="Z57" s="153">
        <f t="shared" si="37"/>
        <v>8291</v>
      </c>
      <c r="AA57" s="153">
        <f t="shared" si="37"/>
        <v>5211</v>
      </c>
      <c r="AB57" s="153">
        <f t="shared" si="37"/>
        <v>3118</v>
      </c>
      <c r="AC57" s="153">
        <f t="shared" si="37"/>
        <v>8329</v>
      </c>
      <c r="AD57" s="153">
        <f t="shared" si="37"/>
        <v>5093</v>
      </c>
      <c r="AE57" s="153">
        <f t="shared" si="37"/>
        <v>3094</v>
      </c>
      <c r="AF57" s="153">
        <f t="shared" si="37"/>
        <v>8187</v>
      </c>
      <c r="AG57" s="153">
        <f t="shared" si="37"/>
        <v>5710</v>
      </c>
      <c r="AH57" s="153">
        <f t="shared" si="37"/>
        <v>3508</v>
      </c>
      <c r="AI57" s="153">
        <f t="shared" si="37"/>
        <v>9218</v>
      </c>
      <c r="AJ57" s="153">
        <f t="shared" si="37"/>
        <v>5910</v>
      </c>
      <c r="AK57" s="153">
        <f t="shared" si="37"/>
        <v>3552</v>
      </c>
      <c r="AL57" s="153">
        <f t="shared" si="37"/>
        <v>9462</v>
      </c>
      <c r="AM57" s="153">
        <f>SUM(AM34:AM56)</f>
        <v>64806</v>
      </c>
      <c r="AN57" s="153">
        <f t="shared" si="37"/>
        <v>41589</v>
      </c>
      <c r="AO57" s="153">
        <f t="shared" si="37"/>
        <v>106395</v>
      </c>
      <c r="AP57" s="401" t="str">
        <f>IF(AM57=Death!Y453,"TRUE","FALSE")</f>
        <v>TRUE</v>
      </c>
      <c r="AQ57" s="401" t="str">
        <f>IF(AN57=Death!Z453,"TRUE","FALSE")</f>
        <v>TRUE</v>
      </c>
      <c r="AR57" s="401" t="str">
        <f>IF(AO57=Death!AA453,"TRUE","FALSE")</f>
        <v>TRUE</v>
      </c>
    </row>
    <row r="58" spans="1:47" ht="15.75" customHeight="1">
      <c r="AS58" s="401"/>
      <c r="AT58" s="401"/>
      <c r="AU58" s="401"/>
    </row>
    <row r="59" spans="1:47" ht="15.75" customHeight="1">
      <c r="A59" s="57"/>
      <c r="B59" s="57"/>
      <c r="C59" s="1487" t="s">
        <v>597</v>
      </c>
      <c r="D59" s="1487"/>
      <c r="E59" s="1487"/>
      <c r="F59" s="1487"/>
      <c r="G59" s="1487"/>
      <c r="H59" s="1487"/>
      <c r="I59" s="1487"/>
      <c r="J59" s="1487"/>
      <c r="K59" s="1487"/>
      <c r="L59" s="1487" t="s">
        <v>597</v>
      </c>
      <c r="M59" s="1487"/>
      <c r="N59" s="1487"/>
      <c r="O59" s="1487"/>
      <c r="P59" s="1487"/>
      <c r="Q59" s="1487"/>
      <c r="R59" s="1487"/>
      <c r="S59" s="1487"/>
      <c r="T59" s="1487"/>
      <c r="U59" s="1487" t="s">
        <v>597</v>
      </c>
      <c r="V59" s="1487"/>
      <c r="W59" s="1487"/>
      <c r="X59" s="1487"/>
      <c r="Y59" s="1487"/>
      <c r="Z59" s="1487"/>
      <c r="AA59" s="1487"/>
      <c r="AB59" s="1487"/>
      <c r="AC59" s="1487"/>
      <c r="AD59" s="1487" t="s">
        <v>597</v>
      </c>
      <c r="AE59" s="1487"/>
      <c r="AF59" s="1487"/>
      <c r="AG59" s="1487"/>
      <c r="AH59" s="1487"/>
      <c r="AI59" s="1487"/>
      <c r="AJ59" s="1487"/>
      <c r="AK59" s="1487"/>
      <c r="AL59" s="1487"/>
      <c r="AM59" s="1487"/>
      <c r="AN59" s="1487"/>
      <c r="AO59" s="1487"/>
      <c r="AP59" s="1110"/>
      <c r="AQ59" s="1110"/>
      <c r="AR59" s="1110"/>
    </row>
    <row r="60" spans="1:47" ht="15.75" customHeight="1">
      <c r="A60" s="57"/>
      <c r="B60" s="57"/>
      <c r="C60" s="1487" t="s">
        <v>886</v>
      </c>
      <c r="D60" s="1487"/>
      <c r="E60" s="1487"/>
      <c r="F60" s="1487"/>
      <c r="G60" s="1487"/>
      <c r="H60" s="1487"/>
      <c r="I60" s="1487"/>
      <c r="J60" s="1487"/>
      <c r="K60" s="1487"/>
      <c r="L60" s="1487" t="s">
        <v>886</v>
      </c>
      <c r="M60" s="1487"/>
      <c r="N60" s="1487"/>
      <c r="O60" s="1487"/>
      <c r="P60" s="1487"/>
      <c r="Q60" s="1487"/>
      <c r="R60" s="1487"/>
      <c r="S60" s="1487"/>
      <c r="T60" s="1487"/>
      <c r="U60" s="1487" t="s">
        <v>886</v>
      </c>
      <c r="V60" s="1487"/>
      <c r="W60" s="1487"/>
      <c r="X60" s="1487"/>
      <c r="Y60" s="1487"/>
      <c r="Z60" s="1487"/>
      <c r="AA60" s="1487"/>
      <c r="AB60" s="1487"/>
      <c r="AC60" s="1487"/>
      <c r="AD60" s="1487" t="s">
        <v>886</v>
      </c>
      <c r="AE60" s="1487"/>
      <c r="AF60" s="1487"/>
      <c r="AG60" s="1487"/>
      <c r="AH60" s="1487"/>
      <c r="AI60" s="1487"/>
      <c r="AJ60" s="1487"/>
      <c r="AK60" s="1487"/>
      <c r="AL60" s="1487"/>
      <c r="AM60" s="1487"/>
      <c r="AN60" s="1487"/>
      <c r="AO60" s="1487"/>
      <c r="AP60" s="1110"/>
      <c r="AQ60" s="1110"/>
      <c r="AR60" s="1110"/>
    </row>
    <row r="61" spans="1:47" ht="15.75" customHeight="1">
      <c r="A61" s="58" t="s">
        <v>596</v>
      </c>
      <c r="B61" s="58"/>
    </row>
    <row r="62" spans="1:47" s="77" customFormat="1" ht="22.5" customHeight="1">
      <c r="A62" s="1517" t="s">
        <v>191</v>
      </c>
      <c r="B62" s="1519" t="s">
        <v>155</v>
      </c>
      <c r="C62" s="1515" t="s">
        <v>206</v>
      </c>
      <c r="D62" s="1516"/>
      <c r="E62" s="1281"/>
      <c r="F62" s="1515" t="s">
        <v>207</v>
      </c>
      <c r="G62" s="1516"/>
      <c r="H62" s="1281"/>
      <c r="I62" s="1515" t="s">
        <v>208</v>
      </c>
      <c r="J62" s="1516"/>
      <c r="K62" s="1281"/>
      <c r="L62" s="1515" t="s">
        <v>209</v>
      </c>
      <c r="M62" s="1516"/>
      <c r="N62" s="1281"/>
      <c r="O62" s="1515" t="s">
        <v>210</v>
      </c>
      <c r="P62" s="1516"/>
      <c r="Q62" s="1281"/>
      <c r="R62" s="1515" t="s">
        <v>211</v>
      </c>
      <c r="S62" s="1516"/>
      <c r="T62" s="1281"/>
      <c r="U62" s="1515" t="s">
        <v>212</v>
      </c>
      <c r="V62" s="1516"/>
      <c r="W62" s="1281"/>
      <c r="X62" s="1515" t="s">
        <v>213</v>
      </c>
      <c r="Y62" s="1516"/>
      <c r="Z62" s="1281"/>
      <c r="AA62" s="1515" t="s">
        <v>214</v>
      </c>
      <c r="AB62" s="1516"/>
      <c r="AC62" s="1281"/>
      <c r="AD62" s="1515" t="s">
        <v>215</v>
      </c>
      <c r="AE62" s="1516"/>
      <c r="AF62" s="1281"/>
      <c r="AG62" s="1515" t="s">
        <v>216</v>
      </c>
      <c r="AH62" s="1516"/>
      <c r="AI62" s="1281"/>
      <c r="AJ62" s="1515" t="s">
        <v>217</v>
      </c>
      <c r="AK62" s="1516"/>
      <c r="AL62" s="1281"/>
      <c r="AM62" s="1515" t="s">
        <v>6</v>
      </c>
      <c r="AN62" s="1516"/>
      <c r="AO62" s="1281"/>
      <c r="AP62" s="1114"/>
      <c r="AQ62" s="1114"/>
      <c r="AR62" s="1114"/>
    </row>
    <row r="63" spans="1:47" s="77" customFormat="1" ht="22.5" customHeight="1">
      <c r="A63" s="1518"/>
      <c r="B63" s="1520"/>
      <c r="C63" s="168" t="s">
        <v>240</v>
      </c>
      <c r="D63" s="168" t="s">
        <v>241</v>
      </c>
      <c r="E63" s="168" t="s">
        <v>234</v>
      </c>
      <c r="F63" s="168" t="s">
        <v>240</v>
      </c>
      <c r="G63" s="168" t="s">
        <v>241</v>
      </c>
      <c r="H63" s="168" t="s">
        <v>234</v>
      </c>
      <c r="I63" s="168" t="s">
        <v>240</v>
      </c>
      <c r="J63" s="168" t="s">
        <v>241</v>
      </c>
      <c r="K63" s="168" t="s">
        <v>234</v>
      </c>
      <c r="L63" s="168" t="s">
        <v>240</v>
      </c>
      <c r="M63" s="168" t="s">
        <v>241</v>
      </c>
      <c r="N63" s="168" t="s">
        <v>234</v>
      </c>
      <c r="O63" s="168" t="s">
        <v>240</v>
      </c>
      <c r="P63" s="168" t="s">
        <v>241</v>
      </c>
      <c r="Q63" s="168" t="s">
        <v>234</v>
      </c>
      <c r="R63" s="168" t="s">
        <v>240</v>
      </c>
      <c r="S63" s="168" t="s">
        <v>241</v>
      </c>
      <c r="T63" s="168" t="s">
        <v>234</v>
      </c>
      <c r="U63" s="168" t="s">
        <v>240</v>
      </c>
      <c r="V63" s="168" t="s">
        <v>241</v>
      </c>
      <c r="W63" s="168" t="s">
        <v>234</v>
      </c>
      <c r="X63" s="168" t="s">
        <v>240</v>
      </c>
      <c r="Y63" s="168" t="s">
        <v>241</v>
      </c>
      <c r="Z63" s="168" t="s">
        <v>234</v>
      </c>
      <c r="AA63" s="168" t="s">
        <v>240</v>
      </c>
      <c r="AB63" s="168" t="s">
        <v>241</v>
      </c>
      <c r="AC63" s="168" t="s">
        <v>234</v>
      </c>
      <c r="AD63" s="168" t="s">
        <v>240</v>
      </c>
      <c r="AE63" s="168" t="s">
        <v>241</v>
      </c>
      <c r="AF63" s="168" t="s">
        <v>234</v>
      </c>
      <c r="AG63" s="168" t="s">
        <v>240</v>
      </c>
      <c r="AH63" s="168" t="s">
        <v>241</v>
      </c>
      <c r="AI63" s="168" t="s">
        <v>234</v>
      </c>
      <c r="AJ63" s="168" t="s">
        <v>240</v>
      </c>
      <c r="AK63" s="168" t="s">
        <v>241</v>
      </c>
      <c r="AL63" s="168" t="s">
        <v>234</v>
      </c>
      <c r="AM63" s="168" t="s">
        <v>240</v>
      </c>
      <c r="AN63" s="168" t="s">
        <v>241</v>
      </c>
      <c r="AO63" s="168" t="s">
        <v>234</v>
      </c>
      <c r="AP63" s="1114"/>
      <c r="AQ63" s="1114"/>
      <c r="AR63" s="1114"/>
    </row>
    <row r="64" spans="1:47" ht="18" customHeight="1">
      <c r="A64" s="427">
        <v>1</v>
      </c>
      <c r="B64" s="428" t="s">
        <v>15</v>
      </c>
      <c r="C64" s="41">
        <f>C5+C34</f>
        <v>1407</v>
      </c>
      <c r="D64" s="41">
        <f t="shared" ref="D64:AO71" si="38">D5+D34</f>
        <v>919</v>
      </c>
      <c r="E64" s="41">
        <f t="shared" si="38"/>
        <v>2326</v>
      </c>
      <c r="F64" s="41">
        <f t="shared" si="38"/>
        <v>1420</v>
      </c>
      <c r="G64" s="41">
        <f t="shared" si="38"/>
        <v>943</v>
      </c>
      <c r="H64" s="41">
        <f t="shared" si="38"/>
        <v>2363</v>
      </c>
      <c r="I64" s="41">
        <f t="shared" si="38"/>
        <v>1143</v>
      </c>
      <c r="J64" s="41">
        <f t="shared" si="38"/>
        <v>702</v>
      </c>
      <c r="K64" s="41">
        <f t="shared" si="38"/>
        <v>1845</v>
      </c>
      <c r="L64" s="41">
        <f t="shared" si="38"/>
        <v>1005</v>
      </c>
      <c r="M64" s="41">
        <f t="shared" si="38"/>
        <v>688</v>
      </c>
      <c r="N64" s="41">
        <f t="shared" si="38"/>
        <v>1693</v>
      </c>
      <c r="O64" s="41">
        <f t="shared" si="38"/>
        <v>1069</v>
      </c>
      <c r="P64" s="41">
        <f t="shared" si="38"/>
        <v>771</v>
      </c>
      <c r="Q64" s="41">
        <f t="shared" si="38"/>
        <v>1840</v>
      </c>
      <c r="R64" s="41">
        <f t="shared" si="38"/>
        <v>1282</v>
      </c>
      <c r="S64" s="41">
        <f t="shared" si="38"/>
        <v>933</v>
      </c>
      <c r="T64" s="41">
        <f t="shared" si="38"/>
        <v>2215</v>
      </c>
      <c r="U64" s="41">
        <f t="shared" si="38"/>
        <v>1239</v>
      </c>
      <c r="V64" s="41">
        <f t="shared" si="38"/>
        <v>736</v>
      </c>
      <c r="W64" s="41">
        <f t="shared" si="38"/>
        <v>1975</v>
      </c>
      <c r="X64" s="41">
        <f t="shared" si="38"/>
        <v>1303</v>
      </c>
      <c r="Y64" s="41">
        <f t="shared" si="38"/>
        <v>789</v>
      </c>
      <c r="Z64" s="41">
        <f t="shared" si="38"/>
        <v>2092</v>
      </c>
      <c r="AA64" s="41">
        <f t="shared" si="38"/>
        <v>1225</v>
      </c>
      <c r="AB64" s="41">
        <f t="shared" si="38"/>
        <v>772</v>
      </c>
      <c r="AC64" s="41">
        <f t="shared" si="38"/>
        <v>1997</v>
      </c>
      <c r="AD64" s="41">
        <f t="shared" si="38"/>
        <v>1270</v>
      </c>
      <c r="AE64" s="41">
        <f t="shared" si="38"/>
        <v>741</v>
      </c>
      <c r="AF64" s="41">
        <f t="shared" si="38"/>
        <v>2011</v>
      </c>
      <c r="AG64" s="41">
        <f t="shared" si="38"/>
        <v>1414</v>
      </c>
      <c r="AH64" s="41">
        <f t="shared" si="38"/>
        <v>951</v>
      </c>
      <c r="AI64" s="41">
        <f t="shared" si="38"/>
        <v>2365</v>
      </c>
      <c r="AJ64" s="41">
        <f t="shared" si="38"/>
        <v>1294</v>
      </c>
      <c r="AK64" s="41">
        <f t="shared" si="38"/>
        <v>813</v>
      </c>
      <c r="AL64" s="41">
        <f t="shared" si="38"/>
        <v>2107</v>
      </c>
      <c r="AM64" s="41">
        <f t="shared" si="38"/>
        <v>15071</v>
      </c>
      <c r="AN64" s="41">
        <f t="shared" si="38"/>
        <v>9758</v>
      </c>
      <c r="AO64" s="41">
        <f t="shared" si="38"/>
        <v>24829</v>
      </c>
      <c r="AP64" s="1112"/>
      <c r="AQ64" s="1112"/>
      <c r="AR64" s="1112"/>
    </row>
    <row r="65" spans="1:45" ht="18" customHeight="1">
      <c r="A65" s="427">
        <v>2</v>
      </c>
      <c r="B65" s="428" t="s">
        <v>20</v>
      </c>
      <c r="C65" s="41">
        <f t="shared" ref="C65:R86" si="39">C6+C35</f>
        <v>321</v>
      </c>
      <c r="D65" s="41">
        <f t="shared" si="39"/>
        <v>219</v>
      </c>
      <c r="E65" s="41">
        <f t="shared" si="39"/>
        <v>540</v>
      </c>
      <c r="F65" s="41">
        <f t="shared" si="39"/>
        <v>325</v>
      </c>
      <c r="G65" s="41">
        <f t="shared" si="39"/>
        <v>176</v>
      </c>
      <c r="H65" s="41">
        <f t="shared" si="39"/>
        <v>501</v>
      </c>
      <c r="I65" s="41">
        <f t="shared" si="39"/>
        <v>209</v>
      </c>
      <c r="J65" s="41">
        <f t="shared" si="39"/>
        <v>127</v>
      </c>
      <c r="K65" s="41">
        <f t="shared" si="39"/>
        <v>336</v>
      </c>
      <c r="L65" s="41">
        <f t="shared" si="39"/>
        <v>183</v>
      </c>
      <c r="M65" s="41">
        <f t="shared" si="39"/>
        <v>127</v>
      </c>
      <c r="N65" s="41">
        <f t="shared" si="39"/>
        <v>310</v>
      </c>
      <c r="O65" s="41">
        <f t="shared" si="39"/>
        <v>219</v>
      </c>
      <c r="P65" s="41">
        <f t="shared" si="39"/>
        <v>151</v>
      </c>
      <c r="Q65" s="41">
        <f t="shared" si="39"/>
        <v>370</v>
      </c>
      <c r="R65" s="41">
        <f t="shared" si="39"/>
        <v>225</v>
      </c>
      <c r="S65" s="41">
        <f t="shared" si="38"/>
        <v>160</v>
      </c>
      <c r="T65" s="41">
        <f t="shared" si="38"/>
        <v>385</v>
      </c>
      <c r="U65" s="41">
        <f t="shared" si="38"/>
        <v>227</v>
      </c>
      <c r="V65" s="41">
        <f t="shared" si="38"/>
        <v>138</v>
      </c>
      <c r="W65" s="41">
        <f t="shared" si="38"/>
        <v>365</v>
      </c>
      <c r="X65" s="41">
        <f t="shared" si="38"/>
        <v>226</v>
      </c>
      <c r="Y65" s="41">
        <f t="shared" si="38"/>
        <v>124</v>
      </c>
      <c r="Z65" s="41">
        <f t="shared" si="38"/>
        <v>350</v>
      </c>
      <c r="AA65" s="41">
        <f t="shared" si="38"/>
        <v>214</v>
      </c>
      <c r="AB65" s="41">
        <f t="shared" si="38"/>
        <v>132</v>
      </c>
      <c r="AC65" s="41">
        <f t="shared" si="38"/>
        <v>346</v>
      </c>
      <c r="AD65" s="41">
        <f t="shared" si="38"/>
        <v>215</v>
      </c>
      <c r="AE65" s="41">
        <f t="shared" si="38"/>
        <v>154</v>
      </c>
      <c r="AF65" s="41">
        <f t="shared" si="38"/>
        <v>369</v>
      </c>
      <c r="AG65" s="41">
        <f t="shared" si="38"/>
        <v>226</v>
      </c>
      <c r="AH65" s="41">
        <f t="shared" si="38"/>
        <v>165</v>
      </c>
      <c r="AI65" s="41">
        <f t="shared" si="38"/>
        <v>391</v>
      </c>
      <c r="AJ65" s="41">
        <f t="shared" si="38"/>
        <v>256</v>
      </c>
      <c r="AK65" s="41">
        <f t="shared" si="38"/>
        <v>147</v>
      </c>
      <c r="AL65" s="41">
        <f t="shared" si="38"/>
        <v>403</v>
      </c>
      <c r="AM65" s="41">
        <f t="shared" si="38"/>
        <v>2846</v>
      </c>
      <c r="AN65" s="41">
        <f t="shared" si="38"/>
        <v>1820</v>
      </c>
      <c r="AO65" s="41">
        <f t="shared" si="38"/>
        <v>4666</v>
      </c>
      <c r="AP65" s="1112"/>
      <c r="AQ65" s="1112"/>
      <c r="AR65" s="1112"/>
      <c r="AS65" s="281"/>
    </row>
    <row r="66" spans="1:45" ht="18" customHeight="1">
      <c r="A66" s="427">
        <v>3</v>
      </c>
      <c r="B66" s="428" t="s">
        <v>21</v>
      </c>
      <c r="C66" s="41">
        <f t="shared" si="39"/>
        <v>887</v>
      </c>
      <c r="D66" s="41">
        <f t="shared" si="38"/>
        <v>543</v>
      </c>
      <c r="E66" s="41">
        <f t="shared" si="38"/>
        <v>1430</v>
      </c>
      <c r="F66" s="41">
        <f t="shared" si="38"/>
        <v>789</v>
      </c>
      <c r="G66" s="41">
        <f t="shared" si="38"/>
        <v>511</v>
      </c>
      <c r="H66" s="41">
        <f t="shared" si="38"/>
        <v>1300</v>
      </c>
      <c r="I66" s="41">
        <f t="shared" si="38"/>
        <v>667</v>
      </c>
      <c r="J66" s="41">
        <f t="shared" si="38"/>
        <v>378</v>
      </c>
      <c r="K66" s="41">
        <f t="shared" si="38"/>
        <v>1045</v>
      </c>
      <c r="L66" s="41">
        <f t="shared" si="38"/>
        <v>576</v>
      </c>
      <c r="M66" s="41">
        <f t="shared" si="38"/>
        <v>368</v>
      </c>
      <c r="N66" s="41">
        <f t="shared" si="38"/>
        <v>944</v>
      </c>
      <c r="O66" s="41">
        <f t="shared" si="38"/>
        <v>651</v>
      </c>
      <c r="P66" s="41">
        <f t="shared" si="38"/>
        <v>419</v>
      </c>
      <c r="Q66" s="41">
        <f t="shared" si="38"/>
        <v>1070</v>
      </c>
      <c r="R66" s="41">
        <f t="shared" si="38"/>
        <v>610</v>
      </c>
      <c r="S66" s="41">
        <f t="shared" si="38"/>
        <v>356</v>
      </c>
      <c r="T66" s="41">
        <f t="shared" si="38"/>
        <v>966</v>
      </c>
      <c r="U66" s="41">
        <f t="shared" si="38"/>
        <v>581</v>
      </c>
      <c r="V66" s="41">
        <f t="shared" si="38"/>
        <v>374</v>
      </c>
      <c r="W66" s="41">
        <f t="shared" si="38"/>
        <v>955</v>
      </c>
      <c r="X66" s="41">
        <f t="shared" si="38"/>
        <v>645</v>
      </c>
      <c r="Y66" s="41">
        <f t="shared" si="38"/>
        <v>410</v>
      </c>
      <c r="Z66" s="41">
        <f t="shared" si="38"/>
        <v>1055</v>
      </c>
      <c r="AA66" s="41">
        <f t="shared" si="38"/>
        <v>631</v>
      </c>
      <c r="AB66" s="41">
        <f t="shared" si="38"/>
        <v>393</v>
      </c>
      <c r="AC66" s="41">
        <f t="shared" si="38"/>
        <v>1024</v>
      </c>
      <c r="AD66" s="41">
        <f t="shared" si="38"/>
        <v>588</v>
      </c>
      <c r="AE66" s="41">
        <f t="shared" si="38"/>
        <v>344</v>
      </c>
      <c r="AF66" s="41">
        <f t="shared" si="38"/>
        <v>932</v>
      </c>
      <c r="AG66" s="41">
        <f t="shared" si="38"/>
        <v>705</v>
      </c>
      <c r="AH66" s="41">
        <f t="shared" si="38"/>
        <v>443</v>
      </c>
      <c r="AI66" s="41">
        <f t="shared" si="38"/>
        <v>1148</v>
      </c>
      <c r="AJ66" s="41">
        <f t="shared" si="38"/>
        <v>836</v>
      </c>
      <c r="AK66" s="41">
        <f t="shared" si="38"/>
        <v>482</v>
      </c>
      <c r="AL66" s="41">
        <f t="shared" si="38"/>
        <v>1318</v>
      </c>
      <c r="AM66" s="41">
        <f t="shared" si="38"/>
        <v>8166</v>
      </c>
      <c r="AN66" s="41">
        <f t="shared" si="38"/>
        <v>5021</v>
      </c>
      <c r="AO66" s="41">
        <f t="shared" si="38"/>
        <v>13187</v>
      </c>
      <c r="AP66" s="1112"/>
      <c r="AQ66" s="1112"/>
      <c r="AR66" s="1112"/>
    </row>
    <row r="67" spans="1:45" ht="18" customHeight="1">
      <c r="A67" s="427">
        <v>4</v>
      </c>
      <c r="B67" s="428" t="s">
        <v>25</v>
      </c>
      <c r="C67" s="41">
        <f t="shared" si="39"/>
        <v>417</v>
      </c>
      <c r="D67" s="41">
        <f t="shared" si="38"/>
        <v>288</v>
      </c>
      <c r="E67" s="41">
        <f t="shared" si="38"/>
        <v>705</v>
      </c>
      <c r="F67" s="41">
        <f t="shared" si="38"/>
        <v>387</v>
      </c>
      <c r="G67" s="41">
        <f t="shared" si="38"/>
        <v>266</v>
      </c>
      <c r="H67" s="41">
        <f t="shared" si="38"/>
        <v>653</v>
      </c>
      <c r="I67" s="41">
        <f t="shared" si="38"/>
        <v>352</v>
      </c>
      <c r="J67" s="41">
        <f t="shared" si="38"/>
        <v>248</v>
      </c>
      <c r="K67" s="41">
        <f t="shared" si="38"/>
        <v>600</v>
      </c>
      <c r="L67" s="41">
        <f t="shared" si="38"/>
        <v>363</v>
      </c>
      <c r="M67" s="41">
        <f t="shared" si="38"/>
        <v>217</v>
      </c>
      <c r="N67" s="41">
        <f t="shared" si="38"/>
        <v>580</v>
      </c>
      <c r="O67" s="41">
        <f t="shared" si="38"/>
        <v>364</v>
      </c>
      <c r="P67" s="41">
        <f t="shared" si="38"/>
        <v>241</v>
      </c>
      <c r="Q67" s="41">
        <f t="shared" si="38"/>
        <v>605</v>
      </c>
      <c r="R67" s="41">
        <f t="shared" si="38"/>
        <v>362</v>
      </c>
      <c r="S67" s="41">
        <f t="shared" si="38"/>
        <v>244</v>
      </c>
      <c r="T67" s="41">
        <f t="shared" si="38"/>
        <v>606</v>
      </c>
      <c r="U67" s="41">
        <f t="shared" si="38"/>
        <v>340</v>
      </c>
      <c r="V67" s="41">
        <f t="shared" si="38"/>
        <v>206</v>
      </c>
      <c r="W67" s="41">
        <f t="shared" si="38"/>
        <v>546</v>
      </c>
      <c r="X67" s="41">
        <f t="shared" si="38"/>
        <v>387</v>
      </c>
      <c r="Y67" s="41">
        <f t="shared" si="38"/>
        <v>237</v>
      </c>
      <c r="Z67" s="41">
        <f t="shared" si="38"/>
        <v>624</v>
      </c>
      <c r="AA67" s="41">
        <f t="shared" si="38"/>
        <v>402</v>
      </c>
      <c r="AB67" s="41">
        <f t="shared" si="38"/>
        <v>247</v>
      </c>
      <c r="AC67" s="41">
        <f t="shared" si="38"/>
        <v>649</v>
      </c>
      <c r="AD67" s="41">
        <f t="shared" si="38"/>
        <v>399</v>
      </c>
      <c r="AE67" s="41">
        <f t="shared" si="38"/>
        <v>238</v>
      </c>
      <c r="AF67" s="41">
        <f t="shared" si="38"/>
        <v>637</v>
      </c>
      <c r="AG67" s="41">
        <f t="shared" si="38"/>
        <v>404</v>
      </c>
      <c r="AH67" s="41">
        <f t="shared" si="38"/>
        <v>242</v>
      </c>
      <c r="AI67" s="41">
        <f t="shared" si="38"/>
        <v>646</v>
      </c>
      <c r="AJ67" s="41">
        <f t="shared" si="38"/>
        <v>450</v>
      </c>
      <c r="AK67" s="41">
        <f t="shared" si="38"/>
        <v>274</v>
      </c>
      <c r="AL67" s="41">
        <f t="shared" si="38"/>
        <v>724</v>
      </c>
      <c r="AM67" s="41">
        <f t="shared" si="38"/>
        <v>4627</v>
      </c>
      <c r="AN67" s="41">
        <f t="shared" si="38"/>
        <v>2948</v>
      </c>
      <c r="AO67" s="41">
        <f t="shared" si="38"/>
        <v>7575</v>
      </c>
      <c r="AP67" s="1112"/>
      <c r="AQ67" s="1112"/>
      <c r="AR67" s="1112"/>
    </row>
    <row r="68" spans="1:45" ht="18" customHeight="1">
      <c r="A68" s="427">
        <v>5</v>
      </c>
      <c r="B68" s="428" t="s">
        <v>27</v>
      </c>
      <c r="C68" s="41">
        <f t="shared" si="39"/>
        <v>360</v>
      </c>
      <c r="D68" s="41">
        <f t="shared" si="38"/>
        <v>278</v>
      </c>
      <c r="E68" s="41">
        <f t="shared" si="38"/>
        <v>638</v>
      </c>
      <c r="F68" s="41">
        <f t="shared" si="38"/>
        <v>373</v>
      </c>
      <c r="G68" s="41">
        <f t="shared" si="38"/>
        <v>263</v>
      </c>
      <c r="H68" s="41">
        <f t="shared" si="38"/>
        <v>636</v>
      </c>
      <c r="I68" s="41">
        <f t="shared" si="38"/>
        <v>261</v>
      </c>
      <c r="J68" s="41">
        <f t="shared" si="38"/>
        <v>187</v>
      </c>
      <c r="K68" s="41">
        <f t="shared" si="38"/>
        <v>448</v>
      </c>
      <c r="L68" s="41">
        <f t="shared" si="38"/>
        <v>271</v>
      </c>
      <c r="M68" s="41">
        <f t="shared" si="38"/>
        <v>172</v>
      </c>
      <c r="N68" s="41">
        <f t="shared" si="38"/>
        <v>443</v>
      </c>
      <c r="O68" s="41">
        <f t="shared" si="38"/>
        <v>328</v>
      </c>
      <c r="P68" s="41">
        <f t="shared" si="38"/>
        <v>195</v>
      </c>
      <c r="Q68" s="41">
        <f t="shared" si="38"/>
        <v>523</v>
      </c>
      <c r="R68" s="41">
        <f t="shared" si="38"/>
        <v>284</v>
      </c>
      <c r="S68" s="41">
        <f t="shared" si="38"/>
        <v>159</v>
      </c>
      <c r="T68" s="41">
        <f t="shared" si="38"/>
        <v>443</v>
      </c>
      <c r="U68" s="41">
        <f t="shared" si="38"/>
        <v>279</v>
      </c>
      <c r="V68" s="41">
        <f t="shared" si="38"/>
        <v>168</v>
      </c>
      <c r="W68" s="41">
        <f t="shared" si="38"/>
        <v>447</v>
      </c>
      <c r="X68" s="41">
        <f t="shared" si="38"/>
        <v>283</v>
      </c>
      <c r="Y68" s="41">
        <f t="shared" si="38"/>
        <v>218</v>
      </c>
      <c r="Z68" s="41">
        <f t="shared" si="38"/>
        <v>501</v>
      </c>
      <c r="AA68" s="41">
        <f t="shared" si="38"/>
        <v>377</v>
      </c>
      <c r="AB68" s="41">
        <f t="shared" si="38"/>
        <v>230</v>
      </c>
      <c r="AC68" s="41">
        <f t="shared" si="38"/>
        <v>607</v>
      </c>
      <c r="AD68" s="41">
        <f t="shared" si="38"/>
        <v>294</v>
      </c>
      <c r="AE68" s="41">
        <f t="shared" si="38"/>
        <v>178</v>
      </c>
      <c r="AF68" s="41">
        <f t="shared" si="38"/>
        <v>472</v>
      </c>
      <c r="AG68" s="41">
        <f t="shared" si="38"/>
        <v>316</v>
      </c>
      <c r="AH68" s="41">
        <f t="shared" si="38"/>
        <v>226</v>
      </c>
      <c r="AI68" s="41">
        <f t="shared" si="38"/>
        <v>542</v>
      </c>
      <c r="AJ68" s="41">
        <f t="shared" si="38"/>
        <v>374</v>
      </c>
      <c r="AK68" s="41">
        <f t="shared" si="38"/>
        <v>252</v>
      </c>
      <c r="AL68" s="41">
        <f t="shared" si="38"/>
        <v>626</v>
      </c>
      <c r="AM68" s="41">
        <f t="shared" si="38"/>
        <v>3800</v>
      </c>
      <c r="AN68" s="41">
        <f t="shared" si="38"/>
        <v>2526</v>
      </c>
      <c r="AO68" s="41">
        <f t="shared" si="38"/>
        <v>6326</v>
      </c>
      <c r="AP68" s="1112"/>
      <c r="AQ68" s="1112"/>
      <c r="AR68" s="1112"/>
    </row>
    <row r="69" spans="1:45" ht="18" customHeight="1">
      <c r="A69" s="427">
        <v>6</v>
      </c>
      <c r="B69" s="428" t="s">
        <v>29</v>
      </c>
      <c r="C69" s="41">
        <f t="shared" si="39"/>
        <v>271</v>
      </c>
      <c r="D69" s="41">
        <f t="shared" si="38"/>
        <v>228</v>
      </c>
      <c r="E69" s="41">
        <f t="shared" si="38"/>
        <v>499</v>
      </c>
      <c r="F69" s="41">
        <f t="shared" si="38"/>
        <v>287</v>
      </c>
      <c r="G69" s="41">
        <f t="shared" si="38"/>
        <v>186</v>
      </c>
      <c r="H69" s="41">
        <f t="shared" si="38"/>
        <v>473</v>
      </c>
      <c r="I69" s="41">
        <f t="shared" si="38"/>
        <v>210</v>
      </c>
      <c r="J69" s="41">
        <f t="shared" si="38"/>
        <v>149</v>
      </c>
      <c r="K69" s="41">
        <f t="shared" si="38"/>
        <v>359</v>
      </c>
      <c r="L69" s="41">
        <f t="shared" si="38"/>
        <v>168</v>
      </c>
      <c r="M69" s="41">
        <f t="shared" si="38"/>
        <v>108</v>
      </c>
      <c r="N69" s="41">
        <f t="shared" si="38"/>
        <v>276</v>
      </c>
      <c r="O69" s="41">
        <f t="shared" si="38"/>
        <v>190</v>
      </c>
      <c r="P69" s="41">
        <f t="shared" si="38"/>
        <v>130</v>
      </c>
      <c r="Q69" s="41">
        <f t="shared" si="38"/>
        <v>320</v>
      </c>
      <c r="R69" s="41">
        <f t="shared" si="38"/>
        <v>247</v>
      </c>
      <c r="S69" s="41">
        <f t="shared" si="38"/>
        <v>158</v>
      </c>
      <c r="T69" s="41">
        <f t="shared" si="38"/>
        <v>405</v>
      </c>
      <c r="U69" s="41">
        <f t="shared" si="38"/>
        <v>172</v>
      </c>
      <c r="V69" s="41">
        <f t="shared" si="38"/>
        <v>126</v>
      </c>
      <c r="W69" s="41">
        <f t="shared" si="38"/>
        <v>298</v>
      </c>
      <c r="X69" s="41">
        <f t="shared" si="38"/>
        <v>219</v>
      </c>
      <c r="Y69" s="41">
        <f t="shared" si="38"/>
        <v>115</v>
      </c>
      <c r="Z69" s="41">
        <f t="shared" si="38"/>
        <v>334</v>
      </c>
      <c r="AA69" s="41">
        <f t="shared" si="38"/>
        <v>190</v>
      </c>
      <c r="AB69" s="41">
        <f t="shared" si="38"/>
        <v>123</v>
      </c>
      <c r="AC69" s="41">
        <f t="shared" si="38"/>
        <v>313</v>
      </c>
      <c r="AD69" s="41">
        <f t="shared" si="38"/>
        <v>185</v>
      </c>
      <c r="AE69" s="41">
        <f t="shared" si="38"/>
        <v>143</v>
      </c>
      <c r="AF69" s="41">
        <f t="shared" si="38"/>
        <v>328</v>
      </c>
      <c r="AG69" s="41">
        <f t="shared" si="38"/>
        <v>228</v>
      </c>
      <c r="AH69" s="41">
        <f t="shared" si="38"/>
        <v>160</v>
      </c>
      <c r="AI69" s="41">
        <f t="shared" si="38"/>
        <v>388</v>
      </c>
      <c r="AJ69" s="41">
        <f t="shared" si="38"/>
        <v>234</v>
      </c>
      <c r="AK69" s="41">
        <f t="shared" si="38"/>
        <v>144</v>
      </c>
      <c r="AL69" s="41">
        <f t="shared" si="38"/>
        <v>378</v>
      </c>
      <c r="AM69" s="41">
        <f t="shared" si="38"/>
        <v>2601</v>
      </c>
      <c r="AN69" s="41">
        <f t="shared" si="38"/>
        <v>1770</v>
      </c>
      <c r="AO69" s="41">
        <f t="shared" si="38"/>
        <v>4371</v>
      </c>
      <c r="AP69" s="1112"/>
      <c r="AQ69" s="1112"/>
      <c r="AR69" s="1112"/>
    </row>
    <row r="70" spans="1:45" ht="18" customHeight="1">
      <c r="A70" s="427">
        <v>7</v>
      </c>
      <c r="B70" s="428" t="s">
        <v>141</v>
      </c>
      <c r="C70" s="41">
        <f t="shared" si="39"/>
        <v>403</v>
      </c>
      <c r="D70" s="41">
        <f t="shared" si="38"/>
        <v>245</v>
      </c>
      <c r="E70" s="41">
        <f t="shared" si="38"/>
        <v>648</v>
      </c>
      <c r="F70" s="41">
        <f t="shared" si="38"/>
        <v>431</v>
      </c>
      <c r="G70" s="41">
        <f t="shared" si="38"/>
        <v>287</v>
      </c>
      <c r="H70" s="41">
        <f t="shared" si="38"/>
        <v>718</v>
      </c>
      <c r="I70" s="41">
        <f t="shared" si="38"/>
        <v>313</v>
      </c>
      <c r="J70" s="41">
        <f t="shared" si="38"/>
        <v>209</v>
      </c>
      <c r="K70" s="41">
        <f t="shared" si="38"/>
        <v>522</v>
      </c>
      <c r="L70" s="41">
        <f t="shared" si="38"/>
        <v>284</v>
      </c>
      <c r="M70" s="41">
        <f t="shared" si="38"/>
        <v>181</v>
      </c>
      <c r="N70" s="41">
        <f t="shared" si="38"/>
        <v>465</v>
      </c>
      <c r="O70" s="41">
        <f t="shared" si="38"/>
        <v>312</v>
      </c>
      <c r="P70" s="41">
        <f t="shared" si="38"/>
        <v>168</v>
      </c>
      <c r="Q70" s="41">
        <f t="shared" si="38"/>
        <v>480</v>
      </c>
      <c r="R70" s="41">
        <f t="shared" si="38"/>
        <v>273</v>
      </c>
      <c r="S70" s="41">
        <f t="shared" si="38"/>
        <v>184</v>
      </c>
      <c r="T70" s="41">
        <f t="shared" si="38"/>
        <v>457</v>
      </c>
      <c r="U70" s="41">
        <f t="shared" si="38"/>
        <v>278</v>
      </c>
      <c r="V70" s="41">
        <f t="shared" si="38"/>
        <v>195</v>
      </c>
      <c r="W70" s="41">
        <f t="shared" si="38"/>
        <v>473</v>
      </c>
      <c r="X70" s="41">
        <f t="shared" si="38"/>
        <v>347</v>
      </c>
      <c r="Y70" s="41">
        <f t="shared" si="38"/>
        <v>206</v>
      </c>
      <c r="Z70" s="41">
        <f t="shared" si="38"/>
        <v>553</v>
      </c>
      <c r="AA70" s="41">
        <f t="shared" si="38"/>
        <v>274</v>
      </c>
      <c r="AB70" s="41">
        <f t="shared" si="38"/>
        <v>184</v>
      </c>
      <c r="AC70" s="41">
        <f t="shared" si="38"/>
        <v>458</v>
      </c>
      <c r="AD70" s="41">
        <f t="shared" si="38"/>
        <v>263</v>
      </c>
      <c r="AE70" s="41">
        <f t="shared" si="38"/>
        <v>180</v>
      </c>
      <c r="AF70" s="41">
        <f t="shared" si="38"/>
        <v>443</v>
      </c>
      <c r="AG70" s="41">
        <f t="shared" si="38"/>
        <v>308</v>
      </c>
      <c r="AH70" s="41">
        <f t="shared" si="38"/>
        <v>194</v>
      </c>
      <c r="AI70" s="41">
        <f t="shared" si="38"/>
        <v>502</v>
      </c>
      <c r="AJ70" s="41">
        <f t="shared" si="38"/>
        <v>353</v>
      </c>
      <c r="AK70" s="41">
        <f t="shared" si="38"/>
        <v>257</v>
      </c>
      <c r="AL70" s="41">
        <f t="shared" si="38"/>
        <v>610</v>
      </c>
      <c r="AM70" s="41">
        <f t="shared" si="38"/>
        <v>3839</v>
      </c>
      <c r="AN70" s="41">
        <f t="shared" si="38"/>
        <v>2490</v>
      </c>
      <c r="AO70" s="41">
        <f t="shared" si="38"/>
        <v>6329</v>
      </c>
      <c r="AP70" s="1112"/>
      <c r="AQ70" s="1112"/>
      <c r="AR70" s="1112"/>
    </row>
    <row r="71" spans="1:45" ht="18" customHeight="1">
      <c r="A71" s="427">
        <v>8</v>
      </c>
      <c r="B71" s="428" t="s">
        <v>40</v>
      </c>
      <c r="C71" s="41">
        <f t="shared" si="39"/>
        <v>564</v>
      </c>
      <c r="D71" s="41">
        <f t="shared" si="38"/>
        <v>433</v>
      </c>
      <c r="E71" s="41">
        <f t="shared" si="38"/>
        <v>997</v>
      </c>
      <c r="F71" s="41">
        <f t="shared" si="38"/>
        <v>491</v>
      </c>
      <c r="G71" s="41">
        <f t="shared" si="38"/>
        <v>370</v>
      </c>
      <c r="H71" s="41">
        <f t="shared" ref="D71:AO77" si="40">H12+H41</f>
        <v>861</v>
      </c>
      <c r="I71" s="41">
        <f t="shared" si="40"/>
        <v>536</v>
      </c>
      <c r="J71" s="41">
        <f t="shared" si="40"/>
        <v>419</v>
      </c>
      <c r="K71" s="41">
        <f t="shared" si="40"/>
        <v>955</v>
      </c>
      <c r="L71" s="41">
        <f t="shared" si="40"/>
        <v>578</v>
      </c>
      <c r="M71" s="41">
        <f t="shared" si="40"/>
        <v>465</v>
      </c>
      <c r="N71" s="41">
        <f t="shared" si="40"/>
        <v>1043</v>
      </c>
      <c r="O71" s="41">
        <f t="shared" si="40"/>
        <v>658</v>
      </c>
      <c r="P71" s="41">
        <f t="shared" si="40"/>
        <v>536</v>
      </c>
      <c r="Q71" s="41">
        <f t="shared" si="40"/>
        <v>1194</v>
      </c>
      <c r="R71" s="41">
        <f t="shared" si="40"/>
        <v>570</v>
      </c>
      <c r="S71" s="41">
        <f t="shared" si="40"/>
        <v>489</v>
      </c>
      <c r="T71" s="41">
        <f t="shared" si="40"/>
        <v>1059</v>
      </c>
      <c r="U71" s="41">
        <f t="shared" si="40"/>
        <v>529</v>
      </c>
      <c r="V71" s="41">
        <f t="shared" si="40"/>
        <v>434</v>
      </c>
      <c r="W71" s="41">
        <f t="shared" si="40"/>
        <v>963</v>
      </c>
      <c r="X71" s="41">
        <f t="shared" si="40"/>
        <v>479</v>
      </c>
      <c r="Y71" s="41">
        <f t="shared" si="40"/>
        <v>332</v>
      </c>
      <c r="Z71" s="41">
        <f t="shared" si="40"/>
        <v>811</v>
      </c>
      <c r="AA71" s="41">
        <f t="shared" si="40"/>
        <v>462</v>
      </c>
      <c r="AB71" s="41">
        <f t="shared" si="40"/>
        <v>345</v>
      </c>
      <c r="AC71" s="41">
        <f t="shared" si="40"/>
        <v>807</v>
      </c>
      <c r="AD71" s="41">
        <f t="shared" si="40"/>
        <v>461</v>
      </c>
      <c r="AE71" s="41">
        <f t="shared" si="40"/>
        <v>390</v>
      </c>
      <c r="AF71" s="41">
        <f t="shared" si="40"/>
        <v>851</v>
      </c>
      <c r="AG71" s="41">
        <f t="shared" si="40"/>
        <v>421</v>
      </c>
      <c r="AH71" s="41">
        <f t="shared" si="40"/>
        <v>282</v>
      </c>
      <c r="AI71" s="41">
        <f t="shared" si="40"/>
        <v>703</v>
      </c>
      <c r="AJ71" s="41">
        <f t="shared" si="40"/>
        <v>487</v>
      </c>
      <c r="AK71" s="41">
        <f t="shared" si="40"/>
        <v>355</v>
      </c>
      <c r="AL71" s="41">
        <f t="shared" si="40"/>
        <v>842</v>
      </c>
      <c r="AM71" s="41">
        <f t="shared" si="40"/>
        <v>6236</v>
      </c>
      <c r="AN71" s="41">
        <f t="shared" si="40"/>
        <v>4850</v>
      </c>
      <c r="AO71" s="41">
        <f t="shared" si="40"/>
        <v>11086</v>
      </c>
      <c r="AP71" s="1112"/>
      <c r="AQ71" s="1112"/>
      <c r="AR71" s="1112"/>
    </row>
    <row r="72" spans="1:45" ht="18" customHeight="1">
      <c r="A72" s="427">
        <v>9</v>
      </c>
      <c r="B72" s="428" t="s">
        <v>44</v>
      </c>
      <c r="C72" s="41">
        <f t="shared" si="39"/>
        <v>720</v>
      </c>
      <c r="D72" s="41">
        <f t="shared" si="40"/>
        <v>575</v>
      </c>
      <c r="E72" s="41">
        <f t="shared" si="40"/>
        <v>1295</v>
      </c>
      <c r="F72" s="41">
        <f t="shared" si="40"/>
        <v>693</v>
      </c>
      <c r="G72" s="41">
        <f t="shared" si="40"/>
        <v>522</v>
      </c>
      <c r="H72" s="41">
        <f t="shared" si="40"/>
        <v>1215</v>
      </c>
      <c r="I72" s="41">
        <f t="shared" si="40"/>
        <v>679</v>
      </c>
      <c r="J72" s="41">
        <f t="shared" si="40"/>
        <v>495</v>
      </c>
      <c r="K72" s="41">
        <f t="shared" si="40"/>
        <v>1174</v>
      </c>
      <c r="L72" s="41">
        <f t="shared" si="40"/>
        <v>578</v>
      </c>
      <c r="M72" s="41">
        <f t="shared" si="40"/>
        <v>435</v>
      </c>
      <c r="N72" s="41">
        <f t="shared" si="40"/>
        <v>1013</v>
      </c>
      <c r="O72" s="41">
        <f t="shared" si="40"/>
        <v>610</v>
      </c>
      <c r="P72" s="41">
        <f t="shared" si="40"/>
        <v>451</v>
      </c>
      <c r="Q72" s="41">
        <f t="shared" si="40"/>
        <v>1061</v>
      </c>
      <c r="R72" s="41">
        <f t="shared" si="40"/>
        <v>617</v>
      </c>
      <c r="S72" s="41">
        <f t="shared" si="40"/>
        <v>464</v>
      </c>
      <c r="T72" s="41">
        <f t="shared" si="40"/>
        <v>1081</v>
      </c>
      <c r="U72" s="41">
        <f t="shared" si="40"/>
        <v>637</v>
      </c>
      <c r="V72" s="41">
        <f t="shared" si="40"/>
        <v>453</v>
      </c>
      <c r="W72" s="41">
        <f t="shared" si="40"/>
        <v>1090</v>
      </c>
      <c r="X72" s="41">
        <f t="shared" si="40"/>
        <v>622</v>
      </c>
      <c r="Y72" s="41">
        <f t="shared" si="40"/>
        <v>463</v>
      </c>
      <c r="Z72" s="41">
        <f t="shared" si="40"/>
        <v>1085</v>
      </c>
      <c r="AA72" s="41">
        <f t="shared" si="40"/>
        <v>631</v>
      </c>
      <c r="AB72" s="41">
        <f t="shared" si="40"/>
        <v>493</v>
      </c>
      <c r="AC72" s="41">
        <f t="shared" si="40"/>
        <v>1124</v>
      </c>
      <c r="AD72" s="41">
        <f t="shared" si="40"/>
        <v>692</v>
      </c>
      <c r="AE72" s="41">
        <f t="shared" si="40"/>
        <v>508</v>
      </c>
      <c r="AF72" s="41">
        <f t="shared" si="40"/>
        <v>1200</v>
      </c>
      <c r="AG72" s="41">
        <f t="shared" si="40"/>
        <v>654</v>
      </c>
      <c r="AH72" s="41">
        <f t="shared" si="40"/>
        <v>482</v>
      </c>
      <c r="AI72" s="41">
        <f t="shared" si="40"/>
        <v>1136</v>
      </c>
      <c r="AJ72" s="41">
        <f t="shared" si="40"/>
        <v>735</v>
      </c>
      <c r="AK72" s="41">
        <f t="shared" si="40"/>
        <v>497</v>
      </c>
      <c r="AL72" s="41">
        <f t="shared" si="40"/>
        <v>1232</v>
      </c>
      <c r="AM72" s="41">
        <f t="shared" si="40"/>
        <v>7868</v>
      </c>
      <c r="AN72" s="41">
        <f t="shared" si="40"/>
        <v>5838</v>
      </c>
      <c r="AO72" s="41">
        <f t="shared" si="40"/>
        <v>13706</v>
      </c>
      <c r="AP72" s="1112"/>
      <c r="AQ72" s="1112"/>
      <c r="AR72" s="1112"/>
    </row>
    <row r="73" spans="1:45" ht="18" customHeight="1">
      <c r="A73" s="427">
        <v>10</v>
      </c>
      <c r="B73" s="428" t="s">
        <v>51</v>
      </c>
      <c r="C73" s="41">
        <f t="shared" si="39"/>
        <v>1236</v>
      </c>
      <c r="D73" s="41">
        <f t="shared" si="40"/>
        <v>894</v>
      </c>
      <c r="E73" s="41">
        <f t="shared" si="40"/>
        <v>2130</v>
      </c>
      <c r="F73" s="41">
        <f t="shared" si="40"/>
        <v>1081</v>
      </c>
      <c r="G73" s="41">
        <f t="shared" si="40"/>
        <v>818</v>
      </c>
      <c r="H73" s="41">
        <f t="shared" si="40"/>
        <v>1899</v>
      </c>
      <c r="I73" s="41">
        <f t="shared" si="40"/>
        <v>1078</v>
      </c>
      <c r="J73" s="41">
        <f t="shared" si="40"/>
        <v>783</v>
      </c>
      <c r="K73" s="41">
        <f t="shared" si="40"/>
        <v>1861</v>
      </c>
      <c r="L73" s="41">
        <f t="shared" si="40"/>
        <v>1244</v>
      </c>
      <c r="M73" s="41">
        <f t="shared" si="40"/>
        <v>953</v>
      </c>
      <c r="N73" s="41">
        <f t="shared" si="40"/>
        <v>2197</v>
      </c>
      <c r="O73" s="41">
        <f t="shared" si="40"/>
        <v>1276</v>
      </c>
      <c r="P73" s="41">
        <f t="shared" si="40"/>
        <v>1264</v>
      </c>
      <c r="Q73" s="41">
        <f t="shared" si="40"/>
        <v>2540</v>
      </c>
      <c r="R73" s="41">
        <f t="shared" si="40"/>
        <v>1320</v>
      </c>
      <c r="S73" s="41">
        <f t="shared" si="40"/>
        <v>737</v>
      </c>
      <c r="T73" s="41">
        <f t="shared" si="40"/>
        <v>2057</v>
      </c>
      <c r="U73" s="41">
        <f t="shared" si="40"/>
        <v>999</v>
      </c>
      <c r="V73" s="41">
        <f t="shared" si="40"/>
        <v>723</v>
      </c>
      <c r="W73" s="41">
        <f t="shared" si="40"/>
        <v>1722</v>
      </c>
      <c r="X73" s="41">
        <f t="shared" si="40"/>
        <v>897</v>
      </c>
      <c r="Y73" s="41">
        <f t="shared" si="40"/>
        <v>554</v>
      </c>
      <c r="Z73" s="41">
        <f t="shared" si="40"/>
        <v>1451</v>
      </c>
      <c r="AA73" s="41">
        <f t="shared" si="40"/>
        <v>975</v>
      </c>
      <c r="AB73" s="41">
        <f t="shared" si="40"/>
        <v>558</v>
      </c>
      <c r="AC73" s="41">
        <f t="shared" si="40"/>
        <v>1533</v>
      </c>
      <c r="AD73" s="41">
        <f t="shared" si="40"/>
        <v>1092</v>
      </c>
      <c r="AE73" s="41">
        <f t="shared" si="40"/>
        <v>614</v>
      </c>
      <c r="AF73" s="41">
        <f t="shared" si="40"/>
        <v>1706</v>
      </c>
      <c r="AG73" s="41">
        <f t="shared" si="40"/>
        <v>1076</v>
      </c>
      <c r="AH73" s="41">
        <f t="shared" si="40"/>
        <v>590</v>
      </c>
      <c r="AI73" s="41">
        <f t="shared" si="40"/>
        <v>1666</v>
      </c>
      <c r="AJ73" s="41">
        <f t="shared" si="40"/>
        <v>1212</v>
      </c>
      <c r="AK73" s="41">
        <f t="shared" si="40"/>
        <v>818</v>
      </c>
      <c r="AL73" s="41">
        <f t="shared" si="40"/>
        <v>2030</v>
      </c>
      <c r="AM73" s="41">
        <f t="shared" si="40"/>
        <v>13486</v>
      </c>
      <c r="AN73" s="41">
        <f t="shared" si="40"/>
        <v>9306</v>
      </c>
      <c r="AO73" s="41">
        <f t="shared" si="40"/>
        <v>22792</v>
      </c>
      <c r="AP73" s="1112"/>
      <c r="AQ73" s="1112"/>
      <c r="AR73" s="1112"/>
    </row>
    <row r="74" spans="1:45" ht="18" customHeight="1">
      <c r="A74" s="427">
        <v>11</v>
      </c>
      <c r="B74" s="428" t="s">
        <v>57</v>
      </c>
      <c r="C74" s="41">
        <f t="shared" si="39"/>
        <v>365</v>
      </c>
      <c r="D74" s="41">
        <f t="shared" si="40"/>
        <v>253</v>
      </c>
      <c r="E74" s="41">
        <f t="shared" si="40"/>
        <v>618</v>
      </c>
      <c r="F74" s="41">
        <f t="shared" si="40"/>
        <v>372</v>
      </c>
      <c r="G74" s="41">
        <f t="shared" si="40"/>
        <v>312</v>
      </c>
      <c r="H74" s="41">
        <f t="shared" si="40"/>
        <v>684</v>
      </c>
      <c r="I74" s="41">
        <f t="shared" si="40"/>
        <v>322</v>
      </c>
      <c r="J74" s="41">
        <f t="shared" si="40"/>
        <v>204</v>
      </c>
      <c r="K74" s="41">
        <f t="shared" si="40"/>
        <v>526</v>
      </c>
      <c r="L74" s="41">
        <f t="shared" si="40"/>
        <v>224</v>
      </c>
      <c r="M74" s="41">
        <f t="shared" si="40"/>
        <v>219</v>
      </c>
      <c r="N74" s="41">
        <f t="shared" si="40"/>
        <v>443</v>
      </c>
      <c r="O74" s="41">
        <f t="shared" si="40"/>
        <v>292</v>
      </c>
      <c r="P74" s="41">
        <f t="shared" si="40"/>
        <v>180</v>
      </c>
      <c r="Q74" s="41">
        <f t="shared" si="40"/>
        <v>472</v>
      </c>
      <c r="R74" s="41">
        <f t="shared" si="40"/>
        <v>254</v>
      </c>
      <c r="S74" s="41">
        <f t="shared" si="40"/>
        <v>199</v>
      </c>
      <c r="T74" s="41">
        <f t="shared" si="40"/>
        <v>453</v>
      </c>
      <c r="U74" s="41">
        <f t="shared" si="40"/>
        <v>282</v>
      </c>
      <c r="V74" s="41">
        <f t="shared" si="40"/>
        <v>167</v>
      </c>
      <c r="W74" s="41">
        <f t="shared" si="40"/>
        <v>449</v>
      </c>
      <c r="X74" s="41">
        <f t="shared" si="40"/>
        <v>279</v>
      </c>
      <c r="Y74" s="41">
        <f t="shared" si="40"/>
        <v>202</v>
      </c>
      <c r="Z74" s="41">
        <f t="shared" si="40"/>
        <v>481</v>
      </c>
      <c r="AA74" s="41">
        <f t="shared" si="40"/>
        <v>284</v>
      </c>
      <c r="AB74" s="41">
        <f t="shared" si="40"/>
        <v>185</v>
      </c>
      <c r="AC74" s="41">
        <f t="shared" si="40"/>
        <v>469</v>
      </c>
      <c r="AD74" s="41">
        <f t="shared" si="40"/>
        <v>285</v>
      </c>
      <c r="AE74" s="41">
        <f t="shared" si="40"/>
        <v>195</v>
      </c>
      <c r="AF74" s="41">
        <f t="shared" si="40"/>
        <v>480</v>
      </c>
      <c r="AG74" s="41">
        <f t="shared" si="40"/>
        <v>340</v>
      </c>
      <c r="AH74" s="41">
        <f t="shared" si="40"/>
        <v>207</v>
      </c>
      <c r="AI74" s="41">
        <f t="shared" si="40"/>
        <v>547</v>
      </c>
      <c r="AJ74" s="41">
        <f t="shared" si="40"/>
        <v>370</v>
      </c>
      <c r="AK74" s="41">
        <f t="shared" si="40"/>
        <v>262</v>
      </c>
      <c r="AL74" s="41">
        <f t="shared" si="40"/>
        <v>632</v>
      </c>
      <c r="AM74" s="41">
        <f t="shared" si="40"/>
        <v>3669</v>
      </c>
      <c r="AN74" s="41">
        <f t="shared" si="40"/>
        <v>2585</v>
      </c>
      <c r="AO74" s="41">
        <f t="shared" si="40"/>
        <v>6254</v>
      </c>
      <c r="AP74" s="1112"/>
      <c r="AQ74" s="1112"/>
      <c r="AR74" s="1112"/>
    </row>
    <row r="75" spans="1:45" ht="18" customHeight="1">
      <c r="A75" s="427">
        <v>12</v>
      </c>
      <c r="B75" s="428" t="s">
        <v>61</v>
      </c>
      <c r="C75" s="41">
        <f t="shared" si="39"/>
        <v>1486</v>
      </c>
      <c r="D75" s="41">
        <f t="shared" si="40"/>
        <v>1040</v>
      </c>
      <c r="E75" s="41">
        <f t="shared" si="40"/>
        <v>2526</v>
      </c>
      <c r="F75" s="41">
        <f t="shared" si="40"/>
        <v>1475</v>
      </c>
      <c r="G75" s="41">
        <f t="shared" si="40"/>
        <v>973</v>
      </c>
      <c r="H75" s="41">
        <f t="shared" si="40"/>
        <v>2448</v>
      </c>
      <c r="I75" s="41">
        <f t="shared" si="40"/>
        <v>1451</v>
      </c>
      <c r="J75" s="41">
        <f t="shared" si="40"/>
        <v>892</v>
      </c>
      <c r="K75" s="41">
        <f t="shared" si="40"/>
        <v>2343</v>
      </c>
      <c r="L75" s="41">
        <f t="shared" si="40"/>
        <v>1410</v>
      </c>
      <c r="M75" s="41">
        <f t="shared" si="40"/>
        <v>881</v>
      </c>
      <c r="N75" s="41">
        <f t="shared" si="40"/>
        <v>2291</v>
      </c>
      <c r="O75" s="41">
        <f t="shared" si="40"/>
        <v>1577</v>
      </c>
      <c r="P75" s="41">
        <f t="shared" si="40"/>
        <v>977</v>
      </c>
      <c r="Q75" s="41">
        <f t="shared" si="40"/>
        <v>2554</v>
      </c>
      <c r="R75" s="41">
        <f t="shared" si="40"/>
        <v>1505</v>
      </c>
      <c r="S75" s="41">
        <f t="shared" si="40"/>
        <v>991</v>
      </c>
      <c r="T75" s="41">
        <f t="shared" si="40"/>
        <v>2496</v>
      </c>
      <c r="U75" s="41">
        <f t="shared" si="40"/>
        <v>1280</v>
      </c>
      <c r="V75" s="41">
        <f t="shared" si="40"/>
        <v>851</v>
      </c>
      <c r="W75" s="41">
        <f t="shared" si="40"/>
        <v>2131</v>
      </c>
      <c r="X75" s="41">
        <f t="shared" si="40"/>
        <v>1308</v>
      </c>
      <c r="Y75" s="41">
        <f t="shared" si="40"/>
        <v>871</v>
      </c>
      <c r="Z75" s="41">
        <f t="shared" si="40"/>
        <v>2179</v>
      </c>
      <c r="AA75" s="41">
        <f t="shared" si="40"/>
        <v>1289</v>
      </c>
      <c r="AB75" s="41">
        <f t="shared" si="40"/>
        <v>808</v>
      </c>
      <c r="AC75" s="41">
        <f t="shared" si="40"/>
        <v>2097</v>
      </c>
      <c r="AD75" s="41">
        <f t="shared" si="40"/>
        <v>1172</v>
      </c>
      <c r="AE75" s="41">
        <f t="shared" si="40"/>
        <v>804</v>
      </c>
      <c r="AF75" s="41">
        <f t="shared" si="40"/>
        <v>1976</v>
      </c>
      <c r="AG75" s="41">
        <f t="shared" si="40"/>
        <v>1307</v>
      </c>
      <c r="AH75" s="41">
        <f t="shared" si="40"/>
        <v>816</v>
      </c>
      <c r="AI75" s="41">
        <f t="shared" si="40"/>
        <v>2123</v>
      </c>
      <c r="AJ75" s="41">
        <f t="shared" si="40"/>
        <v>1323</v>
      </c>
      <c r="AK75" s="41">
        <f t="shared" si="40"/>
        <v>816</v>
      </c>
      <c r="AL75" s="41">
        <f t="shared" si="40"/>
        <v>2139</v>
      </c>
      <c r="AM75" s="41">
        <f t="shared" si="40"/>
        <v>16583</v>
      </c>
      <c r="AN75" s="41">
        <f t="shared" si="40"/>
        <v>10720</v>
      </c>
      <c r="AO75" s="41">
        <f t="shared" si="40"/>
        <v>27303</v>
      </c>
      <c r="AP75" s="1112"/>
      <c r="AQ75" s="1112"/>
      <c r="AR75" s="1112"/>
    </row>
    <row r="76" spans="1:45" ht="18" customHeight="1">
      <c r="A76" s="427">
        <v>13</v>
      </c>
      <c r="B76" s="428" t="s">
        <v>91</v>
      </c>
      <c r="C76" s="41">
        <f t="shared" si="39"/>
        <v>190</v>
      </c>
      <c r="D76" s="41">
        <f t="shared" si="40"/>
        <v>115</v>
      </c>
      <c r="E76" s="41">
        <f t="shared" si="40"/>
        <v>305</v>
      </c>
      <c r="F76" s="41">
        <f t="shared" si="40"/>
        <v>214</v>
      </c>
      <c r="G76" s="41">
        <f t="shared" si="40"/>
        <v>145</v>
      </c>
      <c r="H76" s="41">
        <f t="shared" si="40"/>
        <v>359</v>
      </c>
      <c r="I76" s="41">
        <f t="shared" si="40"/>
        <v>178</v>
      </c>
      <c r="J76" s="41">
        <f t="shared" si="40"/>
        <v>102</v>
      </c>
      <c r="K76" s="41">
        <f t="shared" si="40"/>
        <v>280</v>
      </c>
      <c r="L76" s="41">
        <f t="shared" si="40"/>
        <v>154</v>
      </c>
      <c r="M76" s="41">
        <f t="shared" si="40"/>
        <v>84</v>
      </c>
      <c r="N76" s="41">
        <f t="shared" si="40"/>
        <v>238</v>
      </c>
      <c r="O76" s="41">
        <f t="shared" si="40"/>
        <v>142</v>
      </c>
      <c r="P76" s="41">
        <f t="shared" si="40"/>
        <v>120</v>
      </c>
      <c r="Q76" s="41">
        <f t="shared" si="40"/>
        <v>262</v>
      </c>
      <c r="R76" s="41">
        <f t="shared" si="40"/>
        <v>168</v>
      </c>
      <c r="S76" s="41">
        <f t="shared" si="40"/>
        <v>118</v>
      </c>
      <c r="T76" s="41">
        <f t="shared" si="40"/>
        <v>286</v>
      </c>
      <c r="U76" s="41">
        <f t="shared" si="40"/>
        <v>171</v>
      </c>
      <c r="V76" s="41">
        <f t="shared" si="40"/>
        <v>94</v>
      </c>
      <c r="W76" s="41">
        <f t="shared" si="40"/>
        <v>265</v>
      </c>
      <c r="X76" s="41">
        <f t="shared" si="40"/>
        <v>159</v>
      </c>
      <c r="Y76" s="41">
        <f t="shared" si="40"/>
        <v>119</v>
      </c>
      <c r="Z76" s="41">
        <f t="shared" si="40"/>
        <v>278</v>
      </c>
      <c r="AA76" s="41">
        <f t="shared" si="40"/>
        <v>141</v>
      </c>
      <c r="AB76" s="41">
        <f t="shared" si="40"/>
        <v>131</v>
      </c>
      <c r="AC76" s="41">
        <f t="shared" si="40"/>
        <v>272</v>
      </c>
      <c r="AD76" s="41">
        <f t="shared" si="40"/>
        <v>183</v>
      </c>
      <c r="AE76" s="41">
        <f t="shared" si="40"/>
        <v>141</v>
      </c>
      <c r="AF76" s="41">
        <f t="shared" si="40"/>
        <v>324</v>
      </c>
      <c r="AG76" s="41">
        <f t="shared" si="40"/>
        <v>178</v>
      </c>
      <c r="AH76" s="41">
        <f t="shared" si="40"/>
        <v>181</v>
      </c>
      <c r="AI76" s="41">
        <f t="shared" si="40"/>
        <v>359</v>
      </c>
      <c r="AJ76" s="41">
        <f t="shared" si="40"/>
        <v>149</v>
      </c>
      <c r="AK76" s="41">
        <f t="shared" si="40"/>
        <v>110</v>
      </c>
      <c r="AL76" s="41">
        <f t="shared" si="40"/>
        <v>259</v>
      </c>
      <c r="AM76" s="41">
        <f t="shared" si="40"/>
        <v>2027</v>
      </c>
      <c r="AN76" s="41">
        <f t="shared" si="40"/>
        <v>1460</v>
      </c>
      <c r="AO76" s="41">
        <f t="shared" si="40"/>
        <v>3487</v>
      </c>
      <c r="AP76" s="1112"/>
      <c r="AQ76" s="1112"/>
      <c r="AR76" s="1112"/>
    </row>
    <row r="77" spans="1:45" ht="18" customHeight="1">
      <c r="A77" s="427">
        <v>14</v>
      </c>
      <c r="B77" s="428" t="s">
        <v>62</v>
      </c>
      <c r="C77" s="41">
        <f t="shared" si="39"/>
        <v>340</v>
      </c>
      <c r="D77" s="41">
        <f t="shared" si="40"/>
        <v>227</v>
      </c>
      <c r="E77" s="41">
        <f t="shared" si="40"/>
        <v>567</v>
      </c>
      <c r="F77" s="41">
        <f t="shared" si="40"/>
        <v>299</v>
      </c>
      <c r="G77" s="41">
        <f t="shared" si="40"/>
        <v>217</v>
      </c>
      <c r="H77" s="41">
        <f t="shared" si="40"/>
        <v>516</v>
      </c>
      <c r="I77" s="41">
        <f t="shared" si="40"/>
        <v>279</v>
      </c>
      <c r="J77" s="41">
        <f t="shared" si="40"/>
        <v>188</v>
      </c>
      <c r="K77" s="41">
        <f t="shared" si="40"/>
        <v>467</v>
      </c>
      <c r="L77" s="41">
        <f t="shared" si="40"/>
        <v>281</v>
      </c>
      <c r="M77" s="41">
        <f t="shared" si="40"/>
        <v>194</v>
      </c>
      <c r="N77" s="41">
        <f t="shared" si="40"/>
        <v>475</v>
      </c>
      <c r="O77" s="41">
        <f t="shared" si="40"/>
        <v>293</v>
      </c>
      <c r="P77" s="41">
        <f t="shared" si="40"/>
        <v>202</v>
      </c>
      <c r="Q77" s="41">
        <f t="shared" si="40"/>
        <v>495</v>
      </c>
      <c r="R77" s="41">
        <f t="shared" si="40"/>
        <v>262</v>
      </c>
      <c r="S77" s="41">
        <f t="shared" si="40"/>
        <v>196</v>
      </c>
      <c r="T77" s="41">
        <f t="shared" si="40"/>
        <v>458</v>
      </c>
      <c r="U77" s="41">
        <f t="shared" si="40"/>
        <v>283</v>
      </c>
      <c r="V77" s="41">
        <f t="shared" si="40"/>
        <v>169</v>
      </c>
      <c r="W77" s="41">
        <f t="shared" si="40"/>
        <v>452</v>
      </c>
      <c r="X77" s="41">
        <f t="shared" si="40"/>
        <v>300</v>
      </c>
      <c r="Y77" s="41">
        <f t="shared" si="40"/>
        <v>207</v>
      </c>
      <c r="Z77" s="41">
        <f t="shared" si="40"/>
        <v>507</v>
      </c>
      <c r="AA77" s="41">
        <f t="shared" si="40"/>
        <v>304</v>
      </c>
      <c r="AB77" s="41">
        <f t="shared" si="40"/>
        <v>171</v>
      </c>
      <c r="AC77" s="41">
        <f t="shared" si="40"/>
        <v>475</v>
      </c>
      <c r="AD77" s="41">
        <f t="shared" si="40"/>
        <v>303</v>
      </c>
      <c r="AE77" s="41">
        <f t="shared" si="40"/>
        <v>226</v>
      </c>
      <c r="AF77" s="41">
        <f t="shared" si="40"/>
        <v>529</v>
      </c>
      <c r="AG77" s="41">
        <f t="shared" si="40"/>
        <v>313</v>
      </c>
      <c r="AH77" s="41">
        <f t="shared" si="40"/>
        <v>199</v>
      </c>
      <c r="AI77" s="41">
        <f t="shared" ref="D77:AO84" si="41">AI18+AI47</f>
        <v>512</v>
      </c>
      <c r="AJ77" s="41">
        <f t="shared" si="41"/>
        <v>342</v>
      </c>
      <c r="AK77" s="41">
        <f t="shared" si="41"/>
        <v>251</v>
      </c>
      <c r="AL77" s="41">
        <f t="shared" si="41"/>
        <v>593</v>
      </c>
      <c r="AM77" s="41">
        <f t="shared" si="41"/>
        <v>3599</v>
      </c>
      <c r="AN77" s="41">
        <f t="shared" si="41"/>
        <v>2447</v>
      </c>
      <c r="AO77" s="41">
        <f t="shared" si="41"/>
        <v>6046</v>
      </c>
      <c r="AP77" s="1112"/>
      <c r="AQ77" s="1112"/>
      <c r="AR77" s="1112"/>
    </row>
    <row r="78" spans="1:45" ht="18" customHeight="1">
      <c r="A78" s="427">
        <v>15</v>
      </c>
      <c r="B78" s="428" t="s">
        <v>69</v>
      </c>
      <c r="C78" s="41">
        <f t="shared" si="39"/>
        <v>459</v>
      </c>
      <c r="D78" s="41">
        <f t="shared" si="41"/>
        <v>291</v>
      </c>
      <c r="E78" s="41">
        <f t="shared" si="41"/>
        <v>750</v>
      </c>
      <c r="F78" s="41">
        <f t="shared" si="41"/>
        <v>390</v>
      </c>
      <c r="G78" s="41">
        <f t="shared" si="41"/>
        <v>254</v>
      </c>
      <c r="H78" s="41">
        <f t="shared" si="41"/>
        <v>644</v>
      </c>
      <c r="I78" s="41">
        <f t="shared" si="41"/>
        <v>351</v>
      </c>
      <c r="J78" s="41">
        <f t="shared" si="41"/>
        <v>210</v>
      </c>
      <c r="K78" s="41">
        <f t="shared" si="41"/>
        <v>561</v>
      </c>
      <c r="L78" s="41">
        <f t="shared" si="41"/>
        <v>417</v>
      </c>
      <c r="M78" s="41">
        <f t="shared" si="41"/>
        <v>258</v>
      </c>
      <c r="N78" s="41">
        <f t="shared" si="41"/>
        <v>675</v>
      </c>
      <c r="O78" s="41">
        <f t="shared" si="41"/>
        <v>547</v>
      </c>
      <c r="P78" s="41">
        <f t="shared" si="41"/>
        <v>355</v>
      </c>
      <c r="Q78" s="41">
        <f t="shared" si="41"/>
        <v>902</v>
      </c>
      <c r="R78" s="41">
        <f t="shared" si="41"/>
        <v>472</v>
      </c>
      <c r="S78" s="41">
        <f t="shared" si="41"/>
        <v>372</v>
      </c>
      <c r="T78" s="41">
        <f t="shared" si="41"/>
        <v>844</v>
      </c>
      <c r="U78" s="41">
        <f t="shared" si="41"/>
        <v>419</v>
      </c>
      <c r="V78" s="41">
        <f t="shared" si="41"/>
        <v>257</v>
      </c>
      <c r="W78" s="41">
        <f t="shared" si="41"/>
        <v>676</v>
      </c>
      <c r="X78" s="41">
        <f t="shared" si="41"/>
        <v>369</v>
      </c>
      <c r="Y78" s="41">
        <f t="shared" si="41"/>
        <v>221</v>
      </c>
      <c r="Z78" s="41">
        <f t="shared" si="41"/>
        <v>590</v>
      </c>
      <c r="AA78" s="41">
        <f t="shared" si="41"/>
        <v>377</v>
      </c>
      <c r="AB78" s="41">
        <f t="shared" si="41"/>
        <v>241</v>
      </c>
      <c r="AC78" s="41">
        <f t="shared" si="41"/>
        <v>618</v>
      </c>
      <c r="AD78" s="41">
        <f t="shared" si="41"/>
        <v>369</v>
      </c>
      <c r="AE78" s="41">
        <f t="shared" si="41"/>
        <v>241</v>
      </c>
      <c r="AF78" s="41">
        <f t="shared" si="41"/>
        <v>610</v>
      </c>
      <c r="AG78" s="41">
        <f t="shared" si="41"/>
        <v>403</v>
      </c>
      <c r="AH78" s="41">
        <f t="shared" si="41"/>
        <v>271</v>
      </c>
      <c r="AI78" s="41">
        <f t="shared" si="41"/>
        <v>674</v>
      </c>
      <c r="AJ78" s="41">
        <f t="shared" si="41"/>
        <v>665</v>
      </c>
      <c r="AK78" s="41">
        <f t="shared" si="41"/>
        <v>392</v>
      </c>
      <c r="AL78" s="41">
        <f t="shared" si="41"/>
        <v>1057</v>
      </c>
      <c r="AM78" s="41">
        <f t="shared" si="41"/>
        <v>5238</v>
      </c>
      <c r="AN78" s="41">
        <f t="shared" si="41"/>
        <v>3363</v>
      </c>
      <c r="AO78" s="41">
        <f t="shared" si="41"/>
        <v>8601</v>
      </c>
      <c r="AP78" s="1112"/>
      <c r="AQ78" s="1112"/>
      <c r="AR78" s="1112"/>
    </row>
    <row r="79" spans="1:45" ht="18" customHeight="1">
      <c r="A79" s="427">
        <v>16</v>
      </c>
      <c r="B79" s="428" t="s">
        <v>781</v>
      </c>
      <c r="C79" s="41">
        <f t="shared" si="39"/>
        <v>337</v>
      </c>
      <c r="D79" s="41">
        <f t="shared" si="41"/>
        <v>235</v>
      </c>
      <c r="E79" s="41">
        <f t="shared" si="41"/>
        <v>572</v>
      </c>
      <c r="F79" s="41">
        <f t="shared" si="41"/>
        <v>410</v>
      </c>
      <c r="G79" s="41">
        <f t="shared" si="41"/>
        <v>277</v>
      </c>
      <c r="H79" s="41">
        <f t="shared" si="41"/>
        <v>687</v>
      </c>
      <c r="I79" s="41">
        <f t="shared" si="41"/>
        <v>268</v>
      </c>
      <c r="J79" s="41">
        <f t="shared" si="41"/>
        <v>202</v>
      </c>
      <c r="K79" s="41">
        <f t="shared" si="41"/>
        <v>470</v>
      </c>
      <c r="L79" s="41">
        <f t="shared" si="41"/>
        <v>286</v>
      </c>
      <c r="M79" s="41">
        <f t="shared" si="41"/>
        <v>196</v>
      </c>
      <c r="N79" s="41">
        <f t="shared" si="41"/>
        <v>482</v>
      </c>
      <c r="O79" s="41">
        <f t="shared" si="41"/>
        <v>325</v>
      </c>
      <c r="P79" s="41">
        <f t="shared" si="41"/>
        <v>246</v>
      </c>
      <c r="Q79" s="41">
        <f t="shared" si="41"/>
        <v>571</v>
      </c>
      <c r="R79" s="41">
        <f t="shared" si="41"/>
        <v>337</v>
      </c>
      <c r="S79" s="41">
        <f t="shared" si="41"/>
        <v>194</v>
      </c>
      <c r="T79" s="41">
        <f t="shared" si="41"/>
        <v>531</v>
      </c>
      <c r="U79" s="41">
        <f t="shared" si="41"/>
        <v>294</v>
      </c>
      <c r="V79" s="41">
        <f t="shared" si="41"/>
        <v>184</v>
      </c>
      <c r="W79" s="41">
        <f t="shared" si="41"/>
        <v>478</v>
      </c>
      <c r="X79" s="41">
        <f t="shared" si="41"/>
        <v>277</v>
      </c>
      <c r="Y79" s="41">
        <f t="shared" si="41"/>
        <v>208</v>
      </c>
      <c r="Z79" s="41">
        <f t="shared" si="41"/>
        <v>485</v>
      </c>
      <c r="AA79" s="41">
        <f t="shared" si="41"/>
        <v>335</v>
      </c>
      <c r="AB79" s="41">
        <f t="shared" si="41"/>
        <v>188</v>
      </c>
      <c r="AC79" s="41">
        <f t="shared" si="41"/>
        <v>523</v>
      </c>
      <c r="AD79" s="41">
        <f t="shared" si="41"/>
        <v>285</v>
      </c>
      <c r="AE79" s="41">
        <f t="shared" si="41"/>
        <v>206</v>
      </c>
      <c r="AF79" s="41">
        <f t="shared" si="41"/>
        <v>491</v>
      </c>
      <c r="AG79" s="41">
        <f t="shared" si="41"/>
        <v>347</v>
      </c>
      <c r="AH79" s="41">
        <f t="shared" si="41"/>
        <v>212</v>
      </c>
      <c r="AI79" s="41">
        <f t="shared" si="41"/>
        <v>559</v>
      </c>
      <c r="AJ79" s="41">
        <f t="shared" si="41"/>
        <v>313</v>
      </c>
      <c r="AK79" s="41">
        <f t="shared" si="41"/>
        <v>237</v>
      </c>
      <c r="AL79" s="41">
        <f t="shared" si="41"/>
        <v>550</v>
      </c>
      <c r="AM79" s="41">
        <f t="shared" si="41"/>
        <v>3814</v>
      </c>
      <c r="AN79" s="41">
        <f t="shared" si="41"/>
        <v>2585</v>
      </c>
      <c r="AO79" s="41">
        <f t="shared" si="41"/>
        <v>6399</v>
      </c>
      <c r="AP79" s="1112"/>
      <c r="AQ79" s="1112"/>
      <c r="AR79" s="1112"/>
    </row>
    <row r="80" spans="1:45" ht="18" customHeight="1">
      <c r="A80" s="427">
        <v>17</v>
      </c>
      <c r="B80" s="428" t="s">
        <v>72</v>
      </c>
      <c r="C80" s="41">
        <f t="shared" si="39"/>
        <v>310</v>
      </c>
      <c r="D80" s="41">
        <f t="shared" si="41"/>
        <v>203</v>
      </c>
      <c r="E80" s="41">
        <f t="shared" si="41"/>
        <v>513</v>
      </c>
      <c r="F80" s="41">
        <f t="shared" si="41"/>
        <v>270</v>
      </c>
      <c r="G80" s="41">
        <f t="shared" si="41"/>
        <v>213</v>
      </c>
      <c r="H80" s="41">
        <f t="shared" si="41"/>
        <v>483</v>
      </c>
      <c r="I80" s="41">
        <f t="shared" si="41"/>
        <v>206</v>
      </c>
      <c r="J80" s="41">
        <f t="shared" si="41"/>
        <v>127</v>
      </c>
      <c r="K80" s="41">
        <f t="shared" si="41"/>
        <v>333</v>
      </c>
      <c r="L80" s="41">
        <f t="shared" si="41"/>
        <v>231</v>
      </c>
      <c r="M80" s="41">
        <f t="shared" si="41"/>
        <v>162</v>
      </c>
      <c r="N80" s="41">
        <f t="shared" si="41"/>
        <v>393</v>
      </c>
      <c r="O80" s="41">
        <f t="shared" si="41"/>
        <v>257</v>
      </c>
      <c r="P80" s="41">
        <f t="shared" si="41"/>
        <v>180</v>
      </c>
      <c r="Q80" s="41">
        <f t="shared" si="41"/>
        <v>437</v>
      </c>
      <c r="R80" s="41">
        <f t="shared" si="41"/>
        <v>229</v>
      </c>
      <c r="S80" s="41">
        <f t="shared" si="41"/>
        <v>183</v>
      </c>
      <c r="T80" s="41">
        <f t="shared" si="41"/>
        <v>412</v>
      </c>
      <c r="U80" s="41">
        <f t="shared" si="41"/>
        <v>192</v>
      </c>
      <c r="V80" s="41">
        <f t="shared" si="41"/>
        <v>153</v>
      </c>
      <c r="W80" s="41">
        <f t="shared" si="41"/>
        <v>345</v>
      </c>
      <c r="X80" s="41">
        <f t="shared" si="41"/>
        <v>254</v>
      </c>
      <c r="Y80" s="41">
        <f t="shared" si="41"/>
        <v>173</v>
      </c>
      <c r="Z80" s="41">
        <f t="shared" si="41"/>
        <v>427</v>
      </c>
      <c r="AA80" s="41">
        <f t="shared" si="41"/>
        <v>245</v>
      </c>
      <c r="AB80" s="41">
        <f t="shared" si="41"/>
        <v>174</v>
      </c>
      <c r="AC80" s="41">
        <f t="shared" si="41"/>
        <v>419</v>
      </c>
      <c r="AD80" s="41">
        <f t="shared" si="41"/>
        <v>216</v>
      </c>
      <c r="AE80" s="41">
        <f t="shared" si="41"/>
        <v>163</v>
      </c>
      <c r="AF80" s="41">
        <f t="shared" si="41"/>
        <v>379</v>
      </c>
      <c r="AG80" s="41">
        <f t="shared" si="41"/>
        <v>193</v>
      </c>
      <c r="AH80" s="41">
        <f t="shared" si="41"/>
        <v>162</v>
      </c>
      <c r="AI80" s="41">
        <f t="shared" si="41"/>
        <v>355</v>
      </c>
      <c r="AJ80" s="41">
        <f t="shared" si="41"/>
        <v>213</v>
      </c>
      <c r="AK80" s="41">
        <f t="shared" si="41"/>
        <v>171</v>
      </c>
      <c r="AL80" s="41">
        <f t="shared" si="41"/>
        <v>384</v>
      </c>
      <c r="AM80" s="41">
        <f t="shared" si="41"/>
        <v>2816</v>
      </c>
      <c r="AN80" s="41">
        <f t="shared" si="41"/>
        <v>2064</v>
      </c>
      <c r="AO80" s="41">
        <f t="shared" si="41"/>
        <v>4880</v>
      </c>
      <c r="AP80" s="1112"/>
      <c r="AQ80" s="1112"/>
      <c r="AR80" s="1112"/>
    </row>
    <row r="81" spans="1:44" ht="18" customHeight="1">
      <c r="A81" s="427">
        <v>18</v>
      </c>
      <c r="B81" s="428" t="s">
        <v>74</v>
      </c>
      <c r="C81" s="41">
        <f t="shared" si="39"/>
        <v>945</v>
      </c>
      <c r="D81" s="41">
        <f t="shared" si="41"/>
        <v>607</v>
      </c>
      <c r="E81" s="41">
        <f t="shared" si="41"/>
        <v>1552</v>
      </c>
      <c r="F81" s="41">
        <f t="shared" si="41"/>
        <v>851</v>
      </c>
      <c r="G81" s="41">
        <f t="shared" si="41"/>
        <v>610</v>
      </c>
      <c r="H81" s="41">
        <f t="shared" si="41"/>
        <v>1461</v>
      </c>
      <c r="I81" s="41">
        <f t="shared" si="41"/>
        <v>778</v>
      </c>
      <c r="J81" s="41">
        <f t="shared" si="41"/>
        <v>511</v>
      </c>
      <c r="K81" s="41">
        <f t="shared" si="41"/>
        <v>1289</v>
      </c>
      <c r="L81" s="41">
        <f t="shared" si="41"/>
        <v>717</v>
      </c>
      <c r="M81" s="41">
        <f t="shared" si="41"/>
        <v>499</v>
      </c>
      <c r="N81" s="41">
        <f t="shared" si="41"/>
        <v>1216</v>
      </c>
      <c r="O81" s="41">
        <f t="shared" si="41"/>
        <v>736</v>
      </c>
      <c r="P81" s="41">
        <f t="shared" si="41"/>
        <v>492</v>
      </c>
      <c r="Q81" s="41">
        <f t="shared" si="41"/>
        <v>1228</v>
      </c>
      <c r="R81" s="41">
        <f t="shared" si="41"/>
        <v>791</v>
      </c>
      <c r="S81" s="41">
        <f t="shared" si="41"/>
        <v>593</v>
      </c>
      <c r="T81" s="41">
        <f t="shared" si="41"/>
        <v>1384</v>
      </c>
      <c r="U81" s="41">
        <f t="shared" si="41"/>
        <v>760</v>
      </c>
      <c r="V81" s="41">
        <f t="shared" si="41"/>
        <v>458</v>
      </c>
      <c r="W81" s="41">
        <f t="shared" si="41"/>
        <v>1218</v>
      </c>
      <c r="X81" s="41">
        <f t="shared" si="41"/>
        <v>882</v>
      </c>
      <c r="Y81" s="41">
        <f t="shared" si="41"/>
        <v>528</v>
      </c>
      <c r="Z81" s="41">
        <f t="shared" si="41"/>
        <v>1410</v>
      </c>
      <c r="AA81" s="41">
        <f t="shared" si="41"/>
        <v>736</v>
      </c>
      <c r="AB81" s="41">
        <f t="shared" si="41"/>
        <v>479</v>
      </c>
      <c r="AC81" s="41">
        <f t="shared" si="41"/>
        <v>1215</v>
      </c>
      <c r="AD81" s="41">
        <f t="shared" si="41"/>
        <v>727</v>
      </c>
      <c r="AE81" s="41">
        <f t="shared" si="41"/>
        <v>475</v>
      </c>
      <c r="AF81" s="41">
        <f t="shared" si="41"/>
        <v>1202</v>
      </c>
      <c r="AG81" s="41">
        <f t="shared" si="41"/>
        <v>991</v>
      </c>
      <c r="AH81" s="41">
        <f t="shared" si="41"/>
        <v>676</v>
      </c>
      <c r="AI81" s="41">
        <f t="shared" si="41"/>
        <v>1667</v>
      </c>
      <c r="AJ81" s="41">
        <f t="shared" si="41"/>
        <v>945</v>
      </c>
      <c r="AK81" s="41">
        <f t="shared" si="41"/>
        <v>552</v>
      </c>
      <c r="AL81" s="41">
        <f t="shared" si="41"/>
        <v>1497</v>
      </c>
      <c r="AM81" s="41">
        <f t="shared" si="41"/>
        <v>9859</v>
      </c>
      <c r="AN81" s="41">
        <f t="shared" si="41"/>
        <v>6480</v>
      </c>
      <c r="AO81" s="41">
        <f t="shared" si="41"/>
        <v>16339</v>
      </c>
      <c r="AP81" s="1112"/>
      <c r="AQ81" s="1112"/>
      <c r="AR81" s="1112"/>
    </row>
    <row r="82" spans="1:44" ht="18" customHeight="1">
      <c r="A82" s="427">
        <v>19</v>
      </c>
      <c r="B82" s="429" t="s">
        <v>160</v>
      </c>
      <c r="C82" s="41">
        <f t="shared" si="39"/>
        <v>331</v>
      </c>
      <c r="D82" s="41">
        <f t="shared" si="41"/>
        <v>218</v>
      </c>
      <c r="E82" s="41">
        <f t="shared" si="41"/>
        <v>549</v>
      </c>
      <c r="F82" s="41">
        <f t="shared" si="41"/>
        <v>306</v>
      </c>
      <c r="G82" s="41">
        <f t="shared" si="41"/>
        <v>240</v>
      </c>
      <c r="H82" s="41">
        <f t="shared" si="41"/>
        <v>546</v>
      </c>
      <c r="I82" s="41">
        <f t="shared" si="41"/>
        <v>209</v>
      </c>
      <c r="J82" s="41">
        <f t="shared" si="41"/>
        <v>163</v>
      </c>
      <c r="K82" s="41">
        <f t="shared" si="41"/>
        <v>372</v>
      </c>
      <c r="L82" s="41">
        <f t="shared" si="41"/>
        <v>205</v>
      </c>
      <c r="M82" s="41">
        <f t="shared" si="41"/>
        <v>134</v>
      </c>
      <c r="N82" s="41">
        <f t="shared" si="41"/>
        <v>339</v>
      </c>
      <c r="O82" s="41">
        <f t="shared" si="41"/>
        <v>202</v>
      </c>
      <c r="P82" s="41">
        <f t="shared" si="41"/>
        <v>143</v>
      </c>
      <c r="Q82" s="41">
        <f t="shared" si="41"/>
        <v>345</v>
      </c>
      <c r="R82" s="41">
        <f t="shared" si="41"/>
        <v>251</v>
      </c>
      <c r="S82" s="41">
        <f t="shared" si="41"/>
        <v>167</v>
      </c>
      <c r="T82" s="41">
        <f t="shared" si="41"/>
        <v>418</v>
      </c>
      <c r="U82" s="41">
        <f t="shared" si="41"/>
        <v>216</v>
      </c>
      <c r="V82" s="41">
        <f t="shared" si="41"/>
        <v>137</v>
      </c>
      <c r="W82" s="41">
        <f t="shared" si="41"/>
        <v>353</v>
      </c>
      <c r="X82" s="41">
        <f t="shared" si="41"/>
        <v>282</v>
      </c>
      <c r="Y82" s="41">
        <f t="shared" si="41"/>
        <v>147</v>
      </c>
      <c r="Z82" s="41">
        <f t="shared" si="41"/>
        <v>429</v>
      </c>
      <c r="AA82" s="41">
        <f t="shared" si="41"/>
        <v>239</v>
      </c>
      <c r="AB82" s="41">
        <f t="shared" si="41"/>
        <v>147</v>
      </c>
      <c r="AC82" s="41">
        <f t="shared" si="41"/>
        <v>386</v>
      </c>
      <c r="AD82" s="41">
        <f t="shared" si="41"/>
        <v>227</v>
      </c>
      <c r="AE82" s="41">
        <f t="shared" si="41"/>
        <v>152</v>
      </c>
      <c r="AF82" s="41">
        <f t="shared" si="41"/>
        <v>379</v>
      </c>
      <c r="AG82" s="41">
        <f t="shared" si="41"/>
        <v>310</v>
      </c>
      <c r="AH82" s="41">
        <f t="shared" si="41"/>
        <v>178</v>
      </c>
      <c r="AI82" s="41">
        <f t="shared" si="41"/>
        <v>488</v>
      </c>
      <c r="AJ82" s="41">
        <f t="shared" si="41"/>
        <v>277</v>
      </c>
      <c r="AK82" s="41">
        <f t="shared" si="41"/>
        <v>197</v>
      </c>
      <c r="AL82" s="41">
        <f t="shared" si="41"/>
        <v>474</v>
      </c>
      <c r="AM82" s="41">
        <f t="shared" si="41"/>
        <v>3055</v>
      </c>
      <c r="AN82" s="41">
        <f t="shared" si="41"/>
        <v>2023</v>
      </c>
      <c r="AO82" s="41">
        <f t="shared" si="41"/>
        <v>5078</v>
      </c>
      <c r="AP82" s="1112"/>
      <c r="AQ82" s="1112"/>
      <c r="AR82" s="1112"/>
    </row>
    <row r="83" spans="1:44" ht="18" customHeight="1">
      <c r="A83" s="427">
        <v>20</v>
      </c>
      <c r="B83" s="428" t="s">
        <v>85</v>
      </c>
      <c r="C83" s="41">
        <f t="shared" si="39"/>
        <v>603</v>
      </c>
      <c r="D83" s="41">
        <f t="shared" si="41"/>
        <v>403</v>
      </c>
      <c r="E83" s="41">
        <f t="shared" si="41"/>
        <v>1006</v>
      </c>
      <c r="F83" s="41">
        <f t="shared" si="41"/>
        <v>563</v>
      </c>
      <c r="G83" s="41">
        <f t="shared" si="41"/>
        <v>430</v>
      </c>
      <c r="H83" s="41">
        <f t="shared" si="41"/>
        <v>993</v>
      </c>
      <c r="I83" s="41">
        <f t="shared" si="41"/>
        <v>450</v>
      </c>
      <c r="J83" s="41">
        <f t="shared" si="41"/>
        <v>300</v>
      </c>
      <c r="K83" s="41">
        <f t="shared" si="41"/>
        <v>750</v>
      </c>
      <c r="L83" s="41">
        <f t="shared" si="41"/>
        <v>413</v>
      </c>
      <c r="M83" s="41">
        <f t="shared" si="41"/>
        <v>271</v>
      </c>
      <c r="N83" s="41">
        <f t="shared" si="41"/>
        <v>684</v>
      </c>
      <c r="O83" s="41">
        <f t="shared" si="41"/>
        <v>461</v>
      </c>
      <c r="P83" s="41">
        <f t="shared" si="41"/>
        <v>317</v>
      </c>
      <c r="Q83" s="41">
        <f t="shared" si="41"/>
        <v>778</v>
      </c>
      <c r="R83" s="41">
        <f t="shared" si="41"/>
        <v>490</v>
      </c>
      <c r="S83" s="41">
        <f t="shared" si="41"/>
        <v>320</v>
      </c>
      <c r="T83" s="41">
        <f t="shared" si="41"/>
        <v>810</v>
      </c>
      <c r="U83" s="41">
        <f t="shared" si="41"/>
        <v>468</v>
      </c>
      <c r="V83" s="41">
        <f t="shared" si="41"/>
        <v>270</v>
      </c>
      <c r="W83" s="41">
        <f t="shared" si="41"/>
        <v>738</v>
      </c>
      <c r="X83" s="41">
        <f t="shared" si="41"/>
        <v>490</v>
      </c>
      <c r="Y83" s="41">
        <f t="shared" si="41"/>
        <v>320</v>
      </c>
      <c r="Z83" s="41">
        <f t="shared" si="41"/>
        <v>810</v>
      </c>
      <c r="AA83" s="41">
        <f t="shared" si="41"/>
        <v>461</v>
      </c>
      <c r="AB83" s="41">
        <f t="shared" si="41"/>
        <v>278</v>
      </c>
      <c r="AC83" s="41">
        <f t="shared" si="41"/>
        <v>739</v>
      </c>
      <c r="AD83" s="41">
        <f t="shared" si="41"/>
        <v>436</v>
      </c>
      <c r="AE83" s="41">
        <f t="shared" si="41"/>
        <v>274</v>
      </c>
      <c r="AF83" s="41">
        <f t="shared" si="41"/>
        <v>710</v>
      </c>
      <c r="AG83" s="41">
        <f t="shared" si="41"/>
        <v>555</v>
      </c>
      <c r="AH83" s="41">
        <f t="shared" si="41"/>
        <v>311</v>
      </c>
      <c r="AI83" s="41">
        <f t="shared" si="41"/>
        <v>866</v>
      </c>
      <c r="AJ83" s="41">
        <f t="shared" si="41"/>
        <v>572</v>
      </c>
      <c r="AK83" s="41">
        <f t="shared" si="41"/>
        <v>369</v>
      </c>
      <c r="AL83" s="41">
        <f t="shared" si="41"/>
        <v>941</v>
      </c>
      <c r="AM83" s="41">
        <f t="shared" si="41"/>
        <v>5962</v>
      </c>
      <c r="AN83" s="41">
        <f t="shared" si="41"/>
        <v>3863</v>
      </c>
      <c r="AO83" s="41">
        <f t="shared" si="41"/>
        <v>9825</v>
      </c>
      <c r="AP83" s="1112"/>
      <c r="AQ83" s="1112"/>
      <c r="AR83" s="1112"/>
    </row>
    <row r="84" spans="1:44" ht="18" customHeight="1">
      <c r="A84" s="427">
        <v>21</v>
      </c>
      <c r="B84" s="428" t="s">
        <v>142</v>
      </c>
      <c r="C84" s="41">
        <f t="shared" si="39"/>
        <v>574</v>
      </c>
      <c r="D84" s="41">
        <f t="shared" si="41"/>
        <v>371</v>
      </c>
      <c r="E84" s="41">
        <f t="shared" si="41"/>
        <v>945</v>
      </c>
      <c r="F84" s="41">
        <f t="shared" si="41"/>
        <v>568</v>
      </c>
      <c r="G84" s="41">
        <f t="shared" si="41"/>
        <v>353</v>
      </c>
      <c r="H84" s="41">
        <f t="shared" si="41"/>
        <v>921</v>
      </c>
      <c r="I84" s="41">
        <f t="shared" si="41"/>
        <v>476</v>
      </c>
      <c r="J84" s="41">
        <f t="shared" si="41"/>
        <v>310</v>
      </c>
      <c r="K84" s="41">
        <f t="shared" si="41"/>
        <v>786</v>
      </c>
      <c r="L84" s="41">
        <f t="shared" si="41"/>
        <v>403</v>
      </c>
      <c r="M84" s="41">
        <f t="shared" si="41"/>
        <v>270</v>
      </c>
      <c r="N84" s="41">
        <f t="shared" si="41"/>
        <v>673</v>
      </c>
      <c r="O84" s="41">
        <f t="shared" si="41"/>
        <v>413</v>
      </c>
      <c r="P84" s="41">
        <f t="shared" si="41"/>
        <v>258</v>
      </c>
      <c r="Q84" s="41">
        <f t="shared" si="41"/>
        <v>671</v>
      </c>
      <c r="R84" s="41">
        <f t="shared" si="41"/>
        <v>413</v>
      </c>
      <c r="S84" s="41">
        <f t="shared" si="41"/>
        <v>296</v>
      </c>
      <c r="T84" s="41">
        <f t="shared" si="41"/>
        <v>709</v>
      </c>
      <c r="U84" s="41">
        <f t="shared" si="41"/>
        <v>409</v>
      </c>
      <c r="V84" s="41">
        <f t="shared" si="41"/>
        <v>257</v>
      </c>
      <c r="W84" s="41">
        <f t="shared" si="41"/>
        <v>666</v>
      </c>
      <c r="X84" s="41">
        <f t="shared" ref="D84:AO86" si="42">X25+X54</f>
        <v>443</v>
      </c>
      <c r="Y84" s="41">
        <f t="shared" si="42"/>
        <v>297</v>
      </c>
      <c r="Z84" s="41">
        <f t="shared" si="42"/>
        <v>740</v>
      </c>
      <c r="AA84" s="41">
        <f t="shared" si="42"/>
        <v>499</v>
      </c>
      <c r="AB84" s="41">
        <f t="shared" si="42"/>
        <v>296</v>
      </c>
      <c r="AC84" s="41">
        <f t="shared" si="42"/>
        <v>795</v>
      </c>
      <c r="AD84" s="41">
        <f t="shared" si="42"/>
        <v>494</v>
      </c>
      <c r="AE84" s="41">
        <f t="shared" si="42"/>
        <v>277</v>
      </c>
      <c r="AF84" s="41">
        <f t="shared" si="42"/>
        <v>771</v>
      </c>
      <c r="AG84" s="41">
        <f t="shared" si="42"/>
        <v>594</v>
      </c>
      <c r="AH84" s="41">
        <f t="shared" si="42"/>
        <v>369</v>
      </c>
      <c r="AI84" s="41">
        <f t="shared" si="42"/>
        <v>963</v>
      </c>
      <c r="AJ84" s="41">
        <f t="shared" si="42"/>
        <v>601</v>
      </c>
      <c r="AK84" s="41">
        <f t="shared" si="42"/>
        <v>401</v>
      </c>
      <c r="AL84" s="41">
        <f t="shared" si="42"/>
        <v>1002</v>
      </c>
      <c r="AM84" s="41">
        <f t="shared" si="42"/>
        <v>5887</v>
      </c>
      <c r="AN84" s="41">
        <f t="shared" si="42"/>
        <v>3755</v>
      </c>
      <c r="AO84" s="41">
        <f t="shared" si="42"/>
        <v>9642</v>
      </c>
      <c r="AP84" s="1112"/>
      <c r="AQ84" s="1112"/>
      <c r="AR84" s="1112"/>
    </row>
    <row r="85" spans="1:44" ht="18" customHeight="1">
      <c r="A85" s="427">
        <v>22</v>
      </c>
      <c r="B85" s="429" t="s">
        <v>143</v>
      </c>
      <c r="C85" s="41">
        <f t="shared" si="39"/>
        <v>395</v>
      </c>
      <c r="D85" s="41">
        <f t="shared" si="42"/>
        <v>281</v>
      </c>
      <c r="E85" s="41">
        <f t="shared" si="42"/>
        <v>676</v>
      </c>
      <c r="F85" s="41">
        <f t="shared" si="42"/>
        <v>381</v>
      </c>
      <c r="G85" s="41">
        <f t="shared" si="42"/>
        <v>293</v>
      </c>
      <c r="H85" s="41">
        <f t="shared" si="42"/>
        <v>674</v>
      </c>
      <c r="I85" s="41">
        <f t="shared" si="42"/>
        <v>255</v>
      </c>
      <c r="J85" s="41">
        <f t="shared" si="42"/>
        <v>196</v>
      </c>
      <c r="K85" s="41">
        <f t="shared" si="42"/>
        <v>451</v>
      </c>
      <c r="L85" s="41">
        <f t="shared" si="42"/>
        <v>235</v>
      </c>
      <c r="M85" s="41">
        <f t="shared" si="42"/>
        <v>151</v>
      </c>
      <c r="N85" s="41">
        <f t="shared" si="42"/>
        <v>386</v>
      </c>
      <c r="O85" s="41">
        <f t="shared" si="42"/>
        <v>224</v>
      </c>
      <c r="P85" s="41">
        <f t="shared" si="42"/>
        <v>165</v>
      </c>
      <c r="Q85" s="41">
        <f t="shared" si="42"/>
        <v>389</v>
      </c>
      <c r="R85" s="41">
        <f t="shared" si="42"/>
        <v>282</v>
      </c>
      <c r="S85" s="41">
        <f t="shared" si="42"/>
        <v>191</v>
      </c>
      <c r="T85" s="41">
        <f t="shared" si="42"/>
        <v>473</v>
      </c>
      <c r="U85" s="41">
        <f t="shared" si="42"/>
        <v>237</v>
      </c>
      <c r="V85" s="41">
        <f t="shared" si="42"/>
        <v>136</v>
      </c>
      <c r="W85" s="41">
        <f t="shared" si="42"/>
        <v>373</v>
      </c>
      <c r="X85" s="41">
        <f t="shared" si="42"/>
        <v>267</v>
      </c>
      <c r="Y85" s="41">
        <f t="shared" si="42"/>
        <v>175</v>
      </c>
      <c r="Z85" s="41">
        <f t="shared" si="42"/>
        <v>442</v>
      </c>
      <c r="AA85" s="41">
        <f t="shared" si="42"/>
        <v>283</v>
      </c>
      <c r="AB85" s="41">
        <f t="shared" si="42"/>
        <v>156</v>
      </c>
      <c r="AC85" s="41">
        <f t="shared" si="42"/>
        <v>439</v>
      </c>
      <c r="AD85" s="41">
        <f t="shared" si="42"/>
        <v>260</v>
      </c>
      <c r="AE85" s="41">
        <f t="shared" si="42"/>
        <v>169</v>
      </c>
      <c r="AF85" s="41">
        <f t="shared" si="42"/>
        <v>429</v>
      </c>
      <c r="AG85" s="41">
        <f t="shared" si="42"/>
        <v>302</v>
      </c>
      <c r="AH85" s="41">
        <f t="shared" si="42"/>
        <v>176</v>
      </c>
      <c r="AI85" s="41">
        <f t="shared" si="42"/>
        <v>478</v>
      </c>
      <c r="AJ85" s="41">
        <f t="shared" si="42"/>
        <v>304</v>
      </c>
      <c r="AK85" s="41">
        <f t="shared" si="42"/>
        <v>215</v>
      </c>
      <c r="AL85" s="41">
        <f t="shared" si="42"/>
        <v>519</v>
      </c>
      <c r="AM85" s="41">
        <f t="shared" si="42"/>
        <v>3425</v>
      </c>
      <c r="AN85" s="41">
        <f t="shared" si="42"/>
        <v>2304</v>
      </c>
      <c r="AO85" s="41">
        <f t="shared" si="42"/>
        <v>5729</v>
      </c>
      <c r="AP85" s="1112"/>
      <c r="AQ85" s="1112"/>
      <c r="AR85" s="1112"/>
    </row>
    <row r="86" spans="1:44" ht="18" customHeight="1">
      <c r="A86" s="427">
        <v>23</v>
      </c>
      <c r="B86" s="428" t="s">
        <v>144</v>
      </c>
      <c r="C86" s="41">
        <f t="shared" si="39"/>
        <v>535</v>
      </c>
      <c r="D86" s="41">
        <f t="shared" si="42"/>
        <v>479</v>
      </c>
      <c r="E86" s="41">
        <f t="shared" si="42"/>
        <v>1014</v>
      </c>
      <c r="F86" s="41">
        <f t="shared" si="42"/>
        <v>562</v>
      </c>
      <c r="G86" s="41">
        <f t="shared" si="42"/>
        <v>397</v>
      </c>
      <c r="H86" s="41">
        <f t="shared" si="42"/>
        <v>959</v>
      </c>
      <c r="I86" s="41">
        <f t="shared" si="42"/>
        <v>436</v>
      </c>
      <c r="J86" s="41">
        <f t="shared" si="42"/>
        <v>329</v>
      </c>
      <c r="K86" s="41">
        <f t="shared" si="42"/>
        <v>765</v>
      </c>
      <c r="L86" s="41">
        <f t="shared" si="42"/>
        <v>365</v>
      </c>
      <c r="M86" s="41">
        <f t="shared" si="42"/>
        <v>269</v>
      </c>
      <c r="N86" s="41">
        <f t="shared" si="42"/>
        <v>634</v>
      </c>
      <c r="O86" s="41">
        <f t="shared" si="42"/>
        <v>427</v>
      </c>
      <c r="P86" s="41">
        <f t="shared" si="42"/>
        <v>315</v>
      </c>
      <c r="Q86" s="41">
        <f t="shared" si="42"/>
        <v>742</v>
      </c>
      <c r="R86" s="41">
        <f t="shared" si="42"/>
        <v>473</v>
      </c>
      <c r="S86" s="41">
        <f t="shared" si="42"/>
        <v>320</v>
      </c>
      <c r="T86" s="41">
        <f t="shared" si="42"/>
        <v>793</v>
      </c>
      <c r="U86" s="41">
        <f t="shared" si="42"/>
        <v>419</v>
      </c>
      <c r="V86" s="41">
        <f t="shared" si="42"/>
        <v>279</v>
      </c>
      <c r="W86" s="41">
        <f t="shared" si="42"/>
        <v>698</v>
      </c>
      <c r="X86" s="41">
        <f t="shared" si="42"/>
        <v>508</v>
      </c>
      <c r="Y86" s="41">
        <f t="shared" si="42"/>
        <v>321</v>
      </c>
      <c r="Z86" s="41">
        <f t="shared" si="42"/>
        <v>829</v>
      </c>
      <c r="AA86" s="41">
        <f t="shared" si="42"/>
        <v>461</v>
      </c>
      <c r="AB86" s="41">
        <f t="shared" si="42"/>
        <v>289</v>
      </c>
      <c r="AC86" s="41">
        <f t="shared" si="42"/>
        <v>750</v>
      </c>
      <c r="AD86" s="41">
        <f t="shared" si="42"/>
        <v>441</v>
      </c>
      <c r="AE86" s="41">
        <f t="shared" si="42"/>
        <v>245</v>
      </c>
      <c r="AF86" s="41">
        <f t="shared" si="42"/>
        <v>686</v>
      </c>
      <c r="AG86" s="41">
        <f t="shared" si="42"/>
        <v>431</v>
      </c>
      <c r="AH86" s="41">
        <f t="shared" si="42"/>
        <v>321</v>
      </c>
      <c r="AI86" s="41">
        <f t="shared" si="42"/>
        <v>752</v>
      </c>
      <c r="AJ86" s="41">
        <f t="shared" si="42"/>
        <v>495</v>
      </c>
      <c r="AK86" s="41">
        <f t="shared" si="42"/>
        <v>393</v>
      </c>
      <c r="AL86" s="41">
        <f t="shared" si="42"/>
        <v>888</v>
      </c>
      <c r="AM86" s="41">
        <f t="shared" si="42"/>
        <v>5553</v>
      </c>
      <c r="AN86" s="41">
        <f t="shared" si="42"/>
        <v>3957</v>
      </c>
      <c r="AO86" s="41">
        <f t="shared" si="42"/>
        <v>9510</v>
      </c>
      <c r="AP86" s="1112"/>
      <c r="AQ86" s="1112"/>
      <c r="AR86" s="1112"/>
    </row>
    <row r="87" spans="1:44" s="70" customFormat="1" ht="18" customHeight="1">
      <c r="A87" s="430"/>
      <c r="B87" s="430" t="s">
        <v>6</v>
      </c>
      <c r="C87" s="430">
        <f>SUM(C64:C86)</f>
        <v>13456</v>
      </c>
      <c r="D87" s="430">
        <f t="shared" ref="D87:AO87" si="43">SUM(D64:D86)</f>
        <v>9345</v>
      </c>
      <c r="E87" s="430">
        <f t="shared" si="43"/>
        <v>22801</v>
      </c>
      <c r="F87" s="430">
        <f t="shared" si="43"/>
        <v>12938</v>
      </c>
      <c r="G87" s="430">
        <f t="shared" si="43"/>
        <v>9056</v>
      </c>
      <c r="H87" s="430">
        <f t="shared" si="43"/>
        <v>21994</v>
      </c>
      <c r="I87" s="430">
        <f t="shared" si="43"/>
        <v>11107</v>
      </c>
      <c r="J87" s="430">
        <f t="shared" si="43"/>
        <v>7431</v>
      </c>
      <c r="K87" s="430">
        <f t="shared" si="43"/>
        <v>18538</v>
      </c>
      <c r="L87" s="430">
        <f t="shared" si="43"/>
        <v>10591</v>
      </c>
      <c r="M87" s="430">
        <f t="shared" si="43"/>
        <v>7302</v>
      </c>
      <c r="N87" s="430">
        <f t="shared" si="43"/>
        <v>17893</v>
      </c>
      <c r="O87" s="430">
        <f t="shared" si="43"/>
        <v>11573</v>
      </c>
      <c r="P87" s="430">
        <f t="shared" si="43"/>
        <v>8276</v>
      </c>
      <c r="Q87" s="430">
        <f t="shared" si="43"/>
        <v>19849</v>
      </c>
      <c r="R87" s="430">
        <f t="shared" si="43"/>
        <v>11717</v>
      </c>
      <c r="S87" s="430">
        <f t="shared" si="43"/>
        <v>8024</v>
      </c>
      <c r="T87" s="430">
        <f t="shared" si="43"/>
        <v>19741</v>
      </c>
      <c r="U87" s="430">
        <f t="shared" si="43"/>
        <v>10711</v>
      </c>
      <c r="V87" s="430">
        <f t="shared" si="43"/>
        <v>6965</v>
      </c>
      <c r="W87" s="430">
        <f t="shared" si="43"/>
        <v>17676</v>
      </c>
      <c r="X87" s="430">
        <f t="shared" si="43"/>
        <v>11226</v>
      </c>
      <c r="Y87" s="430">
        <f t="shared" si="43"/>
        <v>7237</v>
      </c>
      <c r="Z87" s="430">
        <f t="shared" si="43"/>
        <v>18463</v>
      </c>
      <c r="AA87" s="430">
        <f t="shared" si="43"/>
        <v>11035</v>
      </c>
      <c r="AB87" s="430">
        <f t="shared" si="43"/>
        <v>7020</v>
      </c>
      <c r="AC87" s="430">
        <f t="shared" si="43"/>
        <v>18055</v>
      </c>
      <c r="AD87" s="430">
        <f t="shared" si="43"/>
        <v>10857</v>
      </c>
      <c r="AE87" s="430">
        <f t="shared" si="43"/>
        <v>7058</v>
      </c>
      <c r="AF87" s="430">
        <f t="shared" si="43"/>
        <v>17915</v>
      </c>
      <c r="AG87" s="430">
        <f t="shared" si="43"/>
        <v>12016</v>
      </c>
      <c r="AH87" s="430">
        <f t="shared" si="43"/>
        <v>7814</v>
      </c>
      <c r="AI87" s="430">
        <f t="shared" si="43"/>
        <v>19830</v>
      </c>
      <c r="AJ87" s="430">
        <f t="shared" si="43"/>
        <v>12800</v>
      </c>
      <c r="AK87" s="430">
        <f t="shared" si="43"/>
        <v>8405</v>
      </c>
      <c r="AL87" s="430">
        <f t="shared" si="43"/>
        <v>21205</v>
      </c>
      <c r="AM87" s="430">
        <f t="shared" si="43"/>
        <v>140027</v>
      </c>
      <c r="AN87" s="430">
        <f t="shared" si="43"/>
        <v>93933</v>
      </c>
      <c r="AO87" s="430">
        <f t="shared" si="43"/>
        <v>233960</v>
      </c>
      <c r="AP87" s="1115"/>
      <c r="AQ87" s="1115"/>
      <c r="AR87" s="1115"/>
    </row>
    <row r="88" spans="1:44" ht="15.75" customHeight="1"/>
    <row r="89" spans="1:44" ht="15.75" customHeight="1"/>
    <row r="90" spans="1:44" ht="15.75" customHeight="1"/>
    <row r="91" spans="1:44" ht="15.75" customHeight="1"/>
    <row r="92" spans="1:44" ht="15.75" customHeight="1"/>
    <row r="93" spans="1:44" ht="15.75" customHeight="1"/>
    <row r="94" spans="1:44" ht="15.75" customHeight="1"/>
    <row r="95" spans="1:44" ht="15.75" customHeight="1"/>
    <row r="96" spans="1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340" spans="1:58">
      <c r="A340" s="758" t="s">
        <v>205</v>
      </c>
      <c r="C340" s="1524" t="s">
        <v>358</v>
      </c>
      <c r="D340" s="1524"/>
      <c r="E340" s="1524"/>
      <c r="F340" s="1524"/>
      <c r="G340" s="1524"/>
      <c r="H340" s="1524"/>
      <c r="I340" s="1524"/>
      <c r="J340" s="1524"/>
      <c r="K340" s="1524"/>
      <c r="L340" s="1524"/>
      <c r="M340" s="1524"/>
      <c r="N340" s="1524"/>
      <c r="O340" s="1524"/>
      <c r="P340" s="1524"/>
      <c r="Q340" s="1524"/>
      <c r="R340" s="1524"/>
      <c r="S340" s="1524"/>
      <c r="T340" s="1524"/>
      <c r="U340" s="1524"/>
      <c r="V340" s="1524"/>
      <c r="W340" s="1524"/>
      <c r="X340" s="1524"/>
      <c r="Y340" s="1524"/>
      <c r="Z340" s="1524"/>
      <c r="AA340" s="1524"/>
      <c r="AB340" s="1524"/>
      <c r="AC340" s="1524"/>
      <c r="AD340" s="1524"/>
      <c r="AE340" s="1524"/>
      <c r="AF340" s="1524"/>
      <c r="AG340" s="1524"/>
      <c r="AH340" s="759"/>
      <c r="AI340" s="759"/>
      <c r="AJ340" s="759"/>
      <c r="AK340" s="759"/>
    </row>
    <row r="341" spans="1:58">
      <c r="A341" s="58"/>
      <c r="B341" s="58" t="s">
        <v>95</v>
      </c>
      <c r="Q341" s="758" t="s">
        <v>611</v>
      </c>
      <c r="AT341" s="1487" t="s">
        <v>282</v>
      </c>
      <c r="AU341" s="1487"/>
      <c r="AV341" s="1487"/>
      <c r="AW341" s="1487"/>
      <c r="AX341" s="1487"/>
      <c r="AY341" s="1487"/>
      <c r="AZ341" s="1487"/>
      <c r="BA341" s="1487"/>
      <c r="BB341" s="1487"/>
      <c r="BC341" s="1487"/>
      <c r="BD341" s="1487"/>
    </row>
    <row r="342" spans="1:58">
      <c r="A342" s="1490" t="s">
        <v>191</v>
      </c>
      <c r="B342" s="1490" t="s">
        <v>192</v>
      </c>
      <c r="C342" s="1512" t="s">
        <v>206</v>
      </c>
      <c r="D342" s="1513"/>
      <c r="E342" s="1514"/>
      <c r="F342" s="1512" t="s">
        <v>207</v>
      </c>
      <c r="G342" s="1513"/>
      <c r="H342" s="1514"/>
      <c r="I342" s="1512" t="s">
        <v>208</v>
      </c>
      <c r="J342" s="1513"/>
      <c r="K342" s="1514"/>
      <c r="L342" s="1512" t="s">
        <v>209</v>
      </c>
      <c r="M342" s="1513"/>
      <c r="N342" s="1514"/>
      <c r="O342" s="1512" t="s">
        <v>210</v>
      </c>
      <c r="P342" s="1513"/>
      <c r="Q342" s="1514"/>
      <c r="R342" s="1512" t="s">
        <v>211</v>
      </c>
      <c r="S342" s="1513"/>
      <c r="T342" s="1514"/>
      <c r="U342" s="1512" t="s">
        <v>212</v>
      </c>
      <c r="V342" s="1513"/>
      <c r="W342" s="1514"/>
      <c r="X342" s="1512" t="s">
        <v>213</v>
      </c>
      <c r="Y342" s="1513"/>
      <c r="Z342" s="1514"/>
      <c r="AA342" s="1521" t="s">
        <v>214</v>
      </c>
      <c r="AB342" s="1522"/>
      <c r="AC342" s="1523"/>
      <c r="AD342" s="1512" t="s">
        <v>215</v>
      </c>
      <c r="AE342" s="1513"/>
      <c r="AF342" s="1514"/>
      <c r="AG342" s="1521" t="s">
        <v>216</v>
      </c>
      <c r="AH342" s="1522"/>
      <c r="AI342" s="1523"/>
      <c r="AJ342" s="1521" t="s">
        <v>217</v>
      </c>
      <c r="AK342" s="1522"/>
      <c r="AL342" s="1523"/>
      <c r="AM342" s="1512" t="s">
        <v>6</v>
      </c>
      <c r="AN342" s="1513"/>
      <c r="AO342" s="1514"/>
      <c r="AP342" s="1116"/>
      <c r="AQ342" s="1116"/>
      <c r="AR342" s="1116"/>
      <c r="AT342" s="1487" t="s">
        <v>613</v>
      </c>
      <c r="AU342" s="1487"/>
      <c r="AV342" s="1487"/>
      <c r="AW342" s="1487"/>
      <c r="AX342" s="1487"/>
      <c r="AY342" s="1487"/>
      <c r="AZ342" s="1487"/>
      <c r="BA342" s="1487"/>
      <c r="BB342" s="1487"/>
      <c r="BC342" s="1487"/>
      <c r="BD342" s="1487"/>
    </row>
    <row r="343" spans="1:58" ht="16.5" thickBot="1">
      <c r="A343" s="1491"/>
      <c r="B343" s="1491"/>
      <c r="C343" s="761" t="s">
        <v>240</v>
      </c>
      <c r="D343" s="761" t="s">
        <v>241</v>
      </c>
      <c r="E343" s="761" t="s">
        <v>234</v>
      </c>
      <c r="F343" s="761" t="s">
        <v>240</v>
      </c>
      <c r="G343" s="761" t="s">
        <v>241</v>
      </c>
      <c r="H343" s="761" t="s">
        <v>234</v>
      </c>
      <c r="I343" s="761" t="s">
        <v>240</v>
      </c>
      <c r="J343" s="761" t="s">
        <v>241</v>
      </c>
      <c r="K343" s="761" t="s">
        <v>234</v>
      </c>
      <c r="L343" s="761" t="s">
        <v>240</v>
      </c>
      <c r="M343" s="761" t="s">
        <v>241</v>
      </c>
      <c r="N343" s="761" t="s">
        <v>234</v>
      </c>
      <c r="O343" s="761" t="s">
        <v>240</v>
      </c>
      <c r="P343" s="761" t="s">
        <v>241</v>
      </c>
      <c r="Q343" s="761" t="s">
        <v>234</v>
      </c>
      <c r="R343" s="761" t="s">
        <v>240</v>
      </c>
      <c r="S343" s="761" t="s">
        <v>241</v>
      </c>
      <c r="T343" s="761" t="s">
        <v>234</v>
      </c>
      <c r="U343" s="761" t="s">
        <v>240</v>
      </c>
      <c r="V343" s="761" t="s">
        <v>241</v>
      </c>
      <c r="W343" s="761" t="s">
        <v>234</v>
      </c>
      <c r="X343" s="761" t="s">
        <v>240</v>
      </c>
      <c r="Y343" s="761" t="s">
        <v>241</v>
      </c>
      <c r="Z343" s="761" t="s">
        <v>234</v>
      </c>
      <c r="AA343" s="761" t="s">
        <v>240</v>
      </c>
      <c r="AB343" s="761" t="s">
        <v>241</v>
      </c>
      <c r="AC343" s="761" t="s">
        <v>234</v>
      </c>
      <c r="AD343" s="761" t="s">
        <v>240</v>
      </c>
      <c r="AE343" s="761" t="s">
        <v>241</v>
      </c>
      <c r="AF343" s="761" t="s">
        <v>234</v>
      </c>
      <c r="AG343" s="761" t="s">
        <v>240</v>
      </c>
      <c r="AH343" s="761" t="s">
        <v>241</v>
      </c>
      <c r="AI343" s="761" t="s">
        <v>234</v>
      </c>
      <c r="AJ343" s="761" t="s">
        <v>240</v>
      </c>
      <c r="AK343" s="761" t="s">
        <v>241</v>
      </c>
      <c r="AL343" s="761" t="s">
        <v>234</v>
      </c>
      <c r="AM343" s="761" t="s">
        <v>240</v>
      </c>
      <c r="AN343" s="761" t="s">
        <v>241</v>
      </c>
      <c r="AO343" s="761" t="s">
        <v>234</v>
      </c>
      <c r="AP343" s="1116"/>
      <c r="AQ343" s="1116"/>
      <c r="AR343" s="1116"/>
      <c r="AT343" s="57" t="s">
        <v>281</v>
      </c>
    </row>
    <row r="344" spans="1:58" ht="15.75" customHeight="1">
      <c r="A344" s="427">
        <v>1</v>
      </c>
      <c r="B344" s="428" t="s">
        <v>15</v>
      </c>
      <c r="C344" s="153"/>
      <c r="D344" s="153"/>
      <c r="E344" s="153">
        <f>C344+D344</f>
        <v>0</v>
      </c>
      <c r="F344" s="153"/>
      <c r="G344" s="153"/>
      <c r="H344" s="153">
        <f>F344+G344</f>
        <v>0</v>
      </c>
      <c r="I344" s="153"/>
      <c r="J344" s="153"/>
      <c r="K344" s="153">
        <f>I344+J344</f>
        <v>0</v>
      </c>
      <c r="L344" s="153"/>
      <c r="M344" s="153"/>
      <c r="N344" s="153">
        <f>L344+M344</f>
        <v>0</v>
      </c>
      <c r="O344" s="153"/>
      <c r="P344" s="153"/>
      <c r="Q344" s="153">
        <f>O344+P344</f>
        <v>0</v>
      </c>
      <c r="R344" s="153"/>
      <c r="S344" s="153"/>
      <c r="T344" s="153">
        <f>R344+S344</f>
        <v>0</v>
      </c>
      <c r="U344" s="153"/>
      <c r="V344" s="153"/>
      <c r="W344" s="153">
        <f>U344+V344</f>
        <v>0</v>
      </c>
      <c r="X344" s="153"/>
      <c r="Y344" s="153"/>
      <c r="Z344" s="153">
        <f>X344+Y344</f>
        <v>0</v>
      </c>
      <c r="AA344" s="153"/>
      <c r="AB344" s="153"/>
      <c r="AC344" s="153">
        <f>AA344+AB344</f>
        <v>0</v>
      </c>
      <c r="AD344" s="41"/>
      <c r="AE344" s="41"/>
      <c r="AF344" s="153">
        <f>AD344+AE344</f>
        <v>0</v>
      </c>
      <c r="AG344" s="41"/>
      <c r="AH344" s="41"/>
      <c r="AI344" s="153">
        <f>AG344+AH344</f>
        <v>0</v>
      </c>
      <c r="AJ344" s="41"/>
      <c r="AK344" s="41"/>
      <c r="AL344" s="153">
        <f>AJ344+AK344</f>
        <v>0</v>
      </c>
      <c r="AM344" s="41">
        <f t="shared" ref="AM344:AM365" si="44">C344+F344+I344+L344+O344+R344+U344+X344+AA344+AD344+AG344+AJ344</f>
        <v>0</v>
      </c>
      <c r="AN344" s="41">
        <f t="shared" ref="AN344:AN365" si="45">D344+G344+J344+M344+P344+S344+V344+Y344+AB344+AE344+AH344+AK344</f>
        <v>0</v>
      </c>
      <c r="AO344" s="153">
        <f>AM344+AN344</f>
        <v>0</v>
      </c>
      <c r="AP344" s="1113"/>
      <c r="AQ344" s="1113"/>
      <c r="AR344" s="1113"/>
      <c r="AT344" s="1525" t="s">
        <v>218</v>
      </c>
      <c r="AU344" s="1528" t="s">
        <v>219</v>
      </c>
      <c r="AV344" s="1531" t="s">
        <v>257</v>
      </c>
      <c r="AW344" s="1531"/>
      <c r="AX344" s="1531"/>
      <c r="AY344" s="1531"/>
      <c r="AZ344" s="1531"/>
      <c r="BA344" s="1531"/>
      <c r="BB344" s="1531"/>
      <c r="BC344" s="1531"/>
      <c r="BD344" s="1532"/>
    </row>
    <row r="345" spans="1:58" ht="15.75" customHeight="1">
      <c r="A345" s="427">
        <v>2</v>
      </c>
      <c r="B345" s="428" t="s">
        <v>20</v>
      </c>
      <c r="C345" s="153"/>
      <c r="D345" s="153"/>
      <c r="E345" s="153">
        <f t="shared" ref="E345:E365" si="46">C345+D345</f>
        <v>0</v>
      </c>
      <c r="F345" s="153"/>
      <c r="G345" s="153"/>
      <c r="H345" s="153">
        <f t="shared" ref="H345:H365" si="47">F345+G345</f>
        <v>0</v>
      </c>
      <c r="I345" s="153"/>
      <c r="J345" s="153"/>
      <c r="K345" s="153">
        <f t="shared" ref="K345:K365" si="48">I345+J345</f>
        <v>0</v>
      </c>
      <c r="L345" s="153"/>
      <c r="M345" s="153"/>
      <c r="N345" s="153">
        <f t="shared" ref="N345:N365" si="49">L345+M345</f>
        <v>0</v>
      </c>
      <c r="O345" s="153"/>
      <c r="P345" s="153"/>
      <c r="Q345" s="153">
        <f t="shared" ref="Q345:Q365" si="50">O345+P345</f>
        <v>0</v>
      </c>
      <c r="R345" s="153"/>
      <c r="S345" s="153"/>
      <c r="T345" s="153">
        <f t="shared" ref="T345:T365" si="51">R345+S345</f>
        <v>0</v>
      </c>
      <c r="U345" s="153"/>
      <c r="V345" s="153"/>
      <c r="W345" s="153">
        <f t="shared" ref="W345:W365" si="52">U345+V345</f>
        <v>0</v>
      </c>
      <c r="X345" s="153"/>
      <c r="Y345" s="153"/>
      <c r="Z345" s="153">
        <f t="shared" ref="Z345:Z365" si="53">X345+Y345</f>
        <v>0</v>
      </c>
      <c r="AA345" s="153"/>
      <c r="AB345" s="153"/>
      <c r="AC345" s="153">
        <f t="shared" ref="AC345:AC365" si="54">AA345+AB345</f>
        <v>0</v>
      </c>
      <c r="AD345" s="41"/>
      <c r="AE345" s="41"/>
      <c r="AF345" s="153">
        <f t="shared" ref="AF345:AF365" si="55">AD345+AE345</f>
        <v>0</v>
      </c>
      <c r="AG345" s="41"/>
      <c r="AH345" s="41"/>
      <c r="AI345" s="153">
        <f t="shared" ref="AI345:AI365" si="56">AG345+AH345</f>
        <v>0</v>
      </c>
      <c r="AJ345" s="41"/>
      <c r="AK345" s="41"/>
      <c r="AL345" s="153">
        <f t="shared" ref="AL345:AL365" si="57">AJ345+AK345</f>
        <v>0</v>
      </c>
      <c r="AM345" s="41">
        <f t="shared" si="44"/>
        <v>0</v>
      </c>
      <c r="AN345" s="41">
        <f t="shared" si="45"/>
        <v>0</v>
      </c>
      <c r="AO345" s="153">
        <f t="shared" ref="AO345:AO365" si="58">AM345+AN345</f>
        <v>0</v>
      </c>
      <c r="AP345" s="1113"/>
      <c r="AQ345" s="1113"/>
      <c r="AR345" s="1113"/>
      <c r="AT345" s="1526"/>
      <c r="AU345" s="1529"/>
      <c r="AV345" s="1282" t="s">
        <v>222</v>
      </c>
      <c r="AW345" s="1282"/>
      <c r="AX345" s="1282"/>
      <c r="AY345" s="1282" t="s">
        <v>221</v>
      </c>
      <c r="AZ345" s="1282"/>
      <c r="BA345" s="1282"/>
      <c r="BB345" s="1282" t="s">
        <v>6</v>
      </c>
      <c r="BC345" s="1282"/>
      <c r="BD345" s="1533"/>
    </row>
    <row r="346" spans="1:58" ht="15.75" customHeight="1">
      <c r="A346" s="427">
        <v>3</v>
      </c>
      <c r="B346" s="428" t="s">
        <v>21</v>
      </c>
      <c r="C346" s="153"/>
      <c r="D346" s="153"/>
      <c r="E346" s="153">
        <f t="shared" si="46"/>
        <v>0</v>
      </c>
      <c r="F346" s="153"/>
      <c r="G346" s="153"/>
      <c r="H346" s="153">
        <f t="shared" si="47"/>
        <v>0</v>
      </c>
      <c r="I346" s="153"/>
      <c r="J346" s="153"/>
      <c r="K346" s="153">
        <f t="shared" si="48"/>
        <v>0</v>
      </c>
      <c r="L346" s="153"/>
      <c r="M346" s="153"/>
      <c r="N346" s="153">
        <f t="shared" si="49"/>
        <v>0</v>
      </c>
      <c r="O346" s="153"/>
      <c r="P346" s="153"/>
      <c r="Q346" s="153">
        <f t="shared" si="50"/>
        <v>0</v>
      </c>
      <c r="R346" s="153"/>
      <c r="S346" s="153"/>
      <c r="T346" s="153">
        <f t="shared" si="51"/>
        <v>0</v>
      </c>
      <c r="U346" s="153"/>
      <c r="V346" s="153"/>
      <c r="W346" s="153">
        <f t="shared" si="52"/>
        <v>0</v>
      </c>
      <c r="X346" s="153"/>
      <c r="Y346" s="153"/>
      <c r="Z346" s="153">
        <f t="shared" si="53"/>
        <v>0</v>
      </c>
      <c r="AA346" s="153"/>
      <c r="AB346" s="153"/>
      <c r="AC346" s="153">
        <f t="shared" si="54"/>
        <v>0</v>
      </c>
      <c r="AD346" s="41"/>
      <c r="AE346" s="41"/>
      <c r="AF346" s="153">
        <f t="shared" si="55"/>
        <v>0</v>
      </c>
      <c r="AG346" s="41"/>
      <c r="AH346" s="41"/>
      <c r="AI346" s="153">
        <f t="shared" si="56"/>
        <v>0</v>
      </c>
      <c r="AJ346" s="41"/>
      <c r="AK346" s="41"/>
      <c r="AL346" s="153">
        <f t="shared" si="57"/>
        <v>0</v>
      </c>
      <c r="AM346" s="41">
        <f t="shared" si="44"/>
        <v>0</v>
      </c>
      <c r="AN346" s="41">
        <f t="shared" si="45"/>
        <v>0</v>
      </c>
      <c r="AO346" s="153">
        <f t="shared" si="58"/>
        <v>0</v>
      </c>
      <c r="AP346" s="1113"/>
      <c r="AQ346" s="1113"/>
      <c r="AR346" s="1113"/>
      <c r="AT346" s="1527"/>
      <c r="AU346" s="1530"/>
      <c r="AV346" s="113" t="s">
        <v>10</v>
      </c>
      <c r="AW346" s="113" t="s">
        <v>11</v>
      </c>
      <c r="AX346" s="113" t="s">
        <v>6</v>
      </c>
      <c r="AY346" s="113" t="s">
        <v>10</v>
      </c>
      <c r="AZ346" s="113" t="s">
        <v>11</v>
      </c>
      <c r="BA346" s="113" t="s">
        <v>6</v>
      </c>
      <c r="BB346" s="113" t="s">
        <v>10</v>
      </c>
      <c r="BC346" s="113" t="s">
        <v>11</v>
      </c>
      <c r="BD346" s="431" t="s">
        <v>6</v>
      </c>
    </row>
    <row r="347" spans="1:58" ht="15.75" customHeight="1">
      <c r="A347" s="427">
        <v>4</v>
      </c>
      <c r="B347" s="428" t="s">
        <v>25</v>
      </c>
      <c r="C347" s="153"/>
      <c r="D347" s="153"/>
      <c r="E347" s="153">
        <f t="shared" si="46"/>
        <v>0</v>
      </c>
      <c r="F347" s="153"/>
      <c r="G347" s="153"/>
      <c r="H347" s="153">
        <f t="shared" si="47"/>
        <v>0</v>
      </c>
      <c r="I347" s="153"/>
      <c r="J347" s="153"/>
      <c r="K347" s="153">
        <f t="shared" si="48"/>
        <v>0</v>
      </c>
      <c r="L347" s="153"/>
      <c r="M347" s="153"/>
      <c r="N347" s="153">
        <f t="shared" si="49"/>
        <v>0</v>
      </c>
      <c r="O347" s="153"/>
      <c r="P347" s="153"/>
      <c r="Q347" s="153">
        <f t="shared" si="50"/>
        <v>0</v>
      </c>
      <c r="R347" s="153"/>
      <c r="S347" s="153"/>
      <c r="T347" s="153">
        <f t="shared" si="51"/>
        <v>0</v>
      </c>
      <c r="U347" s="153"/>
      <c r="V347" s="153"/>
      <c r="W347" s="153">
        <f t="shared" si="52"/>
        <v>0</v>
      </c>
      <c r="X347" s="153"/>
      <c r="Y347" s="153"/>
      <c r="Z347" s="153">
        <f t="shared" si="53"/>
        <v>0</v>
      </c>
      <c r="AA347" s="153"/>
      <c r="AB347" s="153"/>
      <c r="AC347" s="153">
        <f t="shared" si="54"/>
        <v>0</v>
      </c>
      <c r="AD347" s="41"/>
      <c r="AE347" s="41"/>
      <c r="AF347" s="153">
        <f t="shared" si="55"/>
        <v>0</v>
      </c>
      <c r="AG347" s="41"/>
      <c r="AH347" s="41"/>
      <c r="AI347" s="153">
        <f t="shared" si="56"/>
        <v>0</v>
      </c>
      <c r="AJ347" s="41"/>
      <c r="AK347" s="41"/>
      <c r="AL347" s="153">
        <f t="shared" si="57"/>
        <v>0</v>
      </c>
      <c r="AM347" s="41">
        <f t="shared" si="44"/>
        <v>0</v>
      </c>
      <c r="AN347" s="41">
        <f t="shared" si="45"/>
        <v>0</v>
      </c>
      <c r="AO347" s="153">
        <f t="shared" si="58"/>
        <v>0</v>
      </c>
      <c r="AP347" s="1113"/>
      <c r="AQ347" s="1113"/>
      <c r="AR347" s="1113"/>
      <c r="AT347" s="44">
        <v>1</v>
      </c>
      <c r="AU347" s="41" t="s">
        <v>206</v>
      </c>
      <c r="AV347" s="45"/>
      <c r="AW347" s="45"/>
      <c r="AX347" s="45">
        <f>AV347+AW347</f>
        <v>0</v>
      </c>
      <c r="AY347" s="42"/>
      <c r="AZ347" s="42"/>
      <c r="BA347" s="42">
        <f>AY347+AZ347</f>
        <v>0</v>
      </c>
      <c r="BB347" s="45">
        <f>AV347+AY347</f>
        <v>0</v>
      </c>
      <c r="BC347" s="45">
        <f>AW347+AZ347</f>
        <v>0</v>
      </c>
      <c r="BD347" s="46">
        <f>BB347+BC347</f>
        <v>0</v>
      </c>
      <c r="BE347" s="281"/>
      <c r="BF347" s="281"/>
    </row>
    <row r="348" spans="1:58" ht="15.75" customHeight="1">
      <c r="A348" s="427">
        <v>5</v>
      </c>
      <c r="B348" s="428" t="s">
        <v>27</v>
      </c>
      <c r="C348" s="153"/>
      <c r="D348" s="153"/>
      <c r="E348" s="153">
        <f t="shared" si="46"/>
        <v>0</v>
      </c>
      <c r="F348" s="153"/>
      <c r="G348" s="153"/>
      <c r="H348" s="153">
        <f t="shared" si="47"/>
        <v>0</v>
      </c>
      <c r="I348" s="153"/>
      <c r="J348" s="153"/>
      <c r="K348" s="153">
        <f t="shared" si="48"/>
        <v>0</v>
      </c>
      <c r="L348" s="153"/>
      <c r="M348" s="153"/>
      <c r="N348" s="153">
        <f t="shared" si="49"/>
        <v>0</v>
      </c>
      <c r="O348" s="153"/>
      <c r="P348" s="153"/>
      <c r="Q348" s="153">
        <f t="shared" si="50"/>
        <v>0</v>
      </c>
      <c r="R348" s="153"/>
      <c r="S348" s="153"/>
      <c r="T348" s="153">
        <f t="shared" si="51"/>
        <v>0</v>
      </c>
      <c r="U348" s="153"/>
      <c r="V348" s="153"/>
      <c r="W348" s="153">
        <f t="shared" si="52"/>
        <v>0</v>
      </c>
      <c r="X348" s="153"/>
      <c r="Y348" s="153"/>
      <c r="Z348" s="153">
        <f t="shared" si="53"/>
        <v>0</v>
      </c>
      <c r="AA348" s="153"/>
      <c r="AB348" s="153"/>
      <c r="AC348" s="153">
        <f t="shared" si="54"/>
        <v>0</v>
      </c>
      <c r="AD348" s="41"/>
      <c r="AE348" s="41"/>
      <c r="AF348" s="153">
        <f t="shared" si="55"/>
        <v>0</v>
      </c>
      <c r="AG348" s="41"/>
      <c r="AH348" s="41"/>
      <c r="AI348" s="153">
        <f t="shared" si="56"/>
        <v>0</v>
      </c>
      <c r="AJ348" s="41"/>
      <c r="AK348" s="41"/>
      <c r="AL348" s="153">
        <f t="shared" si="57"/>
        <v>0</v>
      </c>
      <c r="AM348" s="41">
        <f t="shared" si="44"/>
        <v>0</v>
      </c>
      <c r="AN348" s="41">
        <f t="shared" si="45"/>
        <v>0</v>
      </c>
      <c r="AO348" s="153">
        <f t="shared" si="58"/>
        <v>0</v>
      </c>
      <c r="AP348" s="1113"/>
      <c r="AQ348" s="1113"/>
      <c r="AR348" s="1113"/>
      <c r="AT348" s="44">
        <v>2</v>
      </c>
      <c r="AU348" s="41" t="s">
        <v>207</v>
      </c>
      <c r="AV348" s="45"/>
      <c r="AW348" s="45"/>
      <c r="AX348" s="45">
        <f t="shared" ref="AX348:AX358" si="59">AV348+AW348</f>
        <v>0</v>
      </c>
      <c r="AY348" s="42"/>
      <c r="AZ348" s="42"/>
      <c r="BA348" s="42">
        <f t="shared" ref="BA348:BA358" si="60">AY348+AZ348</f>
        <v>0</v>
      </c>
      <c r="BB348" s="45">
        <f t="shared" ref="BB348:BC358" si="61">AV348+AY348</f>
        <v>0</v>
      </c>
      <c r="BC348" s="45">
        <f t="shared" si="61"/>
        <v>0</v>
      </c>
      <c r="BD348" s="46">
        <f t="shared" ref="BD348:BD358" si="62">BB348+BC348</f>
        <v>0</v>
      </c>
      <c r="BE348" s="281"/>
      <c r="BF348" s="281"/>
    </row>
    <row r="349" spans="1:58" ht="15.75" customHeight="1">
      <c r="A349" s="427">
        <v>6</v>
      </c>
      <c r="B349" s="428" t="s">
        <v>29</v>
      </c>
      <c r="C349" s="153"/>
      <c r="D349" s="153"/>
      <c r="E349" s="153">
        <f t="shared" si="46"/>
        <v>0</v>
      </c>
      <c r="F349" s="153"/>
      <c r="G349" s="153"/>
      <c r="H349" s="153">
        <f t="shared" si="47"/>
        <v>0</v>
      </c>
      <c r="I349" s="153"/>
      <c r="J349" s="153"/>
      <c r="K349" s="153">
        <f t="shared" si="48"/>
        <v>0</v>
      </c>
      <c r="L349" s="153"/>
      <c r="M349" s="153"/>
      <c r="N349" s="153">
        <f t="shared" si="49"/>
        <v>0</v>
      </c>
      <c r="O349" s="153"/>
      <c r="P349" s="153"/>
      <c r="Q349" s="153">
        <f t="shared" si="50"/>
        <v>0</v>
      </c>
      <c r="R349" s="153"/>
      <c r="S349" s="153"/>
      <c r="T349" s="153">
        <f t="shared" si="51"/>
        <v>0</v>
      </c>
      <c r="U349" s="153"/>
      <c r="V349" s="153"/>
      <c r="W349" s="153">
        <f t="shared" si="52"/>
        <v>0</v>
      </c>
      <c r="X349" s="153"/>
      <c r="Y349" s="153"/>
      <c r="Z349" s="153">
        <f t="shared" si="53"/>
        <v>0</v>
      </c>
      <c r="AA349" s="153"/>
      <c r="AB349" s="153"/>
      <c r="AC349" s="153">
        <f t="shared" si="54"/>
        <v>0</v>
      </c>
      <c r="AD349" s="41"/>
      <c r="AE349" s="41"/>
      <c r="AF349" s="153">
        <f t="shared" si="55"/>
        <v>0</v>
      </c>
      <c r="AG349" s="41"/>
      <c r="AH349" s="41"/>
      <c r="AI349" s="153">
        <f t="shared" si="56"/>
        <v>0</v>
      </c>
      <c r="AJ349" s="41"/>
      <c r="AK349" s="41"/>
      <c r="AL349" s="153">
        <f t="shared" si="57"/>
        <v>0</v>
      </c>
      <c r="AM349" s="41">
        <f t="shared" si="44"/>
        <v>0</v>
      </c>
      <c r="AN349" s="41">
        <f t="shared" si="45"/>
        <v>0</v>
      </c>
      <c r="AO349" s="153">
        <f t="shared" si="58"/>
        <v>0</v>
      </c>
      <c r="AP349" s="1113"/>
      <c r="AQ349" s="1113"/>
      <c r="AR349" s="1113"/>
      <c r="AT349" s="44">
        <v>3</v>
      </c>
      <c r="AU349" s="41" t="s">
        <v>208</v>
      </c>
      <c r="AV349" s="45"/>
      <c r="AW349" s="45"/>
      <c r="AX349" s="45">
        <f t="shared" si="59"/>
        <v>0</v>
      </c>
      <c r="AY349" s="42"/>
      <c r="AZ349" s="42"/>
      <c r="BA349" s="42">
        <f t="shared" si="60"/>
        <v>0</v>
      </c>
      <c r="BB349" s="45">
        <f t="shared" si="61"/>
        <v>0</v>
      </c>
      <c r="BC349" s="45">
        <f t="shared" si="61"/>
        <v>0</v>
      </c>
      <c r="BD349" s="46">
        <f t="shared" si="62"/>
        <v>0</v>
      </c>
      <c r="BE349" s="281"/>
      <c r="BF349" s="281"/>
    </row>
    <row r="350" spans="1:58" ht="15.75" customHeight="1">
      <c r="A350" s="427">
        <v>7</v>
      </c>
      <c r="B350" s="428" t="s">
        <v>141</v>
      </c>
      <c r="C350" s="153"/>
      <c r="D350" s="153"/>
      <c r="E350" s="153">
        <f t="shared" si="46"/>
        <v>0</v>
      </c>
      <c r="F350" s="153"/>
      <c r="G350" s="153"/>
      <c r="H350" s="153">
        <f t="shared" si="47"/>
        <v>0</v>
      </c>
      <c r="I350" s="153"/>
      <c r="J350" s="153"/>
      <c r="K350" s="153">
        <f t="shared" si="48"/>
        <v>0</v>
      </c>
      <c r="L350" s="153"/>
      <c r="M350" s="153"/>
      <c r="N350" s="153">
        <f t="shared" si="49"/>
        <v>0</v>
      </c>
      <c r="O350" s="153"/>
      <c r="P350" s="153"/>
      <c r="Q350" s="153">
        <f t="shared" si="50"/>
        <v>0</v>
      </c>
      <c r="R350" s="153"/>
      <c r="S350" s="153"/>
      <c r="T350" s="153">
        <f t="shared" si="51"/>
        <v>0</v>
      </c>
      <c r="U350" s="153"/>
      <c r="V350" s="153"/>
      <c r="W350" s="153">
        <f t="shared" si="52"/>
        <v>0</v>
      </c>
      <c r="X350" s="153"/>
      <c r="Y350" s="153"/>
      <c r="Z350" s="153">
        <f t="shared" si="53"/>
        <v>0</v>
      </c>
      <c r="AA350" s="153"/>
      <c r="AB350" s="153"/>
      <c r="AC350" s="153">
        <f t="shared" si="54"/>
        <v>0</v>
      </c>
      <c r="AD350" s="41"/>
      <c r="AE350" s="41"/>
      <c r="AF350" s="153">
        <f t="shared" si="55"/>
        <v>0</v>
      </c>
      <c r="AG350" s="41"/>
      <c r="AH350" s="41"/>
      <c r="AI350" s="153">
        <f t="shared" si="56"/>
        <v>0</v>
      </c>
      <c r="AJ350" s="41"/>
      <c r="AK350" s="41"/>
      <c r="AL350" s="153">
        <f t="shared" si="57"/>
        <v>0</v>
      </c>
      <c r="AM350" s="41">
        <f t="shared" si="44"/>
        <v>0</v>
      </c>
      <c r="AN350" s="41">
        <f t="shared" si="45"/>
        <v>0</v>
      </c>
      <c r="AO350" s="153">
        <f t="shared" si="58"/>
        <v>0</v>
      </c>
      <c r="AP350" s="1113"/>
      <c r="AQ350" s="1113"/>
      <c r="AR350" s="1113"/>
      <c r="AT350" s="44">
        <v>4</v>
      </c>
      <c r="AU350" s="41" t="s">
        <v>209</v>
      </c>
      <c r="AV350" s="45"/>
      <c r="AW350" s="45"/>
      <c r="AX350" s="45">
        <f t="shared" si="59"/>
        <v>0</v>
      </c>
      <c r="AY350" s="42"/>
      <c r="AZ350" s="42"/>
      <c r="BA350" s="42">
        <f t="shared" si="60"/>
        <v>0</v>
      </c>
      <c r="BB350" s="45">
        <f t="shared" si="61"/>
        <v>0</v>
      </c>
      <c r="BC350" s="45">
        <f t="shared" si="61"/>
        <v>0</v>
      </c>
      <c r="BD350" s="46">
        <f t="shared" si="62"/>
        <v>0</v>
      </c>
      <c r="BE350" s="281"/>
      <c r="BF350" s="281"/>
    </row>
    <row r="351" spans="1:58" ht="15.75" customHeight="1">
      <c r="A351" s="427">
        <v>8</v>
      </c>
      <c r="B351" s="428" t="s">
        <v>40</v>
      </c>
      <c r="C351" s="153"/>
      <c r="D351" s="153"/>
      <c r="E351" s="153">
        <f t="shared" si="46"/>
        <v>0</v>
      </c>
      <c r="F351" s="153"/>
      <c r="G351" s="153"/>
      <c r="H351" s="153">
        <f t="shared" si="47"/>
        <v>0</v>
      </c>
      <c r="I351" s="153"/>
      <c r="J351" s="153"/>
      <c r="K351" s="153">
        <f t="shared" si="48"/>
        <v>0</v>
      </c>
      <c r="L351" s="153"/>
      <c r="M351" s="153"/>
      <c r="N351" s="153">
        <f t="shared" si="49"/>
        <v>0</v>
      </c>
      <c r="O351" s="153"/>
      <c r="P351" s="153"/>
      <c r="Q351" s="153">
        <f t="shared" si="50"/>
        <v>0</v>
      </c>
      <c r="R351" s="153"/>
      <c r="S351" s="153"/>
      <c r="T351" s="153">
        <f t="shared" si="51"/>
        <v>0</v>
      </c>
      <c r="U351" s="153"/>
      <c r="V351" s="153"/>
      <c r="W351" s="153">
        <f t="shared" si="52"/>
        <v>0</v>
      </c>
      <c r="X351" s="153"/>
      <c r="Y351" s="153"/>
      <c r="Z351" s="153">
        <f t="shared" si="53"/>
        <v>0</v>
      </c>
      <c r="AA351" s="153"/>
      <c r="AB351" s="153"/>
      <c r="AC351" s="153">
        <f t="shared" si="54"/>
        <v>0</v>
      </c>
      <c r="AD351" s="41"/>
      <c r="AE351" s="41"/>
      <c r="AF351" s="153">
        <f t="shared" si="55"/>
        <v>0</v>
      </c>
      <c r="AG351" s="41"/>
      <c r="AH351" s="41"/>
      <c r="AI351" s="153">
        <f t="shared" si="56"/>
        <v>0</v>
      </c>
      <c r="AJ351" s="41"/>
      <c r="AK351" s="41"/>
      <c r="AL351" s="153">
        <f t="shared" si="57"/>
        <v>0</v>
      </c>
      <c r="AM351" s="41">
        <f t="shared" si="44"/>
        <v>0</v>
      </c>
      <c r="AN351" s="41">
        <f t="shared" si="45"/>
        <v>0</v>
      </c>
      <c r="AO351" s="153">
        <f t="shared" si="58"/>
        <v>0</v>
      </c>
      <c r="AP351" s="1113"/>
      <c r="AQ351" s="1113"/>
      <c r="AR351" s="1113"/>
      <c r="AT351" s="44">
        <v>5</v>
      </c>
      <c r="AU351" s="41" t="s">
        <v>210</v>
      </c>
      <c r="AV351" s="45"/>
      <c r="AW351" s="45"/>
      <c r="AX351" s="45">
        <f t="shared" si="59"/>
        <v>0</v>
      </c>
      <c r="AY351" s="42"/>
      <c r="AZ351" s="42"/>
      <c r="BA351" s="42">
        <f t="shared" si="60"/>
        <v>0</v>
      </c>
      <c r="BB351" s="45">
        <f t="shared" si="61"/>
        <v>0</v>
      </c>
      <c r="BC351" s="45">
        <f t="shared" si="61"/>
        <v>0</v>
      </c>
      <c r="BD351" s="46">
        <f t="shared" si="62"/>
        <v>0</v>
      </c>
      <c r="BE351" s="281"/>
      <c r="BF351" s="281"/>
    </row>
    <row r="352" spans="1:58" ht="15.75" customHeight="1">
      <c r="A352" s="427">
        <v>9</v>
      </c>
      <c r="B352" s="428" t="s">
        <v>44</v>
      </c>
      <c r="C352" s="153"/>
      <c r="D352" s="153"/>
      <c r="E352" s="153">
        <f t="shared" si="46"/>
        <v>0</v>
      </c>
      <c r="F352" s="153"/>
      <c r="G352" s="153"/>
      <c r="H352" s="153">
        <f t="shared" si="47"/>
        <v>0</v>
      </c>
      <c r="I352" s="153"/>
      <c r="J352" s="153"/>
      <c r="K352" s="153">
        <f t="shared" si="48"/>
        <v>0</v>
      </c>
      <c r="L352" s="153"/>
      <c r="M352" s="153"/>
      <c r="N352" s="153">
        <f t="shared" si="49"/>
        <v>0</v>
      </c>
      <c r="O352" s="153"/>
      <c r="P352" s="153"/>
      <c r="Q352" s="153">
        <f t="shared" si="50"/>
        <v>0</v>
      </c>
      <c r="R352" s="153"/>
      <c r="S352" s="153"/>
      <c r="T352" s="153">
        <f t="shared" si="51"/>
        <v>0</v>
      </c>
      <c r="U352" s="153"/>
      <c r="V352" s="153"/>
      <c r="W352" s="153">
        <f t="shared" si="52"/>
        <v>0</v>
      </c>
      <c r="X352" s="153"/>
      <c r="Y352" s="153"/>
      <c r="Z352" s="153">
        <f t="shared" si="53"/>
        <v>0</v>
      </c>
      <c r="AA352" s="153"/>
      <c r="AB352" s="153"/>
      <c r="AC352" s="153">
        <f t="shared" si="54"/>
        <v>0</v>
      </c>
      <c r="AD352" s="41"/>
      <c r="AE352" s="41"/>
      <c r="AF352" s="153">
        <f t="shared" si="55"/>
        <v>0</v>
      </c>
      <c r="AG352" s="41"/>
      <c r="AH352" s="41"/>
      <c r="AI352" s="153">
        <f t="shared" si="56"/>
        <v>0</v>
      </c>
      <c r="AJ352" s="41"/>
      <c r="AK352" s="41"/>
      <c r="AL352" s="153">
        <f t="shared" si="57"/>
        <v>0</v>
      </c>
      <c r="AM352" s="41">
        <f t="shared" si="44"/>
        <v>0</v>
      </c>
      <c r="AN352" s="41">
        <f t="shared" si="45"/>
        <v>0</v>
      </c>
      <c r="AO352" s="153">
        <f t="shared" si="58"/>
        <v>0</v>
      </c>
      <c r="AP352" s="1113"/>
      <c r="AQ352" s="1113"/>
      <c r="AR352" s="1113"/>
      <c r="AT352" s="44">
        <v>6</v>
      </c>
      <c r="AU352" s="41" t="s">
        <v>211</v>
      </c>
      <c r="AV352" s="45"/>
      <c r="AW352" s="45"/>
      <c r="AX352" s="45">
        <f t="shared" si="59"/>
        <v>0</v>
      </c>
      <c r="AY352" s="42"/>
      <c r="AZ352" s="42"/>
      <c r="BA352" s="42">
        <f t="shared" si="60"/>
        <v>0</v>
      </c>
      <c r="BB352" s="45">
        <f t="shared" si="61"/>
        <v>0</v>
      </c>
      <c r="BC352" s="45">
        <f t="shared" si="61"/>
        <v>0</v>
      </c>
      <c r="BD352" s="46">
        <f t="shared" si="62"/>
        <v>0</v>
      </c>
      <c r="BE352" s="281"/>
      <c r="BF352" s="281"/>
    </row>
    <row r="353" spans="1:58" ht="15.75" customHeight="1">
      <c r="A353" s="427">
        <v>10</v>
      </c>
      <c r="B353" s="428" t="s">
        <v>51</v>
      </c>
      <c r="C353" s="153"/>
      <c r="D353" s="153"/>
      <c r="E353" s="153">
        <f t="shared" si="46"/>
        <v>0</v>
      </c>
      <c r="F353" s="153"/>
      <c r="G353" s="153"/>
      <c r="H353" s="153">
        <f t="shared" si="47"/>
        <v>0</v>
      </c>
      <c r="I353" s="153"/>
      <c r="J353" s="153"/>
      <c r="K353" s="153">
        <f t="shared" si="48"/>
        <v>0</v>
      </c>
      <c r="L353" s="153"/>
      <c r="M353" s="153"/>
      <c r="N353" s="153">
        <f t="shared" si="49"/>
        <v>0</v>
      </c>
      <c r="O353" s="153"/>
      <c r="P353" s="153"/>
      <c r="Q353" s="153">
        <f t="shared" si="50"/>
        <v>0</v>
      </c>
      <c r="R353" s="153"/>
      <c r="S353" s="153"/>
      <c r="T353" s="153">
        <f t="shared" si="51"/>
        <v>0</v>
      </c>
      <c r="U353" s="153"/>
      <c r="V353" s="153"/>
      <c r="W353" s="153">
        <f t="shared" si="52"/>
        <v>0</v>
      </c>
      <c r="X353" s="153"/>
      <c r="Y353" s="153"/>
      <c r="Z353" s="153">
        <f t="shared" si="53"/>
        <v>0</v>
      </c>
      <c r="AA353" s="153"/>
      <c r="AB353" s="153"/>
      <c r="AC353" s="153">
        <f t="shared" si="54"/>
        <v>0</v>
      </c>
      <c r="AD353" s="41"/>
      <c r="AE353" s="41"/>
      <c r="AF353" s="153">
        <f t="shared" si="55"/>
        <v>0</v>
      </c>
      <c r="AG353" s="41"/>
      <c r="AH353" s="41"/>
      <c r="AI353" s="153">
        <f t="shared" si="56"/>
        <v>0</v>
      </c>
      <c r="AJ353" s="41"/>
      <c r="AK353" s="41"/>
      <c r="AL353" s="153">
        <f t="shared" si="57"/>
        <v>0</v>
      </c>
      <c r="AM353" s="41">
        <f t="shared" si="44"/>
        <v>0</v>
      </c>
      <c r="AN353" s="41">
        <f t="shared" si="45"/>
        <v>0</v>
      </c>
      <c r="AO353" s="153">
        <f t="shared" si="58"/>
        <v>0</v>
      </c>
      <c r="AP353" s="1113"/>
      <c r="AQ353" s="1113"/>
      <c r="AR353" s="1113"/>
      <c r="AT353" s="44">
        <v>7</v>
      </c>
      <c r="AU353" s="41" t="s">
        <v>212</v>
      </c>
      <c r="AV353" s="45"/>
      <c r="AW353" s="45"/>
      <c r="AX353" s="45">
        <f t="shared" si="59"/>
        <v>0</v>
      </c>
      <c r="AY353" s="42"/>
      <c r="AZ353" s="42"/>
      <c r="BA353" s="42">
        <f t="shared" si="60"/>
        <v>0</v>
      </c>
      <c r="BB353" s="45">
        <f t="shared" si="61"/>
        <v>0</v>
      </c>
      <c r="BC353" s="45">
        <f t="shared" si="61"/>
        <v>0</v>
      </c>
      <c r="BD353" s="46">
        <f t="shared" si="62"/>
        <v>0</v>
      </c>
      <c r="BE353" s="281"/>
      <c r="BF353" s="281"/>
    </row>
    <row r="354" spans="1:58" ht="15.75" customHeight="1">
      <c r="A354" s="427">
        <v>11</v>
      </c>
      <c r="B354" s="428" t="s">
        <v>57</v>
      </c>
      <c r="C354" s="153"/>
      <c r="D354" s="153"/>
      <c r="E354" s="153">
        <f t="shared" si="46"/>
        <v>0</v>
      </c>
      <c r="F354" s="153"/>
      <c r="G354" s="153"/>
      <c r="H354" s="153">
        <f t="shared" si="47"/>
        <v>0</v>
      </c>
      <c r="I354" s="153"/>
      <c r="J354" s="153"/>
      <c r="K354" s="153">
        <f t="shared" si="48"/>
        <v>0</v>
      </c>
      <c r="L354" s="153"/>
      <c r="M354" s="153"/>
      <c r="N354" s="153">
        <f t="shared" si="49"/>
        <v>0</v>
      </c>
      <c r="O354" s="153"/>
      <c r="P354" s="153"/>
      <c r="Q354" s="153">
        <f t="shared" si="50"/>
        <v>0</v>
      </c>
      <c r="R354" s="153"/>
      <c r="S354" s="153"/>
      <c r="T354" s="153">
        <f t="shared" si="51"/>
        <v>0</v>
      </c>
      <c r="U354" s="153"/>
      <c r="V354" s="153"/>
      <c r="W354" s="153">
        <f t="shared" si="52"/>
        <v>0</v>
      </c>
      <c r="X354" s="153"/>
      <c r="Y354" s="153"/>
      <c r="Z354" s="153">
        <f t="shared" si="53"/>
        <v>0</v>
      </c>
      <c r="AA354" s="153"/>
      <c r="AB354" s="153"/>
      <c r="AC354" s="153">
        <f t="shared" si="54"/>
        <v>0</v>
      </c>
      <c r="AD354" s="41"/>
      <c r="AE354" s="41"/>
      <c r="AF354" s="153">
        <f t="shared" si="55"/>
        <v>0</v>
      </c>
      <c r="AG354" s="41"/>
      <c r="AH354" s="41"/>
      <c r="AI354" s="153">
        <f t="shared" si="56"/>
        <v>0</v>
      </c>
      <c r="AJ354" s="41"/>
      <c r="AK354" s="41"/>
      <c r="AL354" s="153">
        <f t="shared" si="57"/>
        <v>0</v>
      </c>
      <c r="AM354" s="41">
        <f t="shared" si="44"/>
        <v>0</v>
      </c>
      <c r="AN354" s="41">
        <f t="shared" si="45"/>
        <v>0</v>
      </c>
      <c r="AO354" s="153">
        <f t="shared" si="58"/>
        <v>0</v>
      </c>
      <c r="AP354" s="1113"/>
      <c r="AQ354" s="1113"/>
      <c r="AR354" s="1113"/>
      <c r="AT354" s="44">
        <v>8</v>
      </c>
      <c r="AU354" s="41" t="s">
        <v>213</v>
      </c>
      <c r="AV354" s="45"/>
      <c r="AW354" s="45"/>
      <c r="AX354" s="45">
        <f t="shared" si="59"/>
        <v>0</v>
      </c>
      <c r="AY354" s="42"/>
      <c r="AZ354" s="42"/>
      <c r="BA354" s="42">
        <f t="shared" si="60"/>
        <v>0</v>
      </c>
      <c r="BB354" s="45">
        <f t="shared" si="61"/>
        <v>0</v>
      </c>
      <c r="BC354" s="45">
        <f t="shared" si="61"/>
        <v>0</v>
      </c>
      <c r="BD354" s="46">
        <f t="shared" si="62"/>
        <v>0</v>
      </c>
      <c r="BE354" s="281"/>
      <c r="BF354" s="281"/>
    </row>
    <row r="355" spans="1:58" ht="15.75" customHeight="1">
      <c r="A355" s="427">
        <v>12</v>
      </c>
      <c r="B355" s="428" t="s">
        <v>61</v>
      </c>
      <c r="C355" s="153"/>
      <c r="D355" s="153"/>
      <c r="E355" s="153">
        <f t="shared" si="46"/>
        <v>0</v>
      </c>
      <c r="F355" s="153"/>
      <c r="G355" s="153"/>
      <c r="H355" s="153">
        <f t="shared" si="47"/>
        <v>0</v>
      </c>
      <c r="I355" s="153"/>
      <c r="J355" s="153"/>
      <c r="K355" s="153">
        <f t="shared" si="48"/>
        <v>0</v>
      </c>
      <c r="L355" s="153"/>
      <c r="M355" s="153"/>
      <c r="N355" s="153">
        <f t="shared" si="49"/>
        <v>0</v>
      </c>
      <c r="O355" s="153"/>
      <c r="P355" s="153"/>
      <c r="Q355" s="153">
        <f t="shared" si="50"/>
        <v>0</v>
      </c>
      <c r="R355" s="153"/>
      <c r="S355" s="153"/>
      <c r="T355" s="153">
        <f t="shared" si="51"/>
        <v>0</v>
      </c>
      <c r="U355" s="153"/>
      <c r="V355" s="153"/>
      <c r="W355" s="153">
        <f t="shared" si="52"/>
        <v>0</v>
      </c>
      <c r="X355" s="153"/>
      <c r="Y355" s="153"/>
      <c r="Z355" s="153">
        <f t="shared" si="53"/>
        <v>0</v>
      </c>
      <c r="AA355" s="153"/>
      <c r="AB355" s="153"/>
      <c r="AC355" s="153">
        <f t="shared" si="54"/>
        <v>0</v>
      </c>
      <c r="AD355" s="41"/>
      <c r="AE355" s="41"/>
      <c r="AF355" s="153">
        <f t="shared" si="55"/>
        <v>0</v>
      </c>
      <c r="AG355" s="41"/>
      <c r="AH355" s="41"/>
      <c r="AI355" s="153">
        <f t="shared" si="56"/>
        <v>0</v>
      </c>
      <c r="AJ355" s="41"/>
      <c r="AK355" s="41"/>
      <c r="AL355" s="153">
        <f t="shared" si="57"/>
        <v>0</v>
      </c>
      <c r="AM355" s="41">
        <f t="shared" si="44"/>
        <v>0</v>
      </c>
      <c r="AN355" s="41">
        <f t="shared" si="45"/>
        <v>0</v>
      </c>
      <c r="AO355" s="153">
        <f t="shared" si="58"/>
        <v>0</v>
      </c>
      <c r="AP355" s="1113"/>
      <c r="AQ355" s="1113"/>
      <c r="AR355" s="1113"/>
      <c r="AT355" s="44">
        <v>9</v>
      </c>
      <c r="AU355" s="41" t="s">
        <v>214</v>
      </c>
      <c r="AV355" s="45"/>
      <c r="AW355" s="45"/>
      <c r="AX355" s="45">
        <f t="shared" si="59"/>
        <v>0</v>
      </c>
      <c r="AY355" s="42"/>
      <c r="AZ355" s="42"/>
      <c r="BA355" s="42">
        <f t="shared" si="60"/>
        <v>0</v>
      </c>
      <c r="BB355" s="45">
        <f t="shared" si="61"/>
        <v>0</v>
      </c>
      <c r="BC355" s="45">
        <f t="shared" si="61"/>
        <v>0</v>
      </c>
      <c r="BD355" s="46">
        <f t="shared" si="62"/>
        <v>0</v>
      </c>
      <c r="BE355" s="281"/>
      <c r="BF355" s="281"/>
    </row>
    <row r="356" spans="1:58" ht="15.75" customHeight="1">
      <c r="A356" s="427">
        <v>13</v>
      </c>
      <c r="B356" s="428" t="s">
        <v>62</v>
      </c>
      <c r="C356" s="153"/>
      <c r="D356" s="153"/>
      <c r="E356" s="153">
        <f t="shared" si="46"/>
        <v>0</v>
      </c>
      <c r="F356" s="153"/>
      <c r="G356" s="153"/>
      <c r="H356" s="153">
        <f t="shared" si="47"/>
        <v>0</v>
      </c>
      <c r="I356" s="153"/>
      <c r="J356" s="153"/>
      <c r="K356" s="153">
        <f t="shared" si="48"/>
        <v>0</v>
      </c>
      <c r="L356" s="153"/>
      <c r="M356" s="153"/>
      <c r="N356" s="153">
        <f t="shared" si="49"/>
        <v>0</v>
      </c>
      <c r="O356" s="153"/>
      <c r="P356" s="153"/>
      <c r="Q356" s="153">
        <f t="shared" si="50"/>
        <v>0</v>
      </c>
      <c r="R356" s="153"/>
      <c r="S356" s="153"/>
      <c r="T356" s="153">
        <f t="shared" si="51"/>
        <v>0</v>
      </c>
      <c r="U356" s="153"/>
      <c r="V356" s="153"/>
      <c r="W356" s="153">
        <f t="shared" si="52"/>
        <v>0</v>
      </c>
      <c r="X356" s="153"/>
      <c r="Y356" s="153"/>
      <c r="Z356" s="153">
        <f t="shared" si="53"/>
        <v>0</v>
      </c>
      <c r="AA356" s="153"/>
      <c r="AB356" s="153"/>
      <c r="AC356" s="153">
        <f t="shared" si="54"/>
        <v>0</v>
      </c>
      <c r="AD356" s="41"/>
      <c r="AE356" s="41"/>
      <c r="AF356" s="153">
        <f t="shared" si="55"/>
        <v>0</v>
      </c>
      <c r="AG356" s="41"/>
      <c r="AH356" s="41"/>
      <c r="AI356" s="153">
        <f t="shared" si="56"/>
        <v>0</v>
      </c>
      <c r="AJ356" s="41"/>
      <c r="AK356" s="41"/>
      <c r="AL356" s="153">
        <f t="shared" si="57"/>
        <v>0</v>
      </c>
      <c r="AM356" s="41">
        <f t="shared" si="44"/>
        <v>0</v>
      </c>
      <c r="AN356" s="41">
        <f t="shared" si="45"/>
        <v>0</v>
      </c>
      <c r="AO356" s="153">
        <f t="shared" si="58"/>
        <v>0</v>
      </c>
      <c r="AP356" s="1113"/>
      <c r="AQ356" s="1113"/>
      <c r="AR356" s="1113"/>
      <c r="AT356" s="44">
        <v>10</v>
      </c>
      <c r="AU356" s="41" t="s">
        <v>215</v>
      </c>
      <c r="AV356" s="45"/>
      <c r="AW356" s="45"/>
      <c r="AX356" s="45">
        <f t="shared" si="59"/>
        <v>0</v>
      </c>
      <c r="AY356" s="42"/>
      <c r="AZ356" s="42"/>
      <c r="BA356" s="42">
        <f t="shared" si="60"/>
        <v>0</v>
      </c>
      <c r="BB356" s="45">
        <f t="shared" si="61"/>
        <v>0</v>
      </c>
      <c r="BC356" s="45">
        <f t="shared" si="61"/>
        <v>0</v>
      </c>
      <c r="BD356" s="46">
        <f t="shared" si="62"/>
        <v>0</v>
      </c>
      <c r="BE356" s="281"/>
      <c r="BF356" s="281"/>
    </row>
    <row r="357" spans="1:58" ht="15.75" customHeight="1">
      <c r="A357" s="427">
        <v>14</v>
      </c>
      <c r="B357" s="428" t="s">
        <v>69</v>
      </c>
      <c r="C357" s="153"/>
      <c r="D357" s="153"/>
      <c r="E357" s="153">
        <f t="shared" si="46"/>
        <v>0</v>
      </c>
      <c r="F357" s="153"/>
      <c r="G357" s="153"/>
      <c r="H357" s="153">
        <f t="shared" si="47"/>
        <v>0</v>
      </c>
      <c r="I357" s="153"/>
      <c r="J357" s="153"/>
      <c r="K357" s="153">
        <f t="shared" si="48"/>
        <v>0</v>
      </c>
      <c r="L357" s="153"/>
      <c r="M357" s="153"/>
      <c r="N357" s="153">
        <f t="shared" si="49"/>
        <v>0</v>
      </c>
      <c r="O357" s="153"/>
      <c r="P357" s="153"/>
      <c r="Q357" s="153">
        <f t="shared" si="50"/>
        <v>0</v>
      </c>
      <c r="R357" s="153"/>
      <c r="S357" s="153"/>
      <c r="T357" s="153">
        <f t="shared" si="51"/>
        <v>0</v>
      </c>
      <c r="U357" s="153"/>
      <c r="V357" s="153"/>
      <c r="W357" s="153">
        <f t="shared" si="52"/>
        <v>0</v>
      </c>
      <c r="X357" s="153"/>
      <c r="Y357" s="153"/>
      <c r="Z357" s="153">
        <f t="shared" si="53"/>
        <v>0</v>
      </c>
      <c r="AA357" s="153"/>
      <c r="AB357" s="153"/>
      <c r="AC357" s="153">
        <f t="shared" si="54"/>
        <v>0</v>
      </c>
      <c r="AD357" s="41"/>
      <c r="AE357" s="41"/>
      <c r="AF357" s="153">
        <f t="shared" si="55"/>
        <v>0</v>
      </c>
      <c r="AG357" s="41"/>
      <c r="AH357" s="41"/>
      <c r="AI357" s="153">
        <f t="shared" si="56"/>
        <v>0</v>
      </c>
      <c r="AJ357" s="41"/>
      <c r="AK357" s="41"/>
      <c r="AL357" s="153">
        <f t="shared" si="57"/>
        <v>0</v>
      </c>
      <c r="AM357" s="41">
        <f t="shared" si="44"/>
        <v>0</v>
      </c>
      <c r="AN357" s="41">
        <f t="shared" si="45"/>
        <v>0</v>
      </c>
      <c r="AO357" s="153">
        <f t="shared" si="58"/>
        <v>0</v>
      </c>
      <c r="AP357" s="1113"/>
      <c r="AQ357" s="1113"/>
      <c r="AR357" s="1113"/>
      <c r="AT357" s="44">
        <v>11</v>
      </c>
      <c r="AU357" s="41" t="s">
        <v>216</v>
      </c>
      <c r="AV357" s="45"/>
      <c r="AW357" s="45"/>
      <c r="AX357" s="45">
        <f t="shared" si="59"/>
        <v>0</v>
      </c>
      <c r="AY357" s="42"/>
      <c r="AZ357" s="42"/>
      <c r="BA357" s="42">
        <f t="shared" si="60"/>
        <v>0</v>
      </c>
      <c r="BB357" s="45">
        <f t="shared" si="61"/>
        <v>0</v>
      </c>
      <c r="BC357" s="45">
        <f t="shared" si="61"/>
        <v>0</v>
      </c>
      <c r="BD357" s="46">
        <f t="shared" si="62"/>
        <v>0</v>
      </c>
      <c r="BE357" s="281"/>
      <c r="BF357" s="281"/>
    </row>
    <row r="358" spans="1:58" ht="15.75" customHeight="1">
      <c r="A358" s="427">
        <v>15</v>
      </c>
      <c r="B358" s="428" t="s">
        <v>781</v>
      </c>
      <c r="C358" s="153"/>
      <c r="D358" s="153"/>
      <c r="E358" s="153">
        <f t="shared" si="46"/>
        <v>0</v>
      </c>
      <c r="F358" s="153"/>
      <c r="G358" s="153"/>
      <c r="H358" s="153">
        <f t="shared" si="47"/>
        <v>0</v>
      </c>
      <c r="I358" s="153"/>
      <c r="J358" s="153"/>
      <c r="K358" s="153">
        <f t="shared" si="48"/>
        <v>0</v>
      </c>
      <c r="L358" s="153"/>
      <c r="M358" s="153"/>
      <c r="N358" s="153">
        <f t="shared" si="49"/>
        <v>0</v>
      </c>
      <c r="O358" s="153"/>
      <c r="P358" s="153"/>
      <c r="Q358" s="153">
        <f t="shared" si="50"/>
        <v>0</v>
      </c>
      <c r="R358" s="153"/>
      <c r="S358" s="153"/>
      <c r="T358" s="153">
        <f t="shared" si="51"/>
        <v>0</v>
      </c>
      <c r="U358" s="153"/>
      <c r="V358" s="153"/>
      <c r="W358" s="153">
        <f t="shared" si="52"/>
        <v>0</v>
      </c>
      <c r="X358" s="153"/>
      <c r="Y358" s="153"/>
      <c r="Z358" s="153">
        <f t="shared" si="53"/>
        <v>0</v>
      </c>
      <c r="AA358" s="153"/>
      <c r="AB358" s="153"/>
      <c r="AC358" s="153">
        <f t="shared" si="54"/>
        <v>0</v>
      </c>
      <c r="AD358" s="41"/>
      <c r="AE358" s="41"/>
      <c r="AF358" s="153">
        <f t="shared" si="55"/>
        <v>0</v>
      </c>
      <c r="AG358" s="41"/>
      <c r="AH358" s="41"/>
      <c r="AI358" s="153">
        <f t="shared" si="56"/>
        <v>0</v>
      </c>
      <c r="AJ358" s="41"/>
      <c r="AK358" s="41"/>
      <c r="AL358" s="153">
        <f t="shared" si="57"/>
        <v>0</v>
      </c>
      <c r="AM358" s="41">
        <f t="shared" si="44"/>
        <v>0</v>
      </c>
      <c r="AN358" s="41">
        <f t="shared" si="45"/>
        <v>0</v>
      </c>
      <c r="AO358" s="153">
        <f t="shared" si="58"/>
        <v>0</v>
      </c>
      <c r="AP358" s="1113"/>
      <c r="AQ358" s="1113"/>
      <c r="AR358" s="1113"/>
      <c r="AT358" s="44">
        <v>12</v>
      </c>
      <c r="AU358" s="41" t="s">
        <v>217</v>
      </c>
      <c r="AV358" s="45"/>
      <c r="AW358" s="45"/>
      <c r="AX358" s="45">
        <f t="shared" si="59"/>
        <v>0</v>
      </c>
      <c r="AY358" s="42"/>
      <c r="AZ358" s="42"/>
      <c r="BA358" s="42">
        <f t="shared" si="60"/>
        <v>0</v>
      </c>
      <c r="BB358" s="45">
        <f t="shared" si="61"/>
        <v>0</v>
      </c>
      <c r="BC358" s="45">
        <f t="shared" si="61"/>
        <v>0</v>
      </c>
      <c r="BD358" s="46">
        <f t="shared" si="62"/>
        <v>0</v>
      </c>
      <c r="BE358" s="281"/>
      <c r="BF358" s="281"/>
    </row>
    <row r="359" spans="1:58" ht="15.75" customHeight="1" thickBot="1">
      <c r="A359" s="427">
        <v>16</v>
      </c>
      <c r="B359" s="428" t="s">
        <v>72</v>
      </c>
      <c r="C359" s="153"/>
      <c r="D359" s="153"/>
      <c r="E359" s="153">
        <f t="shared" si="46"/>
        <v>0</v>
      </c>
      <c r="F359" s="153"/>
      <c r="G359" s="153"/>
      <c r="H359" s="153">
        <f t="shared" si="47"/>
        <v>0</v>
      </c>
      <c r="I359" s="153"/>
      <c r="J359" s="153"/>
      <c r="K359" s="153">
        <f t="shared" si="48"/>
        <v>0</v>
      </c>
      <c r="L359" s="153"/>
      <c r="M359" s="153"/>
      <c r="N359" s="153">
        <f t="shared" si="49"/>
        <v>0</v>
      </c>
      <c r="O359" s="153"/>
      <c r="P359" s="153"/>
      <c r="Q359" s="153">
        <f t="shared" si="50"/>
        <v>0</v>
      </c>
      <c r="R359" s="153"/>
      <c r="S359" s="153"/>
      <c r="T359" s="153">
        <f t="shared" si="51"/>
        <v>0</v>
      </c>
      <c r="U359" s="153"/>
      <c r="V359" s="153"/>
      <c r="W359" s="153">
        <f t="shared" si="52"/>
        <v>0</v>
      </c>
      <c r="X359" s="153"/>
      <c r="Y359" s="153"/>
      <c r="Z359" s="153">
        <f t="shared" si="53"/>
        <v>0</v>
      </c>
      <c r="AA359" s="153"/>
      <c r="AB359" s="153"/>
      <c r="AC359" s="153">
        <f t="shared" si="54"/>
        <v>0</v>
      </c>
      <c r="AD359" s="41"/>
      <c r="AE359" s="41"/>
      <c r="AF359" s="153">
        <f t="shared" si="55"/>
        <v>0</v>
      </c>
      <c r="AG359" s="41"/>
      <c r="AH359" s="41"/>
      <c r="AI359" s="153">
        <f t="shared" si="56"/>
        <v>0</v>
      </c>
      <c r="AJ359" s="41"/>
      <c r="AK359" s="41"/>
      <c r="AL359" s="153">
        <f t="shared" si="57"/>
        <v>0</v>
      </c>
      <c r="AM359" s="41">
        <f t="shared" si="44"/>
        <v>0</v>
      </c>
      <c r="AN359" s="41">
        <f t="shared" si="45"/>
        <v>0</v>
      </c>
      <c r="AO359" s="153">
        <f t="shared" si="58"/>
        <v>0</v>
      </c>
      <c r="AP359" s="1113"/>
      <c r="AQ359" s="1113"/>
      <c r="AR359" s="1113"/>
      <c r="AT359" s="1534" t="s">
        <v>6</v>
      </c>
      <c r="AU359" s="1290"/>
      <c r="AV359" s="106">
        <f>SUM(AV347:AV358)</f>
        <v>0</v>
      </c>
      <c r="AW359" s="106">
        <f t="shared" ref="AW359:BD359" si="63">SUM(AW347:AW358)</f>
        <v>0</v>
      </c>
      <c r="AX359" s="106">
        <f t="shared" si="63"/>
        <v>0</v>
      </c>
      <c r="AY359" s="106">
        <f t="shared" si="63"/>
        <v>0</v>
      </c>
      <c r="AZ359" s="106">
        <f t="shared" si="63"/>
        <v>0</v>
      </c>
      <c r="BA359" s="106">
        <f t="shared" si="63"/>
        <v>0</v>
      </c>
      <c r="BB359" s="106">
        <f t="shared" si="63"/>
        <v>0</v>
      </c>
      <c r="BC359" s="106">
        <f t="shared" si="63"/>
        <v>0</v>
      </c>
      <c r="BD359" s="107">
        <f t="shared" si="63"/>
        <v>0</v>
      </c>
      <c r="BE359" s="281"/>
      <c r="BF359" s="281"/>
    </row>
    <row r="360" spans="1:58">
      <c r="A360" s="427">
        <v>17</v>
      </c>
      <c r="B360" s="428" t="s">
        <v>74</v>
      </c>
      <c r="C360" s="153"/>
      <c r="D360" s="153"/>
      <c r="E360" s="153">
        <f t="shared" si="46"/>
        <v>0</v>
      </c>
      <c r="F360" s="153"/>
      <c r="G360" s="153"/>
      <c r="H360" s="153">
        <f t="shared" si="47"/>
        <v>0</v>
      </c>
      <c r="I360" s="153"/>
      <c r="J360" s="153"/>
      <c r="K360" s="153">
        <f t="shared" si="48"/>
        <v>0</v>
      </c>
      <c r="L360" s="153"/>
      <c r="M360" s="153"/>
      <c r="N360" s="153">
        <f t="shared" si="49"/>
        <v>0</v>
      </c>
      <c r="O360" s="153"/>
      <c r="P360" s="153"/>
      <c r="Q360" s="153">
        <f t="shared" si="50"/>
        <v>0</v>
      </c>
      <c r="R360" s="153"/>
      <c r="S360" s="153"/>
      <c r="T360" s="153">
        <f t="shared" si="51"/>
        <v>0</v>
      </c>
      <c r="U360" s="153"/>
      <c r="V360" s="153"/>
      <c r="W360" s="153">
        <f t="shared" si="52"/>
        <v>0</v>
      </c>
      <c r="X360" s="153"/>
      <c r="Y360" s="153"/>
      <c r="Z360" s="153">
        <f t="shared" si="53"/>
        <v>0</v>
      </c>
      <c r="AA360" s="153"/>
      <c r="AB360" s="153"/>
      <c r="AC360" s="153">
        <f t="shared" si="54"/>
        <v>0</v>
      </c>
      <c r="AD360" s="41"/>
      <c r="AE360" s="41"/>
      <c r="AF360" s="153">
        <f t="shared" si="55"/>
        <v>0</v>
      </c>
      <c r="AG360" s="41"/>
      <c r="AH360" s="41"/>
      <c r="AI360" s="153">
        <f t="shared" si="56"/>
        <v>0</v>
      </c>
      <c r="AJ360" s="41"/>
      <c r="AK360" s="41"/>
      <c r="AL360" s="153">
        <f t="shared" si="57"/>
        <v>0</v>
      </c>
      <c r="AM360" s="41">
        <f t="shared" si="44"/>
        <v>0</v>
      </c>
      <c r="AN360" s="41">
        <f t="shared" si="45"/>
        <v>0</v>
      </c>
      <c r="AO360" s="153">
        <f t="shared" si="58"/>
        <v>0</v>
      </c>
      <c r="AP360" s="1113"/>
      <c r="AQ360" s="1113"/>
      <c r="AR360" s="1113"/>
    </row>
    <row r="361" spans="1:58">
      <c r="A361" s="427">
        <v>18</v>
      </c>
      <c r="B361" s="429" t="s">
        <v>160</v>
      </c>
      <c r="C361" s="153"/>
      <c r="D361" s="153"/>
      <c r="E361" s="153">
        <f t="shared" si="46"/>
        <v>0</v>
      </c>
      <c r="F361" s="153"/>
      <c r="G361" s="153"/>
      <c r="H361" s="153">
        <f t="shared" si="47"/>
        <v>0</v>
      </c>
      <c r="I361" s="153"/>
      <c r="J361" s="153"/>
      <c r="K361" s="153">
        <f t="shared" si="48"/>
        <v>0</v>
      </c>
      <c r="L361" s="153"/>
      <c r="M361" s="153"/>
      <c r="N361" s="153">
        <f t="shared" si="49"/>
        <v>0</v>
      </c>
      <c r="O361" s="153"/>
      <c r="P361" s="153"/>
      <c r="Q361" s="153">
        <f t="shared" si="50"/>
        <v>0</v>
      </c>
      <c r="R361" s="153"/>
      <c r="S361" s="153"/>
      <c r="T361" s="153">
        <f t="shared" si="51"/>
        <v>0</v>
      </c>
      <c r="U361" s="153"/>
      <c r="V361" s="153"/>
      <c r="W361" s="153">
        <f t="shared" si="52"/>
        <v>0</v>
      </c>
      <c r="X361" s="153"/>
      <c r="Y361" s="153"/>
      <c r="Z361" s="153">
        <f t="shared" si="53"/>
        <v>0</v>
      </c>
      <c r="AA361" s="153"/>
      <c r="AB361" s="153"/>
      <c r="AC361" s="153">
        <f t="shared" si="54"/>
        <v>0</v>
      </c>
      <c r="AD361" s="41"/>
      <c r="AE361" s="41"/>
      <c r="AF361" s="153">
        <f t="shared" si="55"/>
        <v>0</v>
      </c>
      <c r="AG361" s="41"/>
      <c r="AH361" s="41"/>
      <c r="AI361" s="153">
        <f t="shared" si="56"/>
        <v>0</v>
      </c>
      <c r="AJ361" s="41"/>
      <c r="AK361" s="41"/>
      <c r="AL361" s="153">
        <f t="shared" si="57"/>
        <v>0</v>
      </c>
      <c r="AM361" s="41">
        <f t="shared" si="44"/>
        <v>0</v>
      </c>
      <c r="AN361" s="41">
        <f t="shared" si="45"/>
        <v>0</v>
      </c>
      <c r="AO361" s="153">
        <f t="shared" si="58"/>
        <v>0</v>
      </c>
      <c r="AP361" s="1113"/>
      <c r="AQ361" s="1113"/>
      <c r="AR361" s="1113"/>
      <c r="AY361" s="405"/>
    </row>
    <row r="362" spans="1:58">
      <c r="A362" s="427">
        <v>19</v>
      </c>
      <c r="B362" s="428" t="s">
        <v>85</v>
      </c>
      <c r="C362" s="153"/>
      <c r="D362" s="153"/>
      <c r="E362" s="153">
        <f t="shared" si="46"/>
        <v>0</v>
      </c>
      <c r="F362" s="153"/>
      <c r="G362" s="153"/>
      <c r="H362" s="153">
        <f t="shared" si="47"/>
        <v>0</v>
      </c>
      <c r="I362" s="153"/>
      <c r="J362" s="153"/>
      <c r="K362" s="153">
        <f t="shared" si="48"/>
        <v>0</v>
      </c>
      <c r="L362" s="153"/>
      <c r="M362" s="153"/>
      <c r="N362" s="153">
        <f t="shared" si="49"/>
        <v>0</v>
      </c>
      <c r="O362" s="153"/>
      <c r="P362" s="153"/>
      <c r="Q362" s="153">
        <f t="shared" si="50"/>
        <v>0</v>
      </c>
      <c r="R362" s="153"/>
      <c r="S362" s="153"/>
      <c r="T362" s="153">
        <f t="shared" si="51"/>
        <v>0</v>
      </c>
      <c r="U362" s="153"/>
      <c r="V362" s="153"/>
      <c r="W362" s="153">
        <f t="shared" si="52"/>
        <v>0</v>
      </c>
      <c r="X362" s="153"/>
      <c r="Y362" s="153"/>
      <c r="Z362" s="153">
        <f t="shared" si="53"/>
        <v>0</v>
      </c>
      <c r="AA362" s="153"/>
      <c r="AB362" s="153"/>
      <c r="AC362" s="153">
        <f t="shared" si="54"/>
        <v>0</v>
      </c>
      <c r="AD362" s="41"/>
      <c r="AE362" s="41"/>
      <c r="AF362" s="153">
        <f t="shared" si="55"/>
        <v>0</v>
      </c>
      <c r="AG362" s="41"/>
      <c r="AH362" s="41"/>
      <c r="AI362" s="153">
        <f t="shared" si="56"/>
        <v>0</v>
      </c>
      <c r="AJ362" s="41"/>
      <c r="AK362" s="41"/>
      <c r="AL362" s="153">
        <f t="shared" si="57"/>
        <v>0</v>
      </c>
      <c r="AM362" s="41">
        <f t="shared" si="44"/>
        <v>0</v>
      </c>
      <c r="AN362" s="41">
        <f t="shared" si="45"/>
        <v>0</v>
      </c>
      <c r="AO362" s="153">
        <f t="shared" si="58"/>
        <v>0</v>
      </c>
      <c r="AP362" s="1113"/>
      <c r="AQ362" s="1113"/>
      <c r="AR362" s="1113"/>
      <c r="AV362" s="281"/>
      <c r="AW362" s="281"/>
      <c r="AX362" s="281"/>
      <c r="AY362" s="281"/>
      <c r="AZ362" s="281"/>
      <c r="BA362" s="281"/>
    </row>
    <row r="363" spans="1:58">
      <c r="A363" s="427">
        <v>20</v>
      </c>
      <c r="B363" s="428" t="s">
        <v>142</v>
      </c>
      <c r="C363" s="153"/>
      <c r="D363" s="153"/>
      <c r="E363" s="153">
        <f t="shared" si="46"/>
        <v>0</v>
      </c>
      <c r="F363" s="153"/>
      <c r="G363" s="153"/>
      <c r="H363" s="153">
        <f t="shared" si="47"/>
        <v>0</v>
      </c>
      <c r="I363" s="153"/>
      <c r="J363" s="153"/>
      <c r="K363" s="153">
        <f t="shared" si="48"/>
        <v>0</v>
      </c>
      <c r="L363" s="153"/>
      <c r="M363" s="153"/>
      <c r="N363" s="153">
        <f t="shared" si="49"/>
        <v>0</v>
      </c>
      <c r="O363" s="153"/>
      <c r="P363" s="153"/>
      <c r="Q363" s="153">
        <f t="shared" si="50"/>
        <v>0</v>
      </c>
      <c r="R363" s="153"/>
      <c r="S363" s="153"/>
      <c r="T363" s="153">
        <f t="shared" si="51"/>
        <v>0</v>
      </c>
      <c r="U363" s="153"/>
      <c r="V363" s="153"/>
      <c r="W363" s="153">
        <f t="shared" si="52"/>
        <v>0</v>
      </c>
      <c r="X363" s="153"/>
      <c r="Y363" s="153"/>
      <c r="Z363" s="153">
        <f t="shared" si="53"/>
        <v>0</v>
      </c>
      <c r="AA363" s="153"/>
      <c r="AB363" s="153"/>
      <c r="AC363" s="153">
        <f t="shared" si="54"/>
        <v>0</v>
      </c>
      <c r="AD363" s="41"/>
      <c r="AE363" s="41"/>
      <c r="AF363" s="153">
        <f t="shared" si="55"/>
        <v>0</v>
      </c>
      <c r="AG363" s="41"/>
      <c r="AH363" s="41"/>
      <c r="AI363" s="153">
        <f t="shared" si="56"/>
        <v>0</v>
      </c>
      <c r="AJ363" s="41"/>
      <c r="AK363" s="41"/>
      <c r="AL363" s="153">
        <f t="shared" si="57"/>
        <v>0</v>
      </c>
      <c r="AM363" s="41">
        <f t="shared" si="44"/>
        <v>0</v>
      </c>
      <c r="AN363" s="41">
        <f t="shared" si="45"/>
        <v>0</v>
      </c>
      <c r="AO363" s="153">
        <f t="shared" si="58"/>
        <v>0</v>
      </c>
      <c r="AP363" s="1113"/>
      <c r="AQ363" s="1113"/>
      <c r="AR363" s="1113"/>
    </row>
    <row r="364" spans="1:58">
      <c r="A364" s="427">
        <v>21</v>
      </c>
      <c r="B364" s="429" t="s">
        <v>143</v>
      </c>
      <c r="C364" s="153"/>
      <c r="D364" s="153"/>
      <c r="E364" s="153">
        <f t="shared" si="46"/>
        <v>0</v>
      </c>
      <c r="F364" s="153"/>
      <c r="G364" s="153"/>
      <c r="H364" s="153">
        <f t="shared" si="47"/>
        <v>0</v>
      </c>
      <c r="I364" s="153"/>
      <c r="J364" s="153"/>
      <c r="K364" s="153">
        <f t="shared" si="48"/>
        <v>0</v>
      </c>
      <c r="L364" s="153"/>
      <c r="M364" s="153"/>
      <c r="N364" s="153">
        <f t="shared" si="49"/>
        <v>0</v>
      </c>
      <c r="O364" s="153"/>
      <c r="P364" s="153"/>
      <c r="Q364" s="153">
        <f t="shared" si="50"/>
        <v>0</v>
      </c>
      <c r="R364" s="153"/>
      <c r="S364" s="153"/>
      <c r="T364" s="153">
        <f t="shared" si="51"/>
        <v>0</v>
      </c>
      <c r="U364" s="153"/>
      <c r="V364" s="153"/>
      <c r="W364" s="153">
        <f t="shared" si="52"/>
        <v>0</v>
      </c>
      <c r="X364" s="153"/>
      <c r="Y364" s="153"/>
      <c r="Z364" s="153">
        <f t="shared" si="53"/>
        <v>0</v>
      </c>
      <c r="AA364" s="153"/>
      <c r="AB364" s="153"/>
      <c r="AC364" s="153">
        <f t="shared" si="54"/>
        <v>0</v>
      </c>
      <c r="AD364" s="41"/>
      <c r="AE364" s="41"/>
      <c r="AF364" s="153">
        <f t="shared" si="55"/>
        <v>0</v>
      </c>
      <c r="AG364" s="41"/>
      <c r="AH364" s="41"/>
      <c r="AI364" s="153">
        <f t="shared" si="56"/>
        <v>0</v>
      </c>
      <c r="AJ364" s="41"/>
      <c r="AK364" s="41"/>
      <c r="AL364" s="153">
        <f t="shared" si="57"/>
        <v>0</v>
      </c>
      <c r="AM364" s="41">
        <f t="shared" si="44"/>
        <v>0</v>
      </c>
      <c r="AN364" s="41">
        <f t="shared" si="45"/>
        <v>0</v>
      </c>
      <c r="AO364" s="153">
        <f t="shared" si="58"/>
        <v>0</v>
      </c>
      <c r="AP364" s="1113"/>
      <c r="AQ364" s="1113"/>
      <c r="AR364" s="1113"/>
    </row>
    <row r="365" spans="1:58">
      <c r="A365" s="427">
        <v>22</v>
      </c>
      <c r="B365" s="428" t="s">
        <v>144</v>
      </c>
      <c r="C365" s="153"/>
      <c r="D365" s="153"/>
      <c r="E365" s="153">
        <f t="shared" si="46"/>
        <v>0</v>
      </c>
      <c r="F365" s="153"/>
      <c r="G365" s="153"/>
      <c r="H365" s="153">
        <f t="shared" si="47"/>
        <v>0</v>
      </c>
      <c r="I365" s="153"/>
      <c r="J365" s="153"/>
      <c r="K365" s="153">
        <f t="shared" si="48"/>
        <v>0</v>
      </c>
      <c r="L365" s="153"/>
      <c r="M365" s="153"/>
      <c r="N365" s="153">
        <f t="shared" si="49"/>
        <v>0</v>
      </c>
      <c r="O365" s="153"/>
      <c r="P365" s="153"/>
      <c r="Q365" s="153">
        <f t="shared" si="50"/>
        <v>0</v>
      </c>
      <c r="R365" s="153"/>
      <c r="S365" s="153"/>
      <c r="T365" s="153">
        <f t="shared" si="51"/>
        <v>0</v>
      </c>
      <c r="U365" s="153"/>
      <c r="V365" s="153"/>
      <c r="W365" s="153">
        <f t="shared" si="52"/>
        <v>0</v>
      </c>
      <c r="X365" s="153"/>
      <c r="Y365" s="153"/>
      <c r="Z365" s="153">
        <f t="shared" si="53"/>
        <v>0</v>
      </c>
      <c r="AA365" s="153"/>
      <c r="AB365" s="153"/>
      <c r="AC365" s="153">
        <f t="shared" si="54"/>
        <v>0</v>
      </c>
      <c r="AD365" s="41"/>
      <c r="AE365" s="41"/>
      <c r="AF365" s="153">
        <f t="shared" si="55"/>
        <v>0</v>
      </c>
      <c r="AG365" s="41"/>
      <c r="AH365" s="41"/>
      <c r="AI365" s="153">
        <f t="shared" si="56"/>
        <v>0</v>
      </c>
      <c r="AJ365" s="41"/>
      <c r="AK365" s="41"/>
      <c r="AL365" s="153">
        <f t="shared" si="57"/>
        <v>0</v>
      </c>
      <c r="AM365" s="41">
        <f t="shared" si="44"/>
        <v>0</v>
      </c>
      <c r="AN365" s="41">
        <f t="shared" si="45"/>
        <v>0</v>
      </c>
      <c r="AO365" s="153">
        <f t="shared" si="58"/>
        <v>0</v>
      </c>
      <c r="AP365" s="1113"/>
      <c r="AQ365" s="1113"/>
      <c r="AR365" s="1113"/>
    </row>
    <row r="366" spans="1:58">
      <c r="A366" s="41"/>
      <c r="B366" s="41" t="s">
        <v>6</v>
      </c>
      <c r="C366" s="153">
        <f>SUM(C344:C365)</f>
        <v>0</v>
      </c>
      <c r="D366" s="153">
        <f t="shared" ref="D366:AO366" si="64">SUM(D344:D365)</f>
        <v>0</v>
      </c>
      <c r="E366" s="153">
        <f t="shared" si="64"/>
        <v>0</v>
      </c>
      <c r="F366" s="153">
        <f t="shared" si="64"/>
        <v>0</v>
      </c>
      <c r="G366" s="153">
        <f t="shared" si="64"/>
        <v>0</v>
      </c>
      <c r="H366" s="153">
        <f t="shared" si="64"/>
        <v>0</v>
      </c>
      <c r="I366" s="153">
        <f t="shared" si="64"/>
        <v>0</v>
      </c>
      <c r="J366" s="153">
        <f t="shared" si="64"/>
        <v>0</v>
      </c>
      <c r="K366" s="153">
        <f t="shared" si="64"/>
        <v>0</v>
      </c>
      <c r="L366" s="153">
        <f t="shared" si="64"/>
        <v>0</v>
      </c>
      <c r="M366" s="153">
        <f t="shared" si="64"/>
        <v>0</v>
      </c>
      <c r="N366" s="153">
        <f t="shared" si="64"/>
        <v>0</v>
      </c>
      <c r="O366" s="153">
        <f t="shared" si="64"/>
        <v>0</v>
      </c>
      <c r="P366" s="153">
        <f t="shared" si="64"/>
        <v>0</v>
      </c>
      <c r="Q366" s="153">
        <f t="shared" si="64"/>
        <v>0</v>
      </c>
      <c r="R366" s="153">
        <f t="shared" si="64"/>
        <v>0</v>
      </c>
      <c r="S366" s="153">
        <f t="shared" si="64"/>
        <v>0</v>
      </c>
      <c r="T366" s="153">
        <f t="shared" si="64"/>
        <v>0</v>
      </c>
      <c r="U366" s="153">
        <f t="shared" si="64"/>
        <v>0</v>
      </c>
      <c r="V366" s="153">
        <f t="shared" si="64"/>
        <v>0</v>
      </c>
      <c r="W366" s="153">
        <f t="shared" si="64"/>
        <v>0</v>
      </c>
      <c r="X366" s="153">
        <f t="shared" si="64"/>
        <v>0</v>
      </c>
      <c r="Y366" s="153">
        <f t="shared" si="64"/>
        <v>0</v>
      </c>
      <c r="Z366" s="153">
        <f t="shared" si="64"/>
        <v>0</v>
      </c>
      <c r="AA366" s="153">
        <f t="shared" si="64"/>
        <v>0</v>
      </c>
      <c r="AB366" s="153">
        <f t="shared" si="64"/>
        <v>0</v>
      </c>
      <c r="AC366" s="153">
        <f t="shared" si="64"/>
        <v>0</v>
      </c>
      <c r="AD366" s="153">
        <f t="shared" si="64"/>
        <v>0</v>
      </c>
      <c r="AE366" s="153">
        <f t="shared" si="64"/>
        <v>0</v>
      </c>
      <c r="AF366" s="153">
        <f t="shared" si="64"/>
        <v>0</v>
      </c>
      <c r="AG366" s="153">
        <f t="shared" si="64"/>
        <v>0</v>
      </c>
      <c r="AH366" s="153">
        <f t="shared" si="64"/>
        <v>0</v>
      </c>
      <c r="AI366" s="153">
        <f t="shared" si="64"/>
        <v>0</v>
      </c>
      <c r="AJ366" s="153">
        <f t="shared" si="64"/>
        <v>0</v>
      </c>
      <c r="AK366" s="153">
        <f t="shared" si="64"/>
        <v>0</v>
      </c>
      <c r="AL366" s="153">
        <f t="shared" si="64"/>
        <v>0</v>
      </c>
      <c r="AM366" s="153">
        <f t="shared" si="64"/>
        <v>0</v>
      </c>
      <c r="AN366" s="153">
        <f t="shared" si="64"/>
        <v>0</v>
      </c>
      <c r="AO366" s="153">
        <f t="shared" si="64"/>
        <v>0</v>
      </c>
      <c r="AP366" s="1113"/>
      <c r="AQ366" s="1113"/>
      <c r="AR366" s="1113"/>
    </row>
    <row r="368" spans="1:58">
      <c r="A368" s="758" t="s">
        <v>223</v>
      </c>
      <c r="C368" s="1535" t="s">
        <v>357</v>
      </c>
      <c r="D368" s="1535"/>
      <c r="E368" s="1535"/>
      <c r="F368" s="1535"/>
      <c r="G368" s="1535"/>
      <c r="H368" s="1535"/>
      <c r="I368" s="1535"/>
      <c r="J368" s="1535"/>
      <c r="K368" s="1535"/>
      <c r="L368" s="1535"/>
      <c r="M368" s="1535"/>
      <c r="N368" s="1535"/>
      <c r="O368" s="1535"/>
      <c r="P368" s="1535"/>
      <c r="Q368" s="1535"/>
      <c r="R368" s="1535"/>
      <c r="S368" s="1535"/>
      <c r="T368" s="1535"/>
      <c r="U368" s="1535"/>
      <c r="V368" s="1535"/>
      <c r="W368" s="1535"/>
      <c r="X368" s="1535"/>
      <c r="Y368" s="1535"/>
      <c r="Z368" s="1535"/>
      <c r="AA368" s="1535"/>
      <c r="AB368" s="1535"/>
      <c r="AC368" s="1535"/>
      <c r="AD368" s="1535"/>
      <c r="AE368" s="1535"/>
      <c r="AF368" s="1535"/>
      <c r="AG368" s="1535"/>
      <c r="AH368" s="759"/>
      <c r="AI368" s="759"/>
      <c r="AJ368" s="759"/>
      <c r="AK368" s="759"/>
    </row>
    <row r="369" spans="1:44">
      <c r="A369" s="58"/>
      <c r="B369" s="58" t="s">
        <v>0</v>
      </c>
      <c r="Q369" s="758" t="s">
        <v>611</v>
      </c>
    </row>
    <row r="370" spans="1:44">
      <c r="A370" s="1490" t="s">
        <v>191</v>
      </c>
      <c r="B370" s="1490" t="s">
        <v>192</v>
      </c>
      <c r="C370" s="1512" t="s">
        <v>206</v>
      </c>
      <c r="D370" s="1513"/>
      <c r="E370" s="1514"/>
      <c r="F370" s="1512" t="s">
        <v>207</v>
      </c>
      <c r="G370" s="1513"/>
      <c r="H370" s="1514"/>
      <c r="I370" s="1512" t="s">
        <v>208</v>
      </c>
      <c r="J370" s="1513"/>
      <c r="K370" s="1514"/>
      <c r="L370" s="1512" t="s">
        <v>209</v>
      </c>
      <c r="M370" s="1513"/>
      <c r="N370" s="1514"/>
      <c r="O370" s="1512" t="s">
        <v>210</v>
      </c>
      <c r="P370" s="1513"/>
      <c r="Q370" s="1514"/>
      <c r="R370" s="1512" t="s">
        <v>211</v>
      </c>
      <c r="S370" s="1513"/>
      <c r="T370" s="1514"/>
      <c r="U370" s="1512" t="s">
        <v>212</v>
      </c>
      <c r="V370" s="1513"/>
      <c r="W370" s="1514"/>
      <c r="X370" s="1512" t="s">
        <v>213</v>
      </c>
      <c r="Y370" s="1513"/>
      <c r="Z370" s="1514"/>
      <c r="AA370" s="1521" t="s">
        <v>214</v>
      </c>
      <c r="AB370" s="1522"/>
      <c r="AC370" s="1523"/>
      <c r="AD370" s="1512" t="s">
        <v>215</v>
      </c>
      <c r="AE370" s="1513"/>
      <c r="AF370" s="1514"/>
      <c r="AG370" s="1521" t="s">
        <v>216</v>
      </c>
      <c r="AH370" s="1522"/>
      <c r="AI370" s="1523"/>
      <c r="AJ370" s="1521" t="s">
        <v>217</v>
      </c>
      <c r="AK370" s="1522"/>
      <c r="AL370" s="1523"/>
      <c r="AM370" s="1512" t="s">
        <v>6</v>
      </c>
      <c r="AN370" s="1513"/>
      <c r="AO370" s="1514"/>
      <c r="AP370" s="1116"/>
      <c r="AQ370" s="1116"/>
      <c r="AR370" s="1116"/>
    </row>
    <row r="371" spans="1:44">
      <c r="A371" s="1491"/>
      <c r="B371" s="1491"/>
      <c r="C371" s="761" t="s">
        <v>240</v>
      </c>
      <c r="D371" s="761" t="s">
        <v>241</v>
      </c>
      <c r="E371" s="761" t="s">
        <v>234</v>
      </c>
      <c r="F371" s="761" t="s">
        <v>240</v>
      </c>
      <c r="G371" s="761" t="s">
        <v>241</v>
      </c>
      <c r="H371" s="761" t="s">
        <v>234</v>
      </c>
      <c r="I371" s="761" t="s">
        <v>240</v>
      </c>
      <c r="J371" s="761" t="s">
        <v>241</v>
      </c>
      <c r="K371" s="761" t="s">
        <v>234</v>
      </c>
      <c r="L371" s="761" t="s">
        <v>240</v>
      </c>
      <c r="M371" s="761" t="s">
        <v>241</v>
      </c>
      <c r="N371" s="761" t="s">
        <v>234</v>
      </c>
      <c r="O371" s="761" t="s">
        <v>240</v>
      </c>
      <c r="P371" s="761" t="s">
        <v>241</v>
      </c>
      <c r="Q371" s="761" t="s">
        <v>234</v>
      </c>
      <c r="R371" s="761" t="s">
        <v>240</v>
      </c>
      <c r="S371" s="761" t="s">
        <v>241</v>
      </c>
      <c r="T371" s="761" t="s">
        <v>234</v>
      </c>
      <c r="U371" s="761" t="s">
        <v>240</v>
      </c>
      <c r="V371" s="761" t="s">
        <v>241</v>
      </c>
      <c r="W371" s="761" t="s">
        <v>234</v>
      </c>
      <c r="X371" s="761" t="s">
        <v>240</v>
      </c>
      <c r="Y371" s="761" t="s">
        <v>241</v>
      </c>
      <c r="Z371" s="761" t="s">
        <v>234</v>
      </c>
      <c r="AA371" s="761" t="s">
        <v>240</v>
      </c>
      <c r="AB371" s="761" t="s">
        <v>241</v>
      </c>
      <c r="AC371" s="761" t="s">
        <v>234</v>
      </c>
      <c r="AD371" s="761" t="s">
        <v>240</v>
      </c>
      <c r="AE371" s="761" t="s">
        <v>241</v>
      </c>
      <c r="AF371" s="761" t="s">
        <v>234</v>
      </c>
      <c r="AG371" s="761" t="s">
        <v>240</v>
      </c>
      <c r="AH371" s="761" t="s">
        <v>241</v>
      </c>
      <c r="AI371" s="761" t="s">
        <v>234</v>
      </c>
      <c r="AJ371" s="761" t="s">
        <v>240</v>
      </c>
      <c r="AK371" s="761" t="s">
        <v>241</v>
      </c>
      <c r="AL371" s="761" t="s">
        <v>234</v>
      </c>
      <c r="AM371" s="761" t="s">
        <v>240</v>
      </c>
      <c r="AN371" s="761" t="s">
        <v>241</v>
      </c>
      <c r="AO371" s="761" t="s">
        <v>234</v>
      </c>
      <c r="AP371" s="1116"/>
      <c r="AQ371" s="1116"/>
      <c r="AR371" s="1116"/>
    </row>
    <row r="372" spans="1:44">
      <c r="A372" s="427">
        <v>1</v>
      </c>
      <c r="B372" s="428" t="s">
        <v>15</v>
      </c>
      <c r="C372" s="153"/>
      <c r="D372" s="153"/>
      <c r="E372" s="153">
        <f>C372+D372</f>
        <v>0</v>
      </c>
      <c r="F372" s="153"/>
      <c r="G372" s="153"/>
      <c r="H372" s="153">
        <f>F372+G372</f>
        <v>0</v>
      </c>
      <c r="I372" s="153"/>
      <c r="J372" s="153"/>
      <c r="K372" s="153">
        <f>I372+J372</f>
        <v>0</v>
      </c>
      <c r="L372" s="153"/>
      <c r="M372" s="153"/>
      <c r="N372" s="153">
        <f>L372+M372</f>
        <v>0</v>
      </c>
      <c r="O372" s="153"/>
      <c r="P372" s="153"/>
      <c r="Q372" s="153">
        <f>O372+P372</f>
        <v>0</v>
      </c>
      <c r="R372" s="153"/>
      <c r="S372" s="153"/>
      <c r="T372" s="153">
        <f>R372+S372</f>
        <v>0</v>
      </c>
      <c r="U372" s="153"/>
      <c r="V372" s="153"/>
      <c r="W372" s="153">
        <f>U372+V372</f>
        <v>0</v>
      </c>
      <c r="X372" s="153"/>
      <c r="Y372" s="153"/>
      <c r="Z372" s="153">
        <f>X372+Y372</f>
        <v>0</v>
      </c>
      <c r="AA372" s="153"/>
      <c r="AB372" s="153"/>
      <c r="AC372" s="153">
        <f>AA372+AB372</f>
        <v>0</v>
      </c>
      <c r="AD372" s="41"/>
      <c r="AE372" s="41"/>
      <c r="AF372" s="153">
        <f>AD372+AE372</f>
        <v>0</v>
      </c>
      <c r="AG372" s="41"/>
      <c r="AH372" s="41"/>
      <c r="AI372" s="153">
        <f>AG372+AH372</f>
        <v>0</v>
      </c>
      <c r="AJ372" s="41"/>
      <c r="AK372" s="41"/>
      <c r="AL372" s="153">
        <f>AJ372+AK372</f>
        <v>0</v>
      </c>
      <c r="AM372" s="41">
        <f t="shared" ref="AM372:AM393" si="65">C372+F372+I372+L372+O372+R372+U372+X372+AA372+AD372+AG372+AJ372</f>
        <v>0</v>
      </c>
      <c r="AN372" s="41">
        <f t="shared" ref="AN372:AN393" si="66">D372+G372+J372+M372+P372+S372+V372+Y372+AB372+AE372+AH372+AK372</f>
        <v>0</v>
      </c>
      <c r="AO372" s="153">
        <f>AM372+AN372</f>
        <v>0</v>
      </c>
      <c r="AP372" s="1113"/>
      <c r="AQ372" s="1113"/>
      <c r="AR372" s="1113"/>
    </row>
    <row r="373" spans="1:44">
      <c r="A373" s="427">
        <v>2</v>
      </c>
      <c r="B373" s="428" t="s">
        <v>20</v>
      </c>
      <c r="C373" s="153"/>
      <c r="D373" s="153"/>
      <c r="E373" s="153">
        <f t="shared" ref="E373:E393" si="67">C373+D373</f>
        <v>0</v>
      </c>
      <c r="F373" s="153"/>
      <c r="G373" s="153"/>
      <c r="H373" s="153">
        <f t="shared" ref="H373:H393" si="68">F373+G373</f>
        <v>0</v>
      </c>
      <c r="I373" s="153"/>
      <c r="J373" s="153"/>
      <c r="K373" s="153">
        <f t="shared" ref="K373:K393" si="69">I373+J373</f>
        <v>0</v>
      </c>
      <c r="L373" s="153"/>
      <c r="M373" s="153"/>
      <c r="N373" s="153">
        <f t="shared" ref="N373:N393" si="70">L373+M373</f>
        <v>0</v>
      </c>
      <c r="O373" s="153"/>
      <c r="P373" s="153"/>
      <c r="Q373" s="153">
        <f t="shared" ref="Q373:Q393" si="71">O373+P373</f>
        <v>0</v>
      </c>
      <c r="R373" s="153"/>
      <c r="S373" s="153"/>
      <c r="T373" s="153">
        <f t="shared" ref="T373:T393" si="72">R373+S373</f>
        <v>0</v>
      </c>
      <c r="U373" s="153"/>
      <c r="V373" s="153"/>
      <c r="W373" s="153">
        <f t="shared" ref="W373:W393" si="73">U373+V373</f>
        <v>0</v>
      </c>
      <c r="X373" s="153"/>
      <c r="Y373" s="153"/>
      <c r="Z373" s="153">
        <f t="shared" ref="Z373:Z393" si="74">X373+Y373</f>
        <v>0</v>
      </c>
      <c r="AA373" s="153"/>
      <c r="AB373" s="153"/>
      <c r="AC373" s="153">
        <f t="shared" ref="AC373:AC393" si="75">AA373+AB373</f>
        <v>0</v>
      </c>
      <c r="AD373" s="41"/>
      <c r="AE373" s="41"/>
      <c r="AF373" s="153">
        <f t="shared" ref="AF373:AF393" si="76">AD373+AE373</f>
        <v>0</v>
      </c>
      <c r="AG373" s="41"/>
      <c r="AH373" s="41"/>
      <c r="AI373" s="153">
        <f t="shared" ref="AI373:AI393" si="77">AG373+AH373</f>
        <v>0</v>
      </c>
      <c r="AJ373" s="41"/>
      <c r="AK373" s="41"/>
      <c r="AL373" s="153">
        <f t="shared" ref="AL373:AL393" si="78">AJ373+AK373</f>
        <v>0</v>
      </c>
      <c r="AM373" s="41">
        <f t="shared" si="65"/>
        <v>0</v>
      </c>
      <c r="AN373" s="41">
        <f t="shared" si="66"/>
        <v>0</v>
      </c>
      <c r="AO373" s="153">
        <f t="shared" ref="AO373:AO393" si="79">AM373+AN373</f>
        <v>0</v>
      </c>
      <c r="AP373" s="1113"/>
      <c r="AQ373" s="1113"/>
      <c r="AR373" s="1113"/>
    </row>
    <row r="374" spans="1:44">
      <c r="A374" s="427">
        <v>3</v>
      </c>
      <c r="B374" s="428" t="s">
        <v>21</v>
      </c>
      <c r="C374" s="153"/>
      <c r="D374" s="153"/>
      <c r="E374" s="153">
        <f t="shared" si="67"/>
        <v>0</v>
      </c>
      <c r="F374" s="153"/>
      <c r="G374" s="153"/>
      <c r="H374" s="153">
        <f t="shared" si="68"/>
        <v>0</v>
      </c>
      <c r="I374" s="153"/>
      <c r="J374" s="153"/>
      <c r="K374" s="153">
        <f t="shared" si="69"/>
        <v>0</v>
      </c>
      <c r="L374" s="153"/>
      <c r="M374" s="153"/>
      <c r="N374" s="153">
        <f t="shared" si="70"/>
        <v>0</v>
      </c>
      <c r="O374" s="153"/>
      <c r="P374" s="153"/>
      <c r="Q374" s="153">
        <f t="shared" si="71"/>
        <v>0</v>
      </c>
      <c r="R374" s="153"/>
      <c r="S374" s="153"/>
      <c r="T374" s="153">
        <f t="shared" si="72"/>
        <v>0</v>
      </c>
      <c r="U374" s="153"/>
      <c r="V374" s="153"/>
      <c r="W374" s="153">
        <f t="shared" si="73"/>
        <v>0</v>
      </c>
      <c r="X374" s="153"/>
      <c r="Y374" s="153"/>
      <c r="Z374" s="153">
        <f t="shared" si="74"/>
        <v>0</v>
      </c>
      <c r="AA374" s="153"/>
      <c r="AB374" s="153"/>
      <c r="AC374" s="153">
        <f t="shared" si="75"/>
        <v>0</v>
      </c>
      <c r="AD374" s="41"/>
      <c r="AE374" s="41"/>
      <c r="AF374" s="153">
        <f t="shared" si="76"/>
        <v>0</v>
      </c>
      <c r="AG374" s="41"/>
      <c r="AH374" s="41"/>
      <c r="AI374" s="153">
        <f t="shared" si="77"/>
        <v>0</v>
      </c>
      <c r="AJ374" s="41"/>
      <c r="AK374" s="41"/>
      <c r="AL374" s="153">
        <f t="shared" si="78"/>
        <v>0</v>
      </c>
      <c r="AM374" s="41">
        <f t="shared" si="65"/>
        <v>0</v>
      </c>
      <c r="AN374" s="41">
        <f t="shared" si="66"/>
        <v>0</v>
      </c>
      <c r="AO374" s="153">
        <f t="shared" si="79"/>
        <v>0</v>
      </c>
      <c r="AP374" s="1113"/>
      <c r="AQ374" s="1113"/>
      <c r="AR374" s="1113"/>
    </row>
    <row r="375" spans="1:44">
      <c r="A375" s="427">
        <v>4</v>
      </c>
      <c r="B375" s="428" t="s">
        <v>25</v>
      </c>
      <c r="C375" s="153"/>
      <c r="D375" s="153"/>
      <c r="E375" s="153">
        <f t="shared" si="67"/>
        <v>0</v>
      </c>
      <c r="F375" s="153"/>
      <c r="G375" s="153"/>
      <c r="H375" s="153">
        <f t="shared" si="68"/>
        <v>0</v>
      </c>
      <c r="I375" s="153"/>
      <c r="J375" s="153"/>
      <c r="K375" s="153">
        <f t="shared" si="69"/>
        <v>0</v>
      </c>
      <c r="L375" s="153"/>
      <c r="M375" s="153"/>
      <c r="N375" s="153">
        <f t="shared" si="70"/>
        <v>0</v>
      </c>
      <c r="O375" s="153"/>
      <c r="P375" s="153"/>
      <c r="Q375" s="153">
        <f t="shared" si="71"/>
        <v>0</v>
      </c>
      <c r="R375" s="153"/>
      <c r="S375" s="153"/>
      <c r="T375" s="153">
        <f t="shared" si="72"/>
        <v>0</v>
      </c>
      <c r="U375" s="153"/>
      <c r="V375" s="153"/>
      <c r="W375" s="153">
        <f t="shared" si="73"/>
        <v>0</v>
      </c>
      <c r="X375" s="153"/>
      <c r="Y375" s="153"/>
      <c r="Z375" s="153">
        <f t="shared" si="74"/>
        <v>0</v>
      </c>
      <c r="AA375" s="153"/>
      <c r="AB375" s="153"/>
      <c r="AC375" s="153">
        <f t="shared" si="75"/>
        <v>0</v>
      </c>
      <c r="AD375" s="41"/>
      <c r="AE375" s="41"/>
      <c r="AF375" s="153">
        <f t="shared" si="76"/>
        <v>0</v>
      </c>
      <c r="AG375" s="41"/>
      <c r="AH375" s="41"/>
      <c r="AI375" s="153">
        <f t="shared" si="77"/>
        <v>0</v>
      </c>
      <c r="AJ375" s="41"/>
      <c r="AK375" s="41"/>
      <c r="AL375" s="153">
        <f t="shared" si="78"/>
        <v>0</v>
      </c>
      <c r="AM375" s="41">
        <f t="shared" si="65"/>
        <v>0</v>
      </c>
      <c r="AN375" s="41">
        <f t="shared" si="66"/>
        <v>0</v>
      </c>
      <c r="AO375" s="153">
        <f t="shared" si="79"/>
        <v>0</v>
      </c>
      <c r="AP375" s="1113"/>
      <c r="AQ375" s="1113"/>
      <c r="AR375" s="1113"/>
    </row>
    <row r="376" spans="1:44">
      <c r="A376" s="427">
        <v>5</v>
      </c>
      <c r="B376" s="428" t="s">
        <v>27</v>
      </c>
      <c r="C376" s="153"/>
      <c r="D376" s="153"/>
      <c r="E376" s="153">
        <f t="shared" si="67"/>
        <v>0</v>
      </c>
      <c r="F376" s="153"/>
      <c r="G376" s="153"/>
      <c r="H376" s="153">
        <f t="shared" si="68"/>
        <v>0</v>
      </c>
      <c r="I376" s="153"/>
      <c r="J376" s="153"/>
      <c r="K376" s="153">
        <f t="shared" si="69"/>
        <v>0</v>
      </c>
      <c r="L376" s="153"/>
      <c r="M376" s="153"/>
      <c r="N376" s="153">
        <f t="shared" si="70"/>
        <v>0</v>
      </c>
      <c r="O376" s="153"/>
      <c r="P376" s="153"/>
      <c r="Q376" s="153">
        <f t="shared" si="71"/>
        <v>0</v>
      </c>
      <c r="R376" s="153"/>
      <c r="S376" s="153"/>
      <c r="T376" s="153">
        <f t="shared" si="72"/>
        <v>0</v>
      </c>
      <c r="U376" s="153"/>
      <c r="V376" s="153"/>
      <c r="W376" s="153">
        <f t="shared" si="73"/>
        <v>0</v>
      </c>
      <c r="X376" s="153"/>
      <c r="Y376" s="153"/>
      <c r="Z376" s="153">
        <f t="shared" si="74"/>
        <v>0</v>
      </c>
      <c r="AA376" s="153"/>
      <c r="AB376" s="153"/>
      <c r="AC376" s="153">
        <f t="shared" si="75"/>
        <v>0</v>
      </c>
      <c r="AD376" s="41"/>
      <c r="AE376" s="41"/>
      <c r="AF376" s="153">
        <f t="shared" si="76"/>
        <v>0</v>
      </c>
      <c r="AG376" s="41"/>
      <c r="AH376" s="41"/>
      <c r="AI376" s="153">
        <f t="shared" si="77"/>
        <v>0</v>
      </c>
      <c r="AJ376" s="41"/>
      <c r="AK376" s="41"/>
      <c r="AL376" s="153">
        <f t="shared" si="78"/>
        <v>0</v>
      </c>
      <c r="AM376" s="41">
        <f t="shared" si="65"/>
        <v>0</v>
      </c>
      <c r="AN376" s="41">
        <f t="shared" si="66"/>
        <v>0</v>
      </c>
      <c r="AO376" s="153">
        <f t="shared" si="79"/>
        <v>0</v>
      </c>
      <c r="AP376" s="1113"/>
      <c r="AQ376" s="1113"/>
      <c r="AR376" s="1113"/>
    </row>
    <row r="377" spans="1:44">
      <c r="A377" s="427">
        <v>6</v>
      </c>
      <c r="B377" s="428" t="s">
        <v>29</v>
      </c>
      <c r="C377" s="153"/>
      <c r="D377" s="153"/>
      <c r="E377" s="153">
        <f t="shared" si="67"/>
        <v>0</v>
      </c>
      <c r="F377" s="153"/>
      <c r="G377" s="153"/>
      <c r="H377" s="153">
        <f t="shared" si="68"/>
        <v>0</v>
      </c>
      <c r="I377" s="153"/>
      <c r="J377" s="153"/>
      <c r="K377" s="153">
        <f t="shared" si="69"/>
        <v>0</v>
      </c>
      <c r="L377" s="153"/>
      <c r="M377" s="153"/>
      <c r="N377" s="153">
        <f t="shared" si="70"/>
        <v>0</v>
      </c>
      <c r="O377" s="153"/>
      <c r="P377" s="153"/>
      <c r="Q377" s="153">
        <f t="shared" si="71"/>
        <v>0</v>
      </c>
      <c r="R377" s="153"/>
      <c r="S377" s="153"/>
      <c r="T377" s="153">
        <f t="shared" si="72"/>
        <v>0</v>
      </c>
      <c r="U377" s="153"/>
      <c r="V377" s="153"/>
      <c r="W377" s="153">
        <f t="shared" si="73"/>
        <v>0</v>
      </c>
      <c r="X377" s="153"/>
      <c r="Y377" s="153"/>
      <c r="Z377" s="153">
        <f t="shared" si="74"/>
        <v>0</v>
      </c>
      <c r="AA377" s="153"/>
      <c r="AB377" s="153"/>
      <c r="AC377" s="153">
        <f t="shared" si="75"/>
        <v>0</v>
      </c>
      <c r="AD377" s="41"/>
      <c r="AE377" s="41"/>
      <c r="AF377" s="153">
        <f t="shared" si="76"/>
        <v>0</v>
      </c>
      <c r="AG377" s="41"/>
      <c r="AH377" s="41"/>
      <c r="AI377" s="153">
        <f t="shared" si="77"/>
        <v>0</v>
      </c>
      <c r="AJ377" s="41"/>
      <c r="AK377" s="41"/>
      <c r="AL377" s="153">
        <f t="shared" si="78"/>
        <v>0</v>
      </c>
      <c r="AM377" s="41">
        <f t="shared" si="65"/>
        <v>0</v>
      </c>
      <c r="AN377" s="41">
        <f t="shared" si="66"/>
        <v>0</v>
      </c>
      <c r="AO377" s="153">
        <f t="shared" si="79"/>
        <v>0</v>
      </c>
      <c r="AP377" s="1113"/>
      <c r="AQ377" s="1113"/>
      <c r="AR377" s="1113"/>
    </row>
    <row r="378" spans="1:44">
      <c r="A378" s="427">
        <v>7</v>
      </c>
      <c r="B378" s="428" t="s">
        <v>141</v>
      </c>
      <c r="C378" s="153"/>
      <c r="D378" s="153"/>
      <c r="E378" s="153">
        <f t="shared" si="67"/>
        <v>0</v>
      </c>
      <c r="F378" s="153"/>
      <c r="G378" s="153"/>
      <c r="H378" s="153">
        <f t="shared" si="68"/>
        <v>0</v>
      </c>
      <c r="I378" s="153"/>
      <c r="J378" s="153"/>
      <c r="K378" s="153">
        <f t="shared" si="69"/>
        <v>0</v>
      </c>
      <c r="L378" s="153"/>
      <c r="M378" s="153"/>
      <c r="N378" s="153">
        <f t="shared" si="70"/>
        <v>0</v>
      </c>
      <c r="O378" s="153"/>
      <c r="P378" s="153"/>
      <c r="Q378" s="153">
        <f t="shared" si="71"/>
        <v>0</v>
      </c>
      <c r="R378" s="153"/>
      <c r="S378" s="153"/>
      <c r="T378" s="153">
        <f t="shared" si="72"/>
        <v>0</v>
      </c>
      <c r="U378" s="153"/>
      <c r="V378" s="153"/>
      <c r="W378" s="153">
        <f t="shared" si="73"/>
        <v>0</v>
      </c>
      <c r="X378" s="153"/>
      <c r="Y378" s="153"/>
      <c r="Z378" s="153">
        <f t="shared" si="74"/>
        <v>0</v>
      </c>
      <c r="AA378" s="153"/>
      <c r="AB378" s="153"/>
      <c r="AC378" s="153">
        <f t="shared" si="75"/>
        <v>0</v>
      </c>
      <c r="AD378" s="41"/>
      <c r="AE378" s="41"/>
      <c r="AF378" s="153">
        <f t="shared" si="76"/>
        <v>0</v>
      </c>
      <c r="AG378" s="41"/>
      <c r="AH378" s="41"/>
      <c r="AI378" s="153">
        <f t="shared" si="77"/>
        <v>0</v>
      </c>
      <c r="AJ378" s="41"/>
      <c r="AK378" s="41"/>
      <c r="AL378" s="153">
        <f t="shared" si="78"/>
        <v>0</v>
      </c>
      <c r="AM378" s="41">
        <f t="shared" si="65"/>
        <v>0</v>
      </c>
      <c r="AN378" s="41">
        <f t="shared" si="66"/>
        <v>0</v>
      </c>
      <c r="AO378" s="153">
        <f t="shared" si="79"/>
        <v>0</v>
      </c>
      <c r="AP378" s="1113"/>
      <c r="AQ378" s="1113"/>
      <c r="AR378" s="1113"/>
    </row>
    <row r="379" spans="1:44">
      <c r="A379" s="427">
        <v>8</v>
      </c>
      <c r="B379" s="428" t="s">
        <v>40</v>
      </c>
      <c r="C379" s="153"/>
      <c r="D379" s="153"/>
      <c r="E379" s="153">
        <f t="shared" si="67"/>
        <v>0</v>
      </c>
      <c r="F379" s="153"/>
      <c r="G379" s="153"/>
      <c r="H379" s="153">
        <f t="shared" si="68"/>
        <v>0</v>
      </c>
      <c r="I379" s="153"/>
      <c r="J379" s="153"/>
      <c r="K379" s="153">
        <f t="shared" si="69"/>
        <v>0</v>
      </c>
      <c r="L379" s="153"/>
      <c r="M379" s="153"/>
      <c r="N379" s="153">
        <f t="shared" si="70"/>
        <v>0</v>
      </c>
      <c r="O379" s="153"/>
      <c r="P379" s="153"/>
      <c r="Q379" s="153">
        <f t="shared" si="71"/>
        <v>0</v>
      </c>
      <c r="R379" s="153"/>
      <c r="S379" s="153"/>
      <c r="T379" s="153">
        <f t="shared" si="72"/>
        <v>0</v>
      </c>
      <c r="U379" s="153"/>
      <c r="V379" s="153"/>
      <c r="W379" s="153">
        <f t="shared" si="73"/>
        <v>0</v>
      </c>
      <c r="X379" s="153"/>
      <c r="Y379" s="153"/>
      <c r="Z379" s="153">
        <f t="shared" si="74"/>
        <v>0</v>
      </c>
      <c r="AA379" s="153"/>
      <c r="AB379" s="153"/>
      <c r="AC379" s="153">
        <f t="shared" si="75"/>
        <v>0</v>
      </c>
      <c r="AD379" s="41"/>
      <c r="AE379" s="41"/>
      <c r="AF379" s="153">
        <f t="shared" si="76"/>
        <v>0</v>
      </c>
      <c r="AG379" s="41"/>
      <c r="AH379" s="41"/>
      <c r="AI379" s="153">
        <f t="shared" si="77"/>
        <v>0</v>
      </c>
      <c r="AJ379" s="41"/>
      <c r="AK379" s="41"/>
      <c r="AL379" s="153">
        <f t="shared" si="78"/>
        <v>0</v>
      </c>
      <c r="AM379" s="41">
        <f t="shared" si="65"/>
        <v>0</v>
      </c>
      <c r="AN379" s="41">
        <f t="shared" si="66"/>
        <v>0</v>
      </c>
      <c r="AO379" s="153">
        <f t="shared" si="79"/>
        <v>0</v>
      </c>
      <c r="AP379" s="1113"/>
      <c r="AQ379" s="1113"/>
      <c r="AR379" s="1113"/>
    </row>
    <row r="380" spans="1:44">
      <c r="A380" s="427">
        <v>9</v>
      </c>
      <c r="B380" s="428" t="s">
        <v>44</v>
      </c>
      <c r="C380" s="153"/>
      <c r="D380" s="153"/>
      <c r="E380" s="153">
        <f t="shared" si="67"/>
        <v>0</v>
      </c>
      <c r="F380" s="153"/>
      <c r="G380" s="153"/>
      <c r="H380" s="153">
        <f t="shared" si="68"/>
        <v>0</v>
      </c>
      <c r="I380" s="153"/>
      <c r="J380" s="153"/>
      <c r="K380" s="153">
        <f t="shared" si="69"/>
        <v>0</v>
      </c>
      <c r="L380" s="153"/>
      <c r="M380" s="153"/>
      <c r="N380" s="153">
        <f t="shared" si="70"/>
        <v>0</v>
      </c>
      <c r="O380" s="153"/>
      <c r="P380" s="153"/>
      <c r="Q380" s="153">
        <f t="shared" si="71"/>
        <v>0</v>
      </c>
      <c r="R380" s="153"/>
      <c r="S380" s="153"/>
      <c r="T380" s="153">
        <f t="shared" si="72"/>
        <v>0</v>
      </c>
      <c r="U380" s="153"/>
      <c r="V380" s="153"/>
      <c r="W380" s="153">
        <f t="shared" si="73"/>
        <v>0</v>
      </c>
      <c r="X380" s="153"/>
      <c r="Y380" s="153"/>
      <c r="Z380" s="153">
        <f t="shared" si="74"/>
        <v>0</v>
      </c>
      <c r="AA380" s="153"/>
      <c r="AB380" s="153"/>
      <c r="AC380" s="153">
        <f t="shared" si="75"/>
        <v>0</v>
      </c>
      <c r="AD380" s="41"/>
      <c r="AE380" s="41"/>
      <c r="AF380" s="153">
        <f t="shared" si="76"/>
        <v>0</v>
      </c>
      <c r="AG380" s="41"/>
      <c r="AH380" s="41"/>
      <c r="AI380" s="153">
        <f t="shared" si="77"/>
        <v>0</v>
      </c>
      <c r="AJ380" s="41"/>
      <c r="AK380" s="41"/>
      <c r="AL380" s="153">
        <f t="shared" si="78"/>
        <v>0</v>
      </c>
      <c r="AM380" s="41">
        <f t="shared" si="65"/>
        <v>0</v>
      </c>
      <c r="AN380" s="41">
        <f t="shared" si="66"/>
        <v>0</v>
      </c>
      <c r="AO380" s="153">
        <f t="shared" si="79"/>
        <v>0</v>
      </c>
      <c r="AP380" s="1113"/>
      <c r="AQ380" s="1113"/>
      <c r="AR380" s="1113"/>
    </row>
    <row r="381" spans="1:44">
      <c r="A381" s="427">
        <v>10</v>
      </c>
      <c r="B381" s="428" t="s">
        <v>51</v>
      </c>
      <c r="C381" s="153"/>
      <c r="D381" s="153"/>
      <c r="E381" s="153">
        <f t="shared" si="67"/>
        <v>0</v>
      </c>
      <c r="F381" s="153"/>
      <c r="G381" s="153"/>
      <c r="H381" s="153">
        <f t="shared" si="68"/>
        <v>0</v>
      </c>
      <c r="I381" s="153"/>
      <c r="J381" s="153"/>
      <c r="K381" s="153">
        <f t="shared" si="69"/>
        <v>0</v>
      </c>
      <c r="L381" s="153"/>
      <c r="M381" s="153"/>
      <c r="N381" s="153">
        <f t="shared" si="70"/>
        <v>0</v>
      </c>
      <c r="O381" s="153"/>
      <c r="P381" s="153"/>
      <c r="Q381" s="153">
        <f t="shared" si="71"/>
        <v>0</v>
      </c>
      <c r="R381" s="153"/>
      <c r="S381" s="153"/>
      <c r="T381" s="153">
        <f t="shared" si="72"/>
        <v>0</v>
      </c>
      <c r="U381" s="153"/>
      <c r="V381" s="153"/>
      <c r="W381" s="153">
        <f t="shared" si="73"/>
        <v>0</v>
      </c>
      <c r="X381" s="153"/>
      <c r="Y381" s="153"/>
      <c r="Z381" s="153">
        <f t="shared" si="74"/>
        <v>0</v>
      </c>
      <c r="AA381" s="153"/>
      <c r="AB381" s="153"/>
      <c r="AC381" s="153">
        <f t="shared" si="75"/>
        <v>0</v>
      </c>
      <c r="AD381" s="41"/>
      <c r="AE381" s="41"/>
      <c r="AF381" s="153">
        <f t="shared" si="76"/>
        <v>0</v>
      </c>
      <c r="AG381" s="41"/>
      <c r="AH381" s="41"/>
      <c r="AI381" s="153">
        <f t="shared" si="77"/>
        <v>0</v>
      </c>
      <c r="AJ381" s="41"/>
      <c r="AK381" s="41"/>
      <c r="AL381" s="153">
        <f t="shared" si="78"/>
        <v>0</v>
      </c>
      <c r="AM381" s="41">
        <f t="shared" si="65"/>
        <v>0</v>
      </c>
      <c r="AN381" s="41">
        <f t="shared" si="66"/>
        <v>0</v>
      </c>
      <c r="AO381" s="153">
        <f t="shared" si="79"/>
        <v>0</v>
      </c>
      <c r="AP381" s="1113"/>
      <c r="AQ381" s="1113"/>
      <c r="AR381" s="1113"/>
    </row>
    <row r="382" spans="1:44">
      <c r="A382" s="427">
        <v>11</v>
      </c>
      <c r="B382" s="428" t="s">
        <v>57</v>
      </c>
      <c r="C382" s="153"/>
      <c r="D382" s="153"/>
      <c r="E382" s="153">
        <f t="shared" si="67"/>
        <v>0</v>
      </c>
      <c r="F382" s="153"/>
      <c r="G382" s="153"/>
      <c r="H382" s="153">
        <f t="shared" si="68"/>
        <v>0</v>
      </c>
      <c r="I382" s="153"/>
      <c r="J382" s="153"/>
      <c r="K382" s="153">
        <f t="shared" si="69"/>
        <v>0</v>
      </c>
      <c r="L382" s="153"/>
      <c r="M382" s="153"/>
      <c r="N382" s="153">
        <f t="shared" si="70"/>
        <v>0</v>
      </c>
      <c r="O382" s="153"/>
      <c r="P382" s="153"/>
      <c r="Q382" s="153">
        <f t="shared" si="71"/>
        <v>0</v>
      </c>
      <c r="R382" s="153"/>
      <c r="S382" s="153"/>
      <c r="T382" s="153">
        <f t="shared" si="72"/>
        <v>0</v>
      </c>
      <c r="U382" s="153"/>
      <c r="V382" s="153"/>
      <c r="W382" s="153">
        <f t="shared" si="73"/>
        <v>0</v>
      </c>
      <c r="X382" s="153"/>
      <c r="Y382" s="153"/>
      <c r="Z382" s="153">
        <f t="shared" si="74"/>
        <v>0</v>
      </c>
      <c r="AA382" s="153"/>
      <c r="AB382" s="153"/>
      <c r="AC382" s="153">
        <f t="shared" si="75"/>
        <v>0</v>
      </c>
      <c r="AD382" s="41"/>
      <c r="AE382" s="41"/>
      <c r="AF382" s="153">
        <f t="shared" si="76"/>
        <v>0</v>
      </c>
      <c r="AG382" s="41"/>
      <c r="AH382" s="41"/>
      <c r="AI382" s="153">
        <f t="shared" si="77"/>
        <v>0</v>
      </c>
      <c r="AJ382" s="41"/>
      <c r="AK382" s="41"/>
      <c r="AL382" s="153">
        <f t="shared" si="78"/>
        <v>0</v>
      </c>
      <c r="AM382" s="41">
        <f t="shared" si="65"/>
        <v>0</v>
      </c>
      <c r="AN382" s="41">
        <f t="shared" si="66"/>
        <v>0</v>
      </c>
      <c r="AO382" s="153">
        <f t="shared" si="79"/>
        <v>0</v>
      </c>
      <c r="AP382" s="1113"/>
      <c r="AQ382" s="1113"/>
      <c r="AR382" s="1113"/>
    </row>
    <row r="383" spans="1:44">
      <c r="A383" s="427">
        <v>12</v>
      </c>
      <c r="B383" s="428" t="s">
        <v>61</v>
      </c>
      <c r="C383" s="153"/>
      <c r="D383" s="153"/>
      <c r="E383" s="153">
        <f t="shared" si="67"/>
        <v>0</v>
      </c>
      <c r="F383" s="153"/>
      <c r="G383" s="153"/>
      <c r="H383" s="153">
        <f t="shared" si="68"/>
        <v>0</v>
      </c>
      <c r="I383" s="153"/>
      <c r="J383" s="153"/>
      <c r="K383" s="153">
        <f t="shared" si="69"/>
        <v>0</v>
      </c>
      <c r="L383" s="153"/>
      <c r="M383" s="153"/>
      <c r="N383" s="153">
        <f t="shared" si="70"/>
        <v>0</v>
      </c>
      <c r="O383" s="153"/>
      <c r="P383" s="153"/>
      <c r="Q383" s="153">
        <f t="shared" si="71"/>
        <v>0</v>
      </c>
      <c r="R383" s="153"/>
      <c r="S383" s="153"/>
      <c r="T383" s="153">
        <f t="shared" si="72"/>
        <v>0</v>
      </c>
      <c r="U383" s="153"/>
      <c r="V383" s="153"/>
      <c r="W383" s="153">
        <f t="shared" si="73"/>
        <v>0</v>
      </c>
      <c r="X383" s="153"/>
      <c r="Y383" s="153"/>
      <c r="Z383" s="153">
        <f t="shared" si="74"/>
        <v>0</v>
      </c>
      <c r="AA383" s="153"/>
      <c r="AB383" s="153"/>
      <c r="AC383" s="153">
        <f t="shared" si="75"/>
        <v>0</v>
      </c>
      <c r="AD383" s="41"/>
      <c r="AE383" s="41"/>
      <c r="AF383" s="153">
        <f t="shared" si="76"/>
        <v>0</v>
      </c>
      <c r="AG383" s="41"/>
      <c r="AH383" s="41"/>
      <c r="AI383" s="153">
        <f t="shared" si="77"/>
        <v>0</v>
      </c>
      <c r="AJ383" s="41"/>
      <c r="AK383" s="41"/>
      <c r="AL383" s="153">
        <f t="shared" si="78"/>
        <v>0</v>
      </c>
      <c r="AM383" s="41">
        <f t="shared" si="65"/>
        <v>0</v>
      </c>
      <c r="AN383" s="41">
        <f t="shared" si="66"/>
        <v>0</v>
      </c>
      <c r="AO383" s="153">
        <f t="shared" si="79"/>
        <v>0</v>
      </c>
      <c r="AP383" s="1113"/>
      <c r="AQ383" s="1113"/>
      <c r="AR383" s="1113"/>
    </row>
    <row r="384" spans="1:44">
      <c r="A384" s="427">
        <v>13</v>
      </c>
      <c r="B384" s="428" t="s">
        <v>62</v>
      </c>
      <c r="C384" s="153"/>
      <c r="D384" s="153"/>
      <c r="E384" s="153">
        <f t="shared" si="67"/>
        <v>0</v>
      </c>
      <c r="F384" s="153"/>
      <c r="G384" s="153"/>
      <c r="H384" s="153">
        <f t="shared" si="68"/>
        <v>0</v>
      </c>
      <c r="I384" s="153"/>
      <c r="J384" s="153"/>
      <c r="K384" s="153">
        <f t="shared" si="69"/>
        <v>0</v>
      </c>
      <c r="L384" s="153"/>
      <c r="M384" s="153"/>
      <c r="N384" s="153">
        <f t="shared" si="70"/>
        <v>0</v>
      </c>
      <c r="O384" s="153"/>
      <c r="P384" s="153"/>
      <c r="Q384" s="153">
        <f t="shared" si="71"/>
        <v>0</v>
      </c>
      <c r="R384" s="153"/>
      <c r="S384" s="153"/>
      <c r="T384" s="153">
        <f t="shared" si="72"/>
        <v>0</v>
      </c>
      <c r="U384" s="153"/>
      <c r="V384" s="153"/>
      <c r="W384" s="153">
        <f t="shared" si="73"/>
        <v>0</v>
      </c>
      <c r="X384" s="153"/>
      <c r="Y384" s="153"/>
      <c r="Z384" s="153">
        <f t="shared" si="74"/>
        <v>0</v>
      </c>
      <c r="AA384" s="153"/>
      <c r="AB384" s="153"/>
      <c r="AC384" s="153">
        <f t="shared" si="75"/>
        <v>0</v>
      </c>
      <c r="AD384" s="41"/>
      <c r="AE384" s="41"/>
      <c r="AF384" s="153">
        <f t="shared" si="76"/>
        <v>0</v>
      </c>
      <c r="AG384" s="41"/>
      <c r="AH384" s="41"/>
      <c r="AI384" s="153">
        <f t="shared" si="77"/>
        <v>0</v>
      </c>
      <c r="AJ384" s="41"/>
      <c r="AK384" s="41"/>
      <c r="AL384" s="153">
        <f t="shared" si="78"/>
        <v>0</v>
      </c>
      <c r="AM384" s="41">
        <f t="shared" si="65"/>
        <v>0</v>
      </c>
      <c r="AN384" s="41">
        <f t="shared" si="66"/>
        <v>0</v>
      </c>
      <c r="AO384" s="153">
        <f t="shared" si="79"/>
        <v>0</v>
      </c>
      <c r="AP384" s="1113"/>
      <c r="AQ384" s="1113"/>
      <c r="AR384" s="1113"/>
    </row>
    <row r="385" spans="1:44">
      <c r="A385" s="427">
        <v>14</v>
      </c>
      <c r="B385" s="428" t="s">
        <v>69</v>
      </c>
      <c r="C385" s="153"/>
      <c r="D385" s="153"/>
      <c r="E385" s="153">
        <f t="shared" si="67"/>
        <v>0</v>
      </c>
      <c r="F385" s="153"/>
      <c r="G385" s="153"/>
      <c r="H385" s="153">
        <f t="shared" si="68"/>
        <v>0</v>
      </c>
      <c r="I385" s="153"/>
      <c r="J385" s="153"/>
      <c r="K385" s="153">
        <f t="shared" si="69"/>
        <v>0</v>
      </c>
      <c r="L385" s="153"/>
      <c r="M385" s="153"/>
      <c r="N385" s="153">
        <f t="shared" si="70"/>
        <v>0</v>
      </c>
      <c r="O385" s="153"/>
      <c r="P385" s="153"/>
      <c r="Q385" s="153">
        <f t="shared" si="71"/>
        <v>0</v>
      </c>
      <c r="R385" s="153"/>
      <c r="S385" s="153"/>
      <c r="T385" s="153">
        <f t="shared" si="72"/>
        <v>0</v>
      </c>
      <c r="U385" s="153"/>
      <c r="V385" s="153"/>
      <c r="W385" s="153">
        <f t="shared" si="73"/>
        <v>0</v>
      </c>
      <c r="X385" s="153"/>
      <c r="Y385" s="153"/>
      <c r="Z385" s="153">
        <f t="shared" si="74"/>
        <v>0</v>
      </c>
      <c r="AA385" s="153"/>
      <c r="AB385" s="153"/>
      <c r="AC385" s="153">
        <f t="shared" si="75"/>
        <v>0</v>
      </c>
      <c r="AD385" s="41"/>
      <c r="AE385" s="41"/>
      <c r="AF385" s="153">
        <f t="shared" si="76"/>
        <v>0</v>
      </c>
      <c r="AG385" s="41"/>
      <c r="AH385" s="41"/>
      <c r="AI385" s="153">
        <f t="shared" si="77"/>
        <v>0</v>
      </c>
      <c r="AJ385" s="41"/>
      <c r="AK385" s="41"/>
      <c r="AL385" s="153">
        <f t="shared" si="78"/>
        <v>0</v>
      </c>
      <c r="AM385" s="41">
        <f t="shared" si="65"/>
        <v>0</v>
      </c>
      <c r="AN385" s="41">
        <f t="shared" si="66"/>
        <v>0</v>
      </c>
      <c r="AO385" s="153">
        <f t="shared" si="79"/>
        <v>0</v>
      </c>
      <c r="AP385" s="1113"/>
      <c r="AQ385" s="1113"/>
      <c r="AR385" s="1113"/>
    </row>
    <row r="386" spans="1:44">
      <c r="A386" s="427">
        <v>15</v>
      </c>
      <c r="B386" s="428" t="s">
        <v>781</v>
      </c>
      <c r="C386" s="153"/>
      <c r="D386" s="153"/>
      <c r="E386" s="153">
        <f t="shared" si="67"/>
        <v>0</v>
      </c>
      <c r="F386" s="153"/>
      <c r="G386" s="153"/>
      <c r="H386" s="153">
        <f t="shared" si="68"/>
        <v>0</v>
      </c>
      <c r="I386" s="153"/>
      <c r="J386" s="153"/>
      <c r="K386" s="153">
        <f t="shared" si="69"/>
        <v>0</v>
      </c>
      <c r="L386" s="153"/>
      <c r="M386" s="153"/>
      <c r="N386" s="153">
        <f t="shared" si="70"/>
        <v>0</v>
      </c>
      <c r="O386" s="153"/>
      <c r="P386" s="153"/>
      <c r="Q386" s="153">
        <f t="shared" si="71"/>
        <v>0</v>
      </c>
      <c r="R386" s="153"/>
      <c r="S386" s="153"/>
      <c r="T386" s="153">
        <f t="shared" si="72"/>
        <v>0</v>
      </c>
      <c r="U386" s="153"/>
      <c r="V386" s="153"/>
      <c r="W386" s="153">
        <f t="shared" si="73"/>
        <v>0</v>
      </c>
      <c r="X386" s="153"/>
      <c r="Y386" s="153"/>
      <c r="Z386" s="153">
        <f t="shared" si="74"/>
        <v>0</v>
      </c>
      <c r="AA386" s="153"/>
      <c r="AB386" s="153"/>
      <c r="AC386" s="153">
        <f t="shared" si="75"/>
        <v>0</v>
      </c>
      <c r="AD386" s="41"/>
      <c r="AE386" s="41"/>
      <c r="AF386" s="153">
        <f t="shared" si="76"/>
        <v>0</v>
      </c>
      <c r="AG386" s="41"/>
      <c r="AH386" s="41"/>
      <c r="AI386" s="153">
        <f t="shared" si="77"/>
        <v>0</v>
      </c>
      <c r="AJ386" s="41"/>
      <c r="AK386" s="41"/>
      <c r="AL386" s="153">
        <f t="shared" si="78"/>
        <v>0</v>
      </c>
      <c r="AM386" s="41">
        <f t="shared" si="65"/>
        <v>0</v>
      </c>
      <c r="AN386" s="41">
        <f t="shared" si="66"/>
        <v>0</v>
      </c>
      <c r="AO386" s="153">
        <f t="shared" si="79"/>
        <v>0</v>
      </c>
      <c r="AP386" s="1113"/>
      <c r="AQ386" s="1113"/>
      <c r="AR386" s="1113"/>
    </row>
    <row r="387" spans="1:44">
      <c r="A387" s="427">
        <v>16</v>
      </c>
      <c r="B387" s="428" t="s">
        <v>72</v>
      </c>
      <c r="C387" s="153"/>
      <c r="D387" s="153"/>
      <c r="E387" s="153">
        <f t="shared" si="67"/>
        <v>0</v>
      </c>
      <c r="F387" s="153"/>
      <c r="G387" s="153"/>
      <c r="H387" s="153">
        <f t="shared" si="68"/>
        <v>0</v>
      </c>
      <c r="I387" s="153"/>
      <c r="J387" s="153"/>
      <c r="K387" s="153">
        <f t="shared" si="69"/>
        <v>0</v>
      </c>
      <c r="L387" s="153"/>
      <c r="M387" s="153"/>
      <c r="N387" s="153">
        <f t="shared" si="70"/>
        <v>0</v>
      </c>
      <c r="O387" s="153"/>
      <c r="P387" s="153"/>
      <c r="Q387" s="153">
        <f t="shared" si="71"/>
        <v>0</v>
      </c>
      <c r="R387" s="153"/>
      <c r="S387" s="153"/>
      <c r="T387" s="153">
        <f t="shared" si="72"/>
        <v>0</v>
      </c>
      <c r="U387" s="153"/>
      <c r="V387" s="153"/>
      <c r="W387" s="153">
        <f t="shared" si="73"/>
        <v>0</v>
      </c>
      <c r="X387" s="153"/>
      <c r="Y387" s="153"/>
      <c r="Z387" s="153">
        <f t="shared" si="74"/>
        <v>0</v>
      </c>
      <c r="AA387" s="153"/>
      <c r="AB387" s="153"/>
      <c r="AC387" s="153">
        <f t="shared" si="75"/>
        <v>0</v>
      </c>
      <c r="AD387" s="41"/>
      <c r="AE387" s="41"/>
      <c r="AF387" s="153">
        <f t="shared" si="76"/>
        <v>0</v>
      </c>
      <c r="AG387" s="41"/>
      <c r="AH387" s="41"/>
      <c r="AI387" s="153">
        <f t="shared" si="77"/>
        <v>0</v>
      </c>
      <c r="AJ387" s="41"/>
      <c r="AK387" s="41"/>
      <c r="AL387" s="153">
        <f t="shared" si="78"/>
        <v>0</v>
      </c>
      <c r="AM387" s="41">
        <f t="shared" si="65"/>
        <v>0</v>
      </c>
      <c r="AN387" s="41">
        <f t="shared" si="66"/>
        <v>0</v>
      </c>
      <c r="AO387" s="153">
        <f t="shared" si="79"/>
        <v>0</v>
      </c>
      <c r="AP387" s="1113"/>
      <c r="AQ387" s="1113"/>
      <c r="AR387" s="1113"/>
    </row>
    <row r="388" spans="1:44">
      <c r="A388" s="427">
        <v>17</v>
      </c>
      <c r="B388" s="428" t="s">
        <v>74</v>
      </c>
      <c r="C388" s="153"/>
      <c r="D388" s="153"/>
      <c r="E388" s="153">
        <f t="shared" si="67"/>
        <v>0</v>
      </c>
      <c r="F388" s="153"/>
      <c r="G388" s="153"/>
      <c r="H388" s="153">
        <f t="shared" si="68"/>
        <v>0</v>
      </c>
      <c r="I388" s="153"/>
      <c r="J388" s="153"/>
      <c r="K388" s="153">
        <f t="shared" si="69"/>
        <v>0</v>
      </c>
      <c r="L388" s="153"/>
      <c r="M388" s="153"/>
      <c r="N388" s="153">
        <f t="shared" si="70"/>
        <v>0</v>
      </c>
      <c r="O388" s="153"/>
      <c r="P388" s="153"/>
      <c r="Q388" s="153">
        <f t="shared" si="71"/>
        <v>0</v>
      </c>
      <c r="R388" s="153"/>
      <c r="S388" s="153"/>
      <c r="T388" s="153">
        <f t="shared" si="72"/>
        <v>0</v>
      </c>
      <c r="U388" s="153"/>
      <c r="V388" s="153"/>
      <c r="W388" s="153">
        <f t="shared" si="73"/>
        <v>0</v>
      </c>
      <c r="X388" s="153"/>
      <c r="Y388" s="153"/>
      <c r="Z388" s="153">
        <f t="shared" si="74"/>
        <v>0</v>
      </c>
      <c r="AA388" s="153"/>
      <c r="AB388" s="153"/>
      <c r="AC388" s="153">
        <f t="shared" si="75"/>
        <v>0</v>
      </c>
      <c r="AD388" s="41"/>
      <c r="AE388" s="41"/>
      <c r="AF388" s="153">
        <f t="shared" si="76"/>
        <v>0</v>
      </c>
      <c r="AG388" s="41"/>
      <c r="AH388" s="41"/>
      <c r="AI388" s="153">
        <f t="shared" si="77"/>
        <v>0</v>
      </c>
      <c r="AJ388" s="41"/>
      <c r="AK388" s="41"/>
      <c r="AL388" s="153">
        <f t="shared" si="78"/>
        <v>0</v>
      </c>
      <c r="AM388" s="41">
        <f t="shared" si="65"/>
        <v>0</v>
      </c>
      <c r="AN388" s="41">
        <f t="shared" si="66"/>
        <v>0</v>
      </c>
      <c r="AO388" s="153">
        <f t="shared" si="79"/>
        <v>0</v>
      </c>
      <c r="AP388" s="1113"/>
      <c r="AQ388" s="1113"/>
      <c r="AR388" s="1113"/>
    </row>
    <row r="389" spans="1:44">
      <c r="A389" s="427">
        <v>18</v>
      </c>
      <c r="B389" s="429" t="s">
        <v>160</v>
      </c>
      <c r="C389" s="153"/>
      <c r="D389" s="153"/>
      <c r="E389" s="153">
        <f t="shared" si="67"/>
        <v>0</v>
      </c>
      <c r="F389" s="153"/>
      <c r="G389" s="153"/>
      <c r="H389" s="153">
        <f t="shared" si="68"/>
        <v>0</v>
      </c>
      <c r="I389" s="153"/>
      <c r="J389" s="153"/>
      <c r="K389" s="153">
        <f t="shared" si="69"/>
        <v>0</v>
      </c>
      <c r="L389" s="153"/>
      <c r="M389" s="153"/>
      <c r="N389" s="153">
        <f t="shared" si="70"/>
        <v>0</v>
      </c>
      <c r="O389" s="153"/>
      <c r="P389" s="153"/>
      <c r="Q389" s="153">
        <f t="shared" si="71"/>
        <v>0</v>
      </c>
      <c r="R389" s="153"/>
      <c r="S389" s="153"/>
      <c r="T389" s="153">
        <f t="shared" si="72"/>
        <v>0</v>
      </c>
      <c r="U389" s="153"/>
      <c r="V389" s="153"/>
      <c r="W389" s="153">
        <f t="shared" si="73"/>
        <v>0</v>
      </c>
      <c r="X389" s="153"/>
      <c r="Y389" s="153"/>
      <c r="Z389" s="153">
        <f t="shared" si="74"/>
        <v>0</v>
      </c>
      <c r="AA389" s="153"/>
      <c r="AB389" s="153"/>
      <c r="AC389" s="153">
        <f t="shared" si="75"/>
        <v>0</v>
      </c>
      <c r="AD389" s="41"/>
      <c r="AE389" s="41"/>
      <c r="AF389" s="153">
        <f t="shared" si="76"/>
        <v>0</v>
      </c>
      <c r="AG389" s="41"/>
      <c r="AH389" s="41"/>
      <c r="AI389" s="153">
        <f t="shared" si="77"/>
        <v>0</v>
      </c>
      <c r="AJ389" s="41"/>
      <c r="AK389" s="41"/>
      <c r="AL389" s="153">
        <f t="shared" si="78"/>
        <v>0</v>
      </c>
      <c r="AM389" s="41">
        <f t="shared" si="65"/>
        <v>0</v>
      </c>
      <c r="AN389" s="41">
        <f t="shared" si="66"/>
        <v>0</v>
      </c>
      <c r="AO389" s="153">
        <f t="shared" si="79"/>
        <v>0</v>
      </c>
      <c r="AP389" s="1113"/>
      <c r="AQ389" s="1113"/>
      <c r="AR389" s="1113"/>
    </row>
    <row r="390" spans="1:44">
      <c r="A390" s="427">
        <v>19</v>
      </c>
      <c r="B390" s="428" t="s">
        <v>85</v>
      </c>
      <c r="C390" s="153"/>
      <c r="D390" s="153"/>
      <c r="E390" s="153">
        <f t="shared" si="67"/>
        <v>0</v>
      </c>
      <c r="F390" s="153"/>
      <c r="G390" s="153"/>
      <c r="H390" s="153">
        <f t="shared" si="68"/>
        <v>0</v>
      </c>
      <c r="I390" s="153"/>
      <c r="J390" s="153"/>
      <c r="K390" s="153">
        <f t="shared" si="69"/>
        <v>0</v>
      </c>
      <c r="L390" s="153"/>
      <c r="M390" s="153"/>
      <c r="N390" s="153">
        <f t="shared" si="70"/>
        <v>0</v>
      </c>
      <c r="O390" s="153"/>
      <c r="P390" s="153"/>
      <c r="Q390" s="153">
        <f t="shared" si="71"/>
        <v>0</v>
      </c>
      <c r="R390" s="153"/>
      <c r="S390" s="153"/>
      <c r="T390" s="153">
        <f t="shared" si="72"/>
        <v>0</v>
      </c>
      <c r="U390" s="153"/>
      <c r="V390" s="153"/>
      <c r="W390" s="153">
        <f t="shared" si="73"/>
        <v>0</v>
      </c>
      <c r="X390" s="153"/>
      <c r="Y390" s="153"/>
      <c r="Z390" s="153">
        <f t="shared" si="74"/>
        <v>0</v>
      </c>
      <c r="AA390" s="153"/>
      <c r="AB390" s="153"/>
      <c r="AC390" s="153">
        <f t="shared" si="75"/>
        <v>0</v>
      </c>
      <c r="AD390" s="41"/>
      <c r="AE390" s="41"/>
      <c r="AF390" s="153">
        <f t="shared" si="76"/>
        <v>0</v>
      </c>
      <c r="AG390" s="41"/>
      <c r="AH390" s="41"/>
      <c r="AI390" s="153">
        <f t="shared" si="77"/>
        <v>0</v>
      </c>
      <c r="AJ390" s="41"/>
      <c r="AK390" s="41"/>
      <c r="AL390" s="153">
        <f t="shared" si="78"/>
        <v>0</v>
      </c>
      <c r="AM390" s="41">
        <f t="shared" si="65"/>
        <v>0</v>
      </c>
      <c r="AN390" s="41">
        <f t="shared" si="66"/>
        <v>0</v>
      </c>
      <c r="AO390" s="153">
        <f t="shared" si="79"/>
        <v>0</v>
      </c>
      <c r="AP390" s="1113"/>
      <c r="AQ390" s="1113"/>
      <c r="AR390" s="1113"/>
    </row>
    <row r="391" spans="1:44">
      <c r="A391" s="427">
        <v>20</v>
      </c>
      <c r="B391" s="428" t="s">
        <v>142</v>
      </c>
      <c r="C391" s="153"/>
      <c r="D391" s="153"/>
      <c r="E391" s="153">
        <f t="shared" si="67"/>
        <v>0</v>
      </c>
      <c r="F391" s="153"/>
      <c r="G391" s="153"/>
      <c r="H391" s="153">
        <f t="shared" si="68"/>
        <v>0</v>
      </c>
      <c r="I391" s="153"/>
      <c r="J391" s="153"/>
      <c r="K391" s="153">
        <f t="shared" si="69"/>
        <v>0</v>
      </c>
      <c r="L391" s="153"/>
      <c r="M391" s="153"/>
      <c r="N391" s="153">
        <f t="shared" si="70"/>
        <v>0</v>
      </c>
      <c r="O391" s="153"/>
      <c r="P391" s="153"/>
      <c r="Q391" s="153">
        <f t="shared" si="71"/>
        <v>0</v>
      </c>
      <c r="R391" s="153"/>
      <c r="S391" s="153"/>
      <c r="T391" s="153">
        <f t="shared" si="72"/>
        <v>0</v>
      </c>
      <c r="U391" s="153"/>
      <c r="V391" s="153"/>
      <c r="W391" s="153">
        <f t="shared" si="73"/>
        <v>0</v>
      </c>
      <c r="X391" s="153"/>
      <c r="Y391" s="153"/>
      <c r="Z391" s="153">
        <f t="shared" si="74"/>
        <v>0</v>
      </c>
      <c r="AA391" s="153"/>
      <c r="AB391" s="153"/>
      <c r="AC391" s="153">
        <f t="shared" si="75"/>
        <v>0</v>
      </c>
      <c r="AD391" s="41"/>
      <c r="AE391" s="41"/>
      <c r="AF391" s="153">
        <f t="shared" si="76"/>
        <v>0</v>
      </c>
      <c r="AG391" s="41"/>
      <c r="AH391" s="41"/>
      <c r="AI391" s="153">
        <f t="shared" si="77"/>
        <v>0</v>
      </c>
      <c r="AJ391" s="41"/>
      <c r="AK391" s="41"/>
      <c r="AL391" s="153">
        <f t="shared" si="78"/>
        <v>0</v>
      </c>
      <c r="AM391" s="41">
        <f t="shared" si="65"/>
        <v>0</v>
      </c>
      <c r="AN391" s="41">
        <f t="shared" si="66"/>
        <v>0</v>
      </c>
      <c r="AO391" s="153">
        <f t="shared" si="79"/>
        <v>0</v>
      </c>
      <c r="AP391" s="1113"/>
      <c r="AQ391" s="1113"/>
      <c r="AR391" s="1113"/>
    </row>
    <row r="392" spans="1:44">
      <c r="A392" s="427">
        <v>21</v>
      </c>
      <c r="B392" s="429" t="s">
        <v>143</v>
      </c>
      <c r="C392" s="153"/>
      <c r="D392" s="153"/>
      <c r="E392" s="153">
        <f t="shared" si="67"/>
        <v>0</v>
      </c>
      <c r="F392" s="153"/>
      <c r="G392" s="153"/>
      <c r="H392" s="153">
        <f t="shared" si="68"/>
        <v>0</v>
      </c>
      <c r="I392" s="153"/>
      <c r="J392" s="153"/>
      <c r="K392" s="153">
        <f t="shared" si="69"/>
        <v>0</v>
      </c>
      <c r="L392" s="153"/>
      <c r="M392" s="153"/>
      <c r="N392" s="153">
        <f t="shared" si="70"/>
        <v>0</v>
      </c>
      <c r="O392" s="153"/>
      <c r="P392" s="153"/>
      <c r="Q392" s="153">
        <f t="shared" si="71"/>
        <v>0</v>
      </c>
      <c r="R392" s="153"/>
      <c r="S392" s="153"/>
      <c r="T392" s="153">
        <f t="shared" si="72"/>
        <v>0</v>
      </c>
      <c r="U392" s="153"/>
      <c r="V392" s="153"/>
      <c r="W392" s="153">
        <f t="shared" si="73"/>
        <v>0</v>
      </c>
      <c r="X392" s="153"/>
      <c r="Y392" s="153"/>
      <c r="Z392" s="153">
        <f t="shared" si="74"/>
        <v>0</v>
      </c>
      <c r="AA392" s="153"/>
      <c r="AB392" s="153"/>
      <c r="AC392" s="153">
        <f t="shared" si="75"/>
        <v>0</v>
      </c>
      <c r="AD392" s="41"/>
      <c r="AE392" s="41"/>
      <c r="AF392" s="153">
        <f t="shared" si="76"/>
        <v>0</v>
      </c>
      <c r="AG392" s="41"/>
      <c r="AH392" s="41"/>
      <c r="AI392" s="153">
        <f t="shared" si="77"/>
        <v>0</v>
      </c>
      <c r="AJ392" s="41"/>
      <c r="AK392" s="41"/>
      <c r="AL392" s="153">
        <f t="shared" si="78"/>
        <v>0</v>
      </c>
      <c r="AM392" s="41">
        <f t="shared" si="65"/>
        <v>0</v>
      </c>
      <c r="AN392" s="41">
        <f t="shared" si="66"/>
        <v>0</v>
      </c>
      <c r="AO392" s="153">
        <f t="shared" si="79"/>
        <v>0</v>
      </c>
      <c r="AP392" s="1113"/>
      <c r="AQ392" s="1113"/>
      <c r="AR392" s="1113"/>
    </row>
    <row r="393" spans="1:44">
      <c r="A393" s="427">
        <v>22</v>
      </c>
      <c r="B393" s="428" t="s">
        <v>144</v>
      </c>
      <c r="C393" s="153"/>
      <c r="D393" s="153"/>
      <c r="E393" s="153">
        <f t="shared" si="67"/>
        <v>0</v>
      </c>
      <c r="F393" s="153"/>
      <c r="G393" s="153"/>
      <c r="H393" s="153">
        <f t="shared" si="68"/>
        <v>0</v>
      </c>
      <c r="I393" s="153"/>
      <c r="J393" s="153"/>
      <c r="K393" s="153">
        <f t="shared" si="69"/>
        <v>0</v>
      </c>
      <c r="L393" s="153"/>
      <c r="M393" s="153"/>
      <c r="N393" s="153">
        <f t="shared" si="70"/>
        <v>0</v>
      </c>
      <c r="O393" s="153"/>
      <c r="P393" s="153"/>
      <c r="Q393" s="153">
        <f t="shared" si="71"/>
        <v>0</v>
      </c>
      <c r="R393" s="153"/>
      <c r="S393" s="153"/>
      <c r="T393" s="153">
        <f t="shared" si="72"/>
        <v>0</v>
      </c>
      <c r="U393" s="153"/>
      <c r="V393" s="153"/>
      <c r="W393" s="153">
        <f t="shared" si="73"/>
        <v>0</v>
      </c>
      <c r="X393" s="153"/>
      <c r="Y393" s="153"/>
      <c r="Z393" s="153">
        <f t="shared" si="74"/>
        <v>0</v>
      </c>
      <c r="AA393" s="153"/>
      <c r="AB393" s="153"/>
      <c r="AC393" s="153">
        <f t="shared" si="75"/>
        <v>0</v>
      </c>
      <c r="AD393" s="41"/>
      <c r="AE393" s="41"/>
      <c r="AF393" s="153">
        <f t="shared" si="76"/>
        <v>0</v>
      </c>
      <c r="AG393" s="41"/>
      <c r="AH393" s="41"/>
      <c r="AI393" s="153">
        <f t="shared" si="77"/>
        <v>0</v>
      </c>
      <c r="AJ393" s="41"/>
      <c r="AK393" s="41"/>
      <c r="AL393" s="153">
        <f t="shared" si="78"/>
        <v>0</v>
      </c>
      <c r="AM393" s="41">
        <f t="shared" si="65"/>
        <v>0</v>
      </c>
      <c r="AN393" s="41">
        <f t="shared" si="66"/>
        <v>0</v>
      </c>
      <c r="AO393" s="153">
        <f t="shared" si="79"/>
        <v>0</v>
      </c>
      <c r="AP393" s="1113"/>
      <c r="AQ393" s="1113"/>
      <c r="AR393" s="1113"/>
    </row>
    <row r="394" spans="1:44">
      <c r="A394" s="41"/>
      <c r="B394" s="41" t="s">
        <v>6</v>
      </c>
      <c r="C394" s="153">
        <f>SUM(C372:C393)</f>
        <v>0</v>
      </c>
      <c r="D394" s="153">
        <f t="shared" ref="D394:AO394" si="80">SUM(D372:D393)</f>
        <v>0</v>
      </c>
      <c r="E394" s="153">
        <f t="shared" si="80"/>
        <v>0</v>
      </c>
      <c r="F394" s="153">
        <f t="shared" si="80"/>
        <v>0</v>
      </c>
      <c r="G394" s="153">
        <f t="shared" si="80"/>
        <v>0</v>
      </c>
      <c r="H394" s="153">
        <f t="shared" si="80"/>
        <v>0</v>
      </c>
      <c r="I394" s="153">
        <f t="shared" si="80"/>
        <v>0</v>
      </c>
      <c r="J394" s="153">
        <f t="shared" si="80"/>
        <v>0</v>
      </c>
      <c r="K394" s="153">
        <f t="shared" si="80"/>
        <v>0</v>
      </c>
      <c r="L394" s="153">
        <f t="shared" si="80"/>
        <v>0</v>
      </c>
      <c r="M394" s="153">
        <f t="shared" si="80"/>
        <v>0</v>
      </c>
      <c r="N394" s="153">
        <f t="shared" si="80"/>
        <v>0</v>
      </c>
      <c r="O394" s="153">
        <f t="shared" si="80"/>
        <v>0</v>
      </c>
      <c r="P394" s="153">
        <f t="shared" si="80"/>
        <v>0</v>
      </c>
      <c r="Q394" s="153">
        <f t="shared" si="80"/>
        <v>0</v>
      </c>
      <c r="R394" s="153">
        <f t="shared" si="80"/>
        <v>0</v>
      </c>
      <c r="S394" s="153">
        <f t="shared" si="80"/>
        <v>0</v>
      </c>
      <c r="T394" s="153">
        <f t="shared" si="80"/>
        <v>0</v>
      </c>
      <c r="U394" s="153">
        <f t="shared" si="80"/>
        <v>0</v>
      </c>
      <c r="V394" s="153">
        <f t="shared" si="80"/>
        <v>0</v>
      </c>
      <c r="W394" s="153">
        <f t="shared" si="80"/>
        <v>0</v>
      </c>
      <c r="X394" s="153">
        <f t="shared" si="80"/>
        <v>0</v>
      </c>
      <c r="Y394" s="153">
        <f t="shared" si="80"/>
        <v>0</v>
      </c>
      <c r="Z394" s="153">
        <f t="shared" si="80"/>
        <v>0</v>
      </c>
      <c r="AA394" s="153">
        <f t="shared" si="80"/>
        <v>0</v>
      </c>
      <c r="AB394" s="153">
        <f t="shared" si="80"/>
        <v>0</v>
      </c>
      <c r="AC394" s="153">
        <f t="shared" si="80"/>
        <v>0</v>
      </c>
      <c r="AD394" s="153">
        <f t="shared" si="80"/>
        <v>0</v>
      </c>
      <c r="AE394" s="153">
        <f t="shared" si="80"/>
        <v>0</v>
      </c>
      <c r="AF394" s="153">
        <f t="shared" si="80"/>
        <v>0</v>
      </c>
      <c r="AG394" s="153">
        <f t="shared" si="80"/>
        <v>0</v>
      </c>
      <c r="AH394" s="153">
        <f t="shared" si="80"/>
        <v>0</v>
      </c>
      <c r="AI394" s="153">
        <f t="shared" si="80"/>
        <v>0</v>
      </c>
      <c r="AJ394" s="153">
        <f t="shared" si="80"/>
        <v>0</v>
      </c>
      <c r="AK394" s="153">
        <f t="shared" si="80"/>
        <v>0</v>
      </c>
      <c r="AL394" s="153">
        <f t="shared" si="80"/>
        <v>0</v>
      </c>
      <c r="AM394" s="153">
        <f t="shared" si="80"/>
        <v>0</v>
      </c>
      <c r="AN394" s="153">
        <f t="shared" si="80"/>
        <v>0</v>
      </c>
      <c r="AO394" s="153">
        <f t="shared" si="80"/>
        <v>0</v>
      </c>
      <c r="AP394" s="1113"/>
      <c r="AQ394" s="1113"/>
      <c r="AR394" s="1113"/>
    </row>
    <row r="396" spans="1:44">
      <c r="A396" s="758" t="s">
        <v>224</v>
      </c>
      <c r="C396" s="1535" t="s">
        <v>356</v>
      </c>
      <c r="D396" s="1535"/>
      <c r="E396" s="1535"/>
      <c r="F396" s="1535"/>
      <c r="G396" s="1535"/>
      <c r="H396" s="1535"/>
      <c r="I396" s="1535"/>
      <c r="J396" s="1535"/>
      <c r="K396" s="1535"/>
      <c r="L396" s="1535"/>
      <c r="M396" s="1535"/>
      <c r="N396" s="1535"/>
      <c r="O396" s="1535"/>
      <c r="P396" s="1535"/>
      <c r="Q396" s="1535"/>
      <c r="R396" s="1535"/>
      <c r="S396" s="1535"/>
      <c r="T396" s="1535"/>
      <c r="U396" s="1535"/>
      <c r="V396" s="1535"/>
      <c r="W396" s="1535"/>
      <c r="X396" s="1535"/>
      <c r="Y396" s="1535"/>
      <c r="Z396" s="1535"/>
      <c r="AA396" s="1535"/>
      <c r="AB396" s="1535"/>
      <c r="AC396" s="1535"/>
      <c r="AD396" s="1535"/>
      <c r="AE396" s="1535"/>
      <c r="AF396" s="1535"/>
      <c r="AG396" s="1535"/>
      <c r="AH396" s="759"/>
      <c r="AI396" s="759"/>
      <c r="AJ396" s="759"/>
      <c r="AK396" s="759"/>
    </row>
    <row r="397" spans="1:44">
      <c r="A397" s="58"/>
      <c r="B397" s="58" t="s">
        <v>6</v>
      </c>
      <c r="Q397" s="758" t="s">
        <v>611</v>
      </c>
    </row>
    <row r="398" spans="1:44">
      <c r="A398" s="1490" t="s">
        <v>191</v>
      </c>
      <c r="B398" s="1490" t="s">
        <v>192</v>
      </c>
      <c r="C398" s="1512" t="s">
        <v>206</v>
      </c>
      <c r="D398" s="1513"/>
      <c r="E398" s="1514"/>
      <c r="F398" s="1512" t="s">
        <v>207</v>
      </c>
      <c r="G398" s="1513"/>
      <c r="H398" s="1514"/>
      <c r="I398" s="1512" t="s">
        <v>208</v>
      </c>
      <c r="J398" s="1513"/>
      <c r="K398" s="1514"/>
      <c r="L398" s="1512" t="s">
        <v>209</v>
      </c>
      <c r="M398" s="1513"/>
      <c r="N398" s="1514"/>
      <c r="O398" s="1512" t="s">
        <v>210</v>
      </c>
      <c r="P398" s="1513"/>
      <c r="Q398" s="1514"/>
      <c r="R398" s="1512" t="s">
        <v>211</v>
      </c>
      <c r="S398" s="1513"/>
      <c r="T398" s="1514"/>
      <c r="U398" s="1512" t="s">
        <v>212</v>
      </c>
      <c r="V398" s="1513"/>
      <c r="W398" s="1514"/>
      <c r="X398" s="1512" t="s">
        <v>213</v>
      </c>
      <c r="Y398" s="1513"/>
      <c r="Z398" s="1514"/>
      <c r="AA398" s="1521" t="s">
        <v>214</v>
      </c>
      <c r="AB398" s="1522"/>
      <c r="AC398" s="1523"/>
      <c r="AD398" s="1512" t="s">
        <v>215</v>
      </c>
      <c r="AE398" s="1513"/>
      <c r="AF398" s="1514"/>
      <c r="AG398" s="1521" t="s">
        <v>216</v>
      </c>
      <c r="AH398" s="1522"/>
      <c r="AI398" s="1523"/>
      <c r="AJ398" s="1521" t="s">
        <v>217</v>
      </c>
      <c r="AK398" s="1522"/>
      <c r="AL398" s="1523"/>
      <c r="AM398" s="1512" t="s">
        <v>6</v>
      </c>
      <c r="AN398" s="1513"/>
      <c r="AO398" s="1514"/>
      <c r="AP398" s="1116"/>
      <c r="AQ398" s="1116"/>
      <c r="AR398" s="1116"/>
    </row>
    <row r="399" spans="1:44">
      <c r="A399" s="1491"/>
      <c r="B399" s="1491"/>
      <c r="C399" s="761" t="s">
        <v>240</v>
      </c>
      <c r="D399" s="761" t="s">
        <v>241</v>
      </c>
      <c r="E399" s="761" t="s">
        <v>234</v>
      </c>
      <c r="F399" s="761" t="s">
        <v>240</v>
      </c>
      <c r="G399" s="761" t="s">
        <v>241</v>
      </c>
      <c r="H399" s="761" t="s">
        <v>234</v>
      </c>
      <c r="I399" s="761" t="s">
        <v>240</v>
      </c>
      <c r="J399" s="761" t="s">
        <v>241</v>
      </c>
      <c r="K399" s="761" t="s">
        <v>234</v>
      </c>
      <c r="L399" s="761" t="s">
        <v>240</v>
      </c>
      <c r="M399" s="761" t="s">
        <v>241</v>
      </c>
      <c r="N399" s="761" t="s">
        <v>234</v>
      </c>
      <c r="O399" s="761" t="s">
        <v>240</v>
      </c>
      <c r="P399" s="761" t="s">
        <v>241</v>
      </c>
      <c r="Q399" s="761" t="s">
        <v>234</v>
      </c>
      <c r="R399" s="761" t="s">
        <v>240</v>
      </c>
      <c r="S399" s="761" t="s">
        <v>241</v>
      </c>
      <c r="T399" s="761" t="s">
        <v>234</v>
      </c>
      <c r="U399" s="761" t="s">
        <v>240</v>
      </c>
      <c r="V399" s="761" t="s">
        <v>241</v>
      </c>
      <c r="W399" s="761" t="s">
        <v>234</v>
      </c>
      <c r="X399" s="761" t="s">
        <v>240</v>
      </c>
      <c r="Y399" s="761" t="s">
        <v>241</v>
      </c>
      <c r="Z399" s="761" t="s">
        <v>234</v>
      </c>
      <c r="AA399" s="761" t="s">
        <v>240</v>
      </c>
      <c r="AB399" s="761" t="s">
        <v>241</v>
      </c>
      <c r="AC399" s="761" t="s">
        <v>234</v>
      </c>
      <c r="AD399" s="761" t="s">
        <v>240</v>
      </c>
      <c r="AE399" s="761" t="s">
        <v>241</v>
      </c>
      <c r="AF399" s="761" t="s">
        <v>234</v>
      </c>
      <c r="AG399" s="761" t="s">
        <v>240</v>
      </c>
      <c r="AH399" s="761" t="s">
        <v>241</v>
      </c>
      <c r="AI399" s="761" t="s">
        <v>234</v>
      </c>
      <c r="AJ399" s="761" t="s">
        <v>240</v>
      </c>
      <c r="AK399" s="761" t="s">
        <v>241</v>
      </c>
      <c r="AL399" s="761" t="s">
        <v>234</v>
      </c>
      <c r="AM399" s="761" t="s">
        <v>240</v>
      </c>
      <c r="AN399" s="761" t="s">
        <v>241</v>
      </c>
      <c r="AO399" s="761" t="s">
        <v>234</v>
      </c>
      <c r="AP399" s="1116"/>
      <c r="AQ399" s="1116"/>
      <c r="AR399" s="1116"/>
    </row>
    <row r="400" spans="1:44">
      <c r="A400" s="427">
        <v>1</v>
      </c>
      <c r="B400" s="428" t="s">
        <v>15</v>
      </c>
      <c r="C400" s="153">
        <f t="shared" ref="C400:D415" si="81">C344+C372</f>
        <v>0</v>
      </c>
      <c r="D400" s="153">
        <f t="shared" si="81"/>
        <v>0</v>
      </c>
      <c r="E400" s="153">
        <f>C400+D400</f>
        <v>0</v>
      </c>
      <c r="F400" s="153">
        <f t="shared" ref="F400:G415" si="82">F344+F372</f>
        <v>0</v>
      </c>
      <c r="G400" s="153">
        <f t="shared" si="82"/>
        <v>0</v>
      </c>
      <c r="H400" s="153">
        <f>F400+G400</f>
        <v>0</v>
      </c>
      <c r="I400" s="153">
        <f t="shared" ref="I400:J415" si="83">I344+I372</f>
        <v>0</v>
      </c>
      <c r="J400" s="153">
        <f t="shared" si="83"/>
        <v>0</v>
      </c>
      <c r="K400" s="153">
        <f>I400+J400</f>
        <v>0</v>
      </c>
      <c r="L400" s="153">
        <f t="shared" ref="L400:M415" si="84">L344+L372</f>
        <v>0</v>
      </c>
      <c r="M400" s="153">
        <f t="shared" si="84"/>
        <v>0</v>
      </c>
      <c r="N400" s="153">
        <f>L400+M400</f>
        <v>0</v>
      </c>
      <c r="O400" s="153">
        <f t="shared" ref="O400:P415" si="85">O344+O372</f>
        <v>0</v>
      </c>
      <c r="P400" s="153">
        <f t="shared" si="85"/>
        <v>0</v>
      </c>
      <c r="Q400" s="153">
        <f>O400+P400</f>
        <v>0</v>
      </c>
      <c r="R400" s="153">
        <f t="shared" ref="R400:S415" si="86">R344+R372</f>
        <v>0</v>
      </c>
      <c r="S400" s="153">
        <f t="shared" si="86"/>
        <v>0</v>
      </c>
      <c r="T400" s="153">
        <f>R400+S400</f>
        <v>0</v>
      </c>
      <c r="U400" s="153">
        <f t="shared" ref="U400:V415" si="87">U344+U372</f>
        <v>0</v>
      </c>
      <c r="V400" s="153">
        <f t="shared" si="87"/>
        <v>0</v>
      </c>
      <c r="W400" s="153">
        <f>U400+V400</f>
        <v>0</v>
      </c>
      <c r="X400" s="153">
        <f t="shared" ref="X400:Y415" si="88">X344+X372</f>
        <v>0</v>
      </c>
      <c r="Y400" s="153">
        <f t="shared" si="88"/>
        <v>0</v>
      </c>
      <c r="Z400" s="153">
        <f>X400+Y400</f>
        <v>0</v>
      </c>
      <c r="AA400" s="153">
        <f t="shared" ref="AA400:AB415" si="89">AA344+AA372</f>
        <v>0</v>
      </c>
      <c r="AB400" s="153">
        <f t="shared" si="89"/>
        <v>0</v>
      </c>
      <c r="AC400" s="153">
        <f>AA400+AB400</f>
        <v>0</v>
      </c>
      <c r="AD400" s="153">
        <f t="shared" ref="AD400:AE415" si="90">AD344+AD372</f>
        <v>0</v>
      </c>
      <c r="AE400" s="153">
        <f t="shared" si="90"/>
        <v>0</v>
      </c>
      <c r="AF400" s="153">
        <f>AD400+AE400</f>
        <v>0</v>
      </c>
      <c r="AG400" s="153">
        <f t="shared" ref="AG400:AH415" si="91">AG344+AG372</f>
        <v>0</v>
      </c>
      <c r="AH400" s="153">
        <f t="shared" si="91"/>
        <v>0</v>
      </c>
      <c r="AI400" s="153">
        <f>AG400+AH400</f>
        <v>0</v>
      </c>
      <c r="AJ400" s="153">
        <f t="shared" ref="AJ400:AK415" si="92">AJ344+AJ372</f>
        <v>0</v>
      </c>
      <c r="AK400" s="153">
        <f t="shared" si="92"/>
        <v>0</v>
      </c>
      <c r="AL400" s="153">
        <f>AJ400+AK400</f>
        <v>0</v>
      </c>
      <c r="AM400" s="41">
        <f t="shared" ref="AM400:AM421" si="93">C400+F400+I400+L400+O400+R400+U400+X400+AA400+AD400+AG400+AJ400</f>
        <v>0</v>
      </c>
      <c r="AN400" s="41">
        <f t="shared" ref="AN400:AN421" si="94">D400+G400+J400+M400+P400+S400+V400+Y400+AB400+AE400+AH400+AK400</f>
        <v>0</v>
      </c>
      <c r="AO400" s="153">
        <f>AM400+AN400</f>
        <v>0</v>
      </c>
      <c r="AP400" s="1113"/>
      <c r="AQ400" s="1113"/>
      <c r="AR400" s="1113"/>
    </row>
    <row r="401" spans="1:44">
      <c r="A401" s="427">
        <v>2</v>
      </c>
      <c r="B401" s="428" t="s">
        <v>20</v>
      </c>
      <c r="C401" s="153">
        <f t="shared" si="81"/>
        <v>0</v>
      </c>
      <c r="D401" s="153">
        <f t="shared" si="81"/>
        <v>0</v>
      </c>
      <c r="E401" s="153">
        <f t="shared" ref="E401:E421" si="95">C401+D401</f>
        <v>0</v>
      </c>
      <c r="F401" s="153">
        <f t="shared" si="82"/>
        <v>0</v>
      </c>
      <c r="G401" s="153">
        <f t="shared" si="82"/>
        <v>0</v>
      </c>
      <c r="H401" s="153">
        <f t="shared" ref="H401:H421" si="96">F401+G401</f>
        <v>0</v>
      </c>
      <c r="I401" s="153">
        <f t="shared" si="83"/>
        <v>0</v>
      </c>
      <c r="J401" s="153">
        <f t="shared" si="83"/>
        <v>0</v>
      </c>
      <c r="K401" s="153">
        <f t="shared" ref="K401:K421" si="97">I401+J401</f>
        <v>0</v>
      </c>
      <c r="L401" s="153">
        <f t="shared" si="84"/>
        <v>0</v>
      </c>
      <c r="M401" s="153">
        <f t="shared" si="84"/>
        <v>0</v>
      </c>
      <c r="N401" s="153">
        <f t="shared" ref="N401:N421" si="98">L401+M401</f>
        <v>0</v>
      </c>
      <c r="O401" s="153">
        <f t="shared" si="85"/>
        <v>0</v>
      </c>
      <c r="P401" s="153">
        <f t="shared" si="85"/>
        <v>0</v>
      </c>
      <c r="Q401" s="153">
        <f t="shared" ref="Q401:Q421" si="99">O401+P401</f>
        <v>0</v>
      </c>
      <c r="R401" s="153">
        <f t="shared" si="86"/>
        <v>0</v>
      </c>
      <c r="S401" s="153">
        <f t="shared" si="86"/>
        <v>0</v>
      </c>
      <c r="T401" s="153">
        <f t="shared" ref="T401:T421" si="100">R401+S401</f>
        <v>0</v>
      </c>
      <c r="U401" s="153">
        <f t="shared" si="87"/>
        <v>0</v>
      </c>
      <c r="V401" s="153">
        <f t="shared" si="87"/>
        <v>0</v>
      </c>
      <c r="W401" s="153">
        <f t="shared" ref="W401:W421" si="101">U401+V401</f>
        <v>0</v>
      </c>
      <c r="X401" s="153">
        <f t="shared" si="88"/>
        <v>0</v>
      </c>
      <c r="Y401" s="153">
        <f t="shared" si="88"/>
        <v>0</v>
      </c>
      <c r="Z401" s="153">
        <f t="shared" ref="Z401:Z421" si="102">X401+Y401</f>
        <v>0</v>
      </c>
      <c r="AA401" s="153">
        <f t="shared" si="89"/>
        <v>0</v>
      </c>
      <c r="AB401" s="153">
        <f t="shared" si="89"/>
        <v>0</v>
      </c>
      <c r="AC401" s="153">
        <f t="shared" ref="AC401:AC421" si="103">AA401+AB401</f>
        <v>0</v>
      </c>
      <c r="AD401" s="153">
        <f t="shared" si="90"/>
        <v>0</v>
      </c>
      <c r="AE401" s="153">
        <f t="shared" si="90"/>
        <v>0</v>
      </c>
      <c r="AF401" s="153">
        <f t="shared" ref="AF401:AF421" si="104">AD401+AE401</f>
        <v>0</v>
      </c>
      <c r="AG401" s="153">
        <f t="shared" si="91"/>
        <v>0</v>
      </c>
      <c r="AH401" s="153">
        <f t="shared" si="91"/>
        <v>0</v>
      </c>
      <c r="AI401" s="153">
        <f t="shared" ref="AI401:AI421" si="105">AG401+AH401</f>
        <v>0</v>
      </c>
      <c r="AJ401" s="153">
        <f t="shared" si="92"/>
        <v>0</v>
      </c>
      <c r="AK401" s="153">
        <f t="shared" si="92"/>
        <v>0</v>
      </c>
      <c r="AL401" s="153">
        <f t="shared" ref="AL401:AL421" si="106">AJ401+AK401</f>
        <v>0</v>
      </c>
      <c r="AM401" s="41">
        <f t="shared" si="93"/>
        <v>0</v>
      </c>
      <c r="AN401" s="41">
        <f t="shared" si="94"/>
        <v>0</v>
      </c>
      <c r="AO401" s="153">
        <f t="shared" ref="AO401:AO421" si="107">AM401+AN401</f>
        <v>0</v>
      </c>
      <c r="AP401" s="1113"/>
      <c r="AQ401" s="1113"/>
      <c r="AR401" s="1113"/>
    </row>
    <row r="402" spans="1:44">
      <c r="A402" s="427">
        <v>3</v>
      </c>
      <c r="B402" s="428" t="s">
        <v>21</v>
      </c>
      <c r="C402" s="153">
        <f t="shared" si="81"/>
        <v>0</v>
      </c>
      <c r="D402" s="153">
        <f t="shared" si="81"/>
        <v>0</v>
      </c>
      <c r="E402" s="153">
        <f t="shared" si="95"/>
        <v>0</v>
      </c>
      <c r="F402" s="153">
        <f t="shared" si="82"/>
        <v>0</v>
      </c>
      <c r="G402" s="153">
        <f t="shared" si="82"/>
        <v>0</v>
      </c>
      <c r="H402" s="153">
        <f t="shared" si="96"/>
        <v>0</v>
      </c>
      <c r="I402" s="153">
        <f t="shared" si="83"/>
        <v>0</v>
      </c>
      <c r="J402" s="153">
        <f t="shared" si="83"/>
        <v>0</v>
      </c>
      <c r="K402" s="153">
        <f t="shared" si="97"/>
        <v>0</v>
      </c>
      <c r="L402" s="153">
        <f t="shared" si="84"/>
        <v>0</v>
      </c>
      <c r="M402" s="153">
        <f t="shared" si="84"/>
        <v>0</v>
      </c>
      <c r="N402" s="153">
        <f t="shared" si="98"/>
        <v>0</v>
      </c>
      <c r="O402" s="153">
        <f t="shared" si="85"/>
        <v>0</v>
      </c>
      <c r="P402" s="153">
        <f t="shared" si="85"/>
        <v>0</v>
      </c>
      <c r="Q402" s="153">
        <f t="shared" si="99"/>
        <v>0</v>
      </c>
      <c r="R402" s="153">
        <f t="shared" si="86"/>
        <v>0</v>
      </c>
      <c r="S402" s="153">
        <f t="shared" si="86"/>
        <v>0</v>
      </c>
      <c r="T402" s="153">
        <f t="shared" si="100"/>
        <v>0</v>
      </c>
      <c r="U402" s="153">
        <f t="shared" si="87"/>
        <v>0</v>
      </c>
      <c r="V402" s="153">
        <f t="shared" si="87"/>
        <v>0</v>
      </c>
      <c r="W402" s="153">
        <f t="shared" si="101"/>
        <v>0</v>
      </c>
      <c r="X402" s="153">
        <f t="shared" si="88"/>
        <v>0</v>
      </c>
      <c r="Y402" s="153">
        <f t="shared" si="88"/>
        <v>0</v>
      </c>
      <c r="Z402" s="153">
        <f t="shared" si="102"/>
        <v>0</v>
      </c>
      <c r="AA402" s="153">
        <f t="shared" si="89"/>
        <v>0</v>
      </c>
      <c r="AB402" s="153">
        <f t="shared" si="89"/>
        <v>0</v>
      </c>
      <c r="AC402" s="153">
        <f t="shared" si="103"/>
        <v>0</v>
      </c>
      <c r="AD402" s="153">
        <f t="shared" si="90"/>
        <v>0</v>
      </c>
      <c r="AE402" s="153">
        <f t="shared" si="90"/>
        <v>0</v>
      </c>
      <c r="AF402" s="153">
        <f t="shared" si="104"/>
        <v>0</v>
      </c>
      <c r="AG402" s="153">
        <f t="shared" si="91"/>
        <v>0</v>
      </c>
      <c r="AH402" s="153">
        <f t="shared" si="91"/>
        <v>0</v>
      </c>
      <c r="AI402" s="153">
        <f t="shared" si="105"/>
        <v>0</v>
      </c>
      <c r="AJ402" s="153">
        <f t="shared" si="92"/>
        <v>0</v>
      </c>
      <c r="AK402" s="153">
        <f t="shared" si="92"/>
        <v>0</v>
      </c>
      <c r="AL402" s="153">
        <f t="shared" si="106"/>
        <v>0</v>
      </c>
      <c r="AM402" s="41">
        <f t="shared" si="93"/>
        <v>0</v>
      </c>
      <c r="AN402" s="41">
        <f t="shared" si="94"/>
        <v>0</v>
      </c>
      <c r="AO402" s="153">
        <f t="shared" si="107"/>
        <v>0</v>
      </c>
      <c r="AP402" s="1113"/>
      <c r="AQ402" s="1113"/>
      <c r="AR402" s="1113"/>
    </row>
    <row r="403" spans="1:44">
      <c r="A403" s="427">
        <v>4</v>
      </c>
      <c r="B403" s="428" t="s">
        <v>25</v>
      </c>
      <c r="C403" s="153">
        <f t="shared" si="81"/>
        <v>0</v>
      </c>
      <c r="D403" s="153">
        <f t="shared" si="81"/>
        <v>0</v>
      </c>
      <c r="E403" s="153">
        <f t="shared" si="95"/>
        <v>0</v>
      </c>
      <c r="F403" s="153">
        <f t="shared" si="82"/>
        <v>0</v>
      </c>
      <c r="G403" s="153">
        <f t="shared" si="82"/>
        <v>0</v>
      </c>
      <c r="H403" s="153">
        <f t="shared" si="96"/>
        <v>0</v>
      </c>
      <c r="I403" s="153">
        <f t="shared" si="83"/>
        <v>0</v>
      </c>
      <c r="J403" s="153">
        <f t="shared" si="83"/>
        <v>0</v>
      </c>
      <c r="K403" s="153">
        <f t="shared" si="97"/>
        <v>0</v>
      </c>
      <c r="L403" s="153">
        <f t="shared" si="84"/>
        <v>0</v>
      </c>
      <c r="M403" s="153">
        <f t="shared" si="84"/>
        <v>0</v>
      </c>
      <c r="N403" s="153">
        <f t="shared" si="98"/>
        <v>0</v>
      </c>
      <c r="O403" s="153">
        <f t="shared" si="85"/>
        <v>0</v>
      </c>
      <c r="P403" s="153">
        <f t="shared" si="85"/>
        <v>0</v>
      </c>
      <c r="Q403" s="153">
        <f t="shared" si="99"/>
        <v>0</v>
      </c>
      <c r="R403" s="153">
        <f t="shared" si="86"/>
        <v>0</v>
      </c>
      <c r="S403" s="153">
        <f t="shared" si="86"/>
        <v>0</v>
      </c>
      <c r="T403" s="153">
        <f t="shared" si="100"/>
        <v>0</v>
      </c>
      <c r="U403" s="153">
        <f t="shared" si="87"/>
        <v>0</v>
      </c>
      <c r="V403" s="153">
        <f t="shared" si="87"/>
        <v>0</v>
      </c>
      <c r="W403" s="153">
        <f t="shared" si="101"/>
        <v>0</v>
      </c>
      <c r="X403" s="153">
        <f t="shared" si="88"/>
        <v>0</v>
      </c>
      <c r="Y403" s="153">
        <f t="shared" si="88"/>
        <v>0</v>
      </c>
      <c r="Z403" s="153">
        <f t="shared" si="102"/>
        <v>0</v>
      </c>
      <c r="AA403" s="153">
        <f t="shared" si="89"/>
        <v>0</v>
      </c>
      <c r="AB403" s="153">
        <f t="shared" si="89"/>
        <v>0</v>
      </c>
      <c r="AC403" s="153">
        <f t="shared" si="103"/>
        <v>0</v>
      </c>
      <c r="AD403" s="153">
        <f t="shared" si="90"/>
        <v>0</v>
      </c>
      <c r="AE403" s="153">
        <f t="shared" si="90"/>
        <v>0</v>
      </c>
      <c r="AF403" s="153">
        <f t="shared" si="104"/>
        <v>0</v>
      </c>
      <c r="AG403" s="153">
        <f t="shared" si="91"/>
        <v>0</v>
      </c>
      <c r="AH403" s="153">
        <f t="shared" si="91"/>
        <v>0</v>
      </c>
      <c r="AI403" s="153">
        <f t="shared" si="105"/>
        <v>0</v>
      </c>
      <c r="AJ403" s="153">
        <f t="shared" si="92"/>
        <v>0</v>
      </c>
      <c r="AK403" s="153">
        <f t="shared" si="92"/>
        <v>0</v>
      </c>
      <c r="AL403" s="153">
        <f t="shared" si="106"/>
        <v>0</v>
      </c>
      <c r="AM403" s="41">
        <f t="shared" si="93"/>
        <v>0</v>
      </c>
      <c r="AN403" s="41">
        <f t="shared" si="94"/>
        <v>0</v>
      </c>
      <c r="AO403" s="153">
        <f t="shared" si="107"/>
        <v>0</v>
      </c>
      <c r="AP403" s="1113"/>
      <c r="AQ403" s="1113"/>
      <c r="AR403" s="1113"/>
    </row>
    <row r="404" spans="1:44">
      <c r="A404" s="427">
        <v>5</v>
      </c>
      <c r="B404" s="428" t="s">
        <v>27</v>
      </c>
      <c r="C404" s="153">
        <f t="shared" si="81"/>
        <v>0</v>
      </c>
      <c r="D404" s="153">
        <f t="shared" si="81"/>
        <v>0</v>
      </c>
      <c r="E404" s="153">
        <f t="shared" si="95"/>
        <v>0</v>
      </c>
      <c r="F404" s="153">
        <f t="shared" si="82"/>
        <v>0</v>
      </c>
      <c r="G404" s="153">
        <f t="shared" si="82"/>
        <v>0</v>
      </c>
      <c r="H404" s="153">
        <f t="shared" si="96"/>
        <v>0</v>
      </c>
      <c r="I404" s="153">
        <f t="shared" si="83"/>
        <v>0</v>
      </c>
      <c r="J404" s="153">
        <f t="shared" si="83"/>
        <v>0</v>
      </c>
      <c r="K404" s="153">
        <f t="shared" si="97"/>
        <v>0</v>
      </c>
      <c r="L404" s="153">
        <f t="shared" si="84"/>
        <v>0</v>
      </c>
      <c r="M404" s="153">
        <f t="shared" si="84"/>
        <v>0</v>
      </c>
      <c r="N404" s="153">
        <f t="shared" si="98"/>
        <v>0</v>
      </c>
      <c r="O404" s="153">
        <f t="shared" si="85"/>
        <v>0</v>
      </c>
      <c r="P404" s="153">
        <f t="shared" si="85"/>
        <v>0</v>
      </c>
      <c r="Q404" s="153">
        <f t="shared" si="99"/>
        <v>0</v>
      </c>
      <c r="R404" s="153">
        <f t="shared" si="86"/>
        <v>0</v>
      </c>
      <c r="S404" s="153">
        <f t="shared" si="86"/>
        <v>0</v>
      </c>
      <c r="T404" s="153">
        <f t="shared" si="100"/>
        <v>0</v>
      </c>
      <c r="U404" s="153">
        <f t="shared" si="87"/>
        <v>0</v>
      </c>
      <c r="V404" s="153">
        <f t="shared" si="87"/>
        <v>0</v>
      </c>
      <c r="W404" s="153">
        <f t="shared" si="101"/>
        <v>0</v>
      </c>
      <c r="X404" s="153">
        <f t="shared" si="88"/>
        <v>0</v>
      </c>
      <c r="Y404" s="153">
        <f t="shared" si="88"/>
        <v>0</v>
      </c>
      <c r="Z404" s="153">
        <f t="shared" si="102"/>
        <v>0</v>
      </c>
      <c r="AA404" s="153">
        <f t="shared" si="89"/>
        <v>0</v>
      </c>
      <c r="AB404" s="153">
        <f t="shared" si="89"/>
        <v>0</v>
      </c>
      <c r="AC404" s="153">
        <f t="shared" si="103"/>
        <v>0</v>
      </c>
      <c r="AD404" s="153">
        <f t="shared" si="90"/>
        <v>0</v>
      </c>
      <c r="AE404" s="153">
        <f t="shared" si="90"/>
        <v>0</v>
      </c>
      <c r="AF404" s="153">
        <f t="shared" si="104"/>
        <v>0</v>
      </c>
      <c r="AG404" s="153">
        <f t="shared" si="91"/>
        <v>0</v>
      </c>
      <c r="AH404" s="153">
        <f t="shared" si="91"/>
        <v>0</v>
      </c>
      <c r="AI404" s="153">
        <f t="shared" si="105"/>
        <v>0</v>
      </c>
      <c r="AJ404" s="153">
        <f t="shared" si="92"/>
        <v>0</v>
      </c>
      <c r="AK404" s="153">
        <f t="shared" si="92"/>
        <v>0</v>
      </c>
      <c r="AL404" s="153">
        <f t="shared" si="106"/>
        <v>0</v>
      </c>
      <c r="AM404" s="41">
        <f t="shared" si="93"/>
        <v>0</v>
      </c>
      <c r="AN404" s="41">
        <f t="shared" si="94"/>
        <v>0</v>
      </c>
      <c r="AO404" s="153">
        <f t="shared" si="107"/>
        <v>0</v>
      </c>
      <c r="AP404" s="1113"/>
      <c r="AQ404" s="1113"/>
      <c r="AR404" s="1113"/>
    </row>
    <row r="405" spans="1:44">
      <c r="A405" s="427">
        <v>6</v>
      </c>
      <c r="B405" s="428" t="s">
        <v>29</v>
      </c>
      <c r="C405" s="153">
        <f t="shared" si="81"/>
        <v>0</v>
      </c>
      <c r="D405" s="153">
        <f t="shared" si="81"/>
        <v>0</v>
      </c>
      <c r="E405" s="153">
        <f t="shared" si="95"/>
        <v>0</v>
      </c>
      <c r="F405" s="153">
        <f t="shared" si="82"/>
        <v>0</v>
      </c>
      <c r="G405" s="153">
        <f t="shared" si="82"/>
        <v>0</v>
      </c>
      <c r="H405" s="153">
        <f t="shared" si="96"/>
        <v>0</v>
      </c>
      <c r="I405" s="153">
        <f t="shared" si="83"/>
        <v>0</v>
      </c>
      <c r="J405" s="153">
        <f t="shared" si="83"/>
        <v>0</v>
      </c>
      <c r="K405" s="153">
        <f t="shared" si="97"/>
        <v>0</v>
      </c>
      <c r="L405" s="153">
        <f t="shared" si="84"/>
        <v>0</v>
      </c>
      <c r="M405" s="153">
        <f t="shared" si="84"/>
        <v>0</v>
      </c>
      <c r="N405" s="153">
        <f t="shared" si="98"/>
        <v>0</v>
      </c>
      <c r="O405" s="153">
        <f t="shared" si="85"/>
        <v>0</v>
      </c>
      <c r="P405" s="153">
        <f t="shared" si="85"/>
        <v>0</v>
      </c>
      <c r="Q405" s="153">
        <f t="shared" si="99"/>
        <v>0</v>
      </c>
      <c r="R405" s="153">
        <f t="shared" si="86"/>
        <v>0</v>
      </c>
      <c r="S405" s="153">
        <f t="shared" si="86"/>
        <v>0</v>
      </c>
      <c r="T405" s="153">
        <f t="shared" si="100"/>
        <v>0</v>
      </c>
      <c r="U405" s="153">
        <f t="shared" si="87"/>
        <v>0</v>
      </c>
      <c r="V405" s="153">
        <f t="shared" si="87"/>
        <v>0</v>
      </c>
      <c r="W405" s="153">
        <f t="shared" si="101"/>
        <v>0</v>
      </c>
      <c r="X405" s="153">
        <f t="shared" si="88"/>
        <v>0</v>
      </c>
      <c r="Y405" s="153">
        <f t="shared" si="88"/>
        <v>0</v>
      </c>
      <c r="Z405" s="153">
        <f t="shared" si="102"/>
        <v>0</v>
      </c>
      <c r="AA405" s="153">
        <f t="shared" si="89"/>
        <v>0</v>
      </c>
      <c r="AB405" s="153">
        <f t="shared" si="89"/>
        <v>0</v>
      </c>
      <c r="AC405" s="153">
        <f t="shared" si="103"/>
        <v>0</v>
      </c>
      <c r="AD405" s="153">
        <f t="shared" si="90"/>
        <v>0</v>
      </c>
      <c r="AE405" s="153">
        <f t="shared" si="90"/>
        <v>0</v>
      </c>
      <c r="AF405" s="153">
        <f t="shared" si="104"/>
        <v>0</v>
      </c>
      <c r="AG405" s="153">
        <f t="shared" si="91"/>
        <v>0</v>
      </c>
      <c r="AH405" s="153">
        <f t="shared" si="91"/>
        <v>0</v>
      </c>
      <c r="AI405" s="153">
        <f t="shared" si="105"/>
        <v>0</v>
      </c>
      <c r="AJ405" s="153">
        <f t="shared" si="92"/>
        <v>0</v>
      </c>
      <c r="AK405" s="153">
        <f t="shared" si="92"/>
        <v>0</v>
      </c>
      <c r="AL405" s="153">
        <f t="shared" si="106"/>
        <v>0</v>
      </c>
      <c r="AM405" s="41">
        <f t="shared" si="93"/>
        <v>0</v>
      </c>
      <c r="AN405" s="41">
        <f t="shared" si="94"/>
        <v>0</v>
      </c>
      <c r="AO405" s="153">
        <f t="shared" si="107"/>
        <v>0</v>
      </c>
      <c r="AP405" s="1113"/>
      <c r="AQ405" s="1113"/>
      <c r="AR405" s="1113"/>
    </row>
    <row r="406" spans="1:44">
      <c r="A406" s="427">
        <v>7</v>
      </c>
      <c r="B406" s="428" t="s">
        <v>141</v>
      </c>
      <c r="C406" s="153">
        <f t="shared" si="81"/>
        <v>0</v>
      </c>
      <c r="D406" s="153">
        <f t="shared" si="81"/>
        <v>0</v>
      </c>
      <c r="E406" s="153">
        <f t="shared" si="95"/>
        <v>0</v>
      </c>
      <c r="F406" s="153">
        <f t="shared" si="82"/>
        <v>0</v>
      </c>
      <c r="G406" s="153">
        <f t="shared" si="82"/>
        <v>0</v>
      </c>
      <c r="H406" s="153">
        <f t="shared" si="96"/>
        <v>0</v>
      </c>
      <c r="I406" s="153">
        <f t="shared" si="83"/>
        <v>0</v>
      </c>
      <c r="J406" s="153">
        <f t="shared" si="83"/>
        <v>0</v>
      </c>
      <c r="K406" s="153">
        <f t="shared" si="97"/>
        <v>0</v>
      </c>
      <c r="L406" s="153">
        <f t="shared" si="84"/>
        <v>0</v>
      </c>
      <c r="M406" s="153">
        <f t="shared" si="84"/>
        <v>0</v>
      </c>
      <c r="N406" s="153">
        <f t="shared" si="98"/>
        <v>0</v>
      </c>
      <c r="O406" s="153">
        <f t="shared" si="85"/>
        <v>0</v>
      </c>
      <c r="P406" s="153">
        <f t="shared" si="85"/>
        <v>0</v>
      </c>
      <c r="Q406" s="153">
        <f t="shared" si="99"/>
        <v>0</v>
      </c>
      <c r="R406" s="153">
        <f t="shared" si="86"/>
        <v>0</v>
      </c>
      <c r="S406" s="153">
        <f t="shared" si="86"/>
        <v>0</v>
      </c>
      <c r="T406" s="153">
        <f t="shared" si="100"/>
        <v>0</v>
      </c>
      <c r="U406" s="153">
        <f t="shared" si="87"/>
        <v>0</v>
      </c>
      <c r="V406" s="153">
        <f t="shared" si="87"/>
        <v>0</v>
      </c>
      <c r="W406" s="153">
        <f t="shared" si="101"/>
        <v>0</v>
      </c>
      <c r="X406" s="153">
        <f t="shared" si="88"/>
        <v>0</v>
      </c>
      <c r="Y406" s="153">
        <f t="shared" si="88"/>
        <v>0</v>
      </c>
      <c r="Z406" s="153">
        <f t="shared" si="102"/>
        <v>0</v>
      </c>
      <c r="AA406" s="153">
        <f t="shared" si="89"/>
        <v>0</v>
      </c>
      <c r="AB406" s="153">
        <f t="shared" si="89"/>
        <v>0</v>
      </c>
      <c r="AC406" s="153">
        <f t="shared" si="103"/>
        <v>0</v>
      </c>
      <c r="AD406" s="153">
        <f t="shared" si="90"/>
        <v>0</v>
      </c>
      <c r="AE406" s="153">
        <f t="shared" si="90"/>
        <v>0</v>
      </c>
      <c r="AF406" s="153">
        <f t="shared" si="104"/>
        <v>0</v>
      </c>
      <c r="AG406" s="153">
        <f t="shared" si="91"/>
        <v>0</v>
      </c>
      <c r="AH406" s="153">
        <f t="shared" si="91"/>
        <v>0</v>
      </c>
      <c r="AI406" s="153">
        <f t="shared" si="105"/>
        <v>0</v>
      </c>
      <c r="AJ406" s="153">
        <f t="shared" si="92"/>
        <v>0</v>
      </c>
      <c r="AK406" s="153">
        <f t="shared" si="92"/>
        <v>0</v>
      </c>
      <c r="AL406" s="153">
        <f t="shared" si="106"/>
        <v>0</v>
      </c>
      <c r="AM406" s="41">
        <f t="shared" si="93"/>
        <v>0</v>
      </c>
      <c r="AN406" s="41">
        <f t="shared" si="94"/>
        <v>0</v>
      </c>
      <c r="AO406" s="153">
        <f t="shared" si="107"/>
        <v>0</v>
      </c>
      <c r="AP406" s="1113"/>
      <c r="AQ406" s="1113"/>
      <c r="AR406" s="1113"/>
    </row>
    <row r="407" spans="1:44">
      <c r="A407" s="427">
        <v>8</v>
      </c>
      <c r="B407" s="428" t="s">
        <v>40</v>
      </c>
      <c r="C407" s="153">
        <f t="shared" si="81"/>
        <v>0</v>
      </c>
      <c r="D407" s="153">
        <f t="shared" si="81"/>
        <v>0</v>
      </c>
      <c r="E407" s="153">
        <f t="shared" si="95"/>
        <v>0</v>
      </c>
      <c r="F407" s="153">
        <f t="shared" si="82"/>
        <v>0</v>
      </c>
      <c r="G407" s="153">
        <f t="shared" si="82"/>
        <v>0</v>
      </c>
      <c r="H407" s="153">
        <f t="shared" si="96"/>
        <v>0</v>
      </c>
      <c r="I407" s="153">
        <f t="shared" si="83"/>
        <v>0</v>
      </c>
      <c r="J407" s="153">
        <f t="shared" si="83"/>
        <v>0</v>
      </c>
      <c r="K407" s="153">
        <f t="shared" si="97"/>
        <v>0</v>
      </c>
      <c r="L407" s="153">
        <f t="shared" si="84"/>
        <v>0</v>
      </c>
      <c r="M407" s="153">
        <f t="shared" si="84"/>
        <v>0</v>
      </c>
      <c r="N407" s="153">
        <f t="shared" si="98"/>
        <v>0</v>
      </c>
      <c r="O407" s="153">
        <f t="shared" si="85"/>
        <v>0</v>
      </c>
      <c r="P407" s="153">
        <f t="shared" si="85"/>
        <v>0</v>
      </c>
      <c r="Q407" s="153">
        <f t="shared" si="99"/>
        <v>0</v>
      </c>
      <c r="R407" s="153">
        <f t="shared" si="86"/>
        <v>0</v>
      </c>
      <c r="S407" s="153">
        <f t="shared" si="86"/>
        <v>0</v>
      </c>
      <c r="T407" s="153">
        <f t="shared" si="100"/>
        <v>0</v>
      </c>
      <c r="U407" s="153">
        <f t="shared" si="87"/>
        <v>0</v>
      </c>
      <c r="V407" s="153">
        <f t="shared" si="87"/>
        <v>0</v>
      </c>
      <c r="W407" s="153">
        <f t="shared" si="101"/>
        <v>0</v>
      </c>
      <c r="X407" s="153">
        <f t="shared" si="88"/>
        <v>0</v>
      </c>
      <c r="Y407" s="153">
        <f t="shared" si="88"/>
        <v>0</v>
      </c>
      <c r="Z407" s="153">
        <f t="shared" si="102"/>
        <v>0</v>
      </c>
      <c r="AA407" s="153">
        <f t="shared" si="89"/>
        <v>0</v>
      </c>
      <c r="AB407" s="153">
        <f t="shared" si="89"/>
        <v>0</v>
      </c>
      <c r="AC407" s="153">
        <f t="shared" si="103"/>
        <v>0</v>
      </c>
      <c r="AD407" s="153">
        <f t="shared" si="90"/>
        <v>0</v>
      </c>
      <c r="AE407" s="153">
        <f t="shared" si="90"/>
        <v>0</v>
      </c>
      <c r="AF407" s="153">
        <f t="shared" si="104"/>
        <v>0</v>
      </c>
      <c r="AG407" s="153">
        <f t="shared" si="91"/>
        <v>0</v>
      </c>
      <c r="AH407" s="153">
        <f t="shared" si="91"/>
        <v>0</v>
      </c>
      <c r="AI407" s="153">
        <f t="shared" si="105"/>
        <v>0</v>
      </c>
      <c r="AJ407" s="153">
        <f t="shared" si="92"/>
        <v>0</v>
      </c>
      <c r="AK407" s="153">
        <f t="shared" si="92"/>
        <v>0</v>
      </c>
      <c r="AL407" s="153">
        <f t="shared" si="106"/>
        <v>0</v>
      </c>
      <c r="AM407" s="41">
        <f t="shared" si="93"/>
        <v>0</v>
      </c>
      <c r="AN407" s="41">
        <f t="shared" si="94"/>
        <v>0</v>
      </c>
      <c r="AO407" s="153">
        <f t="shared" si="107"/>
        <v>0</v>
      </c>
      <c r="AP407" s="1113"/>
      <c r="AQ407" s="1113"/>
      <c r="AR407" s="1113"/>
    </row>
    <row r="408" spans="1:44">
      <c r="A408" s="427">
        <v>9</v>
      </c>
      <c r="B408" s="428" t="s">
        <v>44</v>
      </c>
      <c r="C408" s="153">
        <f t="shared" si="81"/>
        <v>0</v>
      </c>
      <c r="D408" s="153">
        <f t="shared" si="81"/>
        <v>0</v>
      </c>
      <c r="E408" s="153">
        <f t="shared" si="95"/>
        <v>0</v>
      </c>
      <c r="F408" s="153">
        <f t="shared" si="82"/>
        <v>0</v>
      </c>
      <c r="G408" s="153">
        <f t="shared" si="82"/>
        <v>0</v>
      </c>
      <c r="H408" s="153">
        <f t="shared" si="96"/>
        <v>0</v>
      </c>
      <c r="I408" s="153">
        <f t="shared" si="83"/>
        <v>0</v>
      </c>
      <c r="J408" s="153">
        <f t="shared" si="83"/>
        <v>0</v>
      </c>
      <c r="K408" s="153">
        <f t="shared" si="97"/>
        <v>0</v>
      </c>
      <c r="L408" s="153">
        <f t="shared" si="84"/>
        <v>0</v>
      </c>
      <c r="M408" s="153">
        <f t="shared" si="84"/>
        <v>0</v>
      </c>
      <c r="N408" s="153">
        <f t="shared" si="98"/>
        <v>0</v>
      </c>
      <c r="O408" s="153">
        <f t="shared" si="85"/>
        <v>0</v>
      </c>
      <c r="P408" s="153">
        <f t="shared" si="85"/>
        <v>0</v>
      </c>
      <c r="Q408" s="153">
        <f t="shared" si="99"/>
        <v>0</v>
      </c>
      <c r="R408" s="153">
        <f t="shared" si="86"/>
        <v>0</v>
      </c>
      <c r="S408" s="153">
        <f t="shared" si="86"/>
        <v>0</v>
      </c>
      <c r="T408" s="153">
        <f t="shared" si="100"/>
        <v>0</v>
      </c>
      <c r="U408" s="153">
        <f t="shared" si="87"/>
        <v>0</v>
      </c>
      <c r="V408" s="153">
        <f t="shared" si="87"/>
        <v>0</v>
      </c>
      <c r="W408" s="153">
        <f t="shared" si="101"/>
        <v>0</v>
      </c>
      <c r="X408" s="153">
        <f t="shared" si="88"/>
        <v>0</v>
      </c>
      <c r="Y408" s="153">
        <f t="shared" si="88"/>
        <v>0</v>
      </c>
      <c r="Z408" s="153">
        <f t="shared" si="102"/>
        <v>0</v>
      </c>
      <c r="AA408" s="153">
        <f t="shared" si="89"/>
        <v>0</v>
      </c>
      <c r="AB408" s="153">
        <f t="shared" si="89"/>
        <v>0</v>
      </c>
      <c r="AC408" s="153">
        <f t="shared" si="103"/>
        <v>0</v>
      </c>
      <c r="AD408" s="153">
        <f t="shared" si="90"/>
        <v>0</v>
      </c>
      <c r="AE408" s="153">
        <f t="shared" si="90"/>
        <v>0</v>
      </c>
      <c r="AF408" s="153">
        <f t="shared" si="104"/>
        <v>0</v>
      </c>
      <c r="AG408" s="153">
        <f t="shared" si="91"/>
        <v>0</v>
      </c>
      <c r="AH408" s="153">
        <f t="shared" si="91"/>
        <v>0</v>
      </c>
      <c r="AI408" s="153">
        <f t="shared" si="105"/>
        <v>0</v>
      </c>
      <c r="AJ408" s="153">
        <f t="shared" si="92"/>
        <v>0</v>
      </c>
      <c r="AK408" s="153">
        <f t="shared" si="92"/>
        <v>0</v>
      </c>
      <c r="AL408" s="153">
        <f t="shared" si="106"/>
        <v>0</v>
      </c>
      <c r="AM408" s="41">
        <f t="shared" si="93"/>
        <v>0</v>
      </c>
      <c r="AN408" s="41">
        <f t="shared" si="94"/>
        <v>0</v>
      </c>
      <c r="AO408" s="153">
        <f t="shared" si="107"/>
        <v>0</v>
      </c>
      <c r="AP408" s="1113"/>
      <c r="AQ408" s="1113"/>
      <c r="AR408" s="1113"/>
    </row>
    <row r="409" spans="1:44">
      <c r="A409" s="427">
        <v>10</v>
      </c>
      <c r="B409" s="428" t="s">
        <v>51</v>
      </c>
      <c r="C409" s="153">
        <f t="shared" si="81"/>
        <v>0</v>
      </c>
      <c r="D409" s="153">
        <f t="shared" si="81"/>
        <v>0</v>
      </c>
      <c r="E409" s="153">
        <f t="shared" si="95"/>
        <v>0</v>
      </c>
      <c r="F409" s="153">
        <f t="shared" si="82"/>
        <v>0</v>
      </c>
      <c r="G409" s="153">
        <f t="shared" si="82"/>
        <v>0</v>
      </c>
      <c r="H409" s="153">
        <f t="shared" si="96"/>
        <v>0</v>
      </c>
      <c r="I409" s="153">
        <f t="shared" si="83"/>
        <v>0</v>
      </c>
      <c r="J409" s="153">
        <f t="shared" si="83"/>
        <v>0</v>
      </c>
      <c r="K409" s="153">
        <f t="shared" si="97"/>
        <v>0</v>
      </c>
      <c r="L409" s="153">
        <f t="shared" si="84"/>
        <v>0</v>
      </c>
      <c r="M409" s="153">
        <f t="shared" si="84"/>
        <v>0</v>
      </c>
      <c r="N409" s="153">
        <f t="shared" si="98"/>
        <v>0</v>
      </c>
      <c r="O409" s="153">
        <f t="shared" si="85"/>
        <v>0</v>
      </c>
      <c r="P409" s="153">
        <f t="shared" si="85"/>
        <v>0</v>
      </c>
      <c r="Q409" s="153">
        <f t="shared" si="99"/>
        <v>0</v>
      </c>
      <c r="R409" s="153">
        <f t="shared" si="86"/>
        <v>0</v>
      </c>
      <c r="S409" s="153">
        <f t="shared" si="86"/>
        <v>0</v>
      </c>
      <c r="T409" s="153">
        <f t="shared" si="100"/>
        <v>0</v>
      </c>
      <c r="U409" s="153">
        <f t="shared" si="87"/>
        <v>0</v>
      </c>
      <c r="V409" s="153">
        <f t="shared" si="87"/>
        <v>0</v>
      </c>
      <c r="W409" s="153">
        <f t="shared" si="101"/>
        <v>0</v>
      </c>
      <c r="X409" s="153">
        <f t="shared" si="88"/>
        <v>0</v>
      </c>
      <c r="Y409" s="153">
        <f t="shared" si="88"/>
        <v>0</v>
      </c>
      <c r="Z409" s="153">
        <f t="shared" si="102"/>
        <v>0</v>
      </c>
      <c r="AA409" s="153">
        <f t="shared" si="89"/>
        <v>0</v>
      </c>
      <c r="AB409" s="153">
        <f t="shared" si="89"/>
        <v>0</v>
      </c>
      <c r="AC409" s="153">
        <f t="shared" si="103"/>
        <v>0</v>
      </c>
      <c r="AD409" s="153">
        <f t="shared" si="90"/>
        <v>0</v>
      </c>
      <c r="AE409" s="153">
        <f t="shared" si="90"/>
        <v>0</v>
      </c>
      <c r="AF409" s="153">
        <f t="shared" si="104"/>
        <v>0</v>
      </c>
      <c r="AG409" s="153">
        <f t="shared" si="91"/>
        <v>0</v>
      </c>
      <c r="AH409" s="153">
        <f t="shared" si="91"/>
        <v>0</v>
      </c>
      <c r="AI409" s="153">
        <f t="shared" si="105"/>
        <v>0</v>
      </c>
      <c r="AJ409" s="153">
        <f t="shared" si="92"/>
        <v>0</v>
      </c>
      <c r="AK409" s="153">
        <f t="shared" si="92"/>
        <v>0</v>
      </c>
      <c r="AL409" s="153">
        <f t="shared" si="106"/>
        <v>0</v>
      </c>
      <c r="AM409" s="41">
        <f t="shared" si="93"/>
        <v>0</v>
      </c>
      <c r="AN409" s="41">
        <f t="shared" si="94"/>
        <v>0</v>
      </c>
      <c r="AO409" s="153">
        <f t="shared" si="107"/>
        <v>0</v>
      </c>
      <c r="AP409" s="1113"/>
      <c r="AQ409" s="1113"/>
      <c r="AR409" s="1113"/>
    </row>
    <row r="410" spans="1:44">
      <c r="A410" s="427">
        <v>11</v>
      </c>
      <c r="B410" s="428" t="s">
        <v>57</v>
      </c>
      <c r="C410" s="153">
        <f t="shared" si="81"/>
        <v>0</v>
      </c>
      <c r="D410" s="153">
        <f t="shared" si="81"/>
        <v>0</v>
      </c>
      <c r="E410" s="153">
        <f t="shared" si="95"/>
        <v>0</v>
      </c>
      <c r="F410" s="153">
        <f t="shared" si="82"/>
        <v>0</v>
      </c>
      <c r="G410" s="153">
        <f t="shared" si="82"/>
        <v>0</v>
      </c>
      <c r="H410" s="153">
        <f t="shared" si="96"/>
        <v>0</v>
      </c>
      <c r="I410" s="153">
        <f t="shared" si="83"/>
        <v>0</v>
      </c>
      <c r="J410" s="153">
        <f t="shared" si="83"/>
        <v>0</v>
      </c>
      <c r="K410" s="153">
        <f t="shared" si="97"/>
        <v>0</v>
      </c>
      <c r="L410" s="153">
        <f t="shared" si="84"/>
        <v>0</v>
      </c>
      <c r="M410" s="153">
        <f t="shared" si="84"/>
        <v>0</v>
      </c>
      <c r="N410" s="153">
        <f t="shared" si="98"/>
        <v>0</v>
      </c>
      <c r="O410" s="153">
        <f t="shared" si="85"/>
        <v>0</v>
      </c>
      <c r="P410" s="153">
        <f t="shared" si="85"/>
        <v>0</v>
      </c>
      <c r="Q410" s="153">
        <f t="shared" si="99"/>
        <v>0</v>
      </c>
      <c r="R410" s="153">
        <f t="shared" si="86"/>
        <v>0</v>
      </c>
      <c r="S410" s="153">
        <f t="shared" si="86"/>
        <v>0</v>
      </c>
      <c r="T410" s="153">
        <f t="shared" si="100"/>
        <v>0</v>
      </c>
      <c r="U410" s="153">
        <f t="shared" si="87"/>
        <v>0</v>
      </c>
      <c r="V410" s="153">
        <f t="shared" si="87"/>
        <v>0</v>
      </c>
      <c r="W410" s="153">
        <f t="shared" si="101"/>
        <v>0</v>
      </c>
      <c r="X410" s="153">
        <f t="shared" si="88"/>
        <v>0</v>
      </c>
      <c r="Y410" s="153">
        <f t="shared" si="88"/>
        <v>0</v>
      </c>
      <c r="Z410" s="153">
        <f t="shared" si="102"/>
        <v>0</v>
      </c>
      <c r="AA410" s="153">
        <f t="shared" si="89"/>
        <v>0</v>
      </c>
      <c r="AB410" s="153">
        <f t="shared" si="89"/>
        <v>0</v>
      </c>
      <c r="AC410" s="153">
        <f t="shared" si="103"/>
        <v>0</v>
      </c>
      <c r="AD410" s="153">
        <f t="shared" si="90"/>
        <v>0</v>
      </c>
      <c r="AE410" s="153">
        <f t="shared" si="90"/>
        <v>0</v>
      </c>
      <c r="AF410" s="153">
        <f t="shared" si="104"/>
        <v>0</v>
      </c>
      <c r="AG410" s="153">
        <f t="shared" si="91"/>
        <v>0</v>
      </c>
      <c r="AH410" s="153">
        <f t="shared" si="91"/>
        <v>0</v>
      </c>
      <c r="AI410" s="153">
        <f t="shared" si="105"/>
        <v>0</v>
      </c>
      <c r="AJ410" s="153">
        <f t="shared" si="92"/>
        <v>0</v>
      </c>
      <c r="AK410" s="153">
        <f t="shared" si="92"/>
        <v>0</v>
      </c>
      <c r="AL410" s="153">
        <f t="shared" si="106"/>
        <v>0</v>
      </c>
      <c r="AM410" s="41">
        <f t="shared" si="93"/>
        <v>0</v>
      </c>
      <c r="AN410" s="41">
        <f t="shared" si="94"/>
        <v>0</v>
      </c>
      <c r="AO410" s="153">
        <f t="shared" si="107"/>
        <v>0</v>
      </c>
      <c r="AP410" s="1113"/>
      <c r="AQ410" s="1113"/>
      <c r="AR410" s="1113"/>
    </row>
    <row r="411" spans="1:44">
      <c r="A411" s="427">
        <v>12</v>
      </c>
      <c r="B411" s="428" t="s">
        <v>61</v>
      </c>
      <c r="C411" s="153">
        <f t="shared" si="81"/>
        <v>0</v>
      </c>
      <c r="D411" s="153">
        <f t="shared" si="81"/>
        <v>0</v>
      </c>
      <c r="E411" s="153">
        <f t="shared" si="95"/>
        <v>0</v>
      </c>
      <c r="F411" s="153">
        <f t="shared" si="82"/>
        <v>0</v>
      </c>
      <c r="G411" s="153">
        <f t="shared" si="82"/>
        <v>0</v>
      </c>
      <c r="H411" s="153">
        <f t="shared" si="96"/>
        <v>0</v>
      </c>
      <c r="I411" s="153">
        <f t="shared" si="83"/>
        <v>0</v>
      </c>
      <c r="J411" s="153">
        <f t="shared" si="83"/>
        <v>0</v>
      </c>
      <c r="K411" s="153">
        <f t="shared" si="97"/>
        <v>0</v>
      </c>
      <c r="L411" s="153">
        <f t="shared" si="84"/>
        <v>0</v>
      </c>
      <c r="M411" s="153">
        <f t="shared" si="84"/>
        <v>0</v>
      </c>
      <c r="N411" s="153">
        <f t="shared" si="98"/>
        <v>0</v>
      </c>
      <c r="O411" s="153">
        <f t="shared" si="85"/>
        <v>0</v>
      </c>
      <c r="P411" s="153">
        <f t="shared" si="85"/>
        <v>0</v>
      </c>
      <c r="Q411" s="153">
        <f t="shared" si="99"/>
        <v>0</v>
      </c>
      <c r="R411" s="153">
        <f t="shared" si="86"/>
        <v>0</v>
      </c>
      <c r="S411" s="153">
        <f t="shared" si="86"/>
        <v>0</v>
      </c>
      <c r="T411" s="153">
        <f t="shared" si="100"/>
        <v>0</v>
      </c>
      <c r="U411" s="153">
        <f t="shared" si="87"/>
        <v>0</v>
      </c>
      <c r="V411" s="153">
        <f t="shared" si="87"/>
        <v>0</v>
      </c>
      <c r="W411" s="153">
        <f t="shared" si="101"/>
        <v>0</v>
      </c>
      <c r="X411" s="153">
        <f t="shared" si="88"/>
        <v>0</v>
      </c>
      <c r="Y411" s="153">
        <f t="shared" si="88"/>
        <v>0</v>
      </c>
      <c r="Z411" s="153">
        <f t="shared" si="102"/>
        <v>0</v>
      </c>
      <c r="AA411" s="153">
        <f t="shared" si="89"/>
        <v>0</v>
      </c>
      <c r="AB411" s="153">
        <f t="shared" si="89"/>
        <v>0</v>
      </c>
      <c r="AC411" s="153">
        <f t="shared" si="103"/>
        <v>0</v>
      </c>
      <c r="AD411" s="153">
        <f t="shared" si="90"/>
        <v>0</v>
      </c>
      <c r="AE411" s="153">
        <f t="shared" si="90"/>
        <v>0</v>
      </c>
      <c r="AF411" s="153">
        <f t="shared" si="104"/>
        <v>0</v>
      </c>
      <c r="AG411" s="153">
        <f t="shared" si="91"/>
        <v>0</v>
      </c>
      <c r="AH411" s="153">
        <f t="shared" si="91"/>
        <v>0</v>
      </c>
      <c r="AI411" s="153">
        <f t="shared" si="105"/>
        <v>0</v>
      </c>
      <c r="AJ411" s="153">
        <f t="shared" si="92"/>
        <v>0</v>
      </c>
      <c r="AK411" s="153">
        <f t="shared" si="92"/>
        <v>0</v>
      </c>
      <c r="AL411" s="153">
        <f t="shared" si="106"/>
        <v>0</v>
      </c>
      <c r="AM411" s="41">
        <f t="shared" si="93"/>
        <v>0</v>
      </c>
      <c r="AN411" s="41">
        <f t="shared" si="94"/>
        <v>0</v>
      </c>
      <c r="AO411" s="153">
        <f t="shared" si="107"/>
        <v>0</v>
      </c>
      <c r="AP411" s="1113"/>
      <c r="AQ411" s="1113"/>
      <c r="AR411" s="1113"/>
    </row>
    <row r="412" spans="1:44">
      <c r="A412" s="427">
        <v>13</v>
      </c>
      <c r="B412" s="428" t="s">
        <v>62</v>
      </c>
      <c r="C412" s="153">
        <f t="shared" si="81"/>
        <v>0</v>
      </c>
      <c r="D412" s="153">
        <f t="shared" si="81"/>
        <v>0</v>
      </c>
      <c r="E412" s="153">
        <f t="shared" si="95"/>
        <v>0</v>
      </c>
      <c r="F412" s="153">
        <f t="shared" si="82"/>
        <v>0</v>
      </c>
      <c r="G412" s="153">
        <f t="shared" si="82"/>
        <v>0</v>
      </c>
      <c r="H412" s="153">
        <f t="shared" si="96"/>
        <v>0</v>
      </c>
      <c r="I412" s="153">
        <f t="shared" si="83"/>
        <v>0</v>
      </c>
      <c r="J412" s="153">
        <f t="shared" si="83"/>
        <v>0</v>
      </c>
      <c r="K412" s="153">
        <f t="shared" si="97"/>
        <v>0</v>
      </c>
      <c r="L412" s="153">
        <f t="shared" si="84"/>
        <v>0</v>
      </c>
      <c r="M412" s="153">
        <f t="shared" si="84"/>
        <v>0</v>
      </c>
      <c r="N412" s="153">
        <f t="shared" si="98"/>
        <v>0</v>
      </c>
      <c r="O412" s="153">
        <f t="shared" si="85"/>
        <v>0</v>
      </c>
      <c r="P412" s="153">
        <f t="shared" si="85"/>
        <v>0</v>
      </c>
      <c r="Q412" s="153">
        <f t="shared" si="99"/>
        <v>0</v>
      </c>
      <c r="R412" s="153">
        <f t="shared" si="86"/>
        <v>0</v>
      </c>
      <c r="S412" s="153">
        <f t="shared" si="86"/>
        <v>0</v>
      </c>
      <c r="T412" s="153">
        <f t="shared" si="100"/>
        <v>0</v>
      </c>
      <c r="U412" s="153">
        <f t="shared" si="87"/>
        <v>0</v>
      </c>
      <c r="V412" s="153">
        <f t="shared" si="87"/>
        <v>0</v>
      </c>
      <c r="W412" s="153">
        <f t="shared" si="101"/>
        <v>0</v>
      </c>
      <c r="X412" s="153">
        <f t="shared" si="88"/>
        <v>0</v>
      </c>
      <c r="Y412" s="153">
        <f t="shared" si="88"/>
        <v>0</v>
      </c>
      <c r="Z412" s="153">
        <f t="shared" si="102"/>
        <v>0</v>
      </c>
      <c r="AA412" s="153">
        <f t="shared" si="89"/>
        <v>0</v>
      </c>
      <c r="AB412" s="153">
        <f t="shared" si="89"/>
        <v>0</v>
      </c>
      <c r="AC412" s="153">
        <f t="shared" si="103"/>
        <v>0</v>
      </c>
      <c r="AD412" s="153">
        <f t="shared" si="90"/>
        <v>0</v>
      </c>
      <c r="AE412" s="153">
        <f t="shared" si="90"/>
        <v>0</v>
      </c>
      <c r="AF412" s="153">
        <f t="shared" si="104"/>
        <v>0</v>
      </c>
      <c r="AG412" s="153">
        <f t="shared" si="91"/>
        <v>0</v>
      </c>
      <c r="AH412" s="153">
        <f t="shared" si="91"/>
        <v>0</v>
      </c>
      <c r="AI412" s="153">
        <f t="shared" si="105"/>
        <v>0</v>
      </c>
      <c r="AJ412" s="153">
        <f t="shared" si="92"/>
        <v>0</v>
      </c>
      <c r="AK412" s="153">
        <f t="shared" si="92"/>
        <v>0</v>
      </c>
      <c r="AL412" s="153">
        <f t="shared" si="106"/>
        <v>0</v>
      </c>
      <c r="AM412" s="41">
        <f t="shared" si="93"/>
        <v>0</v>
      </c>
      <c r="AN412" s="41">
        <f t="shared" si="94"/>
        <v>0</v>
      </c>
      <c r="AO412" s="153">
        <f t="shared" si="107"/>
        <v>0</v>
      </c>
      <c r="AP412" s="1113"/>
      <c r="AQ412" s="1113"/>
      <c r="AR412" s="1113"/>
    </row>
    <row r="413" spans="1:44">
      <c r="A413" s="427">
        <v>14</v>
      </c>
      <c r="B413" s="428" t="s">
        <v>69</v>
      </c>
      <c r="C413" s="153">
        <f t="shared" si="81"/>
        <v>0</v>
      </c>
      <c r="D413" s="153">
        <f t="shared" si="81"/>
        <v>0</v>
      </c>
      <c r="E413" s="153">
        <f t="shared" si="95"/>
        <v>0</v>
      </c>
      <c r="F413" s="153">
        <f t="shared" si="82"/>
        <v>0</v>
      </c>
      <c r="G413" s="153">
        <f t="shared" si="82"/>
        <v>0</v>
      </c>
      <c r="H413" s="153">
        <f t="shared" si="96"/>
        <v>0</v>
      </c>
      <c r="I413" s="153">
        <f t="shared" si="83"/>
        <v>0</v>
      </c>
      <c r="J413" s="153">
        <f t="shared" si="83"/>
        <v>0</v>
      </c>
      <c r="K413" s="153">
        <f t="shared" si="97"/>
        <v>0</v>
      </c>
      <c r="L413" s="153">
        <f t="shared" si="84"/>
        <v>0</v>
      </c>
      <c r="M413" s="153">
        <f t="shared" si="84"/>
        <v>0</v>
      </c>
      <c r="N413" s="153">
        <f t="shared" si="98"/>
        <v>0</v>
      </c>
      <c r="O413" s="153">
        <f t="shared" si="85"/>
        <v>0</v>
      </c>
      <c r="P413" s="153">
        <f t="shared" si="85"/>
        <v>0</v>
      </c>
      <c r="Q413" s="153">
        <f t="shared" si="99"/>
        <v>0</v>
      </c>
      <c r="R413" s="153">
        <f t="shared" si="86"/>
        <v>0</v>
      </c>
      <c r="S413" s="153">
        <f t="shared" si="86"/>
        <v>0</v>
      </c>
      <c r="T413" s="153">
        <f t="shared" si="100"/>
        <v>0</v>
      </c>
      <c r="U413" s="153">
        <f t="shared" si="87"/>
        <v>0</v>
      </c>
      <c r="V413" s="153">
        <f t="shared" si="87"/>
        <v>0</v>
      </c>
      <c r="W413" s="153">
        <f t="shared" si="101"/>
        <v>0</v>
      </c>
      <c r="X413" s="153">
        <f t="shared" si="88"/>
        <v>0</v>
      </c>
      <c r="Y413" s="153">
        <f t="shared" si="88"/>
        <v>0</v>
      </c>
      <c r="Z413" s="153">
        <f t="shared" si="102"/>
        <v>0</v>
      </c>
      <c r="AA413" s="153">
        <f t="shared" si="89"/>
        <v>0</v>
      </c>
      <c r="AB413" s="153">
        <f t="shared" si="89"/>
        <v>0</v>
      </c>
      <c r="AC413" s="153">
        <f t="shared" si="103"/>
        <v>0</v>
      </c>
      <c r="AD413" s="153">
        <f t="shared" si="90"/>
        <v>0</v>
      </c>
      <c r="AE413" s="153">
        <f t="shared" si="90"/>
        <v>0</v>
      </c>
      <c r="AF413" s="153">
        <f t="shared" si="104"/>
        <v>0</v>
      </c>
      <c r="AG413" s="153">
        <f t="shared" si="91"/>
        <v>0</v>
      </c>
      <c r="AH413" s="153">
        <f t="shared" si="91"/>
        <v>0</v>
      </c>
      <c r="AI413" s="153">
        <f t="shared" si="105"/>
        <v>0</v>
      </c>
      <c r="AJ413" s="153">
        <f t="shared" si="92"/>
        <v>0</v>
      </c>
      <c r="AK413" s="153">
        <f t="shared" si="92"/>
        <v>0</v>
      </c>
      <c r="AL413" s="153">
        <f t="shared" si="106"/>
        <v>0</v>
      </c>
      <c r="AM413" s="41">
        <f t="shared" si="93"/>
        <v>0</v>
      </c>
      <c r="AN413" s="41">
        <f t="shared" si="94"/>
        <v>0</v>
      </c>
      <c r="AO413" s="153">
        <f t="shared" si="107"/>
        <v>0</v>
      </c>
      <c r="AP413" s="1113"/>
      <c r="AQ413" s="1113"/>
      <c r="AR413" s="1113"/>
    </row>
    <row r="414" spans="1:44">
      <c r="A414" s="427">
        <v>15</v>
      </c>
      <c r="B414" s="428" t="s">
        <v>781</v>
      </c>
      <c r="C414" s="153">
        <f t="shared" si="81"/>
        <v>0</v>
      </c>
      <c r="D414" s="153">
        <f t="shared" si="81"/>
        <v>0</v>
      </c>
      <c r="E414" s="153">
        <f t="shared" si="95"/>
        <v>0</v>
      </c>
      <c r="F414" s="153">
        <f t="shared" si="82"/>
        <v>0</v>
      </c>
      <c r="G414" s="153">
        <f t="shared" si="82"/>
        <v>0</v>
      </c>
      <c r="H414" s="153">
        <f t="shared" si="96"/>
        <v>0</v>
      </c>
      <c r="I414" s="153">
        <f t="shared" si="83"/>
        <v>0</v>
      </c>
      <c r="J414" s="153">
        <f t="shared" si="83"/>
        <v>0</v>
      </c>
      <c r="K414" s="153">
        <f t="shared" si="97"/>
        <v>0</v>
      </c>
      <c r="L414" s="153">
        <f t="shared" si="84"/>
        <v>0</v>
      </c>
      <c r="M414" s="153">
        <f t="shared" si="84"/>
        <v>0</v>
      </c>
      <c r="N414" s="153">
        <f t="shared" si="98"/>
        <v>0</v>
      </c>
      <c r="O414" s="153">
        <f t="shared" si="85"/>
        <v>0</v>
      </c>
      <c r="P414" s="153">
        <f t="shared" si="85"/>
        <v>0</v>
      </c>
      <c r="Q414" s="153">
        <f t="shared" si="99"/>
        <v>0</v>
      </c>
      <c r="R414" s="153">
        <f t="shared" si="86"/>
        <v>0</v>
      </c>
      <c r="S414" s="153">
        <f t="shared" si="86"/>
        <v>0</v>
      </c>
      <c r="T414" s="153">
        <f t="shared" si="100"/>
        <v>0</v>
      </c>
      <c r="U414" s="153">
        <f t="shared" si="87"/>
        <v>0</v>
      </c>
      <c r="V414" s="153">
        <f t="shared" si="87"/>
        <v>0</v>
      </c>
      <c r="W414" s="153">
        <f t="shared" si="101"/>
        <v>0</v>
      </c>
      <c r="X414" s="153">
        <f t="shared" si="88"/>
        <v>0</v>
      </c>
      <c r="Y414" s="153">
        <f t="shared" si="88"/>
        <v>0</v>
      </c>
      <c r="Z414" s="153">
        <f t="shared" si="102"/>
        <v>0</v>
      </c>
      <c r="AA414" s="153">
        <f t="shared" si="89"/>
        <v>0</v>
      </c>
      <c r="AB414" s="153">
        <f t="shared" si="89"/>
        <v>0</v>
      </c>
      <c r="AC414" s="153">
        <f t="shared" si="103"/>
        <v>0</v>
      </c>
      <c r="AD414" s="153">
        <f t="shared" si="90"/>
        <v>0</v>
      </c>
      <c r="AE414" s="153">
        <f t="shared" si="90"/>
        <v>0</v>
      </c>
      <c r="AF414" s="153">
        <f t="shared" si="104"/>
        <v>0</v>
      </c>
      <c r="AG414" s="153">
        <f t="shared" si="91"/>
        <v>0</v>
      </c>
      <c r="AH414" s="153">
        <f t="shared" si="91"/>
        <v>0</v>
      </c>
      <c r="AI414" s="153">
        <f t="shared" si="105"/>
        <v>0</v>
      </c>
      <c r="AJ414" s="153">
        <f t="shared" si="92"/>
        <v>0</v>
      </c>
      <c r="AK414" s="153">
        <f t="shared" si="92"/>
        <v>0</v>
      </c>
      <c r="AL414" s="153">
        <f t="shared" si="106"/>
        <v>0</v>
      </c>
      <c r="AM414" s="41">
        <f t="shared" si="93"/>
        <v>0</v>
      </c>
      <c r="AN414" s="41">
        <f t="shared" si="94"/>
        <v>0</v>
      </c>
      <c r="AO414" s="153">
        <f t="shared" si="107"/>
        <v>0</v>
      </c>
      <c r="AP414" s="1113"/>
      <c r="AQ414" s="1113"/>
      <c r="AR414" s="1113"/>
    </row>
    <row r="415" spans="1:44">
      <c r="A415" s="427">
        <v>16</v>
      </c>
      <c r="B415" s="428" t="s">
        <v>72</v>
      </c>
      <c r="C415" s="153">
        <f t="shared" si="81"/>
        <v>0</v>
      </c>
      <c r="D415" s="153">
        <f t="shared" si="81"/>
        <v>0</v>
      </c>
      <c r="E415" s="153">
        <f t="shared" si="95"/>
        <v>0</v>
      </c>
      <c r="F415" s="153">
        <f t="shared" si="82"/>
        <v>0</v>
      </c>
      <c r="G415" s="153">
        <f t="shared" si="82"/>
        <v>0</v>
      </c>
      <c r="H415" s="153">
        <f t="shared" si="96"/>
        <v>0</v>
      </c>
      <c r="I415" s="153">
        <f t="shared" si="83"/>
        <v>0</v>
      </c>
      <c r="J415" s="153">
        <f t="shared" si="83"/>
        <v>0</v>
      </c>
      <c r="K415" s="153">
        <f t="shared" si="97"/>
        <v>0</v>
      </c>
      <c r="L415" s="153">
        <f t="shared" si="84"/>
        <v>0</v>
      </c>
      <c r="M415" s="153">
        <f t="shared" si="84"/>
        <v>0</v>
      </c>
      <c r="N415" s="153">
        <f t="shared" si="98"/>
        <v>0</v>
      </c>
      <c r="O415" s="153">
        <f t="shared" si="85"/>
        <v>0</v>
      </c>
      <c r="P415" s="153">
        <f t="shared" si="85"/>
        <v>0</v>
      </c>
      <c r="Q415" s="153">
        <f t="shared" si="99"/>
        <v>0</v>
      </c>
      <c r="R415" s="153">
        <f t="shared" si="86"/>
        <v>0</v>
      </c>
      <c r="S415" s="153">
        <f t="shared" si="86"/>
        <v>0</v>
      </c>
      <c r="T415" s="153">
        <f t="shared" si="100"/>
        <v>0</v>
      </c>
      <c r="U415" s="153">
        <f t="shared" si="87"/>
        <v>0</v>
      </c>
      <c r="V415" s="153">
        <f t="shared" si="87"/>
        <v>0</v>
      </c>
      <c r="W415" s="153">
        <f t="shared" si="101"/>
        <v>0</v>
      </c>
      <c r="X415" s="153">
        <f t="shared" si="88"/>
        <v>0</v>
      </c>
      <c r="Y415" s="153">
        <f t="shared" si="88"/>
        <v>0</v>
      </c>
      <c r="Z415" s="153">
        <f t="shared" si="102"/>
        <v>0</v>
      </c>
      <c r="AA415" s="153">
        <f t="shared" si="89"/>
        <v>0</v>
      </c>
      <c r="AB415" s="153">
        <f t="shared" si="89"/>
        <v>0</v>
      </c>
      <c r="AC415" s="153">
        <f t="shared" si="103"/>
        <v>0</v>
      </c>
      <c r="AD415" s="153">
        <f t="shared" si="90"/>
        <v>0</v>
      </c>
      <c r="AE415" s="153">
        <f t="shared" si="90"/>
        <v>0</v>
      </c>
      <c r="AF415" s="153">
        <f t="shared" si="104"/>
        <v>0</v>
      </c>
      <c r="AG415" s="153">
        <f t="shared" si="91"/>
        <v>0</v>
      </c>
      <c r="AH415" s="153">
        <f t="shared" si="91"/>
        <v>0</v>
      </c>
      <c r="AI415" s="153">
        <f t="shared" si="105"/>
        <v>0</v>
      </c>
      <c r="AJ415" s="153">
        <f t="shared" si="92"/>
        <v>0</v>
      </c>
      <c r="AK415" s="153">
        <f t="shared" si="92"/>
        <v>0</v>
      </c>
      <c r="AL415" s="153">
        <f t="shared" si="106"/>
        <v>0</v>
      </c>
      <c r="AM415" s="41">
        <f t="shared" si="93"/>
        <v>0</v>
      </c>
      <c r="AN415" s="41">
        <f t="shared" si="94"/>
        <v>0</v>
      </c>
      <c r="AO415" s="153">
        <f t="shared" si="107"/>
        <v>0</v>
      </c>
      <c r="AP415" s="1113"/>
      <c r="AQ415" s="1113"/>
      <c r="AR415" s="1113"/>
    </row>
    <row r="416" spans="1:44">
      <c r="A416" s="427">
        <v>17</v>
      </c>
      <c r="B416" s="428" t="s">
        <v>74</v>
      </c>
      <c r="C416" s="153">
        <f t="shared" ref="C416:D421" si="108">C360+C388</f>
        <v>0</v>
      </c>
      <c r="D416" s="153">
        <f t="shared" si="108"/>
        <v>0</v>
      </c>
      <c r="E416" s="153">
        <f t="shared" si="95"/>
        <v>0</v>
      </c>
      <c r="F416" s="153">
        <f t="shared" ref="F416:G421" si="109">F360+F388</f>
        <v>0</v>
      </c>
      <c r="G416" s="153">
        <f t="shared" si="109"/>
        <v>0</v>
      </c>
      <c r="H416" s="153">
        <f t="shared" si="96"/>
        <v>0</v>
      </c>
      <c r="I416" s="153">
        <f t="shared" ref="I416:J421" si="110">I360+I388</f>
        <v>0</v>
      </c>
      <c r="J416" s="153">
        <f t="shared" si="110"/>
        <v>0</v>
      </c>
      <c r="K416" s="153">
        <f t="shared" si="97"/>
        <v>0</v>
      </c>
      <c r="L416" s="153">
        <f t="shared" ref="L416:M421" si="111">L360+L388</f>
        <v>0</v>
      </c>
      <c r="M416" s="153">
        <f t="shared" si="111"/>
        <v>0</v>
      </c>
      <c r="N416" s="153">
        <f t="shared" si="98"/>
        <v>0</v>
      </c>
      <c r="O416" s="153">
        <f t="shared" ref="O416:P421" si="112">O360+O388</f>
        <v>0</v>
      </c>
      <c r="P416" s="153">
        <f t="shared" si="112"/>
        <v>0</v>
      </c>
      <c r="Q416" s="153">
        <f t="shared" si="99"/>
        <v>0</v>
      </c>
      <c r="R416" s="153">
        <f t="shared" ref="R416:S421" si="113">R360+R388</f>
        <v>0</v>
      </c>
      <c r="S416" s="153">
        <f t="shared" si="113"/>
        <v>0</v>
      </c>
      <c r="T416" s="153">
        <f t="shared" si="100"/>
        <v>0</v>
      </c>
      <c r="U416" s="153">
        <f t="shared" ref="U416:V421" si="114">U360+U388</f>
        <v>0</v>
      </c>
      <c r="V416" s="153">
        <f t="shared" si="114"/>
        <v>0</v>
      </c>
      <c r="W416" s="153">
        <f t="shared" si="101"/>
        <v>0</v>
      </c>
      <c r="X416" s="153">
        <f t="shared" ref="X416:Y421" si="115">X360+X388</f>
        <v>0</v>
      </c>
      <c r="Y416" s="153">
        <f t="shared" si="115"/>
        <v>0</v>
      </c>
      <c r="Z416" s="153">
        <f t="shared" si="102"/>
        <v>0</v>
      </c>
      <c r="AA416" s="153">
        <f t="shared" ref="AA416:AB421" si="116">AA360+AA388</f>
        <v>0</v>
      </c>
      <c r="AB416" s="153">
        <f t="shared" si="116"/>
        <v>0</v>
      </c>
      <c r="AC416" s="153">
        <f t="shared" si="103"/>
        <v>0</v>
      </c>
      <c r="AD416" s="153">
        <f t="shared" ref="AD416:AE421" si="117">AD360+AD388</f>
        <v>0</v>
      </c>
      <c r="AE416" s="153">
        <f t="shared" si="117"/>
        <v>0</v>
      </c>
      <c r="AF416" s="153">
        <f t="shared" si="104"/>
        <v>0</v>
      </c>
      <c r="AG416" s="153">
        <f t="shared" ref="AG416:AH421" si="118">AG360+AG388</f>
        <v>0</v>
      </c>
      <c r="AH416" s="153">
        <f t="shared" si="118"/>
        <v>0</v>
      </c>
      <c r="AI416" s="153">
        <f t="shared" si="105"/>
        <v>0</v>
      </c>
      <c r="AJ416" s="153">
        <f t="shared" ref="AJ416:AK421" si="119">AJ360+AJ388</f>
        <v>0</v>
      </c>
      <c r="AK416" s="153">
        <f t="shared" si="119"/>
        <v>0</v>
      </c>
      <c r="AL416" s="153">
        <f t="shared" si="106"/>
        <v>0</v>
      </c>
      <c r="AM416" s="41">
        <f t="shared" si="93"/>
        <v>0</v>
      </c>
      <c r="AN416" s="41">
        <f t="shared" si="94"/>
        <v>0</v>
      </c>
      <c r="AO416" s="153">
        <f t="shared" si="107"/>
        <v>0</v>
      </c>
      <c r="AP416" s="1113"/>
      <c r="AQ416" s="1113"/>
      <c r="AR416" s="1113"/>
    </row>
    <row r="417" spans="1:44">
      <c r="A417" s="427">
        <v>18</v>
      </c>
      <c r="B417" s="429" t="s">
        <v>160</v>
      </c>
      <c r="C417" s="153">
        <f t="shared" si="108"/>
        <v>0</v>
      </c>
      <c r="D417" s="153">
        <f t="shared" si="108"/>
        <v>0</v>
      </c>
      <c r="E417" s="153">
        <f t="shared" si="95"/>
        <v>0</v>
      </c>
      <c r="F417" s="153">
        <f t="shared" si="109"/>
        <v>0</v>
      </c>
      <c r="G417" s="153">
        <f t="shared" si="109"/>
        <v>0</v>
      </c>
      <c r="H417" s="153">
        <f t="shared" si="96"/>
        <v>0</v>
      </c>
      <c r="I417" s="153">
        <f t="shared" si="110"/>
        <v>0</v>
      </c>
      <c r="J417" s="153">
        <f t="shared" si="110"/>
        <v>0</v>
      </c>
      <c r="K417" s="153">
        <f t="shared" si="97"/>
        <v>0</v>
      </c>
      <c r="L417" s="153">
        <f t="shared" si="111"/>
        <v>0</v>
      </c>
      <c r="M417" s="153">
        <f t="shared" si="111"/>
        <v>0</v>
      </c>
      <c r="N417" s="153">
        <f t="shared" si="98"/>
        <v>0</v>
      </c>
      <c r="O417" s="153">
        <f t="shared" si="112"/>
        <v>0</v>
      </c>
      <c r="P417" s="153">
        <f t="shared" si="112"/>
        <v>0</v>
      </c>
      <c r="Q417" s="153">
        <f t="shared" si="99"/>
        <v>0</v>
      </c>
      <c r="R417" s="153">
        <f t="shared" si="113"/>
        <v>0</v>
      </c>
      <c r="S417" s="153">
        <f t="shared" si="113"/>
        <v>0</v>
      </c>
      <c r="T417" s="153">
        <f t="shared" si="100"/>
        <v>0</v>
      </c>
      <c r="U417" s="153">
        <f t="shared" si="114"/>
        <v>0</v>
      </c>
      <c r="V417" s="153">
        <f t="shared" si="114"/>
        <v>0</v>
      </c>
      <c r="W417" s="153">
        <f t="shared" si="101"/>
        <v>0</v>
      </c>
      <c r="X417" s="153">
        <f t="shared" si="115"/>
        <v>0</v>
      </c>
      <c r="Y417" s="153">
        <f t="shared" si="115"/>
        <v>0</v>
      </c>
      <c r="Z417" s="153">
        <f t="shared" si="102"/>
        <v>0</v>
      </c>
      <c r="AA417" s="153">
        <f t="shared" si="116"/>
        <v>0</v>
      </c>
      <c r="AB417" s="153">
        <f t="shared" si="116"/>
        <v>0</v>
      </c>
      <c r="AC417" s="153">
        <f t="shared" si="103"/>
        <v>0</v>
      </c>
      <c r="AD417" s="153">
        <f t="shared" si="117"/>
        <v>0</v>
      </c>
      <c r="AE417" s="153">
        <f t="shared" si="117"/>
        <v>0</v>
      </c>
      <c r="AF417" s="153">
        <f t="shared" si="104"/>
        <v>0</v>
      </c>
      <c r="AG417" s="153">
        <f t="shared" si="118"/>
        <v>0</v>
      </c>
      <c r="AH417" s="153">
        <f t="shared" si="118"/>
        <v>0</v>
      </c>
      <c r="AI417" s="153">
        <f t="shared" si="105"/>
        <v>0</v>
      </c>
      <c r="AJ417" s="153">
        <f t="shared" si="119"/>
        <v>0</v>
      </c>
      <c r="AK417" s="153">
        <f t="shared" si="119"/>
        <v>0</v>
      </c>
      <c r="AL417" s="153">
        <f t="shared" si="106"/>
        <v>0</v>
      </c>
      <c r="AM417" s="41">
        <f t="shared" si="93"/>
        <v>0</v>
      </c>
      <c r="AN417" s="41">
        <f t="shared" si="94"/>
        <v>0</v>
      </c>
      <c r="AO417" s="153">
        <f t="shared" si="107"/>
        <v>0</v>
      </c>
      <c r="AP417" s="1113"/>
      <c r="AQ417" s="1113"/>
      <c r="AR417" s="1113"/>
    </row>
    <row r="418" spans="1:44">
      <c r="A418" s="427">
        <v>19</v>
      </c>
      <c r="B418" s="428" t="s">
        <v>85</v>
      </c>
      <c r="C418" s="153">
        <f t="shared" si="108"/>
        <v>0</v>
      </c>
      <c r="D418" s="153">
        <f t="shared" si="108"/>
        <v>0</v>
      </c>
      <c r="E418" s="153">
        <f t="shared" si="95"/>
        <v>0</v>
      </c>
      <c r="F418" s="153">
        <f t="shared" si="109"/>
        <v>0</v>
      </c>
      <c r="G418" s="153">
        <f t="shared" si="109"/>
        <v>0</v>
      </c>
      <c r="H418" s="153">
        <f t="shared" si="96"/>
        <v>0</v>
      </c>
      <c r="I418" s="153">
        <f t="shared" si="110"/>
        <v>0</v>
      </c>
      <c r="J418" s="153">
        <f t="shared" si="110"/>
        <v>0</v>
      </c>
      <c r="K418" s="153">
        <f t="shared" si="97"/>
        <v>0</v>
      </c>
      <c r="L418" s="153">
        <f t="shared" si="111"/>
        <v>0</v>
      </c>
      <c r="M418" s="153">
        <f t="shared" si="111"/>
        <v>0</v>
      </c>
      <c r="N418" s="153">
        <f t="shared" si="98"/>
        <v>0</v>
      </c>
      <c r="O418" s="153">
        <f t="shared" si="112"/>
        <v>0</v>
      </c>
      <c r="P418" s="153">
        <f t="shared" si="112"/>
        <v>0</v>
      </c>
      <c r="Q418" s="153">
        <f t="shared" si="99"/>
        <v>0</v>
      </c>
      <c r="R418" s="153">
        <f t="shared" si="113"/>
        <v>0</v>
      </c>
      <c r="S418" s="153">
        <f t="shared" si="113"/>
        <v>0</v>
      </c>
      <c r="T418" s="153">
        <f t="shared" si="100"/>
        <v>0</v>
      </c>
      <c r="U418" s="153">
        <f t="shared" si="114"/>
        <v>0</v>
      </c>
      <c r="V418" s="153">
        <f t="shared" si="114"/>
        <v>0</v>
      </c>
      <c r="W418" s="153">
        <f t="shared" si="101"/>
        <v>0</v>
      </c>
      <c r="X418" s="153">
        <f t="shared" si="115"/>
        <v>0</v>
      </c>
      <c r="Y418" s="153">
        <f t="shared" si="115"/>
        <v>0</v>
      </c>
      <c r="Z418" s="153">
        <f t="shared" si="102"/>
        <v>0</v>
      </c>
      <c r="AA418" s="153">
        <f t="shared" si="116"/>
        <v>0</v>
      </c>
      <c r="AB418" s="153">
        <f t="shared" si="116"/>
        <v>0</v>
      </c>
      <c r="AC418" s="153">
        <f t="shared" si="103"/>
        <v>0</v>
      </c>
      <c r="AD418" s="153">
        <f t="shared" si="117"/>
        <v>0</v>
      </c>
      <c r="AE418" s="153">
        <f t="shared" si="117"/>
        <v>0</v>
      </c>
      <c r="AF418" s="153">
        <f t="shared" si="104"/>
        <v>0</v>
      </c>
      <c r="AG418" s="153">
        <f t="shared" si="118"/>
        <v>0</v>
      </c>
      <c r="AH418" s="153">
        <f t="shared" si="118"/>
        <v>0</v>
      </c>
      <c r="AI418" s="153">
        <f t="shared" si="105"/>
        <v>0</v>
      </c>
      <c r="AJ418" s="153">
        <f t="shared" si="119"/>
        <v>0</v>
      </c>
      <c r="AK418" s="153">
        <f t="shared" si="119"/>
        <v>0</v>
      </c>
      <c r="AL418" s="153">
        <f t="shared" si="106"/>
        <v>0</v>
      </c>
      <c r="AM418" s="41">
        <f t="shared" si="93"/>
        <v>0</v>
      </c>
      <c r="AN418" s="41">
        <f t="shared" si="94"/>
        <v>0</v>
      </c>
      <c r="AO418" s="153">
        <f t="shared" si="107"/>
        <v>0</v>
      </c>
      <c r="AP418" s="1113"/>
      <c r="AQ418" s="1113"/>
      <c r="AR418" s="1113"/>
    </row>
    <row r="419" spans="1:44">
      <c r="A419" s="427">
        <v>20</v>
      </c>
      <c r="B419" s="428" t="s">
        <v>142</v>
      </c>
      <c r="C419" s="153">
        <f t="shared" si="108"/>
        <v>0</v>
      </c>
      <c r="D419" s="153">
        <f t="shared" si="108"/>
        <v>0</v>
      </c>
      <c r="E419" s="153">
        <f t="shared" si="95"/>
        <v>0</v>
      </c>
      <c r="F419" s="153">
        <f t="shared" si="109"/>
        <v>0</v>
      </c>
      <c r="G419" s="153">
        <f t="shared" si="109"/>
        <v>0</v>
      </c>
      <c r="H419" s="153">
        <f t="shared" si="96"/>
        <v>0</v>
      </c>
      <c r="I419" s="153">
        <f t="shared" si="110"/>
        <v>0</v>
      </c>
      <c r="J419" s="153">
        <f t="shared" si="110"/>
        <v>0</v>
      </c>
      <c r="K419" s="153">
        <f t="shared" si="97"/>
        <v>0</v>
      </c>
      <c r="L419" s="153">
        <f t="shared" si="111"/>
        <v>0</v>
      </c>
      <c r="M419" s="153">
        <f t="shared" si="111"/>
        <v>0</v>
      </c>
      <c r="N419" s="153">
        <f t="shared" si="98"/>
        <v>0</v>
      </c>
      <c r="O419" s="153">
        <f t="shared" si="112"/>
        <v>0</v>
      </c>
      <c r="P419" s="153">
        <f t="shared" si="112"/>
        <v>0</v>
      </c>
      <c r="Q419" s="153">
        <f t="shared" si="99"/>
        <v>0</v>
      </c>
      <c r="R419" s="153">
        <f t="shared" si="113"/>
        <v>0</v>
      </c>
      <c r="S419" s="153">
        <f t="shared" si="113"/>
        <v>0</v>
      </c>
      <c r="T419" s="153">
        <f t="shared" si="100"/>
        <v>0</v>
      </c>
      <c r="U419" s="153">
        <f t="shared" si="114"/>
        <v>0</v>
      </c>
      <c r="V419" s="153">
        <f t="shared" si="114"/>
        <v>0</v>
      </c>
      <c r="W419" s="153">
        <f t="shared" si="101"/>
        <v>0</v>
      </c>
      <c r="X419" s="153">
        <f t="shared" si="115"/>
        <v>0</v>
      </c>
      <c r="Y419" s="153">
        <f t="shared" si="115"/>
        <v>0</v>
      </c>
      <c r="Z419" s="153">
        <f t="shared" si="102"/>
        <v>0</v>
      </c>
      <c r="AA419" s="153">
        <f t="shared" si="116"/>
        <v>0</v>
      </c>
      <c r="AB419" s="153">
        <f t="shared" si="116"/>
        <v>0</v>
      </c>
      <c r="AC419" s="153">
        <f t="shared" si="103"/>
        <v>0</v>
      </c>
      <c r="AD419" s="153">
        <f t="shared" si="117"/>
        <v>0</v>
      </c>
      <c r="AE419" s="153">
        <f t="shared" si="117"/>
        <v>0</v>
      </c>
      <c r="AF419" s="153">
        <f t="shared" si="104"/>
        <v>0</v>
      </c>
      <c r="AG419" s="153">
        <f t="shared" si="118"/>
        <v>0</v>
      </c>
      <c r="AH419" s="153">
        <f t="shared" si="118"/>
        <v>0</v>
      </c>
      <c r="AI419" s="153">
        <f t="shared" si="105"/>
        <v>0</v>
      </c>
      <c r="AJ419" s="153">
        <f t="shared" si="119"/>
        <v>0</v>
      </c>
      <c r="AK419" s="153">
        <f t="shared" si="119"/>
        <v>0</v>
      </c>
      <c r="AL419" s="153">
        <f t="shared" si="106"/>
        <v>0</v>
      </c>
      <c r="AM419" s="41">
        <f t="shared" si="93"/>
        <v>0</v>
      </c>
      <c r="AN419" s="41">
        <f t="shared" si="94"/>
        <v>0</v>
      </c>
      <c r="AO419" s="153">
        <f t="shared" si="107"/>
        <v>0</v>
      </c>
      <c r="AP419" s="1113"/>
      <c r="AQ419" s="1113"/>
      <c r="AR419" s="1113"/>
    </row>
    <row r="420" spans="1:44">
      <c r="A420" s="427">
        <v>21</v>
      </c>
      <c r="B420" s="429" t="s">
        <v>143</v>
      </c>
      <c r="C420" s="153">
        <f t="shared" si="108"/>
        <v>0</v>
      </c>
      <c r="D420" s="153">
        <f t="shared" si="108"/>
        <v>0</v>
      </c>
      <c r="E420" s="153">
        <f t="shared" si="95"/>
        <v>0</v>
      </c>
      <c r="F420" s="153">
        <f t="shared" si="109"/>
        <v>0</v>
      </c>
      <c r="G420" s="153">
        <f t="shared" si="109"/>
        <v>0</v>
      </c>
      <c r="H420" s="153">
        <f t="shared" si="96"/>
        <v>0</v>
      </c>
      <c r="I420" s="153">
        <f t="shared" si="110"/>
        <v>0</v>
      </c>
      <c r="J420" s="153">
        <f t="shared" si="110"/>
        <v>0</v>
      </c>
      <c r="K420" s="153">
        <f t="shared" si="97"/>
        <v>0</v>
      </c>
      <c r="L420" s="153">
        <f t="shared" si="111"/>
        <v>0</v>
      </c>
      <c r="M420" s="153">
        <f t="shared" si="111"/>
        <v>0</v>
      </c>
      <c r="N420" s="153">
        <f t="shared" si="98"/>
        <v>0</v>
      </c>
      <c r="O420" s="153">
        <f t="shared" si="112"/>
        <v>0</v>
      </c>
      <c r="P420" s="153">
        <f t="shared" si="112"/>
        <v>0</v>
      </c>
      <c r="Q420" s="153">
        <f t="shared" si="99"/>
        <v>0</v>
      </c>
      <c r="R420" s="153">
        <f t="shared" si="113"/>
        <v>0</v>
      </c>
      <c r="S420" s="153">
        <f t="shared" si="113"/>
        <v>0</v>
      </c>
      <c r="T420" s="153">
        <f t="shared" si="100"/>
        <v>0</v>
      </c>
      <c r="U420" s="153">
        <f t="shared" si="114"/>
        <v>0</v>
      </c>
      <c r="V420" s="153">
        <f t="shared" si="114"/>
        <v>0</v>
      </c>
      <c r="W420" s="153">
        <f t="shared" si="101"/>
        <v>0</v>
      </c>
      <c r="X420" s="153">
        <f t="shared" si="115"/>
        <v>0</v>
      </c>
      <c r="Y420" s="153">
        <f t="shared" si="115"/>
        <v>0</v>
      </c>
      <c r="Z420" s="153">
        <f t="shared" si="102"/>
        <v>0</v>
      </c>
      <c r="AA420" s="153">
        <f t="shared" si="116"/>
        <v>0</v>
      </c>
      <c r="AB420" s="153">
        <f t="shared" si="116"/>
        <v>0</v>
      </c>
      <c r="AC420" s="153">
        <f t="shared" si="103"/>
        <v>0</v>
      </c>
      <c r="AD420" s="153">
        <f t="shared" si="117"/>
        <v>0</v>
      </c>
      <c r="AE420" s="153">
        <f t="shared" si="117"/>
        <v>0</v>
      </c>
      <c r="AF420" s="153">
        <f t="shared" si="104"/>
        <v>0</v>
      </c>
      <c r="AG420" s="153">
        <f t="shared" si="118"/>
        <v>0</v>
      </c>
      <c r="AH420" s="153">
        <f t="shared" si="118"/>
        <v>0</v>
      </c>
      <c r="AI420" s="153">
        <f t="shared" si="105"/>
        <v>0</v>
      </c>
      <c r="AJ420" s="153">
        <f t="shared" si="119"/>
        <v>0</v>
      </c>
      <c r="AK420" s="153">
        <f t="shared" si="119"/>
        <v>0</v>
      </c>
      <c r="AL420" s="153">
        <f t="shared" si="106"/>
        <v>0</v>
      </c>
      <c r="AM420" s="41">
        <f t="shared" si="93"/>
        <v>0</v>
      </c>
      <c r="AN420" s="41">
        <f t="shared" si="94"/>
        <v>0</v>
      </c>
      <c r="AO420" s="153">
        <f t="shared" si="107"/>
        <v>0</v>
      </c>
      <c r="AP420" s="1113"/>
      <c r="AQ420" s="1113"/>
      <c r="AR420" s="1113"/>
    </row>
    <row r="421" spans="1:44">
      <c r="A421" s="427">
        <v>22</v>
      </c>
      <c r="B421" s="428" t="s">
        <v>144</v>
      </c>
      <c r="C421" s="153">
        <f t="shared" si="108"/>
        <v>0</v>
      </c>
      <c r="D421" s="153">
        <f t="shared" si="108"/>
        <v>0</v>
      </c>
      <c r="E421" s="153">
        <f t="shared" si="95"/>
        <v>0</v>
      </c>
      <c r="F421" s="153">
        <f t="shared" si="109"/>
        <v>0</v>
      </c>
      <c r="G421" s="153">
        <f t="shared" si="109"/>
        <v>0</v>
      </c>
      <c r="H421" s="153">
        <f t="shared" si="96"/>
        <v>0</v>
      </c>
      <c r="I421" s="153">
        <f t="shared" si="110"/>
        <v>0</v>
      </c>
      <c r="J421" s="153">
        <f t="shared" si="110"/>
        <v>0</v>
      </c>
      <c r="K421" s="153">
        <f t="shared" si="97"/>
        <v>0</v>
      </c>
      <c r="L421" s="153">
        <f t="shared" si="111"/>
        <v>0</v>
      </c>
      <c r="M421" s="153">
        <f t="shared" si="111"/>
        <v>0</v>
      </c>
      <c r="N421" s="153">
        <f t="shared" si="98"/>
        <v>0</v>
      </c>
      <c r="O421" s="153">
        <f t="shared" si="112"/>
        <v>0</v>
      </c>
      <c r="P421" s="153">
        <f t="shared" si="112"/>
        <v>0</v>
      </c>
      <c r="Q421" s="153">
        <f t="shared" si="99"/>
        <v>0</v>
      </c>
      <c r="R421" s="153">
        <f t="shared" si="113"/>
        <v>0</v>
      </c>
      <c r="S421" s="153">
        <f t="shared" si="113"/>
        <v>0</v>
      </c>
      <c r="T421" s="153">
        <f t="shared" si="100"/>
        <v>0</v>
      </c>
      <c r="U421" s="153">
        <f t="shared" si="114"/>
        <v>0</v>
      </c>
      <c r="V421" s="153">
        <f t="shared" si="114"/>
        <v>0</v>
      </c>
      <c r="W421" s="153">
        <f t="shared" si="101"/>
        <v>0</v>
      </c>
      <c r="X421" s="153">
        <f t="shared" si="115"/>
        <v>0</v>
      </c>
      <c r="Y421" s="153">
        <f t="shared" si="115"/>
        <v>0</v>
      </c>
      <c r="Z421" s="153">
        <f t="shared" si="102"/>
        <v>0</v>
      </c>
      <c r="AA421" s="153">
        <f t="shared" si="116"/>
        <v>0</v>
      </c>
      <c r="AB421" s="153">
        <f t="shared" si="116"/>
        <v>0</v>
      </c>
      <c r="AC421" s="153">
        <f t="shared" si="103"/>
        <v>0</v>
      </c>
      <c r="AD421" s="153">
        <f t="shared" si="117"/>
        <v>0</v>
      </c>
      <c r="AE421" s="153">
        <f t="shared" si="117"/>
        <v>0</v>
      </c>
      <c r="AF421" s="153">
        <f t="shared" si="104"/>
        <v>0</v>
      </c>
      <c r="AG421" s="153">
        <f t="shared" si="118"/>
        <v>0</v>
      </c>
      <c r="AH421" s="153">
        <f t="shared" si="118"/>
        <v>0</v>
      </c>
      <c r="AI421" s="153">
        <f t="shared" si="105"/>
        <v>0</v>
      </c>
      <c r="AJ421" s="153">
        <f t="shared" si="119"/>
        <v>0</v>
      </c>
      <c r="AK421" s="153">
        <f t="shared" si="119"/>
        <v>0</v>
      </c>
      <c r="AL421" s="153">
        <f t="shared" si="106"/>
        <v>0</v>
      </c>
      <c r="AM421" s="41">
        <f t="shared" si="93"/>
        <v>0</v>
      </c>
      <c r="AN421" s="41">
        <f t="shared" si="94"/>
        <v>0</v>
      </c>
      <c r="AO421" s="153">
        <f t="shared" si="107"/>
        <v>0</v>
      </c>
      <c r="AP421" s="1113"/>
      <c r="AQ421" s="1113"/>
      <c r="AR421" s="1113"/>
    </row>
    <row r="422" spans="1:44">
      <c r="A422" s="41"/>
      <c r="B422" s="41" t="s">
        <v>6</v>
      </c>
      <c r="C422" s="153">
        <f>SUM(C400:C421)</f>
        <v>0</v>
      </c>
      <c r="D422" s="153">
        <f t="shared" ref="D422:AO422" si="120">SUM(D400:D421)</f>
        <v>0</v>
      </c>
      <c r="E422" s="153">
        <f t="shared" si="120"/>
        <v>0</v>
      </c>
      <c r="F422" s="153">
        <f t="shared" si="120"/>
        <v>0</v>
      </c>
      <c r="G422" s="153">
        <f t="shared" si="120"/>
        <v>0</v>
      </c>
      <c r="H422" s="153">
        <f t="shared" si="120"/>
        <v>0</v>
      </c>
      <c r="I422" s="153">
        <f t="shared" si="120"/>
        <v>0</v>
      </c>
      <c r="J422" s="153">
        <f t="shared" si="120"/>
        <v>0</v>
      </c>
      <c r="K422" s="153">
        <f t="shared" si="120"/>
        <v>0</v>
      </c>
      <c r="L422" s="153">
        <f t="shared" si="120"/>
        <v>0</v>
      </c>
      <c r="M422" s="153">
        <f t="shared" si="120"/>
        <v>0</v>
      </c>
      <c r="N422" s="153">
        <f t="shared" si="120"/>
        <v>0</v>
      </c>
      <c r="O422" s="153">
        <f t="shared" si="120"/>
        <v>0</v>
      </c>
      <c r="P422" s="153">
        <f t="shared" si="120"/>
        <v>0</v>
      </c>
      <c r="Q422" s="153">
        <f t="shared" si="120"/>
        <v>0</v>
      </c>
      <c r="R422" s="153">
        <f t="shared" si="120"/>
        <v>0</v>
      </c>
      <c r="S422" s="153">
        <f t="shared" si="120"/>
        <v>0</v>
      </c>
      <c r="T422" s="153">
        <f t="shared" si="120"/>
        <v>0</v>
      </c>
      <c r="U422" s="153">
        <f t="shared" si="120"/>
        <v>0</v>
      </c>
      <c r="V422" s="153">
        <f t="shared" si="120"/>
        <v>0</v>
      </c>
      <c r="W422" s="153">
        <f t="shared" si="120"/>
        <v>0</v>
      </c>
      <c r="X422" s="153">
        <f t="shared" si="120"/>
        <v>0</v>
      </c>
      <c r="Y422" s="153">
        <f t="shared" si="120"/>
        <v>0</v>
      </c>
      <c r="Z422" s="153">
        <f t="shared" si="120"/>
        <v>0</v>
      </c>
      <c r="AA422" s="153">
        <f t="shared" si="120"/>
        <v>0</v>
      </c>
      <c r="AB422" s="153">
        <f t="shared" si="120"/>
        <v>0</v>
      </c>
      <c r="AC422" s="153">
        <f t="shared" si="120"/>
        <v>0</v>
      </c>
      <c r="AD422" s="153">
        <f t="shared" si="120"/>
        <v>0</v>
      </c>
      <c r="AE422" s="153">
        <f t="shared" si="120"/>
        <v>0</v>
      </c>
      <c r="AF422" s="153">
        <f t="shared" si="120"/>
        <v>0</v>
      </c>
      <c r="AG422" s="153">
        <f t="shared" si="120"/>
        <v>0</v>
      </c>
      <c r="AH422" s="153">
        <f t="shared" si="120"/>
        <v>0</v>
      </c>
      <c r="AI422" s="153">
        <f t="shared" si="120"/>
        <v>0</v>
      </c>
      <c r="AJ422" s="153">
        <f t="shared" si="120"/>
        <v>0</v>
      </c>
      <c r="AK422" s="153">
        <f t="shared" si="120"/>
        <v>0</v>
      </c>
      <c r="AL422" s="153">
        <f t="shared" si="120"/>
        <v>0</v>
      </c>
      <c r="AM422" s="153">
        <f t="shared" si="120"/>
        <v>0</v>
      </c>
      <c r="AN422" s="153">
        <f t="shared" si="120"/>
        <v>0</v>
      </c>
      <c r="AO422" s="153">
        <f t="shared" si="120"/>
        <v>0</v>
      </c>
      <c r="AP422" s="1113"/>
      <c r="AQ422" s="1113"/>
      <c r="AR422" s="1113"/>
    </row>
  </sheetData>
  <sheetProtection formatCells="0"/>
  <mergeCells count="121">
    <mergeCell ref="AM398:AO398"/>
    <mergeCell ref="U398:W398"/>
    <mergeCell ref="X398:Z398"/>
    <mergeCell ref="AA398:AC398"/>
    <mergeCell ref="AD398:AF398"/>
    <mergeCell ref="AG398:AI398"/>
    <mergeCell ref="AJ398:AL398"/>
    <mergeCell ref="AM370:AO370"/>
    <mergeCell ref="C396:AG396"/>
    <mergeCell ref="X370:Z370"/>
    <mergeCell ref="AA370:AC370"/>
    <mergeCell ref="AD370:AF370"/>
    <mergeCell ref="AG370:AI370"/>
    <mergeCell ref="AJ370:AL370"/>
    <mergeCell ref="A398:A399"/>
    <mergeCell ref="B398:B399"/>
    <mergeCell ref="C398:E398"/>
    <mergeCell ref="F398:H398"/>
    <mergeCell ref="I398:K398"/>
    <mergeCell ref="L398:N398"/>
    <mergeCell ref="O398:Q398"/>
    <mergeCell ref="R398:T398"/>
    <mergeCell ref="U370:W370"/>
    <mergeCell ref="AT344:AT346"/>
    <mergeCell ref="AU344:AU346"/>
    <mergeCell ref="AV344:BD344"/>
    <mergeCell ref="AV345:AX345"/>
    <mergeCell ref="AY345:BA345"/>
    <mergeCell ref="BB345:BD345"/>
    <mergeCell ref="AT359:AU359"/>
    <mergeCell ref="C368:AG368"/>
    <mergeCell ref="A370:A371"/>
    <mergeCell ref="B370:B371"/>
    <mergeCell ref="C370:E370"/>
    <mergeCell ref="F370:H370"/>
    <mergeCell ref="I370:K370"/>
    <mergeCell ref="L370:N370"/>
    <mergeCell ref="O370:Q370"/>
    <mergeCell ref="R370:T370"/>
    <mergeCell ref="AA342:AC342"/>
    <mergeCell ref="AD342:AF342"/>
    <mergeCell ref="AG342:AI342"/>
    <mergeCell ref="AM62:AO62"/>
    <mergeCell ref="C340:AG340"/>
    <mergeCell ref="AT341:BD341"/>
    <mergeCell ref="AA62:AC62"/>
    <mergeCell ref="AD62:AF62"/>
    <mergeCell ref="AG62:AI62"/>
    <mergeCell ref="AJ62:AL62"/>
    <mergeCell ref="AJ342:AL342"/>
    <mergeCell ref="AM342:AO342"/>
    <mergeCell ref="AT342:BD342"/>
    <mergeCell ref="A342:A343"/>
    <mergeCell ref="B342:B343"/>
    <mergeCell ref="C342:E342"/>
    <mergeCell ref="F342:H342"/>
    <mergeCell ref="I342:K342"/>
    <mergeCell ref="L342:N342"/>
    <mergeCell ref="O342:Q342"/>
    <mergeCell ref="U62:W62"/>
    <mergeCell ref="X62:Z62"/>
    <mergeCell ref="R342:T342"/>
    <mergeCell ref="U342:W342"/>
    <mergeCell ref="X342:Z342"/>
    <mergeCell ref="A62:A63"/>
    <mergeCell ref="B62:B63"/>
    <mergeCell ref="C62:E62"/>
    <mergeCell ref="F62:H62"/>
    <mergeCell ref="I62:K62"/>
    <mergeCell ref="L62:N62"/>
    <mergeCell ref="O62:Q62"/>
    <mergeCell ref="R62:T62"/>
    <mergeCell ref="A32:A33"/>
    <mergeCell ref="B32:B33"/>
    <mergeCell ref="C32:E32"/>
    <mergeCell ref="F32:H32"/>
    <mergeCell ref="I32:K32"/>
    <mergeCell ref="L32:N32"/>
    <mergeCell ref="O32:Q32"/>
    <mergeCell ref="R32:T32"/>
    <mergeCell ref="AM32:AO32"/>
    <mergeCell ref="U32:W32"/>
    <mergeCell ref="X32:Z32"/>
    <mergeCell ref="AA32:AC32"/>
    <mergeCell ref="AD32:AF32"/>
    <mergeCell ref="AG32:AI32"/>
    <mergeCell ref="AJ32:AL32"/>
    <mergeCell ref="AA3:AC3"/>
    <mergeCell ref="AD3:AF3"/>
    <mergeCell ref="AG3:AI3"/>
    <mergeCell ref="AJ3:AL3"/>
    <mergeCell ref="C59:K59"/>
    <mergeCell ref="L59:T59"/>
    <mergeCell ref="U59:AC59"/>
    <mergeCell ref="AD59:AO59"/>
    <mergeCell ref="AT20:AU20"/>
    <mergeCell ref="C30:AG30"/>
    <mergeCell ref="C60:K60"/>
    <mergeCell ref="L60:T60"/>
    <mergeCell ref="U60:AC60"/>
    <mergeCell ref="AD60:AO60"/>
    <mergeCell ref="C1:AG1"/>
    <mergeCell ref="AT2:BD2"/>
    <mergeCell ref="A3:A4"/>
    <mergeCell ref="B3:B4"/>
    <mergeCell ref="C3:E3"/>
    <mergeCell ref="F3:H3"/>
    <mergeCell ref="I3:K3"/>
    <mergeCell ref="L3:N3"/>
    <mergeCell ref="O3:Q3"/>
    <mergeCell ref="R3:T3"/>
    <mergeCell ref="AM3:AO3"/>
    <mergeCell ref="AT3:BD3"/>
    <mergeCell ref="AT5:AT7"/>
    <mergeCell ref="AU5:AU7"/>
    <mergeCell ref="AV5:BD5"/>
    <mergeCell ref="AV6:AX6"/>
    <mergeCell ref="AY6:BA6"/>
    <mergeCell ref="BB6:BD6"/>
    <mergeCell ref="U3:W3"/>
    <mergeCell ref="X3:Z3"/>
  </mergeCells>
  <printOptions horizontalCentered="1"/>
  <pageMargins left="0.70866141732283505" right="0.70866141732283505" top="0.74803149606299202" bottom="0.74803149606299202" header="0.31496062992126" footer="0.31496062992126"/>
  <pageSetup paperSize="9" scale="83" orientation="landscape" r:id="rId1"/>
  <headerFooter alignWithMargins="0"/>
  <rowBreaks count="3" manualBreakCount="3">
    <brk id="29" max="16383" man="1"/>
    <brk id="58" max="16383" man="1"/>
    <brk id="87" max="16383" man="1"/>
  </rowBreaks>
  <colBreaks count="4" manualBreakCount="4">
    <brk id="11" max="1048575" man="1"/>
    <brk id="20" max="1048575" man="1"/>
    <brk id="29" max="1048575" man="1"/>
    <brk id="4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</sheetPr>
  <dimension ref="A3:AV426"/>
  <sheetViews>
    <sheetView zoomScale="85" zoomScaleNormal="85" zoomScaleSheetLayoutView="85" workbookViewId="0">
      <pane xSplit="3" ySplit="7" topLeftCell="T383" activePane="bottomRight" state="frozen"/>
      <selection pane="topRight" activeCell="C1" sqref="C1"/>
      <selection pane="bottomLeft" activeCell="A8" sqref="A8"/>
      <selection pane="bottomRight" activeCell="AG395" sqref="AG395"/>
    </sheetView>
  </sheetViews>
  <sheetFormatPr defaultColWidth="9.140625" defaultRowHeight="15" customHeight="1"/>
  <cols>
    <col min="1" max="1" width="9.140625" style="161"/>
    <col min="2" max="2" width="9.140625" style="401" bestFit="1" customWidth="1"/>
    <col min="3" max="3" width="25.140625" style="161" customWidth="1"/>
    <col min="4" max="4" width="10.140625" style="401" customWidth="1"/>
    <col min="5" max="5" width="8.7109375" style="401" customWidth="1"/>
    <col min="6" max="6" width="9.140625" style="401" bestFit="1" customWidth="1"/>
    <col min="7" max="7" width="7.7109375" style="401" bestFit="1" customWidth="1"/>
    <col min="8" max="8" width="8.28515625" style="401" customWidth="1"/>
    <col min="9" max="9" width="9.140625" style="401" bestFit="1" customWidth="1"/>
    <col min="10" max="10" width="7.5703125" style="401" customWidth="1"/>
    <col min="11" max="11" width="7.85546875" style="401" customWidth="1"/>
    <col min="12" max="12" width="7.7109375" style="401" bestFit="1" customWidth="1"/>
    <col min="13" max="14" width="7.42578125" style="401" customWidth="1"/>
    <col min="15" max="15" width="7.7109375" style="401" bestFit="1" customWidth="1"/>
    <col min="16" max="17" width="7.7109375" style="401" customWidth="1"/>
    <col min="18" max="18" width="9.5703125" style="401" customWidth="1"/>
    <col min="19" max="19" width="10.5703125" style="401" customWidth="1"/>
    <col min="20" max="21" width="8.85546875" style="401" bestFit="1" customWidth="1"/>
    <col min="22" max="24" width="9.140625" style="401"/>
    <col min="25" max="29" width="9.140625" style="161"/>
    <col min="30" max="30" width="27.140625" style="161" bestFit="1" customWidth="1"/>
    <col min="31" max="31" width="8.42578125" style="161" customWidth="1"/>
    <col min="32" max="32" width="8.140625" style="161" customWidth="1"/>
    <col min="33" max="33" width="8.42578125" style="161" customWidth="1"/>
    <col min="34" max="35" width="8.28515625" style="161" bestFit="1" customWidth="1"/>
    <col min="36" max="36" width="9.140625" style="161" customWidth="1"/>
    <col min="37" max="39" width="7.140625" style="161" customWidth="1"/>
    <col min="40" max="40" width="6.85546875" style="161" bestFit="1" customWidth="1"/>
    <col min="41" max="41" width="7" style="161" customWidth="1"/>
    <col min="42" max="42" width="6.85546875" style="161" bestFit="1" customWidth="1"/>
    <col min="43" max="43" width="8.7109375" style="161" bestFit="1" customWidth="1"/>
    <col min="44" max="44" width="8.28515625" style="161" bestFit="1" customWidth="1"/>
    <col min="45" max="46" width="9.140625" style="161" bestFit="1" customWidth="1"/>
    <col min="47" max="47" width="7.85546875" style="161" customWidth="1"/>
    <col min="48" max="48" width="9.140625" style="161" bestFit="1" customWidth="1"/>
    <col min="49" max="16384" width="9.140625" style="161"/>
  </cols>
  <sheetData>
    <row r="3" spans="1:28" ht="21">
      <c r="B3" s="161"/>
      <c r="C3" s="401"/>
      <c r="D3" s="1547" t="s">
        <v>297</v>
      </c>
      <c r="E3" s="1547"/>
      <c r="F3" s="1547"/>
      <c r="G3" s="1547"/>
      <c r="H3" s="1547"/>
      <c r="I3" s="1547"/>
      <c r="J3" s="1547"/>
      <c r="K3" s="1547"/>
      <c r="L3" s="1547"/>
      <c r="M3" s="1547"/>
      <c r="N3" s="1547"/>
      <c r="O3" s="1547"/>
      <c r="P3" s="1547"/>
      <c r="Q3" s="1547"/>
      <c r="R3" s="552"/>
    </row>
    <row r="4" spans="1:28" ht="21">
      <c r="B4" s="162" t="s">
        <v>276</v>
      </c>
      <c r="C4" s="401"/>
      <c r="D4" s="1548" t="s">
        <v>886</v>
      </c>
      <c r="E4" s="1548"/>
      <c r="F4" s="1548"/>
      <c r="G4" s="1548"/>
      <c r="H4" s="1548"/>
      <c r="I4" s="1548"/>
      <c r="J4" s="1547"/>
      <c r="K4" s="1547"/>
      <c r="L4" s="1547"/>
      <c r="M4" s="1547"/>
      <c r="N4" s="1547"/>
      <c r="O4" s="1547"/>
      <c r="P4" s="1547"/>
      <c r="Q4" s="1547"/>
      <c r="R4" s="552"/>
    </row>
    <row r="5" spans="1:28" ht="15.75" customHeight="1">
      <c r="B5" s="1249" t="s">
        <v>1</v>
      </c>
      <c r="C5" s="1237" t="s">
        <v>284</v>
      </c>
      <c r="D5" s="1536" t="s">
        <v>147</v>
      </c>
      <c r="E5" s="1536"/>
      <c r="F5" s="1536"/>
      <c r="G5" s="1536"/>
      <c r="H5" s="1536"/>
      <c r="I5" s="1536"/>
      <c r="J5" s="1549" t="s">
        <v>380</v>
      </c>
      <c r="K5" s="1550"/>
      <c r="L5" s="1550"/>
      <c r="M5" s="1550"/>
      <c r="N5" s="1550"/>
      <c r="O5" s="1550"/>
      <c r="P5" s="1550"/>
      <c r="Q5" s="1550"/>
      <c r="R5" s="1551"/>
      <c r="S5" s="1237" t="s">
        <v>6</v>
      </c>
      <c r="T5" s="1237"/>
      <c r="U5" s="1237"/>
      <c r="V5" s="1545" t="s">
        <v>6</v>
      </c>
      <c r="W5" s="1545"/>
      <c r="X5" s="1545"/>
      <c r="Z5" s="1544" t="str">
        <f>Death!Y4</f>
        <v>Total</v>
      </c>
      <c r="AA5" s="1544"/>
      <c r="AB5" s="1544"/>
    </row>
    <row r="6" spans="1:28" s="407" customFormat="1" ht="46.5" customHeight="1">
      <c r="A6" s="858" t="s">
        <v>898</v>
      </c>
      <c r="B6" s="1249"/>
      <c r="C6" s="1237"/>
      <c r="D6" s="1540" t="s">
        <v>149</v>
      </c>
      <c r="E6" s="1540"/>
      <c r="F6" s="1540"/>
      <c r="G6" s="1540" t="s">
        <v>150</v>
      </c>
      <c r="H6" s="1540"/>
      <c r="I6" s="1540"/>
      <c r="J6" s="1541" t="s">
        <v>153</v>
      </c>
      <c r="K6" s="1542"/>
      <c r="L6" s="1543"/>
      <c r="M6" s="1541" t="s">
        <v>154</v>
      </c>
      <c r="N6" s="1542"/>
      <c r="O6" s="1543"/>
      <c r="P6" s="1541" t="s">
        <v>152</v>
      </c>
      <c r="Q6" s="1542"/>
      <c r="R6" s="1543"/>
      <c r="S6" s="1237"/>
      <c r="T6" s="1237"/>
      <c r="U6" s="1237"/>
      <c r="V6" s="1545"/>
      <c r="W6" s="1545"/>
      <c r="X6" s="1545"/>
      <c r="Z6" s="1544"/>
      <c r="AA6" s="1544"/>
      <c r="AB6" s="1544"/>
    </row>
    <row r="7" spans="1:28" s="407" customFormat="1" ht="15.75">
      <c r="A7" s="858"/>
      <c r="B7" s="1249"/>
      <c r="C7" s="1237"/>
      <c r="D7" s="168" t="s">
        <v>240</v>
      </c>
      <c r="E7" s="168" t="s">
        <v>241</v>
      </c>
      <c r="F7" s="168" t="s">
        <v>234</v>
      </c>
      <c r="G7" s="168" t="s">
        <v>240</v>
      </c>
      <c r="H7" s="168" t="s">
        <v>241</v>
      </c>
      <c r="I7" s="168" t="s">
        <v>234</v>
      </c>
      <c r="J7" s="168" t="s">
        <v>240</v>
      </c>
      <c r="K7" s="168" t="s">
        <v>241</v>
      </c>
      <c r="L7" s="168" t="s">
        <v>234</v>
      </c>
      <c r="M7" s="168" t="s">
        <v>240</v>
      </c>
      <c r="N7" s="168" t="s">
        <v>241</v>
      </c>
      <c r="O7" s="168" t="s">
        <v>234</v>
      </c>
      <c r="P7" s="168" t="s">
        <v>240</v>
      </c>
      <c r="Q7" s="168" t="s">
        <v>241</v>
      </c>
      <c r="R7" s="168" t="s">
        <v>234</v>
      </c>
      <c r="S7" s="168" t="s">
        <v>240</v>
      </c>
      <c r="T7" s="168" t="s">
        <v>241</v>
      </c>
      <c r="U7" s="168" t="s">
        <v>234</v>
      </c>
      <c r="V7" s="89" t="s">
        <v>240</v>
      </c>
      <c r="W7" s="89" t="s">
        <v>241</v>
      </c>
      <c r="X7" s="89" t="s">
        <v>234</v>
      </c>
      <c r="Z7" s="89" t="s">
        <v>240</v>
      </c>
      <c r="AA7" s="89" t="s">
        <v>241</v>
      </c>
      <c r="AB7" s="89" t="s">
        <v>234</v>
      </c>
    </row>
    <row r="8" spans="1:28" ht="15" customHeight="1">
      <c r="A8" s="10"/>
      <c r="B8" s="164" t="s">
        <v>15</v>
      </c>
      <c r="C8" s="408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15"/>
    </row>
    <row r="9" spans="1:28" ht="15" customHeight="1">
      <c r="A9" s="10">
        <v>1</v>
      </c>
      <c r="B9" s="371">
        <v>1</v>
      </c>
      <c r="C9" s="410" t="s">
        <v>96</v>
      </c>
      <c r="D9" s="794"/>
      <c r="E9" s="794"/>
      <c r="F9" s="794">
        <f>+D9+E9</f>
        <v>0</v>
      </c>
      <c r="G9" s="794">
        <v>70</v>
      </c>
      <c r="H9" s="794">
        <v>60</v>
      </c>
      <c r="I9" s="794">
        <f>+G9+H9</f>
        <v>130</v>
      </c>
      <c r="J9" s="794"/>
      <c r="K9" s="794"/>
      <c r="L9" s="794">
        <f>J9+K9</f>
        <v>0</v>
      </c>
      <c r="M9" s="794"/>
      <c r="N9" s="794"/>
      <c r="O9" s="794">
        <f>M9+N9</f>
        <v>0</v>
      </c>
      <c r="P9" s="794">
        <v>777</v>
      </c>
      <c r="Q9" s="794">
        <v>535</v>
      </c>
      <c r="R9" s="794">
        <f t="shared" ref="R9:R15" si="0">P9+Q9</f>
        <v>1312</v>
      </c>
      <c r="S9" s="794">
        <f t="shared" ref="S9:U15" si="1">D9+G9+J9+M9+P9</f>
        <v>847</v>
      </c>
      <c r="T9" s="794">
        <f t="shared" si="1"/>
        <v>595</v>
      </c>
      <c r="U9" s="794">
        <f t="shared" si="1"/>
        <v>1442</v>
      </c>
      <c r="V9" s="401" t="str">
        <f t="shared" ref="V9:V40" si="2">IF(S9=Z9,"TRUE","FALSE")</f>
        <v>TRUE</v>
      </c>
      <c r="W9" s="401" t="str">
        <f t="shared" ref="W9:W40" si="3">IF(T9=AA9,"TRUE","FALSE")</f>
        <v>TRUE</v>
      </c>
      <c r="X9" s="401" t="str">
        <f t="shared" ref="X9:X40" si="4">IF(U9=AB9,"TRUE","FALSE")</f>
        <v>TRUE</v>
      </c>
      <c r="Z9" s="161">
        <f>Death!Y7</f>
        <v>847</v>
      </c>
      <c r="AA9" s="161">
        <f>Death!Z7</f>
        <v>595</v>
      </c>
      <c r="AB9" s="161">
        <f>Death!AA7</f>
        <v>1442</v>
      </c>
    </row>
    <row r="10" spans="1:28" ht="15" customHeight="1">
      <c r="A10" s="10">
        <v>2</v>
      </c>
      <c r="B10" s="371">
        <v>2</v>
      </c>
      <c r="C10" s="410" t="s">
        <v>97</v>
      </c>
      <c r="D10" s="794"/>
      <c r="E10" s="794"/>
      <c r="F10" s="794">
        <f t="shared" ref="F10:F15" si="5">+D10+E10</f>
        <v>0</v>
      </c>
      <c r="G10" s="794">
        <v>10</v>
      </c>
      <c r="H10" s="794">
        <v>3</v>
      </c>
      <c r="I10" s="794">
        <f t="shared" ref="I10:I15" si="6">+G10+H10</f>
        <v>13</v>
      </c>
      <c r="J10" s="794"/>
      <c r="K10" s="794"/>
      <c r="L10" s="794">
        <f t="shared" ref="L10:L15" si="7">J10+K10</f>
        <v>0</v>
      </c>
      <c r="M10" s="794"/>
      <c r="N10" s="794"/>
      <c r="O10" s="794">
        <f t="shared" ref="O10:O15" si="8">M10+N10</f>
        <v>0</v>
      </c>
      <c r="P10" s="794">
        <v>852</v>
      </c>
      <c r="Q10" s="794">
        <v>510</v>
      </c>
      <c r="R10" s="794">
        <f t="shared" si="0"/>
        <v>1362</v>
      </c>
      <c r="S10" s="794">
        <f t="shared" si="1"/>
        <v>862</v>
      </c>
      <c r="T10" s="794">
        <f t="shared" si="1"/>
        <v>513</v>
      </c>
      <c r="U10" s="794">
        <f t="shared" si="1"/>
        <v>1375</v>
      </c>
      <c r="V10" s="401" t="str">
        <f t="shared" si="2"/>
        <v>TRUE</v>
      </c>
      <c r="W10" s="401" t="str">
        <f t="shared" si="3"/>
        <v>TRUE</v>
      </c>
      <c r="X10" s="401" t="str">
        <f t="shared" si="4"/>
        <v>TRUE</v>
      </c>
      <c r="Z10" s="161">
        <f>Death!Y8</f>
        <v>862</v>
      </c>
      <c r="AA10" s="161">
        <f>Death!Z8</f>
        <v>513</v>
      </c>
      <c r="AB10" s="161">
        <f>Death!AA8</f>
        <v>1375</v>
      </c>
    </row>
    <row r="11" spans="1:28" ht="15" customHeight="1">
      <c r="A11" s="10">
        <v>3</v>
      </c>
      <c r="B11" s="371">
        <v>3</v>
      </c>
      <c r="C11" s="410" t="s">
        <v>98</v>
      </c>
      <c r="D11" s="794"/>
      <c r="E11" s="794">
        <v>4</v>
      </c>
      <c r="F11" s="794">
        <f t="shared" si="5"/>
        <v>4</v>
      </c>
      <c r="G11" s="794">
        <v>2</v>
      </c>
      <c r="H11" s="794">
        <v>0</v>
      </c>
      <c r="I11" s="794">
        <f t="shared" si="6"/>
        <v>2</v>
      </c>
      <c r="J11" s="794"/>
      <c r="K11" s="794"/>
      <c r="L11" s="794">
        <f t="shared" si="7"/>
        <v>0</v>
      </c>
      <c r="M11" s="794"/>
      <c r="N11" s="794"/>
      <c r="O11" s="794">
        <f t="shared" si="8"/>
        <v>0</v>
      </c>
      <c r="P11" s="794">
        <v>594</v>
      </c>
      <c r="Q11" s="794">
        <v>412</v>
      </c>
      <c r="R11" s="794">
        <f t="shared" si="0"/>
        <v>1006</v>
      </c>
      <c r="S11" s="794">
        <f t="shared" si="1"/>
        <v>596</v>
      </c>
      <c r="T11" s="794">
        <f t="shared" si="1"/>
        <v>416</v>
      </c>
      <c r="U11" s="794">
        <f t="shared" si="1"/>
        <v>1012</v>
      </c>
      <c r="V11" s="401" t="str">
        <f t="shared" si="2"/>
        <v>TRUE</v>
      </c>
      <c r="W11" s="401" t="str">
        <f t="shared" si="3"/>
        <v>TRUE</v>
      </c>
      <c r="X11" s="401" t="str">
        <f t="shared" si="4"/>
        <v>TRUE</v>
      </c>
      <c r="Z11" s="161">
        <f>Death!Y9</f>
        <v>596</v>
      </c>
      <c r="AA11" s="161">
        <f>Death!Z9</f>
        <v>416</v>
      </c>
      <c r="AB11" s="161">
        <f>Death!AA9</f>
        <v>1012</v>
      </c>
    </row>
    <row r="12" spans="1:28" ht="15" customHeight="1">
      <c r="A12" s="10">
        <v>4</v>
      </c>
      <c r="B12" s="371">
        <v>4</v>
      </c>
      <c r="C12" s="410" t="s">
        <v>99</v>
      </c>
      <c r="D12" s="847"/>
      <c r="E12" s="847"/>
      <c r="F12" s="794">
        <f t="shared" si="5"/>
        <v>0</v>
      </c>
      <c r="G12" s="847">
        <v>0</v>
      </c>
      <c r="H12" s="847">
        <v>0</v>
      </c>
      <c r="I12" s="794">
        <f t="shared" si="6"/>
        <v>0</v>
      </c>
      <c r="J12" s="794"/>
      <c r="K12" s="794"/>
      <c r="L12" s="794">
        <f t="shared" si="7"/>
        <v>0</v>
      </c>
      <c r="M12" s="794"/>
      <c r="N12" s="794"/>
      <c r="O12" s="794">
        <f t="shared" si="8"/>
        <v>0</v>
      </c>
      <c r="P12" s="847">
        <v>873</v>
      </c>
      <c r="Q12" s="847">
        <v>559</v>
      </c>
      <c r="R12" s="794">
        <f t="shared" si="0"/>
        <v>1432</v>
      </c>
      <c r="S12" s="794">
        <f t="shared" si="1"/>
        <v>873</v>
      </c>
      <c r="T12" s="794">
        <f t="shared" si="1"/>
        <v>559</v>
      </c>
      <c r="U12" s="794">
        <f t="shared" si="1"/>
        <v>1432</v>
      </c>
      <c r="V12" s="401" t="str">
        <f t="shared" si="2"/>
        <v>TRUE</v>
      </c>
      <c r="W12" s="401" t="str">
        <f t="shared" si="3"/>
        <v>TRUE</v>
      </c>
      <c r="X12" s="401" t="str">
        <f t="shared" si="4"/>
        <v>TRUE</v>
      </c>
      <c r="Z12" s="161">
        <f>Death!Y10</f>
        <v>873</v>
      </c>
      <c r="AA12" s="161">
        <f>Death!Z10</f>
        <v>559</v>
      </c>
      <c r="AB12" s="161">
        <f>Death!AA10</f>
        <v>1432</v>
      </c>
    </row>
    <row r="13" spans="1:28" ht="15" customHeight="1">
      <c r="A13" s="10">
        <v>5</v>
      </c>
      <c r="B13" s="371">
        <v>5</v>
      </c>
      <c r="C13" s="410" t="s">
        <v>100</v>
      </c>
      <c r="D13" s="794"/>
      <c r="E13" s="794"/>
      <c r="F13" s="794">
        <f t="shared" si="5"/>
        <v>0</v>
      </c>
      <c r="G13" s="794">
        <v>15</v>
      </c>
      <c r="H13" s="794">
        <v>6</v>
      </c>
      <c r="I13" s="794">
        <f t="shared" si="6"/>
        <v>21</v>
      </c>
      <c r="J13" s="794"/>
      <c r="K13" s="794"/>
      <c r="L13" s="794">
        <f t="shared" si="7"/>
        <v>0</v>
      </c>
      <c r="M13" s="794"/>
      <c r="N13" s="794"/>
      <c r="O13" s="794">
        <f t="shared" si="8"/>
        <v>0</v>
      </c>
      <c r="P13" s="794">
        <v>515</v>
      </c>
      <c r="Q13" s="794">
        <v>326</v>
      </c>
      <c r="R13" s="794">
        <f t="shared" si="0"/>
        <v>841</v>
      </c>
      <c r="S13" s="794">
        <f t="shared" si="1"/>
        <v>530</v>
      </c>
      <c r="T13" s="794">
        <f t="shared" si="1"/>
        <v>332</v>
      </c>
      <c r="U13" s="794">
        <f t="shared" si="1"/>
        <v>862</v>
      </c>
      <c r="V13" s="401" t="str">
        <f t="shared" si="2"/>
        <v>TRUE</v>
      </c>
      <c r="W13" s="401" t="str">
        <f t="shared" si="3"/>
        <v>TRUE</v>
      </c>
      <c r="X13" s="401" t="str">
        <f t="shared" si="4"/>
        <v>TRUE</v>
      </c>
      <c r="Z13" s="161">
        <f>Death!Y11</f>
        <v>530</v>
      </c>
      <c r="AA13" s="161">
        <f>Death!Z11</f>
        <v>332</v>
      </c>
      <c r="AB13" s="161">
        <f>Death!AA11</f>
        <v>862</v>
      </c>
    </row>
    <row r="14" spans="1:28" ht="15" customHeight="1">
      <c r="A14" s="10">
        <v>6</v>
      </c>
      <c r="B14" s="371">
        <v>6</v>
      </c>
      <c r="C14" s="410" t="s">
        <v>101</v>
      </c>
      <c r="D14" s="794"/>
      <c r="E14" s="794"/>
      <c r="F14" s="794">
        <f t="shared" si="5"/>
        <v>0</v>
      </c>
      <c r="G14" s="794">
        <v>10</v>
      </c>
      <c r="H14" s="794">
        <v>4</v>
      </c>
      <c r="I14" s="794">
        <f t="shared" si="6"/>
        <v>14</v>
      </c>
      <c r="J14" s="794"/>
      <c r="K14" s="794"/>
      <c r="L14" s="794">
        <f t="shared" si="7"/>
        <v>0</v>
      </c>
      <c r="M14" s="794"/>
      <c r="N14" s="794"/>
      <c r="O14" s="794">
        <f t="shared" si="8"/>
        <v>0</v>
      </c>
      <c r="P14" s="794">
        <v>653</v>
      </c>
      <c r="Q14" s="794">
        <v>524</v>
      </c>
      <c r="R14" s="794">
        <f t="shared" si="0"/>
        <v>1177</v>
      </c>
      <c r="S14" s="794">
        <f t="shared" si="1"/>
        <v>663</v>
      </c>
      <c r="T14" s="794">
        <f t="shared" si="1"/>
        <v>528</v>
      </c>
      <c r="U14" s="794">
        <f t="shared" si="1"/>
        <v>1191</v>
      </c>
      <c r="V14" s="401" t="str">
        <f t="shared" si="2"/>
        <v>TRUE</v>
      </c>
      <c r="W14" s="401" t="str">
        <f t="shared" si="3"/>
        <v>TRUE</v>
      </c>
      <c r="X14" s="401" t="str">
        <f t="shared" si="4"/>
        <v>TRUE</v>
      </c>
      <c r="Z14" s="161">
        <f>Death!Y12</f>
        <v>663</v>
      </c>
      <c r="AA14" s="161">
        <f>Death!Z12</f>
        <v>528</v>
      </c>
      <c r="AB14" s="161">
        <f>Death!AA12</f>
        <v>1191</v>
      </c>
    </row>
    <row r="15" spans="1:28" ht="15" customHeight="1">
      <c r="A15" s="10">
        <v>7</v>
      </c>
      <c r="B15" s="371">
        <v>7</v>
      </c>
      <c r="C15" s="411" t="s">
        <v>102</v>
      </c>
      <c r="D15" s="794"/>
      <c r="E15" s="794"/>
      <c r="F15" s="794">
        <f t="shared" si="5"/>
        <v>0</v>
      </c>
      <c r="G15" s="794">
        <v>246</v>
      </c>
      <c r="H15" s="794">
        <v>127</v>
      </c>
      <c r="I15" s="794">
        <f t="shared" si="6"/>
        <v>373</v>
      </c>
      <c r="J15" s="794"/>
      <c r="K15" s="794"/>
      <c r="L15" s="794">
        <f t="shared" si="7"/>
        <v>0</v>
      </c>
      <c r="M15" s="794"/>
      <c r="N15" s="794"/>
      <c r="O15" s="794">
        <f t="shared" si="8"/>
        <v>0</v>
      </c>
      <c r="P15" s="794">
        <v>730</v>
      </c>
      <c r="Q15" s="794">
        <v>448</v>
      </c>
      <c r="R15" s="794">
        <f t="shared" si="0"/>
        <v>1178</v>
      </c>
      <c r="S15" s="794">
        <f t="shared" si="1"/>
        <v>976</v>
      </c>
      <c r="T15" s="794">
        <f t="shared" si="1"/>
        <v>575</v>
      </c>
      <c r="U15" s="794">
        <f t="shared" si="1"/>
        <v>1551</v>
      </c>
      <c r="V15" s="401" t="str">
        <f t="shared" si="2"/>
        <v>TRUE</v>
      </c>
      <c r="W15" s="401" t="str">
        <f t="shared" si="3"/>
        <v>TRUE</v>
      </c>
      <c r="X15" s="401" t="str">
        <f t="shared" si="4"/>
        <v>TRUE</v>
      </c>
      <c r="Z15" s="161">
        <f>Death!Y13</f>
        <v>976</v>
      </c>
      <c r="AA15" s="161">
        <f>Death!Z13</f>
        <v>575</v>
      </c>
      <c r="AB15" s="161">
        <f>Death!AA13</f>
        <v>1551</v>
      </c>
    </row>
    <row r="16" spans="1:28" ht="15" customHeight="1">
      <c r="A16" s="10"/>
      <c r="B16" s="374"/>
      <c r="C16" s="412" t="s">
        <v>6</v>
      </c>
      <c r="D16" s="797">
        <f>SUM(D9:D15)</f>
        <v>0</v>
      </c>
      <c r="E16" s="797">
        <f t="shared" ref="E16:U16" si="9">SUM(E9:E15)</f>
        <v>4</v>
      </c>
      <c r="F16" s="797">
        <f t="shared" si="9"/>
        <v>4</v>
      </c>
      <c r="G16" s="797">
        <f t="shared" si="9"/>
        <v>353</v>
      </c>
      <c r="H16" s="797">
        <f t="shared" si="9"/>
        <v>200</v>
      </c>
      <c r="I16" s="797">
        <f t="shared" si="9"/>
        <v>553</v>
      </c>
      <c r="J16" s="797">
        <f t="shared" si="9"/>
        <v>0</v>
      </c>
      <c r="K16" s="797">
        <f t="shared" si="9"/>
        <v>0</v>
      </c>
      <c r="L16" s="797">
        <f t="shared" si="9"/>
        <v>0</v>
      </c>
      <c r="M16" s="797">
        <f t="shared" si="9"/>
        <v>0</v>
      </c>
      <c r="N16" s="797">
        <f t="shared" si="9"/>
        <v>0</v>
      </c>
      <c r="O16" s="797">
        <f t="shared" si="9"/>
        <v>0</v>
      </c>
      <c r="P16" s="797">
        <f t="shared" si="9"/>
        <v>4994</v>
      </c>
      <c r="Q16" s="797">
        <f t="shared" si="9"/>
        <v>3314</v>
      </c>
      <c r="R16" s="797">
        <f t="shared" si="9"/>
        <v>8308</v>
      </c>
      <c r="S16" s="797">
        <f t="shared" si="9"/>
        <v>5347</v>
      </c>
      <c r="T16" s="797">
        <f t="shared" si="9"/>
        <v>3518</v>
      </c>
      <c r="U16" s="797">
        <f t="shared" si="9"/>
        <v>8865</v>
      </c>
      <c r="V16" s="401" t="str">
        <f t="shared" si="2"/>
        <v>TRUE</v>
      </c>
      <c r="W16" s="401" t="str">
        <f t="shared" si="3"/>
        <v>TRUE</v>
      </c>
      <c r="X16" s="401" t="str">
        <f t="shared" si="4"/>
        <v>TRUE</v>
      </c>
      <c r="Z16" s="161">
        <f>Death!Y14</f>
        <v>5347</v>
      </c>
      <c r="AA16" s="161">
        <f>Death!Z14</f>
        <v>3518</v>
      </c>
      <c r="AB16" s="161">
        <f>Death!AA14</f>
        <v>8865</v>
      </c>
    </row>
    <row r="17" spans="1:28" ht="15" customHeight="1">
      <c r="A17" s="10"/>
      <c r="B17" s="413" t="s">
        <v>20</v>
      </c>
      <c r="D17" s="976"/>
      <c r="E17" s="976"/>
      <c r="F17" s="976"/>
      <c r="G17" s="976"/>
      <c r="H17" s="976"/>
      <c r="I17" s="976"/>
      <c r="J17" s="976"/>
      <c r="K17" s="976"/>
      <c r="L17" s="976"/>
      <c r="M17" s="976"/>
      <c r="N17" s="976"/>
      <c r="O17" s="976"/>
      <c r="P17" s="976"/>
      <c r="Q17" s="976"/>
      <c r="R17" s="976"/>
      <c r="S17" s="976"/>
      <c r="T17" s="976"/>
      <c r="U17" s="977"/>
      <c r="V17" s="401" t="str">
        <f t="shared" si="2"/>
        <v>TRUE</v>
      </c>
      <c r="W17" s="401" t="str">
        <f t="shared" si="3"/>
        <v>TRUE</v>
      </c>
      <c r="X17" s="401" t="str">
        <f t="shared" si="4"/>
        <v>TRUE</v>
      </c>
      <c r="Z17" s="161">
        <f>Death!Y15</f>
        <v>0</v>
      </c>
      <c r="AA17" s="161">
        <f>Death!Z15</f>
        <v>0</v>
      </c>
      <c r="AB17" s="161">
        <f>Death!AA15</f>
        <v>0</v>
      </c>
    </row>
    <row r="18" spans="1:28" ht="15" customHeight="1">
      <c r="A18" s="10">
        <v>1</v>
      </c>
      <c r="B18" s="414">
        <v>8</v>
      </c>
      <c r="C18" s="309" t="s">
        <v>637</v>
      </c>
      <c r="D18" s="794"/>
      <c r="E18" s="794"/>
      <c r="F18" s="794">
        <f>+D18+E18</f>
        <v>0</v>
      </c>
      <c r="G18" s="794"/>
      <c r="H18" s="794">
        <v>2</v>
      </c>
      <c r="I18" s="794">
        <f>+G18+H18</f>
        <v>2</v>
      </c>
      <c r="J18" s="794"/>
      <c r="K18" s="794"/>
      <c r="L18" s="794">
        <f>+J18+K18</f>
        <v>0</v>
      </c>
      <c r="M18" s="794"/>
      <c r="N18" s="794"/>
      <c r="O18" s="794">
        <f>M18+N18</f>
        <v>0</v>
      </c>
      <c r="P18" s="794">
        <v>545</v>
      </c>
      <c r="Q18" s="794">
        <v>348</v>
      </c>
      <c r="R18" s="794">
        <f>P18+Q18</f>
        <v>893</v>
      </c>
      <c r="S18" s="794">
        <f t="shared" ref="S18:U20" si="10">D18+G18+J18+M18+P18</f>
        <v>545</v>
      </c>
      <c r="T18" s="794">
        <f t="shared" si="10"/>
        <v>350</v>
      </c>
      <c r="U18" s="794">
        <f t="shared" si="10"/>
        <v>895</v>
      </c>
      <c r="V18" s="401" t="str">
        <f t="shared" si="2"/>
        <v>TRUE</v>
      </c>
      <c r="W18" s="401" t="str">
        <f t="shared" si="3"/>
        <v>TRUE</v>
      </c>
      <c r="X18" s="401" t="str">
        <f t="shared" si="4"/>
        <v>TRUE</v>
      </c>
      <c r="Z18" s="161">
        <f>Death!Y16</f>
        <v>545</v>
      </c>
      <c r="AA18" s="161">
        <f>Death!Z16</f>
        <v>350</v>
      </c>
      <c r="AB18" s="161">
        <f>Death!AA16</f>
        <v>895</v>
      </c>
    </row>
    <row r="19" spans="1:28" ht="15" customHeight="1">
      <c r="A19" s="10">
        <v>2</v>
      </c>
      <c r="B19" s="414">
        <v>9</v>
      </c>
      <c r="C19" s="309" t="s">
        <v>638</v>
      </c>
      <c r="D19" s="794">
        <v>4</v>
      </c>
      <c r="E19" s="794">
        <v>1</v>
      </c>
      <c r="F19" s="794">
        <f>+D19+E19</f>
        <v>5</v>
      </c>
      <c r="G19" s="794">
        <v>4</v>
      </c>
      <c r="H19" s="794">
        <v>0</v>
      </c>
      <c r="I19" s="794">
        <f>+G19+H19</f>
        <v>4</v>
      </c>
      <c r="J19" s="794"/>
      <c r="K19" s="794"/>
      <c r="L19" s="794">
        <f>+J19+K19</f>
        <v>0</v>
      </c>
      <c r="M19" s="794">
        <v>410</v>
      </c>
      <c r="N19" s="794">
        <v>307</v>
      </c>
      <c r="O19" s="794">
        <f>M19+N19</f>
        <v>717</v>
      </c>
      <c r="P19" s="794">
        <v>14</v>
      </c>
      <c r="Q19" s="794">
        <v>4</v>
      </c>
      <c r="R19" s="794">
        <f>+P19+Q19</f>
        <v>18</v>
      </c>
      <c r="S19" s="794">
        <f t="shared" si="10"/>
        <v>432</v>
      </c>
      <c r="T19" s="794">
        <f t="shared" si="10"/>
        <v>312</v>
      </c>
      <c r="U19" s="794">
        <f t="shared" si="10"/>
        <v>744</v>
      </c>
      <c r="V19" s="401" t="str">
        <f t="shared" si="2"/>
        <v>TRUE</v>
      </c>
      <c r="W19" s="401" t="str">
        <f t="shared" si="3"/>
        <v>TRUE</v>
      </c>
      <c r="X19" s="401" t="str">
        <f t="shared" si="4"/>
        <v>TRUE</v>
      </c>
      <c r="Z19" s="161">
        <f>Death!Y17</f>
        <v>432</v>
      </c>
      <c r="AA19" s="161">
        <f>Death!Z17</f>
        <v>312</v>
      </c>
      <c r="AB19" s="161">
        <f>Death!AA17</f>
        <v>744</v>
      </c>
    </row>
    <row r="20" spans="1:28" ht="15" customHeight="1">
      <c r="A20" s="10">
        <v>3</v>
      </c>
      <c r="B20" s="414">
        <v>10</v>
      </c>
      <c r="C20" s="309" t="s">
        <v>782</v>
      </c>
      <c r="D20" s="794"/>
      <c r="E20" s="794"/>
      <c r="F20" s="794">
        <f>+D20+E20</f>
        <v>0</v>
      </c>
      <c r="G20" s="794"/>
      <c r="H20" s="794">
        <v>1</v>
      </c>
      <c r="I20" s="794">
        <f>+G20+H20</f>
        <v>1</v>
      </c>
      <c r="J20" s="794"/>
      <c r="K20" s="794"/>
      <c r="L20" s="794">
        <f>+J20+K20</f>
        <v>0</v>
      </c>
      <c r="M20" s="794">
        <v>839</v>
      </c>
      <c r="N20" s="794">
        <v>553</v>
      </c>
      <c r="O20" s="794">
        <f>M20+N20</f>
        <v>1392</v>
      </c>
      <c r="P20" s="794">
        <v>37</v>
      </c>
      <c r="Q20" s="794">
        <v>10</v>
      </c>
      <c r="R20" s="794">
        <f>+P20+Q20</f>
        <v>47</v>
      </c>
      <c r="S20" s="794">
        <f t="shared" si="10"/>
        <v>876</v>
      </c>
      <c r="T20" s="794">
        <f t="shared" si="10"/>
        <v>564</v>
      </c>
      <c r="U20" s="794">
        <f t="shared" si="10"/>
        <v>1440</v>
      </c>
      <c r="V20" s="401" t="str">
        <f t="shared" si="2"/>
        <v>TRUE</v>
      </c>
      <c r="W20" s="401" t="str">
        <f t="shared" si="3"/>
        <v>TRUE</v>
      </c>
      <c r="X20" s="401" t="str">
        <f t="shared" si="4"/>
        <v>TRUE</v>
      </c>
      <c r="Z20" s="161">
        <f>Death!Y18</f>
        <v>876</v>
      </c>
      <c r="AA20" s="161">
        <f>Death!Z18</f>
        <v>564</v>
      </c>
      <c r="AB20" s="161">
        <f>Death!AA18</f>
        <v>1440</v>
      </c>
    </row>
    <row r="21" spans="1:28" ht="15" customHeight="1">
      <c r="A21" s="10"/>
      <c r="B21" s="374"/>
      <c r="C21" s="412" t="s">
        <v>6</v>
      </c>
      <c r="D21" s="797">
        <f t="shared" ref="D21:U21" si="11">SUM(D18:D20)</f>
        <v>4</v>
      </c>
      <c r="E21" s="797">
        <f t="shared" si="11"/>
        <v>1</v>
      </c>
      <c r="F21" s="797">
        <f t="shared" si="11"/>
        <v>5</v>
      </c>
      <c r="G21" s="797">
        <f t="shared" si="11"/>
        <v>4</v>
      </c>
      <c r="H21" s="797">
        <f t="shared" si="11"/>
        <v>3</v>
      </c>
      <c r="I21" s="797">
        <f t="shared" si="11"/>
        <v>7</v>
      </c>
      <c r="J21" s="797">
        <f t="shared" si="11"/>
        <v>0</v>
      </c>
      <c r="K21" s="797">
        <f t="shared" si="11"/>
        <v>0</v>
      </c>
      <c r="L21" s="797">
        <f t="shared" si="11"/>
        <v>0</v>
      </c>
      <c r="M21" s="797">
        <f t="shared" si="11"/>
        <v>1249</v>
      </c>
      <c r="N21" s="797">
        <f t="shared" si="11"/>
        <v>860</v>
      </c>
      <c r="O21" s="797">
        <f t="shared" si="11"/>
        <v>2109</v>
      </c>
      <c r="P21" s="797">
        <f t="shared" si="11"/>
        <v>596</v>
      </c>
      <c r="Q21" s="797">
        <f t="shared" si="11"/>
        <v>362</v>
      </c>
      <c r="R21" s="797">
        <f t="shared" si="11"/>
        <v>958</v>
      </c>
      <c r="S21" s="797">
        <f t="shared" si="11"/>
        <v>1853</v>
      </c>
      <c r="T21" s="797">
        <f t="shared" si="11"/>
        <v>1226</v>
      </c>
      <c r="U21" s="797">
        <f t="shared" si="11"/>
        <v>3079</v>
      </c>
      <c r="V21" s="401" t="str">
        <f t="shared" si="2"/>
        <v>TRUE</v>
      </c>
      <c r="W21" s="401" t="str">
        <f t="shared" si="3"/>
        <v>TRUE</v>
      </c>
      <c r="X21" s="401" t="str">
        <f t="shared" si="4"/>
        <v>TRUE</v>
      </c>
      <c r="Z21" s="161">
        <f>Death!Y19</f>
        <v>1853</v>
      </c>
      <c r="AA21" s="161">
        <f>Death!Z19</f>
        <v>1226</v>
      </c>
      <c r="AB21" s="161">
        <f>Death!AA19</f>
        <v>3079</v>
      </c>
    </row>
    <row r="22" spans="1:28" ht="15" customHeight="1">
      <c r="A22" s="10"/>
      <c r="B22" s="410" t="s">
        <v>21</v>
      </c>
      <c r="C22" s="408"/>
      <c r="D22" s="976"/>
      <c r="E22" s="976"/>
      <c r="F22" s="976"/>
      <c r="G22" s="976"/>
      <c r="H22" s="976"/>
      <c r="I22" s="976"/>
      <c r="J22" s="976"/>
      <c r="K22" s="976"/>
      <c r="L22" s="976"/>
      <c r="M22" s="976"/>
      <c r="N22" s="976"/>
      <c r="O22" s="976"/>
      <c r="P22" s="976"/>
      <c r="Q22" s="976"/>
      <c r="R22" s="976"/>
      <c r="S22" s="976"/>
      <c r="T22" s="976"/>
      <c r="U22" s="977"/>
      <c r="V22" s="401" t="str">
        <f t="shared" si="2"/>
        <v>TRUE</v>
      </c>
      <c r="W22" s="401" t="str">
        <f t="shared" si="3"/>
        <v>TRUE</v>
      </c>
      <c r="X22" s="401" t="str">
        <f t="shared" si="4"/>
        <v>TRUE</v>
      </c>
      <c r="Z22" s="161">
        <f>Death!Y20</f>
        <v>0</v>
      </c>
      <c r="AA22" s="161">
        <f>Death!Z20</f>
        <v>0</v>
      </c>
      <c r="AB22" s="161">
        <f>Death!AA20</f>
        <v>0</v>
      </c>
    </row>
    <row r="23" spans="1:28" ht="15" customHeight="1">
      <c r="A23" s="10">
        <v>1</v>
      </c>
      <c r="B23" s="414">
        <v>11</v>
      </c>
      <c r="C23" s="309" t="s">
        <v>22</v>
      </c>
      <c r="D23" s="794">
        <v>1</v>
      </c>
      <c r="E23" s="794">
        <v>0</v>
      </c>
      <c r="F23" s="794">
        <f t="shared" ref="F23:F28" si="12">+D23+E23</f>
        <v>1</v>
      </c>
      <c r="G23" s="794"/>
      <c r="H23" s="794"/>
      <c r="I23" s="794">
        <f t="shared" ref="I23:I28" si="13">+G23+H23</f>
        <v>0</v>
      </c>
      <c r="J23" s="794"/>
      <c r="K23" s="794"/>
      <c r="L23" s="794">
        <f t="shared" ref="L23:L28" si="14">J23+K23</f>
        <v>0</v>
      </c>
      <c r="M23" s="794">
        <v>774</v>
      </c>
      <c r="N23" s="794">
        <v>526</v>
      </c>
      <c r="O23" s="794">
        <f t="shared" ref="O23:O28" si="15">M23+N23</f>
        <v>1300</v>
      </c>
      <c r="P23" s="794">
        <v>33</v>
      </c>
      <c r="Q23" s="794">
        <v>9</v>
      </c>
      <c r="R23" s="794">
        <f t="shared" ref="R23:R28" si="16">P23+Q23</f>
        <v>42</v>
      </c>
      <c r="S23" s="794">
        <f t="shared" ref="S23:U28" si="17">D23+G23+J23+M23+P23</f>
        <v>808</v>
      </c>
      <c r="T23" s="794">
        <f t="shared" si="17"/>
        <v>535</v>
      </c>
      <c r="U23" s="794">
        <f t="shared" si="17"/>
        <v>1343</v>
      </c>
      <c r="V23" s="401" t="str">
        <f t="shared" si="2"/>
        <v>TRUE</v>
      </c>
      <c r="W23" s="401" t="str">
        <f t="shared" si="3"/>
        <v>TRUE</v>
      </c>
      <c r="X23" s="401" t="str">
        <f t="shared" si="4"/>
        <v>TRUE</v>
      </c>
      <c r="Z23" s="161">
        <f>Death!Y21</f>
        <v>808</v>
      </c>
      <c r="AA23" s="161">
        <f>Death!Z21</f>
        <v>535</v>
      </c>
      <c r="AB23" s="161">
        <f>Death!AA21</f>
        <v>1343</v>
      </c>
    </row>
    <row r="24" spans="1:28" ht="15" customHeight="1">
      <c r="A24" s="10">
        <v>2</v>
      </c>
      <c r="B24" s="414">
        <v>12</v>
      </c>
      <c r="C24" s="309" t="s">
        <v>23</v>
      </c>
      <c r="D24" s="794">
        <v>3</v>
      </c>
      <c r="E24" s="794">
        <v>0</v>
      </c>
      <c r="F24" s="794">
        <f t="shared" si="12"/>
        <v>3</v>
      </c>
      <c r="G24" s="794"/>
      <c r="H24" s="794"/>
      <c r="I24" s="794">
        <f t="shared" si="13"/>
        <v>0</v>
      </c>
      <c r="J24" s="794"/>
      <c r="K24" s="794"/>
      <c r="L24" s="794">
        <f t="shared" si="14"/>
        <v>0</v>
      </c>
      <c r="M24" s="794">
        <v>0</v>
      </c>
      <c r="N24" s="794">
        <v>0</v>
      </c>
      <c r="O24" s="794">
        <f t="shared" si="15"/>
        <v>0</v>
      </c>
      <c r="P24" s="794">
        <v>674</v>
      </c>
      <c r="Q24" s="794">
        <v>460</v>
      </c>
      <c r="R24" s="794">
        <f t="shared" si="16"/>
        <v>1134</v>
      </c>
      <c r="S24" s="794">
        <f t="shared" si="17"/>
        <v>677</v>
      </c>
      <c r="T24" s="794">
        <f t="shared" si="17"/>
        <v>460</v>
      </c>
      <c r="U24" s="794">
        <f t="shared" si="17"/>
        <v>1137</v>
      </c>
      <c r="V24" s="401" t="str">
        <f t="shared" si="2"/>
        <v>TRUE</v>
      </c>
      <c r="W24" s="401" t="str">
        <f t="shared" si="3"/>
        <v>TRUE</v>
      </c>
      <c r="X24" s="401" t="str">
        <f t="shared" si="4"/>
        <v>TRUE</v>
      </c>
      <c r="Z24" s="161">
        <f>Death!Y22</f>
        <v>677</v>
      </c>
      <c r="AA24" s="161">
        <f>Death!Z22</f>
        <v>460</v>
      </c>
      <c r="AB24" s="161">
        <f>Death!AA22</f>
        <v>1137</v>
      </c>
    </row>
    <row r="25" spans="1:28" ht="15" customHeight="1">
      <c r="A25" s="10">
        <v>3</v>
      </c>
      <c r="B25" s="414">
        <v>13</v>
      </c>
      <c r="C25" s="309" t="s">
        <v>105</v>
      </c>
      <c r="D25" s="794">
        <v>0</v>
      </c>
      <c r="E25" s="794">
        <v>0</v>
      </c>
      <c r="F25" s="794">
        <f t="shared" si="12"/>
        <v>0</v>
      </c>
      <c r="G25" s="794">
        <v>447</v>
      </c>
      <c r="H25" s="794">
        <v>240</v>
      </c>
      <c r="I25" s="794">
        <f t="shared" si="13"/>
        <v>687</v>
      </c>
      <c r="J25" s="794"/>
      <c r="K25" s="794"/>
      <c r="L25" s="794">
        <f t="shared" si="14"/>
        <v>0</v>
      </c>
      <c r="M25" s="794">
        <v>490</v>
      </c>
      <c r="N25" s="794">
        <v>321</v>
      </c>
      <c r="O25" s="794">
        <f t="shared" si="15"/>
        <v>811</v>
      </c>
      <c r="P25" s="794">
        <v>34</v>
      </c>
      <c r="Q25" s="794">
        <v>6</v>
      </c>
      <c r="R25" s="794">
        <f t="shared" si="16"/>
        <v>40</v>
      </c>
      <c r="S25" s="794">
        <f t="shared" si="17"/>
        <v>971</v>
      </c>
      <c r="T25" s="794">
        <f t="shared" si="17"/>
        <v>567</v>
      </c>
      <c r="U25" s="794">
        <f t="shared" si="17"/>
        <v>1538</v>
      </c>
      <c r="V25" s="401" t="str">
        <f t="shared" si="2"/>
        <v>TRUE</v>
      </c>
      <c r="W25" s="401" t="str">
        <f t="shared" si="3"/>
        <v>TRUE</v>
      </c>
      <c r="X25" s="401" t="str">
        <f t="shared" si="4"/>
        <v>TRUE</v>
      </c>
      <c r="Z25" s="161">
        <f>Death!Y23</f>
        <v>971</v>
      </c>
      <c r="AA25" s="161">
        <f>Death!Z23</f>
        <v>567</v>
      </c>
      <c r="AB25" s="161">
        <f>Death!AA23</f>
        <v>1538</v>
      </c>
    </row>
    <row r="26" spans="1:28" ht="15" customHeight="1">
      <c r="A26" s="10">
        <v>4</v>
      </c>
      <c r="B26" s="414">
        <v>14</v>
      </c>
      <c r="C26" s="309" t="s">
        <v>454</v>
      </c>
      <c r="D26" s="794">
        <v>2</v>
      </c>
      <c r="E26" s="794">
        <v>0</v>
      </c>
      <c r="F26" s="794">
        <f t="shared" si="12"/>
        <v>2</v>
      </c>
      <c r="G26" s="794"/>
      <c r="H26" s="794"/>
      <c r="I26" s="794">
        <f t="shared" si="13"/>
        <v>0</v>
      </c>
      <c r="J26" s="794"/>
      <c r="K26" s="794"/>
      <c r="L26" s="794">
        <f t="shared" si="14"/>
        <v>0</v>
      </c>
      <c r="M26" s="794">
        <v>499</v>
      </c>
      <c r="N26" s="794">
        <v>328</v>
      </c>
      <c r="O26" s="794">
        <f t="shared" si="15"/>
        <v>827</v>
      </c>
      <c r="P26" s="794">
        <v>18</v>
      </c>
      <c r="Q26" s="794">
        <v>1</v>
      </c>
      <c r="R26" s="794">
        <f t="shared" si="16"/>
        <v>19</v>
      </c>
      <c r="S26" s="794">
        <f t="shared" si="17"/>
        <v>519</v>
      </c>
      <c r="T26" s="794">
        <f t="shared" si="17"/>
        <v>329</v>
      </c>
      <c r="U26" s="794">
        <f t="shared" si="17"/>
        <v>848</v>
      </c>
      <c r="V26" s="401" t="str">
        <f t="shared" si="2"/>
        <v>TRUE</v>
      </c>
      <c r="W26" s="401" t="str">
        <f t="shared" si="3"/>
        <v>TRUE</v>
      </c>
      <c r="X26" s="401" t="str">
        <f t="shared" si="4"/>
        <v>TRUE</v>
      </c>
      <c r="Z26" s="161">
        <f>Death!Y24</f>
        <v>519</v>
      </c>
      <c r="AA26" s="161">
        <f>Death!Z24</f>
        <v>329</v>
      </c>
      <c r="AB26" s="161">
        <f>Death!AA24</f>
        <v>848</v>
      </c>
    </row>
    <row r="27" spans="1:28" ht="15" customHeight="1">
      <c r="A27" s="10">
        <v>5</v>
      </c>
      <c r="B27" s="414">
        <v>15</v>
      </c>
      <c r="C27" s="309" t="s">
        <v>24</v>
      </c>
      <c r="D27" s="794">
        <v>3</v>
      </c>
      <c r="E27" s="794">
        <v>0</v>
      </c>
      <c r="F27" s="794">
        <f t="shared" si="12"/>
        <v>3</v>
      </c>
      <c r="G27" s="794"/>
      <c r="H27" s="794"/>
      <c r="I27" s="794">
        <f t="shared" si="13"/>
        <v>0</v>
      </c>
      <c r="J27" s="794"/>
      <c r="K27" s="794"/>
      <c r="L27" s="794">
        <f t="shared" si="14"/>
        <v>0</v>
      </c>
      <c r="M27" s="794">
        <v>849</v>
      </c>
      <c r="N27" s="794">
        <v>523</v>
      </c>
      <c r="O27" s="794">
        <f t="shared" si="15"/>
        <v>1372</v>
      </c>
      <c r="P27" s="794">
        <v>19</v>
      </c>
      <c r="Q27" s="794">
        <v>7</v>
      </c>
      <c r="R27" s="794">
        <f t="shared" si="16"/>
        <v>26</v>
      </c>
      <c r="S27" s="794">
        <f t="shared" si="17"/>
        <v>871</v>
      </c>
      <c r="T27" s="794">
        <f t="shared" si="17"/>
        <v>530</v>
      </c>
      <c r="U27" s="794">
        <f t="shared" si="17"/>
        <v>1401</v>
      </c>
      <c r="V27" s="401" t="str">
        <f t="shared" si="2"/>
        <v>TRUE</v>
      </c>
      <c r="W27" s="401" t="str">
        <f t="shared" si="3"/>
        <v>TRUE</v>
      </c>
      <c r="X27" s="401" t="str">
        <f t="shared" si="4"/>
        <v>TRUE</v>
      </c>
      <c r="Z27" s="161">
        <f>Death!Y25</f>
        <v>871</v>
      </c>
      <c r="AA27" s="161">
        <f>Death!Z25</f>
        <v>530</v>
      </c>
      <c r="AB27" s="161">
        <f>Death!AA25</f>
        <v>1401</v>
      </c>
    </row>
    <row r="28" spans="1:28" ht="15" customHeight="1">
      <c r="A28" s="10">
        <v>6</v>
      </c>
      <c r="B28" s="414">
        <v>16</v>
      </c>
      <c r="C28" s="309" t="s">
        <v>104</v>
      </c>
      <c r="D28" s="794">
        <v>1</v>
      </c>
      <c r="E28" s="794">
        <v>0</v>
      </c>
      <c r="F28" s="794">
        <f t="shared" si="12"/>
        <v>1</v>
      </c>
      <c r="G28" s="794"/>
      <c r="H28" s="794"/>
      <c r="I28" s="794">
        <f t="shared" si="13"/>
        <v>0</v>
      </c>
      <c r="J28" s="794"/>
      <c r="K28" s="794"/>
      <c r="L28" s="794">
        <f t="shared" si="14"/>
        <v>0</v>
      </c>
      <c r="M28" s="794">
        <v>533</v>
      </c>
      <c r="N28" s="794">
        <v>369</v>
      </c>
      <c r="O28" s="794">
        <f t="shared" si="15"/>
        <v>902</v>
      </c>
      <c r="P28" s="794">
        <v>20</v>
      </c>
      <c r="Q28" s="794">
        <v>10</v>
      </c>
      <c r="R28" s="794">
        <f t="shared" si="16"/>
        <v>30</v>
      </c>
      <c r="S28" s="794">
        <f t="shared" si="17"/>
        <v>554</v>
      </c>
      <c r="T28" s="794">
        <f t="shared" si="17"/>
        <v>379</v>
      </c>
      <c r="U28" s="794">
        <f t="shared" si="17"/>
        <v>933</v>
      </c>
      <c r="V28" s="401" t="str">
        <f t="shared" si="2"/>
        <v>TRUE</v>
      </c>
      <c r="W28" s="401" t="str">
        <f t="shared" si="3"/>
        <v>TRUE</v>
      </c>
      <c r="X28" s="401" t="str">
        <f t="shared" si="4"/>
        <v>TRUE</v>
      </c>
      <c r="Z28" s="161">
        <f>Death!Y26</f>
        <v>554</v>
      </c>
      <c r="AA28" s="161">
        <f>Death!Z26</f>
        <v>379</v>
      </c>
      <c r="AB28" s="161">
        <f>Death!AA26</f>
        <v>933</v>
      </c>
    </row>
    <row r="29" spans="1:28" ht="15" customHeight="1">
      <c r="A29" s="10"/>
      <c r="B29" s="374"/>
      <c r="C29" s="412" t="s">
        <v>6</v>
      </c>
      <c r="D29" s="797">
        <f t="shared" ref="D29:R29" si="18">SUM(D23:D28)</f>
        <v>10</v>
      </c>
      <c r="E29" s="797">
        <f t="shared" si="18"/>
        <v>0</v>
      </c>
      <c r="F29" s="797">
        <f t="shared" si="18"/>
        <v>10</v>
      </c>
      <c r="G29" s="797">
        <f t="shared" si="18"/>
        <v>447</v>
      </c>
      <c r="H29" s="797">
        <f t="shared" si="18"/>
        <v>240</v>
      </c>
      <c r="I29" s="797">
        <f t="shared" si="18"/>
        <v>687</v>
      </c>
      <c r="J29" s="797">
        <f t="shared" si="18"/>
        <v>0</v>
      </c>
      <c r="K29" s="797">
        <f t="shared" si="18"/>
        <v>0</v>
      </c>
      <c r="L29" s="797">
        <f t="shared" si="18"/>
        <v>0</v>
      </c>
      <c r="M29" s="797">
        <f t="shared" si="18"/>
        <v>3145</v>
      </c>
      <c r="N29" s="797">
        <f t="shared" si="18"/>
        <v>2067</v>
      </c>
      <c r="O29" s="797">
        <f t="shared" si="18"/>
        <v>5212</v>
      </c>
      <c r="P29" s="797">
        <f t="shared" si="18"/>
        <v>798</v>
      </c>
      <c r="Q29" s="797">
        <f t="shared" si="18"/>
        <v>493</v>
      </c>
      <c r="R29" s="797">
        <f t="shared" si="18"/>
        <v>1291</v>
      </c>
      <c r="S29" s="797">
        <f>SUM(S22:S28)</f>
        <v>4400</v>
      </c>
      <c r="T29" s="797">
        <f>SUM(T22:T28)</f>
        <v>2800</v>
      </c>
      <c r="U29" s="797">
        <f>SUM(U22:U28)</f>
        <v>7200</v>
      </c>
      <c r="V29" s="401" t="str">
        <f t="shared" si="2"/>
        <v>TRUE</v>
      </c>
      <c r="W29" s="401" t="str">
        <f t="shared" si="3"/>
        <v>TRUE</v>
      </c>
      <c r="X29" s="401" t="str">
        <f t="shared" si="4"/>
        <v>TRUE</v>
      </c>
      <c r="Z29" s="161">
        <f>Death!Y27</f>
        <v>4400</v>
      </c>
      <c r="AA29" s="161">
        <f>Death!Z27</f>
        <v>2800</v>
      </c>
      <c r="AB29" s="161">
        <f>Death!AA27</f>
        <v>7200</v>
      </c>
    </row>
    <row r="30" spans="1:28" ht="15" customHeight="1">
      <c r="A30" s="10"/>
      <c r="B30" s="416" t="s">
        <v>25</v>
      </c>
      <c r="C30" s="162"/>
      <c r="D30" s="976"/>
      <c r="E30" s="976"/>
      <c r="F30" s="976"/>
      <c r="G30" s="976"/>
      <c r="H30" s="976"/>
      <c r="I30" s="976"/>
      <c r="J30" s="976"/>
      <c r="K30" s="976"/>
      <c r="L30" s="976"/>
      <c r="M30" s="976"/>
      <c r="N30" s="976"/>
      <c r="O30" s="976"/>
      <c r="P30" s="976"/>
      <c r="Q30" s="976"/>
      <c r="R30" s="976"/>
      <c r="S30" s="976"/>
      <c r="T30" s="976"/>
      <c r="U30" s="977"/>
      <c r="V30" s="401" t="str">
        <f t="shared" si="2"/>
        <v>TRUE</v>
      </c>
      <c r="W30" s="401" t="str">
        <f t="shared" si="3"/>
        <v>TRUE</v>
      </c>
      <c r="X30" s="401" t="str">
        <f t="shared" si="4"/>
        <v>TRUE</v>
      </c>
      <c r="Z30" s="161">
        <f>Death!Y28</f>
        <v>0</v>
      </c>
      <c r="AA30" s="161">
        <f>Death!Z28</f>
        <v>0</v>
      </c>
      <c r="AB30" s="161">
        <f>Death!AA28</f>
        <v>0</v>
      </c>
    </row>
    <row r="31" spans="1:28" ht="15" customHeight="1">
      <c r="A31" s="10">
        <v>1</v>
      </c>
      <c r="B31" s="414">
        <v>17</v>
      </c>
      <c r="C31" s="85" t="s">
        <v>106</v>
      </c>
      <c r="D31" s="794">
        <v>2</v>
      </c>
      <c r="E31" s="794">
        <v>1</v>
      </c>
      <c r="F31" s="794">
        <f>D31+E31</f>
        <v>3</v>
      </c>
      <c r="G31" s="794"/>
      <c r="H31" s="794"/>
      <c r="I31" s="794">
        <f>G31+H31</f>
        <v>0</v>
      </c>
      <c r="J31" s="794"/>
      <c r="K31" s="794"/>
      <c r="L31" s="794">
        <f>J31+K31</f>
        <v>0</v>
      </c>
      <c r="M31" s="794"/>
      <c r="N31" s="794"/>
      <c r="O31" s="794">
        <f>M31+N31</f>
        <v>0</v>
      </c>
      <c r="P31" s="794">
        <v>965</v>
      </c>
      <c r="Q31" s="794">
        <v>682</v>
      </c>
      <c r="R31" s="794">
        <f>P31+Q31</f>
        <v>1647</v>
      </c>
      <c r="S31" s="794">
        <f t="shared" ref="S31:U32" si="19">D31+G31+J31+M31+P31</f>
        <v>967</v>
      </c>
      <c r="T31" s="794">
        <f t="shared" si="19"/>
        <v>683</v>
      </c>
      <c r="U31" s="794">
        <f t="shared" si="19"/>
        <v>1650</v>
      </c>
      <c r="V31" s="401" t="str">
        <f t="shared" si="2"/>
        <v>TRUE</v>
      </c>
      <c r="W31" s="401" t="str">
        <f t="shared" si="3"/>
        <v>TRUE</v>
      </c>
      <c r="X31" s="401" t="str">
        <f t="shared" si="4"/>
        <v>TRUE</v>
      </c>
      <c r="Z31" s="161">
        <f>Death!Y29</f>
        <v>967</v>
      </c>
      <c r="AA31" s="161">
        <f>Death!Z29</f>
        <v>683</v>
      </c>
      <c r="AB31" s="161">
        <f>Death!AA29</f>
        <v>1650</v>
      </c>
    </row>
    <row r="32" spans="1:28" ht="15" customHeight="1">
      <c r="A32" s="10">
        <v>2</v>
      </c>
      <c r="B32" s="414">
        <v>18</v>
      </c>
      <c r="C32" s="85" t="s">
        <v>107</v>
      </c>
      <c r="D32" s="794">
        <v>3</v>
      </c>
      <c r="E32" s="794">
        <v>4</v>
      </c>
      <c r="F32" s="794">
        <f>D32+E32</f>
        <v>7</v>
      </c>
      <c r="G32" s="794"/>
      <c r="H32" s="794"/>
      <c r="I32" s="794">
        <f>G32+H32</f>
        <v>0</v>
      </c>
      <c r="J32" s="794"/>
      <c r="K32" s="794"/>
      <c r="L32" s="794">
        <f>J32+K32</f>
        <v>0</v>
      </c>
      <c r="M32" s="794"/>
      <c r="N32" s="794"/>
      <c r="O32" s="794">
        <f>M32+N32</f>
        <v>0</v>
      </c>
      <c r="P32" s="794">
        <v>665</v>
      </c>
      <c r="Q32" s="794">
        <v>486</v>
      </c>
      <c r="R32" s="794">
        <f>P32+Q32</f>
        <v>1151</v>
      </c>
      <c r="S32" s="794">
        <f t="shared" si="19"/>
        <v>668</v>
      </c>
      <c r="T32" s="794">
        <f t="shared" si="19"/>
        <v>490</v>
      </c>
      <c r="U32" s="794">
        <f t="shared" si="19"/>
        <v>1158</v>
      </c>
      <c r="V32" s="401" t="str">
        <f t="shared" si="2"/>
        <v>TRUE</v>
      </c>
      <c r="W32" s="401" t="str">
        <f t="shared" si="3"/>
        <v>TRUE</v>
      </c>
      <c r="X32" s="401" t="str">
        <f t="shared" si="4"/>
        <v>TRUE</v>
      </c>
      <c r="Z32" s="161">
        <f>Death!Y30</f>
        <v>668</v>
      </c>
      <c r="AA32" s="161">
        <f>Death!Z30</f>
        <v>490</v>
      </c>
      <c r="AB32" s="161">
        <f>Death!AA30</f>
        <v>1158</v>
      </c>
    </row>
    <row r="33" spans="1:28" ht="15" customHeight="1">
      <c r="A33" s="10"/>
      <c r="B33" s="374"/>
      <c r="C33" s="412" t="s">
        <v>6</v>
      </c>
      <c r="D33" s="797">
        <f t="shared" ref="D33:U33" si="20">SUM(D31:D32)</f>
        <v>5</v>
      </c>
      <c r="E33" s="797">
        <f t="shared" si="20"/>
        <v>5</v>
      </c>
      <c r="F33" s="797">
        <f t="shared" si="20"/>
        <v>10</v>
      </c>
      <c r="G33" s="797">
        <f t="shared" si="20"/>
        <v>0</v>
      </c>
      <c r="H33" s="797">
        <f t="shared" si="20"/>
        <v>0</v>
      </c>
      <c r="I33" s="797">
        <f t="shared" si="20"/>
        <v>0</v>
      </c>
      <c r="J33" s="797">
        <f t="shared" si="20"/>
        <v>0</v>
      </c>
      <c r="K33" s="797">
        <f t="shared" si="20"/>
        <v>0</v>
      </c>
      <c r="L33" s="797">
        <f t="shared" si="20"/>
        <v>0</v>
      </c>
      <c r="M33" s="797">
        <f t="shared" si="20"/>
        <v>0</v>
      </c>
      <c r="N33" s="797">
        <f t="shared" si="20"/>
        <v>0</v>
      </c>
      <c r="O33" s="797">
        <f t="shared" si="20"/>
        <v>0</v>
      </c>
      <c r="P33" s="797">
        <f t="shared" si="20"/>
        <v>1630</v>
      </c>
      <c r="Q33" s="797">
        <f t="shared" si="20"/>
        <v>1168</v>
      </c>
      <c r="R33" s="797">
        <f t="shared" si="20"/>
        <v>2798</v>
      </c>
      <c r="S33" s="797">
        <f t="shared" si="20"/>
        <v>1635</v>
      </c>
      <c r="T33" s="797">
        <f t="shared" si="20"/>
        <v>1173</v>
      </c>
      <c r="U33" s="797">
        <f t="shared" si="20"/>
        <v>2808</v>
      </c>
      <c r="V33" s="401" t="str">
        <f t="shared" si="2"/>
        <v>TRUE</v>
      </c>
      <c r="W33" s="401" t="str">
        <f t="shared" si="3"/>
        <v>TRUE</v>
      </c>
      <c r="X33" s="401" t="str">
        <f t="shared" si="4"/>
        <v>TRUE</v>
      </c>
      <c r="Z33" s="161">
        <f>Death!Y31</f>
        <v>1635</v>
      </c>
      <c r="AA33" s="161">
        <f>Death!Z31</f>
        <v>1173</v>
      </c>
      <c r="AB33" s="161">
        <f>Death!AA31</f>
        <v>2808</v>
      </c>
    </row>
    <row r="34" spans="1:28" ht="15" customHeight="1">
      <c r="A34" s="10"/>
      <c r="B34" s="413" t="s">
        <v>27</v>
      </c>
      <c r="D34" s="976"/>
      <c r="E34" s="976"/>
      <c r="F34" s="976"/>
      <c r="G34" s="976"/>
      <c r="H34" s="976"/>
      <c r="I34" s="976"/>
      <c r="J34" s="976"/>
      <c r="K34" s="976"/>
      <c r="L34" s="976"/>
      <c r="M34" s="976"/>
      <c r="N34" s="976"/>
      <c r="O34" s="976"/>
      <c r="P34" s="976"/>
      <c r="Q34" s="976"/>
      <c r="R34" s="976"/>
      <c r="S34" s="976"/>
      <c r="T34" s="976"/>
      <c r="U34" s="977"/>
      <c r="V34" s="401" t="str">
        <f t="shared" si="2"/>
        <v>TRUE</v>
      </c>
      <c r="W34" s="401" t="str">
        <f t="shared" si="3"/>
        <v>TRUE</v>
      </c>
      <c r="X34" s="401" t="str">
        <f t="shared" si="4"/>
        <v>TRUE</v>
      </c>
      <c r="Z34" s="161">
        <f>Death!Y32</f>
        <v>0</v>
      </c>
      <c r="AA34" s="161">
        <f>Death!Z32</f>
        <v>0</v>
      </c>
      <c r="AB34" s="161">
        <f>Death!AA32</f>
        <v>0</v>
      </c>
    </row>
    <row r="35" spans="1:28" ht="15" customHeight="1">
      <c r="A35" s="10">
        <v>1</v>
      </c>
      <c r="B35" s="414">
        <v>19</v>
      </c>
      <c r="C35" s="426" t="s">
        <v>444</v>
      </c>
      <c r="D35" s="794"/>
      <c r="E35" s="794"/>
      <c r="F35" s="794">
        <f t="shared" ref="F35:F38" si="21">D35+E35</f>
        <v>0</v>
      </c>
      <c r="G35" s="794"/>
      <c r="H35" s="794"/>
      <c r="I35" s="794">
        <f>G35+H35</f>
        <v>0</v>
      </c>
      <c r="J35" s="794"/>
      <c r="K35" s="794"/>
      <c r="L35" s="794">
        <f>J35+K35</f>
        <v>0</v>
      </c>
      <c r="M35" s="794"/>
      <c r="N35" s="794"/>
      <c r="O35" s="794">
        <f>M35+N35</f>
        <v>0</v>
      </c>
      <c r="P35" s="794">
        <v>729</v>
      </c>
      <c r="Q35" s="794">
        <v>468</v>
      </c>
      <c r="R35" s="794">
        <f>P35+Q35</f>
        <v>1197</v>
      </c>
      <c r="S35" s="794">
        <f t="shared" ref="S35:T38" si="22">D35+G35+J35+M35+P35</f>
        <v>729</v>
      </c>
      <c r="T35" s="794">
        <f t="shared" si="22"/>
        <v>468</v>
      </c>
      <c r="U35" s="794">
        <f>S35+T35</f>
        <v>1197</v>
      </c>
      <c r="V35" s="401" t="str">
        <f t="shared" si="2"/>
        <v>TRUE</v>
      </c>
      <c r="W35" s="401" t="str">
        <f t="shared" si="3"/>
        <v>TRUE</v>
      </c>
      <c r="X35" s="401" t="str">
        <f t="shared" si="4"/>
        <v>TRUE</v>
      </c>
      <c r="Z35" s="161">
        <f>Death!Y33</f>
        <v>729</v>
      </c>
      <c r="AA35" s="161">
        <f>Death!Z33</f>
        <v>468</v>
      </c>
      <c r="AB35" s="161">
        <f>Death!AA33</f>
        <v>1197</v>
      </c>
    </row>
    <row r="36" spans="1:28" ht="15" customHeight="1">
      <c r="A36" s="10">
        <v>2</v>
      </c>
      <c r="B36" s="414">
        <v>20</v>
      </c>
      <c r="C36" s="426" t="s">
        <v>445</v>
      </c>
      <c r="D36" s="794">
        <v>1</v>
      </c>
      <c r="E36" s="794"/>
      <c r="F36" s="794">
        <f t="shared" si="21"/>
        <v>1</v>
      </c>
      <c r="G36" s="794"/>
      <c r="H36" s="794"/>
      <c r="I36" s="794">
        <f>G36+H36</f>
        <v>0</v>
      </c>
      <c r="J36" s="794"/>
      <c r="K36" s="794"/>
      <c r="L36" s="794">
        <f>J36+K36</f>
        <v>0</v>
      </c>
      <c r="M36" s="794"/>
      <c r="N36" s="794"/>
      <c r="O36" s="794">
        <f>M36+N36</f>
        <v>0</v>
      </c>
      <c r="P36" s="794">
        <v>695</v>
      </c>
      <c r="Q36" s="794">
        <v>463</v>
      </c>
      <c r="R36" s="794">
        <f>P36+Q36</f>
        <v>1158</v>
      </c>
      <c r="S36" s="794">
        <f t="shared" si="22"/>
        <v>696</v>
      </c>
      <c r="T36" s="794">
        <f t="shared" si="22"/>
        <v>463</v>
      </c>
      <c r="U36" s="794">
        <f>S36+T36</f>
        <v>1159</v>
      </c>
      <c r="V36" s="401" t="str">
        <f t="shared" si="2"/>
        <v>TRUE</v>
      </c>
      <c r="W36" s="401" t="str">
        <f t="shared" si="3"/>
        <v>TRUE</v>
      </c>
      <c r="X36" s="401" t="str">
        <f t="shared" si="4"/>
        <v>TRUE</v>
      </c>
      <c r="Z36" s="161">
        <f>Death!Y34</f>
        <v>696</v>
      </c>
      <c r="AA36" s="161">
        <f>Death!Z34</f>
        <v>463</v>
      </c>
      <c r="AB36" s="161">
        <f>Death!AA34</f>
        <v>1159</v>
      </c>
    </row>
    <row r="37" spans="1:28" ht="15" customHeight="1">
      <c r="A37" s="10">
        <v>3</v>
      </c>
      <c r="B37" s="414">
        <v>21</v>
      </c>
      <c r="C37" s="426" t="s">
        <v>108</v>
      </c>
      <c r="D37" s="794"/>
      <c r="E37" s="794"/>
      <c r="F37" s="794">
        <f t="shared" si="21"/>
        <v>0</v>
      </c>
      <c r="G37" s="794"/>
      <c r="H37" s="794"/>
      <c r="I37" s="794">
        <f>G37+H37</f>
        <v>0</v>
      </c>
      <c r="J37" s="794"/>
      <c r="K37" s="794"/>
      <c r="L37" s="794">
        <f>J37+K37</f>
        <v>0</v>
      </c>
      <c r="M37" s="794"/>
      <c r="N37" s="794"/>
      <c r="O37" s="794">
        <f>M37+N37</f>
        <v>0</v>
      </c>
      <c r="P37" s="794">
        <v>582</v>
      </c>
      <c r="Q37" s="794">
        <v>444</v>
      </c>
      <c r="R37" s="794">
        <f>P37+Q37</f>
        <v>1026</v>
      </c>
      <c r="S37" s="794">
        <f t="shared" si="22"/>
        <v>582</v>
      </c>
      <c r="T37" s="794">
        <f t="shared" si="22"/>
        <v>444</v>
      </c>
      <c r="U37" s="794">
        <f>S37+T37</f>
        <v>1026</v>
      </c>
      <c r="V37" s="401" t="str">
        <f t="shared" si="2"/>
        <v>TRUE</v>
      </c>
      <c r="W37" s="401" t="str">
        <f t="shared" si="3"/>
        <v>TRUE</v>
      </c>
      <c r="X37" s="401" t="str">
        <f t="shared" si="4"/>
        <v>TRUE</v>
      </c>
      <c r="Z37" s="161">
        <f>Death!Y35</f>
        <v>582</v>
      </c>
      <c r="AA37" s="161">
        <f>Death!Z35</f>
        <v>444</v>
      </c>
      <c r="AB37" s="161">
        <f>Death!AA35</f>
        <v>1026</v>
      </c>
    </row>
    <row r="38" spans="1:28" ht="15" customHeight="1">
      <c r="A38" s="10">
        <v>4</v>
      </c>
      <c r="B38" s="414">
        <v>22</v>
      </c>
      <c r="C38" s="426" t="s">
        <v>447</v>
      </c>
      <c r="D38" s="794"/>
      <c r="E38" s="794"/>
      <c r="F38" s="794">
        <f t="shared" si="21"/>
        <v>0</v>
      </c>
      <c r="G38" s="794"/>
      <c r="H38" s="794"/>
      <c r="I38" s="794">
        <f>G38+H38</f>
        <v>0</v>
      </c>
      <c r="J38" s="794"/>
      <c r="K38" s="794"/>
      <c r="L38" s="794">
        <f>J38+K38</f>
        <v>0</v>
      </c>
      <c r="M38" s="794"/>
      <c r="N38" s="794"/>
      <c r="O38" s="794">
        <f>M38+N38</f>
        <v>0</v>
      </c>
      <c r="P38" s="794">
        <v>606</v>
      </c>
      <c r="Q38" s="794">
        <v>428</v>
      </c>
      <c r="R38" s="794">
        <f>P38+Q38</f>
        <v>1034</v>
      </c>
      <c r="S38" s="794">
        <f t="shared" si="22"/>
        <v>606</v>
      </c>
      <c r="T38" s="794">
        <f t="shared" si="22"/>
        <v>428</v>
      </c>
      <c r="U38" s="794">
        <f>S38+T38</f>
        <v>1034</v>
      </c>
      <c r="V38" s="401" t="str">
        <f t="shared" si="2"/>
        <v>TRUE</v>
      </c>
      <c r="W38" s="401" t="str">
        <f t="shared" si="3"/>
        <v>TRUE</v>
      </c>
      <c r="X38" s="401" t="str">
        <f t="shared" si="4"/>
        <v>TRUE</v>
      </c>
      <c r="Z38" s="161">
        <f>Death!Y36</f>
        <v>606</v>
      </c>
      <c r="AA38" s="161">
        <f>Death!Z36</f>
        <v>428</v>
      </c>
      <c r="AB38" s="161">
        <f>Death!AA36</f>
        <v>1034</v>
      </c>
    </row>
    <row r="39" spans="1:28" ht="15" customHeight="1">
      <c r="A39" s="10"/>
      <c r="B39" s="374"/>
      <c r="C39" s="412" t="s">
        <v>6</v>
      </c>
      <c r="D39" s="797">
        <f t="shared" ref="D39:U39" si="23">SUM(D35:D38)</f>
        <v>1</v>
      </c>
      <c r="E39" s="797">
        <f t="shared" si="23"/>
        <v>0</v>
      </c>
      <c r="F39" s="797">
        <f t="shared" si="23"/>
        <v>1</v>
      </c>
      <c r="G39" s="797">
        <f t="shared" si="23"/>
        <v>0</v>
      </c>
      <c r="H39" s="797">
        <f t="shared" si="23"/>
        <v>0</v>
      </c>
      <c r="I39" s="797">
        <f t="shared" si="23"/>
        <v>0</v>
      </c>
      <c r="J39" s="797">
        <f t="shared" si="23"/>
        <v>0</v>
      </c>
      <c r="K39" s="797">
        <f t="shared" si="23"/>
        <v>0</v>
      </c>
      <c r="L39" s="797">
        <f t="shared" si="23"/>
        <v>0</v>
      </c>
      <c r="M39" s="797">
        <f t="shared" si="23"/>
        <v>0</v>
      </c>
      <c r="N39" s="797">
        <f t="shared" si="23"/>
        <v>0</v>
      </c>
      <c r="O39" s="797">
        <f t="shared" si="23"/>
        <v>0</v>
      </c>
      <c r="P39" s="797">
        <f t="shared" si="23"/>
        <v>2612</v>
      </c>
      <c r="Q39" s="797">
        <f t="shared" si="23"/>
        <v>1803</v>
      </c>
      <c r="R39" s="797">
        <f t="shared" si="23"/>
        <v>4415</v>
      </c>
      <c r="S39" s="797">
        <f t="shared" si="23"/>
        <v>2613</v>
      </c>
      <c r="T39" s="797">
        <f t="shared" si="23"/>
        <v>1803</v>
      </c>
      <c r="U39" s="797">
        <f t="shared" si="23"/>
        <v>4416</v>
      </c>
      <c r="V39" s="401" t="str">
        <f t="shared" si="2"/>
        <v>TRUE</v>
      </c>
      <c r="W39" s="401" t="str">
        <f t="shared" si="3"/>
        <v>TRUE</v>
      </c>
      <c r="X39" s="401" t="str">
        <f t="shared" si="4"/>
        <v>TRUE</v>
      </c>
      <c r="Z39" s="161">
        <f>Death!Y37</f>
        <v>2613</v>
      </c>
      <c r="AA39" s="161">
        <f>Death!Z37</f>
        <v>1803</v>
      </c>
      <c r="AB39" s="161">
        <f>Death!AA37</f>
        <v>4416</v>
      </c>
    </row>
    <row r="40" spans="1:28" ht="15" customHeight="1">
      <c r="A40" s="10"/>
      <c r="B40" s="410" t="s">
        <v>29</v>
      </c>
      <c r="C40" s="408"/>
      <c r="D40" s="976"/>
      <c r="E40" s="976"/>
      <c r="F40" s="976"/>
      <c r="G40" s="976"/>
      <c r="H40" s="976"/>
      <c r="I40" s="976"/>
      <c r="J40" s="976"/>
      <c r="K40" s="976"/>
      <c r="L40" s="976"/>
      <c r="M40" s="976"/>
      <c r="N40" s="976"/>
      <c r="O40" s="976"/>
      <c r="P40" s="976"/>
      <c r="Q40" s="976"/>
      <c r="R40" s="976"/>
      <c r="S40" s="976"/>
      <c r="T40" s="976"/>
      <c r="U40" s="977"/>
      <c r="V40" s="401" t="str">
        <f t="shared" si="2"/>
        <v>TRUE</v>
      </c>
      <c r="W40" s="401" t="str">
        <f t="shared" si="3"/>
        <v>TRUE</v>
      </c>
      <c r="X40" s="401" t="str">
        <f t="shared" si="4"/>
        <v>TRUE</v>
      </c>
      <c r="Z40" s="161">
        <f>Death!Y38</f>
        <v>0</v>
      </c>
      <c r="AA40" s="161">
        <f>Death!Z38</f>
        <v>0</v>
      </c>
      <c r="AB40" s="161">
        <f>Death!AA38</f>
        <v>0</v>
      </c>
    </row>
    <row r="41" spans="1:28" ht="15" customHeight="1">
      <c r="A41" s="10">
        <v>1</v>
      </c>
      <c r="B41" s="414">
        <v>23</v>
      </c>
      <c r="C41" s="85" t="s">
        <v>481</v>
      </c>
      <c r="D41" s="794">
        <v>1</v>
      </c>
      <c r="E41" s="794"/>
      <c r="F41" s="794">
        <f>D41+E41</f>
        <v>1</v>
      </c>
      <c r="G41" s="794">
        <v>48</v>
      </c>
      <c r="H41" s="794">
        <v>33</v>
      </c>
      <c r="I41" s="794">
        <f>G41+H41</f>
        <v>81</v>
      </c>
      <c r="J41" s="794">
        <v>557</v>
      </c>
      <c r="K41" s="794">
        <v>374</v>
      </c>
      <c r="L41" s="794">
        <f>J41+K41</f>
        <v>931</v>
      </c>
      <c r="M41" s="794"/>
      <c r="N41" s="794"/>
      <c r="O41" s="794">
        <f>M41+N41</f>
        <v>0</v>
      </c>
      <c r="P41" s="794">
        <v>32</v>
      </c>
      <c r="Q41" s="794">
        <v>3</v>
      </c>
      <c r="R41" s="794">
        <f>P41+Q41</f>
        <v>35</v>
      </c>
      <c r="S41" s="794">
        <f t="shared" ref="S41:U43" si="24">D41+G41+J41+M41+P41</f>
        <v>638</v>
      </c>
      <c r="T41" s="794">
        <f t="shared" si="24"/>
        <v>410</v>
      </c>
      <c r="U41" s="794">
        <f t="shared" si="24"/>
        <v>1048</v>
      </c>
      <c r="V41" s="401" t="str">
        <f t="shared" ref="V41:V72" si="25">IF(S41=Z41,"TRUE","FALSE")</f>
        <v>TRUE</v>
      </c>
      <c r="W41" s="401" t="str">
        <f t="shared" ref="W41:W72" si="26">IF(T41=AA41,"TRUE","FALSE")</f>
        <v>TRUE</v>
      </c>
      <c r="X41" s="401" t="str">
        <f t="shared" ref="X41:X72" si="27">IF(U41=AB41,"TRUE","FALSE")</f>
        <v>TRUE</v>
      </c>
      <c r="Z41" s="161">
        <f>Death!Y39</f>
        <v>638</v>
      </c>
      <c r="AA41" s="161">
        <f>Death!Z39</f>
        <v>410</v>
      </c>
      <c r="AB41" s="161">
        <f>Death!AA39</f>
        <v>1048</v>
      </c>
    </row>
    <row r="42" spans="1:28" ht="15" customHeight="1">
      <c r="A42" s="10">
        <v>2</v>
      </c>
      <c r="B42" s="414">
        <v>24</v>
      </c>
      <c r="C42" s="85" t="s">
        <v>482</v>
      </c>
      <c r="D42" s="794"/>
      <c r="E42" s="794"/>
      <c r="F42" s="794">
        <f>D42+E42</f>
        <v>0</v>
      </c>
      <c r="G42" s="794"/>
      <c r="H42" s="794"/>
      <c r="I42" s="794">
        <f>G42+H42</f>
        <v>0</v>
      </c>
      <c r="J42" s="794">
        <v>358</v>
      </c>
      <c r="K42" s="794">
        <v>259</v>
      </c>
      <c r="L42" s="794">
        <f>J42+K42</f>
        <v>617</v>
      </c>
      <c r="M42" s="794"/>
      <c r="N42" s="794"/>
      <c r="O42" s="794">
        <f>M42+N42</f>
        <v>0</v>
      </c>
      <c r="P42" s="794">
        <v>17</v>
      </c>
      <c r="Q42" s="794">
        <v>8</v>
      </c>
      <c r="R42" s="794">
        <f>P42+Q42</f>
        <v>25</v>
      </c>
      <c r="S42" s="794">
        <f t="shared" si="24"/>
        <v>375</v>
      </c>
      <c r="T42" s="794">
        <f t="shared" si="24"/>
        <v>267</v>
      </c>
      <c r="U42" s="794">
        <f t="shared" si="24"/>
        <v>642</v>
      </c>
      <c r="V42" s="401" t="str">
        <f t="shared" si="25"/>
        <v>TRUE</v>
      </c>
      <c r="W42" s="401" t="str">
        <f t="shared" si="26"/>
        <v>TRUE</v>
      </c>
      <c r="X42" s="401" t="str">
        <f t="shared" si="27"/>
        <v>TRUE</v>
      </c>
      <c r="Z42" s="161">
        <f>Death!Y40</f>
        <v>375</v>
      </c>
      <c r="AA42" s="161">
        <f>Death!Z40</f>
        <v>267</v>
      </c>
      <c r="AB42" s="161">
        <f>Death!AA40</f>
        <v>642</v>
      </c>
    </row>
    <row r="43" spans="1:28" ht="15" customHeight="1">
      <c r="A43" s="10">
        <v>3</v>
      </c>
      <c r="B43" s="414">
        <v>25</v>
      </c>
      <c r="C43" s="553" t="s">
        <v>483</v>
      </c>
      <c r="D43" s="794"/>
      <c r="E43" s="794"/>
      <c r="F43" s="794">
        <f>D43+E43</f>
        <v>0</v>
      </c>
      <c r="G43" s="794">
        <v>6</v>
      </c>
      <c r="H43" s="794">
        <v>6</v>
      </c>
      <c r="I43" s="794">
        <f>G43+H43</f>
        <v>12</v>
      </c>
      <c r="J43" s="794">
        <v>732</v>
      </c>
      <c r="K43" s="794">
        <v>543</v>
      </c>
      <c r="L43" s="794">
        <f>J43+K43</f>
        <v>1275</v>
      </c>
      <c r="M43" s="794"/>
      <c r="N43" s="794"/>
      <c r="O43" s="794">
        <f>M43+N43</f>
        <v>0</v>
      </c>
      <c r="P43" s="794">
        <v>69</v>
      </c>
      <c r="Q43" s="794">
        <v>13</v>
      </c>
      <c r="R43" s="794">
        <f>P43+Q43</f>
        <v>82</v>
      </c>
      <c r="S43" s="794">
        <f t="shared" si="24"/>
        <v>807</v>
      </c>
      <c r="T43" s="794">
        <f t="shared" si="24"/>
        <v>562</v>
      </c>
      <c r="U43" s="794">
        <f t="shared" si="24"/>
        <v>1369</v>
      </c>
      <c r="V43" s="401" t="str">
        <f t="shared" si="25"/>
        <v>TRUE</v>
      </c>
      <c r="W43" s="401" t="str">
        <f t="shared" si="26"/>
        <v>TRUE</v>
      </c>
      <c r="X43" s="401" t="str">
        <f t="shared" si="27"/>
        <v>TRUE</v>
      </c>
      <c r="Z43" s="161">
        <f>Death!Y41</f>
        <v>807</v>
      </c>
      <c r="AA43" s="161">
        <f>Death!Z41</f>
        <v>562</v>
      </c>
      <c r="AB43" s="161">
        <f>Death!AA41</f>
        <v>1369</v>
      </c>
    </row>
    <row r="44" spans="1:28" ht="14.25" customHeight="1">
      <c r="A44" s="10"/>
      <c r="B44" s="374"/>
      <c r="C44" s="417" t="s">
        <v>6</v>
      </c>
      <c r="D44" s="797">
        <f>SUM(D41:D43)</f>
        <v>1</v>
      </c>
      <c r="E44" s="797">
        <f t="shared" ref="E44:U44" si="28">SUM(E41:E43)</f>
        <v>0</v>
      </c>
      <c r="F44" s="797">
        <f t="shared" si="28"/>
        <v>1</v>
      </c>
      <c r="G44" s="797">
        <f t="shared" si="28"/>
        <v>54</v>
      </c>
      <c r="H44" s="797">
        <f t="shared" si="28"/>
        <v>39</v>
      </c>
      <c r="I44" s="797">
        <f t="shared" si="28"/>
        <v>93</v>
      </c>
      <c r="J44" s="797">
        <f t="shared" si="28"/>
        <v>1647</v>
      </c>
      <c r="K44" s="797">
        <f t="shared" si="28"/>
        <v>1176</v>
      </c>
      <c r="L44" s="797">
        <f t="shared" si="28"/>
        <v>2823</v>
      </c>
      <c r="M44" s="797">
        <f t="shared" si="28"/>
        <v>0</v>
      </c>
      <c r="N44" s="797">
        <f t="shared" si="28"/>
        <v>0</v>
      </c>
      <c r="O44" s="797">
        <f t="shared" si="28"/>
        <v>0</v>
      </c>
      <c r="P44" s="797">
        <f t="shared" si="28"/>
        <v>118</v>
      </c>
      <c r="Q44" s="797">
        <f t="shared" si="28"/>
        <v>24</v>
      </c>
      <c r="R44" s="797">
        <f t="shared" si="28"/>
        <v>142</v>
      </c>
      <c r="S44" s="797">
        <f t="shared" si="28"/>
        <v>1820</v>
      </c>
      <c r="T44" s="797">
        <f t="shared" si="28"/>
        <v>1239</v>
      </c>
      <c r="U44" s="797">
        <f t="shared" si="28"/>
        <v>3059</v>
      </c>
      <c r="V44" s="401" t="str">
        <f t="shared" si="25"/>
        <v>TRUE</v>
      </c>
      <c r="W44" s="401" t="str">
        <f t="shared" si="26"/>
        <v>TRUE</v>
      </c>
      <c r="X44" s="401" t="str">
        <f t="shared" si="27"/>
        <v>TRUE</v>
      </c>
      <c r="Z44" s="161">
        <f>Death!Y42</f>
        <v>1820</v>
      </c>
      <c r="AA44" s="161">
        <f>Death!Z42</f>
        <v>1239</v>
      </c>
      <c r="AB44" s="161">
        <f>Death!AA42</f>
        <v>3059</v>
      </c>
    </row>
    <row r="45" spans="1:28" ht="15" customHeight="1">
      <c r="A45" s="10"/>
      <c r="B45" s="410" t="s">
        <v>33</v>
      </c>
      <c r="C45" s="408"/>
      <c r="D45" s="976"/>
      <c r="E45" s="976"/>
      <c r="F45" s="976"/>
      <c r="G45" s="976"/>
      <c r="H45" s="976"/>
      <c r="I45" s="976"/>
      <c r="J45" s="976"/>
      <c r="K45" s="976"/>
      <c r="L45" s="976"/>
      <c r="M45" s="976"/>
      <c r="N45" s="976"/>
      <c r="O45" s="976"/>
      <c r="P45" s="976"/>
      <c r="Q45" s="976"/>
      <c r="R45" s="976"/>
      <c r="S45" s="976"/>
      <c r="T45" s="976"/>
      <c r="U45" s="977"/>
      <c r="V45" s="401" t="str">
        <f t="shared" si="25"/>
        <v>TRUE</v>
      </c>
      <c r="W45" s="401" t="str">
        <f t="shared" si="26"/>
        <v>TRUE</v>
      </c>
      <c r="X45" s="401" t="str">
        <f t="shared" si="27"/>
        <v>TRUE</v>
      </c>
      <c r="Z45" s="161">
        <f>Death!Y43</f>
        <v>0</v>
      </c>
      <c r="AA45" s="161">
        <f>Death!Z43</f>
        <v>0</v>
      </c>
      <c r="AB45" s="161">
        <f>Death!AA43</f>
        <v>0</v>
      </c>
    </row>
    <row r="46" spans="1:28" ht="15" customHeight="1">
      <c r="A46" s="10">
        <v>1</v>
      </c>
      <c r="B46" s="414">
        <v>26</v>
      </c>
      <c r="C46" s="85" t="s">
        <v>109</v>
      </c>
      <c r="D46" s="794"/>
      <c r="E46" s="794"/>
      <c r="F46" s="794">
        <f>D46+E46</f>
        <v>0</v>
      </c>
      <c r="G46" s="794"/>
      <c r="H46" s="794"/>
      <c r="I46" s="794">
        <f>G46+H46</f>
        <v>0</v>
      </c>
      <c r="J46" s="794"/>
      <c r="K46" s="794"/>
      <c r="L46" s="794">
        <f>J46+K46</f>
        <v>0</v>
      </c>
      <c r="M46" s="794"/>
      <c r="N46" s="794"/>
      <c r="O46" s="794">
        <f>M46+N46</f>
        <v>0</v>
      </c>
      <c r="P46" s="794">
        <v>778</v>
      </c>
      <c r="Q46" s="794">
        <v>543</v>
      </c>
      <c r="R46" s="794">
        <f>P46+Q46</f>
        <v>1321</v>
      </c>
      <c r="S46" s="794">
        <f t="shared" ref="S46:U49" si="29">D46+G46+J46+M46+P46</f>
        <v>778</v>
      </c>
      <c r="T46" s="794">
        <f t="shared" si="29"/>
        <v>543</v>
      </c>
      <c r="U46" s="794">
        <f t="shared" si="29"/>
        <v>1321</v>
      </c>
      <c r="V46" s="401" t="str">
        <f t="shared" si="25"/>
        <v>TRUE</v>
      </c>
      <c r="W46" s="401" t="str">
        <f t="shared" si="26"/>
        <v>TRUE</v>
      </c>
      <c r="X46" s="401" t="str">
        <f t="shared" si="27"/>
        <v>TRUE</v>
      </c>
      <c r="Z46" s="161">
        <f>Death!Y44</f>
        <v>778</v>
      </c>
      <c r="AA46" s="161">
        <f>Death!Z44</f>
        <v>543</v>
      </c>
      <c r="AB46" s="161">
        <f>Death!AA44</f>
        <v>1321</v>
      </c>
    </row>
    <row r="47" spans="1:28" ht="15" customHeight="1">
      <c r="A47" s="10">
        <v>2</v>
      </c>
      <c r="B47" s="414">
        <v>27</v>
      </c>
      <c r="C47" s="85" t="s">
        <v>466</v>
      </c>
      <c r="D47" s="794"/>
      <c r="E47" s="794"/>
      <c r="F47" s="794">
        <f>D47+E47</f>
        <v>0</v>
      </c>
      <c r="G47" s="794"/>
      <c r="H47" s="794"/>
      <c r="I47" s="794">
        <f>G47+H47</f>
        <v>0</v>
      </c>
      <c r="J47" s="794"/>
      <c r="K47" s="794"/>
      <c r="L47" s="794">
        <f>J47+K47</f>
        <v>0</v>
      </c>
      <c r="M47" s="794"/>
      <c r="N47" s="794"/>
      <c r="O47" s="794">
        <f>M47+N47</f>
        <v>0</v>
      </c>
      <c r="P47" s="794">
        <v>523</v>
      </c>
      <c r="Q47" s="794">
        <v>369</v>
      </c>
      <c r="R47" s="794">
        <f>P47+Q47</f>
        <v>892</v>
      </c>
      <c r="S47" s="794">
        <f t="shared" si="29"/>
        <v>523</v>
      </c>
      <c r="T47" s="794">
        <f t="shared" si="29"/>
        <v>369</v>
      </c>
      <c r="U47" s="794">
        <f t="shared" si="29"/>
        <v>892</v>
      </c>
      <c r="V47" s="401" t="str">
        <f t="shared" si="25"/>
        <v>TRUE</v>
      </c>
      <c r="W47" s="401" t="str">
        <f t="shared" si="26"/>
        <v>TRUE</v>
      </c>
      <c r="X47" s="401" t="str">
        <f t="shared" si="27"/>
        <v>TRUE</v>
      </c>
      <c r="Z47" s="161">
        <f>Death!Y45</f>
        <v>523</v>
      </c>
      <c r="AA47" s="161">
        <f>Death!Z45</f>
        <v>369</v>
      </c>
      <c r="AB47" s="161">
        <f>Death!AA45</f>
        <v>892</v>
      </c>
    </row>
    <row r="48" spans="1:28" ht="15" customHeight="1">
      <c r="A48" s="10">
        <v>3</v>
      </c>
      <c r="B48" s="414">
        <v>28</v>
      </c>
      <c r="C48" s="85" t="s">
        <v>34</v>
      </c>
      <c r="D48" s="794"/>
      <c r="E48" s="794"/>
      <c r="F48" s="794">
        <f>D48+E48</f>
        <v>0</v>
      </c>
      <c r="G48" s="794"/>
      <c r="H48" s="794"/>
      <c r="I48" s="794">
        <f>G48+H48</f>
        <v>0</v>
      </c>
      <c r="J48" s="794"/>
      <c r="K48" s="794"/>
      <c r="L48" s="794">
        <f>J48+K48</f>
        <v>0</v>
      </c>
      <c r="M48" s="794"/>
      <c r="N48" s="794"/>
      <c r="O48" s="794">
        <f>M48+N48</f>
        <v>0</v>
      </c>
      <c r="P48" s="794">
        <v>376</v>
      </c>
      <c r="Q48" s="794">
        <v>263</v>
      </c>
      <c r="R48" s="794">
        <f>P48+Q48</f>
        <v>639</v>
      </c>
      <c r="S48" s="794">
        <f t="shared" si="29"/>
        <v>376</v>
      </c>
      <c r="T48" s="794">
        <f t="shared" si="29"/>
        <v>263</v>
      </c>
      <c r="U48" s="794">
        <f t="shared" si="29"/>
        <v>639</v>
      </c>
      <c r="V48" s="401" t="str">
        <f t="shared" si="25"/>
        <v>TRUE</v>
      </c>
      <c r="W48" s="401" t="str">
        <f t="shared" si="26"/>
        <v>TRUE</v>
      </c>
      <c r="X48" s="401" t="str">
        <f t="shared" si="27"/>
        <v>TRUE</v>
      </c>
      <c r="Z48" s="161">
        <f>Death!Y46</f>
        <v>376</v>
      </c>
      <c r="AA48" s="161">
        <f>Death!Z46</f>
        <v>263</v>
      </c>
      <c r="AB48" s="161">
        <f>Death!AA46</f>
        <v>639</v>
      </c>
    </row>
    <row r="49" spans="1:28" ht="15" customHeight="1">
      <c r="A49" s="10">
        <v>4</v>
      </c>
      <c r="B49" s="414">
        <v>29</v>
      </c>
      <c r="C49" s="85" t="s">
        <v>110</v>
      </c>
      <c r="D49" s="794"/>
      <c r="E49" s="794"/>
      <c r="F49" s="794">
        <f>D49+E49</f>
        <v>0</v>
      </c>
      <c r="G49" s="794"/>
      <c r="H49" s="794"/>
      <c r="I49" s="794">
        <f>G49+H49</f>
        <v>0</v>
      </c>
      <c r="J49" s="794"/>
      <c r="K49" s="794"/>
      <c r="L49" s="794">
        <f>J49+K49</f>
        <v>0</v>
      </c>
      <c r="M49" s="794"/>
      <c r="N49" s="794"/>
      <c r="O49" s="794">
        <f>M49+N49</f>
        <v>0</v>
      </c>
      <c r="P49" s="794">
        <v>780</v>
      </c>
      <c r="Q49" s="794">
        <v>450</v>
      </c>
      <c r="R49" s="794">
        <f>P49+Q49</f>
        <v>1230</v>
      </c>
      <c r="S49" s="794">
        <f t="shared" si="29"/>
        <v>780</v>
      </c>
      <c r="T49" s="794">
        <f t="shared" si="29"/>
        <v>450</v>
      </c>
      <c r="U49" s="794">
        <f t="shared" si="29"/>
        <v>1230</v>
      </c>
      <c r="V49" s="401" t="str">
        <f t="shared" si="25"/>
        <v>TRUE</v>
      </c>
      <c r="W49" s="401" t="str">
        <f t="shared" si="26"/>
        <v>TRUE</v>
      </c>
      <c r="X49" s="401" t="str">
        <f t="shared" si="27"/>
        <v>TRUE</v>
      </c>
      <c r="Z49" s="161">
        <f>Death!Y47</f>
        <v>780</v>
      </c>
      <c r="AA49" s="161">
        <f>Death!Z47</f>
        <v>450</v>
      </c>
      <c r="AB49" s="161">
        <f>Death!AA47</f>
        <v>1230</v>
      </c>
    </row>
    <row r="50" spans="1:28" ht="15" customHeight="1">
      <c r="A50" s="10"/>
      <c r="B50" s="374"/>
      <c r="C50" s="412" t="s">
        <v>6</v>
      </c>
      <c r="D50" s="797">
        <f t="shared" ref="D50:U50" si="30">SUM(D46:D49)</f>
        <v>0</v>
      </c>
      <c r="E50" s="797">
        <f t="shared" si="30"/>
        <v>0</v>
      </c>
      <c r="F50" s="797">
        <f t="shared" si="30"/>
        <v>0</v>
      </c>
      <c r="G50" s="797">
        <f t="shared" si="30"/>
        <v>0</v>
      </c>
      <c r="H50" s="797">
        <f t="shared" si="30"/>
        <v>0</v>
      </c>
      <c r="I50" s="797">
        <f t="shared" si="30"/>
        <v>0</v>
      </c>
      <c r="J50" s="797">
        <f t="shared" si="30"/>
        <v>0</v>
      </c>
      <c r="K50" s="797">
        <f t="shared" si="30"/>
        <v>0</v>
      </c>
      <c r="L50" s="797">
        <f t="shared" si="30"/>
        <v>0</v>
      </c>
      <c r="M50" s="797">
        <f t="shared" si="30"/>
        <v>0</v>
      </c>
      <c r="N50" s="797">
        <f t="shared" si="30"/>
        <v>0</v>
      </c>
      <c r="O50" s="797">
        <f t="shared" si="30"/>
        <v>0</v>
      </c>
      <c r="P50" s="797">
        <f t="shared" si="30"/>
        <v>2457</v>
      </c>
      <c r="Q50" s="797">
        <f t="shared" si="30"/>
        <v>1625</v>
      </c>
      <c r="R50" s="797">
        <f t="shared" si="30"/>
        <v>4082</v>
      </c>
      <c r="S50" s="797">
        <f t="shared" si="30"/>
        <v>2457</v>
      </c>
      <c r="T50" s="797">
        <f t="shared" si="30"/>
        <v>1625</v>
      </c>
      <c r="U50" s="797">
        <f t="shared" si="30"/>
        <v>4082</v>
      </c>
      <c r="V50" s="401" t="str">
        <f t="shared" si="25"/>
        <v>TRUE</v>
      </c>
      <c r="W50" s="401" t="str">
        <f t="shared" si="26"/>
        <v>TRUE</v>
      </c>
      <c r="X50" s="401" t="str">
        <f t="shared" si="27"/>
        <v>TRUE</v>
      </c>
      <c r="Z50" s="161">
        <f>Death!Y48</f>
        <v>2457</v>
      </c>
      <c r="AA50" s="161">
        <f>Death!Z48</f>
        <v>1625</v>
      </c>
      <c r="AB50" s="161">
        <f>Death!AA48</f>
        <v>4082</v>
      </c>
    </row>
    <row r="51" spans="1:28" ht="15" customHeight="1">
      <c r="A51" s="10"/>
      <c r="B51" s="410" t="s">
        <v>40</v>
      </c>
      <c r="C51" s="408"/>
      <c r="D51" s="976"/>
      <c r="E51" s="976"/>
      <c r="F51" s="976"/>
      <c r="G51" s="976"/>
      <c r="H51" s="976"/>
      <c r="I51" s="976"/>
      <c r="J51" s="976"/>
      <c r="K51" s="976"/>
      <c r="L51" s="976"/>
      <c r="M51" s="976"/>
      <c r="N51" s="976"/>
      <c r="O51" s="976"/>
      <c r="P51" s="976"/>
      <c r="Q51" s="976"/>
      <c r="R51" s="976"/>
      <c r="S51" s="976"/>
      <c r="T51" s="976"/>
      <c r="U51" s="977"/>
      <c r="V51" s="401" t="str">
        <f t="shared" si="25"/>
        <v>TRUE</v>
      </c>
      <c r="W51" s="401" t="str">
        <f t="shared" si="26"/>
        <v>TRUE</v>
      </c>
      <c r="X51" s="401" t="str">
        <f t="shared" si="27"/>
        <v>TRUE</v>
      </c>
      <c r="Z51" s="161">
        <f>Death!Y49</f>
        <v>0</v>
      </c>
      <c r="AA51" s="161">
        <f>Death!Z49</f>
        <v>0</v>
      </c>
      <c r="AB51" s="161">
        <f>Death!AA49</f>
        <v>0</v>
      </c>
    </row>
    <row r="52" spans="1:28" ht="15" customHeight="1">
      <c r="A52" s="10">
        <v>1</v>
      </c>
      <c r="B52" s="414">
        <v>30</v>
      </c>
      <c r="C52" s="85" t="s">
        <v>113</v>
      </c>
      <c r="D52" s="794"/>
      <c r="E52" s="794"/>
      <c r="F52" s="794">
        <f t="shared" ref="F52:F61" si="31">D52+E52</f>
        <v>0</v>
      </c>
      <c r="G52" s="794"/>
      <c r="H52" s="794"/>
      <c r="I52" s="794">
        <f t="shared" ref="I52:I61" si="32">G52+H52</f>
        <v>0</v>
      </c>
      <c r="J52" s="794"/>
      <c r="K52" s="794"/>
      <c r="L52" s="794">
        <f t="shared" ref="L52:L61" si="33">J52+K52</f>
        <v>0</v>
      </c>
      <c r="M52" s="794"/>
      <c r="N52" s="794"/>
      <c r="O52" s="794">
        <f t="shared" ref="O52:O61" si="34">M52+N52</f>
        <v>0</v>
      </c>
      <c r="P52" s="794">
        <v>148</v>
      </c>
      <c r="Q52" s="794">
        <v>109</v>
      </c>
      <c r="R52" s="794">
        <f t="shared" ref="R52:R61" si="35">P52+Q52</f>
        <v>257</v>
      </c>
      <c r="S52" s="794">
        <f t="shared" ref="S52:S61" si="36">D52+G52+J52+M52+P52</f>
        <v>148</v>
      </c>
      <c r="T52" s="794">
        <f t="shared" ref="T52:T61" si="37">E52+H52+K52+N52+Q52</f>
        <v>109</v>
      </c>
      <c r="U52" s="794">
        <f t="shared" ref="U52:U61" si="38">F52+I52+L52+O52+R52</f>
        <v>257</v>
      </c>
      <c r="V52" s="401" t="str">
        <f t="shared" si="25"/>
        <v>TRUE</v>
      </c>
      <c r="W52" s="401" t="str">
        <f t="shared" si="26"/>
        <v>TRUE</v>
      </c>
      <c r="X52" s="401" t="str">
        <f t="shared" si="27"/>
        <v>TRUE</v>
      </c>
      <c r="Z52" s="161">
        <f>Death!Y50</f>
        <v>148</v>
      </c>
      <c r="AA52" s="161">
        <f>Death!Z50</f>
        <v>109</v>
      </c>
      <c r="AB52" s="161">
        <f>Death!AA50</f>
        <v>257</v>
      </c>
    </row>
    <row r="53" spans="1:28" ht="15" customHeight="1">
      <c r="A53" s="10">
        <v>2</v>
      </c>
      <c r="B53" s="414">
        <v>31</v>
      </c>
      <c r="C53" s="85" t="s">
        <v>449</v>
      </c>
      <c r="D53" s="794"/>
      <c r="E53" s="794"/>
      <c r="F53" s="794">
        <f t="shared" si="31"/>
        <v>0</v>
      </c>
      <c r="G53" s="794"/>
      <c r="H53" s="794"/>
      <c r="I53" s="794">
        <f t="shared" si="32"/>
        <v>0</v>
      </c>
      <c r="J53" s="794"/>
      <c r="K53" s="794"/>
      <c r="L53" s="794">
        <f t="shared" si="33"/>
        <v>0</v>
      </c>
      <c r="M53" s="794"/>
      <c r="N53" s="794"/>
      <c r="O53" s="794">
        <f t="shared" si="34"/>
        <v>0</v>
      </c>
      <c r="P53" s="794">
        <v>488</v>
      </c>
      <c r="Q53" s="794">
        <v>368</v>
      </c>
      <c r="R53" s="794">
        <f t="shared" si="35"/>
        <v>856</v>
      </c>
      <c r="S53" s="794">
        <f t="shared" si="36"/>
        <v>488</v>
      </c>
      <c r="T53" s="794">
        <f t="shared" si="37"/>
        <v>368</v>
      </c>
      <c r="U53" s="794">
        <f t="shared" si="38"/>
        <v>856</v>
      </c>
      <c r="V53" s="401" t="str">
        <f t="shared" si="25"/>
        <v>TRUE</v>
      </c>
      <c r="W53" s="401" t="str">
        <f t="shared" si="26"/>
        <v>TRUE</v>
      </c>
      <c r="X53" s="401" t="str">
        <f t="shared" si="27"/>
        <v>TRUE</v>
      </c>
      <c r="Z53" s="161">
        <f>Death!Y51</f>
        <v>488</v>
      </c>
      <c r="AA53" s="161">
        <f>Death!Z51</f>
        <v>368</v>
      </c>
      <c r="AB53" s="161">
        <f>Death!AA51</f>
        <v>856</v>
      </c>
    </row>
    <row r="54" spans="1:28" ht="15" customHeight="1">
      <c r="A54" s="10">
        <v>3</v>
      </c>
      <c r="B54" s="414">
        <v>32</v>
      </c>
      <c r="C54" s="85" t="s">
        <v>112</v>
      </c>
      <c r="D54" s="794"/>
      <c r="E54" s="794"/>
      <c r="F54" s="794">
        <f t="shared" si="31"/>
        <v>0</v>
      </c>
      <c r="G54" s="794"/>
      <c r="H54" s="794"/>
      <c r="I54" s="794">
        <f t="shared" si="32"/>
        <v>0</v>
      </c>
      <c r="J54" s="794"/>
      <c r="K54" s="794"/>
      <c r="L54" s="794">
        <f t="shared" si="33"/>
        <v>0</v>
      </c>
      <c r="M54" s="794"/>
      <c r="N54" s="794"/>
      <c r="O54" s="794">
        <f t="shared" si="34"/>
        <v>0</v>
      </c>
      <c r="P54" s="794">
        <v>642</v>
      </c>
      <c r="Q54" s="794">
        <v>503</v>
      </c>
      <c r="R54" s="794">
        <f t="shared" si="35"/>
        <v>1145</v>
      </c>
      <c r="S54" s="794">
        <f t="shared" si="36"/>
        <v>642</v>
      </c>
      <c r="T54" s="794">
        <f t="shared" si="37"/>
        <v>503</v>
      </c>
      <c r="U54" s="794">
        <f t="shared" si="38"/>
        <v>1145</v>
      </c>
      <c r="V54" s="401" t="str">
        <f t="shared" si="25"/>
        <v>TRUE</v>
      </c>
      <c r="W54" s="401" t="str">
        <f t="shared" si="26"/>
        <v>TRUE</v>
      </c>
      <c r="X54" s="401" t="str">
        <f t="shared" si="27"/>
        <v>TRUE</v>
      </c>
      <c r="Z54" s="161">
        <f>Death!Y52</f>
        <v>642</v>
      </c>
      <c r="AA54" s="161">
        <f>Death!Z52</f>
        <v>503</v>
      </c>
      <c r="AB54" s="161">
        <f>Death!AA52</f>
        <v>1145</v>
      </c>
    </row>
    <row r="55" spans="1:28" ht="15" customHeight="1">
      <c r="A55" s="10">
        <v>4</v>
      </c>
      <c r="B55" s="414">
        <v>33</v>
      </c>
      <c r="C55" s="85" t="s">
        <v>450</v>
      </c>
      <c r="D55" s="794">
        <v>1</v>
      </c>
      <c r="E55" s="794"/>
      <c r="F55" s="794">
        <f t="shared" si="31"/>
        <v>1</v>
      </c>
      <c r="G55" s="794">
        <v>12</v>
      </c>
      <c r="H55" s="794">
        <v>14</v>
      </c>
      <c r="I55" s="794">
        <f t="shared" si="32"/>
        <v>26</v>
      </c>
      <c r="J55" s="794"/>
      <c r="K55" s="794"/>
      <c r="L55" s="794">
        <f t="shared" si="33"/>
        <v>0</v>
      </c>
      <c r="M55" s="794"/>
      <c r="N55" s="794"/>
      <c r="O55" s="794">
        <f t="shared" si="34"/>
        <v>0</v>
      </c>
      <c r="P55" s="794">
        <v>581</v>
      </c>
      <c r="Q55" s="794">
        <v>527</v>
      </c>
      <c r="R55" s="794">
        <f t="shared" si="35"/>
        <v>1108</v>
      </c>
      <c r="S55" s="794">
        <f t="shared" si="36"/>
        <v>594</v>
      </c>
      <c r="T55" s="794">
        <f t="shared" si="37"/>
        <v>541</v>
      </c>
      <c r="U55" s="794">
        <f t="shared" si="38"/>
        <v>1135</v>
      </c>
      <c r="V55" s="401" t="str">
        <f t="shared" si="25"/>
        <v>TRUE</v>
      </c>
      <c r="W55" s="401" t="str">
        <f t="shared" si="26"/>
        <v>TRUE</v>
      </c>
      <c r="X55" s="401" t="str">
        <f t="shared" si="27"/>
        <v>TRUE</v>
      </c>
      <c r="Z55" s="161">
        <f>Death!Y53</f>
        <v>594</v>
      </c>
      <c r="AA55" s="161">
        <f>Death!Z53</f>
        <v>541</v>
      </c>
      <c r="AB55" s="161">
        <f>Death!AA53</f>
        <v>1135</v>
      </c>
    </row>
    <row r="56" spans="1:28" ht="15" customHeight="1">
      <c r="A56" s="10">
        <v>5</v>
      </c>
      <c r="B56" s="414">
        <v>34</v>
      </c>
      <c r="C56" s="85" t="s">
        <v>116</v>
      </c>
      <c r="D56" s="794"/>
      <c r="E56" s="794"/>
      <c r="F56" s="794">
        <f t="shared" si="31"/>
        <v>0</v>
      </c>
      <c r="G56" s="794"/>
      <c r="H56" s="794"/>
      <c r="I56" s="794">
        <f t="shared" si="32"/>
        <v>0</v>
      </c>
      <c r="J56" s="794"/>
      <c r="K56" s="794"/>
      <c r="L56" s="794">
        <f t="shared" si="33"/>
        <v>0</v>
      </c>
      <c r="M56" s="794"/>
      <c r="N56" s="794"/>
      <c r="O56" s="794">
        <f t="shared" si="34"/>
        <v>0</v>
      </c>
      <c r="P56" s="794">
        <v>232</v>
      </c>
      <c r="Q56" s="794">
        <v>216</v>
      </c>
      <c r="R56" s="794">
        <f t="shared" si="35"/>
        <v>448</v>
      </c>
      <c r="S56" s="794">
        <f t="shared" si="36"/>
        <v>232</v>
      </c>
      <c r="T56" s="794">
        <f t="shared" si="37"/>
        <v>216</v>
      </c>
      <c r="U56" s="794">
        <f t="shared" si="38"/>
        <v>448</v>
      </c>
      <c r="V56" s="401" t="str">
        <f t="shared" si="25"/>
        <v>TRUE</v>
      </c>
      <c r="W56" s="401" t="str">
        <f t="shared" si="26"/>
        <v>TRUE</v>
      </c>
      <c r="X56" s="401" t="str">
        <f t="shared" si="27"/>
        <v>TRUE</v>
      </c>
      <c r="Z56" s="161">
        <f>Death!Y54</f>
        <v>232</v>
      </c>
      <c r="AA56" s="161">
        <f>Death!Z54</f>
        <v>216</v>
      </c>
      <c r="AB56" s="161">
        <f>Death!AA54</f>
        <v>448</v>
      </c>
    </row>
    <row r="57" spans="1:28" ht="15" customHeight="1">
      <c r="A57" s="10">
        <v>6</v>
      </c>
      <c r="B57" s="414">
        <v>35</v>
      </c>
      <c r="C57" s="85" t="s">
        <v>451</v>
      </c>
      <c r="D57" s="794"/>
      <c r="E57" s="794"/>
      <c r="F57" s="794">
        <f t="shared" si="31"/>
        <v>0</v>
      </c>
      <c r="G57" s="794">
        <v>13</v>
      </c>
      <c r="H57" s="794">
        <v>3</v>
      </c>
      <c r="I57" s="794">
        <f t="shared" si="32"/>
        <v>16</v>
      </c>
      <c r="J57" s="794"/>
      <c r="K57" s="794"/>
      <c r="L57" s="794">
        <f t="shared" si="33"/>
        <v>0</v>
      </c>
      <c r="M57" s="794"/>
      <c r="N57" s="794"/>
      <c r="O57" s="794">
        <f t="shared" si="34"/>
        <v>0</v>
      </c>
      <c r="P57" s="794">
        <v>583</v>
      </c>
      <c r="Q57" s="794">
        <v>459</v>
      </c>
      <c r="R57" s="794">
        <f t="shared" si="35"/>
        <v>1042</v>
      </c>
      <c r="S57" s="794">
        <f t="shared" si="36"/>
        <v>596</v>
      </c>
      <c r="T57" s="794">
        <f t="shared" si="37"/>
        <v>462</v>
      </c>
      <c r="U57" s="794">
        <f t="shared" si="38"/>
        <v>1058</v>
      </c>
      <c r="V57" s="401" t="str">
        <f t="shared" si="25"/>
        <v>TRUE</v>
      </c>
      <c r="W57" s="401" t="str">
        <f t="shared" si="26"/>
        <v>TRUE</v>
      </c>
      <c r="X57" s="401" t="str">
        <f t="shared" si="27"/>
        <v>TRUE</v>
      </c>
      <c r="Z57" s="161">
        <f>Death!Y55</f>
        <v>596</v>
      </c>
      <c r="AA57" s="161">
        <f>Death!Z55</f>
        <v>462</v>
      </c>
      <c r="AB57" s="161">
        <f>Death!AA55</f>
        <v>1058</v>
      </c>
    </row>
    <row r="58" spans="1:28" ht="15" customHeight="1">
      <c r="A58" s="10">
        <v>7</v>
      </c>
      <c r="B58" s="414">
        <v>36</v>
      </c>
      <c r="C58" s="85" t="s">
        <v>452</v>
      </c>
      <c r="D58" s="794"/>
      <c r="E58" s="794"/>
      <c r="F58" s="794">
        <f t="shared" si="31"/>
        <v>0</v>
      </c>
      <c r="G58" s="794"/>
      <c r="H58" s="794"/>
      <c r="I58" s="794">
        <f t="shared" si="32"/>
        <v>0</v>
      </c>
      <c r="J58" s="794"/>
      <c r="K58" s="794"/>
      <c r="L58" s="794">
        <f t="shared" si="33"/>
        <v>0</v>
      </c>
      <c r="M58" s="794"/>
      <c r="N58" s="794"/>
      <c r="O58" s="794">
        <f t="shared" si="34"/>
        <v>0</v>
      </c>
      <c r="P58" s="794">
        <v>417</v>
      </c>
      <c r="Q58" s="794">
        <v>333</v>
      </c>
      <c r="R58" s="794">
        <f t="shared" si="35"/>
        <v>750</v>
      </c>
      <c r="S58" s="794">
        <f t="shared" si="36"/>
        <v>417</v>
      </c>
      <c r="T58" s="794">
        <f t="shared" si="37"/>
        <v>333</v>
      </c>
      <c r="U58" s="794">
        <f t="shared" si="38"/>
        <v>750</v>
      </c>
      <c r="V58" s="401" t="str">
        <f t="shared" si="25"/>
        <v>TRUE</v>
      </c>
      <c r="W58" s="401" t="str">
        <f t="shared" si="26"/>
        <v>TRUE</v>
      </c>
      <c r="X58" s="401" t="str">
        <f t="shared" si="27"/>
        <v>TRUE</v>
      </c>
      <c r="Z58" s="161">
        <f>Death!Y56</f>
        <v>417</v>
      </c>
      <c r="AA58" s="161">
        <f>Death!Z56</f>
        <v>333</v>
      </c>
      <c r="AB58" s="161">
        <f>Death!AA56</f>
        <v>750</v>
      </c>
    </row>
    <row r="59" spans="1:28" ht="15" customHeight="1">
      <c r="A59" s="10">
        <v>8</v>
      </c>
      <c r="B59" s="414">
        <v>37</v>
      </c>
      <c r="C59" s="85" t="s">
        <v>114</v>
      </c>
      <c r="D59" s="794"/>
      <c r="E59" s="794"/>
      <c r="F59" s="794">
        <f t="shared" si="31"/>
        <v>0</v>
      </c>
      <c r="G59" s="794"/>
      <c r="H59" s="794"/>
      <c r="I59" s="794">
        <f t="shared" si="32"/>
        <v>0</v>
      </c>
      <c r="J59" s="794"/>
      <c r="K59" s="794"/>
      <c r="L59" s="794">
        <f t="shared" si="33"/>
        <v>0</v>
      </c>
      <c r="M59" s="794"/>
      <c r="N59" s="794"/>
      <c r="O59" s="794">
        <f t="shared" si="34"/>
        <v>0</v>
      </c>
      <c r="P59" s="794">
        <v>280</v>
      </c>
      <c r="Q59" s="794">
        <v>202</v>
      </c>
      <c r="R59" s="794">
        <f t="shared" si="35"/>
        <v>482</v>
      </c>
      <c r="S59" s="794">
        <f t="shared" si="36"/>
        <v>280</v>
      </c>
      <c r="T59" s="794">
        <f t="shared" si="37"/>
        <v>202</v>
      </c>
      <c r="U59" s="794">
        <f t="shared" si="38"/>
        <v>482</v>
      </c>
      <c r="V59" s="401" t="str">
        <f t="shared" si="25"/>
        <v>TRUE</v>
      </c>
      <c r="W59" s="401" t="str">
        <f t="shared" si="26"/>
        <v>TRUE</v>
      </c>
      <c r="X59" s="401" t="str">
        <f t="shared" si="27"/>
        <v>TRUE</v>
      </c>
      <c r="Z59" s="161">
        <f>Death!Y57</f>
        <v>280</v>
      </c>
      <c r="AA59" s="161">
        <f>Death!Z57</f>
        <v>202</v>
      </c>
      <c r="AB59" s="161">
        <f>Death!AA57</f>
        <v>482</v>
      </c>
    </row>
    <row r="60" spans="1:28" ht="15" customHeight="1">
      <c r="A60" s="10">
        <v>9</v>
      </c>
      <c r="B60" s="414">
        <v>38</v>
      </c>
      <c r="C60" s="85" t="s">
        <v>115</v>
      </c>
      <c r="D60" s="794">
        <v>4</v>
      </c>
      <c r="E60" s="794">
        <v>5</v>
      </c>
      <c r="F60" s="794">
        <f t="shared" si="31"/>
        <v>9</v>
      </c>
      <c r="G60" s="794">
        <v>1</v>
      </c>
      <c r="H60" s="794"/>
      <c r="I60" s="794">
        <f t="shared" si="32"/>
        <v>1</v>
      </c>
      <c r="J60" s="794"/>
      <c r="K60" s="794"/>
      <c r="L60" s="794">
        <f t="shared" si="33"/>
        <v>0</v>
      </c>
      <c r="M60" s="794"/>
      <c r="N60" s="794"/>
      <c r="O60" s="794">
        <f t="shared" si="34"/>
        <v>0</v>
      </c>
      <c r="P60" s="794">
        <v>412</v>
      </c>
      <c r="Q60" s="794">
        <v>289</v>
      </c>
      <c r="R60" s="794">
        <f t="shared" si="35"/>
        <v>701</v>
      </c>
      <c r="S60" s="794">
        <f t="shared" si="36"/>
        <v>417</v>
      </c>
      <c r="T60" s="794">
        <f t="shared" si="37"/>
        <v>294</v>
      </c>
      <c r="U60" s="794">
        <f t="shared" si="38"/>
        <v>711</v>
      </c>
      <c r="V60" s="401" t="str">
        <f t="shared" si="25"/>
        <v>TRUE</v>
      </c>
      <c r="W60" s="401" t="str">
        <f t="shared" si="26"/>
        <v>TRUE</v>
      </c>
      <c r="X60" s="401" t="str">
        <f t="shared" si="27"/>
        <v>TRUE</v>
      </c>
      <c r="Z60" s="161">
        <f>Death!Y58</f>
        <v>417</v>
      </c>
      <c r="AA60" s="161">
        <f>Death!Z58</f>
        <v>294</v>
      </c>
      <c r="AB60" s="161">
        <f>Death!AA58</f>
        <v>711</v>
      </c>
    </row>
    <row r="61" spans="1:28" ht="15" customHeight="1">
      <c r="A61" s="10">
        <v>10</v>
      </c>
      <c r="B61" s="414">
        <v>39</v>
      </c>
      <c r="C61" s="85" t="s">
        <v>111</v>
      </c>
      <c r="D61" s="794"/>
      <c r="E61" s="794"/>
      <c r="F61" s="794">
        <f t="shared" si="31"/>
        <v>0</v>
      </c>
      <c r="G61" s="794"/>
      <c r="H61" s="794"/>
      <c r="I61" s="794">
        <f t="shared" si="32"/>
        <v>0</v>
      </c>
      <c r="J61" s="794"/>
      <c r="K61" s="794"/>
      <c r="L61" s="794">
        <f t="shared" si="33"/>
        <v>0</v>
      </c>
      <c r="M61" s="794"/>
      <c r="N61" s="794"/>
      <c r="O61" s="794">
        <f t="shared" si="34"/>
        <v>0</v>
      </c>
      <c r="P61" s="794">
        <v>633</v>
      </c>
      <c r="Q61" s="794">
        <v>459</v>
      </c>
      <c r="R61" s="794">
        <f t="shared" si="35"/>
        <v>1092</v>
      </c>
      <c r="S61" s="794">
        <f t="shared" si="36"/>
        <v>633</v>
      </c>
      <c r="T61" s="794">
        <f t="shared" si="37"/>
        <v>459</v>
      </c>
      <c r="U61" s="794">
        <f t="shared" si="38"/>
        <v>1092</v>
      </c>
      <c r="V61" s="401" t="str">
        <f t="shared" si="25"/>
        <v>TRUE</v>
      </c>
      <c r="W61" s="401" t="str">
        <f t="shared" si="26"/>
        <v>TRUE</v>
      </c>
      <c r="X61" s="401" t="str">
        <f t="shared" si="27"/>
        <v>TRUE</v>
      </c>
      <c r="Z61" s="161">
        <f>Death!Y59</f>
        <v>633</v>
      </c>
      <c r="AA61" s="161">
        <f>Death!Z59</f>
        <v>459</v>
      </c>
      <c r="AB61" s="161">
        <f>Death!AA59</f>
        <v>1092</v>
      </c>
    </row>
    <row r="62" spans="1:28" ht="15" customHeight="1">
      <c r="A62" s="10"/>
      <c r="B62" s="374"/>
      <c r="C62" s="412" t="s">
        <v>6</v>
      </c>
      <c r="D62" s="797">
        <f>SUM(D52:D61)</f>
        <v>5</v>
      </c>
      <c r="E62" s="797">
        <f t="shared" ref="E62:R62" si="39">SUM(E52:E61)</f>
        <v>5</v>
      </c>
      <c r="F62" s="797">
        <f t="shared" si="39"/>
        <v>10</v>
      </c>
      <c r="G62" s="797">
        <f t="shared" si="39"/>
        <v>26</v>
      </c>
      <c r="H62" s="797">
        <f t="shared" si="39"/>
        <v>17</v>
      </c>
      <c r="I62" s="797">
        <f t="shared" si="39"/>
        <v>43</v>
      </c>
      <c r="J62" s="797">
        <f t="shared" si="39"/>
        <v>0</v>
      </c>
      <c r="K62" s="797">
        <f t="shared" si="39"/>
        <v>0</v>
      </c>
      <c r="L62" s="797">
        <f t="shared" si="39"/>
        <v>0</v>
      </c>
      <c r="M62" s="797">
        <f t="shared" si="39"/>
        <v>0</v>
      </c>
      <c r="N62" s="797">
        <f t="shared" si="39"/>
        <v>0</v>
      </c>
      <c r="O62" s="797">
        <f t="shared" si="39"/>
        <v>0</v>
      </c>
      <c r="P62" s="797">
        <f t="shared" si="39"/>
        <v>4416</v>
      </c>
      <c r="Q62" s="797">
        <f t="shared" si="39"/>
        <v>3465</v>
      </c>
      <c r="R62" s="797">
        <f t="shared" si="39"/>
        <v>7881</v>
      </c>
      <c r="S62" s="797">
        <f>SUM(S52:S61)</f>
        <v>4447</v>
      </c>
      <c r="T62" s="797">
        <f>SUM(T52:T61)</f>
        <v>3487</v>
      </c>
      <c r="U62" s="797">
        <f>SUM(U52:U61)</f>
        <v>7934</v>
      </c>
      <c r="V62" s="401" t="str">
        <f t="shared" si="25"/>
        <v>TRUE</v>
      </c>
      <c r="W62" s="401" t="str">
        <f t="shared" si="26"/>
        <v>TRUE</v>
      </c>
      <c r="X62" s="401" t="str">
        <f t="shared" si="27"/>
        <v>TRUE</v>
      </c>
      <c r="Z62" s="161">
        <f>Death!Y60</f>
        <v>4447</v>
      </c>
      <c r="AA62" s="161">
        <f>Death!Z60</f>
        <v>3487</v>
      </c>
      <c r="AB62" s="161">
        <f>Death!AA60</f>
        <v>7934</v>
      </c>
    </row>
    <row r="63" spans="1:28" ht="15" customHeight="1">
      <c r="A63" s="10"/>
      <c r="B63" s="410" t="s">
        <v>44</v>
      </c>
      <c r="C63" s="408"/>
      <c r="D63" s="976"/>
      <c r="E63" s="976"/>
      <c r="F63" s="976"/>
      <c r="G63" s="976"/>
      <c r="H63" s="976"/>
      <c r="I63" s="976"/>
      <c r="J63" s="976"/>
      <c r="K63" s="976"/>
      <c r="L63" s="976"/>
      <c r="M63" s="976"/>
      <c r="N63" s="976"/>
      <c r="O63" s="976"/>
      <c r="P63" s="976"/>
      <c r="Q63" s="976"/>
      <c r="R63" s="976"/>
      <c r="S63" s="976"/>
      <c r="T63" s="976"/>
      <c r="U63" s="977"/>
      <c r="V63" s="401" t="str">
        <f t="shared" si="25"/>
        <v>TRUE</v>
      </c>
      <c r="W63" s="401" t="str">
        <f t="shared" si="26"/>
        <v>TRUE</v>
      </c>
      <c r="X63" s="401" t="str">
        <f t="shared" si="27"/>
        <v>TRUE</v>
      </c>
      <c r="Z63" s="161">
        <f>Death!Y61</f>
        <v>0</v>
      </c>
      <c r="AA63" s="161">
        <f>Death!Z61</f>
        <v>0</v>
      </c>
      <c r="AB63" s="161">
        <f>Death!AA61</f>
        <v>0</v>
      </c>
    </row>
    <row r="64" spans="1:28" ht="15" customHeight="1">
      <c r="A64" s="10">
        <v>1</v>
      </c>
      <c r="B64" s="414">
        <v>40</v>
      </c>
      <c r="C64" s="85" t="s">
        <v>456</v>
      </c>
      <c r="D64" s="794">
        <v>0</v>
      </c>
      <c r="E64" s="794">
        <v>0</v>
      </c>
      <c r="F64" s="794">
        <f t="shared" ref="F64:F72" si="40">D64+E64</f>
        <v>0</v>
      </c>
      <c r="G64" s="794">
        <v>0</v>
      </c>
      <c r="H64" s="794">
        <v>0</v>
      </c>
      <c r="I64" s="794">
        <f t="shared" ref="I64:I72" si="41">G64+H64</f>
        <v>0</v>
      </c>
      <c r="J64" s="794"/>
      <c r="K64" s="794"/>
      <c r="L64" s="794">
        <f t="shared" ref="L64:L72" si="42">J64+K64</f>
        <v>0</v>
      </c>
      <c r="M64" s="794"/>
      <c r="N64" s="794"/>
      <c r="O64" s="794">
        <f t="shared" ref="O64:O72" si="43">M64+N64</f>
        <v>0</v>
      </c>
      <c r="P64" s="794">
        <v>596</v>
      </c>
      <c r="Q64" s="794">
        <v>461</v>
      </c>
      <c r="R64" s="794">
        <f t="shared" ref="R64:R72" si="44">P64+Q64</f>
        <v>1057</v>
      </c>
      <c r="S64" s="794">
        <f t="shared" ref="S64:S72" si="45">D64+G64+J64+M64+P64</f>
        <v>596</v>
      </c>
      <c r="T64" s="794">
        <f t="shared" ref="T64:T72" si="46">E64+H64+K64+N64+Q64</f>
        <v>461</v>
      </c>
      <c r="U64" s="794">
        <f t="shared" ref="U64:U72" si="47">F64+I64+L64+O64+R64</f>
        <v>1057</v>
      </c>
      <c r="V64" s="401" t="str">
        <f t="shared" si="25"/>
        <v>TRUE</v>
      </c>
      <c r="W64" s="401" t="str">
        <f t="shared" si="26"/>
        <v>TRUE</v>
      </c>
      <c r="X64" s="401" t="str">
        <f t="shared" si="27"/>
        <v>TRUE</v>
      </c>
      <c r="Z64" s="161">
        <f>Death!Y62</f>
        <v>596</v>
      </c>
      <c r="AA64" s="161">
        <f>Death!Z62</f>
        <v>461</v>
      </c>
      <c r="AB64" s="161">
        <f>Death!AA62</f>
        <v>1057</v>
      </c>
    </row>
    <row r="65" spans="1:28" ht="15" customHeight="1">
      <c r="A65" s="10">
        <v>2</v>
      </c>
      <c r="B65" s="414">
        <v>41</v>
      </c>
      <c r="C65" s="85" t="s">
        <v>50</v>
      </c>
      <c r="D65" s="794">
        <v>0</v>
      </c>
      <c r="E65" s="794">
        <v>0</v>
      </c>
      <c r="F65" s="794">
        <f t="shared" si="40"/>
        <v>0</v>
      </c>
      <c r="G65" s="794">
        <v>0</v>
      </c>
      <c r="H65" s="794">
        <v>0</v>
      </c>
      <c r="I65" s="794">
        <f t="shared" si="41"/>
        <v>0</v>
      </c>
      <c r="J65" s="794"/>
      <c r="K65" s="794"/>
      <c r="L65" s="794">
        <f t="shared" si="42"/>
        <v>0</v>
      </c>
      <c r="M65" s="794"/>
      <c r="N65" s="794"/>
      <c r="O65" s="794">
        <f t="shared" si="43"/>
        <v>0</v>
      </c>
      <c r="P65" s="794">
        <v>634</v>
      </c>
      <c r="Q65" s="794">
        <v>494</v>
      </c>
      <c r="R65" s="794">
        <f t="shared" si="44"/>
        <v>1128</v>
      </c>
      <c r="S65" s="794">
        <f t="shared" si="45"/>
        <v>634</v>
      </c>
      <c r="T65" s="794">
        <f t="shared" si="46"/>
        <v>494</v>
      </c>
      <c r="U65" s="794">
        <f t="shared" si="47"/>
        <v>1128</v>
      </c>
      <c r="V65" s="401" t="str">
        <f t="shared" si="25"/>
        <v>TRUE</v>
      </c>
      <c r="W65" s="401" t="str">
        <f t="shared" si="26"/>
        <v>TRUE</v>
      </c>
      <c r="X65" s="401" t="str">
        <f t="shared" si="27"/>
        <v>TRUE</v>
      </c>
      <c r="Z65" s="161">
        <f>Death!Y63</f>
        <v>634</v>
      </c>
      <c r="AA65" s="161">
        <f>Death!Z63</f>
        <v>494</v>
      </c>
      <c r="AB65" s="161">
        <f>Death!AA63</f>
        <v>1128</v>
      </c>
    </row>
    <row r="66" spans="1:28" ht="15" customHeight="1">
      <c r="A66" s="10">
        <v>3</v>
      </c>
      <c r="B66" s="414">
        <v>42</v>
      </c>
      <c r="C66" s="85" t="s">
        <v>118</v>
      </c>
      <c r="D66" s="794">
        <v>1</v>
      </c>
      <c r="E66" s="794">
        <v>0</v>
      </c>
      <c r="F66" s="794">
        <f t="shared" si="40"/>
        <v>1</v>
      </c>
      <c r="G66" s="794">
        <v>173</v>
      </c>
      <c r="H66" s="794">
        <v>120</v>
      </c>
      <c r="I66" s="794">
        <f t="shared" si="41"/>
        <v>293</v>
      </c>
      <c r="J66" s="794"/>
      <c r="K66" s="794"/>
      <c r="L66" s="794">
        <f t="shared" si="42"/>
        <v>0</v>
      </c>
      <c r="M66" s="794"/>
      <c r="N66" s="794"/>
      <c r="O66" s="794">
        <f t="shared" si="43"/>
        <v>0</v>
      </c>
      <c r="P66" s="794">
        <v>680</v>
      </c>
      <c r="Q66" s="794">
        <v>524</v>
      </c>
      <c r="R66" s="794">
        <f t="shared" si="44"/>
        <v>1204</v>
      </c>
      <c r="S66" s="794">
        <f t="shared" si="45"/>
        <v>854</v>
      </c>
      <c r="T66" s="794">
        <f t="shared" si="46"/>
        <v>644</v>
      </c>
      <c r="U66" s="794">
        <f t="shared" si="47"/>
        <v>1498</v>
      </c>
      <c r="V66" s="401" t="str">
        <f t="shared" si="25"/>
        <v>TRUE</v>
      </c>
      <c r="W66" s="401" t="str">
        <f t="shared" si="26"/>
        <v>TRUE</v>
      </c>
      <c r="X66" s="401" t="str">
        <f t="shared" si="27"/>
        <v>TRUE</v>
      </c>
      <c r="Z66" s="161">
        <f>Death!Y64</f>
        <v>854</v>
      </c>
      <c r="AA66" s="161">
        <f>Death!Z64</f>
        <v>644</v>
      </c>
      <c r="AB66" s="161">
        <f>Death!AA64</f>
        <v>1498</v>
      </c>
    </row>
    <row r="67" spans="1:28" ht="15" customHeight="1">
      <c r="A67" s="10">
        <v>4</v>
      </c>
      <c r="B67" s="414">
        <v>43</v>
      </c>
      <c r="C67" s="85" t="s">
        <v>625</v>
      </c>
      <c r="D67" s="794">
        <v>8</v>
      </c>
      <c r="E67" s="794">
        <v>6</v>
      </c>
      <c r="F67" s="794">
        <f t="shared" si="40"/>
        <v>14</v>
      </c>
      <c r="G67" s="794">
        <v>0</v>
      </c>
      <c r="H67" s="794">
        <v>0</v>
      </c>
      <c r="I67" s="794">
        <f t="shared" si="41"/>
        <v>0</v>
      </c>
      <c r="J67" s="794"/>
      <c r="K67" s="794"/>
      <c r="L67" s="794">
        <f t="shared" si="42"/>
        <v>0</v>
      </c>
      <c r="M67" s="794"/>
      <c r="N67" s="794"/>
      <c r="O67" s="794">
        <f t="shared" si="43"/>
        <v>0</v>
      </c>
      <c r="P67" s="794">
        <v>493</v>
      </c>
      <c r="Q67" s="794">
        <v>280</v>
      </c>
      <c r="R67" s="794">
        <f t="shared" si="44"/>
        <v>773</v>
      </c>
      <c r="S67" s="794">
        <f t="shared" si="45"/>
        <v>501</v>
      </c>
      <c r="T67" s="794">
        <f t="shared" si="46"/>
        <v>286</v>
      </c>
      <c r="U67" s="794">
        <f t="shared" si="47"/>
        <v>787</v>
      </c>
      <c r="V67" s="401" t="str">
        <f t="shared" si="25"/>
        <v>TRUE</v>
      </c>
      <c r="W67" s="401" t="str">
        <f t="shared" si="26"/>
        <v>TRUE</v>
      </c>
      <c r="X67" s="401" t="str">
        <f t="shared" si="27"/>
        <v>TRUE</v>
      </c>
      <c r="Z67" s="161">
        <f>Death!Y65</f>
        <v>501</v>
      </c>
      <c r="AA67" s="161">
        <f>Death!Z65</f>
        <v>286</v>
      </c>
      <c r="AB67" s="161">
        <f>Death!AA65</f>
        <v>787</v>
      </c>
    </row>
    <row r="68" spans="1:28" ht="15" customHeight="1">
      <c r="A68" s="10">
        <v>5</v>
      </c>
      <c r="B68" s="414">
        <v>44</v>
      </c>
      <c r="C68" s="85" t="s">
        <v>120</v>
      </c>
      <c r="D68" s="794">
        <v>0</v>
      </c>
      <c r="E68" s="794">
        <v>2</v>
      </c>
      <c r="F68" s="794">
        <f t="shared" si="40"/>
        <v>2</v>
      </c>
      <c r="G68" s="794">
        <v>7</v>
      </c>
      <c r="H68" s="794">
        <v>9</v>
      </c>
      <c r="I68" s="794">
        <f t="shared" si="41"/>
        <v>16</v>
      </c>
      <c r="J68" s="794"/>
      <c r="K68" s="794"/>
      <c r="L68" s="794">
        <f t="shared" si="42"/>
        <v>0</v>
      </c>
      <c r="M68" s="794"/>
      <c r="N68" s="794"/>
      <c r="O68" s="794">
        <f t="shared" si="43"/>
        <v>0</v>
      </c>
      <c r="P68" s="794">
        <v>789</v>
      </c>
      <c r="Q68" s="794">
        <v>566</v>
      </c>
      <c r="R68" s="794">
        <f t="shared" si="44"/>
        <v>1355</v>
      </c>
      <c r="S68" s="794">
        <f t="shared" si="45"/>
        <v>796</v>
      </c>
      <c r="T68" s="794">
        <f t="shared" si="46"/>
        <v>577</v>
      </c>
      <c r="U68" s="794">
        <f t="shared" si="47"/>
        <v>1373</v>
      </c>
      <c r="V68" s="401" t="str">
        <f t="shared" si="25"/>
        <v>TRUE</v>
      </c>
      <c r="W68" s="401" t="str">
        <f t="shared" si="26"/>
        <v>TRUE</v>
      </c>
      <c r="X68" s="401" t="str">
        <f t="shared" si="27"/>
        <v>TRUE</v>
      </c>
      <c r="Z68" s="161">
        <f>Death!Y66</f>
        <v>796</v>
      </c>
      <c r="AA68" s="161">
        <f>Death!Z66</f>
        <v>577</v>
      </c>
      <c r="AB68" s="161">
        <f>Death!AA66</f>
        <v>1373</v>
      </c>
    </row>
    <row r="69" spans="1:28" ht="15" customHeight="1">
      <c r="A69" s="10">
        <v>6</v>
      </c>
      <c r="B69" s="414">
        <v>45</v>
      </c>
      <c r="C69" s="85" t="s">
        <v>626</v>
      </c>
      <c r="D69" s="794">
        <v>0</v>
      </c>
      <c r="E69" s="794">
        <v>0</v>
      </c>
      <c r="F69" s="794">
        <f t="shared" si="40"/>
        <v>0</v>
      </c>
      <c r="G69" s="794">
        <v>0</v>
      </c>
      <c r="H69" s="794">
        <v>0</v>
      </c>
      <c r="I69" s="794">
        <f t="shared" si="41"/>
        <v>0</v>
      </c>
      <c r="J69" s="794"/>
      <c r="K69" s="794"/>
      <c r="L69" s="794">
        <f t="shared" si="42"/>
        <v>0</v>
      </c>
      <c r="M69" s="794"/>
      <c r="N69" s="794"/>
      <c r="O69" s="794">
        <f t="shared" si="43"/>
        <v>0</v>
      </c>
      <c r="P69" s="794">
        <v>562</v>
      </c>
      <c r="Q69" s="794">
        <v>434</v>
      </c>
      <c r="R69" s="794">
        <f t="shared" si="44"/>
        <v>996</v>
      </c>
      <c r="S69" s="794">
        <f t="shared" si="45"/>
        <v>562</v>
      </c>
      <c r="T69" s="794">
        <f t="shared" si="46"/>
        <v>434</v>
      </c>
      <c r="U69" s="794">
        <f t="shared" si="47"/>
        <v>996</v>
      </c>
      <c r="V69" s="401" t="str">
        <f t="shared" si="25"/>
        <v>TRUE</v>
      </c>
      <c r="W69" s="401" t="str">
        <f t="shared" si="26"/>
        <v>TRUE</v>
      </c>
      <c r="X69" s="401" t="str">
        <f t="shared" si="27"/>
        <v>TRUE</v>
      </c>
      <c r="Z69" s="161">
        <f>Death!Y67</f>
        <v>562</v>
      </c>
      <c r="AA69" s="161">
        <f>Death!Z67</f>
        <v>434</v>
      </c>
      <c r="AB69" s="161">
        <f>Death!AA67</f>
        <v>996</v>
      </c>
    </row>
    <row r="70" spans="1:28" ht="15" customHeight="1">
      <c r="A70" s="10">
        <v>7</v>
      </c>
      <c r="B70" s="414">
        <v>46</v>
      </c>
      <c r="C70" s="85" t="s">
        <v>119</v>
      </c>
      <c r="D70" s="794">
        <v>0</v>
      </c>
      <c r="E70" s="794">
        <v>0</v>
      </c>
      <c r="F70" s="794">
        <f t="shared" si="40"/>
        <v>0</v>
      </c>
      <c r="G70" s="794">
        <v>0</v>
      </c>
      <c r="H70" s="794">
        <v>0</v>
      </c>
      <c r="I70" s="794">
        <f t="shared" si="41"/>
        <v>0</v>
      </c>
      <c r="J70" s="794"/>
      <c r="K70" s="794"/>
      <c r="L70" s="794">
        <f t="shared" si="42"/>
        <v>0</v>
      </c>
      <c r="M70" s="794"/>
      <c r="N70" s="794"/>
      <c r="O70" s="794">
        <f t="shared" si="43"/>
        <v>0</v>
      </c>
      <c r="P70" s="794">
        <v>549</v>
      </c>
      <c r="Q70" s="794">
        <v>393</v>
      </c>
      <c r="R70" s="794">
        <f t="shared" si="44"/>
        <v>942</v>
      </c>
      <c r="S70" s="794">
        <f t="shared" si="45"/>
        <v>549</v>
      </c>
      <c r="T70" s="794">
        <f t="shared" si="46"/>
        <v>393</v>
      </c>
      <c r="U70" s="794">
        <f t="shared" si="47"/>
        <v>942</v>
      </c>
      <c r="V70" s="401" t="str">
        <f t="shared" si="25"/>
        <v>TRUE</v>
      </c>
      <c r="W70" s="401" t="str">
        <f t="shared" si="26"/>
        <v>TRUE</v>
      </c>
      <c r="X70" s="401" t="str">
        <f t="shared" si="27"/>
        <v>TRUE</v>
      </c>
      <c r="Z70" s="161">
        <f>Death!Y68</f>
        <v>549</v>
      </c>
      <c r="AA70" s="161">
        <f>Death!Z68</f>
        <v>393</v>
      </c>
      <c r="AB70" s="161">
        <f>Death!AA68</f>
        <v>942</v>
      </c>
    </row>
    <row r="71" spans="1:28" ht="15" customHeight="1">
      <c r="A71" s="10">
        <v>8</v>
      </c>
      <c r="B71" s="414">
        <v>47</v>
      </c>
      <c r="C71" s="85" t="s">
        <v>627</v>
      </c>
      <c r="D71" s="794">
        <v>0</v>
      </c>
      <c r="E71" s="794">
        <v>0</v>
      </c>
      <c r="F71" s="794">
        <f t="shared" si="40"/>
        <v>0</v>
      </c>
      <c r="G71" s="794">
        <v>0</v>
      </c>
      <c r="H71" s="794">
        <v>0</v>
      </c>
      <c r="I71" s="794">
        <f t="shared" si="41"/>
        <v>0</v>
      </c>
      <c r="J71" s="794"/>
      <c r="K71" s="794"/>
      <c r="L71" s="794">
        <f t="shared" si="42"/>
        <v>0</v>
      </c>
      <c r="M71" s="794"/>
      <c r="N71" s="794"/>
      <c r="O71" s="794">
        <f t="shared" si="43"/>
        <v>0</v>
      </c>
      <c r="P71" s="794">
        <v>664</v>
      </c>
      <c r="Q71" s="794">
        <v>517</v>
      </c>
      <c r="R71" s="794">
        <f t="shared" si="44"/>
        <v>1181</v>
      </c>
      <c r="S71" s="794">
        <f t="shared" si="45"/>
        <v>664</v>
      </c>
      <c r="T71" s="794">
        <f t="shared" si="46"/>
        <v>517</v>
      </c>
      <c r="U71" s="794">
        <f t="shared" si="47"/>
        <v>1181</v>
      </c>
      <c r="V71" s="401" t="str">
        <f t="shared" si="25"/>
        <v>TRUE</v>
      </c>
      <c r="W71" s="401" t="str">
        <f t="shared" si="26"/>
        <v>TRUE</v>
      </c>
      <c r="X71" s="401" t="str">
        <f t="shared" si="27"/>
        <v>TRUE</v>
      </c>
      <c r="Z71" s="161">
        <f>Death!Y69</f>
        <v>664</v>
      </c>
      <c r="AA71" s="161">
        <f>Death!Z69</f>
        <v>517</v>
      </c>
      <c r="AB71" s="161">
        <f>Death!AA69</f>
        <v>1181</v>
      </c>
    </row>
    <row r="72" spans="1:28" ht="15" customHeight="1">
      <c r="A72" s="10">
        <v>9</v>
      </c>
      <c r="B72" s="414">
        <v>48</v>
      </c>
      <c r="C72" s="85" t="s">
        <v>117</v>
      </c>
      <c r="D72" s="794">
        <v>1</v>
      </c>
      <c r="E72" s="794">
        <v>0</v>
      </c>
      <c r="F72" s="794">
        <f t="shared" si="40"/>
        <v>1</v>
      </c>
      <c r="G72" s="794">
        <v>4</v>
      </c>
      <c r="H72" s="794">
        <v>3</v>
      </c>
      <c r="I72" s="794">
        <f t="shared" si="41"/>
        <v>7</v>
      </c>
      <c r="J72" s="794"/>
      <c r="K72" s="794"/>
      <c r="L72" s="794">
        <f t="shared" si="42"/>
        <v>0</v>
      </c>
      <c r="M72" s="794"/>
      <c r="N72" s="794"/>
      <c r="O72" s="794">
        <f t="shared" si="43"/>
        <v>0</v>
      </c>
      <c r="P72" s="794">
        <v>567</v>
      </c>
      <c r="Q72" s="794">
        <v>431</v>
      </c>
      <c r="R72" s="794">
        <f t="shared" si="44"/>
        <v>998</v>
      </c>
      <c r="S72" s="794">
        <f t="shared" si="45"/>
        <v>572</v>
      </c>
      <c r="T72" s="794">
        <f t="shared" si="46"/>
        <v>434</v>
      </c>
      <c r="U72" s="794">
        <f t="shared" si="47"/>
        <v>1006</v>
      </c>
      <c r="V72" s="401" t="str">
        <f t="shared" si="25"/>
        <v>TRUE</v>
      </c>
      <c r="W72" s="401" t="str">
        <f t="shared" si="26"/>
        <v>TRUE</v>
      </c>
      <c r="X72" s="401" t="str">
        <f t="shared" si="27"/>
        <v>TRUE</v>
      </c>
      <c r="Z72" s="161">
        <f>Death!Y70</f>
        <v>572</v>
      </c>
      <c r="AA72" s="161">
        <f>Death!Z70</f>
        <v>434</v>
      </c>
      <c r="AB72" s="161">
        <f>Death!AA70</f>
        <v>1006</v>
      </c>
    </row>
    <row r="73" spans="1:28" ht="15" customHeight="1">
      <c r="A73" s="10"/>
      <c r="B73" s="374"/>
      <c r="C73" s="412" t="s">
        <v>6</v>
      </c>
      <c r="D73" s="797">
        <f>SUM(D64:D72)</f>
        <v>10</v>
      </c>
      <c r="E73" s="797">
        <f t="shared" ref="E73:R73" si="48">SUM(E64:E72)</f>
        <v>8</v>
      </c>
      <c r="F73" s="797">
        <f t="shared" si="48"/>
        <v>18</v>
      </c>
      <c r="G73" s="797">
        <f t="shared" si="48"/>
        <v>184</v>
      </c>
      <c r="H73" s="797">
        <f t="shared" si="48"/>
        <v>132</v>
      </c>
      <c r="I73" s="797">
        <f t="shared" si="48"/>
        <v>316</v>
      </c>
      <c r="J73" s="797">
        <f t="shared" si="48"/>
        <v>0</v>
      </c>
      <c r="K73" s="797">
        <f t="shared" si="48"/>
        <v>0</v>
      </c>
      <c r="L73" s="797">
        <f t="shared" si="48"/>
        <v>0</v>
      </c>
      <c r="M73" s="797">
        <f t="shared" si="48"/>
        <v>0</v>
      </c>
      <c r="N73" s="797">
        <f t="shared" si="48"/>
        <v>0</v>
      </c>
      <c r="O73" s="797">
        <f t="shared" si="48"/>
        <v>0</v>
      </c>
      <c r="P73" s="797">
        <f t="shared" si="48"/>
        <v>5534</v>
      </c>
      <c r="Q73" s="797">
        <f t="shared" si="48"/>
        <v>4100</v>
      </c>
      <c r="R73" s="797">
        <f t="shared" si="48"/>
        <v>9634</v>
      </c>
      <c r="S73" s="797">
        <f>SUM(S64:S72)</f>
        <v>5728</v>
      </c>
      <c r="T73" s="797">
        <f>SUM(T64:T72)</f>
        <v>4240</v>
      </c>
      <c r="U73" s="797">
        <f>SUM(U64:U72)</f>
        <v>9968</v>
      </c>
      <c r="V73" s="401" t="str">
        <f t="shared" ref="V73:V103" si="49">IF(S73=Z73,"TRUE","FALSE")</f>
        <v>TRUE</v>
      </c>
      <c r="W73" s="401" t="str">
        <f t="shared" ref="W73:W103" si="50">IF(T73=AA73,"TRUE","FALSE")</f>
        <v>TRUE</v>
      </c>
      <c r="X73" s="401" t="str">
        <f t="shared" ref="X73:X103" si="51">IF(U73=AB73,"TRUE","FALSE")</f>
        <v>TRUE</v>
      </c>
      <c r="Z73" s="161">
        <f>Death!Y71</f>
        <v>5728</v>
      </c>
      <c r="AA73" s="161">
        <f>Death!Z71</f>
        <v>4240</v>
      </c>
      <c r="AB73" s="161">
        <f>Death!AA71</f>
        <v>9968</v>
      </c>
    </row>
    <row r="74" spans="1:28" ht="15" customHeight="1">
      <c r="A74" s="10"/>
      <c r="B74" s="410" t="s">
        <v>51</v>
      </c>
      <c r="C74" s="408"/>
      <c r="D74" s="976"/>
      <c r="E74" s="976"/>
      <c r="F74" s="976"/>
      <c r="G74" s="976"/>
      <c r="H74" s="976"/>
      <c r="I74" s="976"/>
      <c r="J74" s="976"/>
      <c r="K74" s="976"/>
      <c r="L74" s="976"/>
      <c r="M74" s="976"/>
      <c r="N74" s="976"/>
      <c r="O74" s="976"/>
      <c r="P74" s="976"/>
      <c r="Q74" s="976"/>
      <c r="R74" s="976"/>
      <c r="S74" s="976"/>
      <c r="T74" s="976"/>
      <c r="U74" s="977"/>
      <c r="V74" s="401" t="str">
        <f t="shared" si="49"/>
        <v>TRUE</v>
      </c>
      <c r="W74" s="401" t="str">
        <f t="shared" si="50"/>
        <v>TRUE</v>
      </c>
      <c r="X74" s="401" t="str">
        <f t="shared" si="51"/>
        <v>TRUE</v>
      </c>
      <c r="Z74" s="161">
        <f>Death!Y72</f>
        <v>0</v>
      </c>
      <c r="AA74" s="161">
        <f>Death!Z72</f>
        <v>0</v>
      </c>
      <c r="AB74" s="161">
        <f>Death!AA72</f>
        <v>0</v>
      </c>
    </row>
    <row r="75" spans="1:28" ht="15" customHeight="1">
      <c r="A75" s="10">
        <v>1</v>
      </c>
      <c r="B75" s="414">
        <v>49</v>
      </c>
      <c r="C75" s="85" t="s">
        <v>628</v>
      </c>
      <c r="D75" s="794">
        <v>7</v>
      </c>
      <c r="E75" s="794">
        <v>1</v>
      </c>
      <c r="F75" s="794">
        <f t="shared" ref="F75:F83" si="52">D75+E75</f>
        <v>8</v>
      </c>
      <c r="G75" s="794">
        <v>50</v>
      </c>
      <c r="H75" s="794">
        <v>30</v>
      </c>
      <c r="I75" s="794">
        <f t="shared" ref="I75:I83" si="53">G75+H75</f>
        <v>80</v>
      </c>
      <c r="J75" s="794">
        <v>383</v>
      </c>
      <c r="K75" s="794">
        <v>332</v>
      </c>
      <c r="L75" s="794">
        <f t="shared" ref="L75:L83" si="54">J75+K75</f>
        <v>715</v>
      </c>
      <c r="M75" s="794"/>
      <c r="N75" s="794"/>
      <c r="O75" s="794">
        <f t="shared" ref="O75:O83" si="55">M75+N75</f>
        <v>0</v>
      </c>
      <c r="P75" s="794">
        <v>23</v>
      </c>
      <c r="Q75" s="794">
        <v>9</v>
      </c>
      <c r="R75" s="794">
        <f t="shared" ref="R75:R83" si="56">P75+Q75</f>
        <v>32</v>
      </c>
      <c r="S75" s="794">
        <f t="shared" ref="S75:S83" si="57">D75+G75+J75+M75+P75</f>
        <v>463</v>
      </c>
      <c r="T75" s="794">
        <f t="shared" ref="T75:T83" si="58">E75+H75+K75+N75+Q75</f>
        <v>372</v>
      </c>
      <c r="U75" s="794">
        <f t="shared" ref="U75:U83" si="59">S75+T75</f>
        <v>835</v>
      </c>
      <c r="V75" s="401" t="str">
        <f t="shared" si="49"/>
        <v>TRUE</v>
      </c>
      <c r="W75" s="401" t="str">
        <f t="shared" si="50"/>
        <v>TRUE</v>
      </c>
      <c r="X75" s="401" t="str">
        <f t="shared" si="51"/>
        <v>TRUE</v>
      </c>
      <c r="Z75" s="161">
        <f>Death!Y73</f>
        <v>463</v>
      </c>
      <c r="AA75" s="161">
        <f>Death!Z73</f>
        <v>372</v>
      </c>
      <c r="AB75" s="161">
        <f>Death!AA73</f>
        <v>835</v>
      </c>
    </row>
    <row r="76" spans="1:28" ht="15" customHeight="1">
      <c r="A76" s="10">
        <v>2</v>
      </c>
      <c r="B76" s="414">
        <v>50</v>
      </c>
      <c r="C76" s="85" t="s">
        <v>629</v>
      </c>
      <c r="D76" s="794">
        <v>4</v>
      </c>
      <c r="E76" s="794">
        <v>1</v>
      </c>
      <c r="F76" s="794">
        <f t="shared" si="52"/>
        <v>5</v>
      </c>
      <c r="G76" s="794">
        <v>22</v>
      </c>
      <c r="H76" s="794">
        <v>10</v>
      </c>
      <c r="I76" s="794">
        <f t="shared" si="53"/>
        <v>32</v>
      </c>
      <c r="J76" s="794">
        <v>386</v>
      </c>
      <c r="K76" s="794">
        <v>260</v>
      </c>
      <c r="L76" s="794">
        <f t="shared" si="54"/>
        <v>646</v>
      </c>
      <c r="M76" s="794"/>
      <c r="N76" s="794"/>
      <c r="O76" s="794">
        <f t="shared" si="55"/>
        <v>0</v>
      </c>
      <c r="P76" s="794">
        <v>18</v>
      </c>
      <c r="Q76" s="794">
        <v>6</v>
      </c>
      <c r="R76" s="794">
        <f t="shared" si="56"/>
        <v>24</v>
      </c>
      <c r="S76" s="794">
        <f t="shared" si="57"/>
        <v>430</v>
      </c>
      <c r="T76" s="794">
        <f t="shared" si="58"/>
        <v>277</v>
      </c>
      <c r="U76" s="794">
        <f t="shared" si="59"/>
        <v>707</v>
      </c>
      <c r="V76" s="401" t="str">
        <f t="shared" si="49"/>
        <v>TRUE</v>
      </c>
      <c r="W76" s="401" t="str">
        <f t="shared" si="50"/>
        <v>TRUE</v>
      </c>
      <c r="X76" s="401" t="str">
        <f t="shared" si="51"/>
        <v>TRUE</v>
      </c>
      <c r="Z76" s="161">
        <f>Death!Y74</f>
        <v>430</v>
      </c>
      <c r="AA76" s="161">
        <f>Death!Z74</f>
        <v>277</v>
      </c>
      <c r="AB76" s="161">
        <f>Death!AA74</f>
        <v>707</v>
      </c>
    </row>
    <row r="77" spans="1:28" ht="15" customHeight="1">
      <c r="A77" s="10">
        <v>3</v>
      </c>
      <c r="B77" s="414">
        <v>51</v>
      </c>
      <c r="C77" s="85" t="s">
        <v>630</v>
      </c>
      <c r="D77" s="794">
        <v>0</v>
      </c>
      <c r="E77" s="794">
        <v>0</v>
      </c>
      <c r="F77" s="794">
        <f t="shared" si="52"/>
        <v>0</v>
      </c>
      <c r="G77" s="794">
        <v>0</v>
      </c>
      <c r="H77" s="794">
        <v>2</v>
      </c>
      <c r="I77" s="794">
        <f t="shared" si="53"/>
        <v>2</v>
      </c>
      <c r="J77" s="794">
        <v>407</v>
      </c>
      <c r="K77" s="794">
        <v>301</v>
      </c>
      <c r="L77" s="794">
        <f t="shared" si="54"/>
        <v>708</v>
      </c>
      <c r="M77" s="794"/>
      <c r="N77" s="794"/>
      <c r="O77" s="794">
        <f t="shared" si="55"/>
        <v>0</v>
      </c>
      <c r="P77" s="794">
        <v>0</v>
      </c>
      <c r="Q77" s="794">
        <v>3</v>
      </c>
      <c r="R77" s="794">
        <f t="shared" si="56"/>
        <v>3</v>
      </c>
      <c r="S77" s="794">
        <f t="shared" si="57"/>
        <v>407</v>
      </c>
      <c r="T77" s="794">
        <f t="shared" si="58"/>
        <v>306</v>
      </c>
      <c r="U77" s="794">
        <f t="shared" si="59"/>
        <v>713</v>
      </c>
      <c r="V77" s="401" t="str">
        <f t="shared" si="49"/>
        <v>TRUE</v>
      </c>
      <c r="W77" s="401" t="str">
        <f t="shared" si="50"/>
        <v>TRUE</v>
      </c>
      <c r="X77" s="401" t="str">
        <f t="shared" si="51"/>
        <v>TRUE</v>
      </c>
      <c r="Z77" s="161">
        <f>Death!Y75</f>
        <v>407</v>
      </c>
      <c r="AA77" s="161">
        <f>Death!Z75</f>
        <v>306</v>
      </c>
      <c r="AB77" s="161">
        <f>Death!AA75</f>
        <v>713</v>
      </c>
    </row>
    <row r="78" spans="1:28" ht="15" customHeight="1">
      <c r="A78" s="10">
        <v>4</v>
      </c>
      <c r="B78" s="414">
        <v>52</v>
      </c>
      <c r="C78" s="85" t="s">
        <v>631</v>
      </c>
      <c r="D78" s="794">
        <v>2</v>
      </c>
      <c r="E78" s="794">
        <v>1</v>
      </c>
      <c r="F78" s="794">
        <f t="shared" si="52"/>
        <v>3</v>
      </c>
      <c r="G78" s="794">
        <v>0</v>
      </c>
      <c r="H78" s="794">
        <v>1</v>
      </c>
      <c r="I78" s="794">
        <f t="shared" si="53"/>
        <v>1</v>
      </c>
      <c r="J78" s="794">
        <v>537</v>
      </c>
      <c r="K78" s="794">
        <v>389</v>
      </c>
      <c r="L78" s="794">
        <f t="shared" si="54"/>
        <v>926</v>
      </c>
      <c r="M78" s="794"/>
      <c r="N78" s="794"/>
      <c r="O78" s="794">
        <f t="shared" si="55"/>
        <v>0</v>
      </c>
      <c r="P78" s="794">
        <v>42</v>
      </c>
      <c r="Q78" s="794">
        <v>19</v>
      </c>
      <c r="R78" s="794">
        <f t="shared" si="56"/>
        <v>61</v>
      </c>
      <c r="S78" s="794">
        <f t="shared" si="57"/>
        <v>581</v>
      </c>
      <c r="T78" s="794">
        <f t="shared" si="58"/>
        <v>410</v>
      </c>
      <c r="U78" s="794">
        <f t="shared" si="59"/>
        <v>991</v>
      </c>
      <c r="V78" s="401" t="str">
        <f t="shared" si="49"/>
        <v>TRUE</v>
      </c>
      <c r="W78" s="401" t="str">
        <f t="shared" si="50"/>
        <v>TRUE</v>
      </c>
      <c r="X78" s="401" t="str">
        <f t="shared" si="51"/>
        <v>TRUE</v>
      </c>
      <c r="Z78" s="161">
        <f>Death!Y76</f>
        <v>581</v>
      </c>
      <c r="AA78" s="161">
        <f>Death!Z76</f>
        <v>410</v>
      </c>
      <c r="AB78" s="161">
        <f>Death!AA76</f>
        <v>991</v>
      </c>
    </row>
    <row r="79" spans="1:28" ht="15" customHeight="1">
      <c r="A79" s="10">
        <v>5</v>
      </c>
      <c r="B79" s="414">
        <v>53</v>
      </c>
      <c r="C79" s="85" t="s">
        <v>632</v>
      </c>
      <c r="D79" s="794">
        <v>0</v>
      </c>
      <c r="E79" s="794">
        <v>0</v>
      </c>
      <c r="F79" s="794">
        <f t="shared" si="52"/>
        <v>0</v>
      </c>
      <c r="G79" s="794">
        <v>0</v>
      </c>
      <c r="H79" s="794">
        <v>2</v>
      </c>
      <c r="I79" s="794">
        <f t="shared" si="53"/>
        <v>2</v>
      </c>
      <c r="J79" s="794">
        <v>694</v>
      </c>
      <c r="K79" s="794">
        <v>496</v>
      </c>
      <c r="L79" s="794">
        <f t="shared" si="54"/>
        <v>1190</v>
      </c>
      <c r="M79" s="794"/>
      <c r="N79" s="794"/>
      <c r="O79" s="794">
        <f t="shared" si="55"/>
        <v>0</v>
      </c>
      <c r="P79" s="794">
        <v>37</v>
      </c>
      <c r="Q79" s="794">
        <v>4</v>
      </c>
      <c r="R79" s="794">
        <f t="shared" si="56"/>
        <v>41</v>
      </c>
      <c r="S79" s="794">
        <f t="shared" si="57"/>
        <v>731</v>
      </c>
      <c r="T79" s="794">
        <f t="shared" si="58"/>
        <v>502</v>
      </c>
      <c r="U79" s="794">
        <f t="shared" si="59"/>
        <v>1233</v>
      </c>
      <c r="V79" s="401" t="str">
        <f t="shared" si="49"/>
        <v>TRUE</v>
      </c>
      <c r="W79" s="401" t="str">
        <f t="shared" si="50"/>
        <v>TRUE</v>
      </c>
      <c r="X79" s="401" t="str">
        <f t="shared" si="51"/>
        <v>TRUE</v>
      </c>
      <c r="Z79" s="161">
        <f>Death!Y77</f>
        <v>731</v>
      </c>
      <c r="AA79" s="161">
        <f>Death!Z77</f>
        <v>502</v>
      </c>
      <c r="AB79" s="161">
        <f>Death!AA77</f>
        <v>1233</v>
      </c>
    </row>
    <row r="80" spans="1:28" ht="15" customHeight="1">
      <c r="A80" s="10">
        <v>6</v>
      </c>
      <c r="B80" s="414">
        <v>54</v>
      </c>
      <c r="C80" s="85" t="s">
        <v>633</v>
      </c>
      <c r="D80" s="794">
        <v>0</v>
      </c>
      <c r="E80" s="794">
        <v>0</v>
      </c>
      <c r="F80" s="794">
        <f t="shared" si="52"/>
        <v>0</v>
      </c>
      <c r="G80" s="794">
        <v>0</v>
      </c>
      <c r="H80" s="794">
        <v>2</v>
      </c>
      <c r="I80" s="794">
        <f t="shared" si="53"/>
        <v>2</v>
      </c>
      <c r="J80" s="794">
        <v>682</v>
      </c>
      <c r="K80" s="794">
        <v>448</v>
      </c>
      <c r="L80" s="794">
        <f t="shared" si="54"/>
        <v>1130</v>
      </c>
      <c r="M80" s="794"/>
      <c r="N80" s="794"/>
      <c r="O80" s="794">
        <f t="shared" si="55"/>
        <v>0</v>
      </c>
      <c r="P80" s="794">
        <v>12</v>
      </c>
      <c r="Q80" s="794">
        <v>15</v>
      </c>
      <c r="R80" s="794">
        <f t="shared" si="56"/>
        <v>27</v>
      </c>
      <c r="S80" s="794">
        <f t="shared" si="57"/>
        <v>694</v>
      </c>
      <c r="T80" s="794">
        <f t="shared" si="58"/>
        <v>465</v>
      </c>
      <c r="U80" s="794">
        <f t="shared" si="59"/>
        <v>1159</v>
      </c>
      <c r="V80" s="401" t="str">
        <f t="shared" si="49"/>
        <v>TRUE</v>
      </c>
      <c r="W80" s="401" t="str">
        <f t="shared" si="50"/>
        <v>TRUE</v>
      </c>
      <c r="X80" s="401" t="str">
        <f t="shared" si="51"/>
        <v>TRUE</v>
      </c>
      <c r="Z80" s="161">
        <f>Death!Y78</f>
        <v>694</v>
      </c>
      <c r="AA80" s="161">
        <f>Death!Z78</f>
        <v>465</v>
      </c>
      <c r="AB80" s="161">
        <f>Death!AA78</f>
        <v>1159</v>
      </c>
    </row>
    <row r="81" spans="1:28" ht="15" customHeight="1">
      <c r="A81" s="10">
        <v>7</v>
      </c>
      <c r="B81" s="414">
        <v>55</v>
      </c>
      <c r="C81" s="85" t="s">
        <v>634</v>
      </c>
      <c r="D81" s="794">
        <v>3</v>
      </c>
      <c r="E81" s="794">
        <v>0</v>
      </c>
      <c r="F81" s="794">
        <f t="shared" si="52"/>
        <v>3</v>
      </c>
      <c r="G81" s="794">
        <v>0</v>
      </c>
      <c r="H81" s="794">
        <v>2</v>
      </c>
      <c r="I81" s="794">
        <f t="shared" si="53"/>
        <v>2</v>
      </c>
      <c r="J81" s="794">
        <v>451</v>
      </c>
      <c r="K81" s="794">
        <v>316</v>
      </c>
      <c r="L81" s="794">
        <f t="shared" si="54"/>
        <v>767</v>
      </c>
      <c r="M81" s="794"/>
      <c r="N81" s="794"/>
      <c r="O81" s="794">
        <f t="shared" si="55"/>
        <v>0</v>
      </c>
      <c r="P81" s="794">
        <v>9</v>
      </c>
      <c r="Q81" s="794">
        <v>0</v>
      </c>
      <c r="R81" s="794">
        <f t="shared" si="56"/>
        <v>9</v>
      </c>
      <c r="S81" s="794">
        <f t="shared" si="57"/>
        <v>463</v>
      </c>
      <c r="T81" s="794">
        <f t="shared" si="58"/>
        <v>318</v>
      </c>
      <c r="U81" s="794">
        <f t="shared" si="59"/>
        <v>781</v>
      </c>
      <c r="V81" s="401" t="str">
        <f t="shared" si="49"/>
        <v>TRUE</v>
      </c>
      <c r="W81" s="401" t="str">
        <f t="shared" si="50"/>
        <v>TRUE</v>
      </c>
      <c r="X81" s="401" t="str">
        <f t="shared" si="51"/>
        <v>TRUE</v>
      </c>
      <c r="Z81" s="161">
        <f>Death!Y79</f>
        <v>463</v>
      </c>
      <c r="AA81" s="161">
        <f>Death!Z79</f>
        <v>318</v>
      </c>
      <c r="AB81" s="161">
        <f>Death!AA79</f>
        <v>781</v>
      </c>
    </row>
    <row r="82" spans="1:28" ht="15" customHeight="1">
      <c r="A82" s="10">
        <v>8</v>
      </c>
      <c r="B82" s="414">
        <v>56</v>
      </c>
      <c r="C82" s="85" t="s">
        <v>635</v>
      </c>
      <c r="D82" s="794">
        <v>2</v>
      </c>
      <c r="E82" s="794">
        <v>0</v>
      </c>
      <c r="F82" s="794">
        <f t="shared" si="52"/>
        <v>2</v>
      </c>
      <c r="G82" s="794">
        <v>0</v>
      </c>
      <c r="H82" s="794">
        <v>3</v>
      </c>
      <c r="I82" s="794">
        <f t="shared" si="53"/>
        <v>3</v>
      </c>
      <c r="J82" s="794">
        <v>591</v>
      </c>
      <c r="K82" s="794">
        <v>449</v>
      </c>
      <c r="L82" s="794">
        <f t="shared" si="54"/>
        <v>1040</v>
      </c>
      <c r="M82" s="794"/>
      <c r="N82" s="794"/>
      <c r="O82" s="794">
        <f t="shared" si="55"/>
        <v>0</v>
      </c>
      <c r="P82" s="794">
        <v>18</v>
      </c>
      <c r="Q82" s="794">
        <v>11</v>
      </c>
      <c r="R82" s="794">
        <f t="shared" si="56"/>
        <v>29</v>
      </c>
      <c r="S82" s="794">
        <f t="shared" si="57"/>
        <v>611</v>
      </c>
      <c r="T82" s="794">
        <f t="shared" si="58"/>
        <v>463</v>
      </c>
      <c r="U82" s="794">
        <f t="shared" si="59"/>
        <v>1074</v>
      </c>
      <c r="V82" s="401" t="str">
        <f t="shared" si="49"/>
        <v>TRUE</v>
      </c>
      <c r="W82" s="401" t="str">
        <f t="shared" si="50"/>
        <v>TRUE</v>
      </c>
      <c r="X82" s="401" t="str">
        <f t="shared" si="51"/>
        <v>TRUE</v>
      </c>
      <c r="Z82" s="161">
        <f>Death!Y80</f>
        <v>611</v>
      </c>
      <c r="AA82" s="161">
        <f>Death!Z80</f>
        <v>463</v>
      </c>
      <c r="AB82" s="161">
        <f>Death!AA80</f>
        <v>1074</v>
      </c>
    </row>
    <row r="83" spans="1:28" ht="15" customHeight="1">
      <c r="A83" s="10">
        <v>9</v>
      </c>
      <c r="B83" s="414">
        <v>57</v>
      </c>
      <c r="C83" s="85" t="s">
        <v>636</v>
      </c>
      <c r="D83" s="794">
        <v>0</v>
      </c>
      <c r="E83" s="794">
        <v>1</v>
      </c>
      <c r="F83" s="794">
        <f t="shared" si="52"/>
        <v>1</v>
      </c>
      <c r="G83" s="794">
        <v>0</v>
      </c>
      <c r="H83" s="794">
        <v>3</v>
      </c>
      <c r="I83" s="794">
        <f t="shared" si="53"/>
        <v>3</v>
      </c>
      <c r="J83" s="794">
        <v>451</v>
      </c>
      <c r="K83" s="794">
        <v>317</v>
      </c>
      <c r="L83" s="794">
        <f t="shared" si="54"/>
        <v>768</v>
      </c>
      <c r="M83" s="794"/>
      <c r="N83" s="794"/>
      <c r="O83" s="794">
        <f t="shared" si="55"/>
        <v>0</v>
      </c>
      <c r="P83" s="794">
        <v>55</v>
      </c>
      <c r="Q83" s="794">
        <v>22</v>
      </c>
      <c r="R83" s="794">
        <f t="shared" si="56"/>
        <v>77</v>
      </c>
      <c r="S83" s="794">
        <f t="shared" si="57"/>
        <v>506</v>
      </c>
      <c r="T83" s="794">
        <f t="shared" si="58"/>
        <v>343</v>
      </c>
      <c r="U83" s="794">
        <f t="shared" si="59"/>
        <v>849</v>
      </c>
      <c r="V83" s="401" t="str">
        <f t="shared" si="49"/>
        <v>TRUE</v>
      </c>
      <c r="W83" s="401" t="str">
        <f t="shared" si="50"/>
        <v>TRUE</v>
      </c>
      <c r="X83" s="401" t="str">
        <f t="shared" si="51"/>
        <v>TRUE</v>
      </c>
      <c r="Z83" s="161">
        <f>Death!Y81</f>
        <v>506</v>
      </c>
      <c r="AA83" s="161">
        <f>Death!Z81</f>
        <v>343</v>
      </c>
      <c r="AB83" s="161">
        <f>Death!AA81</f>
        <v>849</v>
      </c>
    </row>
    <row r="84" spans="1:28" ht="15" customHeight="1">
      <c r="A84" s="10"/>
      <c r="B84" s="374"/>
      <c r="C84" s="412" t="s">
        <v>6</v>
      </c>
      <c r="D84" s="797">
        <f>SUM(D75:D83)</f>
        <v>18</v>
      </c>
      <c r="E84" s="797">
        <f t="shared" ref="E84:R84" si="60">SUM(E75:E83)</f>
        <v>4</v>
      </c>
      <c r="F84" s="797">
        <f t="shared" si="60"/>
        <v>22</v>
      </c>
      <c r="G84" s="797">
        <f t="shared" si="60"/>
        <v>72</v>
      </c>
      <c r="H84" s="797">
        <f t="shared" si="60"/>
        <v>55</v>
      </c>
      <c r="I84" s="797">
        <f t="shared" si="60"/>
        <v>127</v>
      </c>
      <c r="J84" s="797">
        <f t="shared" si="60"/>
        <v>4582</v>
      </c>
      <c r="K84" s="797">
        <f t="shared" si="60"/>
        <v>3308</v>
      </c>
      <c r="L84" s="797">
        <f t="shared" si="60"/>
        <v>7890</v>
      </c>
      <c r="M84" s="797">
        <f t="shared" si="60"/>
        <v>0</v>
      </c>
      <c r="N84" s="797">
        <f t="shared" si="60"/>
        <v>0</v>
      </c>
      <c r="O84" s="797">
        <f t="shared" si="60"/>
        <v>0</v>
      </c>
      <c r="P84" s="797">
        <f t="shared" si="60"/>
        <v>214</v>
      </c>
      <c r="Q84" s="797">
        <f t="shared" si="60"/>
        <v>89</v>
      </c>
      <c r="R84" s="797">
        <f t="shared" si="60"/>
        <v>303</v>
      </c>
      <c r="S84" s="797">
        <f>SUM(S75:S83)</f>
        <v>4886</v>
      </c>
      <c r="T84" s="797">
        <f>SUM(T75:T83)</f>
        <v>3456</v>
      </c>
      <c r="U84" s="797">
        <f>SUM(U75:U83)</f>
        <v>8342</v>
      </c>
      <c r="V84" s="401" t="str">
        <f t="shared" si="49"/>
        <v>TRUE</v>
      </c>
      <c r="W84" s="401" t="str">
        <f t="shared" si="50"/>
        <v>TRUE</v>
      </c>
      <c r="X84" s="401" t="str">
        <f t="shared" si="51"/>
        <v>TRUE</v>
      </c>
      <c r="Z84" s="161">
        <f>Death!Y82</f>
        <v>4886</v>
      </c>
      <c r="AA84" s="161">
        <f>Death!Z82</f>
        <v>3456</v>
      </c>
      <c r="AB84" s="161">
        <f>Death!AA82</f>
        <v>8342</v>
      </c>
    </row>
    <row r="85" spans="1:28" ht="15" customHeight="1">
      <c r="A85" s="10"/>
      <c r="B85" s="410" t="s">
        <v>57</v>
      </c>
      <c r="C85" s="408"/>
      <c r="D85" s="976"/>
      <c r="E85" s="976"/>
      <c r="F85" s="976"/>
      <c r="G85" s="976"/>
      <c r="H85" s="976"/>
      <c r="I85" s="976"/>
      <c r="J85" s="976"/>
      <c r="K85" s="976"/>
      <c r="L85" s="976"/>
      <c r="M85" s="976"/>
      <c r="N85" s="976"/>
      <c r="O85" s="976"/>
      <c r="P85" s="976"/>
      <c r="Q85" s="976"/>
      <c r="R85" s="976"/>
      <c r="S85" s="976"/>
      <c r="T85" s="976"/>
      <c r="U85" s="977"/>
      <c r="V85" s="401" t="str">
        <f t="shared" si="49"/>
        <v>TRUE</v>
      </c>
      <c r="W85" s="401" t="str">
        <f t="shared" si="50"/>
        <v>TRUE</v>
      </c>
      <c r="X85" s="401" t="str">
        <f t="shared" si="51"/>
        <v>TRUE</v>
      </c>
      <c r="Z85" s="161">
        <f>Death!Y83</f>
        <v>0</v>
      </c>
      <c r="AA85" s="161">
        <f>Death!Z83</f>
        <v>0</v>
      </c>
      <c r="AB85" s="161">
        <f>Death!AA83</f>
        <v>0</v>
      </c>
    </row>
    <row r="86" spans="1:28" ht="15" customHeight="1">
      <c r="A86" s="10">
        <v>1</v>
      </c>
      <c r="B86" s="414">
        <v>58</v>
      </c>
      <c r="C86" s="85" t="s">
        <v>122</v>
      </c>
      <c r="D86" s="794">
        <v>0</v>
      </c>
      <c r="E86" s="794">
        <v>4</v>
      </c>
      <c r="F86" s="794">
        <f t="shared" ref="F86:F89" si="61">D86+E86</f>
        <v>4</v>
      </c>
      <c r="G86" s="794">
        <v>10</v>
      </c>
      <c r="H86" s="794">
        <v>5</v>
      </c>
      <c r="I86" s="794">
        <f t="shared" ref="I86:I89" si="62">G86+H86</f>
        <v>15</v>
      </c>
      <c r="J86" s="794">
        <v>529</v>
      </c>
      <c r="K86" s="794">
        <v>377</v>
      </c>
      <c r="L86" s="794">
        <f t="shared" ref="L86:L89" si="63">J86+K86</f>
        <v>906</v>
      </c>
      <c r="M86" s="794"/>
      <c r="N86" s="794"/>
      <c r="O86" s="794">
        <f t="shared" ref="O86:O89" si="64">M86+N86</f>
        <v>0</v>
      </c>
      <c r="P86" s="794">
        <v>57</v>
      </c>
      <c r="Q86" s="794">
        <v>31</v>
      </c>
      <c r="R86" s="794">
        <f t="shared" ref="R86:R89" si="65">P86+Q86</f>
        <v>88</v>
      </c>
      <c r="S86" s="794">
        <f t="shared" ref="S86:U89" si="66">D86+G86+J86+M86+P86</f>
        <v>596</v>
      </c>
      <c r="T86" s="794">
        <f t="shared" si="66"/>
        <v>417</v>
      </c>
      <c r="U86" s="794">
        <f t="shared" si="66"/>
        <v>1013</v>
      </c>
      <c r="V86" s="401" t="str">
        <f t="shared" si="49"/>
        <v>TRUE</v>
      </c>
      <c r="W86" s="401" t="str">
        <f t="shared" si="50"/>
        <v>TRUE</v>
      </c>
      <c r="X86" s="401" t="str">
        <f t="shared" si="51"/>
        <v>TRUE</v>
      </c>
      <c r="Z86" s="161">
        <f>Death!Y84</f>
        <v>596</v>
      </c>
      <c r="AA86" s="161">
        <f>Death!Z84</f>
        <v>417</v>
      </c>
      <c r="AB86" s="161">
        <f>Death!AA84</f>
        <v>1013</v>
      </c>
    </row>
    <row r="87" spans="1:28" ht="15" customHeight="1">
      <c r="A87" s="10">
        <v>2</v>
      </c>
      <c r="B87" s="414">
        <v>59</v>
      </c>
      <c r="C87" s="85" t="s">
        <v>123</v>
      </c>
      <c r="D87" s="794">
        <v>3</v>
      </c>
      <c r="E87" s="794">
        <v>6</v>
      </c>
      <c r="F87" s="794">
        <f t="shared" si="61"/>
        <v>9</v>
      </c>
      <c r="G87" s="794">
        <v>0</v>
      </c>
      <c r="H87" s="794">
        <v>1</v>
      </c>
      <c r="I87" s="794">
        <f t="shared" si="62"/>
        <v>1</v>
      </c>
      <c r="J87" s="794">
        <v>495</v>
      </c>
      <c r="K87" s="794">
        <v>371</v>
      </c>
      <c r="L87" s="794">
        <f t="shared" si="63"/>
        <v>866</v>
      </c>
      <c r="M87" s="794"/>
      <c r="N87" s="794"/>
      <c r="O87" s="794">
        <f t="shared" si="64"/>
        <v>0</v>
      </c>
      <c r="P87" s="794">
        <v>23</v>
      </c>
      <c r="Q87" s="794">
        <v>8</v>
      </c>
      <c r="R87" s="794">
        <f t="shared" si="65"/>
        <v>31</v>
      </c>
      <c r="S87" s="794">
        <f t="shared" si="66"/>
        <v>521</v>
      </c>
      <c r="T87" s="794">
        <f t="shared" si="66"/>
        <v>386</v>
      </c>
      <c r="U87" s="794">
        <f t="shared" si="66"/>
        <v>907</v>
      </c>
      <c r="V87" s="401" t="str">
        <f t="shared" si="49"/>
        <v>TRUE</v>
      </c>
      <c r="W87" s="401" t="str">
        <f t="shared" si="50"/>
        <v>TRUE</v>
      </c>
      <c r="X87" s="401" t="str">
        <f t="shared" si="51"/>
        <v>TRUE</v>
      </c>
      <c r="Z87" s="161">
        <f>Death!Y85</f>
        <v>521</v>
      </c>
      <c r="AA87" s="161">
        <f>Death!Z85</f>
        <v>386</v>
      </c>
      <c r="AB87" s="161">
        <f>Death!AA85</f>
        <v>907</v>
      </c>
    </row>
    <row r="88" spans="1:28" ht="15" customHeight="1">
      <c r="A88" s="10">
        <v>3</v>
      </c>
      <c r="B88" s="414">
        <v>60</v>
      </c>
      <c r="C88" s="85" t="s">
        <v>124</v>
      </c>
      <c r="D88" s="794">
        <v>2</v>
      </c>
      <c r="E88" s="794">
        <v>0</v>
      </c>
      <c r="F88" s="794">
        <f t="shared" si="61"/>
        <v>2</v>
      </c>
      <c r="G88" s="794">
        <v>1</v>
      </c>
      <c r="H88" s="794">
        <v>0</v>
      </c>
      <c r="I88" s="794">
        <f t="shared" si="62"/>
        <v>1</v>
      </c>
      <c r="J88" s="794">
        <v>424</v>
      </c>
      <c r="K88" s="794">
        <v>298</v>
      </c>
      <c r="L88" s="794">
        <f t="shared" si="63"/>
        <v>722</v>
      </c>
      <c r="M88" s="794"/>
      <c r="N88" s="794"/>
      <c r="O88" s="794">
        <f t="shared" si="64"/>
        <v>0</v>
      </c>
      <c r="P88" s="794">
        <v>22</v>
      </c>
      <c r="Q88" s="794">
        <v>9</v>
      </c>
      <c r="R88" s="794">
        <f t="shared" si="65"/>
        <v>31</v>
      </c>
      <c r="S88" s="794">
        <f t="shared" si="66"/>
        <v>449</v>
      </c>
      <c r="T88" s="794">
        <f t="shared" si="66"/>
        <v>307</v>
      </c>
      <c r="U88" s="794">
        <f t="shared" si="66"/>
        <v>756</v>
      </c>
      <c r="V88" s="401" t="str">
        <f t="shared" si="49"/>
        <v>TRUE</v>
      </c>
      <c r="W88" s="401" t="str">
        <f t="shared" si="50"/>
        <v>TRUE</v>
      </c>
      <c r="X88" s="401" t="str">
        <f t="shared" si="51"/>
        <v>TRUE</v>
      </c>
      <c r="Z88" s="161">
        <f>Death!Y86</f>
        <v>449</v>
      </c>
      <c r="AA88" s="161">
        <f>Death!Z86</f>
        <v>307</v>
      </c>
      <c r="AB88" s="161">
        <f>Death!AA86</f>
        <v>756</v>
      </c>
    </row>
    <row r="89" spans="1:28" ht="15" customHeight="1">
      <c r="A89" s="10">
        <v>4</v>
      </c>
      <c r="B89" s="414">
        <v>61</v>
      </c>
      <c r="C89" s="85" t="s">
        <v>59</v>
      </c>
      <c r="D89" s="794">
        <v>0</v>
      </c>
      <c r="E89" s="794">
        <v>0</v>
      </c>
      <c r="F89" s="794">
        <f t="shared" si="61"/>
        <v>0</v>
      </c>
      <c r="G89" s="794">
        <v>16</v>
      </c>
      <c r="H89" s="794">
        <v>9</v>
      </c>
      <c r="I89" s="794">
        <f t="shared" si="62"/>
        <v>25</v>
      </c>
      <c r="J89" s="794">
        <v>606</v>
      </c>
      <c r="K89" s="794">
        <v>464</v>
      </c>
      <c r="L89" s="794">
        <f t="shared" si="63"/>
        <v>1070</v>
      </c>
      <c r="M89" s="794"/>
      <c r="N89" s="794"/>
      <c r="O89" s="794">
        <f t="shared" si="64"/>
        <v>0</v>
      </c>
      <c r="P89" s="794">
        <v>40</v>
      </c>
      <c r="Q89" s="794">
        <v>8</v>
      </c>
      <c r="R89" s="794">
        <f t="shared" si="65"/>
        <v>48</v>
      </c>
      <c r="S89" s="794">
        <f t="shared" si="66"/>
        <v>662</v>
      </c>
      <c r="T89" s="794">
        <f t="shared" si="66"/>
        <v>481</v>
      </c>
      <c r="U89" s="794">
        <f t="shared" si="66"/>
        <v>1143</v>
      </c>
      <c r="V89" s="401" t="str">
        <f t="shared" si="49"/>
        <v>TRUE</v>
      </c>
      <c r="W89" s="401" t="str">
        <f t="shared" si="50"/>
        <v>TRUE</v>
      </c>
      <c r="X89" s="401" t="str">
        <f t="shared" si="51"/>
        <v>TRUE</v>
      </c>
      <c r="Z89" s="161">
        <f>Death!Y87</f>
        <v>662</v>
      </c>
      <c r="AA89" s="161">
        <f>Death!Z87</f>
        <v>481</v>
      </c>
      <c r="AB89" s="161">
        <f>Death!AA87</f>
        <v>1143</v>
      </c>
    </row>
    <row r="90" spans="1:28" ht="15" customHeight="1">
      <c r="A90" s="10"/>
      <c r="B90" s="374"/>
      <c r="C90" s="412" t="s">
        <v>6</v>
      </c>
      <c r="D90" s="797">
        <f>SUM(D86:D89)</f>
        <v>5</v>
      </c>
      <c r="E90" s="797">
        <f t="shared" ref="E90:R90" si="67">SUM(E86:E89)</f>
        <v>10</v>
      </c>
      <c r="F90" s="797">
        <f t="shared" si="67"/>
        <v>15</v>
      </c>
      <c r="G90" s="797">
        <f t="shared" si="67"/>
        <v>27</v>
      </c>
      <c r="H90" s="797">
        <f t="shared" si="67"/>
        <v>15</v>
      </c>
      <c r="I90" s="797">
        <f t="shared" si="67"/>
        <v>42</v>
      </c>
      <c r="J90" s="797">
        <f t="shared" si="67"/>
        <v>2054</v>
      </c>
      <c r="K90" s="797">
        <f t="shared" si="67"/>
        <v>1510</v>
      </c>
      <c r="L90" s="797">
        <f t="shared" si="67"/>
        <v>3564</v>
      </c>
      <c r="M90" s="797">
        <f t="shared" si="67"/>
        <v>0</v>
      </c>
      <c r="N90" s="797">
        <f t="shared" si="67"/>
        <v>0</v>
      </c>
      <c r="O90" s="797">
        <f t="shared" si="67"/>
        <v>0</v>
      </c>
      <c r="P90" s="797">
        <f t="shared" si="67"/>
        <v>142</v>
      </c>
      <c r="Q90" s="797">
        <f t="shared" si="67"/>
        <v>56</v>
      </c>
      <c r="R90" s="797">
        <f t="shared" si="67"/>
        <v>198</v>
      </c>
      <c r="S90" s="797">
        <f>SUM(S86:S89)</f>
        <v>2228</v>
      </c>
      <c r="T90" s="797">
        <f>SUM(T86:T89)</f>
        <v>1591</v>
      </c>
      <c r="U90" s="797">
        <f>SUM(U86:U89)</f>
        <v>3819</v>
      </c>
      <c r="V90" s="401" t="str">
        <f t="shared" si="49"/>
        <v>TRUE</v>
      </c>
      <c r="W90" s="401" t="str">
        <f t="shared" si="50"/>
        <v>TRUE</v>
      </c>
      <c r="X90" s="401" t="str">
        <f t="shared" si="51"/>
        <v>TRUE</v>
      </c>
      <c r="Z90" s="161">
        <f>Death!Y88</f>
        <v>2228</v>
      </c>
      <c r="AA90" s="161">
        <f>Death!Z88</f>
        <v>1591</v>
      </c>
      <c r="AB90" s="161">
        <f>Death!AA88</f>
        <v>3819</v>
      </c>
    </row>
    <row r="91" spans="1:28" ht="15" customHeight="1">
      <c r="A91" s="10"/>
      <c r="B91" s="410" t="s">
        <v>61</v>
      </c>
      <c r="C91" s="408"/>
      <c r="D91" s="976"/>
      <c r="E91" s="976"/>
      <c r="F91" s="976"/>
      <c r="G91" s="976"/>
      <c r="H91" s="976"/>
      <c r="I91" s="976"/>
      <c r="J91" s="976"/>
      <c r="K91" s="976"/>
      <c r="L91" s="976"/>
      <c r="M91" s="976"/>
      <c r="N91" s="976"/>
      <c r="O91" s="976"/>
      <c r="P91" s="976"/>
      <c r="Q91" s="976"/>
      <c r="R91" s="976"/>
      <c r="S91" s="976"/>
      <c r="T91" s="976"/>
      <c r="U91" s="977"/>
      <c r="V91" s="401" t="str">
        <f t="shared" si="49"/>
        <v>TRUE</v>
      </c>
      <c r="W91" s="401" t="str">
        <f t="shared" si="50"/>
        <v>TRUE</v>
      </c>
      <c r="X91" s="401" t="str">
        <f t="shared" si="51"/>
        <v>TRUE</v>
      </c>
      <c r="Z91" s="161">
        <f>Death!Y89</f>
        <v>0</v>
      </c>
      <c r="AA91" s="161">
        <f>Death!Z89</f>
        <v>0</v>
      </c>
      <c r="AB91" s="161">
        <f>Death!AA89</f>
        <v>0</v>
      </c>
    </row>
    <row r="92" spans="1:28" ht="15" customHeight="1">
      <c r="A92" s="10">
        <v>1</v>
      </c>
      <c r="B92" s="414">
        <v>62</v>
      </c>
      <c r="C92" s="604" t="s">
        <v>650</v>
      </c>
      <c r="D92" s="794"/>
      <c r="E92" s="794"/>
      <c r="F92" s="794">
        <f t="shared" ref="F92:F101" si="68">D92+E92</f>
        <v>0</v>
      </c>
      <c r="G92" s="794">
        <v>29</v>
      </c>
      <c r="H92" s="794">
        <v>25</v>
      </c>
      <c r="I92" s="794">
        <f>G92+H92</f>
        <v>54</v>
      </c>
      <c r="J92" s="794"/>
      <c r="K92" s="794"/>
      <c r="L92" s="794">
        <f>J92+K92</f>
        <v>0</v>
      </c>
      <c r="M92" s="794"/>
      <c r="N92" s="794"/>
      <c r="O92" s="794">
        <f>M92+N92</f>
        <v>0</v>
      </c>
      <c r="P92" s="794">
        <v>688</v>
      </c>
      <c r="Q92" s="794">
        <v>528</v>
      </c>
      <c r="R92" s="794">
        <f>P92+Q92</f>
        <v>1216</v>
      </c>
      <c r="S92" s="794">
        <f t="shared" ref="S92:S101" si="69">D92+G92+J92+M92+P92</f>
        <v>717</v>
      </c>
      <c r="T92" s="794">
        <f t="shared" ref="T92:T101" si="70">E92+H92+K92+N92+Q92</f>
        <v>553</v>
      </c>
      <c r="U92" s="794">
        <f t="shared" ref="U92:U101" si="71">F92+I92+L92+O92+R92</f>
        <v>1270</v>
      </c>
      <c r="V92" s="401" t="str">
        <f t="shared" si="49"/>
        <v>TRUE</v>
      </c>
      <c r="W92" s="401" t="str">
        <f t="shared" si="50"/>
        <v>TRUE</v>
      </c>
      <c r="X92" s="401" t="str">
        <f t="shared" si="51"/>
        <v>TRUE</v>
      </c>
      <c r="Z92" s="161">
        <f>Death!Y90</f>
        <v>717</v>
      </c>
      <c r="AA92" s="161">
        <f>Death!Z90</f>
        <v>553</v>
      </c>
      <c r="AB92" s="161">
        <f>Death!AA90</f>
        <v>1270</v>
      </c>
    </row>
    <row r="93" spans="1:28" ht="15" customHeight="1">
      <c r="A93" s="10">
        <v>2</v>
      </c>
      <c r="B93" s="414">
        <v>63</v>
      </c>
      <c r="C93" s="604" t="s">
        <v>840</v>
      </c>
      <c r="D93" s="794"/>
      <c r="E93" s="794"/>
      <c r="F93" s="794">
        <f t="shared" si="68"/>
        <v>0</v>
      </c>
      <c r="G93" s="794">
        <v>42</v>
      </c>
      <c r="H93" s="794">
        <v>21</v>
      </c>
      <c r="I93" s="794">
        <f t="shared" ref="I93:I101" si="72">G93+H93</f>
        <v>63</v>
      </c>
      <c r="J93" s="794"/>
      <c r="K93" s="794"/>
      <c r="L93" s="794">
        <f t="shared" ref="L93:L101" si="73">J93+K93</f>
        <v>0</v>
      </c>
      <c r="M93" s="794">
        <v>30</v>
      </c>
      <c r="N93" s="794">
        <v>10</v>
      </c>
      <c r="O93" s="794">
        <f t="shared" ref="O93:O101" si="74">M93+N93</f>
        <v>40</v>
      </c>
      <c r="P93" s="794">
        <v>526</v>
      </c>
      <c r="Q93" s="794">
        <v>327</v>
      </c>
      <c r="R93" s="794">
        <f t="shared" ref="R93:R101" si="75">P93+Q93</f>
        <v>853</v>
      </c>
      <c r="S93" s="794">
        <f t="shared" si="69"/>
        <v>598</v>
      </c>
      <c r="T93" s="794">
        <f t="shared" si="70"/>
        <v>358</v>
      </c>
      <c r="U93" s="794">
        <f t="shared" si="71"/>
        <v>956</v>
      </c>
      <c r="V93" s="401" t="str">
        <f t="shared" si="49"/>
        <v>TRUE</v>
      </c>
      <c r="W93" s="401" t="str">
        <f t="shared" si="50"/>
        <v>TRUE</v>
      </c>
      <c r="X93" s="401" t="str">
        <f t="shared" si="51"/>
        <v>TRUE</v>
      </c>
      <c r="Z93" s="161">
        <f>Death!Y91</f>
        <v>598</v>
      </c>
      <c r="AA93" s="161">
        <f>Death!Z91</f>
        <v>358</v>
      </c>
      <c r="AB93" s="161">
        <f>Death!AA91</f>
        <v>956</v>
      </c>
    </row>
    <row r="94" spans="1:28" ht="15" customHeight="1">
      <c r="A94" s="10">
        <v>3</v>
      </c>
      <c r="B94" s="414">
        <v>64</v>
      </c>
      <c r="C94" s="604" t="s">
        <v>649</v>
      </c>
      <c r="D94" s="794"/>
      <c r="E94" s="794"/>
      <c r="F94" s="794">
        <f t="shared" si="68"/>
        <v>0</v>
      </c>
      <c r="G94" s="794">
        <v>21</v>
      </c>
      <c r="H94" s="794">
        <v>9</v>
      </c>
      <c r="I94" s="794">
        <f t="shared" si="72"/>
        <v>30</v>
      </c>
      <c r="J94" s="794"/>
      <c r="K94" s="794"/>
      <c r="L94" s="794">
        <f t="shared" si="73"/>
        <v>0</v>
      </c>
      <c r="M94" s="794"/>
      <c r="N94" s="794"/>
      <c r="O94" s="794">
        <f t="shared" si="74"/>
        <v>0</v>
      </c>
      <c r="P94" s="794">
        <v>482</v>
      </c>
      <c r="Q94" s="794">
        <v>370</v>
      </c>
      <c r="R94" s="794">
        <f t="shared" si="75"/>
        <v>852</v>
      </c>
      <c r="S94" s="794">
        <f t="shared" si="69"/>
        <v>503</v>
      </c>
      <c r="T94" s="794">
        <f t="shared" si="70"/>
        <v>379</v>
      </c>
      <c r="U94" s="794">
        <f t="shared" si="71"/>
        <v>882</v>
      </c>
      <c r="V94" s="401" t="str">
        <f t="shared" si="49"/>
        <v>TRUE</v>
      </c>
      <c r="W94" s="401" t="str">
        <f t="shared" si="50"/>
        <v>TRUE</v>
      </c>
      <c r="X94" s="401" t="str">
        <f t="shared" si="51"/>
        <v>TRUE</v>
      </c>
      <c r="Z94" s="161">
        <f>Death!Y92</f>
        <v>503</v>
      </c>
      <c r="AA94" s="161">
        <f>Death!Z92</f>
        <v>379</v>
      </c>
      <c r="AB94" s="161">
        <f>Death!AA92</f>
        <v>882</v>
      </c>
    </row>
    <row r="95" spans="1:28" ht="15" customHeight="1">
      <c r="A95" s="10">
        <v>4</v>
      </c>
      <c r="B95" s="414">
        <v>65</v>
      </c>
      <c r="C95" s="604" t="s">
        <v>647</v>
      </c>
      <c r="D95" s="794"/>
      <c r="E95" s="794"/>
      <c r="F95" s="794">
        <f t="shared" si="68"/>
        <v>0</v>
      </c>
      <c r="G95" s="794"/>
      <c r="H95" s="794"/>
      <c r="I95" s="794">
        <f t="shared" si="72"/>
        <v>0</v>
      </c>
      <c r="J95" s="794"/>
      <c r="K95" s="794"/>
      <c r="L95" s="794">
        <f t="shared" si="73"/>
        <v>0</v>
      </c>
      <c r="M95" s="794"/>
      <c r="N95" s="794"/>
      <c r="O95" s="794">
        <f t="shared" si="74"/>
        <v>0</v>
      </c>
      <c r="P95" s="794">
        <v>832</v>
      </c>
      <c r="Q95" s="794">
        <v>676</v>
      </c>
      <c r="R95" s="794">
        <f t="shared" si="75"/>
        <v>1508</v>
      </c>
      <c r="S95" s="794">
        <f t="shared" si="69"/>
        <v>832</v>
      </c>
      <c r="T95" s="794">
        <f t="shared" si="70"/>
        <v>676</v>
      </c>
      <c r="U95" s="794">
        <f t="shared" si="71"/>
        <v>1508</v>
      </c>
      <c r="V95" s="401" t="str">
        <f t="shared" si="49"/>
        <v>TRUE</v>
      </c>
      <c r="W95" s="401" t="str">
        <f t="shared" si="50"/>
        <v>TRUE</v>
      </c>
      <c r="X95" s="401" t="str">
        <f t="shared" si="51"/>
        <v>TRUE</v>
      </c>
      <c r="Z95" s="161">
        <f>Death!Y93</f>
        <v>832</v>
      </c>
      <c r="AA95" s="161">
        <f>Death!Z93</f>
        <v>676</v>
      </c>
      <c r="AB95" s="161">
        <f>Death!AA93</f>
        <v>1508</v>
      </c>
    </row>
    <row r="96" spans="1:28" ht="15" customHeight="1">
      <c r="A96" s="10">
        <v>5</v>
      </c>
      <c r="B96" s="414">
        <v>66</v>
      </c>
      <c r="C96" s="604" t="s">
        <v>841</v>
      </c>
      <c r="D96" s="794"/>
      <c r="E96" s="794"/>
      <c r="F96" s="794">
        <f t="shared" si="68"/>
        <v>0</v>
      </c>
      <c r="G96" s="794"/>
      <c r="H96" s="794"/>
      <c r="I96" s="794">
        <f t="shared" si="72"/>
        <v>0</v>
      </c>
      <c r="J96" s="794"/>
      <c r="K96" s="794"/>
      <c r="L96" s="794">
        <f t="shared" si="73"/>
        <v>0</v>
      </c>
      <c r="M96" s="794"/>
      <c r="N96" s="794"/>
      <c r="O96" s="794">
        <f t="shared" si="74"/>
        <v>0</v>
      </c>
      <c r="P96" s="794">
        <v>949</v>
      </c>
      <c r="Q96" s="794">
        <v>570</v>
      </c>
      <c r="R96" s="794">
        <f t="shared" si="75"/>
        <v>1519</v>
      </c>
      <c r="S96" s="794">
        <f t="shared" si="69"/>
        <v>949</v>
      </c>
      <c r="T96" s="794">
        <f t="shared" si="70"/>
        <v>570</v>
      </c>
      <c r="U96" s="794">
        <f t="shared" si="71"/>
        <v>1519</v>
      </c>
      <c r="V96" s="401" t="str">
        <f t="shared" si="49"/>
        <v>TRUE</v>
      </c>
      <c r="W96" s="401" t="str">
        <f t="shared" si="50"/>
        <v>TRUE</v>
      </c>
      <c r="X96" s="401" t="str">
        <f t="shared" si="51"/>
        <v>TRUE</v>
      </c>
      <c r="Z96" s="161">
        <f>Death!Y94</f>
        <v>949</v>
      </c>
      <c r="AA96" s="161">
        <f>Death!Z94</f>
        <v>570</v>
      </c>
      <c r="AB96" s="161">
        <f>Death!AA94</f>
        <v>1519</v>
      </c>
    </row>
    <row r="97" spans="1:28" ht="15" customHeight="1">
      <c r="A97" s="10">
        <v>6</v>
      </c>
      <c r="B97" s="414">
        <v>67</v>
      </c>
      <c r="C97" s="143" t="s">
        <v>842</v>
      </c>
      <c r="D97" s="794"/>
      <c r="E97" s="794"/>
      <c r="F97" s="794">
        <f t="shared" si="68"/>
        <v>0</v>
      </c>
      <c r="G97" s="794"/>
      <c r="H97" s="794"/>
      <c r="I97" s="794">
        <f t="shared" si="72"/>
        <v>0</v>
      </c>
      <c r="J97" s="794"/>
      <c r="K97" s="794"/>
      <c r="L97" s="794">
        <f t="shared" si="73"/>
        <v>0</v>
      </c>
      <c r="M97" s="794"/>
      <c r="N97" s="794"/>
      <c r="O97" s="794">
        <f t="shared" si="74"/>
        <v>0</v>
      </c>
      <c r="P97" s="794">
        <v>611</v>
      </c>
      <c r="Q97" s="794">
        <v>440</v>
      </c>
      <c r="R97" s="794">
        <f t="shared" si="75"/>
        <v>1051</v>
      </c>
      <c r="S97" s="794">
        <f t="shared" si="69"/>
        <v>611</v>
      </c>
      <c r="T97" s="794">
        <f t="shared" si="70"/>
        <v>440</v>
      </c>
      <c r="U97" s="794">
        <f t="shared" si="71"/>
        <v>1051</v>
      </c>
      <c r="V97" s="401" t="str">
        <f t="shared" si="49"/>
        <v>TRUE</v>
      </c>
      <c r="W97" s="401" t="str">
        <f t="shared" si="50"/>
        <v>TRUE</v>
      </c>
      <c r="X97" s="401" t="str">
        <f t="shared" si="51"/>
        <v>TRUE</v>
      </c>
      <c r="Z97" s="161">
        <f>Death!Y95</f>
        <v>611</v>
      </c>
      <c r="AA97" s="161">
        <f>Death!Z95</f>
        <v>440</v>
      </c>
      <c r="AB97" s="161">
        <f>Death!AA95</f>
        <v>1051</v>
      </c>
    </row>
    <row r="98" spans="1:28" ht="15" customHeight="1">
      <c r="A98" s="10">
        <v>7</v>
      </c>
      <c r="B98" s="414">
        <v>68</v>
      </c>
      <c r="C98" s="143" t="s">
        <v>648</v>
      </c>
      <c r="D98" s="794"/>
      <c r="E98" s="794"/>
      <c r="F98" s="794">
        <f t="shared" si="68"/>
        <v>0</v>
      </c>
      <c r="G98" s="794"/>
      <c r="H98" s="794"/>
      <c r="I98" s="794">
        <f t="shared" si="72"/>
        <v>0</v>
      </c>
      <c r="J98" s="794"/>
      <c r="K98" s="794"/>
      <c r="L98" s="794">
        <f t="shared" si="73"/>
        <v>0</v>
      </c>
      <c r="M98" s="794"/>
      <c r="N98" s="794"/>
      <c r="O98" s="794">
        <f t="shared" si="74"/>
        <v>0</v>
      </c>
      <c r="P98" s="794">
        <v>814</v>
      </c>
      <c r="Q98" s="794">
        <v>624</v>
      </c>
      <c r="R98" s="794">
        <f t="shared" si="75"/>
        <v>1438</v>
      </c>
      <c r="S98" s="794">
        <f t="shared" si="69"/>
        <v>814</v>
      </c>
      <c r="T98" s="794">
        <f t="shared" si="70"/>
        <v>624</v>
      </c>
      <c r="U98" s="794">
        <f t="shared" si="71"/>
        <v>1438</v>
      </c>
      <c r="V98" s="401" t="str">
        <f t="shared" si="49"/>
        <v>TRUE</v>
      </c>
      <c r="W98" s="401" t="str">
        <f t="shared" si="50"/>
        <v>TRUE</v>
      </c>
      <c r="X98" s="401" t="str">
        <f t="shared" si="51"/>
        <v>TRUE</v>
      </c>
      <c r="Z98" s="161">
        <f>Death!Y96</f>
        <v>814</v>
      </c>
      <c r="AA98" s="161">
        <f>Death!Z96</f>
        <v>624</v>
      </c>
      <c r="AB98" s="161">
        <f>Death!AA96</f>
        <v>1438</v>
      </c>
    </row>
    <row r="99" spans="1:28" ht="15" customHeight="1">
      <c r="A99" s="10">
        <v>8</v>
      </c>
      <c r="B99" s="414">
        <v>69</v>
      </c>
      <c r="C99" s="143" t="s">
        <v>843</v>
      </c>
      <c r="D99" s="794"/>
      <c r="E99" s="794"/>
      <c r="F99" s="794">
        <f t="shared" si="68"/>
        <v>0</v>
      </c>
      <c r="G99" s="794">
        <v>17</v>
      </c>
      <c r="H99" s="794">
        <v>2</v>
      </c>
      <c r="I99" s="794">
        <f t="shared" si="72"/>
        <v>19</v>
      </c>
      <c r="J99" s="794"/>
      <c r="K99" s="794"/>
      <c r="L99" s="794">
        <f t="shared" si="73"/>
        <v>0</v>
      </c>
      <c r="M99" s="794"/>
      <c r="N99" s="794"/>
      <c r="O99" s="794">
        <f t="shared" si="74"/>
        <v>0</v>
      </c>
      <c r="P99" s="794">
        <v>667</v>
      </c>
      <c r="Q99" s="794">
        <v>513</v>
      </c>
      <c r="R99" s="794">
        <f t="shared" si="75"/>
        <v>1180</v>
      </c>
      <c r="S99" s="794">
        <f t="shared" si="69"/>
        <v>684</v>
      </c>
      <c r="T99" s="794">
        <f t="shared" si="70"/>
        <v>515</v>
      </c>
      <c r="U99" s="794">
        <f t="shared" si="71"/>
        <v>1199</v>
      </c>
      <c r="V99" s="401" t="str">
        <f t="shared" si="49"/>
        <v>TRUE</v>
      </c>
      <c r="W99" s="401" t="str">
        <f t="shared" si="50"/>
        <v>TRUE</v>
      </c>
      <c r="X99" s="401" t="str">
        <f t="shared" si="51"/>
        <v>TRUE</v>
      </c>
      <c r="Z99" s="161">
        <f>Death!Y97</f>
        <v>684</v>
      </c>
      <c r="AA99" s="161">
        <f>Death!Z97</f>
        <v>515</v>
      </c>
      <c r="AB99" s="161">
        <f>Death!AA97</f>
        <v>1199</v>
      </c>
    </row>
    <row r="100" spans="1:28" ht="15" customHeight="1">
      <c r="A100" s="10">
        <v>9</v>
      </c>
      <c r="B100" s="414">
        <v>70</v>
      </c>
      <c r="C100" s="143" t="s">
        <v>651</v>
      </c>
      <c r="D100" s="794"/>
      <c r="E100" s="794"/>
      <c r="F100" s="794">
        <f t="shared" si="68"/>
        <v>0</v>
      </c>
      <c r="G100" s="794"/>
      <c r="H100" s="794"/>
      <c r="I100" s="794">
        <f t="shared" si="72"/>
        <v>0</v>
      </c>
      <c r="J100" s="794"/>
      <c r="K100" s="794"/>
      <c r="L100" s="794">
        <f t="shared" si="73"/>
        <v>0</v>
      </c>
      <c r="M100" s="794"/>
      <c r="N100" s="794"/>
      <c r="O100" s="794">
        <f t="shared" si="74"/>
        <v>0</v>
      </c>
      <c r="P100" s="794">
        <v>383</v>
      </c>
      <c r="Q100" s="794">
        <v>256</v>
      </c>
      <c r="R100" s="794">
        <f t="shared" si="75"/>
        <v>639</v>
      </c>
      <c r="S100" s="794">
        <f t="shared" si="69"/>
        <v>383</v>
      </c>
      <c r="T100" s="794">
        <f t="shared" si="70"/>
        <v>256</v>
      </c>
      <c r="U100" s="794">
        <f t="shared" si="71"/>
        <v>639</v>
      </c>
      <c r="V100" s="401" t="str">
        <f t="shared" si="49"/>
        <v>TRUE</v>
      </c>
      <c r="W100" s="401" t="str">
        <f t="shared" si="50"/>
        <v>TRUE</v>
      </c>
      <c r="X100" s="401" t="str">
        <f t="shared" si="51"/>
        <v>TRUE</v>
      </c>
      <c r="Z100" s="161">
        <f>Death!Y98</f>
        <v>383</v>
      </c>
      <c r="AA100" s="161">
        <f>Death!Z98</f>
        <v>256</v>
      </c>
      <c r="AB100" s="161">
        <f>Death!AA98</f>
        <v>639</v>
      </c>
    </row>
    <row r="101" spans="1:28" ht="15" customHeight="1">
      <c r="A101" s="10">
        <v>10</v>
      </c>
      <c r="B101" s="414">
        <v>71</v>
      </c>
      <c r="C101" s="143" t="s">
        <v>538</v>
      </c>
      <c r="D101" s="794"/>
      <c r="E101" s="794"/>
      <c r="F101" s="794">
        <f t="shared" si="68"/>
        <v>0</v>
      </c>
      <c r="G101" s="794"/>
      <c r="H101" s="794"/>
      <c r="I101" s="794">
        <f t="shared" si="72"/>
        <v>0</v>
      </c>
      <c r="J101" s="794"/>
      <c r="K101" s="794"/>
      <c r="L101" s="794">
        <f t="shared" si="73"/>
        <v>0</v>
      </c>
      <c r="M101" s="794"/>
      <c r="N101" s="794"/>
      <c r="O101" s="794">
        <f t="shared" si="74"/>
        <v>0</v>
      </c>
      <c r="P101" s="794">
        <v>706</v>
      </c>
      <c r="Q101" s="794">
        <v>426</v>
      </c>
      <c r="R101" s="794">
        <f t="shared" si="75"/>
        <v>1132</v>
      </c>
      <c r="S101" s="794">
        <f t="shared" si="69"/>
        <v>706</v>
      </c>
      <c r="T101" s="794">
        <f t="shared" si="70"/>
        <v>426</v>
      </c>
      <c r="U101" s="794">
        <f t="shared" si="71"/>
        <v>1132</v>
      </c>
      <c r="V101" s="401" t="str">
        <f t="shared" si="49"/>
        <v>TRUE</v>
      </c>
      <c r="W101" s="401" t="str">
        <f t="shared" si="50"/>
        <v>TRUE</v>
      </c>
      <c r="X101" s="401" t="str">
        <f t="shared" si="51"/>
        <v>TRUE</v>
      </c>
      <c r="Z101" s="161">
        <f>Death!Y99</f>
        <v>706</v>
      </c>
      <c r="AA101" s="161">
        <f>Death!Z99</f>
        <v>426</v>
      </c>
      <c r="AB101" s="161">
        <f>Death!AA99</f>
        <v>1132</v>
      </c>
    </row>
    <row r="102" spans="1:28" ht="15" customHeight="1">
      <c r="A102" s="10"/>
      <c r="B102" s="374"/>
      <c r="C102" s="412" t="s">
        <v>6</v>
      </c>
      <c r="D102" s="797">
        <f>SUM(D92:D101)</f>
        <v>0</v>
      </c>
      <c r="E102" s="797">
        <f t="shared" ref="E102:U102" si="76">SUM(E92:E101)</f>
        <v>0</v>
      </c>
      <c r="F102" s="797">
        <f t="shared" si="76"/>
        <v>0</v>
      </c>
      <c r="G102" s="797">
        <f t="shared" si="76"/>
        <v>109</v>
      </c>
      <c r="H102" s="797">
        <f t="shared" si="76"/>
        <v>57</v>
      </c>
      <c r="I102" s="797">
        <f t="shared" si="76"/>
        <v>166</v>
      </c>
      <c r="J102" s="797">
        <f t="shared" si="76"/>
        <v>0</v>
      </c>
      <c r="K102" s="797">
        <f t="shared" si="76"/>
        <v>0</v>
      </c>
      <c r="L102" s="797">
        <f t="shared" si="76"/>
        <v>0</v>
      </c>
      <c r="M102" s="797">
        <f t="shared" si="76"/>
        <v>30</v>
      </c>
      <c r="N102" s="797">
        <f t="shared" si="76"/>
        <v>10</v>
      </c>
      <c r="O102" s="797">
        <f t="shared" si="76"/>
        <v>40</v>
      </c>
      <c r="P102" s="797">
        <f t="shared" si="76"/>
        <v>6658</v>
      </c>
      <c r="Q102" s="797">
        <f t="shared" si="76"/>
        <v>4730</v>
      </c>
      <c r="R102" s="797">
        <f t="shared" si="76"/>
        <v>11388</v>
      </c>
      <c r="S102" s="797">
        <f t="shared" si="76"/>
        <v>6797</v>
      </c>
      <c r="T102" s="797">
        <f t="shared" si="76"/>
        <v>4797</v>
      </c>
      <c r="U102" s="797">
        <f t="shared" si="76"/>
        <v>11594</v>
      </c>
      <c r="V102" s="401" t="str">
        <f t="shared" si="49"/>
        <v>TRUE</v>
      </c>
      <c r="W102" s="401" t="str">
        <f t="shared" si="50"/>
        <v>TRUE</v>
      </c>
      <c r="X102" s="401" t="str">
        <f t="shared" si="51"/>
        <v>TRUE</v>
      </c>
      <c r="Z102" s="161">
        <f>Death!Y100</f>
        <v>6797</v>
      </c>
      <c r="AA102" s="161">
        <f>Death!Z100</f>
        <v>4797</v>
      </c>
      <c r="AB102" s="161">
        <f>Death!AA100</f>
        <v>11594</v>
      </c>
    </row>
    <row r="103" spans="1:28" ht="15" customHeight="1">
      <c r="A103" s="10"/>
      <c r="B103" s="161" t="s">
        <v>91</v>
      </c>
      <c r="D103" s="976"/>
      <c r="E103" s="976"/>
      <c r="F103" s="976"/>
      <c r="G103" s="976"/>
      <c r="H103" s="976"/>
      <c r="I103" s="976"/>
      <c r="J103" s="976"/>
      <c r="K103" s="976"/>
      <c r="L103" s="976"/>
      <c r="M103" s="976"/>
      <c r="N103" s="976"/>
      <c r="O103" s="976"/>
      <c r="P103" s="976"/>
      <c r="Q103" s="976"/>
      <c r="R103" s="976"/>
      <c r="S103" s="976"/>
      <c r="T103" s="976"/>
      <c r="U103" s="977"/>
      <c r="V103" s="401" t="str">
        <f t="shared" si="49"/>
        <v>TRUE</v>
      </c>
      <c r="W103" s="401" t="str">
        <f t="shared" si="50"/>
        <v>TRUE</v>
      </c>
      <c r="X103" s="401" t="str">
        <f t="shared" si="51"/>
        <v>TRUE</v>
      </c>
      <c r="Z103" s="161">
        <f>Death!Y101</f>
        <v>0</v>
      </c>
      <c r="AA103" s="161">
        <f>Death!Z101</f>
        <v>0</v>
      </c>
      <c r="AB103" s="161">
        <f>Death!AA101</f>
        <v>0</v>
      </c>
    </row>
    <row r="104" spans="1:28" ht="15" customHeight="1">
      <c r="A104" s="10">
        <v>1</v>
      </c>
      <c r="B104" s="272">
        <v>72</v>
      </c>
      <c r="C104" s="272" t="s">
        <v>914</v>
      </c>
      <c r="D104" s="794"/>
      <c r="E104" s="794"/>
      <c r="F104" s="794">
        <f t="shared" ref="F104:F105" si="77">D104+E104</f>
        <v>0</v>
      </c>
      <c r="G104" s="794"/>
      <c r="H104" s="794"/>
      <c r="I104" s="794">
        <f t="shared" ref="I104:I105" si="78">G104+H104</f>
        <v>0</v>
      </c>
      <c r="J104" s="794"/>
      <c r="K104" s="794"/>
      <c r="L104" s="794">
        <f t="shared" ref="L104:L105" si="79">J104+K104</f>
        <v>0</v>
      </c>
      <c r="M104" s="794"/>
      <c r="N104" s="794"/>
      <c r="O104" s="794">
        <f t="shared" ref="O104:O105" si="80">M104+N104</f>
        <v>0</v>
      </c>
      <c r="P104" s="794">
        <v>578</v>
      </c>
      <c r="Q104" s="794">
        <v>402</v>
      </c>
      <c r="R104" s="794">
        <f t="shared" ref="R104:R105" si="81">P104+Q104</f>
        <v>980</v>
      </c>
      <c r="S104" s="794">
        <f t="shared" ref="S104:U105" si="82">D104+G104+J104+M104+P104</f>
        <v>578</v>
      </c>
      <c r="T104" s="794">
        <f t="shared" si="82"/>
        <v>402</v>
      </c>
      <c r="U104" s="794">
        <f t="shared" si="82"/>
        <v>980</v>
      </c>
      <c r="V104" s="401" t="str">
        <f t="shared" ref="V104:V107" si="83">IF(S104=Z104,"TRUE","FALSE")</f>
        <v>TRUE</v>
      </c>
      <c r="W104" s="401" t="str">
        <f t="shared" ref="W104:W107" si="84">IF(T104=AA104,"TRUE","FALSE")</f>
        <v>TRUE</v>
      </c>
      <c r="X104" s="401" t="str">
        <f t="shared" ref="X104:X107" si="85">IF(U104=AB104,"TRUE","FALSE")</f>
        <v>TRUE</v>
      </c>
      <c r="Z104" s="161">
        <f>Death!Y102</f>
        <v>578</v>
      </c>
      <c r="AA104" s="161">
        <f>Death!Z102</f>
        <v>402</v>
      </c>
      <c r="AB104" s="161">
        <f>Death!AA102</f>
        <v>980</v>
      </c>
    </row>
    <row r="105" spans="1:28" ht="15" customHeight="1">
      <c r="A105" s="10">
        <v>2</v>
      </c>
      <c r="B105" s="272">
        <v>73</v>
      </c>
      <c r="C105" s="272" t="s">
        <v>640</v>
      </c>
      <c r="D105" s="794"/>
      <c r="E105" s="794"/>
      <c r="F105" s="794">
        <f t="shared" si="77"/>
        <v>0</v>
      </c>
      <c r="G105" s="794"/>
      <c r="H105" s="794"/>
      <c r="I105" s="794">
        <f t="shared" si="78"/>
        <v>0</v>
      </c>
      <c r="J105" s="794"/>
      <c r="K105" s="794"/>
      <c r="L105" s="794">
        <f t="shared" si="79"/>
        <v>0</v>
      </c>
      <c r="M105" s="794"/>
      <c r="N105" s="794"/>
      <c r="O105" s="794">
        <f t="shared" si="80"/>
        <v>0</v>
      </c>
      <c r="P105" s="794">
        <v>677</v>
      </c>
      <c r="Q105" s="794">
        <v>476</v>
      </c>
      <c r="R105" s="794">
        <f t="shared" si="81"/>
        <v>1153</v>
      </c>
      <c r="S105" s="794">
        <f t="shared" si="82"/>
        <v>677</v>
      </c>
      <c r="T105" s="794">
        <f t="shared" si="82"/>
        <v>476</v>
      </c>
      <c r="U105" s="794">
        <f t="shared" si="82"/>
        <v>1153</v>
      </c>
      <c r="V105" s="401" t="str">
        <f t="shared" si="83"/>
        <v>TRUE</v>
      </c>
      <c r="W105" s="401" t="str">
        <f t="shared" si="84"/>
        <v>TRUE</v>
      </c>
      <c r="X105" s="401" t="str">
        <f t="shared" si="85"/>
        <v>TRUE</v>
      </c>
      <c r="Z105" s="161">
        <f>Death!Y103</f>
        <v>677</v>
      </c>
      <c r="AA105" s="161">
        <f>Death!Z103</f>
        <v>476</v>
      </c>
      <c r="AB105" s="161">
        <f>Death!AA103</f>
        <v>1153</v>
      </c>
    </row>
    <row r="106" spans="1:28" ht="15" customHeight="1">
      <c r="A106" s="10"/>
      <c r="B106" s="80"/>
      <c r="C106" s="274" t="s">
        <v>6</v>
      </c>
      <c r="D106" s="797">
        <f>SUM(D104:D105)</f>
        <v>0</v>
      </c>
      <c r="E106" s="797">
        <f t="shared" ref="E106:U106" si="86">SUM(E104:E105)</f>
        <v>0</v>
      </c>
      <c r="F106" s="797">
        <f t="shared" si="86"/>
        <v>0</v>
      </c>
      <c r="G106" s="797">
        <f t="shared" si="86"/>
        <v>0</v>
      </c>
      <c r="H106" s="797">
        <f t="shared" si="86"/>
        <v>0</v>
      </c>
      <c r="I106" s="797">
        <f t="shared" si="86"/>
        <v>0</v>
      </c>
      <c r="J106" s="797">
        <f t="shared" si="86"/>
        <v>0</v>
      </c>
      <c r="K106" s="797">
        <f t="shared" si="86"/>
        <v>0</v>
      </c>
      <c r="L106" s="797">
        <f t="shared" si="86"/>
        <v>0</v>
      </c>
      <c r="M106" s="797">
        <f t="shared" si="86"/>
        <v>0</v>
      </c>
      <c r="N106" s="797">
        <f t="shared" si="86"/>
        <v>0</v>
      </c>
      <c r="O106" s="797">
        <f t="shared" si="86"/>
        <v>0</v>
      </c>
      <c r="P106" s="797">
        <f t="shared" si="86"/>
        <v>1255</v>
      </c>
      <c r="Q106" s="797">
        <f t="shared" si="86"/>
        <v>878</v>
      </c>
      <c r="R106" s="797">
        <f t="shared" si="86"/>
        <v>2133</v>
      </c>
      <c r="S106" s="797">
        <f t="shared" si="86"/>
        <v>1255</v>
      </c>
      <c r="T106" s="797">
        <f t="shared" si="86"/>
        <v>878</v>
      </c>
      <c r="U106" s="797">
        <f t="shared" si="86"/>
        <v>2133</v>
      </c>
      <c r="V106" s="401" t="str">
        <f t="shared" si="83"/>
        <v>TRUE</v>
      </c>
      <c r="W106" s="401" t="str">
        <f t="shared" si="84"/>
        <v>TRUE</v>
      </c>
      <c r="X106" s="401" t="str">
        <f t="shared" si="85"/>
        <v>TRUE</v>
      </c>
      <c r="Z106" s="161">
        <f>Death!Y104</f>
        <v>1255</v>
      </c>
      <c r="AA106" s="161">
        <f>Death!Z104</f>
        <v>878</v>
      </c>
      <c r="AB106" s="161">
        <f>Death!AA104</f>
        <v>2133</v>
      </c>
    </row>
    <row r="107" spans="1:28" ht="15" customHeight="1">
      <c r="A107" s="10"/>
      <c r="B107" s="413" t="s">
        <v>62</v>
      </c>
      <c r="D107" s="976"/>
      <c r="E107" s="976"/>
      <c r="F107" s="976"/>
      <c r="G107" s="976"/>
      <c r="H107" s="976"/>
      <c r="I107" s="976"/>
      <c r="J107" s="976"/>
      <c r="K107" s="976"/>
      <c r="L107" s="976"/>
      <c r="M107" s="976"/>
      <c r="N107" s="976"/>
      <c r="O107" s="976"/>
      <c r="P107" s="976"/>
      <c r="Q107" s="976"/>
      <c r="R107" s="976"/>
      <c r="S107" s="976"/>
      <c r="T107" s="976"/>
      <c r="U107" s="977"/>
      <c r="V107" s="401" t="str">
        <f t="shared" si="83"/>
        <v>TRUE</v>
      </c>
      <c r="W107" s="401" t="str">
        <f t="shared" si="84"/>
        <v>TRUE</v>
      </c>
      <c r="X107" s="401" t="str">
        <f t="shared" si="85"/>
        <v>TRUE</v>
      </c>
      <c r="Z107" s="161">
        <f>Death!Y105</f>
        <v>0</v>
      </c>
      <c r="AA107" s="161">
        <f>Death!Z105</f>
        <v>0</v>
      </c>
      <c r="AB107" s="161">
        <f>Death!AA105</f>
        <v>0</v>
      </c>
    </row>
    <row r="108" spans="1:28" ht="15" customHeight="1">
      <c r="A108" s="10">
        <v>1</v>
      </c>
      <c r="B108" s="414">
        <v>74</v>
      </c>
      <c r="C108" s="85" t="s">
        <v>65</v>
      </c>
      <c r="D108" s="794"/>
      <c r="E108" s="794"/>
      <c r="F108" s="794">
        <f>D108+E108</f>
        <v>0</v>
      </c>
      <c r="G108" s="794"/>
      <c r="H108" s="794"/>
      <c r="I108" s="794">
        <f>G108+H108</f>
        <v>0</v>
      </c>
      <c r="J108" s="794"/>
      <c r="K108" s="794"/>
      <c r="L108" s="794">
        <f>J108+K108</f>
        <v>0</v>
      </c>
      <c r="M108" s="794"/>
      <c r="N108" s="794"/>
      <c r="O108" s="794">
        <f>M108+N108</f>
        <v>0</v>
      </c>
      <c r="P108" s="808">
        <v>851</v>
      </c>
      <c r="Q108" s="808">
        <v>496</v>
      </c>
      <c r="R108" s="794">
        <f>P108+Q108</f>
        <v>1347</v>
      </c>
      <c r="S108" s="794">
        <f t="shared" ref="S108:T110" si="87">D108+G108+J108+M108+P108</f>
        <v>851</v>
      </c>
      <c r="T108" s="794">
        <f t="shared" si="87"/>
        <v>496</v>
      </c>
      <c r="U108" s="794">
        <f>S108+T108</f>
        <v>1347</v>
      </c>
      <c r="V108" s="401" t="str">
        <f t="shared" ref="V108:V139" si="88">IF(S108=Z108,"TRUE","FALSE")</f>
        <v>TRUE</v>
      </c>
      <c r="W108" s="401" t="str">
        <f t="shared" ref="W108:W139" si="89">IF(T108=AA108,"TRUE","FALSE")</f>
        <v>TRUE</v>
      </c>
      <c r="X108" s="401" t="str">
        <f t="shared" ref="X108:X139" si="90">IF(U108=AB108,"TRUE","FALSE")</f>
        <v>TRUE</v>
      </c>
      <c r="Z108" s="161">
        <f>Death!Y106</f>
        <v>851</v>
      </c>
      <c r="AA108" s="161">
        <f>Death!Z106</f>
        <v>496</v>
      </c>
      <c r="AB108" s="161">
        <f>Death!AA106</f>
        <v>1347</v>
      </c>
    </row>
    <row r="109" spans="1:28" ht="15" customHeight="1">
      <c r="A109" s="10">
        <v>2</v>
      </c>
      <c r="B109" s="414">
        <v>75</v>
      </c>
      <c r="C109" s="85" t="s">
        <v>125</v>
      </c>
      <c r="D109" s="794"/>
      <c r="E109" s="794"/>
      <c r="F109" s="794">
        <f>D109+E109</f>
        <v>0</v>
      </c>
      <c r="G109" s="794"/>
      <c r="H109" s="794"/>
      <c r="I109" s="794">
        <f>G109+H109</f>
        <v>0</v>
      </c>
      <c r="J109" s="794"/>
      <c r="K109" s="794"/>
      <c r="L109" s="794">
        <f>J109+K109</f>
        <v>0</v>
      </c>
      <c r="M109" s="794"/>
      <c r="N109" s="794"/>
      <c r="O109" s="794">
        <f>M109+N109</f>
        <v>0</v>
      </c>
      <c r="P109" s="808">
        <v>993</v>
      </c>
      <c r="Q109" s="808">
        <v>587</v>
      </c>
      <c r="R109" s="794">
        <f>P109+Q109</f>
        <v>1580</v>
      </c>
      <c r="S109" s="794">
        <f t="shared" si="87"/>
        <v>993</v>
      </c>
      <c r="T109" s="794">
        <f t="shared" si="87"/>
        <v>587</v>
      </c>
      <c r="U109" s="794">
        <f>S109+T109</f>
        <v>1580</v>
      </c>
      <c r="V109" s="401" t="str">
        <f t="shared" si="88"/>
        <v>TRUE</v>
      </c>
      <c r="W109" s="401" t="str">
        <f t="shared" si="89"/>
        <v>TRUE</v>
      </c>
      <c r="X109" s="401" t="str">
        <f t="shared" si="90"/>
        <v>TRUE</v>
      </c>
      <c r="Z109" s="161">
        <f>Death!Y107</f>
        <v>993</v>
      </c>
      <c r="AA109" s="161">
        <f>Death!Z107</f>
        <v>587</v>
      </c>
      <c r="AB109" s="161">
        <f>Death!AA107</f>
        <v>1580</v>
      </c>
    </row>
    <row r="110" spans="1:28" ht="15" customHeight="1">
      <c r="A110" s="10">
        <v>3</v>
      </c>
      <c r="B110" s="414">
        <v>76</v>
      </c>
      <c r="C110" s="85" t="s">
        <v>66</v>
      </c>
      <c r="D110" s="794"/>
      <c r="E110" s="794"/>
      <c r="F110" s="794">
        <f>D110+E110</f>
        <v>0</v>
      </c>
      <c r="G110" s="794"/>
      <c r="H110" s="794"/>
      <c r="I110" s="794">
        <f>G110+H110</f>
        <v>0</v>
      </c>
      <c r="J110" s="794"/>
      <c r="K110" s="794"/>
      <c r="L110" s="794">
        <f>J110+K110</f>
        <v>0</v>
      </c>
      <c r="M110" s="794"/>
      <c r="N110" s="794"/>
      <c r="O110" s="794">
        <f>M110+N110</f>
        <v>0</v>
      </c>
      <c r="P110" s="808">
        <v>741</v>
      </c>
      <c r="Q110" s="808">
        <v>770</v>
      </c>
      <c r="R110" s="794">
        <f>P110+Q110</f>
        <v>1511</v>
      </c>
      <c r="S110" s="794">
        <f t="shared" si="87"/>
        <v>741</v>
      </c>
      <c r="T110" s="794">
        <f t="shared" si="87"/>
        <v>770</v>
      </c>
      <c r="U110" s="794">
        <f>S110+T110</f>
        <v>1511</v>
      </c>
      <c r="V110" s="401" t="str">
        <f t="shared" si="88"/>
        <v>TRUE</v>
      </c>
      <c r="W110" s="401" t="str">
        <f t="shared" si="89"/>
        <v>TRUE</v>
      </c>
      <c r="X110" s="401" t="str">
        <f t="shared" si="90"/>
        <v>TRUE</v>
      </c>
      <c r="Z110" s="161">
        <f>Death!Y108</f>
        <v>741</v>
      </c>
      <c r="AA110" s="161">
        <f>Death!Z108</f>
        <v>770</v>
      </c>
      <c r="AB110" s="161">
        <f>Death!AA108</f>
        <v>1511</v>
      </c>
    </row>
    <row r="111" spans="1:28" ht="15" customHeight="1">
      <c r="A111" s="10"/>
      <c r="B111" s="374"/>
      <c r="C111" s="412" t="s">
        <v>6</v>
      </c>
      <c r="D111" s="797">
        <f>SUM(D108:D110)</f>
        <v>0</v>
      </c>
      <c r="E111" s="797">
        <f t="shared" ref="E111:R111" si="91">SUM(E108:E110)</f>
        <v>0</v>
      </c>
      <c r="F111" s="797">
        <f t="shared" si="91"/>
        <v>0</v>
      </c>
      <c r="G111" s="797">
        <f t="shared" si="91"/>
        <v>0</v>
      </c>
      <c r="H111" s="797">
        <f t="shared" si="91"/>
        <v>0</v>
      </c>
      <c r="I111" s="797">
        <f t="shared" si="91"/>
        <v>0</v>
      </c>
      <c r="J111" s="797">
        <f t="shared" si="91"/>
        <v>0</v>
      </c>
      <c r="K111" s="797">
        <f t="shared" si="91"/>
        <v>0</v>
      </c>
      <c r="L111" s="797">
        <f t="shared" si="91"/>
        <v>0</v>
      </c>
      <c r="M111" s="797">
        <f t="shared" si="91"/>
        <v>0</v>
      </c>
      <c r="N111" s="797">
        <f t="shared" si="91"/>
        <v>0</v>
      </c>
      <c r="O111" s="797">
        <f t="shared" si="91"/>
        <v>0</v>
      </c>
      <c r="P111" s="797">
        <f t="shared" si="91"/>
        <v>2585</v>
      </c>
      <c r="Q111" s="797">
        <f t="shared" si="91"/>
        <v>1853</v>
      </c>
      <c r="R111" s="797">
        <f t="shared" si="91"/>
        <v>4438</v>
      </c>
      <c r="S111" s="797">
        <f>SUM(S108:S110)</f>
        <v>2585</v>
      </c>
      <c r="T111" s="797">
        <f>SUM(T108:T110)</f>
        <v>1853</v>
      </c>
      <c r="U111" s="797">
        <f>SUM(U108:U110)</f>
        <v>4438</v>
      </c>
      <c r="V111" s="401" t="str">
        <f t="shared" si="88"/>
        <v>TRUE</v>
      </c>
      <c r="W111" s="401" t="str">
        <f t="shared" si="89"/>
        <v>TRUE</v>
      </c>
      <c r="X111" s="401" t="str">
        <f t="shared" si="90"/>
        <v>TRUE</v>
      </c>
      <c r="Z111" s="161">
        <f>Death!Y109</f>
        <v>2585</v>
      </c>
      <c r="AA111" s="161">
        <f>Death!Z109</f>
        <v>1853</v>
      </c>
      <c r="AB111" s="161">
        <f>Death!AA109</f>
        <v>4438</v>
      </c>
    </row>
    <row r="112" spans="1:28" ht="15" customHeight="1">
      <c r="A112" s="10"/>
      <c r="B112" s="413" t="s">
        <v>67</v>
      </c>
      <c r="D112" s="1072"/>
      <c r="E112" s="976"/>
      <c r="F112" s="976"/>
      <c r="G112" s="976"/>
      <c r="H112" s="976"/>
      <c r="I112" s="976"/>
      <c r="J112" s="976"/>
      <c r="K112" s="976"/>
      <c r="L112" s="976"/>
      <c r="M112" s="976"/>
      <c r="N112" s="976"/>
      <c r="O112" s="976"/>
      <c r="P112" s="976"/>
      <c r="Q112" s="976"/>
      <c r="R112" s="976"/>
      <c r="S112" s="976"/>
      <c r="T112" s="976"/>
      <c r="U112" s="977"/>
      <c r="V112" s="401" t="str">
        <f t="shared" si="88"/>
        <v>TRUE</v>
      </c>
      <c r="W112" s="401" t="str">
        <f t="shared" si="89"/>
        <v>TRUE</v>
      </c>
      <c r="X112" s="401" t="str">
        <f t="shared" si="90"/>
        <v>TRUE</v>
      </c>
      <c r="Z112" s="161">
        <f>Death!Y110</f>
        <v>0</v>
      </c>
      <c r="AA112" s="161">
        <f>Death!Z110</f>
        <v>0</v>
      </c>
      <c r="AB112" s="161">
        <f>Death!AA110</f>
        <v>0</v>
      </c>
    </row>
    <row r="113" spans="1:28" ht="15" customHeight="1">
      <c r="A113" s="10">
        <v>1</v>
      </c>
      <c r="B113" s="414">
        <v>77</v>
      </c>
      <c r="C113" s="85" t="s">
        <v>801</v>
      </c>
      <c r="D113" s="794"/>
      <c r="E113" s="794"/>
      <c r="F113" s="794">
        <f>D113+E113</f>
        <v>0</v>
      </c>
      <c r="G113" s="794"/>
      <c r="H113" s="794"/>
      <c r="I113" s="794">
        <f>G113+H113</f>
        <v>0</v>
      </c>
      <c r="J113" s="794">
        <v>378</v>
      </c>
      <c r="K113" s="794">
        <v>249</v>
      </c>
      <c r="L113" s="794">
        <f>J113+K113</f>
        <v>627</v>
      </c>
      <c r="M113" s="794"/>
      <c r="N113" s="794"/>
      <c r="O113" s="794">
        <f>M113+N113</f>
        <v>0</v>
      </c>
      <c r="P113" s="794">
        <v>425</v>
      </c>
      <c r="Q113" s="794">
        <v>222</v>
      </c>
      <c r="R113" s="794">
        <f>P113+Q113</f>
        <v>647</v>
      </c>
      <c r="S113" s="794">
        <f t="shared" ref="S113:U117" si="92">D113+G113+J113+M113+P113</f>
        <v>803</v>
      </c>
      <c r="T113" s="794">
        <f t="shared" si="92"/>
        <v>471</v>
      </c>
      <c r="U113" s="794">
        <f t="shared" si="92"/>
        <v>1274</v>
      </c>
      <c r="V113" s="401" t="str">
        <f t="shared" si="88"/>
        <v>TRUE</v>
      </c>
      <c r="W113" s="401" t="str">
        <f t="shared" si="89"/>
        <v>TRUE</v>
      </c>
      <c r="X113" s="401" t="str">
        <f t="shared" si="90"/>
        <v>TRUE</v>
      </c>
      <c r="Z113" s="161">
        <f>Death!Y111</f>
        <v>803</v>
      </c>
      <c r="AA113" s="161">
        <f>Death!Z111</f>
        <v>471</v>
      </c>
      <c r="AB113" s="161">
        <f>Death!AA111</f>
        <v>1274</v>
      </c>
    </row>
    <row r="114" spans="1:28" ht="15" customHeight="1">
      <c r="A114" s="10">
        <v>2</v>
      </c>
      <c r="B114" s="414">
        <v>78</v>
      </c>
      <c r="C114" s="85" t="s">
        <v>467</v>
      </c>
      <c r="D114" s="794"/>
      <c r="E114" s="794"/>
      <c r="F114" s="794">
        <f>D114+E114</f>
        <v>0</v>
      </c>
      <c r="G114" s="794"/>
      <c r="H114" s="794"/>
      <c r="I114" s="794">
        <f>G114+H114</f>
        <v>0</v>
      </c>
      <c r="J114" s="794">
        <v>167</v>
      </c>
      <c r="K114" s="794">
        <v>104</v>
      </c>
      <c r="L114" s="794">
        <f>J114+K114</f>
        <v>271</v>
      </c>
      <c r="M114" s="794"/>
      <c r="N114" s="794"/>
      <c r="O114" s="794">
        <f>M114+N114</f>
        <v>0</v>
      </c>
      <c r="P114" s="794">
        <v>266</v>
      </c>
      <c r="Q114" s="794">
        <v>217</v>
      </c>
      <c r="R114" s="794">
        <f>P114+Q114</f>
        <v>483</v>
      </c>
      <c r="S114" s="794">
        <f t="shared" si="92"/>
        <v>433</v>
      </c>
      <c r="T114" s="794">
        <f t="shared" si="92"/>
        <v>321</v>
      </c>
      <c r="U114" s="794">
        <f t="shared" si="92"/>
        <v>754</v>
      </c>
      <c r="V114" s="401" t="str">
        <f t="shared" si="88"/>
        <v>TRUE</v>
      </c>
      <c r="W114" s="401" t="str">
        <f t="shared" si="89"/>
        <v>TRUE</v>
      </c>
      <c r="X114" s="401" t="str">
        <f t="shared" si="90"/>
        <v>TRUE</v>
      </c>
      <c r="Z114" s="161">
        <f>Death!Y112</f>
        <v>433</v>
      </c>
      <c r="AA114" s="161">
        <f>Death!Z112</f>
        <v>321</v>
      </c>
      <c r="AB114" s="161">
        <f>Death!AA112</f>
        <v>754</v>
      </c>
    </row>
    <row r="115" spans="1:28" ht="15" customHeight="1">
      <c r="A115" s="10">
        <v>3</v>
      </c>
      <c r="B115" s="414">
        <v>79</v>
      </c>
      <c r="C115" s="85" t="s">
        <v>802</v>
      </c>
      <c r="D115" s="794"/>
      <c r="E115" s="794"/>
      <c r="F115" s="794">
        <f>D115+E115</f>
        <v>0</v>
      </c>
      <c r="G115" s="794"/>
      <c r="H115" s="794"/>
      <c r="I115" s="794">
        <f>G115+H115</f>
        <v>0</v>
      </c>
      <c r="J115" s="794">
        <v>338</v>
      </c>
      <c r="K115" s="794">
        <v>251</v>
      </c>
      <c r="L115" s="794">
        <f>J115+K115</f>
        <v>589</v>
      </c>
      <c r="M115" s="794"/>
      <c r="N115" s="794"/>
      <c r="O115" s="794">
        <f>M115+N115</f>
        <v>0</v>
      </c>
      <c r="P115" s="794">
        <v>351</v>
      </c>
      <c r="Q115" s="794">
        <v>259</v>
      </c>
      <c r="R115" s="794">
        <f>P115+Q115</f>
        <v>610</v>
      </c>
      <c r="S115" s="794">
        <f t="shared" si="92"/>
        <v>689</v>
      </c>
      <c r="T115" s="794">
        <f t="shared" si="92"/>
        <v>510</v>
      </c>
      <c r="U115" s="794">
        <f t="shared" si="92"/>
        <v>1199</v>
      </c>
      <c r="V115" s="401" t="str">
        <f t="shared" si="88"/>
        <v>TRUE</v>
      </c>
      <c r="W115" s="401" t="str">
        <f t="shared" si="89"/>
        <v>TRUE</v>
      </c>
      <c r="X115" s="401" t="str">
        <f t="shared" si="90"/>
        <v>TRUE</v>
      </c>
      <c r="Z115" s="161">
        <f>Death!Y113</f>
        <v>689</v>
      </c>
      <c r="AA115" s="161">
        <f>Death!Z113</f>
        <v>510</v>
      </c>
      <c r="AB115" s="161">
        <f>Death!AA113</f>
        <v>1199</v>
      </c>
    </row>
    <row r="116" spans="1:28" ht="15" customHeight="1">
      <c r="A116" s="10">
        <v>4</v>
      </c>
      <c r="B116" s="414">
        <v>80</v>
      </c>
      <c r="C116" s="592" t="s">
        <v>469</v>
      </c>
      <c r="D116" s="794"/>
      <c r="E116" s="794"/>
      <c r="F116" s="794">
        <f>D116+E116</f>
        <v>0</v>
      </c>
      <c r="G116" s="794"/>
      <c r="H116" s="794"/>
      <c r="I116" s="794">
        <f>G116+H116</f>
        <v>0</v>
      </c>
      <c r="J116" s="794">
        <v>322</v>
      </c>
      <c r="K116" s="794">
        <v>204</v>
      </c>
      <c r="L116" s="794">
        <f>J116+K116</f>
        <v>526</v>
      </c>
      <c r="M116" s="794"/>
      <c r="N116" s="794"/>
      <c r="O116" s="794">
        <f>M116+N116</f>
        <v>0</v>
      </c>
      <c r="P116" s="794">
        <v>556</v>
      </c>
      <c r="Q116" s="794">
        <v>387</v>
      </c>
      <c r="R116" s="794">
        <f>P116+Q116</f>
        <v>943</v>
      </c>
      <c r="S116" s="794">
        <f t="shared" si="92"/>
        <v>878</v>
      </c>
      <c r="T116" s="794">
        <f t="shared" si="92"/>
        <v>591</v>
      </c>
      <c r="U116" s="794">
        <f t="shared" si="92"/>
        <v>1469</v>
      </c>
      <c r="V116" s="401" t="str">
        <f t="shared" si="88"/>
        <v>TRUE</v>
      </c>
      <c r="W116" s="401" t="str">
        <f t="shared" si="89"/>
        <v>TRUE</v>
      </c>
      <c r="X116" s="401" t="str">
        <f t="shared" si="90"/>
        <v>TRUE</v>
      </c>
      <c r="Z116" s="161">
        <f>Death!Y114</f>
        <v>878</v>
      </c>
      <c r="AA116" s="161">
        <f>Death!Z114</f>
        <v>591</v>
      </c>
      <c r="AB116" s="161">
        <f>Death!AA114</f>
        <v>1469</v>
      </c>
    </row>
    <row r="117" spans="1:28" ht="15" customHeight="1">
      <c r="A117" s="10">
        <v>5</v>
      </c>
      <c r="B117" s="414">
        <v>81</v>
      </c>
      <c r="C117" s="592" t="s">
        <v>468</v>
      </c>
      <c r="D117" s="794"/>
      <c r="E117" s="794"/>
      <c r="F117" s="794">
        <f>D117+E117</f>
        <v>0</v>
      </c>
      <c r="G117" s="794"/>
      <c r="H117" s="794"/>
      <c r="I117" s="794">
        <f>G117+H117</f>
        <v>0</v>
      </c>
      <c r="J117" s="794">
        <v>299</v>
      </c>
      <c r="K117" s="794">
        <v>204</v>
      </c>
      <c r="L117" s="794">
        <f>J117+K117</f>
        <v>503</v>
      </c>
      <c r="M117" s="794"/>
      <c r="N117" s="794"/>
      <c r="O117" s="794">
        <f>M117+N117</f>
        <v>0</v>
      </c>
      <c r="P117" s="794">
        <v>371</v>
      </c>
      <c r="Q117" s="794">
        <v>196</v>
      </c>
      <c r="R117" s="794">
        <f>P117+Q117</f>
        <v>567</v>
      </c>
      <c r="S117" s="794">
        <f t="shared" si="92"/>
        <v>670</v>
      </c>
      <c r="T117" s="794">
        <f t="shared" si="92"/>
        <v>400</v>
      </c>
      <c r="U117" s="794">
        <f t="shared" si="92"/>
        <v>1070</v>
      </c>
      <c r="V117" s="401" t="str">
        <f t="shared" si="88"/>
        <v>TRUE</v>
      </c>
      <c r="W117" s="401" t="str">
        <f t="shared" si="89"/>
        <v>TRUE</v>
      </c>
      <c r="X117" s="401" t="str">
        <f t="shared" si="90"/>
        <v>TRUE</v>
      </c>
      <c r="Z117" s="161">
        <f>Death!Y115</f>
        <v>670</v>
      </c>
      <c r="AA117" s="161">
        <f>Death!Z115</f>
        <v>400</v>
      </c>
      <c r="AB117" s="161">
        <f>Death!AA115</f>
        <v>1070</v>
      </c>
    </row>
    <row r="118" spans="1:28" ht="15" customHeight="1">
      <c r="A118" s="10"/>
      <c r="B118" s="374"/>
      <c r="C118" s="412" t="s">
        <v>6</v>
      </c>
      <c r="D118" s="797">
        <f>SUM(D113:D117)</f>
        <v>0</v>
      </c>
      <c r="E118" s="797">
        <f t="shared" ref="E118:U118" si="93">SUM(E113:E117)</f>
        <v>0</v>
      </c>
      <c r="F118" s="797">
        <f t="shared" si="93"/>
        <v>0</v>
      </c>
      <c r="G118" s="797">
        <f t="shared" si="93"/>
        <v>0</v>
      </c>
      <c r="H118" s="797">
        <f t="shared" si="93"/>
        <v>0</v>
      </c>
      <c r="I118" s="797">
        <f t="shared" si="93"/>
        <v>0</v>
      </c>
      <c r="J118" s="797">
        <f t="shared" si="93"/>
        <v>1504</v>
      </c>
      <c r="K118" s="797">
        <f t="shared" si="93"/>
        <v>1012</v>
      </c>
      <c r="L118" s="797">
        <f t="shared" si="93"/>
        <v>2516</v>
      </c>
      <c r="M118" s="797">
        <f t="shared" si="93"/>
        <v>0</v>
      </c>
      <c r="N118" s="797">
        <f t="shared" si="93"/>
        <v>0</v>
      </c>
      <c r="O118" s="797">
        <f t="shared" si="93"/>
        <v>0</v>
      </c>
      <c r="P118" s="797">
        <f t="shared" si="93"/>
        <v>1969</v>
      </c>
      <c r="Q118" s="797">
        <f t="shared" si="93"/>
        <v>1281</v>
      </c>
      <c r="R118" s="797">
        <f t="shared" si="93"/>
        <v>3250</v>
      </c>
      <c r="S118" s="797">
        <f t="shared" si="93"/>
        <v>3473</v>
      </c>
      <c r="T118" s="797">
        <f t="shared" si="93"/>
        <v>2293</v>
      </c>
      <c r="U118" s="797">
        <f t="shared" si="93"/>
        <v>5766</v>
      </c>
      <c r="V118" s="401" t="str">
        <f t="shared" si="88"/>
        <v>TRUE</v>
      </c>
      <c r="W118" s="401" t="str">
        <f t="shared" si="89"/>
        <v>TRUE</v>
      </c>
      <c r="X118" s="401" t="str">
        <f t="shared" si="90"/>
        <v>TRUE</v>
      </c>
      <c r="Z118" s="161">
        <f>Death!Y116</f>
        <v>3473</v>
      </c>
      <c r="AA118" s="161">
        <f>Death!Z116</f>
        <v>2293</v>
      </c>
      <c r="AB118" s="161">
        <f>Death!AA116</f>
        <v>5766</v>
      </c>
    </row>
    <row r="119" spans="1:28" ht="15" customHeight="1">
      <c r="A119" s="10"/>
      <c r="B119" s="413" t="s">
        <v>781</v>
      </c>
      <c r="D119" s="1072"/>
      <c r="E119" s="976"/>
      <c r="F119" s="976"/>
      <c r="G119" s="976"/>
      <c r="H119" s="976"/>
      <c r="I119" s="976"/>
      <c r="J119" s="976"/>
      <c r="K119" s="976"/>
      <c r="L119" s="976"/>
      <c r="M119" s="976"/>
      <c r="N119" s="976"/>
      <c r="O119" s="976"/>
      <c r="P119" s="976"/>
      <c r="Q119" s="976"/>
      <c r="R119" s="976"/>
      <c r="S119" s="976"/>
      <c r="T119" s="976"/>
      <c r="U119" s="977"/>
      <c r="V119" s="401" t="str">
        <f t="shared" si="88"/>
        <v>TRUE</v>
      </c>
      <c r="W119" s="401" t="str">
        <f t="shared" si="89"/>
        <v>TRUE</v>
      </c>
      <c r="X119" s="401" t="str">
        <f t="shared" si="90"/>
        <v>TRUE</v>
      </c>
      <c r="Z119" s="161">
        <f>Death!Y117</f>
        <v>0</v>
      </c>
      <c r="AA119" s="161">
        <f>Death!Z117</f>
        <v>0</v>
      </c>
      <c r="AB119" s="161">
        <f>Death!AA117</f>
        <v>0</v>
      </c>
    </row>
    <row r="120" spans="1:28" ht="15" customHeight="1">
      <c r="A120" s="146">
        <v>1</v>
      </c>
      <c r="B120" s="414">
        <v>82</v>
      </c>
      <c r="C120" s="85" t="s">
        <v>440</v>
      </c>
      <c r="D120" s="794"/>
      <c r="E120" s="794"/>
      <c r="F120" s="794">
        <f t="shared" ref="F120:F123" si="94">D120+E120</f>
        <v>0</v>
      </c>
      <c r="G120" s="794"/>
      <c r="H120" s="794"/>
      <c r="I120" s="794">
        <f t="shared" ref="I120:I123" si="95">G120+H120</f>
        <v>0</v>
      </c>
      <c r="J120" s="794"/>
      <c r="K120" s="794"/>
      <c r="L120" s="794">
        <f t="shared" ref="L120:L123" si="96">J120+K120</f>
        <v>0</v>
      </c>
      <c r="M120" s="794"/>
      <c r="N120" s="794"/>
      <c r="O120" s="794">
        <f>+M120+N120</f>
        <v>0</v>
      </c>
      <c r="P120" s="794">
        <v>427</v>
      </c>
      <c r="Q120" s="794">
        <v>320</v>
      </c>
      <c r="R120" s="794">
        <f>+P120+Q120</f>
        <v>747</v>
      </c>
      <c r="S120" s="794">
        <f t="shared" ref="S120:U123" si="97">D120+G120+J120+M120+P120</f>
        <v>427</v>
      </c>
      <c r="T120" s="794">
        <f t="shared" si="97"/>
        <v>320</v>
      </c>
      <c r="U120" s="794">
        <f t="shared" si="97"/>
        <v>747</v>
      </c>
      <c r="V120" s="401" t="str">
        <f t="shared" si="88"/>
        <v>TRUE</v>
      </c>
      <c r="W120" s="401" t="str">
        <f t="shared" si="89"/>
        <v>TRUE</v>
      </c>
      <c r="X120" s="401" t="str">
        <f t="shared" si="90"/>
        <v>TRUE</v>
      </c>
      <c r="Z120" s="161">
        <f>Death!Y118</f>
        <v>427</v>
      </c>
      <c r="AA120" s="161">
        <f>Death!Z118</f>
        <v>320</v>
      </c>
      <c r="AB120" s="161">
        <f>Death!AA118</f>
        <v>747</v>
      </c>
    </row>
    <row r="121" spans="1:28" ht="15" customHeight="1">
      <c r="A121" s="10">
        <v>2</v>
      </c>
      <c r="B121" s="414">
        <v>83</v>
      </c>
      <c r="C121" s="85" t="s">
        <v>443</v>
      </c>
      <c r="D121" s="794">
        <v>1</v>
      </c>
      <c r="E121" s="794"/>
      <c r="F121" s="794">
        <f t="shared" si="94"/>
        <v>1</v>
      </c>
      <c r="G121" s="794"/>
      <c r="H121" s="794"/>
      <c r="I121" s="794">
        <f t="shared" si="95"/>
        <v>0</v>
      </c>
      <c r="J121" s="794"/>
      <c r="K121" s="794"/>
      <c r="L121" s="794">
        <f t="shared" si="96"/>
        <v>0</v>
      </c>
      <c r="M121" s="794"/>
      <c r="N121" s="794"/>
      <c r="O121" s="794">
        <f>+M121+N121</f>
        <v>0</v>
      </c>
      <c r="P121" s="794">
        <v>757</v>
      </c>
      <c r="Q121" s="794">
        <v>482</v>
      </c>
      <c r="R121" s="794">
        <f>+P121+Q121</f>
        <v>1239</v>
      </c>
      <c r="S121" s="794">
        <f t="shared" si="97"/>
        <v>758</v>
      </c>
      <c r="T121" s="794">
        <f t="shared" si="97"/>
        <v>482</v>
      </c>
      <c r="U121" s="794">
        <f t="shared" si="97"/>
        <v>1240</v>
      </c>
      <c r="V121" s="401" t="str">
        <f t="shared" si="88"/>
        <v>TRUE</v>
      </c>
      <c r="W121" s="401" t="str">
        <f t="shared" si="89"/>
        <v>TRUE</v>
      </c>
      <c r="X121" s="401" t="str">
        <f t="shared" si="90"/>
        <v>TRUE</v>
      </c>
      <c r="Z121" s="161">
        <f>Death!Y119</f>
        <v>758</v>
      </c>
      <c r="AA121" s="161">
        <f>Death!Z119</f>
        <v>482</v>
      </c>
      <c r="AB121" s="161">
        <f>Death!AA119</f>
        <v>1240</v>
      </c>
    </row>
    <row r="122" spans="1:28" ht="15" customHeight="1">
      <c r="A122" s="10">
        <v>3</v>
      </c>
      <c r="B122" s="414">
        <v>84</v>
      </c>
      <c r="C122" s="85" t="s">
        <v>442</v>
      </c>
      <c r="D122" s="794"/>
      <c r="E122" s="794"/>
      <c r="F122" s="794">
        <f t="shared" si="94"/>
        <v>0</v>
      </c>
      <c r="G122" s="794"/>
      <c r="H122" s="794"/>
      <c r="I122" s="794">
        <f t="shared" si="95"/>
        <v>0</v>
      </c>
      <c r="J122" s="794"/>
      <c r="K122" s="794"/>
      <c r="L122" s="794">
        <f t="shared" si="96"/>
        <v>0</v>
      </c>
      <c r="M122" s="794"/>
      <c r="N122" s="794"/>
      <c r="O122" s="794">
        <f>+M122+N122</f>
        <v>0</v>
      </c>
      <c r="P122" s="794">
        <v>747</v>
      </c>
      <c r="Q122" s="794">
        <v>571</v>
      </c>
      <c r="R122" s="794">
        <f>+P122+Q122</f>
        <v>1318</v>
      </c>
      <c r="S122" s="794">
        <f t="shared" si="97"/>
        <v>747</v>
      </c>
      <c r="T122" s="794">
        <f t="shared" si="97"/>
        <v>571</v>
      </c>
      <c r="U122" s="794">
        <f t="shared" si="97"/>
        <v>1318</v>
      </c>
      <c r="V122" s="401" t="str">
        <f t="shared" si="88"/>
        <v>TRUE</v>
      </c>
      <c r="W122" s="401" t="str">
        <f t="shared" si="89"/>
        <v>TRUE</v>
      </c>
      <c r="X122" s="401" t="str">
        <f t="shared" si="90"/>
        <v>TRUE</v>
      </c>
      <c r="Z122" s="161">
        <f>Death!Y120</f>
        <v>747</v>
      </c>
      <c r="AA122" s="161">
        <f>Death!Z120</f>
        <v>571</v>
      </c>
      <c r="AB122" s="161">
        <f>Death!AA120</f>
        <v>1318</v>
      </c>
    </row>
    <row r="123" spans="1:28" ht="15" customHeight="1">
      <c r="A123" s="10">
        <v>4</v>
      </c>
      <c r="B123" s="414">
        <v>85</v>
      </c>
      <c r="C123" s="85" t="s">
        <v>441</v>
      </c>
      <c r="D123" s="794"/>
      <c r="E123" s="794"/>
      <c r="F123" s="794">
        <f t="shared" si="94"/>
        <v>0</v>
      </c>
      <c r="G123" s="794">
        <v>17</v>
      </c>
      <c r="H123" s="794">
        <v>9</v>
      </c>
      <c r="I123" s="794">
        <f t="shared" si="95"/>
        <v>26</v>
      </c>
      <c r="J123" s="794"/>
      <c r="K123" s="794"/>
      <c r="L123" s="794">
        <f t="shared" si="96"/>
        <v>0</v>
      </c>
      <c r="M123" s="794"/>
      <c r="N123" s="794"/>
      <c r="O123" s="794">
        <f>+M123+N123</f>
        <v>0</v>
      </c>
      <c r="P123" s="794">
        <v>691</v>
      </c>
      <c r="Q123" s="794">
        <v>421</v>
      </c>
      <c r="R123" s="794">
        <f>+P123+Q123</f>
        <v>1112</v>
      </c>
      <c r="S123" s="794">
        <f t="shared" si="97"/>
        <v>708</v>
      </c>
      <c r="T123" s="794">
        <f t="shared" si="97"/>
        <v>430</v>
      </c>
      <c r="U123" s="794">
        <f t="shared" si="97"/>
        <v>1138</v>
      </c>
      <c r="V123" s="401" t="str">
        <f t="shared" si="88"/>
        <v>TRUE</v>
      </c>
      <c r="W123" s="401" t="str">
        <f t="shared" si="89"/>
        <v>TRUE</v>
      </c>
      <c r="X123" s="401" t="str">
        <f t="shared" si="90"/>
        <v>TRUE</v>
      </c>
      <c r="Z123" s="161">
        <f>Death!Y121</f>
        <v>708</v>
      </c>
      <c r="AA123" s="161">
        <f>Death!Z121</f>
        <v>430</v>
      </c>
      <c r="AB123" s="161">
        <f>Death!AA121</f>
        <v>1138</v>
      </c>
    </row>
    <row r="124" spans="1:28" ht="15" customHeight="1">
      <c r="A124" s="10"/>
      <c r="B124" s="374"/>
      <c r="C124" s="412" t="s">
        <v>6</v>
      </c>
      <c r="D124" s="797">
        <f t="shared" ref="D124:R124" si="98">SUM(D120:D123)</f>
        <v>1</v>
      </c>
      <c r="E124" s="797">
        <f t="shared" si="98"/>
        <v>0</v>
      </c>
      <c r="F124" s="797">
        <f t="shared" si="98"/>
        <v>1</v>
      </c>
      <c r="G124" s="797">
        <f t="shared" si="98"/>
        <v>17</v>
      </c>
      <c r="H124" s="797">
        <f t="shared" si="98"/>
        <v>9</v>
      </c>
      <c r="I124" s="797">
        <f t="shared" si="98"/>
        <v>26</v>
      </c>
      <c r="J124" s="797">
        <f t="shared" si="98"/>
        <v>0</v>
      </c>
      <c r="K124" s="797">
        <f t="shared" si="98"/>
        <v>0</v>
      </c>
      <c r="L124" s="797">
        <f t="shared" si="98"/>
        <v>0</v>
      </c>
      <c r="M124" s="797">
        <f t="shared" si="98"/>
        <v>0</v>
      </c>
      <c r="N124" s="797">
        <f t="shared" si="98"/>
        <v>0</v>
      </c>
      <c r="O124" s="797">
        <f t="shared" si="98"/>
        <v>0</v>
      </c>
      <c r="P124" s="797">
        <f t="shared" si="98"/>
        <v>2622</v>
      </c>
      <c r="Q124" s="797">
        <f t="shared" si="98"/>
        <v>1794</v>
      </c>
      <c r="R124" s="797">
        <f t="shared" si="98"/>
        <v>4416</v>
      </c>
      <c r="S124" s="797">
        <f>SUM(S120:S123)</f>
        <v>2640</v>
      </c>
      <c r="T124" s="797">
        <f>SUM(T120:T123)</f>
        <v>1803</v>
      </c>
      <c r="U124" s="797">
        <f>SUM(U120:U123)</f>
        <v>4443</v>
      </c>
      <c r="V124" s="401" t="str">
        <f t="shared" si="88"/>
        <v>TRUE</v>
      </c>
      <c r="W124" s="401" t="str">
        <f t="shared" si="89"/>
        <v>TRUE</v>
      </c>
      <c r="X124" s="401" t="str">
        <f t="shared" si="90"/>
        <v>TRUE</v>
      </c>
      <c r="Z124" s="161">
        <f>Death!Y122</f>
        <v>2640</v>
      </c>
      <c r="AA124" s="161">
        <f>Death!Z122</f>
        <v>1803</v>
      </c>
      <c r="AB124" s="161">
        <f>Death!AA122</f>
        <v>4443</v>
      </c>
    </row>
    <row r="125" spans="1:28" ht="15" customHeight="1">
      <c r="A125" s="10"/>
      <c r="B125" s="410" t="s">
        <v>72</v>
      </c>
      <c r="C125" s="408"/>
      <c r="D125" s="976"/>
      <c r="E125" s="976"/>
      <c r="F125" s="976"/>
      <c r="G125" s="976"/>
      <c r="H125" s="976"/>
      <c r="I125" s="976"/>
      <c r="J125" s="976"/>
      <c r="K125" s="976"/>
      <c r="L125" s="976"/>
      <c r="M125" s="976"/>
      <c r="N125" s="976"/>
      <c r="O125" s="976"/>
      <c r="P125" s="976"/>
      <c r="Q125" s="976"/>
      <c r="R125" s="976"/>
      <c r="S125" s="976"/>
      <c r="T125" s="976"/>
      <c r="U125" s="977"/>
      <c r="V125" s="401" t="str">
        <f t="shared" si="88"/>
        <v>TRUE</v>
      </c>
      <c r="W125" s="401" t="str">
        <f t="shared" si="89"/>
        <v>TRUE</v>
      </c>
      <c r="X125" s="401" t="str">
        <f t="shared" si="90"/>
        <v>TRUE</v>
      </c>
      <c r="Z125" s="161">
        <f>Death!Y123</f>
        <v>0</v>
      </c>
      <c r="AA125" s="161">
        <f>Death!Z123</f>
        <v>0</v>
      </c>
      <c r="AB125" s="161">
        <f>Death!AA123</f>
        <v>0</v>
      </c>
    </row>
    <row r="126" spans="1:28" ht="15" customHeight="1">
      <c r="A126" s="10">
        <v>1</v>
      </c>
      <c r="B126" s="414">
        <v>86</v>
      </c>
      <c r="C126" s="85" t="s">
        <v>131</v>
      </c>
      <c r="D126" s="794">
        <v>5</v>
      </c>
      <c r="E126" s="794">
        <v>0</v>
      </c>
      <c r="F126" s="794">
        <f>+D126+E126</f>
        <v>5</v>
      </c>
      <c r="G126" s="794">
        <v>13</v>
      </c>
      <c r="H126" s="794">
        <v>6</v>
      </c>
      <c r="I126" s="794">
        <f>+G126+H126</f>
        <v>19</v>
      </c>
      <c r="J126" s="794"/>
      <c r="K126" s="794"/>
      <c r="L126" s="794">
        <f>+J126+K126</f>
        <v>0</v>
      </c>
      <c r="M126" s="794"/>
      <c r="N126" s="794"/>
      <c r="O126" s="794">
        <f>+M126+N126</f>
        <v>0</v>
      </c>
      <c r="P126" s="794">
        <v>430</v>
      </c>
      <c r="Q126" s="794">
        <v>355</v>
      </c>
      <c r="R126" s="794">
        <f>+P126+Q126</f>
        <v>785</v>
      </c>
      <c r="S126" s="794">
        <f t="shared" ref="S126:T128" si="99">D126+G126+J126+M126+P126</f>
        <v>448</v>
      </c>
      <c r="T126" s="794">
        <f t="shared" si="99"/>
        <v>361</v>
      </c>
      <c r="U126" s="794">
        <f>S126+T126</f>
        <v>809</v>
      </c>
      <c r="V126" s="401" t="str">
        <f t="shared" si="88"/>
        <v>TRUE</v>
      </c>
      <c r="W126" s="401" t="str">
        <f t="shared" si="89"/>
        <v>TRUE</v>
      </c>
      <c r="X126" s="401" t="str">
        <f t="shared" si="90"/>
        <v>TRUE</v>
      </c>
      <c r="Z126" s="161">
        <f>Death!Y124</f>
        <v>448</v>
      </c>
      <c r="AA126" s="161">
        <f>Death!Z124</f>
        <v>361</v>
      </c>
      <c r="AB126" s="161">
        <f>Death!AA124</f>
        <v>809</v>
      </c>
    </row>
    <row r="127" spans="1:28" ht="15" customHeight="1">
      <c r="A127" s="10">
        <v>2</v>
      </c>
      <c r="B127" s="414">
        <v>87</v>
      </c>
      <c r="C127" s="85" t="s">
        <v>132</v>
      </c>
      <c r="D127" s="794">
        <v>1</v>
      </c>
      <c r="E127" s="794">
        <v>0</v>
      </c>
      <c r="F127" s="794">
        <f>+D127+E127</f>
        <v>1</v>
      </c>
      <c r="G127" s="794">
        <v>242</v>
      </c>
      <c r="H127" s="794">
        <v>152</v>
      </c>
      <c r="I127" s="794">
        <f>+G127+H127</f>
        <v>394</v>
      </c>
      <c r="J127" s="794"/>
      <c r="K127" s="794"/>
      <c r="L127" s="794">
        <f>+J127+K127</f>
        <v>0</v>
      </c>
      <c r="M127" s="794"/>
      <c r="N127" s="794"/>
      <c r="O127" s="794">
        <f>+M127+N127</f>
        <v>0</v>
      </c>
      <c r="P127" s="794">
        <v>823</v>
      </c>
      <c r="Q127" s="794">
        <v>651</v>
      </c>
      <c r="R127" s="794">
        <f>+P127+Q127</f>
        <v>1474</v>
      </c>
      <c r="S127" s="794">
        <f t="shared" si="99"/>
        <v>1066</v>
      </c>
      <c r="T127" s="794">
        <f t="shared" si="99"/>
        <v>803</v>
      </c>
      <c r="U127" s="794">
        <f>S127+T127</f>
        <v>1869</v>
      </c>
      <c r="V127" s="401" t="str">
        <f t="shared" si="88"/>
        <v>TRUE</v>
      </c>
      <c r="W127" s="401" t="str">
        <f t="shared" si="89"/>
        <v>TRUE</v>
      </c>
      <c r="X127" s="401" t="str">
        <f t="shared" si="90"/>
        <v>TRUE</v>
      </c>
      <c r="Z127" s="161">
        <f>Death!Y125</f>
        <v>1066</v>
      </c>
      <c r="AA127" s="161">
        <f>Death!Z125</f>
        <v>803</v>
      </c>
      <c r="AB127" s="161">
        <f>Death!AA125</f>
        <v>1869</v>
      </c>
    </row>
    <row r="128" spans="1:28" ht="15" customHeight="1">
      <c r="A128" s="10">
        <v>3</v>
      </c>
      <c r="B128" s="414">
        <v>88</v>
      </c>
      <c r="C128" s="85" t="s">
        <v>133</v>
      </c>
      <c r="D128" s="794">
        <v>0</v>
      </c>
      <c r="E128" s="794">
        <v>0</v>
      </c>
      <c r="F128" s="794">
        <f>+D128+E128</f>
        <v>0</v>
      </c>
      <c r="G128" s="794">
        <v>0</v>
      </c>
      <c r="H128" s="794">
        <v>0</v>
      </c>
      <c r="I128" s="794">
        <f>+G128+H128</f>
        <v>0</v>
      </c>
      <c r="J128" s="794"/>
      <c r="K128" s="794"/>
      <c r="L128" s="794">
        <f>+J128+K128</f>
        <v>0</v>
      </c>
      <c r="M128" s="794"/>
      <c r="N128" s="794"/>
      <c r="O128" s="794">
        <f>+M128+N128</f>
        <v>0</v>
      </c>
      <c r="P128" s="794">
        <v>360</v>
      </c>
      <c r="Q128" s="794">
        <v>314</v>
      </c>
      <c r="R128" s="794">
        <f>+P128+Q128</f>
        <v>674</v>
      </c>
      <c r="S128" s="794">
        <f t="shared" si="99"/>
        <v>360</v>
      </c>
      <c r="T128" s="794">
        <f t="shared" si="99"/>
        <v>314</v>
      </c>
      <c r="U128" s="794">
        <f>S128+T128</f>
        <v>674</v>
      </c>
      <c r="V128" s="401" t="str">
        <f t="shared" si="88"/>
        <v>TRUE</v>
      </c>
      <c r="W128" s="401" t="str">
        <f t="shared" si="89"/>
        <v>TRUE</v>
      </c>
      <c r="X128" s="401" t="str">
        <f t="shared" si="90"/>
        <v>TRUE</v>
      </c>
      <c r="Z128" s="161">
        <f>Death!Y126</f>
        <v>360</v>
      </c>
      <c r="AA128" s="161">
        <f>Death!Z126</f>
        <v>314</v>
      </c>
      <c r="AB128" s="161">
        <f>Death!AA126</f>
        <v>674</v>
      </c>
    </row>
    <row r="129" spans="1:28" ht="15" customHeight="1">
      <c r="A129" s="10"/>
      <c r="B129" s="374"/>
      <c r="C129" s="412" t="s">
        <v>6</v>
      </c>
      <c r="D129" s="797">
        <f>SUM(D126:D128)</f>
        <v>6</v>
      </c>
      <c r="E129" s="797">
        <f t="shared" ref="E129:R129" si="100">SUM(E126:E128)</f>
        <v>0</v>
      </c>
      <c r="F129" s="797">
        <f t="shared" si="100"/>
        <v>6</v>
      </c>
      <c r="G129" s="797">
        <f t="shared" si="100"/>
        <v>255</v>
      </c>
      <c r="H129" s="797">
        <f t="shared" si="100"/>
        <v>158</v>
      </c>
      <c r="I129" s="797">
        <f t="shared" si="100"/>
        <v>413</v>
      </c>
      <c r="J129" s="797">
        <f t="shared" si="100"/>
        <v>0</v>
      </c>
      <c r="K129" s="797">
        <f t="shared" si="100"/>
        <v>0</v>
      </c>
      <c r="L129" s="797">
        <f t="shared" si="100"/>
        <v>0</v>
      </c>
      <c r="M129" s="797">
        <f t="shared" si="100"/>
        <v>0</v>
      </c>
      <c r="N129" s="797">
        <f t="shared" si="100"/>
        <v>0</v>
      </c>
      <c r="O129" s="797">
        <f t="shared" si="100"/>
        <v>0</v>
      </c>
      <c r="P129" s="797">
        <f t="shared" si="100"/>
        <v>1613</v>
      </c>
      <c r="Q129" s="797">
        <f t="shared" si="100"/>
        <v>1320</v>
      </c>
      <c r="R129" s="797">
        <f t="shared" si="100"/>
        <v>2933</v>
      </c>
      <c r="S129" s="797">
        <f>SUM(S126:S128)</f>
        <v>1874</v>
      </c>
      <c r="T129" s="797">
        <f>SUM(T126:T128)</f>
        <v>1478</v>
      </c>
      <c r="U129" s="797">
        <f>SUM(U126:U128)</f>
        <v>3352</v>
      </c>
      <c r="V129" s="401" t="str">
        <f t="shared" si="88"/>
        <v>TRUE</v>
      </c>
      <c r="W129" s="401" t="str">
        <f t="shared" si="89"/>
        <v>TRUE</v>
      </c>
      <c r="X129" s="401" t="str">
        <f t="shared" si="90"/>
        <v>TRUE</v>
      </c>
      <c r="Z129" s="161">
        <f>Death!Y127</f>
        <v>1874</v>
      </c>
      <c r="AA129" s="161">
        <f>Death!Z127</f>
        <v>1478</v>
      </c>
      <c r="AB129" s="161">
        <f>Death!AA127</f>
        <v>3352</v>
      </c>
    </row>
    <row r="130" spans="1:28" ht="15" customHeight="1">
      <c r="A130" s="10"/>
      <c r="B130" s="413" t="s">
        <v>74</v>
      </c>
      <c r="D130" s="976"/>
      <c r="E130" s="976"/>
      <c r="F130" s="976"/>
      <c r="G130" s="976"/>
      <c r="H130" s="976"/>
      <c r="I130" s="976"/>
      <c r="J130" s="976"/>
      <c r="K130" s="976"/>
      <c r="L130" s="976"/>
      <c r="M130" s="976"/>
      <c r="N130" s="976"/>
      <c r="O130" s="976"/>
      <c r="P130" s="976"/>
      <c r="Q130" s="976"/>
      <c r="R130" s="976"/>
      <c r="S130" s="976"/>
      <c r="T130" s="976"/>
      <c r="U130" s="977"/>
      <c r="V130" s="401" t="str">
        <f t="shared" si="88"/>
        <v>TRUE</v>
      </c>
      <c r="W130" s="401" t="str">
        <f t="shared" si="89"/>
        <v>TRUE</v>
      </c>
      <c r="X130" s="401" t="str">
        <f t="shared" si="90"/>
        <v>TRUE</v>
      </c>
      <c r="Z130" s="161">
        <f>Death!Y128</f>
        <v>0</v>
      </c>
      <c r="AA130" s="161">
        <f>Death!Z128</f>
        <v>0</v>
      </c>
      <c r="AB130" s="161">
        <f>Death!AA128</f>
        <v>0</v>
      </c>
    </row>
    <row r="131" spans="1:28" ht="15" customHeight="1">
      <c r="A131" s="10">
        <v>1</v>
      </c>
      <c r="B131" s="414">
        <v>89</v>
      </c>
      <c r="C131" s="143" t="s">
        <v>457</v>
      </c>
      <c r="D131" s="808"/>
      <c r="E131" s="808"/>
      <c r="F131" s="794">
        <f>+D131+E131</f>
        <v>0</v>
      </c>
      <c r="G131" s="808">
        <v>103</v>
      </c>
      <c r="H131" s="808">
        <v>59</v>
      </c>
      <c r="I131" s="794">
        <f>+G131+H131</f>
        <v>162</v>
      </c>
      <c r="J131" s="808"/>
      <c r="K131" s="808"/>
      <c r="L131" s="794">
        <f>+J131+K131</f>
        <v>0</v>
      </c>
      <c r="M131" s="808"/>
      <c r="N131" s="808"/>
      <c r="O131" s="794">
        <f>+M131+N131</f>
        <v>0</v>
      </c>
      <c r="P131" s="808">
        <v>442</v>
      </c>
      <c r="Q131" s="808">
        <v>313</v>
      </c>
      <c r="R131" s="794">
        <f>+P131+Q131</f>
        <v>755</v>
      </c>
      <c r="S131" s="794">
        <f t="shared" ref="S131:T136" si="101">D131+G131+J131+M131+P131</f>
        <v>545</v>
      </c>
      <c r="T131" s="794">
        <f t="shared" si="101"/>
        <v>372</v>
      </c>
      <c r="U131" s="794">
        <f t="shared" ref="U131:U136" si="102">S131+T131</f>
        <v>917</v>
      </c>
      <c r="V131" s="401" t="str">
        <f t="shared" si="88"/>
        <v>TRUE</v>
      </c>
      <c r="W131" s="401" t="str">
        <f t="shared" si="89"/>
        <v>TRUE</v>
      </c>
      <c r="X131" s="401" t="str">
        <f t="shared" si="90"/>
        <v>TRUE</v>
      </c>
      <c r="Z131" s="161">
        <f>Death!Y129</f>
        <v>545</v>
      </c>
      <c r="AA131" s="161">
        <f>Death!Z129</f>
        <v>372</v>
      </c>
      <c r="AB131" s="161">
        <f>Death!AA129</f>
        <v>917</v>
      </c>
    </row>
    <row r="132" spans="1:28" ht="15" customHeight="1">
      <c r="A132" s="10">
        <v>2</v>
      </c>
      <c r="B132" s="414">
        <v>90</v>
      </c>
      <c r="C132" s="143" t="s">
        <v>458</v>
      </c>
      <c r="D132" s="808"/>
      <c r="E132" s="808"/>
      <c r="F132" s="794">
        <f t="shared" ref="F132:F136" si="103">+D132+E132</f>
        <v>0</v>
      </c>
      <c r="G132" s="808">
        <v>52</v>
      </c>
      <c r="H132" s="808">
        <v>35</v>
      </c>
      <c r="I132" s="794">
        <f t="shared" ref="I132:I136" si="104">+G132+H132</f>
        <v>87</v>
      </c>
      <c r="J132" s="808"/>
      <c r="K132" s="808"/>
      <c r="L132" s="794">
        <f t="shared" ref="L132:L136" si="105">+J132+K132</f>
        <v>0</v>
      </c>
      <c r="M132" s="808"/>
      <c r="N132" s="808"/>
      <c r="O132" s="794">
        <f t="shared" ref="O132:O136" si="106">+M132+N132</f>
        <v>0</v>
      </c>
      <c r="P132" s="808">
        <v>662</v>
      </c>
      <c r="Q132" s="808">
        <v>469</v>
      </c>
      <c r="R132" s="794">
        <f t="shared" ref="R132:R136" si="107">+P132+Q132</f>
        <v>1131</v>
      </c>
      <c r="S132" s="794">
        <f t="shared" si="101"/>
        <v>714</v>
      </c>
      <c r="T132" s="794">
        <f t="shared" si="101"/>
        <v>504</v>
      </c>
      <c r="U132" s="794">
        <f t="shared" si="102"/>
        <v>1218</v>
      </c>
      <c r="V132" s="401" t="str">
        <f t="shared" si="88"/>
        <v>TRUE</v>
      </c>
      <c r="W132" s="401" t="str">
        <f t="shared" si="89"/>
        <v>TRUE</v>
      </c>
      <c r="X132" s="401" t="str">
        <f t="shared" si="90"/>
        <v>TRUE</v>
      </c>
      <c r="Z132" s="161">
        <f>Death!Y130</f>
        <v>714</v>
      </c>
      <c r="AA132" s="161">
        <f>Death!Z130</f>
        <v>504</v>
      </c>
      <c r="AB132" s="161">
        <f>Death!AA130</f>
        <v>1218</v>
      </c>
    </row>
    <row r="133" spans="1:28" ht="15" customHeight="1">
      <c r="A133" s="10">
        <v>3</v>
      </c>
      <c r="B133" s="414">
        <v>91</v>
      </c>
      <c r="C133" s="143" t="s">
        <v>459</v>
      </c>
      <c r="D133" s="808"/>
      <c r="E133" s="808"/>
      <c r="F133" s="794">
        <f t="shared" si="103"/>
        <v>0</v>
      </c>
      <c r="G133" s="808">
        <v>0</v>
      </c>
      <c r="H133" s="808">
        <v>0</v>
      </c>
      <c r="I133" s="794">
        <f t="shared" si="104"/>
        <v>0</v>
      </c>
      <c r="J133" s="808"/>
      <c r="K133" s="808"/>
      <c r="L133" s="794">
        <f t="shared" si="105"/>
        <v>0</v>
      </c>
      <c r="M133" s="808"/>
      <c r="N133" s="808"/>
      <c r="O133" s="794">
        <f t="shared" si="106"/>
        <v>0</v>
      </c>
      <c r="P133" s="808">
        <v>746</v>
      </c>
      <c r="Q133" s="808">
        <v>528</v>
      </c>
      <c r="R133" s="794">
        <f t="shared" si="107"/>
        <v>1274</v>
      </c>
      <c r="S133" s="794">
        <f t="shared" si="101"/>
        <v>746</v>
      </c>
      <c r="T133" s="794">
        <f t="shared" si="101"/>
        <v>528</v>
      </c>
      <c r="U133" s="794">
        <f t="shared" si="102"/>
        <v>1274</v>
      </c>
      <c r="V133" s="401" t="str">
        <f t="shared" si="88"/>
        <v>TRUE</v>
      </c>
      <c r="W133" s="401" t="str">
        <f t="shared" si="89"/>
        <v>TRUE</v>
      </c>
      <c r="X133" s="401" t="str">
        <f t="shared" si="90"/>
        <v>TRUE</v>
      </c>
      <c r="Z133" s="161">
        <f>Death!Y131</f>
        <v>746</v>
      </c>
      <c r="AA133" s="161">
        <f>Death!Z131</f>
        <v>528</v>
      </c>
      <c r="AB133" s="161">
        <f>Death!AA131</f>
        <v>1274</v>
      </c>
    </row>
    <row r="134" spans="1:28" ht="15" customHeight="1">
      <c r="A134" s="10">
        <v>4</v>
      </c>
      <c r="B134" s="414">
        <v>92</v>
      </c>
      <c r="C134" s="143" t="s">
        <v>460</v>
      </c>
      <c r="D134" s="808"/>
      <c r="E134" s="808"/>
      <c r="F134" s="794">
        <f t="shared" si="103"/>
        <v>0</v>
      </c>
      <c r="G134" s="808">
        <v>0</v>
      </c>
      <c r="H134" s="808">
        <v>0</v>
      </c>
      <c r="I134" s="794">
        <f t="shared" si="104"/>
        <v>0</v>
      </c>
      <c r="J134" s="808"/>
      <c r="K134" s="808"/>
      <c r="L134" s="794">
        <f t="shared" si="105"/>
        <v>0</v>
      </c>
      <c r="M134" s="808"/>
      <c r="N134" s="808"/>
      <c r="O134" s="794">
        <f t="shared" si="106"/>
        <v>0</v>
      </c>
      <c r="P134" s="808">
        <v>486</v>
      </c>
      <c r="Q134" s="808">
        <v>329</v>
      </c>
      <c r="R134" s="794">
        <f t="shared" si="107"/>
        <v>815</v>
      </c>
      <c r="S134" s="794">
        <f t="shared" si="101"/>
        <v>486</v>
      </c>
      <c r="T134" s="794">
        <f t="shared" si="101"/>
        <v>329</v>
      </c>
      <c r="U134" s="794">
        <f t="shared" si="102"/>
        <v>815</v>
      </c>
      <c r="V134" s="401" t="str">
        <f t="shared" si="88"/>
        <v>TRUE</v>
      </c>
      <c r="W134" s="401" t="str">
        <f t="shared" si="89"/>
        <v>TRUE</v>
      </c>
      <c r="X134" s="401" t="str">
        <f t="shared" si="90"/>
        <v>TRUE</v>
      </c>
      <c r="Z134" s="161">
        <f>Death!Y132</f>
        <v>486</v>
      </c>
      <c r="AA134" s="161">
        <f>Death!Z132</f>
        <v>329</v>
      </c>
      <c r="AB134" s="161">
        <f>Death!AA132</f>
        <v>815</v>
      </c>
    </row>
    <row r="135" spans="1:28" ht="15" customHeight="1">
      <c r="A135" s="10">
        <v>5</v>
      </c>
      <c r="B135" s="414">
        <v>93</v>
      </c>
      <c r="C135" s="143" t="s">
        <v>461</v>
      </c>
      <c r="D135" s="808">
        <v>2</v>
      </c>
      <c r="E135" s="808">
        <v>1</v>
      </c>
      <c r="F135" s="794">
        <f t="shared" si="103"/>
        <v>3</v>
      </c>
      <c r="G135" s="808">
        <v>0</v>
      </c>
      <c r="H135" s="808">
        <v>0</v>
      </c>
      <c r="I135" s="794">
        <f t="shared" si="104"/>
        <v>0</v>
      </c>
      <c r="J135" s="808"/>
      <c r="K135" s="808"/>
      <c r="L135" s="794">
        <f t="shared" si="105"/>
        <v>0</v>
      </c>
      <c r="M135" s="808"/>
      <c r="N135" s="808"/>
      <c r="O135" s="794">
        <f t="shared" si="106"/>
        <v>0</v>
      </c>
      <c r="P135" s="808">
        <v>786</v>
      </c>
      <c r="Q135" s="808">
        <v>520</v>
      </c>
      <c r="R135" s="794">
        <f t="shared" si="107"/>
        <v>1306</v>
      </c>
      <c r="S135" s="794">
        <f t="shared" si="101"/>
        <v>788</v>
      </c>
      <c r="T135" s="794">
        <f t="shared" si="101"/>
        <v>521</v>
      </c>
      <c r="U135" s="794">
        <f t="shared" si="102"/>
        <v>1309</v>
      </c>
      <c r="V135" s="401" t="str">
        <f t="shared" si="88"/>
        <v>TRUE</v>
      </c>
      <c r="W135" s="401" t="str">
        <f t="shared" si="89"/>
        <v>TRUE</v>
      </c>
      <c r="X135" s="401" t="str">
        <f t="shared" si="90"/>
        <v>TRUE</v>
      </c>
      <c r="Z135" s="161">
        <f>Death!Y133</f>
        <v>788</v>
      </c>
      <c r="AA135" s="161">
        <f>Death!Z133</f>
        <v>521</v>
      </c>
      <c r="AB135" s="161">
        <f>Death!AA133</f>
        <v>1309</v>
      </c>
    </row>
    <row r="136" spans="1:28" ht="15" customHeight="1">
      <c r="A136" s="10">
        <v>6</v>
      </c>
      <c r="B136" s="414">
        <v>94</v>
      </c>
      <c r="C136" s="143" t="s">
        <v>462</v>
      </c>
      <c r="D136" s="808"/>
      <c r="E136" s="808"/>
      <c r="F136" s="794">
        <f t="shared" si="103"/>
        <v>0</v>
      </c>
      <c r="G136" s="808">
        <v>2</v>
      </c>
      <c r="H136" s="808">
        <v>6</v>
      </c>
      <c r="I136" s="794">
        <f t="shared" si="104"/>
        <v>8</v>
      </c>
      <c r="J136" s="808"/>
      <c r="K136" s="808"/>
      <c r="L136" s="794">
        <f t="shared" si="105"/>
        <v>0</v>
      </c>
      <c r="M136" s="808"/>
      <c r="N136" s="808"/>
      <c r="O136" s="794">
        <f t="shared" si="106"/>
        <v>0</v>
      </c>
      <c r="P136" s="808">
        <v>777</v>
      </c>
      <c r="Q136" s="808">
        <v>479</v>
      </c>
      <c r="R136" s="794">
        <f t="shared" si="107"/>
        <v>1256</v>
      </c>
      <c r="S136" s="794">
        <f t="shared" si="101"/>
        <v>779</v>
      </c>
      <c r="T136" s="794">
        <f t="shared" si="101"/>
        <v>485</v>
      </c>
      <c r="U136" s="794">
        <f t="shared" si="102"/>
        <v>1264</v>
      </c>
      <c r="V136" s="401" t="str">
        <f t="shared" si="88"/>
        <v>TRUE</v>
      </c>
      <c r="W136" s="401" t="str">
        <f t="shared" si="89"/>
        <v>TRUE</v>
      </c>
      <c r="X136" s="401" t="str">
        <f t="shared" si="90"/>
        <v>TRUE</v>
      </c>
      <c r="Z136" s="161">
        <f>Death!Y134</f>
        <v>779</v>
      </c>
      <c r="AA136" s="161">
        <f>Death!Z134</f>
        <v>485</v>
      </c>
      <c r="AB136" s="161">
        <f>Death!AA134</f>
        <v>1264</v>
      </c>
    </row>
    <row r="137" spans="1:28" ht="15" customHeight="1">
      <c r="A137" s="10"/>
      <c r="B137" s="374"/>
      <c r="C137" s="412" t="s">
        <v>6</v>
      </c>
      <c r="D137" s="797">
        <f>SUM(D131:D136)</f>
        <v>2</v>
      </c>
      <c r="E137" s="797">
        <f t="shared" ref="E137:R137" si="108">SUM(E131:E136)</f>
        <v>1</v>
      </c>
      <c r="F137" s="797">
        <f t="shared" si="108"/>
        <v>3</v>
      </c>
      <c r="G137" s="797">
        <f t="shared" si="108"/>
        <v>157</v>
      </c>
      <c r="H137" s="797">
        <f t="shared" si="108"/>
        <v>100</v>
      </c>
      <c r="I137" s="797">
        <f t="shared" si="108"/>
        <v>257</v>
      </c>
      <c r="J137" s="797">
        <f t="shared" si="108"/>
        <v>0</v>
      </c>
      <c r="K137" s="797">
        <f t="shared" si="108"/>
        <v>0</v>
      </c>
      <c r="L137" s="797">
        <f t="shared" si="108"/>
        <v>0</v>
      </c>
      <c r="M137" s="797">
        <f t="shared" si="108"/>
        <v>0</v>
      </c>
      <c r="N137" s="797">
        <f t="shared" si="108"/>
        <v>0</v>
      </c>
      <c r="O137" s="797">
        <f t="shared" si="108"/>
        <v>0</v>
      </c>
      <c r="P137" s="797">
        <f t="shared" si="108"/>
        <v>3899</v>
      </c>
      <c r="Q137" s="797">
        <f t="shared" si="108"/>
        <v>2638</v>
      </c>
      <c r="R137" s="797">
        <f t="shared" si="108"/>
        <v>6537</v>
      </c>
      <c r="S137" s="797">
        <f>SUM(S131:S136)</f>
        <v>4058</v>
      </c>
      <c r="T137" s="797">
        <f>SUM(T131:T136)</f>
        <v>2739</v>
      </c>
      <c r="U137" s="797">
        <f>SUM(U131:U136)</f>
        <v>6797</v>
      </c>
      <c r="V137" s="401" t="str">
        <f t="shared" si="88"/>
        <v>TRUE</v>
      </c>
      <c r="W137" s="401" t="str">
        <f t="shared" si="89"/>
        <v>TRUE</v>
      </c>
      <c r="X137" s="401" t="str">
        <f t="shared" si="90"/>
        <v>TRUE</v>
      </c>
      <c r="Z137" s="161">
        <f>Death!Y135</f>
        <v>4058</v>
      </c>
      <c r="AA137" s="161">
        <f>Death!Z135</f>
        <v>2739</v>
      </c>
      <c r="AB137" s="161">
        <f>Death!AA135</f>
        <v>6797</v>
      </c>
    </row>
    <row r="138" spans="1:28" ht="15" customHeight="1">
      <c r="A138" s="10"/>
      <c r="B138" s="410" t="s">
        <v>160</v>
      </c>
      <c r="C138" s="408"/>
      <c r="D138" s="976"/>
      <c r="E138" s="976"/>
      <c r="F138" s="976"/>
      <c r="G138" s="976"/>
      <c r="H138" s="976"/>
      <c r="I138" s="976"/>
      <c r="J138" s="976"/>
      <c r="K138" s="976"/>
      <c r="L138" s="976"/>
      <c r="M138" s="976"/>
      <c r="N138" s="976"/>
      <c r="O138" s="976"/>
      <c r="P138" s="976"/>
      <c r="Q138" s="976"/>
      <c r="R138" s="976"/>
      <c r="S138" s="976"/>
      <c r="T138" s="976"/>
      <c r="U138" s="977"/>
      <c r="V138" s="401" t="str">
        <f t="shared" si="88"/>
        <v>TRUE</v>
      </c>
      <c r="W138" s="401" t="str">
        <f t="shared" si="89"/>
        <v>TRUE</v>
      </c>
      <c r="X138" s="401" t="str">
        <f t="shared" si="90"/>
        <v>TRUE</v>
      </c>
      <c r="Z138" s="161">
        <f>Death!Y136</f>
        <v>0</v>
      </c>
      <c r="AA138" s="161">
        <f>Death!Z136</f>
        <v>0</v>
      </c>
      <c r="AB138" s="161">
        <f>Death!AA136</f>
        <v>0</v>
      </c>
    </row>
    <row r="139" spans="1:28" ht="15" customHeight="1">
      <c r="A139" s="10">
        <v>1</v>
      </c>
      <c r="B139" s="414">
        <v>95</v>
      </c>
      <c r="C139" s="426" t="s">
        <v>81</v>
      </c>
      <c r="D139" s="794">
        <v>0</v>
      </c>
      <c r="E139" s="794">
        <v>0</v>
      </c>
      <c r="F139" s="794">
        <f t="shared" ref="F139:F142" si="109">+D139+E139</f>
        <v>0</v>
      </c>
      <c r="G139" s="794">
        <v>5</v>
      </c>
      <c r="H139" s="794">
        <v>2</v>
      </c>
      <c r="I139" s="794">
        <f t="shared" ref="I139:I142" si="110">+G139+H139</f>
        <v>7</v>
      </c>
      <c r="J139" s="794"/>
      <c r="K139" s="794"/>
      <c r="L139" s="794">
        <f t="shared" ref="L139:L142" si="111">+J139+K139</f>
        <v>0</v>
      </c>
      <c r="M139" s="794"/>
      <c r="N139" s="794"/>
      <c r="O139" s="794">
        <f t="shared" ref="O139:O142" si="112">+M139+N139</f>
        <v>0</v>
      </c>
      <c r="P139" s="794">
        <v>569</v>
      </c>
      <c r="Q139" s="794">
        <v>376</v>
      </c>
      <c r="R139" s="794">
        <f t="shared" ref="R139:R142" si="113">+P139+Q139</f>
        <v>945</v>
      </c>
      <c r="S139" s="794">
        <f t="shared" ref="S139:T142" si="114">D139+G139+J139+M139+P139</f>
        <v>574</v>
      </c>
      <c r="T139" s="794">
        <f t="shared" si="114"/>
        <v>378</v>
      </c>
      <c r="U139" s="794">
        <f>S139+T139</f>
        <v>952</v>
      </c>
      <c r="V139" s="401" t="str">
        <f t="shared" si="88"/>
        <v>TRUE</v>
      </c>
      <c r="W139" s="401" t="str">
        <f t="shared" si="89"/>
        <v>TRUE</v>
      </c>
      <c r="X139" s="401" t="str">
        <f t="shared" si="90"/>
        <v>TRUE</v>
      </c>
      <c r="Z139" s="161">
        <f>Death!Y137</f>
        <v>574</v>
      </c>
      <c r="AA139" s="161">
        <f>Death!Z137</f>
        <v>378</v>
      </c>
      <c r="AB139" s="161">
        <f>Death!AA137</f>
        <v>952</v>
      </c>
    </row>
    <row r="140" spans="1:28" ht="15" customHeight="1">
      <c r="A140" s="10">
        <v>2</v>
      </c>
      <c r="B140" s="414">
        <v>96</v>
      </c>
      <c r="C140" s="426" t="s">
        <v>439</v>
      </c>
      <c r="D140" s="794">
        <v>1</v>
      </c>
      <c r="E140" s="794">
        <v>0</v>
      </c>
      <c r="F140" s="794">
        <f t="shared" si="109"/>
        <v>1</v>
      </c>
      <c r="G140" s="794">
        <v>2</v>
      </c>
      <c r="H140" s="794">
        <v>0</v>
      </c>
      <c r="I140" s="794">
        <f t="shared" si="110"/>
        <v>2</v>
      </c>
      <c r="J140" s="794"/>
      <c r="K140" s="794"/>
      <c r="L140" s="794">
        <f t="shared" si="111"/>
        <v>0</v>
      </c>
      <c r="M140" s="794"/>
      <c r="N140" s="794"/>
      <c r="O140" s="794">
        <f t="shared" si="112"/>
        <v>0</v>
      </c>
      <c r="P140" s="794">
        <v>492</v>
      </c>
      <c r="Q140" s="794">
        <v>317</v>
      </c>
      <c r="R140" s="794">
        <f t="shared" si="113"/>
        <v>809</v>
      </c>
      <c r="S140" s="794">
        <f t="shared" si="114"/>
        <v>495</v>
      </c>
      <c r="T140" s="794">
        <f t="shared" si="114"/>
        <v>317</v>
      </c>
      <c r="U140" s="794">
        <f>S140+T140</f>
        <v>812</v>
      </c>
      <c r="V140" s="401" t="str">
        <f t="shared" ref="V140:V175" si="115">IF(S140=Z140,"TRUE","FALSE")</f>
        <v>TRUE</v>
      </c>
      <c r="W140" s="401" t="str">
        <f t="shared" ref="W140:W175" si="116">IF(T140=AA140,"TRUE","FALSE")</f>
        <v>TRUE</v>
      </c>
      <c r="X140" s="401" t="str">
        <f t="shared" ref="X140:X175" si="117">IF(U140=AB140,"TRUE","FALSE")</f>
        <v>TRUE</v>
      </c>
      <c r="Z140" s="161">
        <f>Death!Y138</f>
        <v>495</v>
      </c>
      <c r="AA140" s="161">
        <f>Death!Z138</f>
        <v>317</v>
      </c>
      <c r="AB140" s="161">
        <f>Death!AA138</f>
        <v>812</v>
      </c>
    </row>
    <row r="141" spans="1:28" ht="15" customHeight="1">
      <c r="A141" s="10">
        <v>3</v>
      </c>
      <c r="B141" s="414">
        <v>97</v>
      </c>
      <c r="C141" s="426" t="s">
        <v>134</v>
      </c>
      <c r="D141" s="794">
        <v>1</v>
      </c>
      <c r="E141" s="794">
        <v>1</v>
      </c>
      <c r="F141" s="794">
        <f t="shared" si="109"/>
        <v>2</v>
      </c>
      <c r="G141" s="794">
        <v>64</v>
      </c>
      <c r="H141" s="794">
        <v>41</v>
      </c>
      <c r="I141" s="794">
        <f t="shared" si="110"/>
        <v>105</v>
      </c>
      <c r="J141" s="794"/>
      <c r="K141" s="794"/>
      <c r="L141" s="794">
        <f t="shared" si="111"/>
        <v>0</v>
      </c>
      <c r="M141" s="794"/>
      <c r="N141" s="794"/>
      <c r="O141" s="794">
        <f t="shared" si="112"/>
        <v>0</v>
      </c>
      <c r="P141" s="794">
        <v>439</v>
      </c>
      <c r="Q141" s="794">
        <v>326</v>
      </c>
      <c r="R141" s="794">
        <f t="shared" si="113"/>
        <v>765</v>
      </c>
      <c r="S141" s="794">
        <f t="shared" si="114"/>
        <v>504</v>
      </c>
      <c r="T141" s="794">
        <f t="shared" si="114"/>
        <v>368</v>
      </c>
      <c r="U141" s="794">
        <f>S141+T141</f>
        <v>872</v>
      </c>
      <c r="V141" s="401" t="str">
        <f t="shared" si="115"/>
        <v>TRUE</v>
      </c>
      <c r="W141" s="401" t="str">
        <f t="shared" si="116"/>
        <v>TRUE</v>
      </c>
      <c r="X141" s="401" t="str">
        <f t="shared" si="117"/>
        <v>TRUE</v>
      </c>
      <c r="Z141" s="161">
        <f>Death!Y139</f>
        <v>504</v>
      </c>
      <c r="AA141" s="161">
        <f>Death!Z139</f>
        <v>368</v>
      </c>
      <c r="AB141" s="161">
        <f>Death!AA139</f>
        <v>872</v>
      </c>
    </row>
    <row r="142" spans="1:28" ht="15" customHeight="1">
      <c r="A142" s="10">
        <v>4</v>
      </c>
      <c r="B142" s="414">
        <v>98</v>
      </c>
      <c r="C142" s="426" t="s">
        <v>80</v>
      </c>
      <c r="D142" s="794">
        <v>0</v>
      </c>
      <c r="E142" s="794">
        <v>0</v>
      </c>
      <c r="F142" s="794">
        <f t="shared" si="109"/>
        <v>0</v>
      </c>
      <c r="G142" s="794">
        <v>0</v>
      </c>
      <c r="H142" s="794">
        <v>0</v>
      </c>
      <c r="I142" s="794">
        <f t="shared" si="110"/>
        <v>0</v>
      </c>
      <c r="J142" s="794"/>
      <c r="K142" s="794"/>
      <c r="L142" s="794">
        <f t="shared" si="111"/>
        <v>0</v>
      </c>
      <c r="M142" s="794"/>
      <c r="N142" s="794"/>
      <c r="O142" s="794">
        <f t="shared" si="112"/>
        <v>0</v>
      </c>
      <c r="P142" s="794">
        <v>569</v>
      </c>
      <c r="Q142" s="794">
        <v>340</v>
      </c>
      <c r="R142" s="794">
        <f t="shared" si="113"/>
        <v>909</v>
      </c>
      <c r="S142" s="794">
        <f t="shared" si="114"/>
        <v>569</v>
      </c>
      <c r="T142" s="794">
        <f t="shared" si="114"/>
        <v>340</v>
      </c>
      <c r="U142" s="794">
        <f>S142+T142</f>
        <v>909</v>
      </c>
      <c r="V142" s="401" t="str">
        <f t="shared" si="115"/>
        <v>TRUE</v>
      </c>
      <c r="W142" s="401" t="str">
        <f t="shared" si="116"/>
        <v>TRUE</v>
      </c>
      <c r="X142" s="401" t="str">
        <f t="shared" si="117"/>
        <v>TRUE</v>
      </c>
      <c r="Z142" s="161">
        <f>Death!Y140</f>
        <v>569</v>
      </c>
      <c r="AA142" s="161">
        <f>Death!Z140</f>
        <v>340</v>
      </c>
      <c r="AB142" s="161">
        <f>Death!AA140</f>
        <v>909</v>
      </c>
    </row>
    <row r="143" spans="1:28" ht="15" customHeight="1">
      <c r="A143" s="10"/>
      <c r="B143" s="374"/>
      <c r="C143" s="160" t="s">
        <v>6</v>
      </c>
      <c r="D143" s="797">
        <f t="shared" ref="D143:R143" si="118">SUM(D139:D142)</f>
        <v>2</v>
      </c>
      <c r="E143" s="797">
        <f t="shared" si="118"/>
        <v>1</v>
      </c>
      <c r="F143" s="797">
        <f t="shared" si="118"/>
        <v>3</v>
      </c>
      <c r="G143" s="797">
        <f t="shared" si="118"/>
        <v>71</v>
      </c>
      <c r="H143" s="797">
        <f t="shared" si="118"/>
        <v>43</v>
      </c>
      <c r="I143" s="797">
        <f t="shared" si="118"/>
        <v>114</v>
      </c>
      <c r="J143" s="797">
        <f t="shared" si="118"/>
        <v>0</v>
      </c>
      <c r="K143" s="797">
        <f t="shared" si="118"/>
        <v>0</v>
      </c>
      <c r="L143" s="797">
        <f t="shared" si="118"/>
        <v>0</v>
      </c>
      <c r="M143" s="797">
        <f t="shared" si="118"/>
        <v>0</v>
      </c>
      <c r="N143" s="797">
        <f t="shared" si="118"/>
        <v>0</v>
      </c>
      <c r="O143" s="797">
        <f t="shared" si="118"/>
        <v>0</v>
      </c>
      <c r="P143" s="797">
        <f t="shared" si="118"/>
        <v>2069</v>
      </c>
      <c r="Q143" s="797">
        <f t="shared" si="118"/>
        <v>1359</v>
      </c>
      <c r="R143" s="797">
        <f t="shared" si="118"/>
        <v>3428</v>
      </c>
      <c r="S143" s="797">
        <f>SUM(S139:S142)</f>
        <v>2142</v>
      </c>
      <c r="T143" s="797">
        <f>SUM(T139:T142)</f>
        <v>1403</v>
      </c>
      <c r="U143" s="797">
        <f>SUM(U139:U142)</f>
        <v>3545</v>
      </c>
      <c r="V143" s="401" t="str">
        <f t="shared" si="115"/>
        <v>TRUE</v>
      </c>
      <c r="W143" s="401" t="str">
        <f t="shared" si="116"/>
        <v>TRUE</v>
      </c>
      <c r="X143" s="401" t="str">
        <f t="shared" si="117"/>
        <v>TRUE</v>
      </c>
      <c r="Z143" s="161">
        <f>Death!Y141</f>
        <v>2142</v>
      </c>
      <c r="AA143" s="161">
        <f>Death!Z141</f>
        <v>1403</v>
      </c>
      <c r="AB143" s="161">
        <f>Death!AA141</f>
        <v>3545</v>
      </c>
    </row>
    <row r="144" spans="1:28" ht="15" customHeight="1">
      <c r="A144" s="10"/>
      <c r="B144" s="418" t="s">
        <v>85</v>
      </c>
      <c r="D144" s="976"/>
      <c r="E144" s="976"/>
      <c r="F144" s="976"/>
      <c r="G144" s="976"/>
      <c r="H144" s="976"/>
      <c r="I144" s="976"/>
      <c r="J144" s="976"/>
      <c r="K144" s="976"/>
      <c r="L144" s="976"/>
      <c r="M144" s="976"/>
      <c r="N144" s="976"/>
      <c r="O144" s="976"/>
      <c r="P144" s="976"/>
      <c r="Q144" s="976"/>
      <c r="R144" s="976"/>
      <c r="S144" s="976"/>
      <c r="T144" s="976"/>
      <c r="U144" s="977"/>
      <c r="V144" s="401" t="str">
        <f t="shared" si="115"/>
        <v>TRUE</v>
      </c>
      <c r="W144" s="401" t="str">
        <f t="shared" si="116"/>
        <v>TRUE</v>
      </c>
      <c r="X144" s="401" t="str">
        <f t="shared" si="117"/>
        <v>TRUE</v>
      </c>
      <c r="Z144" s="161">
        <f>Death!Y142</f>
        <v>0</v>
      </c>
      <c r="AA144" s="161">
        <f>Death!Z142</f>
        <v>0</v>
      </c>
      <c r="AB144" s="161">
        <f>Death!AA142</f>
        <v>0</v>
      </c>
    </row>
    <row r="145" spans="1:28" ht="15" customHeight="1">
      <c r="A145" s="10">
        <v>1</v>
      </c>
      <c r="B145" s="414">
        <v>99</v>
      </c>
      <c r="C145" s="85" t="s">
        <v>639</v>
      </c>
      <c r="D145" s="794"/>
      <c r="E145" s="794"/>
      <c r="F145" s="794">
        <f t="shared" ref="F145:F151" si="119">D145+E145</f>
        <v>0</v>
      </c>
      <c r="G145" s="794">
        <v>37</v>
      </c>
      <c r="H145" s="794">
        <v>26</v>
      </c>
      <c r="I145" s="794">
        <f t="shared" ref="I145:I151" si="120">G145+H145</f>
        <v>63</v>
      </c>
      <c r="J145" s="794"/>
      <c r="K145" s="794"/>
      <c r="L145" s="794">
        <f t="shared" ref="L145:L151" si="121">J145+K145</f>
        <v>0</v>
      </c>
      <c r="M145" s="794"/>
      <c r="N145" s="794"/>
      <c r="O145" s="794">
        <f>+M145+N145</f>
        <v>0</v>
      </c>
      <c r="P145" s="794">
        <v>702</v>
      </c>
      <c r="Q145" s="794">
        <v>522</v>
      </c>
      <c r="R145" s="794">
        <f>+P145+Q145</f>
        <v>1224</v>
      </c>
      <c r="S145" s="794">
        <f t="shared" ref="S145:U151" si="122">D145+G145+J145+M145+P145</f>
        <v>739</v>
      </c>
      <c r="T145" s="794">
        <f t="shared" si="122"/>
        <v>548</v>
      </c>
      <c r="U145" s="794">
        <f t="shared" si="122"/>
        <v>1287</v>
      </c>
      <c r="V145" s="401" t="str">
        <f t="shared" si="115"/>
        <v>TRUE</v>
      </c>
      <c r="W145" s="401" t="str">
        <f t="shared" si="116"/>
        <v>TRUE</v>
      </c>
      <c r="X145" s="401" t="str">
        <f t="shared" si="117"/>
        <v>TRUE</v>
      </c>
      <c r="Z145" s="161">
        <f>Death!Y143</f>
        <v>739</v>
      </c>
      <c r="AA145" s="161">
        <f>Death!Z143</f>
        <v>548</v>
      </c>
      <c r="AB145" s="161">
        <f>Death!AA143</f>
        <v>1287</v>
      </c>
    </row>
    <row r="146" spans="1:28" ht="15" customHeight="1">
      <c r="A146" s="10">
        <v>2</v>
      </c>
      <c r="B146" s="414">
        <v>100</v>
      </c>
      <c r="C146" s="85" t="s">
        <v>640</v>
      </c>
      <c r="D146" s="794"/>
      <c r="E146" s="794"/>
      <c r="F146" s="794">
        <f t="shared" si="119"/>
        <v>0</v>
      </c>
      <c r="G146" s="794">
        <v>0</v>
      </c>
      <c r="H146" s="794">
        <v>0</v>
      </c>
      <c r="I146" s="794">
        <f t="shared" si="120"/>
        <v>0</v>
      </c>
      <c r="J146" s="794"/>
      <c r="K146" s="794"/>
      <c r="L146" s="794">
        <f t="shared" si="121"/>
        <v>0</v>
      </c>
      <c r="M146" s="794"/>
      <c r="N146" s="794"/>
      <c r="O146" s="794">
        <f t="shared" ref="O146:O151" si="123">+M146+N146</f>
        <v>0</v>
      </c>
      <c r="P146" s="794">
        <v>120</v>
      </c>
      <c r="Q146" s="794">
        <v>81</v>
      </c>
      <c r="R146" s="794">
        <f t="shared" ref="R146:R151" si="124">+P146+Q146</f>
        <v>201</v>
      </c>
      <c r="S146" s="794">
        <f t="shared" si="122"/>
        <v>120</v>
      </c>
      <c r="T146" s="794">
        <f t="shared" si="122"/>
        <v>81</v>
      </c>
      <c r="U146" s="794">
        <f t="shared" si="122"/>
        <v>201</v>
      </c>
      <c r="V146" s="401" t="str">
        <f t="shared" si="115"/>
        <v>TRUE</v>
      </c>
      <c r="W146" s="401" t="str">
        <f t="shared" si="116"/>
        <v>TRUE</v>
      </c>
      <c r="X146" s="401" t="str">
        <f t="shared" si="117"/>
        <v>TRUE</v>
      </c>
      <c r="Z146" s="161">
        <f>Death!Y144</f>
        <v>120</v>
      </c>
      <c r="AA146" s="161">
        <f>Death!Z144</f>
        <v>81</v>
      </c>
      <c r="AB146" s="161">
        <f>Death!AA144</f>
        <v>201</v>
      </c>
    </row>
    <row r="147" spans="1:28" ht="15" customHeight="1">
      <c r="A147" s="10">
        <v>3</v>
      </c>
      <c r="B147" s="414">
        <v>101</v>
      </c>
      <c r="C147" s="85" t="s">
        <v>641</v>
      </c>
      <c r="D147" s="794"/>
      <c r="E147" s="794"/>
      <c r="F147" s="794">
        <f t="shared" si="119"/>
        <v>0</v>
      </c>
      <c r="G147" s="794">
        <v>4</v>
      </c>
      <c r="H147" s="794">
        <v>1</v>
      </c>
      <c r="I147" s="794">
        <f t="shared" si="120"/>
        <v>5</v>
      </c>
      <c r="J147" s="794"/>
      <c r="K147" s="794"/>
      <c r="L147" s="794">
        <f t="shared" si="121"/>
        <v>0</v>
      </c>
      <c r="M147" s="794"/>
      <c r="N147" s="794"/>
      <c r="O147" s="794">
        <f t="shared" si="123"/>
        <v>0</v>
      </c>
      <c r="P147" s="794">
        <v>761</v>
      </c>
      <c r="Q147" s="794">
        <v>503</v>
      </c>
      <c r="R147" s="794">
        <f t="shared" si="124"/>
        <v>1264</v>
      </c>
      <c r="S147" s="794">
        <f t="shared" si="122"/>
        <v>765</v>
      </c>
      <c r="T147" s="794">
        <f t="shared" si="122"/>
        <v>504</v>
      </c>
      <c r="U147" s="794">
        <f t="shared" si="122"/>
        <v>1269</v>
      </c>
      <c r="V147" s="401" t="str">
        <f t="shared" si="115"/>
        <v>TRUE</v>
      </c>
      <c r="W147" s="401" t="str">
        <f t="shared" si="116"/>
        <v>TRUE</v>
      </c>
      <c r="X147" s="401" t="str">
        <f t="shared" si="117"/>
        <v>TRUE</v>
      </c>
      <c r="Z147" s="161">
        <f>Death!Y145</f>
        <v>765</v>
      </c>
      <c r="AA147" s="161">
        <f>Death!Z145</f>
        <v>504</v>
      </c>
      <c r="AB147" s="161">
        <f>Death!AA145</f>
        <v>1269</v>
      </c>
    </row>
    <row r="148" spans="1:28" ht="15" customHeight="1">
      <c r="A148" s="10">
        <v>4</v>
      </c>
      <c r="B148" s="414">
        <v>102</v>
      </c>
      <c r="C148" s="85" t="s">
        <v>642</v>
      </c>
      <c r="D148" s="794"/>
      <c r="E148" s="794"/>
      <c r="F148" s="794">
        <f t="shared" si="119"/>
        <v>0</v>
      </c>
      <c r="G148" s="794">
        <v>0</v>
      </c>
      <c r="H148" s="794">
        <v>0</v>
      </c>
      <c r="I148" s="794">
        <f t="shared" si="120"/>
        <v>0</v>
      </c>
      <c r="J148" s="794"/>
      <c r="K148" s="794"/>
      <c r="L148" s="794">
        <f t="shared" si="121"/>
        <v>0</v>
      </c>
      <c r="M148" s="794"/>
      <c r="N148" s="794"/>
      <c r="O148" s="794">
        <f t="shared" si="123"/>
        <v>0</v>
      </c>
      <c r="P148" s="794">
        <v>131</v>
      </c>
      <c r="Q148" s="794">
        <v>74</v>
      </c>
      <c r="R148" s="794">
        <f t="shared" si="124"/>
        <v>205</v>
      </c>
      <c r="S148" s="794">
        <f t="shared" si="122"/>
        <v>131</v>
      </c>
      <c r="T148" s="794">
        <f t="shared" si="122"/>
        <v>74</v>
      </c>
      <c r="U148" s="794">
        <f t="shared" si="122"/>
        <v>205</v>
      </c>
      <c r="V148" s="401" t="str">
        <f t="shared" si="115"/>
        <v>TRUE</v>
      </c>
      <c r="W148" s="401" t="str">
        <f t="shared" si="116"/>
        <v>TRUE</v>
      </c>
      <c r="X148" s="401" t="str">
        <f t="shared" si="117"/>
        <v>TRUE</v>
      </c>
      <c r="Z148" s="161">
        <f>Death!Y146</f>
        <v>131</v>
      </c>
      <c r="AA148" s="161">
        <f>Death!Z146</f>
        <v>74</v>
      </c>
      <c r="AB148" s="161">
        <f>Death!AA146</f>
        <v>205</v>
      </c>
    </row>
    <row r="149" spans="1:28" ht="15" customHeight="1">
      <c r="A149" s="10">
        <v>5</v>
      </c>
      <c r="B149" s="414">
        <v>103</v>
      </c>
      <c r="C149" s="85" t="s">
        <v>643</v>
      </c>
      <c r="D149" s="794"/>
      <c r="E149" s="794"/>
      <c r="F149" s="794">
        <f t="shared" si="119"/>
        <v>0</v>
      </c>
      <c r="G149" s="794">
        <v>7</v>
      </c>
      <c r="H149" s="794">
        <v>2</v>
      </c>
      <c r="I149" s="794">
        <f t="shared" si="120"/>
        <v>9</v>
      </c>
      <c r="J149" s="794">
        <v>432</v>
      </c>
      <c r="K149" s="794">
        <v>309</v>
      </c>
      <c r="L149" s="794">
        <f t="shared" si="121"/>
        <v>741</v>
      </c>
      <c r="M149" s="794"/>
      <c r="N149" s="794"/>
      <c r="O149" s="794">
        <f t="shared" si="123"/>
        <v>0</v>
      </c>
      <c r="P149" s="794">
        <v>17</v>
      </c>
      <c r="Q149" s="794">
        <v>2</v>
      </c>
      <c r="R149" s="794">
        <f t="shared" si="124"/>
        <v>19</v>
      </c>
      <c r="S149" s="794">
        <f t="shared" si="122"/>
        <v>456</v>
      </c>
      <c r="T149" s="794">
        <f t="shared" si="122"/>
        <v>313</v>
      </c>
      <c r="U149" s="794">
        <f t="shared" si="122"/>
        <v>769</v>
      </c>
      <c r="V149" s="401" t="str">
        <f t="shared" si="115"/>
        <v>TRUE</v>
      </c>
      <c r="W149" s="401" t="str">
        <f t="shared" si="116"/>
        <v>TRUE</v>
      </c>
      <c r="X149" s="401" t="str">
        <f t="shared" si="117"/>
        <v>TRUE</v>
      </c>
      <c r="Z149" s="161">
        <f>Death!Y147</f>
        <v>456</v>
      </c>
      <c r="AA149" s="161">
        <f>Death!Z147</f>
        <v>313</v>
      </c>
      <c r="AB149" s="161">
        <f>Death!AA147</f>
        <v>769</v>
      </c>
    </row>
    <row r="150" spans="1:28" ht="15" customHeight="1">
      <c r="A150" s="10">
        <v>6</v>
      </c>
      <c r="B150" s="414">
        <v>104</v>
      </c>
      <c r="C150" s="85" t="s">
        <v>644</v>
      </c>
      <c r="D150" s="794"/>
      <c r="E150" s="794"/>
      <c r="F150" s="794">
        <f t="shared" si="119"/>
        <v>0</v>
      </c>
      <c r="G150" s="794">
        <v>0</v>
      </c>
      <c r="H150" s="794">
        <v>0</v>
      </c>
      <c r="I150" s="794">
        <f t="shared" si="120"/>
        <v>0</v>
      </c>
      <c r="J150" s="794"/>
      <c r="K150" s="794"/>
      <c r="L150" s="794">
        <f t="shared" si="121"/>
        <v>0</v>
      </c>
      <c r="M150" s="794"/>
      <c r="N150" s="794"/>
      <c r="O150" s="794">
        <f t="shared" si="123"/>
        <v>0</v>
      </c>
      <c r="P150" s="794">
        <v>973</v>
      </c>
      <c r="Q150" s="794">
        <v>649</v>
      </c>
      <c r="R150" s="794">
        <f t="shared" si="124"/>
        <v>1622</v>
      </c>
      <c r="S150" s="794">
        <f t="shared" si="122"/>
        <v>973</v>
      </c>
      <c r="T150" s="794">
        <f t="shared" si="122"/>
        <v>649</v>
      </c>
      <c r="U150" s="794">
        <f t="shared" si="122"/>
        <v>1622</v>
      </c>
      <c r="V150" s="401" t="str">
        <f t="shared" si="115"/>
        <v>TRUE</v>
      </c>
      <c r="W150" s="401" t="str">
        <f t="shared" si="116"/>
        <v>TRUE</v>
      </c>
      <c r="X150" s="401" t="str">
        <f t="shared" si="117"/>
        <v>TRUE</v>
      </c>
      <c r="Z150" s="161">
        <f>Death!Y148</f>
        <v>973</v>
      </c>
      <c r="AA150" s="161">
        <f>Death!Z148</f>
        <v>649</v>
      </c>
      <c r="AB150" s="161">
        <f>Death!AA148</f>
        <v>1622</v>
      </c>
    </row>
    <row r="151" spans="1:28" ht="15" customHeight="1">
      <c r="A151" s="10">
        <v>7</v>
      </c>
      <c r="B151" s="414">
        <v>105</v>
      </c>
      <c r="C151" s="85" t="s">
        <v>645</v>
      </c>
      <c r="D151" s="794"/>
      <c r="E151" s="794"/>
      <c r="F151" s="794">
        <f t="shared" si="119"/>
        <v>0</v>
      </c>
      <c r="G151" s="794"/>
      <c r="H151" s="794"/>
      <c r="I151" s="794">
        <f t="shared" si="120"/>
        <v>0</v>
      </c>
      <c r="J151" s="794"/>
      <c r="K151" s="794"/>
      <c r="L151" s="794">
        <f t="shared" si="121"/>
        <v>0</v>
      </c>
      <c r="M151" s="794"/>
      <c r="N151" s="794"/>
      <c r="O151" s="794">
        <f t="shared" si="123"/>
        <v>0</v>
      </c>
      <c r="P151" s="794">
        <v>993</v>
      </c>
      <c r="Q151" s="794">
        <v>578</v>
      </c>
      <c r="R151" s="794">
        <f t="shared" si="124"/>
        <v>1571</v>
      </c>
      <c r="S151" s="794">
        <f t="shared" si="122"/>
        <v>993</v>
      </c>
      <c r="T151" s="794">
        <f t="shared" si="122"/>
        <v>578</v>
      </c>
      <c r="U151" s="794">
        <f t="shared" si="122"/>
        <v>1571</v>
      </c>
      <c r="V151" s="401" t="str">
        <f t="shared" si="115"/>
        <v>TRUE</v>
      </c>
      <c r="W151" s="401" t="str">
        <f t="shared" si="116"/>
        <v>TRUE</v>
      </c>
      <c r="X151" s="401" t="str">
        <f t="shared" si="117"/>
        <v>TRUE</v>
      </c>
      <c r="Z151" s="161">
        <f>Death!Y149</f>
        <v>993</v>
      </c>
      <c r="AA151" s="161">
        <f>Death!Z149</f>
        <v>578</v>
      </c>
      <c r="AB151" s="161">
        <f>Death!AA149</f>
        <v>1571</v>
      </c>
    </row>
    <row r="152" spans="1:28" ht="15" customHeight="1">
      <c r="A152" s="10"/>
      <c r="B152" s="374"/>
      <c r="C152" s="1079" t="s">
        <v>6</v>
      </c>
      <c r="D152" s="797">
        <f>SUM(D145:D151)</f>
        <v>0</v>
      </c>
      <c r="E152" s="797">
        <f t="shared" ref="E152:U152" si="125">SUM(E145:E151)</f>
        <v>0</v>
      </c>
      <c r="F152" s="797">
        <f t="shared" si="125"/>
        <v>0</v>
      </c>
      <c r="G152" s="797">
        <f t="shared" si="125"/>
        <v>48</v>
      </c>
      <c r="H152" s="797">
        <f t="shared" si="125"/>
        <v>29</v>
      </c>
      <c r="I152" s="797">
        <f t="shared" si="125"/>
        <v>77</v>
      </c>
      <c r="J152" s="797">
        <f t="shared" si="125"/>
        <v>432</v>
      </c>
      <c r="K152" s="797">
        <f t="shared" si="125"/>
        <v>309</v>
      </c>
      <c r="L152" s="797">
        <f t="shared" si="125"/>
        <v>741</v>
      </c>
      <c r="M152" s="797">
        <f t="shared" si="125"/>
        <v>0</v>
      </c>
      <c r="N152" s="797">
        <f t="shared" si="125"/>
        <v>0</v>
      </c>
      <c r="O152" s="797">
        <f t="shared" si="125"/>
        <v>0</v>
      </c>
      <c r="P152" s="797">
        <f t="shared" si="125"/>
        <v>3697</v>
      </c>
      <c r="Q152" s="797">
        <f t="shared" si="125"/>
        <v>2409</v>
      </c>
      <c r="R152" s="797">
        <f t="shared" si="125"/>
        <v>6106</v>
      </c>
      <c r="S152" s="797">
        <f t="shared" si="125"/>
        <v>4177</v>
      </c>
      <c r="T152" s="797">
        <f t="shared" si="125"/>
        <v>2747</v>
      </c>
      <c r="U152" s="797">
        <f t="shared" si="125"/>
        <v>6924</v>
      </c>
      <c r="V152" s="401" t="str">
        <f t="shared" si="115"/>
        <v>TRUE</v>
      </c>
      <c r="W152" s="401" t="str">
        <f t="shared" si="116"/>
        <v>TRUE</v>
      </c>
      <c r="X152" s="401" t="str">
        <f t="shared" si="117"/>
        <v>TRUE</v>
      </c>
      <c r="Z152" s="161">
        <f>Death!Y150</f>
        <v>4177</v>
      </c>
      <c r="AA152" s="161">
        <f>Death!Z150</f>
        <v>2747</v>
      </c>
      <c r="AB152" s="161">
        <f>Death!AA150</f>
        <v>6924</v>
      </c>
    </row>
    <row r="153" spans="1:28" ht="15" customHeight="1">
      <c r="A153" s="10"/>
      <c r="B153" s="410" t="s">
        <v>142</v>
      </c>
      <c r="C153" s="553"/>
      <c r="D153" s="976"/>
      <c r="E153" s="976"/>
      <c r="F153" s="976"/>
      <c r="G153" s="976"/>
      <c r="H153" s="976"/>
      <c r="I153" s="976"/>
      <c r="J153" s="976"/>
      <c r="K153" s="976"/>
      <c r="L153" s="976"/>
      <c r="M153" s="976"/>
      <c r="N153" s="976"/>
      <c r="O153" s="976"/>
      <c r="P153" s="976"/>
      <c r="Q153" s="976"/>
      <c r="R153" s="976"/>
      <c r="S153" s="976"/>
      <c r="T153" s="976"/>
      <c r="U153" s="977"/>
      <c r="V153" s="401" t="str">
        <f t="shared" si="115"/>
        <v>TRUE</v>
      </c>
      <c r="W153" s="401" t="str">
        <f t="shared" si="116"/>
        <v>TRUE</v>
      </c>
      <c r="X153" s="401" t="str">
        <f t="shared" si="117"/>
        <v>TRUE</v>
      </c>
      <c r="Z153" s="161">
        <f>Death!Y151</f>
        <v>0</v>
      </c>
      <c r="AA153" s="161">
        <f>Death!Z151</f>
        <v>0</v>
      </c>
      <c r="AB153" s="161">
        <f>Death!AA151</f>
        <v>0</v>
      </c>
    </row>
    <row r="154" spans="1:28" ht="15" customHeight="1">
      <c r="A154" s="10">
        <v>1</v>
      </c>
      <c r="B154" s="414">
        <v>106</v>
      </c>
      <c r="C154" s="1080" t="s">
        <v>790</v>
      </c>
      <c r="D154" s="794"/>
      <c r="E154" s="794"/>
      <c r="F154" s="794">
        <f>+D154+E154</f>
        <v>0</v>
      </c>
      <c r="G154" s="794"/>
      <c r="H154" s="794"/>
      <c r="I154" s="794">
        <f>+G154+H154</f>
        <v>0</v>
      </c>
      <c r="J154" s="794"/>
      <c r="K154" s="794"/>
      <c r="L154" s="794">
        <f>+J154+K154</f>
        <v>0</v>
      </c>
      <c r="M154" s="794"/>
      <c r="N154" s="794"/>
      <c r="O154" s="794">
        <f>+M154+N154</f>
        <v>0</v>
      </c>
      <c r="P154" s="794">
        <v>435</v>
      </c>
      <c r="Q154" s="794">
        <v>269</v>
      </c>
      <c r="R154" s="794">
        <f>+P154+Q154</f>
        <v>704</v>
      </c>
      <c r="S154" s="794">
        <f t="shared" ref="S154:T156" si="126">D154+G154+J154+M154+P154</f>
        <v>435</v>
      </c>
      <c r="T154" s="794">
        <f t="shared" si="126"/>
        <v>269</v>
      </c>
      <c r="U154" s="794">
        <f>S154+T154</f>
        <v>704</v>
      </c>
      <c r="V154" s="401" t="str">
        <f t="shared" si="115"/>
        <v>TRUE</v>
      </c>
      <c r="W154" s="401" t="str">
        <f t="shared" si="116"/>
        <v>TRUE</v>
      </c>
      <c r="X154" s="401" t="str">
        <f t="shared" si="117"/>
        <v>TRUE</v>
      </c>
      <c r="Z154" s="161">
        <f>Death!Y152</f>
        <v>435</v>
      </c>
      <c r="AA154" s="161">
        <f>Death!Z152</f>
        <v>269</v>
      </c>
      <c r="AB154" s="161">
        <f>Death!AA152</f>
        <v>704</v>
      </c>
    </row>
    <row r="155" spans="1:28" ht="15" customHeight="1">
      <c r="A155" s="10">
        <v>2</v>
      </c>
      <c r="B155" s="414">
        <v>107</v>
      </c>
      <c r="C155" s="1080" t="s">
        <v>791</v>
      </c>
      <c r="D155" s="794"/>
      <c r="E155" s="794"/>
      <c r="F155" s="794">
        <f>+D155+E155</f>
        <v>0</v>
      </c>
      <c r="G155" s="794"/>
      <c r="H155" s="794"/>
      <c r="I155" s="794">
        <f>+G155+H155</f>
        <v>0</v>
      </c>
      <c r="J155" s="794"/>
      <c r="K155" s="794"/>
      <c r="L155" s="794">
        <f>+J155+K155</f>
        <v>0</v>
      </c>
      <c r="M155" s="794"/>
      <c r="N155" s="794"/>
      <c r="O155" s="794">
        <f>+M155+N155</f>
        <v>0</v>
      </c>
      <c r="P155" s="794">
        <v>555</v>
      </c>
      <c r="Q155" s="794">
        <v>344</v>
      </c>
      <c r="R155" s="794">
        <f>+P155+Q155</f>
        <v>899</v>
      </c>
      <c r="S155" s="794">
        <f t="shared" si="126"/>
        <v>555</v>
      </c>
      <c r="T155" s="794">
        <f t="shared" si="126"/>
        <v>344</v>
      </c>
      <c r="U155" s="794">
        <f>S155+T155</f>
        <v>899</v>
      </c>
      <c r="V155" s="401" t="str">
        <f t="shared" si="115"/>
        <v>TRUE</v>
      </c>
      <c r="W155" s="401" t="str">
        <f t="shared" si="116"/>
        <v>TRUE</v>
      </c>
      <c r="X155" s="401" t="str">
        <f t="shared" si="117"/>
        <v>TRUE</v>
      </c>
      <c r="Z155" s="161">
        <f>Death!Y153</f>
        <v>555</v>
      </c>
      <c r="AA155" s="161">
        <f>Death!Z153</f>
        <v>344</v>
      </c>
      <c r="AB155" s="161">
        <f>Death!AA153</f>
        <v>899</v>
      </c>
    </row>
    <row r="156" spans="1:28" ht="15" customHeight="1">
      <c r="A156" s="10">
        <v>3</v>
      </c>
      <c r="B156" s="414">
        <v>108</v>
      </c>
      <c r="C156" s="1080" t="s">
        <v>792</v>
      </c>
      <c r="D156" s="794"/>
      <c r="E156" s="794"/>
      <c r="F156" s="794">
        <f>+D156+E156</f>
        <v>0</v>
      </c>
      <c r="G156" s="794">
        <v>36</v>
      </c>
      <c r="H156" s="794">
        <v>26</v>
      </c>
      <c r="I156" s="794">
        <f>+G156+H156</f>
        <v>62</v>
      </c>
      <c r="J156" s="794"/>
      <c r="K156" s="794"/>
      <c r="L156" s="794">
        <f>+J156+K156</f>
        <v>0</v>
      </c>
      <c r="M156" s="794"/>
      <c r="N156" s="794"/>
      <c r="O156" s="794">
        <f>+M156+N156</f>
        <v>0</v>
      </c>
      <c r="P156" s="794">
        <v>702</v>
      </c>
      <c r="Q156" s="794">
        <v>483</v>
      </c>
      <c r="R156" s="794">
        <f>+P156+Q156</f>
        <v>1185</v>
      </c>
      <c r="S156" s="794">
        <f t="shared" si="126"/>
        <v>738</v>
      </c>
      <c r="T156" s="794">
        <f t="shared" si="126"/>
        <v>509</v>
      </c>
      <c r="U156" s="794">
        <f>S156+T156</f>
        <v>1247</v>
      </c>
      <c r="V156" s="401" t="str">
        <f t="shared" si="115"/>
        <v>TRUE</v>
      </c>
      <c r="W156" s="401" t="str">
        <f t="shared" si="116"/>
        <v>TRUE</v>
      </c>
      <c r="X156" s="401" t="str">
        <f t="shared" si="117"/>
        <v>TRUE</v>
      </c>
      <c r="Z156" s="161">
        <f>Death!Y154</f>
        <v>738</v>
      </c>
      <c r="AA156" s="161">
        <f>Death!Z154</f>
        <v>509</v>
      </c>
      <c r="AB156" s="161">
        <f>Death!AA154</f>
        <v>1247</v>
      </c>
    </row>
    <row r="157" spans="1:28" ht="15" customHeight="1">
      <c r="A157" s="10"/>
      <c r="B157" s="374"/>
      <c r="C157" s="412" t="s">
        <v>6</v>
      </c>
      <c r="D157" s="797">
        <f>SUM(D154:D156)</f>
        <v>0</v>
      </c>
      <c r="E157" s="797">
        <f t="shared" ref="E157:R157" si="127">SUM(E154:E156)</f>
        <v>0</v>
      </c>
      <c r="F157" s="797">
        <f t="shared" si="127"/>
        <v>0</v>
      </c>
      <c r="G157" s="797">
        <f t="shared" si="127"/>
        <v>36</v>
      </c>
      <c r="H157" s="797">
        <f t="shared" si="127"/>
        <v>26</v>
      </c>
      <c r="I157" s="797">
        <f t="shared" si="127"/>
        <v>62</v>
      </c>
      <c r="J157" s="797">
        <f t="shared" si="127"/>
        <v>0</v>
      </c>
      <c r="K157" s="797">
        <f t="shared" si="127"/>
        <v>0</v>
      </c>
      <c r="L157" s="797">
        <f t="shared" si="127"/>
        <v>0</v>
      </c>
      <c r="M157" s="797">
        <f t="shared" si="127"/>
        <v>0</v>
      </c>
      <c r="N157" s="797">
        <f t="shared" si="127"/>
        <v>0</v>
      </c>
      <c r="O157" s="797">
        <f t="shared" si="127"/>
        <v>0</v>
      </c>
      <c r="P157" s="797">
        <f t="shared" si="127"/>
        <v>1692</v>
      </c>
      <c r="Q157" s="797">
        <f t="shared" si="127"/>
        <v>1096</v>
      </c>
      <c r="R157" s="797">
        <f t="shared" si="127"/>
        <v>2788</v>
      </c>
      <c r="S157" s="797">
        <f>SUM(S154:S156)</f>
        <v>1728</v>
      </c>
      <c r="T157" s="797">
        <f>SUM(T154:T156)</f>
        <v>1122</v>
      </c>
      <c r="U157" s="797">
        <f>SUM(U154:U156)</f>
        <v>2850</v>
      </c>
      <c r="V157" s="401" t="str">
        <f t="shared" si="115"/>
        <v>TRUE</v>
      </c>
      <c r="W157" s="401" t="str">
        <f t="shared" si="116"/>
        <v>TRUE</v>
      </c>
      <c r="X157" s="401" t="str">
        <f t="shared" si="117"/>
        <v>TRUE</v>
      </c>
      <c r="Z157" s="161">
        <f>Death!Y155</f>
        <v>1728</v>
      </c>
      <c r="AA157" s="161">
        <f>Death!Z155</f>
        <v>1122</v>
      </c>
      <c r="AB157" s="161">
        <f>Death!AA155</f>
        <v>2850</v>
      </c>
    </row>
    <row r="158" spans="1:28" ht="15" customHeight="1">
      <c r="A158" s="10"/>
      <c r="B158" s="410" t="s">
        <v>189</v>
      </c>
      <c r="C158" s="408"/>
      <c r="D158" s="976"/>
      <c r="E158" s="976"/>
      <c r="F158" s="976"/>
      <c r="G158" s="976"/>
      <c r="H158" s="976"/>
      <c r="I158" s="976"/>
      <c r="J158" s="976"/>
      <c r="K158" s="976"/>
      <c r="L158" s="976"/>
      <c r="M158" s="976"/>
      <c r="N158" s="976"/>
      <c r="O158" s="976"/>
      <c r="P158" s="976"/>
      <c r="Q158" s="976"/>
      <c r="R158" s="976"/>
      <c r="S158" s="976"/>
      <c r="T158" s="976"/>
      <c r="U158" s="977"/>
      <c r="V158" s="401" t="str">
        <f t="shared" si="115"/>
        <v>TRUE</v>
      </c>
      <c r="W158" s="401" t="str">
        <f t="shared" si="116"/>
        <v>TRUE</v>
      </c>
      <c r="X158" s="401" t="str">
        <f t="shared" si="117"/>
        <v>TRUE</v>
      </c>
      <c r="Z158" s="161">
        <f>Death!Y156</f>
        <v>0</v>
      </c>
      <c r="AA158" s="161">
        <f>Death!Z156</f>
        <v>0</v>
      </c>
      <c r="AB158" s="161">
        <f>Death!AA156</f>
        <v>0</v>
      </c>
    </row>
    <row r="159" spans="1:28" ht="15" customHeight="1">
      <c r="A159" s="10">
        <v>1</v>
      </c>
      <c r="B159" s="414">
        <v>109</v>
      </c>
      <c r="C159" s="592" t="s">
        <v>804</v>
      </c>
      <c r="D159" s="1073"/>
      <c r="E159" s="1073"/>
      <c r="F159" s="794">
        <f>+D159+E159</f>
        <v>0</v>
      </c>
      <c r="G159" s="1076">
        <v>134</v>
      </c>
      <c r="H159" s="1076">
        <v>81</v>
      </c>
      <c r="I159" s="794">
        <f>+G159+H159</f>
        <v>215</v>
      </c>
      <c r="J159" s="794"/>
      <c r="K159" s="794"/>
      <c r="L159" s="794">
        <f>+J159+K159</f>
        <v>0</v>
      </c>
      <c r="M159" s="794"/>
      <c r="N159" s="794"/>
      <c r="O159" s="794">
        <f>+M159+N159</f>
        <v>0</v>
      </c>
      <c r="P159" s="1076">
        <v>576</v>
      </c>
      <c r="Q159" s="1076">
        <v>418</v>
      </c>
      <c r="R159" s="794">
        <f>P159+Q159</f>
        <v>994</v>
      </c>
      <c r="S159" s="794">
        <f t="shared" ref="S159:U163" si="128">D159+G159+J159+M159+P159</f>
        <v>710</v>
      </c>
      <c r="T159" s="794">
        <f t="shared" si="128"/>
        <v>499</v>
      </c>
      <c r="U159" s="794">
        <f t="shared" si="128"/>
        <v>1209</v>
      </c>
      <c r="V159" s="401" t="str">
        <f t="shared" si="115"/>
        <v>TRUE</v>
      </c>
      <c r="W159" s="401" t="str">
        <f t="shared" si="116"/>
        <v>TRUE</v>
      </c>
      <c r="X159" s="401" t="str">
        <f t="shared" si="117"/>
        <v>TRUE</v>
      </c>
      <c r="Z159" s="161">
        <f>Death!Y157</f>
        <v>710</v>
      </c>
      <c r="AA159" s="161">
        <f>Death!Z157</f>
        <v>499</v>
      </c>
      <c r="AB159" s="161">
        <f>Death!AA157</f>
        <v>1209</v>
      </c>
    </row>
    <row r="160" spans="1:28" ht="15" customHeight="1">
      <c r="A160" s="10">
        <v>2</v>
      </c>
      <c r="B160" s="414">
        <v>110</v>
      </c>
      <c r="C160" s="592" t="s">
        <v>803</v>
      </c>
      <c r="D160" s="1073">
        <v>3</v>
      </c>
      <c r="E160" s="1073">
        <v>4</v>
      </c>
      <c r="F160" s="794">
        <f>+D160+E160</f>
        <v>7</v>
      </c>
      <c r="G160" s="1076">
        <v>34</v>
      </c>
      <c r="H160" s="1076">
        <v>16</v>
      </c>
      <c r="I160" s="794">
        <f>+G160+H160</f>
        <v>50</v>
      </c>
      <c r="J160" s="794"/>
      <c r="K160" s="794"/>
      <c r="L160" s="794">
        <f>+J160+K160</f>
        <v>0</v>
      </c>
      <c r="M160" s="794"/>
      <c r="N160" s="794"/>
      <c r="O160" s="794">
        <f>+M160+N160</f>
        <v>0</v>
      </c>
      <c r="P160" s="1076">
        <v>431</v>
      </c>
      <c r="Q160" s="1076">
        <v>302</v>
      </c>
      <c r="R160" s="794">
        <f>P160+Q160</f>
        <v>733</v>
      </c>
      <c r="S160" s="794">
        <f t="shared" si="128"/>
        <v>468</v>
      </c>
      <c r="T160" s="794">
        <f t="shared" si="128"/>
        <v>322</v>
      </c>
      <c r="U160" s="794">
        <f t="shared" si="128"/>
        <v>790</v>
      </c>
      <c r="V160" s="401" t="str">
        <f t="shared" si="115"/>
        <v>TRUE</v>
      </c>
      <c r="W160" s="401" t="str">
        <f t="shared" si="116"/>
        <v>TRUE</v>
      </c>
      <c r="X160" s="401" t="str">
        <f t="shared" si="117"/>
        <v>TRUE</v>
      </c>
      <c r="Z160" s="161">
        <f>Death!Y158</f>
        <v>468</v>
      </c>
      <c r="AA160" s="161">
        <f>Death!Z158</f>
        <v>322</v>
      </c>
      <c r="AB160" s="161">
        <f>Death!AA158</f>
        <v>790</v>
      </c>
    </row>
    <row r="161" spans="1:28" ht="15" customHeight="1">
      <c r="A161" s="10">
        <v>3</v>
      </c>
      <c r="B161" s="414">
        <v>111</v>
      </c>
      <c r="C161" s="592" t="s">
        <v>806</v>
      </c>
      <c r="D161" s="1073"/>
      <c r="E161" s="1073"/>
      <c r="F161" s="794">
        <f>+D161+E161</f>
        <v>0</v>
      </c>
      <c r="G161" s="1076">
        <v>8</v>
      </c>
      <c r="H161" s="1076">
        <v>3</v>
      </c>
      <c r="I161" s="794">
        <f>+G161+H161</f>
        <v>11</v>
      </c>
      <c r="J161" s="794"/>
      <c r="K161" s="794"/>
      <c r="L161" s="794">
        <f>+J161+K161</f>
        <v>0</v>
      </c>
      <c r="M161" s="794"/>
      <c r="N161" s="794"/>
      <c r="O161" s="794">
        <f>+M161+N161</f>
        <v>0</v>
      </c>
      <c r="P161" s="1076">
        <v>568</v>
      </c>
      <c r="Q161" s="1076">
        <v>389</v>
      </c>
      <c r="R161" s="794">
        <f>P161+Q161</f>
        <v>957</v>
      </c>
      <c r="S161" s="794">
        <f t="shared" si="128"/>
        <v>576</v>
      </c>
      <c r="T161" s="794">
        <f t="shared" si="128"/>
        <v>392</v>
      </c>
      <c r="U161" s="794">
        <f t="shared" si="128"/>
        <v>968</v>
      </c>
      <c r="V161" s="401" t="str">
        <f t="shared" si="115"/>
        <v>TRUE</v>
      </c>
      <c r="W161" s="401" t="str">
        <f t="shared" si="116"/>
        <v>TRUE</v>
      </c>
      <c r="X161" s="401" t="str">
        <f t="shared" si="117"/>
        <v>TRUE</v>
      </c>
      <c r="Z161" s="161">
        <f>Death!Y159</f>
        <v>576</v>
      </c>
      <c r="AA161" s="161">
        <f>Death!Z159</f>
        <v>392</v>
      </c>
      <c r="AB161" s="161">
        <f>Death!AA159</f>
        <v>968</v>
      </c>
    </row>
    <row r="162" spans="1:28" ht="15" customHeight="1">
      <c r="A162" s="10">
        <v>4</v>
      </c>
      <c r="B162" s="414">
        <v>112</v>
      </c>
      <c r="C162" s="592" t="s">
        <v>805</v>
      </c>
      <c r="D162" s="1073">
        <v>2</v>
      </c>
      <c r="E162" s="1073">
        <v>1</v>
      </c>
      <c r="F162" s="794">
        <f>+D162+E162</f>
        <v>3</v>
      </c>
      <c r="G162" s="1076">
        <v>355</v>
      </c>
      <c r="H162" s="1076">
        <v>224</v>
      </c>
      <c r="I162" s="794">
        <f>+G162+H162</f>
        <v>579</v>
      </c>
      <c r="J162" s="794"/>
      <c r="K162" s="794"/>
      <c r="L162" s="794">
        <f>+J162+K162</f>
        <v>0</v>
      </c>
      <c r="M162" s="794"/>
      <c r="N162" s="794"/>
      <c r="O162" s="794">
        <f>+M162+N162</f>
        <v>0</v>
      </c>
      <c r="P162" s="1076"/>
      <c r="Q162" s="1076"/>
      <c r="R162" s="794">
        <f>P162+Q162</f>
        <v>0</v>
      </c>
      <c r="S162" s="794">
        <f t="shared" si="128"/>
        <v>357</v>
      </c>
      <c r="T162" s="794">
        <f t="shared" si="128"/>
        <v>225</v>
      </c>
      <c r="U162" s="794">
        <f t="shared" si="128"/>
        <v>582</v>
      </c>
      <c r="V162" s="401" t="str">
        <f t="shared" si="115"/>
        <v>TRUE</v>
      </c>
      <c r="W162" s="401" t="str">
        <f t="shared" si="116"/>
        <v>TRUE</v>
      </c>
      <c r="X162" s="401" t="str">
        <f t="shared" si="117"/>
        <v>TRUE</v>
      </c>
      <c r="Z162" s="161">
        <f>Death!Y160</f>
        <v>357</v>
      </c>
      <c r="AA162" s="161">
        <f>Death!Z160</f>
        <v>225</v>
      </c>
      <c r="AB162" s="161">
        <f>Death!AA160</f>
        <v>582</v>
      </c>
    </row>
    <row r="163" spans="1:28" ht="15" customHeight="1">
      <c r="A163" s="10">
        <v>5</v>
      </c>
      <c r="B163" s="414">
        <v>113</v>
      </c>
      <c r="C163" s="592" t="s">
        <v>807</v>
      </c>
      <c r="D163" s="1073"/>
      <c r="E163" s="1073"/>
      <c r="F163" s="794">
        <f>+D163+E163</f>
        <v>0</v>
      </c>
      <c r="G163" s="1076">
        <v>33</v>
      </c>
      <c r="H163" s="1076">
        <v>21</v>
      </c>
      <c r="I163" s="794">
        <f>+G163+H163</f>
        <v>54</v>
      </c>
      <c r="J163" s="794"/>
      <c r="K163" s="794"/>
      <c r="L163" s="794">
        <f>+J163+K163</f>
        <v>0</v>
      </c>
      <c r="M163" s="794"/>
      <c r="N163" s="794"/>
      <c r="O163" s="794">
        <f>+M163+N163</f>
        <v>0</v>
      </c>
      <c r="P163" s="1076">
        <v>371</v>
      </c>
      <c r="Q163" s="1076">
        <v>280</v>
      </c>
      <c r="R163" s="794">
        <f>P163+Q163</f>
        <v>651</v>
      </c>
      <c r="S163" s="794">
        <f t="shared" si="128"/>
        <v>404</v>
      </c>
      <c r="T163" s="794">
        <f t="shared" si="128"/>
        <v>301</v>
      </c>
      <c r="U163" s="794">
        <f t="shared" si="128"/>
        <v>705</v>
      </c>
      <c r="V163" s="401" t="str">
        <f t="shared" si="115"/>
        <v>TRUE</v>
      </c>
      <c r="W163" s="401" t="str">
        <f t="shared" si="116"/>
        <v>TRUE</v>
      </c>
      <c r="X163" s="401" t="str">
        <f t="shared" si="117"/>
        <v>TRUE</v>
      </c>
      <c r="Z163" s="161">
        <f>Death!Y161</f>
        <v>404</v>
      </c>
      <c r="AA163" s="161">
        <f>Death!Z161</f>
        <v>301</v>
      </c>
      <c r="AB163" s="161">
        <f>Death!AA161</f>
        <v>705</v>
      </c>
    </row>
    <row r="164" spans="1:28" ht="15" customHeight="1">
      <c r="A164" s="10"/>
      <c r="B164" s="374"/>
      <c r="C164" s="412" t="s">
        <v>6</v>
      </c>
      <c r="D164" s="797">
        <f>SUM(D159:D163)</f>
        <v>5</v>
      </c>
      <c r="E164" s="797">
        <f t="shared" ref="E164:R164" si="129">SUM(E159:E163)</f>
        <v>5</v>
      </c>
      <c r="F164" s="797">
        <f t="shared" si="129"/>
        <v>10</v>
      </c>
      <c r="G164" s="797">
        <f t="shared" si="129"/>
        <v>564</v>
      </c>
      <c r="H164" s="797">
        <f t="shared" si="129"/>
        <v>345</v>
      </c>
      <c r="I164" s="797">
        <f t="shared" si="129"/>
        <v>909</v>
      </c>
      <c r="J164" s="797">
        <f t="shared" si="129"/>
        <v>0</v>
      </c>
      <c r="K164" s="797">
        <f t="shared" si="129"/>
        <v>0</v>
      </c>
      <c r="L164" s="797">
        <f t="shared" si="129"/>
        <v>0</v>
      </c>
      <c r="M164" s="797">
        <f t="shared" si="129"/>
        <v>0</v>
      </c>
      <c r="N164" s="797">
        <f t="shared" si="129"/>
        <v>0</v>
      </c>
      <c r="O164" s="797">
        <f t="shared" si="129"/>
        <v>0</v>
      </c>
      <c r="P164" s="797">
        <f t="shared" si="129"/>
        <v>1946</v>
      </c>
      <c r="Q164" s="797">
        <f t="shared" si="129"/>
        <v>1389</v>
      </c>
      <c r="R164" s="797">
        <f t="shared" si="129"/>
        <v>3335</v>
      </c>
      <c r="S164" s="797">
        <f>SUM(S159:S163)</f>
        <v>2515</v>
      </c>
      <c r="T164" s="797">
        <f>SUM(T159:T163)</f>
        <v>1739</v>
      </c>
      <c r="U164" s="797">
        <f>SUM(U159:U163)</f>
        <v>4254</v>
      </c>
      <c r="V164" s="401" t="str">
        <f t="shared" si="115"/>
        <v>TRUE</v>
      </c>
      <c r="W164" s="401" t="str">
        <f t="shared" si="116"/>
        <v>TRUE</v>
      </c>
      <c r="X164" s="401" t="str">
        <f t="shared" si="117"/>
        <v>TRUE</v>
      </c>
      <c r="Z164" s="161">
        <f>Death!Y162</f>
        <v>2515</v>
      </c>
      <c r="AA164" s="161">
        <f>Death!Z162</f>
        <v>1739</v>
      </c>
      <c r="AB164" s="161">
        <f>Death!AA162</f>
        <v>4254</v>
      </c>
    </row>
    <row r="165" spans="1:28" ht="15" customHeight="1">
      <c r="A165" s="10"/>
      <c r="B165" s="410" t="s">
        <v>144</v>
      </c>
      <c r="C165" s="408"/>
      <c r="D165" s="976"/>
      <c r="E165" s="976"/>
      <c r="F165" s="976"/>
      <c r="G165" s="976"/>
      <c r="H165" s="976"/>
      <c r="I165" s="976"/>
      <c r="J165" s="976"/>
      <c r="K165" s="976"/>
      <c r="L165" s="976"/>
      <c r="M165" s="976"/>
      <c r="N165" s="976"/>
      <c r="O165" s="976"/>
      <c r="P165" s="976"/>
      <c r="Q165" s="976"/>
      <c r="R165" s="976"/>
      <c r="S165" s="976"/>
      <c r="T165" s="976"/>
      <c r="U165" s="977"/>
      <c r="V165" s="401" t="str">
        <f t="shared" si="115"/>
        <v>TRUE</v>
      </c>
      <c r="W165" s="401" t="str">
        <f t="shared" si="116"/>
        <v>TRUE</v>
      </c>
      <c r="X165" s="401" t="str">
        <f t="shared" si="117"/>
        <v>TRUE</v>
      </c>
      <c r="Z165" s="161">
        <f>Death!Y163</f>
        <v>0</v>
      </c>
      <c r="AA165" s="161">
        <f>Death!Z163</f>
        <v>0</v>
      </c>
      <c r="AB165" s="161">
        <f>Death!AA163</f>
        <v>0</v>
      </c>
    </row>
    <row r="166" spans="1:28" ht="15" customHeight="1">
      <c r="A166" s="10">
        <v>1</v>
      </c>
      <c r="B166" s="414">
        <v>114</v>
      </c>
      <c r="C166" s="598" t="s">
        <v>828</v>
      </c>
      <c r="D166" s="794">
        <v>4</v>
      </c>
      <c r="E166" s="794">
        <v>0</v>
      </c>
      <c r="F166" s="794">
        <f t="shared" ref="F166:F173" si="130">+D166+E166</f>
        <v>4</v>
      </c>
      <c r="G166" s="794">
        <v>6</v>
      </c>
      <c r="H166" s="794">
        <v>2</v>
      </c>
      <c r="I166" s="794">
        <f t="shared" ref="I166:I173" si="131">+G166+H166</f>
        <v>8</v>
      </c>
      <c r="J166" s="794"/>
      <c r="K166" s="794"/>
      <c r="L166" s="794">
        <f t="shared" ref="L166:L173" si="132">+J166+K166</f>
        <v>0</v>
      </c>
      <c r="M166" s="794"/>
      <c r="N166" s="794"/>
      <c r="O166" s="794">
        <f>+M166+N166</f>
        <v>0</v>
      </c>
      <c r="P166" s="794">
        <v>490</v>
      </c>
      <c r="Q166" s="794">
        <v>379</v>
      </c>
      <c r="R166" s="794">
        <f>+P166+Q166</f>
        <v>869</v>
      </c>
      <c r="S166" s="794">
        <f t="shared" ref="S166:U173" si="133">D166+G166+J166+M166+P166</f>
        <v>500</v>
      </c>
      <c r="T166" s="794">
        <f t="shared" si="133"/>
        <v>381</v>
      </c>
      <c r="U166" s="794">
        <f t="shared" si="133"/>
        <v>881</v>
      </c>
      <c r="V166" s="401" t="str">
        <f t="shared" si="115"/>
        <v>TRUE</v>
      </c>
      <c r="W166" s="401" t="str">
        <f t="shared" si="116"/>
        <v>TRUE</v>
      </c>
      <c r="X166" s="401" t="str">
        <f t="shared" si="117"/>
        <v>TRUE</v>
      </c>
      <c r="Z166" s="161">
        <f>Death!Y164</f>
        <v>500</v>
      </c>
      <c r="AA166" s="161">
        <f>Death!Z164</f>
        <v>381</v>
      </c>
      <c r="AB166" s="161">
        <f>Death!AA164</f>
        <v>881</v>
      </c>
    </row>
    <row r="167" spans="1:28" ht="15" customHeight="1">
      <c r="A167" s="10">
        <v>2</v>
      </c>
      <c r="B167" s="414">
        <v>115</v>
      </c>
      <c r="C167" s="598" t="s">
        <v>829</v>
      </c>
      <c r="D167" s="794">
        <v>0</v>
      </c>
      <c r="E167" s="794">
        <v>0</v>
      </c>
      <c r="F167" s="794">
        <f t="shared" si="130"/>
        <v>0</v>
      </c>
      <c r="G167" s="794">
        <v>0</v>
      </c>
      <c r="H167" s="794">
        <v>0</v>
      </c>
      <c r="I167" s="794">
        <f t="shared" si="131"/>
        <v>0</v>
      </c>
      <c r="J167" s="794"/>
      <c r="K167" s="794"/>
      <c r="L167" s="794">
        <f t="shared" si="132"/>
        <v>0</v>
      </c>
      <c r="M167" s="794"/>
      <c r="N167" s="794"/>
      <c r="O167" s="794">
        <f t="shared" ref="O167:O173" si="134">+M167+N167</f>
        <v>0</v>
      </c>
      <c r="P167" s="794">
        <v>629</v>
      </c>
      <c r="Q167" s="794">
        <v>436</v>
      </c>
      <c r="R167" s="794">
        <f t="shared" ref="R167:R173" si="135">+P167+Q167</f>
        <v>1065</v>
      </c>
      <c r="S167" s="794">
        <f t="shared" si="133"/>
        <v>629</v>
      </c>
      <c r="T167" s="794">
        <f t="shared" si="133"/>
        <v>436</v>
      </c>
      <c r="U167" s="794">
        <f t="shared" si="133"/>
        <v>1065</v>
      </c>
      <c r="V167" s="401" t="str">
        <f t="shared" si="115"/>
        <v>TRUE</v>
      </c>
      <c r="W167" s="401" t="str">
        <f t="shared" si="116"/>
        <v>TRUE</v>
      </c>
      <c r="X167" s="401" t="str">
        <f t="shared" si="117"/>
        <v>TRUE</v>
      </c>
      <c r="Z167" s="161">
        <f>Death!Y165</f>
        <v>629</v>
      </c>
      <c r="AA167" s="161">
        <f>Death!Z165</f>
        <v>436</v>
      </c>
      <c r="AB167" s="161">
        <f>Death!AA165</f>
        <v>1065</v>
      </c>
    </row>
    <row r="168" spans="1:28" ht="15" customHeight="1">
      <c r="A168" s="10">
        <v>3</v>
      </c>
      <c r="B168" s="414">
        <v>116</v>
      </c>
      <c r="C168" s="598" t="s">
        <v>830</v>
      </c>
      <c r="D168" s="794">
        <v>0</v>
      </c>
      <c r="E168" s="794">
        <v>0</v>
      </c>
      <c r="F168" s="794">
        <f t="shared" si="130"/>
        <v>0</v>
      </c>
      <c r="G168" s="794">
        <v>5</v>
      </c>
      <c r="H168" s="794">
        <v>8</v>
      </c>
      <c r="I168" s="794">
        <f t="shared" si="131"/>
        <v>13</v>
      </c>
      <c r="J168" s="794"/>
      <c r="K168" s="794"/>
      <c r="L168" s="794">
        <f t="shared" si="132"/>
        <v>0</v>
      </c>
      <c r="M168" s="794"/>
      <c r="N168" s="794"/>
      <c r="O168" s="794">
        <f t="shared" si="134"/>
        <v>0</v>
      </c>
      <c r="P168" s="794">
        <v>362</v>
      </c>
      <c r="Q168" s="794">
        <v>260</v>
      </c>
      <c r="R168" s="794">
        <f t="shared" si="135"/>
        <v>622</v>
      </c>
      <c r="S168" s="794">
        <f t="shared" si="133"/>
        <v>367</v>
      </c>
      <c r="T168" s="794">
        <f t="shared" si="133"/>
        <v>268</v>
      </c>
      <c r="U168" s="794">
        <f t="shared" si="133"/>
        <v>635</v>
      </c>
      <c r="V168" s="401" t="str">
        <f t="shared" si="115"/>
        <v>TRUE</v>
      </c>
      <c r="W168" s="401" t="str">
        <f t="shared" si="116"/>
        <v>TRUE</v>
      </c>
      <c r="X168" s="401" t="str">
        <f t="shared" si="117"/>
        <v>TRUE</v>
      </c>
      <c r="Z168" s="161">
        <f>Death!Y166</f>
        <v>367</v>
      </c>
      <c r="AA168" s="161">
        <f>Death!Z166</f>
        <v>268</v>
      </c>
      <c r="AB168" s="161">
        <f>Death!AA166</f>
        <v>635</v>
      </c>
    </row>
    <row r="169" spans="1:28" ht="15" customHeight="1">
      <c r="A169" s="10">
        <v>4</v>
      </c>
      <c r="B169" s="414">
        <v>117</v>
      </c>
      <c r="C169" s="598" t="s">
        <v>831</v>
      </c>
      <c r="D169" s="794">
        <v>4</v>
      </c>
      <c r="E169" s="794">
        <v>5</v>
      </c>
      <c r="F169" s="794">
        <f t="shared" si="130"/>
        <v>9</v>
      </c>
      <c r="G169" s="794">
        <v>3</v>
      </c>
      <c r="H169" s="794">
        <v>1</v>
      </c>
      <c r="I169" s="794">
        <f t="shared" si="131"/>
        <v>4</v>
      </c>
      <c r="J169" s="794"/>
      <c r="K169" s="794"/>
      <c r="L169" s="794">
        <f t="shared" si="132"/>
        <v>0</v>
      </c>
      <c r="M169" s="794"/>
      <c r="N169" s="794"/>
      <c r="O169" s="794">
        <f t="shared" si="134"/>
        <v>0</v>
      </c>
      <c r="P169" s="794">
        <v>563</v>
      </c>
      <c r="Q169" s="794">
        <v>490</v>
      </c>
      <c r="R169" s="794">
        <f t="shared" si="135"/>
        <v>1053</v>
      </c>
      <c r="S169" s="794">
        <f t="shared" si="133"/>
        <v>570</v>
      </c>
      <c r="T169" s="794">
        <f t="shared" si="133"/>
        <v>496</v>
      </c>
      <c r="U169" s="794">
        <f t="shared" si="133"/>
        <v>1066</v>
      </c>
      <c r="V169" s="401" t="str">
        <f t="shared" si="115"/>
        <v>TRUE</v>
      </c>
      <c r="W169" s="401" t="str">
        <f t="shared" si="116"/>
        <v>TRUE</v>
      </c>
      <c r="X169" s="401" t="str">
        <f t="shared" si="117"/>
        <v>TRUE</v>
      </c>
      <c r="Z169" s="161">
        <f>Death!Y167</f>
        <v>570</v>
      </c>
      <c r="AA169" s="161">
        <f>Death!Z167</f>
        <v>496</v>
      </c>
      <c r="AB169" s="161">
        <f>Death!AA167</f>
        <v>1066</v>
      </c>
    </row>
    <row r="170" spans="1:28" ht="15" customHeight="1">
      <c r="A170" s="10">
        <v>5</v>
      </c>
      <c r="B170" s="414">
        <v>118</v>
      </c>
      <c r="C170" s="603" t="s">
        <v>832</v>
      </c>
      <c r="D170" s="847">
        <v>0</v>
      </c>
      <c r="E170" s="847">
        <v>0</v>
      </c>
      <c r="F170" s="794">
        <f t="shared" si="130"/>
        <v>0</v>
      </c>
      <c r="G170" s="847">
        <v>0</v>
      </c>
      <c r="H170" s="847">
        <v>0</v>
      </c>
      <c r="I170" s="794">
        <f t="shared" si="131"/>
        <v>0</v>
      </c>
      <c r="J170" s="847"/>
      <c r="K170" s="847"/>
      <c r="L170" s="794">
        <f t="shared" si="132"/>
        <v>0</v>
      </c>
      <c r="M170" s="847"/>
      <c r="N170" s="847"/>
      <c r="O170" s="847">
        <f t="shared" si="134"/>
        <v>0</v>
      </c>
      <c r="P170" s="847">
        <v>440</v>
      </c>
      <c r="Q170" s="847">
        <v>314</v>
      </c>
      <c r="R170" s="794">
        <f t="shared" si="135"/>
        <v>754</v>
      </c>
      <c r="S170" s="794">
        <f t="shared" si="133"/>
        <v>440</v>
      </c>
      <c r="T170" s="794">
        <f t="shared" si="133"/>
        <v>314</v>
      </c>
      <c r="U170" s="794">
        <f t="shared" si="133"/>
        <v>754</v>
      </c>
      <c r="V170" s="401" t="str">
        <f t="shared" si="115"/>
        <v>TRUE</v>
      </c>
      <c r="W170" s="401" t="str">
        <f t="shared" si="116"/>
        <v>TRUE</v>
      </c>
      <c r="X170" s="401" t="str">
        <f t="shared" si="117"/>
        <v>TRUE</v>
      </c>
      <c r="Z170" s="161">
        <f>Death!Y168</f>
        <v>440</v>
      </c>
      <c r="AA170" s="161">
        <f>Death!Z168</f>
        <v>314</v>
      </c>
      <c r="AB170" s="161">
        <f>Death!AA168</f>
        <v>754</v>
      </c>
    </row>
    <row r="171" spans="1:28" ht="15" customHeight="1">
      <c r="A171" s="10">
        <v>6</v>
      </c>
      <c r="B171" s="414">
        <v>119</v>
      </c>
      <c r="C171" s="598" t="s">
        <v>833</v>
      </c>
      <c r="D171" s="794">
        <v>0</v>
      </c>
      <c r="E171" s="794">
        <v>0</v>
      </c>
      <c r="F171" s="794">
        <f t="shared" si="130"/>
        <v>0</v>
      </c>
      <c r="G171" s="794">
        <v>5</v>
      </c>
      <c r="H171" s="794">
        <v>6</v>
      </c>
      <c r="I171" s="794">
        <f t="shared" si="131"/>
        <v>11</v>
      </c>
      <c r="J171" s="794"/>
      <c r="K171" s="794"/>
      <c r="L171" s="794">
        <f t="shared" si="132"/>
        <v>0</v>
      </c>
      <c r="M171" s="794"/>
      <c r="N171" s="794"/>
      <c r="O171" s="794">
        <f t="shared" si="134"/>
        <v>0</v>
      </c>
      <c r="P171" s="794">
        <v>595</v>
      </c>
      <c r="Q171" s="794">
        <v>395</v>
      </c>
      <c r="R171" s="794">
        <f t="shared" si="135"/>
        <v>990</v>
      </c>
      <c r="S171" s="794">
        <f t="shared" si="133"/>
        <v>600</v>
      </c>
      <c r="T171" s="794">
        <f t="shared" si="133"/>
        <v>401</v>
      </c>
      <c r="U171" s="794">
        <f t="shared" si="133"/>
        <v>1001</v>
      </c>
      <c r="V171" s="401" t="str">
        <f t="shared" si="115"/>
        <v>TRUE</v>
      </c>
      <c r="W171" s="401" t="str">
        <f t="shared" si="116"/>
        <v>TRUE</v>
      </c>
      <c r="X171" s="401" t="str">
        <f t="shared" si="117"/>
        <v>TRUE</v>
      </c>
      <c r="Z171" s="161">
        <f>Death!Y169</f>
        <v>600</v>
      </c>
      <c r="AA171" s="161">
        <f>Death!Z169</f>
        <v>401</v>
      </c>
      <c r="AB171" s="161">
        <f>Death!AA169</f>
        <v>1001</v>
      </c>
    </row>
    <row r="172" spans="1:28" ht="15" customHeight="1">
      <c r="A172" s="10">
        <v>7</v>
      </c>
      <c r="B172" s="414">
        <v>120</v>
      </c>
      <c r="C172" s="598" t="s">
        <v>834</v>
      </c>
      <c r="D172" s="794">
        <v>0</v>
      </c>
      <c r="E172" s="794">
        <v>0</v>
      </c>
      <c r="F172" s="794">
        <f t="shared" si="130"/>
        <v>0</v>
      </c>
      <c r="G172" s="794">
        <v>28</v>
      </c>
      <c r="H172" s="794">
        <v>16</v>
      </c>
      <c r="I172" s="794">
        <f t="shared" si="131"/>
        <v>44</v>
      </c>
      <c r="J172" s="794"/>
      <c r="K172" s="794"/>
      <c r="L172" s="794">
        <f t="shared" si="132"/>
        <v>0</v>
      </c>
      <c r="M172" s="794"/>
      <c r="N172" s="794"/>
      <c r="O172" s="794">
        <f t="shared" si="134"/>
        <v>0</v>
      </c>
      <c r="P172" s="794">
        <v>600</v>
      </c>
      <c r="Q172" s="794">
        <v>502</v>
      </c>
      <c r="R172" s="794">
        <f t="shared" si="135"/>
        <v>1102</v>
      </c>
      <c r="S172" s="794">
        <f t="shared" si="133"/>
        <v>628</v>
      </c>
      <c r="T172" s="794">
        <f t="shared" si="133"/>
        <v>518</v>
      </c>
      <c r="U172" s="794">
        <f t="shared" si="133"/>
        <v>1146</v>
      </c>
      <c r="V172" s="401" t="str">
        <f t="shared" si="115"/>
        <v>TRUE</v>
      </c>
      <c r="W172" s="401" t="str">
        <f t="shared" si="116"/>
        <v>TRUE</v>
      </c>
      <c r="X172" s="401" t="str">
        <f t="shared" si="117"/>
        <v>TRUE</v>
      </c>
      <c r="Z172" s="161">
        <f>Death!Y170</f>
        <v>628</v>
      </c>
      <c r="AA172" s="161">
        <f>Death!Z170</f>
        <v>518</v>
      </c>
      <c r="AB172" s="161">
        <f>Death!AA170</f>
        <v>1146</v>
      </c>
    </row>
    <row r="173" spans="1:28" ht="15" customHeight="1">
      <c r="A173" s="10">
        <v>8</v>
      </c>
      <c r="B173" s="414">
        <v>121</v>
      </c>
      <c r="C173" s="598" t="s">
        <v>835</v>
      </c>
      <c r="D173" s="794">
        <v>0</v>
      </c>
      <c r="E173" s="794">
        <v>0</v>
      </c>
      <c r="F173" s="794">
        <f t="shared" si="130"/>
        <v>0</v>
      </c>
      <c r="G173" s="794">
        <v>4</v>
      </c>
      <c r="H173" s="794">
        <v>5</v>
      </c>
      <c r="I173" s="794">
        <f t="shared" si="131"/>
        <v>9</v>
      </c>
      <c r="J173" s="794"/>
      <c r="K173" s="794"/>
      <c r="L173" s="794">
        <f t="shared" si="132"/>
        <v>0</v>
      </c>
      <c r="M173" s="794"/>
      <c r="N173" s="794"/>
      <c r="O173" s="794">
        <f t="shared" si="134"/>
        <v>0</v>
      </c>
      <c r="P173" s="794">
        <v>825</v>
      </c>
      <c r="Q173" s="794">
        <v>515</v>
      </c>
      <c r="R173" s="794">
        <f t="shared" si="135"/>
        <v>1340</v>
      </c>
      <c r="S173" s="794">
        <f t="shared" si="133"/>
        <v>829</v>
      </c>
      <c r="T173" s="794">
        <f t="shared" si="133"/>
        <v>520</v>
      </c>
      <c r="U173" s="794">
        <f t="shared" si="133"/>
        <v>1349</v>
      </c>
      <c r="V173" s="401" t="str">
        <f t="shared" si="115"/>
        <v>TRUE</v>
      </c>
      <c r="W173" s="401" t="str">
        <f t="shared" si="116"/>
        <v>TRUE</v>
      </c>
      <c r="X173" s="401" t="str">
        <f t="shared" si="117"/>
        <v>TRUE</v>
      </c>
      <c r="Z173" s="161">
        <f>Death!Y171</f>
        <v>829</v>
      </c>
      <c r="AA173" s="161">
        <f>Death!Z171</f>
        <v>520</v>
      </c>
      <c r="AB173" s="161">
        <f>Death!AA171</f>
        <v>1349</v>
      </c>
    </row>
    <row r="174" spans="1:28" ht="15" customHeight="1">
      <c r="B174" s="374"/>
      <c r="C174" s="412" t="s">
        <v>6</v>
      </c>
      <c r="D174" s="797">
        <f>SUM(D166:D173)</f>
        <v>8</v>
      </c>
      <c r="E174" s="797">
        <f t="shared" ref="E174:R174" si="136">SUM(E166:E173)</f>
        <v>5</v>
      </c>
      <c r="F174" s="797">
        <f t="shared" si="136"/>
        <v>13</v>
      </c>
      <c r="G174" s="797">
        <f t="shared" si="136"/>
        <v>51</v>
      </c>
      <c r="H174" s="797">
        <f t="shared" si="136"/>
        <v>38</v>
      </c>
      <c r="I174" s="797">
        <f t="shared" si="136"/>
        <v>89</v>
      </c>
      <c r="J174" s="797">
        <f t="shared" si="136"/>
        <v>0</v>
      </c>
      <c r="K174" s="797">
        <f t="shared" si="136"/>
        <v>0</v>
      </c>
      <c r="L174" s="797">
        <f t="shared" si="136"/>
        <v>0</v>
      </c>
      <c r="M174" s="797">
        <f t="shared" si="136"/>
        <v>0</v>
      </c>
      <c r="N174" s="797">
        <f t="shared" si="136"/>
        <v>0</v>
      </c>
      <c r="O174" s="797">
        <f t="shared" si="136"/>
        <v>0</v>
      </c>
      <c r="P174" s="797">
        <f t="shared" si="136"/>
        <v>4504</v>
      </c>
      <c r="Q174" s="797">
        <f t="shared" si="136"/>
        <v>3291</v>
      </c>
      <c r="R174" s="797">
        <f t="shared" si="136"/>
        <v>7795</v>
      </c>
      <c r="S174" s="797">
        <f>SUM(S166:S173)</f>
        <v>4563</v>
      </c>
      <c r="T174" s="797">
        <f>SUM(T166:T173)</f>
        <v>3334</v>
      </c>
      <c r="U174" s="797">
        <f>SUM(U166:U173)</f>
        <v>7897</v>
      </c>
      <c r="V174" s="401" t="str">
        <f t="shared" si="115"/>
        <v>TRUE</v>
      </c>
      <c r="W174" s="401" t="str">
        <f t="shared" si="116"/>
        <v>TRUE</v>
      </c>
      <c r="X174" s="401" t="str">
        <f t="shared" si="117"/>
        <v>TRUE</v>
      </c>
      <c r="Z174" s="161">
        <f>Death!Y172</f>
        <v>4563</v>
      </c>
      <c r="AA174" s="161">
        <f>Death!Z172</f>
        <v>3334</v>
      </c>
      <c r="AB174" s="161">
        <f>Death!AA172</f>
        <v>7897</v>
      </c>
    </row>
    <row r="175" spans="1:28" ht="15" customHeight="1">
      <c r="B175" s="1254" t="s">
        <v>14</v>
      </c>
      <c r="C175" s="1255"/>
      <c r="D175" s="1074">
        <f>D16+D21+D29+D33+D39+D44+D50+D62+D73+D84+D90+D102+D111+D118+D124+D129+D137+D143+D152+D157+D164+D174+D106</f>
        <v>83</v>
      </c>
      <c r="E175" s="1074">
        <f t="shared" ref="E175:U175" si="137">E16+E21+E29+E33+E39+E44+E50+E62+E73+E84+E90+E102+E111+E118+E124+E129+E137+E143+E152+E157+E164+E174+E106</f>
        <v>49</v>
      </c>
      <c r="F175" s="1074">
        <f t="shared" si="137"/>
        <v>132</v>
      </c>
      <c r="G175" s="1074">
        <f t="shared" si="137"/>
        <v>2475</v>
      </c>
      <c r="H175" s="1074">
        <f t="shared" si="137"/>
        <v>1506</v>
      </c>
      <c r="I175" s="1074">
        <f t="shared" si="137"/>
        <v>3981</v>
      </c>
      <c r="J175" s="1074">
        <f t="shared" si="137"/>
        <v>10219</v>
      </c>
      <c r="K175" s="1074">
        <f t="shared" si="137"/>
        <v>7315</v>
      </c>
      <c r="L175" s="1074">
        <f t="shared" si="137"/>
        <v>17534</v>
      </c>
      <c r="M175" s="1074">
        <f t="shared" si="137"/>
        <v>4424</v>
      </c>
      <c r="N175" s="1074">
        <f t="shared" si="137"/>
        <v>2937</v>
      </c>
      <c r="O175" s="1074">
        <f t="shared" si="137"/>
        <v>7361</v>
      </c>
      <c r="P175" s="1074">
        <f t="shared" si="137"/>
        <v>58020</v>
      </c>
      <c r="Q175" s="1074">
        <f t="shared" si="137"/>
        <v>40537</v>
      </c>
      <c r="R175" s="1074">
        <f t="shared" si="137"/>
        <v>98557</v>
      </c>
      <c r="S175" s="1074">
        <f t="shared" si="137"/>
        <v>75221</v>
      </c>
      <c r="T175" s="1074">
        <f t="shared" si="137"/>
        <v>52344</v>
      </c>
      <c r="U175" s="1074">
        <f t="shared" si="137"/>
        <v>127565</v>
      </c>
      <c r="V175" s="401" t="str">
        <f t="shared" si="115"/>
        <v>TRUE</v>
      </c>
      <c r="W175" s="401" t="str">
        <f t="shared" si="116"/>
        <v>TRUE</v>
      </c>
      <c r="X175" s="401" t="str">
        <f t="shared" si="117"/>
        <v>TRUE</v>
      </c>
      <c r="Z175" s="161">
        <f>Death!Y173</f>
        <v>75221</v>
      </c>
      <c r="AA175" s="161">
        <f>Death!Z173</f>
        <v>52344</v>
      </c>
      <c r="AB175" s="161">
        <f>Death!AA173</f>
        <v>127565</v>
      </c>
    </row>
    <row r="176" spans="1:28" ht="15" customHeight="1">
      <c r="D176" s="759"/>
      <c r="E176" s="759"/>
      <c r="F176" s="759"/>
      <c r="G176" s="759"/>
      <c r="H176" s="759"/>
      <c r="I176" s="759"/>
      <c r="J176" s="759"/>
      <c r="K176" s="759"/>
      <c r="L176" s="759"/>
      <c r="M176" s="759"/>
      <c r="N176" s="759"/>
      <c r="O176" s="759"/>
      <c r="P176" s="759"/>
      <c r="Q176" s="759"/>
      <c r="R176" s="759"/>
      <c r="S176" s="759"/>
      <c r="T176" s="759"/>
      <c r="U176" s="759"/>
    </row>
    <row r="177" spans="1:28" ht="15" customHeight="1">
      <c r="D177" s="759"/>
      <c r="E177" s="759"/>
      <c r="F177" s="759">
        <f>+F175+I175</f>
        <v>4113</v>
      </c>
      <c r="G177" s="759"/>
      <c r="H177" s="759"/>
      <c r="I177" s="759"/>
      <c r="J177" s="759"/>
      <c r="K177" s="759"/>
      <c r="L177" s="759"/>
      <c r="M177" s="759"/>
      <c r="N177" s="759"/>
      <c r="O177" s="759"/>
      <c r="P177" s="759"/>
      <c r="Q177" s="759"/>
      <c r="R177" s="759"/>
      <c r="S177" s="759"/>
      <c r="T177" s="759"/>
      <c r="U177" s="759"/>
    </row>
    <row r="178" spans="1:28" ht="15.75">
      <c r="B178" s="161"/>
      <c r="D178" s="1185" t="s">
        <v>296</v>
      </c>
      <c r="E178" s="1185"/>
      <c r="F178" s="1185"/>
      <c r="G178" s="1185"/>
      <c r="H178" s="1185"/>
      <c r="I178" s="1185"/>
      <c r="J178" s="1185"/>
      <c r="K178" s="1185"/>
      <c r="L178" s="1185"/>
      <c r="M178" s="1185"/>
      <c r="N178" s="1185"/>
      <c r="O178" s="1185"/>
      <c r="P178" s="1185"/>
      <c r="Q178" s="1185"/>
      <c r="R178" s="1075"/>
      <c r="S178" s="759"/>
      <c r="T178" s="759"/>
      <c r="U178" s="759"/>
    </row>
    <row r="179" spans="1:28" ht="15.75">
      <c r="B179" s="162" t="s">
        <v>277</v>
      </c>
      <c r="C179" s="401"/>
      <c r="D179" s="1186" t="s">
        <v>886</v>
      </c>
      <c r="E179" s="1186"/>
      <c r="F179" s="1186"/>
      <c r="G179" s="1186"/>
      <c r="H179" s="1186"/>
      <c r="I179" s="1186"/>
      <c r="J179" s="1185"/>
      <c r="K179" s="1185"/>
      <c r="L179" s="1185"/>
      <c r="M179" s="1185"/>
      <c r="N179" s="1185"/>
      <c r="O179" s="1185"/>
      <c r="P179" s="1185"/>
      <c r="Q179" s="1185"/>
      <c r="R179" s="1075"/>
      <c r="S179" s="759"/>
      <c r="T179" s="759"/>
      <c r="U179" s="759"/>
    </row>
    <row r="180" spans="1:28" ht="15" customHeight="1">
      <c r="B180" s="1249" t="s">
        <v>1</v>
      </c>
      <c r="C180" s="1237" t="s">
        <v>293</v>
      </c>
      <c r="D180" s="1546" t="s">
        <v>147</v>
      </c>
      <c r="E180" s="1546"/>
      <c r="F180" s="1546"/>
      <c r="G180" s="1546"/>
      <c r="H180" s="1546"/>
      <c r="I180" s="1546"/>
      <c r="J180" s="1507" t="s">
        <v>380</v>
      </c>
      <c r="K180" s="1508"/>
      <c r="L180" s="1508"/>
      <c r="M180" s="1508"/>
      <c r="N180" s="1508"/>
      <c r="O180" s="1508"/>
      <c r="P180" s="1508"/>
      <c r="Q180" s="1508"/>
      <c r="R180" s="1509"/>
      <c r="S180" s="1191" t="s">
        <v>6</v>
      </c>
      <c r="T180" s="1191"/>
      <c r="U180" s="1191"/>
      <c r="V180" s="1544" t="s">
        <v>6</v>
      </c>
      <c r="W180" s="1544"/>
      <c r="X180" s="1544"/>
      <c r="Z180" s="1544" t="str">
        <f>Death!Y179</f>
        <v>Total</v>
      </c>
      <c r="AA180" s="1544"/>
      <c r="AB180" s="1544"/>
    </row>
    <row r="181" spans="1:28" s="407" customFormat="1" ht="33.75" customHeight="1">
      <c r="B181" s="1249"/>
      <c r="C181" s="1237"/>
      <c r="D181" s="1191" t="s">
        <v>149</v>
      </c>
      <c r="E181" s="1191"/>
      <c r="F181" s="1191"/>
      <c r="G181" s="1191" t="s">
        <v>150</v>
      </c>
      <c r="H181" s="1191"/>
      <c r="I181" s="1191"/>
      <c r="J181" s="1187" t="s">
        <v>153</v>
      </c>
      <c r="K181" s="1188"/>
      <c r="L181" s="1189"/>
      <c r="M181" s="1187" t="s">
        <v>154</v>
      </c>
      <c r="N181" s="1188"/>
      <c r="O181" s="1189"/>
      <c r="P181" s="1187" t="s">
        <v>152</v>
      </c>
      <c r="Q181" s="1188"/>
      <c r="R181" s="1189"/>
      <c r="S181" s="1191"/>
      <c r="T181" s="1191"/>
      <c r="U181" s="1191"/>
      <c r="V181" s="1544"/>
      <c r="W181" s="1544"/>
      <c r="X181" s="1544"/>
      <c r="Z181" s="1544"/>
      <c r="AA181" s="1544"/>
      <c r="AB181" s="1544"/>
    </row>
    <row r="182" spans="1:28" s="407" customFormat="1" ht="17.25" customHeight="1">
      <c r="B182" s="1249"/>
      <c r="C182" s="1237"/>
      <c r="D182" s="978" t="s">
        <v>240</v>
      </c>
      <c r="E182" s="978" t="s">
        <v>241</v>
      </c>
      <c r="F182" s="978" t="s">
        <v>234</v>
      </c>
      <c r="G182" s="978" t="s">
        <v>240</v>
      </c>
      <c r="H182" s="978" t="s">
        <v>241</v>
      </c>
      <c r="I182" s="978" t="s">
        <v>234</v>
      </c>
      <c r="J182" s="978" t="s">
        <v>240</v>
      </c>
      <c r="K182" s="978" t="s">
        <v>241</v>
      </c>
      <c r="L182" s="978" t="s">
        <v>234</v>
      </c>
      <c r="M182" s="978" t="s">
        <v>240</v>
      </c>
      <c r="N182" s="978" t="s">
        <v>241</v>
      </c>
      <c r="O182" s="978" t="s">
        <v>234</v>
      </c>
      <c r="P182" s="978" t="s">
        <v>240</v>
      </c>
      <c r="Q182" s="978" t="s">
        <v>241</v>
      </c>
      <c r="R182" s="978" t="s">
        <v>234</v>
      </c>
      <c r="S182" s="978" t="s">
        <v>240</v>
      </c>
      <c r="T182" s="978" t="s">
        <v>241</v>
      </c>
      <c r="U182" s="978" t="s">
        <v>234</v>
      </c>
      <c r="V182" s="89" t="s">
        <v>240</v>
      </c>
      <c r="W182" s="89" t="s">
        <v>241</v>
      </c>
      <c r="X182" s="89" t="s">
        <v>234</v>
      </c>
      <c r="Z182" s="89" t="s">
        <v>240</v>
      </c>
      <c r="AA182" s="89" t="s">
        <v>241</v>
      </c>
      <c r="AB182" s="89" t="s">
        <v>234</v>
      </c>
    </row>
    <row r="183" spans="1:28" ht="15" customHeight="1">
      <c r="B183" s="161" t="s">
        <v>15</v>
      </c>
      <c r="D183" s="758"/>
      <c r="E183" s="758"/>
      <c r="F183" s="758"/>
      <c r="G183" s="758"/>
      <c r="H183" s="758"/>
      <c r="I183" s="758"/>
      <c r="J183" s="758"/>
      <c r="K183" s="758"/>
      <c r="L183" s="758"/>
      <c r="M183" s="758"/>
      <c r="N183" s="758"/>
      <c r="O183" s="758"/>
      <c r="P183" s="758"/>
      <c r="Q183" s="758"/>
      <c r="R183" s="758"/>
      <c r="S183" s="759"/>
      <c r="T183" s="759"/>
      <c r="U183" s="759"/>
      <c r="Z183" s="554"/>
      <c r="AA183" s="554"/>
      <c r="AB183" s="554"/>
    </row>
    <row r="184" spans="1:28" ht="15" customHeight="1">
      <c r="A184" s="675">
        <v>1</v>
      </c>
      <c r="B184" s="149">
        <v>1</v>
      </c>
      <c r="C184" s="426" t="s">
        <v>15</v>
      </c>
      <c r="D184" s="984">
        <v>2141</v>
      </c>
      <c r="E184" s="984">
        <v>1455</v>
      </c>
      <c r="F184" s="984">
        <f>D184+E184</f>
        <v>3596</v>
      </c>
      <c r="G184" s="984">
        <v>2842</v>
      </c>
      <c r="H184" s="984">
        <v>1721</v>
      </c>
      <c r="I184" s="984">
        <f>G184+H184</f>
        <v>4563</v>
      </c>
      <c r="J184" s="984">
        <v>2342</v>
      </c>
      <c r="K184" s="984">
        <v>1436</v>
      </c>
      <c r="L184" s="984">
        <f>J184+K184</f>
        <v>3778</v>
      </c>
      <c r="M184" s="984"/>
      <c r="N184" s="984"/>
      <c r="O184" s="984">
        <f>M184+N184</f>
        <v>0</v>
      </c>
      <c r="P184" s="984">
        <v>1851</v>
      </c>
      <c r="Q184" s="984">
        <v>1247</v>
      </c>
      <c r="R184" s="984">
        <f>P184+Q184</f>
        <v>3098</v>
      </c>
      <c r="S184" s="984">
        <f t="shared" ref="S184:U191" si="138">D184+G184+J184+M184+P184</f>
        <v>9176</v>
      </c>
      <c r="T184" s="984">
        <f t="shared" si="138"/>
        <v>5859</v>
      </c>
      <c r="U184" s="984">
        <f t="shared" si="138"/>
        <v>15035</v>
      </c>
      <c r="V184" s="401" t="str">
        <f t="shared" ref="V184:V248" si="139">IF(S184=Z184,"TRUE","FALSE")</f>
        <v>TRUE</v>
      </c>
      <c r="W184" s="401" t="str">
        <f t="shared" ref="W184:W248" si="140">IF(T184=AA184,"TRUE","FALSE")</f>
        <v>TRUE</v>
      </c>
      <c r="X184" s="401" t="str">
        <f t="shared" ref="X184:X248" si="141">IF(U184=AB184,"TRUE","FALSE")</f>
        <v>TRUE</v>
      </c>
      <c r="Z184" s="161">
        <f>Death!Y182</f>
        <v>9176</v>
      </c>
      <c r="AA184" s="161">
        <f>Death!Z182</f>
        <v>5859</v>
      </c>
      <c r="AB184" s="161">
        <f>Death!AA182</f>
        <v>15035</v>
      </c>
    </row>
    <row r="185" spans="1:28" ht="15" customHeight="1">
      <c r="A185" s="675">
        <v>2</v>
      </c>
      <c r="B185" s="149">
        <v>2</v>
      </c>
      <c r="C185" s="426" t="s">
        <v>499</v>
      </c>
      <c r="D185" s="984">
        <v>53</v>
      </c>
      <c r="E185" s="984">
        <v>31</v>
      </c>
      <c r="F185" s="984">
        <f t="shared" ref="F185:F192" si="142">D185+E185</f>
        <v>84</v>
      </c>
      <c r="G185" s="984">
        <v>0</v>
      </c>
      <c r="H185" s="984">
        <v>0</v>
      </c>
      <c r="I185" s="984">
        <f t="shared" ref="I185:I192" si="143">G185+H185</f>
        <v>0</v>
      </c>
      <c r="J185" s="984">
        <v>0</v>
      </c>
      <c r="K185" s="984">
        <v>0</v>
      </c>
      <c r="L185" s="984">
        <f t="shared" ref="L185:L191" si="144">J185+K185</f>
        <v>0</v>
      </c>
      <c r="M185" s="984"/>
      <c r="N185" s="984"/>
      <c r="O185" s="984">
        <f t="shared" ref="O185:O191" si="145">M185+N185</f>
        <v>0</v>
      </c>
      <c r="P185" s="984">
        <v>0</v>
      </c>
      <c r="Q185" s="984">
        <v>0</v>
      </c>
      <c r="R185" s="984">
        <f t="shared" ref="R185:R191" si="146">P185+Q185</f>
        <v>0</v>
      </c>
      <c r="S185" s="984">
        <f t="shared" si="138"/>
        <v>53</v>
      </c>
      <c r="T185" s="984">
        <f t="shared" si="138"/>
        <v>31</v>
      </c>
      <c r="U185" s="984">
        <f t="shared" si="138"/>
        <v>84</v>
      </c>
      <c r="V185" s="401" t="str">
        <f t="shared" si="139"/>
        <v>TRUE</v>
      </c>
      <c r="W185" s="401" t="str">
        <f t="shared" si="140"/>
        <v>TRUE</v>
      </c>
      <c r="X185" s="401" t="str">
        <f t="shared" si="141"/>
        <v>TRUE</v>
      </c>
      <c r="Z185" s="161">
        <f>Death!Y183</f>
        <v>53</v>
      </c>
      <c r="AA185" s="161">
        <f>Death!Z183</f>
        <v>31</v>
      </c>
      <c r="AB185" s="161">
        <f>Death!AA183</f>
        <v>84</v>
      </c>
    </row>
    <row r="186" spans="1:28" ht="15" customHeight="1">
      <c r="A186" s="675">
        <v>3</v>
      </c>
      <c r="B186" s="149">
        <v>3</v>
      </c>
      <c r="C186" s="426" t="s">
        <v>16</v>
      </c>
      <c r="D186" s="984">
        <v>5</v>
      </c>
      <c r="E186" s="984">
        <v>5</v>
      </c>
      <c r="F186" s="984">
        <f t="shared" si="142"/>
        <v>10</v>
      </c>
      <c r="G186" s="984">
        <v>52</v>
      </c>
      <c r="H186" s="984">
        <v>33</v>
      </c>
      <c r="I186" s="984">
        <f t="shared" si="143"/>
        <v>85</v>
      </c>
      <c r="J186" s="984">
        <v>0</v>
      </c>
      <c r="K186" s="984">
        <v>0</v>
      </c>
      <c r="L186" s="984">
        <f t="shared" si="144"/>
        <v>0</v>
      </c>
      <c r="M186" s="984"/>
      <c r="N186" s="984"/>
      <c r="O186" s="984">
        <f t="shared" si="145"/>
        <v>0</v>
      </c>
      <c r="P186" s="984">
        <v>76</v>
      </c>
      <c r="Q186" s="984">
        <v>55</v>
      </c>
      <c r="R186" s="984">
        <f t="shared" si="146"/>
        <v>131</v>
      </c>
      <c r="S186" s="984">
        <f t="shared" si="138"/>
        <v>133</v>
      </c>
      <c r="T186" s="984">
        <f t="shared" si="138"/>
        <v>93</v>
      </c>
      <c r="U186" s="984">
        <f t="shared" si="138"/>
        <v>226</v>
      </c>
      <c r="V186" s="401" t="str">
        <f t="shared" si="139"/>
        <v>TRUE</v>
      </c>
      <c r="W186" s="401" t="str">
        <f t="shared" si="140"/>
        <v>TRUE</v>
      </c>
      <c r="X186" s="401" t="str">
        <f t="shared" si="141"/>
        <v>TRUE</v>
      </c>
      <c r="Z186" s="161">
        <f>Death!Y184</f>
        <v>133</v>
      </c>
      <c r="AA186" s="161">
        <f>Death!Z184</f>
        <v>93</v>
      </c>
      <c r="AB186" s="161">
        <f>Death!AA184</f>
        <v>226</v>
      </c>
    </row>
    <row r="187" spans="1:28" ht="15" customHeight="1">
      <c r="A187" s="675">
        <v>4</v>
      </c>
      <c r="B187" s="149">
        <v>4</v>
      </c>
      <c r="C187" s="426" t="s">
        <v>686</v>
      </c>
      <c r="D187" s="984">
        <v>0</v>
      </c>
      <c r="E187" s="984">
        <v>0</v>
      </c>
      <c r="F187" s="984">
        <f t="shared" si="142"/>
        <v>0</v>
      </c>
      <c r="G187" s="984">
        <v>23</v>
      </c>
      <c r="H187" s="984">
        <v>13</v>
      </c>
      <c r="I187" s="984">
        <f t="shared" si="143"/>
        <v>36</v>
      </c>
      <c r="J187" s="984">
        <v>0</v>
      </c>
      <c r="K187" s="984">
        <v>0</v>
      </c>
      <c r="L187" s="984">
        <f t="shared" si="144"/>
        <v>0</v>
      </c>
      <c r="M187" s="984"/>
      <c r="N187" s="984"/>
      <c r="O187" s="984">
        <f t="shared" si="145"/>
        <v>0</v>
      </c>
      <c r="P187" s="984">
        <v>104</v>
      </c>
      <c r="Q187" s="984">
        <v>94</v>
      </c>
      <c r="R187" s="984">
        <f t="shared" si="146"/>
        <v>198</v>
      </c>
      <c r="S187" s="984">
        <f t="shared" si="138"/>
        <v>127</v>
      </c>
      <c r="T187" s="984">
        <f t="shared" si="138"/>
        <v>107</v>
      </c>
      <c r="U187" s="984">
        <f t="shared" si="138"/>
        <v>234</v>
      </c>
      <c r="V187" s="401" t="str">
        <f t="shared" si="139"/>
        <v>TRUE</v>
      </c>
      <c r="W187" s="401" t="str">
        <f t="shared" si="140"/>
        <v>TRUE</v>
      </c>
      <c r="X187" s="401" t="str">
        <f t="shared" si="141"/>
        <v>TRUE</v>
      </c>
      <c r="Z187" s="161">
        <f>Death!Y185</f>
        <v>127</v>
      </c>
      <c r="AA187" s="161">
        <f>Death!Z185</f>
        <v>107</v>
      </c>
      <c r="AB187" s="161">
        <f>Death!AA185</f>
        <v>234</v>
      </c>
    </row>
    <row r="188" spans="1:28" ht="15" customHeight="1">
      <c r="A188" s="675">
        <v>5</v>
      </c>
      <c r="B188" s="149">
        <v>5</v>
      </c>
      <c r="C188" s="426" t="s">
        <v>17</v>
      </c>
      <c r="D188" s="984">
        <v>0</v>
      </c>
      <c r="E188" s="984">
        <v>0</v>
      </c>
      <c r="F188" s="984">
        <f t="shared" si="142"/>
        <v>0</v>
      </c>
      <c r="G188" s="984">
        <v>0</v>
      </c>
      <c r="H188" s="984">
        <v>0</v>
      </c>
      <c r="I188" s="984">
        <f t="shared" si="143"/>
        <v>0</v>
      </c>
      <c r="J188" s="984">
        <v>0</v>
      </c>
      <c r="K188" s="984">
        <v>0</v>
      </c>
      <c r="L188" s="984">
        <f t="shared" si="144"/>
        <v>0</v>
      </c>
      <c r="M188" s="984"/>
      <c r="N188" s="984"/>
      <c r="O188" s="984">
        <f t="shared" si="145"/>
        <v>0</v>
      </c>
      <c r="P188" s="984">
        <v>70</v>
      </c>
      <c r="Q188" s="984">
        <v>55</v>
      </c>
      <c r="R188" s="984">
        <f t="shared" si="146"/>
        <v>125</v>
      </c>
      <c r="S188" s="984">
        <f t="shared" si="138"/>
        <v>70</v>
      </c>
      <c r="T188" s="984">
        <f t="shared" si="138"/>
        <v>55</v>
      </c>
      <c r="U188" s="984">
        <f t="shared" si="138"/>
        <v>125</v>
      </c>
      <c r="V188" s="401" t="str">
        <f t="shared" si="139"/>
        <v>TRUE</v>
      </c>
      <c r="W188" s="401" t="str">
        <f t="shared" si="140"/>
        <v>TRUE</v>
      </c>
      <c r="X188" s="401" t="str">
        <f t="shared" si="141"/>
        <v>TRUE</v>
      </c>
      <c r="Z188" s="161">
        <f>Death!Y186</f>
        <v>70</v>
      </c>
      <c r="AA188" s="161">
        <f>Death!Z186</f>
        <v>55</v>
      </c>
      <c r="AB188" s="161">
        <f>Death!AA186</f>
        <v>125</v>
      </c>
    </row>
    <row r="189" spans="1:28" ht="15" customHeight="1">
      <c r="A189" s="675">
        <v>6</v>
      </c>
      <c r="B189" s="149">
        <v>6</v>
      </c>
      <c r="C189" s="426" t="s">
        <v>666</v>
      </c>
      <c r="D189" s="984">
        <v>0</v>
      </c>
      <c r="E189" s="984">
        <v>0</v>
      </c>
      <c r="F189" s="984">
        <f t="shared" si="142"/>
        <v>0</v>
      </c>
      <c r="G189" s="984">
        <v>0</v>
      </c>
      <c r="H189" s="984">
        <v>0</v>
      </c>
      <c r="I189" s="984">
        <f t="shared" si="143"/>
        <v>0</v>
      </c>
      <c r="J189" s="984">
        <v>0</v>
      </c>
      <c r="K189" s="984">
        <v>0</v>
      </c>
      <c r="L189" s="984">
        <f t="shared" si="144"/>
        <v>0</v>
      </c>
      <c r="M189" s="984"/>
      <c r="N189" s="984"/>
      <c r="O189" s="984">
        <f t="shared" si="145"/>
        <v>0</v>
      </c>
      <c r="P189" s="984">
        <v>46</v>
      </c>
      <c r="Q189" s="984">
        <v>23</v>
      </c>
      <c r="R189" s="984">
        <f t="shared" si="146"/>
        <v>69</v>
      </c>
      <c r="S189" s="984">
        <f t="shared" si="138"/>
        <v>46</v>
      </c>
      <c r="T189" s="984">
        <f t="shared" si="138"/>
        <v>23</v>
      </c>
      <c r="U189" s="984">
        <f t="shared" si="138"/>
        <v>69</v>
      </c>
      <c r="V189" s="401" t="str">
        <f t="shared" si="139"/>
        <v>TRUE</v>
      </c>
      <c r="W189" s="401" t="str">
        <f t="shared" si="140"/>
        <v>TRUE</v>
      </c>
      <c r="X189" s="401" t="str">
        <f t="shared" si="141"/>
        <v>TRUE</v>
      </c>
      <c r="Z189" s="161">
        <f>Death!Y187</f>
        <v>46</v>
      </c>
      <c r="AA189" s="161">
        <f>Death!Z187</f>
        <v>23</v>
      </c>
      <c r="AB189" s="161">
        <f>Death!AA187</f>
        <v>69</v>
      </c>
    </row>
    <row r="190" spans="1:28" ht="15" customHeight="1">
      <c r="A190" s="675">
        <v>7</v>
      </c>
      <c r="B190" s="149">
        <v>7</v>
      </c>
      <c r="C190" s="426" t="s">
        <v>18</v>
      </c>
      <c r="D190" s="984">
        <v>0</v>
      </c>
      <c r="E190" s="984">
        <v>0</v>
      </c>
      <c r="F190" s="984">
        <f t="shared" si="142"/>
        <v>0</v>
      </c>
      <c r="G190" s="984">
        <v>2</v>
      </c>
      <c r="H190" s="984">
        <v>0</v>
      </c>
      <c r="I190" s="984">
        <f t="shared" si="143"/>
        <v>2</v>
      </c>
      <c r="J190" s="984">
        <v>0</v>
      </c>
      <c r="K190" s="984">
        <v>0</v>
      </c>
      <c r="L190" s="984">
        <f t="shared" si="144"/>
        <v>0</v>
      </c>
      <c r="M190" s="984"/>
      <c r="N190" s="984"/>
      <c r="O190" s="984">
        <f t="shared" si="145"/>
        <v>0</v>
      </c>
      <c r="P190" s="984">
        <v>23</v>
      </c>
      <c r="Q190" s="984">
        <v>12</v>
      </c>
      <c r="R190" s="984">
        <f t="shared" si="146"/>
        <v>35</v>
      </c>
      <c r="S190" s="984">
        <f t="shared" si="138"/>
        <v>25</v>
      </c>
      <c r="T190" s="984">
        <f t="shared" si="138"/>
        <v>12</v>
      </c>
      <c r="U190" s="984">
        <f t="shared" si="138"/>
        <v>37</v>
      </c>
      <c r="V190" s="401" t="str">
        <f t="shared" si="139"/>
        <v>TRUE</v>
      </c>
      <c r="W190" s="401" t="str">
        <f t="shared" si="140"/>
        <v>TRUE</v>
      </c>
      <c r="X190" s="401" t="str">
        <f t="shared" si="141"/>
        <v>TRUE</v>
      </c>
      <c r="Z190" s="161">
        <f>Death!Y188</f>
        <v>25</v>
      </c>
      <c r="AA190" s="161">
        <f>Death!Z188</f>
        <v>12</v>
      </c>
      <c r="AB190" s="161">
        <f>Death!AA188</f>
        <v>37</v>
      </c>
    </row>
    <row r="191" spans="1:28" ht="15" customHeight="1">
      <c r="A191" s="675">
        <v>8</v>
      </c>
      <c r="B191" s="149">
        <v>8</v>
      </c>
      <c r="C191" s="426" t="s">
        <v>910</v>
      </c>
      <c r="D191" s="984">
        <v>3</v>
      </c>
      <c r="E191" s="984">
        <v>3</v>
      </c>
      <c r="F191" s="984">
        <f t="shared" si="142"/>
        <v>6</v>
      </c>
      <c r="G191" s="984">
        <v>0</v>
      </c>
      <c r="H191" s="984">
        <v>0</v>
      </c>
      <c r="I191" s="984">
        <f t="shared" si="143"/>
        <v>0</v>
      </c>
      <c r="J191" s="984">
        <v>0</v>
      </c>
      <c r="K191" s="984">
        <v>0</v>
      </c>
      <c r="L191" s="984">
        <f t="shared" si="144"/>
        <v>0</v>
      </c>
      <c r="M191" s="984"/>
      <c r="N191" s="984"/>
      <c r="O191" s="984">
        <f t="shared" si="145"/>
        <v>0</v>
      </c>
      <c r="P191" s="984">
        <v>32</v>
      </c>
      <c r="Q191" s="984">
        <v>13</v>
      </c>
      <c r="R191" s="984">
        <f t="shared" si="146"/>
        <v>45</v>
      </c>
      <c r="S191" s="984">
        <f t="shared" si="138"/>
        <v>35</v>
      </c>
      <c r="T191" s="984">
        <f t="shared" si="138"/>
        <v>16</v>
      </c>
      <c r="U191" s="984">
        <f t="shared" si="138"/>
        <v>51</v>
      </c>
      <c r="V191" s="401" t="str">
        <f t="shared" si="139"/>
        <v>TRUE</v>
      </c>
      <c r="W191" s="401" t="str">
        <f t="shared" si="140"/>
        <v>TRUE</v>
      </c>
      <c r="X191" s="401" t="str">
        <f t="shared" si="141"/>
        <v>TRUE</v>
      </c>
      <c r="Z191" s="161">
        <f>Death!Y189</f>
        <v>35</v>
      </c>
      <c r="AA191" s="161">
        <f>Death!Z189</f>
        <v>16</v>
      </c>
      <c r="AB191" s="161">
        <f>Death!AA189</f>
        <v>51</v>
      </c>
    </row>
    <row r="192" spans="1:28" ht="15" customHeight="1">
      <c r="A192" s="675">
        <v>9</v>
      </c>
      <c r="B192" s="149">
        <v>9</v>
      </c>
      <c r="C192" s="426" t="s">
        <v>19</v>
      </c>
      <c r="D192" s="984">
        <v>0</v>
      </c>
      <c r="E192" s="984">
        <v>0</v>
      </c>
      <c r="F192" s="984">
        <f t="shared" si="142"/>
        <v>0</v>
      </c>
      <c r="G192" s="984">
        <v>16</v>
      </c>
      <c r="H192" s="984">
        <v>4</v>
      </c>
      <c r="I192" s="984">
        <f t="shared" si="143"/>
        <v>20</v>
      </c>
      <c r="J192" s="984">
        <v>0</v>
      </c>
      <c r="K192" s="984">
        <v>0</v>
      </c>
      <c r="L192" s="984">
        <f t="shared" ref="L192" si="147">J192+K192</f>
        <v>0</v>
      </c>
      <c r="M192" s="984"/>
      <c r="N192" s="984"/>
      <c r="O192" s="984">
        <f t="shared" ref="O192" si="148">M192+N192</f>
        <v>0</v>
      </c>
      <c r="P192" s="984">
        <v>43</v>
      </c>
      <c r="Q192" s="984">
        <v>40</v>
      </c>
      <c r="R192" s="984">
        <f t="shared" ref="R192" si="149">P192+Q192</f>
        <v>83</v>
      </c>
      <c r="S192" s="984">
        <f t="shared" ref="S192" si="150">D192+G192+J192+M192+P192</f>
        <v>59</v>
      </c>
      <c r="T192" s="984">
        <f t="shared" ref="T192" si="151">E192+H192+K192+N192+Q192</f>
        <v>44</v>
      </c>
      <c r="U192" s="984">
        <f t="shared" ref="U192" si="152">F192+I192+L192+O192+R192</f>
        <v>103</v>
      </c>
      <c r="V192" s="401" t="str">
        <f t="shared" ref="V192" si="153">IF(S192=Z192,"TRUE","FALSE")</f>
        <v>TRUE</v>
      </c>
      <c r="W192" s="401" t="str">
        <f t="shared" ref="W192" si="154">IF(T192=AA192,"TRUE","FALSE")</f>
        <v>TRUE</v>
      </c>
      <c r="X192" s="401" t="str">
        <f t="shared" ref="X192" si="155">IF(U192=AB192,"TRUE","FALSE")</f>
        <v>TRUE</v>
      </c>
      <c r="Z192" s="161">
        <f>Death!Y190</f>
        <v>59</v>
      </c>
      <c r="AA192" s="161">
        <f>Death!Z190</f>
        <v>44</v>
      </c>
      <c r="AB192" s="161">
        <f>Death!AA190</f>
        <v>103</v>
      </c>
    </row>
    <row r="193" spans="1:28" ht="15" customHeight="1">
      <c r="A193" s="675"/>
      <c r="B193" s="374"/>
      <c r="C193" s="419" t="s">
        <v>6</v>
      </c>
      <c r="D193" s="1031">
        <f>SUM(D184:D192)</f>
        <v>2202</v>
      </c>
      <c r="E193" s="1031">
        <f t="shared" ref="E193:U193" si="156">SUM(E184:E192)</f>
        <v>1494</v>
      </c>
      <c r="F193" s="1031">
        <f t="shared" si="156"/>
        <v>3696</v>
      </c>
      <c r="G193" s="1031">
        <f t="shared" si="156"/>
        <v>2935</v>
      </c>
      <c r="H193" s="1031">
        <f t="shared" si="156"/>
        <v>1771</v>
      </c>
      <c r="I193" s="1031">
        <f t="shared" si="156"/>
        <v>4706</v>
      </c>
      <c r="J193" s="1031">
        <f t="shared" si="156"/>
        <v>2342</v>
      </c>
      <c r="K193" s="1031">
        <f t="shared" si="156"/>
        <v>1436</v>
      </c>
      <c r="L193" s="1031">
        <f t="shared" si="156"/>
        <v>3778</v>
      </c>
      <c r="M193" s="1031">
        <f t="shared" si="156"/>
        <v>0</v>
      </c>
      <c r="N193" s="1031">
        <f t="shared" si="156"/>
        <v>0</v>
      </c>
      <c r="O193" s="1031">
        <f t="shared" si="156"/>
        <v>0</v>
      </c>
      <c r="P193" s="1031">
        <f t="shared" si="156"/>
        <v>2245</v>
      </c>
      <c r="Q193" s="1031">
        <f t="shared" si="156"/>
        <v>1539</v>
      </c>
      <c r="R193" s="1031">
        <f t="shared" si="156"/>
        <v>3784</v>
      </c>
      <c r="S193" s="1031">
        <f t="shared" si="156"/>
        <v>9724</v>
      </c>
      <c r="T193" s="1031">
        <f t="shared" si="156"/>
        <v>6240</v>
      </c>
      <c r="U193" s="1031">
        <f t="shared" si="156"/>
        <v>15964</v>
      </c>
      <c r="V193" s="401" t="str">
        <f t="shared" si="139"/>
        <v>TRUE</v>
      </c>
      <c r="W193" s="401" t="str">
        <f t="shared" si="140"/>
        <v>TRUE</v>
      </c>
      <c r="X193" s="401" t="str">
        <f t="shared" si="141"/>
        <v>TRUE</v>
      </c>
      <c r="Z193" s="161">
        <f>Death!Y191</f>
        <v>9724</v>
      </c>
      <c r="AA193" s="161">
        <f>Death!Z191</f>
        <v>6240</v>
      </c>
      <c r="AB193" s="161">
        <f>Death!AA191</f>
        <v>15964</v>
      </c>
    </row>
    <row r="194" spans="1:28" ht="15" customHeight="1">
      <c r="A194" s="675"/>
      <c r="B194" s="401" t="s">
        <v>20</v>
      </c>
      <c r="C194" s="249"/>
      <c r="D194" s="1049"/>
      <c r="E194" s="1049"/>
      <c r="F194" s="1049"/>
      <c r="G194" s="1049"/>
      <c r="H194" s="1049"/>
      <c r="I194" s="1049"/>
      <c r="J194" s="1049"/>
      <c r="K194" s="1049"/>
      <c r="L194" s="1049"/>
      <c r="M194" s="1049"/>
      <c r="N194" s="1049"/>
      <c r="O194" s="1049"/>
      <c r="P194" s="1049"/>
      <c r="Q194" s="1049"/>
      <c r="R194" s="1049"/>
      <c r="S194" s="1049"/>
      <c r="T194" s="1049"/>
      <c r="U194" s="1049"/>
      <c r="V194" s="401" t="str">
        <f t="shared" si="139"/>
        <v>TRUE</v>
      </c>
      <c r="W194" s="401" t="str">
        <f t="shared" si="140"/>
        <v>TRUE</v>
      </c>
      <c r="X194" s="401" t="str">
        <f t="shared" si="141"/>
        <v>TRUE</v>
      </c>
      <c r="Z194" s="161">
        <f>Death!Y192</f>
        <v>0</v>
      </c>
      <c r="AA194" s="161">
        <f>Death!Z192</f>
        <v>0</v>
      </c>
      <c r="AB194" s="161">
        <f>Death!AA192</f>
        <v>0</v>
      </c>
    </row>
    <row r="195" spans="1:28" ht="15" customHeight="1">
      <c r="A195" s="675">
        <v>1</v>
      </c>
      <c r="B195" s="414">
        <v>10</v>
      </c>
      <c r="C195" s="72" t="s">
        <v>783</v>
      </c>
      <c r="D195" s="984">
        <v>105</v>
      </c>
      <c r="E195" s="984">
        <v>55</v>
      </c>
      <c r="F195" s="984">
        <f>SUM(D195:E195)</f>
        <v>160</v>
      </c>
      <c r="G195" s="984">
        <v>76</v>
      </c>
      <c r="H195" s="984">
        <v>45</v>
      </c>
      <c r="I195" s="984">
        <f>SUM(G195:H195)</f>
        <v>121</v>
      </c>
      <c r="J195" s="984"/>
      <c r="K195" s="984"/>
      <c r="L195" s="984">
        <f>SUM(J195:K195)</f>
        <v>0</v>
      </c>
      <c r="M195" s="984">
        <v>429</v>
      </c>
      <c r="N195" s="984">
        <v>296</v>
      </c>
      <c r="O195" s="984">
        <f>SUM(M195:N195)</f>
        <v>725</v>
      </c>
      <c r="P195" s="984">
        <v>67</v>
      </c>
      <c r="Q195" s="984">
        <v>13</v>
      </c>
      <c r="R195" s="984">
        <f>SUM(P195:Q195)</f>
        <v>80</v>
      </c>
      <c r="S195" s="984">
        <f t="shared" ref="S195:U199" si="157">D195+G195+J195+M195+P195</f>
        <v>677</v>
      </c>
      <c r="T195" s="984">
        <f t="shared" si="157"/>
        <v>409</v>
      </c>
      <c r="U195" s="984">
        <f t="shared" si="157"/>
        <v>1086</v>
      </c>
      <c r="V195" s="401" t="str">
        <f t="shared" si="139"/>
        <v>TRUE</v>
      </c>
      <c r="W195" s="401" t="str">
        <f t="shared" si="140"/>
        <v>TRUE</v>
      </c>
      <c r="X195" s="401" t="str">
        <f t="shared" si="141"/>
        <v>TRUE</v>
      </c>
      <c r="Z195" s="161">
        <f>Death!Y193</f>
        <v>677</v>
      </c>
      <c r="AA195" s="161">
        <f>Death!Z193</f>
        <v>409</v>
      </c>
      <c r="AB195" s="161">
        <f>Death!AA193</f>
        <v>1086</v>
      </c>
    </row>
    <row r="196" spans="1:28" ht="15" customHeight="1">
      <c r="A196" s="675">
        <v>2</v>
      </c>
      <c r="B196" s="414">
        <v>11</v>
      </c>
      <c r="C196" s="320" t="s">
        <v>784</v>
      </c>
      <c r="D196" s="984">
        <v>2</v>
      </c>
      <c r="E196" s="984">
        <v>1</v>
      </c>
      <c r="F196" s="984">
        <f>SUM(D196:E196)</f>
        <v>3</v>
      </c>
      <c r="G196" s="984">
        <v>0</v>
      </c>
      <c r="H196" s="984">
        <v>0</v>
      </c>
      <c r="I196" s="984">
        <f>SUM(G196:H196)</f>
        <v>0</v>
      </c>
      <c r="J196" s="984"/>
      <c r="K196" s="984"/>
      <c r="L196" s="984">
        <f>SUM(J196:K196)</f>
        <v>0</v>
      </c>
      <c r="M196" s="984">
        <v>0</v>
      </c>
      <c r="N196" s="984">
        <v>0</v>
      </c>
      <c r="O196" s="984">
        <f>SUM(M196:N196)</f>
        <v>0</v>
      </c>
      <c r="P196" s="984">
        <v>92</v>
      </c>
      <c r="Q196" s="984">
        <v>44</v>
      </c>
      <c r="R196" s="984">
        <f>SUM(P196:Q196)</f>
        <v>136</v>
      </c>
      <c r="S196" s="984">
        <f t="shared" si="157"/>
        <v>94</v>
      </c>
      <c r="T196" s="984">
        <f t="shared" si="157"/>
        <v>45</v>
      </c>
      <c r="U196" s="984">
        <f t="shared" si="157"/>
        <v>139</v>
      </c>
      <c r="V196" s="401" t="str">
        <f t="shared" si="139"/>
        <v>TRUE</v>
      </c>
      <c r="W196" s="401" t="str">
        <f t="shared" si="140"/>
        <v>TRUE</v>
      </c>
      <c r="X196" s="401" t="str">
        <f t="shared" si="141"/>
        <v>TRUE</v>
      </c>
      <c r="Z196" s="161">
        <f>Death!Y194</f>
        <v>94</v>
      </c>
      <c r="AA196" s="161">
        <f>Death!Z194</f>
        <v>45</v>
      </c>
      <c r="AB196" s="161">
        <f>Death!AA194</f>
        <v>139</v>
      </c>
    </row>
    <row r="197" spans="1:28" ht="15" customHeight="1">
      <c r="A197" s="675">
        <v>3</v>
      </c>
      <c r="B197" s="414">
        <v>12</v>
      </c>
      <c r="C197" s="72" t="s">
        <v>785</v>
      </c>
      <c r="D197" s="984">
        <v>16</v>
      </c>
      <c r="E197" s="984">
        <v>6</v>
      </c>
      <c r="F197" s="984">
        <f>SUM(D197:E197)</f>
        <v>22</v>
      </c>
      <c r="G197" s="984">
        <v>3</v>
      </c>
      <c r="H197" s="984">
        <v>1</v>
      </c>
      <c r="I197" s="984">
        <f>SUM(G197:H197)</f>
        <v>4</v>
      </c>
      <c r="J197" s="984"/>
      <c r="K197" s="984"/>
      <c r="L197" s="984">
        <f>SUM(J197:K197)</f>
        <v>0</v>
      </c>
      <c r="M197" s="984">
        <v>75</v>
      </c>
      <c r="N197" s="984">
        <v>46</v>
      </c>
      <c r="O197" s="984">
        <f>SUM(M197:N197)</f>
        <v>121</v>
      </c>
      <c r="P197" s="984">
        <v>9</v>
      </c>
      <c r="Q197" s="984">
        <v>4</v>
      </c>
      <c r="R197" s="984">
        <f>SUM(P197:Q197)</f>
        <v>13</v>
      </c>
      <c r="S197" s="984">
        <f t="shared" si="157"/>
        <v>103</v>
      </c>
      <c r="T197" s="984">
        <f t="shared" si="157"/>
        <v>57</v>
      </c>
      <c r="U197" s="984">
        <f t="shared" si="157"/>
        <v>160</v>
      </c>
      <c r="V197" s="401" t="str">
        <f t="shared" si="139"/>
        <v>TRUE</v>
      </c>
      <c r="W197" s="401" t="str">
        <f t="shared" si="140"/>
        <v>TRUE</v>
      </c>
      <c r="X197" s="401" t="str">
        <f t="shared" si="141"/>
        <v>TRUE</v>
      </c>
      <c r="Z197" s="161">
        <f>Death!Y195</f>
        <v>103</v>
      </c>
      <c r="AA197" s="161">
        <f>Death!Z195</f>
        <v>57</v>
      </c>
      <c r="AB197" s="161">
        <f>Death!AA195</f>
        <v>160</v>
      </c>
    </row>
    <row r="198" spans="1:28" ht="15" customHeight="1">
      <c r="A198" s="675">
        <v>4</v>
      </c>
      <c r="B198" s="414">
        <v>13</v>
      </c>
      <c r="C198" s="72" t="s">
        <v>786</v>
      </c>
      <c r="D198" s="984">
        <v>1</v>
      </c>
      <c r="E198" s="984">
        <v>0</v>
      </c>
      <c r="F198" s="984">
        <f>SUM(D198:E198)</f>
        <v>1</v>
      </c>
      <c r="G198" s="984">
        <v>0</v>
      </c>
      <c r="H198" s="984">
        <v>0</v>
      </c>
      <c r="I198" s="984">
        <f>SUM(G198:H198)</f>
        <v>0</v>
      </c>
      <c r="J198" s="984"/>
      <c r="K198" s="984"/>
      <c r="L198" s="984">
        <f>SUM(J198:K198)</f>
        <v>0</v>
      </c>
      <c r="M198" s="984">
        <v>0</v>
      </c>
      <c r="N198" s="984">
        <v>0</v>
      </c>
      <c r="O198" s="984">
        <f>SUM(M198:N198)</f>
        <v>0</v>
      </c>
      <c r="P198" s="984">
        <v>86</v>
      </c>
      <c r="Q198" s="984">
        <v>58</v>
      </c>
      <c r="R198" s="984">
        <f>SUM(P198:Q198)</f>
        <v>144</v>
      </c>
      <c r="S198" s="984">
        <f t="shared" si="157"/>
        <v>87</v>
      </c>
      <c r="T198" s="984">
        <f t="shared" si="157"/>
        <v>58</v>
      </c>
      <c r="U198" s="984">
        <f t="shared" si="157"/>
        <v>145</v>
      </c>
      <c r="V198" s="401" t="str">
        <f t="shared" si="139"/>
        <v>TRUE</v>
      </c>
      <c r="W198" s="401" t="str">
        <f t="shared" si="140"/>
        <v>TRUE</v>
      </c>
      <c r="X198" s="401" t="str">
        <f t="shared" si="141"/>
        <v>TRUE</v>
      </c>
      <c r="Z198" s="161">
        <f>Death!Y196</f>
        <v>87</v>
      </c>
      <c r="AA198" s="161">
        <f>Death!Z196</f>
        <v>58</v>
      </c>
      <c r="AB198" s="161">
        <f>Death!AA196</f>
        <v>145</v>
      </c>
    </row>
    <row r="199" spans="1:28" ht="15" customHeight="1">
      <c r="A199" s="675">
        <v>5</v>
      </c>
      <c r="B199" s="414">
        <v>14</v>
      </c>
      <c r="C199" s="72" t="s">
        <v>787</v>
      </c>
      <c r="D199" s="984">
        <v>0</v>
      </c>
      <c r="E199" s="984">
        <v>0</v>
      </c>
      <c r="F199" s="984">
        <f>SUM(D199:E199)</f>
        <v>0</v>
      </c>
      <c r="G199" s="984">
        <v>0</v>
      </c>
      <c r="H199" s="984">
        <v>0</v>
      </c>
      <c r="I199" s="984">
        <f>SUM(G199:H199)</f>
        <v>0</v>
      </c>
      <c r="J199" s="984"/>
      <c r="K199" s="984"/>
      <c r="L199" s="984">
        <f>SUM(J199:K199)</f>
        <v>0</v>
      </c>
      <c r="M199" s="984">
        <v>0</v>
      </c>
      <c r="N199" s="984">
        <v>0</v>
      </c>
      <c r="O199" s="984">
        <f>SUM(M199:N199)</f>
        <v>0</v>
      </c>
      <c r="P199" s="984">
        <v>32</v>
      </c>
      <c r="Q199" s="1049">
        <v>25</v>
      </c>
      <c r="R199" s="984">
        <f>SUM(P199:Q199)</f>
        <v>57</v>
      </c>
      <c r="S199" s="984">
        <f t="shared" si="157"/>
        <v>32</v>
      </c>
      <c r="T199" s="984">
        <f t="shared" si="157"/>
        <v>25</v>
      </c>
      <c r="U199" s="984">
        <f t="shared" si="157"/>
        <v>57</v>
      </c>
      <c r="V199" s="401" t="str">
        <f t="shared" si="139"/>
        <v>TRUE</v>
      </c>
      <c r="W199" s="401" t="str">
        <f t="shared" si="140"/>
        <v>TRUE</v>
      </c>
      <c r="X199" s="401" t="str">
        <f t="shared" si="141"/>
        <v>TRUE</v>
      </c>
      <c r="Z199" s="161">
        <f>Death!Y197</f>
        <v>32</v>
      </c>
      <c r="AA199" s="161">
        <f>Death!Z197</f>
        <v>25</v>
      </c>
      <c r="AB199" s="161">
        <f>Death!AA197</f>
        <v>57</v>
      </c>
    </row>
    <row r="200" spans="1:28" ht="15" customHeight="1">
      <c r="A200" s="675"/>
      <c r="B200" s="374"/>
      <c r="C200" s="419" t="s">
        <v>6</v>
      </c>
      <c r="D200" s="1031">
        <f>SUM(D195:D199)</f>
        <v>124</v>
      </c>
      <c r="E200" s="1031">
        <f t="shared" ref="E200:R200" si="158">SUM(E195:E199)</f>
        <v>62</v>
      </c>
      <c r="F200" s="1031">
        <f t="shared" si="158"/>
        <v>186</v>
      </c>
      <c r="G200" s="1031">
        <f t="shared" si="158"/>
        <v>79</v>
      </c>
      <c r="H200" s="1031">
        <f t="shared" si="158"/>
        <v>46</v>
      </c>
      <c r="I200" s="1031">
        <f t="shared" si="158"/>
        <v>125</v>
      </c>
      <c r="J200" s="1031">
        <f t="shared" si="158"/>
        <v>0</v>
      </c>
      <c r="K200" s="1031">
        <f t="shared" si="158"/>
        <v>0</v>
      </c>
      <c r="L200" s="1031">
        <f t="shared" si="158"/>
        <v>0</v>
      </c>
      <c r="M200" s="1031">
        <f t="shared" si="158"/>
        <v>504</v>
      </c>
      <c r="N200" s="1031">
        <f t="shared" si="158"/>
        <v>342</v>
      </c>
      <c r="O200" s="1031">
        <f t="shared" si="158"/>
        <v>846</v>
      </c>
      <c r="P200" s="1031">
        <f t="shared" si="158"/>
        <v>286</v>
      </c>
      <c r="Q200" s="1031">
        <f t="shared" si="158"/>
        <v>144</v>
      </c>
      <c r="R200" s="1031">
        <f t="shared" si="158"/>
        <v>430</v>
      </c>
      <c r="S200" s="1031">
        <f>SUM(S195:S199)</f>
        <v>993</v>
      </c>
      <c r="T200" s="1031">
        <f>SUM(T195:T199)</f>
        <v>594</v>
      </c>
      <c r="U200" s="1031">
        <f>SUM(U195:U199)</f>
        <v>1587</v>
      </c>
      <c r="V200" s="401" t="str">
        <f t="shared" si="139"/>
        <v>TRUE</v>
      </c>
      <c r="W200" s="401" t="str">
        <f t="shared" si="140"/>
        <v>TRUE</v>
      </c>
      <c r="X200" s="401" t="str">
        <f t="shared" si="141"/>
        <v>TRUE</v>
      </c>
      <c r="Z200" s="161">
        <f>Death!Y198</f>
        <v>993</v>
      </c>
      <c r="AA200" s="161">
        <f>Death!Z198</f>
        <v>594</v>
      </c>
      <c r="AB200" s="161">
        <f>Death!AA198</f>
        <v>1587</v>
      </c>
    </row>
    <row r="201" spans="1:28" ht="15" customHeight="1">
      <c r="A201" s="675"/>
      <c r="B201" s="401" t="s">
        <v>21</v>
      </c>
      <c r="C201" s="249"/>
      <c r="D201" s="1049"/>
      <c r="E201" s="1049"/>
      <c r="F201" s="1049"/>
      <c r="G201" s="1049"/>
      <c r="H201" s="1049"/>
      <c r="I201" s="1049"/>
      <c r="J201" s="1049"/>
      <c r="K201" s="1049"/>
      <c r="L201" s="1049"/>
      <c r="M201" s="1049"/>
      <c r="N201" s="1049"/>
      <c r="O201" s="1049"/>
      <c r="P201" s="1049"/>
      <c r="Q201" s="1049"/>
      <c r="R201" s="1049"/>
      <c r="S201" s="1049"/>
      <c r="T201" s="1049"/>
      <c r="U201" s="1049"/>
      <c r="V201" s="401" t="str">
        <f t="shared" si="139"/>
        <v>TRUE</v>
      </c>
      <c r="W201" s="401" t="str">
        <f t="shared" si="140"/>
        <v>TRUE</v>
      </c>
      <c r="X201" s="401" t="str">
        <f t="shared" si="141"/>
        <v>TRUE</v>
      </c>
      <c r="Z201" s="161">
        <f>Death!Y199</f>
        <v>0</v>
      </c>
      <c r="AA201" s="161">
        <f>Death!Z199</f>
        <v>0</v>
      </c>
      <c r="AB201" s="161">
        <f>Death!AA199</f>
        <v>0</v>
      </c>
    </row>
    <row r="202" spans="1:28" ht="15" customHeight="1">
      <c r="A202" s="675">
        <v>1</v>
      </c>
      <c r="B202" s="414">
        <v>15</v>
      </c>
      <c r="C202" s="137" t="s">
        <v>812</v>
      </c>
      <c r="D202" s="984">
        <v>466</v>
      </c>
      <c r="E202" s="984">
        <v>236</v>
      </c>
      <c r="F202" s="984">
        <f>SUM(D202:E202)</f>
        <v>702</v>
      </c>
      <c r="G202" s="984">
        <v>1177</v>
      </c>
      <c r="H202" s="984">
        <v>590</v>
      </c>
      <c r="I202" s="984">
        <f>SUM(G202:H202)</f>
        <v>1767</v>
      </c>
      <c r="J202" s="984"/>
      <c r="K202" s="984"/>
      <c r="L202" s="984">
        <f>SUM(J202:K202)</f>
        <v>0</v>
      </c>
      <c r="M202" s="984">
        <v>983</v>
      </c>
      <c r="N202" s="984">
        <v>657</v>
      </c>
      <c r="O202" s="984">
        <f>SUM(M202:N202)</f>
        <v>1640</v>
      </c>
      <c r="P202" s="984">
        <v>8</v>
      </c>
      <c r="Q202" s="984">
        <v>1</v>
      </c>
      <c r="R202" s="984">
        <f>SUM(P202:Q202)</f>
        <v>9</v>
      </c>
      <c r="S202" s="984">
        <f t="shared" ref="S202:S218" si="159">D202+G202+J202+M202+P202</f>
        <v>2634</v>
      </c>
      <c r="T202" s="984">
        <f t="shared" ref="T202:T218" si="160">E202+H202+K202+N202+Q202</f>
        <v>1484</v>
      </c>
      <c r="U202" s="984">
        <f t="shared" ref="U202:U218" si="161">F202+I202+L202+O202+R202</f>
        <v>4118</v>
      </c>
      <c r="V202" s="401" t="str">
        <f t="shared" si="139"/>
        <v>TRUE</v>
      </c>
      <c r="W202" s="401" t="str">
        <f t="shared" si="140"/>
        <v>TRUE</v>
      </c>
      <c r="X202" s="401" t="str">
        <f t="shared" si="141"/>
        <v>TRUE</v>
      </c>
      <c r="Z202" s="161">
        <f>Death!Y200</f>
        <v>2634</v>
      </c>
      <c r="AA202" s="161">
        <f>Death!Z200</f>
        <v>1484</v>
      </c>
      <c r="AB202" s="161">
        <f>Death!AA200</f>
        <v>4118</v>
      </c>
    </row>
    <row r="203" spans="1:28" ht="15" customHeight="1">
      <c r="A203" s="675">
        <v>2</v>
      </c>
      <c r="B203" s="414">
        <v>16</v>
      </c>
      <c r="C203" s="137" t="s">
        <v>813</v>
      </c>
      <c r="D203" s="984">
        <v>3</v>
      </c>
      <c r="E203" s="984">
        <v>2</v>
      </c>
      <c r="F203" s="984">
        <f t="shared" ref="F203:F218" si="162">SUM(D203:E203)</f>
        <v>5</v>
      </c>
      <c r="G203" s="984">
        <v>9</v>
      </c>
      <c r="H203" s="984">
        <v>9</v>
      </c>
      <c r="I203" s="984">
        <f t="shared" ref="I203:I218" si="163">SUM(G203:H203)</f>
        <v>18</v>
      </c>
      <c r="J203" s="984"/>
      <c r="K203" s="984"/>
      <c r="L203" s="984">
        <f t="shared" ref="L203:L218" si="164">SUM(J203:K203)</f>
        <v>0</v>
      </c>
      <c r="M203" s="984">
        <v>56</v>
      </c>
      <c r="N203" s="984">
        <v>49</v>
      </c>
      <c r="O203" s="984">
        <f t="shared" ref="O203:O218" si="165">SUM(M203:N203)</f>
        <v>105</v>
      </c>
      <c r="P203" s="984">
        <v>3</v>
      </c>
      <c r="Q203" s="984">
        <v>1</v>
      </c>
      <c r="R203" s="984">
        <f t="shared" ref="R203:R218" si="166">SUM(P203:Q203)</f>
        <v>4</v>
      </c>
      <c r="S203" s="984">
        <f t="shared" si="159"/>
        <v>71</v>
      </c>
      <c r="T203" s="984">
        <f t="shared" si="160"/>
        <v>61</v>
      </c>
      <c r="U203" s="984">
        <f t="shared" si="161"/>
        <v>132</v>
      </c>
      <c r="V203" s="401" t="str">
        <f t="shared" si="139"/>
        <v>TRUE</v>
      </c>
      <c r="W203" s="401" t="str">
        <f t="shared" si="140"/>
        <v>TRUE</v>
      </c>
      <c r="X203" s="401" t="str">
        <f t="shared" si="141"/>
        <v>TRUE</v>
      </c>
      <c r="Z203" s="161">
        <f>Death!Y201</f>
        <v>71</v>
      </c>
      <c r="AA203" s="161">
        <f>Death!Z201</f>
        <v>61</v>
      </c>
      <c r="AB203" s="161">
        <f>Death!AA201</f>
        <v>132</v>
      </c>
    </row>
    <row r="204" spans="1:28" ht="15" customHeight="1">
      <c r="A204" s="675">
        <v>3</v>
      </c>
      <c r="B204" s="414">
        <v>17</v>
      </c>
      <c r="C204" s="137" t="s">
        <v>814</v>
      </c>
      <c r="D204" s="984">
        <v>0</v>
      </c>
      <c r="E204" s="984">
        <v>1</v>
      </c>
      <c r="F204" s="984">
        <f t="shared" si="162"/>
        <v>1</v>
      </c>
      <c r="G204" s="984">
        <v>13</v>
      </c>
      <c r="H204" s="984">
        <v>8</v>
      </c>
      <c r="I204" s="984">
        <f t="shared" si="163"/>
        <v>21</v>
      </c>
      <c r="J204" s="984"/>
      <c r="K204" s="984"/>
      <c r="L204" s="984">
        <f t="shared" si="164"/>
        <v>0</v>
      </c>
      <c r="M204" s="984">
        <v>158</v>
      </c>
      <c r="N204" s="984">
        <v>105</v>
      </c>
      <c r="O204" s="984">
        <f t="shared" si="165"/>
        <v>263</v>
      </c>
      <c r="P204" s="984">
        <v>8</v>
      </c>
      <c r="Q204" s="984">
        <v>1</v>
      </c>
      <c r="R204" s="984">
        <f t="shared" si="166"/>
        <v>9</v>
      </c>
      <c r="S204" s="984">
        <f t="shared" si="159"/>
        <v>179</v>
      </c>
      <c r="T204" s="984">
        <f t="shared" si="160"/>
        <v>115</v>
      </c>
      <c r="U204" s="984">
        <f t="shared" si="161"/>
        <v>294</v>
      </c>
      <c r="V204" s="401" t="str">
        <f t="shared" si="139"/>
        <v>TRUE</v>
      </c>
      <c r="W204" s="401" t="str">
        <f t="shared" si="140"/>
        <v>TRUE</v>
      </c>
      <c r="X204" s="401" t="str">
        <f t="shared" si="141"/>
        <v>TRUE</v>
      </c>
      <c r="Z204" s="161">
        <f>Death!Y202</f>
        <v>179</v>
      </c>
      <c r="AA204" s="161">
        <f>Death!Z202</f>
        <v>115</v>
      </c>
      <c r="AB204" s="161">
        <f>Death!AA202</f>
        <v>294</v>
      </c>
    </row>
    <row r="205" spans="1:28" ht="15" customHeight="1">
      <c r="A205" s="675">
        <v>4</v>
      </c>
      <c r="B205" s="414">
        <v>18</v>
      </c>
      <c r="C205" s="137" t="s">
        <v>815</v>
      </c>
      <c r="D205" s="984">
        <v>0</v>
      </c>
      <c r="E205" s="984">
        <v>0</v>
      </c>
      <c r="F205" s="984">
        <f t="shared" si="162"/>
        <v>0</v>
      </c>
      <c r="G205" s="984">
        <v>0</v>
      </c>
      <c r="H205" s="984">
        <v>1</v>
      </c>
      <c r="I205" s="984">
        <f t="shared" si="163"/>
        <v>1</v>
      </c>
      <c r="J205" s="984">
        <v>2</v>
      </c>
      <c r="K205" s="984">
        <v>1</v>
      </c>
      <c r="L205" s="984">
        <f t="shared" si="164"/>
        <v>3</v>
      </c>
      <c r="M205" s="984">
        <v>0</v>
      </c>
      <c r="N205" s="984">
        <v>0</v>
      </c>
      <c r="O205" s="984">
        <f t="shared" si="165"/>
        <v>0</v>
      </c>
      <c r="P205" s="984">
        <v>8</v>
      </c>
      <c r="Q205" s="984">
        <v>11</v>
      </c>
      <c r="R205" s="984">
        <f t="shared" si="166"/>
        <v>19</v>
      </c>
      <c r="S205" s="984">
        <f t="shared" si="159"/>
        <v>10</v>
      </c>
      <c r="T205" s="984">
        <f t="shared" si="160"/>
        <v>13</v>
      </c>
      <c r="U205" s="984">
        <f t="shared" si="161"/>
        <v>23</v>
      </c>
      <c r="V205" s="401" t="str">
        <f t="shared" si="139"/>
        <v>TRUE</v>
      </c>
      <c r="W205" s="401" t="str">
        <f t="shared" si="140"/>
        <v>TRUE</v>
      </c>
      <c r="X205" s="401" t="str">
        <f t="shared" si="141"/>
        <v>TRUE</v>
      </c>
      <c r="Z205" s="161">
        <f>Death!Y203</f>
        <v>10</v>
      </c>
      <c r="AA205" s="161">
        <f>Death!Z203</f>
        <v>13</v>
      </c>
      <c r="AB205" s="161">
        <f>Death!AA203</f>
        <v>23</v>
      </c>
    </row>
    <row r="206" spans="1:28" ht="15" customHeight="1">
      <c r="A206" s="675">
        <v>5</v>
      </c>
      <c r="B206" s="414">
        <v>19</v>
      </c>
      <c r="C206" s="137" t="s">
        <v>879</v>
      </c>
      <c r="D206" s="984">
        <v>3</v>
      </c>
      <c r="E206" s="984">
        <v>4</v>
      </c>
      <c r="F206" s="984">
        <f t="shared" si="162"/>
        <v>7</v>
      </c>
      <c r="G206" s="984">
        <v>0</v>
      </c>
      <c r="H206" s="984">
        <v>0</v>
      </c>
      <c r="I206" s="984">
        <f t="shared" si="163"/>
        <v>0</v>
      </c>
      <c r="J206" s="984"/>
      <c r="K206" s="984"/>
      <c r="L206" s="984">
        <f t="shared" si="164"/>
        <v>0</v>
      </c>
      <c r="M206" s="984">
        <v>96</v>
      </c>
      <c r="N206" s="984">
        <v>45</v>
      </c>
      <c r="O206" s="984">
        <f t="shared" si="165"/>
        <v>141</v>
      </c>
      <c r="P206" s="984">
        <v>0</v>
      </c>
      <c r="Q206" s="984">
        <v>0</v>
      </c>
      <c r="R206" s="984">
        <f t="shared" si="166"/>
        <v>0</v>
      </c>
      <c r="S206" s="984">
        <f t="shared" si="159"/>
        <v>99</v>
      </c>
      <c r="T206" s="984">
        <f t="shared" si="160"/>
        <v>49</v>
      </c>
      <c r="U206" s="984">
        <f t="shared" si="161"/>
        <v>148</v>
      </c>
      <c r="V206" s="401" t="str">
        <f t="shared" si="139"/>
        <v>TRUE</v>
      </c>
      <c r="W206" s="401" t="str">
        <f t="shared" si="140"/>
        <v>TRUE</v>
      </c>
      <c r="X206" s="401" t="str">
        <f t="shared" si="141"/>
        <v>TRUE</v>
      </c>
      <c r="Z206" s="161">
        <f>Death!Y204</f>
        <v>99</v>
      </c>
      <c r="AA206" s="161">
        <f>Death!Z204</f>
        <v>49</v>
      </c>
      <c r="AB206" s="161">
        <f>Death!AA204</f>
        <v>148</v>
      </c>
    </row>
    <row r="207" spans="1:28" ht="15" customHeight="1">
      <c r="A207" s="675">
        <v>6</v>
      </c>
      <c r="B207" s="414">
        <v>20</v>
      </c>
      <c r="C207" s="137" t="s">
        <v>816</v>
      </c>
      <c r="D207" s="984">
        <v>5</v>
      </c>
      <c r="E207" s="984">
        <v>1</v>
      </c>
      <c r="F207" s="984">
        <f t="shared" si="162"/>
        <v>6</v>
      </c>
      <c r="G207" s="984">
        <v>11</v>
      </c>
      <c r="H207" s="984">
        <v>16</v>
      </c>
      <c r="I207" s="984">
        <f t="shared" si="163"/>
        <v>27</v>
      </c>
      <c r="J207" s="984"/>
      <c r="K207" s="984"/>
      <c r="L207" s="984">
        <f t="shared" si="164"/>
        <v>0</v>
      </c>
      <c r="M207" s="984">
        <v>60</v>
      </c>
      <c r="N207" s="984">
        <v>53</v>
      </c>
      <c r="O207" s="984">
        <f t="shared" si="165"/>
        <v>113</v>
      </c>
      <c r="P207" s="984">
        <v>8</v>
      </c>
      <c r="Q207" s="984">
        <v>9</v>
      </c>
      <c r="R207" s="984">
        <f t="shared" si="166"/>
        <v>17</v>
      </c>
      <c r="S207" s="984">
        <f t="shared" si="159"/>
        <v>84</v>
      </c>
      <c r="T207" s="984">
        <f t="shared" si="160"/>
        <v>79</v>
      </c>
      <c r="U207" s="984">
        <f t="shared" si="161"/>
        <v>163</v>
      </c>
      <c r="V207" s="401" t="str">
        <f t="shared" si="139"/>
        <v>TRUE</v>
      </c>
      <c r="W207" s="401" t="str">
        <f t="shared" si="140"/>
        <v>TRUE</v>
      </c>
      <c r="X207" s="401" t="str">
        <f t="shared" si="141"/>
        <v>TRUE</v>
      </c>
      <c r="Z207" s="161">
        <f>Death!Y205</f>
        <v>84</v>
      </c>
      <c r="AA207" s="161">
        <f>Death!Z205</f>
        <v>79</v>
      </c>
      <c r="AB207" s="161">
        <f>Death!AA205</f>
        <v>163</v>
      </c>
    </row>
    <row r="208" spans="1:28" ht="15" customHeight="1">
      <c r="A208" s="675">
        <v>7</v>
      </c>
      <c r="B208" s="414">
        <v>21</v>
      </c>
      <c r="C208" s="137" t="s">
        <v>817</v>
      </c>
      <c r="D208" s="984">
        <v>0</v>
      </c>
      <c r="E208" s="984">
        <v>0</v>
      </c>
      <c r="F208" s="984">
        <f t="shared" si="162"/>
        <v>0</v>
      </c>
      <c r="G208" s="984">
        <v>0</v>
      </c>
      <c r="H208" s="984">
        <v>0</v>
      </c>
      <c r="I208" s="984">
        <f t="shared" si="163"/>
        <v>0</v>
      </c>
      <c r="J208" s="984"/>
      <c r="K208" s="984"/>
      <c r="L208" s="984">
        <f t="shared" si="164"/>
        <v>0</v>
      </c>
      <c r="M208" s="984">
        <v>20</v>
      </c>
      <c r="N208" s="984">
        <v>19</v>
      </c>
      <c r="O208" s="984">
        <f t="shared" si="165"/>
        <v>39</v>
      </c>
      <c r="P208" s="984">
        <v>0</v>
      </c>
      <c r="Q208" s="984">
        <v>0</v>
      </c>
      <c r="R208" s="984">
        <f t="shared" si="166"/>
        <v>0</v>
      </c>
      <c r="S208" s="984">
        <f t="shared" si="159"/>
        <v>20</v>
      </c>
      <c r="T208" s="984">
        <f t="shared" si="160"/>
        <v>19</v>
      </c>
      <c r="U208" s="984">
        <f t="shared" si="161"/>
        <v>39</v>
      </c>
      <c r="V208" s="401" t="str">
        <f t="shared" si="139"/>
        <v>TRUE</v>
      </c>
      <c r="W208" s="401" t="str">
        <f t="shared" si="140"/>
        <v>TRUE</v>
      </c>
      <c r="X208" s="401" t="str">
        <f t="shared" si="141"/>
        <v>TRUE</v>
      </c>
      <c r="Z208" s="161">
        <f>Death!Y206</f>
        <v>20</v>
      </c>
      <c r="AA208" s="161">
        <f>Death!Z206</f>
        <v>19</v>
      </c>
      <c r="AB208" s="161">
        <f>Death!AA206</f>
        <v>39</v>
      </c>
    </row>
    <row r="209" spans="1:28" ht="15" customHeight="1">
      <c r="A209" s="675">
        <v>8</v>
      </c>
      <c r="B209" s="414">
        <v>22</v>
      </c>
      <c r="C209" s="137" t="s">
        <v>818</v>
      </c>
      <c r="D209" s="984">
        <v>20</v>
      </c>
      <c r="E209" s="984">
        <v>18</v>
      </c>
      <c r="F209" s="984">
        <f t="shared" si="162"/>
        <v>38</v>
      </c>
      <c r="G209" s="984">
        <v>34</v>
      </c>
      <c r="H209" s="984">
        <v>16</v>
      </c>
      <c r="I209" s="984">
        <f t="shared" si="163"/>
        <v>50</v>
      </c>
      <c r="J209" s="984"/>
      <c r="K209" s="984"/>
      <c r="L209" s="984">
        <f t="shared" si="164"/>
        <v>0</v>
      </c>
      <c r="M209" s="984">
        <v>202</v>
      </c>
      <c r="N209" s="984">
        <v>121</v>
      </c>
      <c r="O209" s="984">
        <f t="shared" si="165"/>
        <v>323</v>
      </c>
      <c r="P209" s="984">
        <v>25</v>
      </c>
      <c r="Q209" s="984">
        <v>6</v>
      </c>
      <c r="R209" s="984">
        <f t="shared" si="166"/>
        <v>31</v>
      </c>
      <c r="S209" s="984">
        <f t="shared" si="159"/>
        <v>281</v>
      </c>
      <c r="T209" s="984">
        <f t="shared" si="160"/>
        <v>161</v>
      </c>
      <c r="U209" s="984">
        <f t="shared" si="161"/>
        <v>442</v>
      </c>
      <c r="V209" s="401" t="str">
        <f t="shared" si="139"/>
        <v>TRUE</v>
      </c>
      <c r="W209" s="401" t="str">
        <f t="shared" si="140"/>
        <v>TRUE</v>
      </c>
      <c r="X209" s="401" t="str">
        <f t="shared" si="141"/>
        <v>TRUE</v>
      </c>
      <c r="Z209" s="161">
        <f>Death!Y207</f>
        <v>281</v>
      </c>
      <c r="AA209" s="161">
        <f>Death!Z207</f>
        <v>161</v>
      </c>
      <c r="AB209" s="161">
        <f>Death!AA207</f>
        <v>442</v>
      </c>
    </row>
    <row r="210" spans="1:28" ht="15" customHeight="1">
      <c r="A210" s="675">
        <v>9</v>
      </c>
      <c r="B210" s="414">
        <v>23</v>
      </c>
      <c r="C210" s="137" t="s">
        <v>819</v>
      </c>
      <c r="D210" s="984">
        <v>2</v>
      </c>
      <c r="E210" s="984">
        <v>0</v>
      </c>
      <c r="F210" s="984">
        <f t="shared" si="162"/>
        <v>2</v>
      </c>
      <c r="G210" s="984">
        <v>0</v>
      </c>
      <c r="H210" s="984">
        <v>0</v>
      </c>
      <c r="I210" s="984">
        <f t="shared" si="163"/>
        <v>0</v>
      </c>
      <c r="J210" s="984"/>
      <c r="K210" s="984"/>
      <c r="L210" s="984">
        <f t="shared" si="164"/>
        <v>0</v>
      </c>
      <c r="M210" s="984">
        <v>0</v>
      </c>
      <c r="N210" s="984">
        <v>0</v>
      </c>
      <c r="O210" s="984">
        <f t="shared" si="165"/>
        <v>0</v>
      </c>
      <c r="P210" s="984">
        <v>56</v>
      </c>
      <c r="Q210" s="984">
        <v>42</v>
      </c>
      <c r="R210" s="984">
        <f t="shared" si="166"/>
        <v>98</v>
      </c>
      <c r="S210" s="984">
        <f t="shared" si="159"/>
        <v>58</v>
      </c>
      <c r="T210" s="984">
        <f t="shared" si="160"/>
        <v>42</v>
      </c>
      <c r="U210" s="984">
        <f t="shared" si="161"/>
        <v>100</v>
      </c>
      <c r="V210" s="401" t="str">
        <f t="shared" si="139"/>
        <v>TRUE</v>
      </c>
      <c r="W210" s="401" t="str">
        <f t="shared" si="140"/>
        <v>TRUE</v>
      </c>
      <c r="X210" s="401" t="str">
        <f t="shared" si="141"/>
        <v>TRUE</v>
      </c>
      <c r="Z210" s="161">
        <f>Death!Y208</f>
        <v>58</v>
      </c>
      <c r="AA210" s="161">
        <f>Death!Z208</f>
        <v>42</v>
      </c>
      <c r="AB210" s="161">
        <f>Death!AA208</f>
        <v>100</v>
      </c>
    </row>
    <row r="211" spans="1:28" ht="15" customHeight="1">
      <c r="A211" s="675">
        <v>10</v>
      </c>
      <c r="B211" s="414">
        <v>24</v>
      </c>
      <c r="C211" s="137" t="s">
        <v>820</v>
      </c>
      <c r="D211" s="984">
        <v>2</v>
      </c>
      <c r="E211" s="984">
        <v>2</v>
      </c>
      <c r="F211" s="984">
        <f t="shared" si="162"/>
        <v>4</v>
      </c>
      <c r="G211" s="984">
        <v>3</v>
      </c>
      <c r="H211" s="984">
        <v>0</v>
      </c>
      <c r="I211" s="984">
        <f t="shared" si="163"/>
        <v>3</v>
      </c>
      <c r="J211" s="984"/>
      <c r="K211" s="984"/>
      <c r="L211" s="984">
        <f t="shared" si="164"/>
        <v>0</v>
      </c>
      <c r="M211" s="984">
        <v>67</v>
      </c>
      <c r="N211" s="984">
        <v>40</v>
      </c>
      <c r="O211" s="984">
        <f t="shared" si="165"/>
        <v>107</v>
      </c>
      <c r="P211" s="984">
        <v>5</v>
      </c>
      <c r="Q211" s="984">
        <v>1</v>
      </c>
      <c r="R211" s="984">
        <f t="shared" si="166"/>
        <v>6</v>
      </c>
      <c r="S211" s="984">
        <f t="shared" si="159"/>
        <v>77</v>
      </c>
      <c r="T211" s="984">
        <f t="shared" si="160"/>
        <v>43</v>
      </c>
      <c r="U211" s="984">
        <f t="shared" si="161"/>
        <v>120</v>
      </c>
      <c r="V211" s="401" t="str">
        <f t="shared" si="139"/>
        <v>TRUE</v>
      </c>
      <c r="W211" s="401" t="str">
        <f t="shared" si="140"/>
        <v>TRUE</v>
      </c>
      <c r="X211" s="401" t="str">
        <f t="shared" si="141"/>
        <v>TRUE</v>
      </c>
      <c r="Z211" s="161">
        <f>Death!Y209</f>
        <v>77</v>
      </c>
      <c r="AA211" s="161">
        <f>Death!Z209</f>
        <v>43</v>
      </c>
      <c r="AB211" s="161">
        <f>Death!AA209</f>
        <v>120</v>
      </c>
    </row>
    <row r="212" spans="1:28" ht="15" customHeight="1">
      <c r="A212" s="675">
        <v>11</v>
      </c>
      <c r="B212" s="414">
        <v>25</v>
      </c>
      <c r="C212" s="137" t="s">
        <v>821</v>
      </c>
      <c r="D212" s="984">
        <v>0</v>
      </c>
      <c r="E212" s="984">
        <v>0</v>
      </c>
      <c r="F212" s="984">
        <f t="shared" si="162"/>
        <v>0</v>
      </c>
      <c r="G212" s="984">
        <v>0</v>
      </c>
      <c r="H212" s="984">
        <v>0</v>
      </c>
      <c r="I212" s="984">
        <f t="shared" si="163"/>
        <v>0</v>
      </c>
      <c r="J212" s="984"/>
      <c r="K212" s="984"/>
      <c r="L212" s="984">
        <f t="shared" si="164"/>
        <v>0</v>
      </c>
      <c r="M212" s="984">
        <v>46</v>
      </c>
      <c r="N212" s="984">
        <v>36</v>
      </c>
      <c r="O212" s="984">
        <f t="shared" si="165"/>
        <v>82</v>
      </c>
      <c r="P212" s="984">
        <v>1</v>
      </c>
      <c r="Q212" s="984">
        <v>0</v>
      </c>
      <c r="R212" s="984">
        <f t="shared" si="166"/>
        <v>1</v>
      </c>
      <c r="S212" s="984">
        <f t="shared" si="159"/>
        <v>47</v>
      </c>
      <c r="T212" s="984">
        <f t="shared" si="160"/>
        <v>36</v>
      </c>
      <c r="U212" s="984">
        <f t="shared" si="161"/>
        <v>83</v>
      </c>
      <c r="V212" s="401" t="str">
        <f t="shared" si="139"/>
        <v>TRUE</v>
      </c>
      <c r="W212" s="401" t="str">
        <f t="shared" si="140"/>
        <v>TRUE</v>
      </c>
      <c r="X212" s="401" t="str">
        <f t="shared" si="141"/>
        <v>TRUE</v>
      </c>
      <c r="Z212" s="161">
        <f>Death!Y210</f>
        <v>47</v>
      </c>
      <c r="AA212" s="161">
        <f>Death!Z210</f>
        <v>36</v>
      </c>
      <c r="AB212" s="161">
        <f>Death!AA210</f>
        <v>83</v>
      </c>
    </row>
    <row r="213" spans="1:28" ht="15" customHeight="1">
      <c r="A213" s="675">
        <v>12</v>
      </c>
      <c r="B213" s="414">
        <v>26</v>
      </c>
      <c r="C213" s="137" t="s">
        <v>822</v>
      </c>
      <c r="D213" s="984">
        <v>0</v>
      </c>
      <c r="E213" s="984">
        <v>0</v>
      </c>
      <c r="F213" s="984">
        <f t="shared" si="162"/>
        <v>0</v>
      </c>
      <c r="G213" s="984">
        <v>0</v>
      </c>
      <c r="H213" s="984">
        <v>0</v>
      </c>
      <c r="I213" s="984">
        <f t="shared" si="163"/>
        <v>0</v>
      </c>
      <c r="J213" s="984"/>
      <c r="K213" s="984"/>
      <c r="L213" s="984">
        <f t="shared" si="164"/>
        <v>0</v>
      </c>
      <c r="M213" s="984">
        <v>0</v>
      </c>
      <c r="N213" s="984">
        <v>0</v>
      </c>
      <c r="O213" s="984">
        <f t="shared" si="165"/>
        <v>0</v>
      </c>
      <c r="P213" s="984">
        <v>29</v>
      </c>
      <c r="Q213" s="984">
        <v>20</v>
      </c>
      <c r="R213" s="984">
        <f t="shared" si="166"/>
        <v>49</v>
      </c>
      <c r="S213" s="984">
        <f t="shared" si="159"/>
        <v>29</v>
      </c>
      <c r="T213" s="984">
        <f t="shared" si="160"/>
        <v>20</v>
      </c>
      <c r="U213" s="984">
        <f t="shared" si="161"/>
        <v>49</v>
      </c>
      <c r="V213" s="401" t="str">
        <f t="shared" si="139"/>
        <v>TRUE</v>
      </c>
      <c r="W213" s="401" t="str">
        <f t="shared" si="140"/>
        <v>TRUE</v>
      </c>
      <c r="X213" s="401" t="str">
        <f t="shared" si="141"/>
        <v>TRUE</v>
      </c>
      <c r="Z213" s="161">
        <f>Death!Y211</f>
        <v>29</v>
      </c>
      <c r="AA213" s="161">
        <f>Death!Z211</f>
        <v>20</v>
      </c>
      <c r="AB213" s="161">
        <f>Death!AA211</f>
        <v>49</v>
      </c>
    </row>
    <row r="214" spans="1:28" ht="15" customHeight="1">
      <c r="A214" s="675">
        <v>13</v>
      </c>
      <c r="B214" s="414">
        <v>27</v>
      </c>
      <c r="C214" s="137" t="s">
        <v>823</v>
      </c>
      <c r="D214" s="984">
        <v>0</v>
      </c>
      <c r="E214" s="984">
        <v>0</v>
      </c>
      <c r="F214" s="984">
        <f t="shared" si="162"/>
        <v>0</v>
      </c>
      <c r="G214" s="984">
        <v>0</v>
      </c>
      <c r="H214" s="984">
        <v>0</v>
      </c>
      <c r="I214" s="984">
        <f t="shared" si="163"/>
        <v>0</v>
      </c>
      <c r="J214" s="984"/>
      <c r="K214" s="984"/>
      <c r="L214" s="984">
        <f t="shared" si="164"/>
        <v>0</v>
      </c>
      <c r="M214" s="984">
        <v>0</v>
      </c>
      <c r="N214" s="984">
        <v>0</v>
      </c>
      <c r="O214" s="984">
        <f t="shared" si="165"/>
        <v>0</v>
      </c>
      <c r="P214" s="984">
        <v>35</v>
      </c>
      <c r="Q214" s="984">
        <v>17</v>
      </c>
      <c r="R214" s="984">
        <f t="shared" si="166"/>
        <v>52</v>
      </c>
      <c r="S214" s="984">
        <f t="shared" si="159"/>
        <v>35</v>
      </c>
      <c r="T214" s="984">
        <f t="shared" si="160"/>
        <v>17</v>
      </c>
      <c r="U214" s="984">
        <f t="shared" si="161"/>
        <v>52</v>
      </c>
      <c r="V214" s="401" t="str">
        <f t="shared" si="139"/>
        <v>TRUE</v>
      </c>
      <c r="W214" s="401" t="str">
        <f t="shared" si="140"/>
        <v>TRUE</v>
      </c>
      <c r="X214" s="401" t="str">
        <f t="shared" si="141"/>
        <v>TRUE</v>
      </c>
      <c r="Z214" s="161">
        <f>Death!Y212</f>
        <v>35</v>
      </c>
      <c r="AA214" s="161">
        <f>Death!Z212</f>
        <v>17</v>
      </c>
      <c r="AB214" s="161">
        <f>Death!AA212</f>
        <v>52</v>
      </c>
    </row>
    <row r="215" spans="1:28" ht="15" customHeight="1">
      <c r="A215" s="675">
        <v>14</v>
      </c>
      <c r="B215" s="414">
        <v>28</v>
      </c>
      <c r="C215" s="137" t="s">
        <v>824</v>
      </c>
      <c r="D215" s="984">
        <v>0</v>
      </c>
      <c r="E215" s="984">
        <v>0</v>
      </c>
      <c r="F215" s="984">
        <f t="shared" si="162"/>
        <v>0</v>
      </c>
      <c r="G215" s="984">
        <v>0</v>
      </c>
      <c r="H215" s="984">
        <v>0</v>
      </c>
      <c r="I215" s="984">
        <f t="shared" si="163"/>
        <v>0</v>
      </c>
      <c r="J215" s="984"/>
      <c r="K215" s="984"/>
      <c r="L215" s="984">
        <f t="shared" si="164"/>
        <v>0</v>
      </c>
      <c r="M215" s="984">
        <v>16</v>
      </c>
      <c r="N215" s="984">
        <v>10</v>
      </c>
      <c r="O215" s="984">
        <f t="shared" si="165"/>
        <v>26</v>
      </c>
      <c r="P215" s="984">
        <v>1</v>
      </c>
      <c r="Q215" s="984">
        <v>0</v>
      </c>
      <c r="R215" s="984">
        <f t="shared" si="166"/>
        <v>1</v>
      </c>
      <c r="S215" s="984">
        <f t="shared" si="159"/>
        <v>17</v>
      </c>
      <c r="T215" s="984">
        <f t="shared" si="160"/>
        <v>10</v>
      </c>
      <c r="U215" s="984">
        <f t="shared" si="161"/>
        <v>27</v>
      </c>
      <c r="V215" s="401" t="str">
        <f t="shared" si="139"/>
        <v>TRUE</v>
      </c>
      <c r="W215" s="401" t="str">
        <f t="shared" si="140"/>
        <v>TRUE</v>
      </c>
      <c r="X215" s="401" t="str">
        <f t="shared" si="141"/>
        <v>TRUE</v>
      </c>
      <c r="Z215" s="161">
        <f>Death!Y213</f>
        <v>17</v>
      </c>
      <c r="AA215" s="161">
        <f>Death!Z213</f>
        <v>10</v>
      </c>
      <c r="AB215" s="161">
        <f>Death!AA213</f>
        <v>27</v>
      </c>
    </row>
    <row r="216" spans="1:28" ht="15" customHeight="1">
      <c r="A216" s="675">
        <v>15</v>
      </c>
      <c r="B216" s="414">
        <v>29</v>
      </c>
      <c r="C216" s="137" t="s">
        <v>825</v>
      </c>
      <c r="D216" s="984">
        <v>0</v>
      </c>
      <c r="E216" s="984">
        <v>0</v>
      </c>
      <c r="F216" s="984">
        <f t="shared" si="162"/>
        <v>0</v>
      </c>
      <c r="G216" s="984">
        <v>0</v>
      </c>
      <c r="H216" s="984">
        <v>0</v>
      </c>
      <c r="I216" s="984">
        <f t="shared" si="163"/>
        <v>0</v>
      </c>
      <c r="J216" s="984"/>
      <c r="K216" s="984"/>
      <c r="L216" s="984">
        <f t="shared" si="164"/>
        <v>0</v>
      </c>
      <c r="M216" s="984">
        <v>58</v>
      </c>
      <c r="N216" s="984">
        <v>31</v>
      </c>
      <c r="O216" s="984">
        <f t="shared" si="165"/>
        <v>89</v>
      </c>
      <c r="P216" s="984">
        <v>3</v>
      </c>
      <c r="Q216" s="984">
        <v>0</v>
      </c>
      <c r="R216" s="984">
        <f t="shared" si="166"/>
        <v>3</v>
      </c>
      <c r="S216" s="984">
        <f t="shared" si="159"/>
        <v>61</v>
      </c>
      <c r="T216" s="984">
        <f t="shared" si="160"/>
        <v>31</v>
      </c>
      <c r="U216" s="984">
        <f t="shared" si="161"/>
        <v>92</v>
      </c>
      <c r="V216" s="401" t="str">
        <f t="shared" si="139"/>
        <v>TRUE</v>
      </c>
      <c r="W216" s="401" t="str">
        <f t="shared" si="140"/>
        <v>TRUE</v>
      </c>
      <c r="X216" s="401" t="str">
        <f t="shared" si="141"/>
        <v>TRUE</v>
      </c>
      <c r="Z216" s="161">
        <f>Death!Y214</f>
        <v>61</v>
      </c>
      <c r="AA216" s="161">
        <f>Death!Z214</f>
        <v>31</v>
      </c>
      <c r="AB216" s="161">
        <f>Death!AA214</f>
        <v>92</v>
      </c>
    </row>
    <row r="217" spans="1:28" ht="15" customHeight="1">
      <c r="A217" s="675">
        <v>16</v>
      </c>
      <c r="B217" s="414">
        <v>30</v>
      </c>
      <c r="C217" s="137" t="s">
        <v>826</v>
      </c>
      <c r="D217" s="984">
        <v>0</v>
      </c>
      <c r="E217" s="984">
        <v>0</v>
      </c>
      <c r="F217" s="984">
        <f t="shared" si="162"/>
        <v>0</v>
      </c>
      <c r="G217" s="984">
        <v>0</v>
      </c>
      <c r="H217" s="984">
        <v>0</v>
      </c>
      <c r="I217" s="984">
        <f t="shared" si="163"/>
        <v>0</v>
      </c>
      <c r="J217" s="984"/>
      <c r="K217" s="984"/>
      <c r="L217" s="984">
        <f t="shared" si="164"/>
        <v>0</v>
      </c>
      <c r="M217" s="984">
        <v>42</v>
      </c>
      <c r="N217" s="984">
        <v>26</v>
      </c>
      <c r="O217" s="984">
        <f t="shared" si="165"/>
        <v>68</v>
      </c>
      <c r="P217" s="984">
        <v>0</v>
      </c>
      <c r="Q217" s="984">
        <v>0</v>
      </c>
      <c r="R217" s="984">
        <f t="shared" si="166"/>
        <v>0</v>
      </c>
      <c r="S217" s="984">
        <f t="shared" si="159"/>
        <v>42</v>
      </c>
      <c r="T217" s="984">
        <f t="shared" si="160"/>
        <v>26</v>
      </c>
      <c r="U217" s="984">
        <f t="shared" si="161"/>
        <v>68</v>
      </c>
      <c r="V217" s="401" t="str">
        <f t="shared" si="139"/>
        <v>TRUE</v>
      </c>
      <c r="W217" s="401" t="str">
        <f t="shared" si="140"/>
        <v>TRUE</v>
      </c>
      <c r="X217" s="401" t="str">
        <f t="shared" si="141"/>
        <v>TRUE</v>
      </c>
      <c r="Z217" s="161">
        <f>Death!Y215</f>
        <v>42</v>
      </c>
      <c r="AA217" s="161">
        <f>Death!Z215</f>
        <v>26</v>
      </c>
      <c r="AB217" s="161">
        <f>Death!AA215</f>
        <v>68</v>
      </c>
    </row>
    <row r="218" spans="1:28" ht="15" customHeight="1">
      <c r="A218" s="675">
        <v>17</v>
      </c>
      <c r="B218" s="414">
        <v>31</v>
      </c>
      <c r="C218" s="137" t="s">
        <v>827</v>
      </c>
      <c r="D218" s="984">
        <v>0</v>
      </c>
      <c r="E218" s="984">
        <v>0</v>
      </c>
      <c r="F218" s="984">
        <f t="shared" si="162"/>
        <v>0</v>
      </c>
      <c r="G218" s="984">
        <v>0</v>
      </c>
      <c r="H218" s="984">
        <v>0</v>
      </c>
      <c r="I218" s="984">
        <f t="shared" si="163"/>
        <v>0</v>
      </c>
      <c r="J218" s="984"/>
      <c r="K218" s="984"/>
      <c r="L218" s="984">
        <f t="shared" si="164"/>
        <v>0</v>
      </c>
      <c r="M218" s="984">
        <v>22</v>
      </c>
      <c r="N218" s="984">
        <v>15</v>
      </c>
      <c r="O218" s="984">
        <f t="shared" si="165"/>
        <v>37</v>
      </c>
      <c r="P218" s="984">
        <v>0</v>
      </c>
      <c r="Q218" s="984">
        <v>0</v>
      </c>
      <c r="R218" s="984">
        <f t="shared" si="166"/>
        <v>0</v>
      </c>
      <c r="S218" s="984">
        <f t="shared" si="159"/>
        <v>22</v>
      </c>
      <c r="T218" s="984">
        <f t="shared" si="160"/>
        <v>15</v>
      </c>
      <c r="U218" s="984">
        <f t="shared" si="161"/>
        <v>37</v>
      </c>
      <c r="V218" s="401" t="str">
        <f t="shared" si="139"/>
        <v>TRUE</v>
      </c>
      <c r="W218" s="401" t="str">
        <f t="shared" si="140"/>
        <v>TRUE</v>
      </c>
      <c r="X218" s="401" t="str">
        <f t="shared" si="141"/>
        <v>TRUE</v>
      </c>
      <c r="Z218" s="161">
        <f>Death!Y216</f>
        <v>22</v>
      </c>
      <c r="AA218" s="161">
        <f>Death!Z216</f>
        <v>15</v>
      </c>
      <c r="AB218" s="161">
        <f>Death!AA216</f>
        <v>37</v>
      </c>
    </row>
    <row r="219" spans="1:28" ht="15" customHeight="1">
      <c r="A219" s="675"/>
      <c r="B219" s="374"/>
      <c r="C219" s="419" t="s">
        <v>6</v>
      </c>
      <c r="D219" s="1031">
        <f t="shared" ref="D219:U219" si="167">SUM(D202:D218)</f>
        <v>501</v>
      </c>
      <c r="E219" s="1031">
        <f t="shared" si="167"/>
        <v>264</v>
      </c>
      <c r="F219" s="1031">
        <f t="shared" si="167"/>
        <v>765</v>
      </c>
      <c r="G219" s="1031">
        <f t="shared" si="167"/>
        <v>1247</v>
      </c>
      <c r="H219" s="1031">
        <f t="shared" si="167"/>
        <v>640</v>
      </c>
      <c r="I219" s="1031">
        <f t="shared" si="167"/>
        <v>1887</v>
      </c>
      <c r="J219" s="1031">
        <f t="shared" si="167"/>
        <v>2</v>
      </c>
      <c r="K219" s="1031">
        <f t="shared" si="167"/>
        <v>1</v>
      </c>
      <c r="L219" s="1031">
        <f t="shared" si="167"/>
        <v>3</v>
      </c>
      <c r="M219" s="1031">
        <f t="shared" si="167"/>
        <v>1826</v>
      </c>
      <c r="N219" s="1031">
        <f t="shared" si="167"/>
        <v>1207</v>
      </c>
      <c r="O219" s="1031">
        <f t="shared" si="167"/>
        <v>3033</v>
      </c>
      <c r="P219" s="1031">
        <f t="shared" si="167"/>
        <v>190</v>
      </c>
      <c r="Q219" s="1031">
        <f t="shared" si="167"/>
        <v>109</v>
      </c>
      <c r="R219" s="1031">
        <f t="shared" si="167"/>
        <v>299</v>
      </c>
      <c r="S219" s="1031">
        <f t="shared" si="167"/>
        <v>3766</v>
      </c>
      <c r="T219" s="1031">
        <f t="shared" si="167"/>
        <v>2221</v>
      </c>
      <c r="U219" s="1031">
        <f t="shared" si="167"/>
        <v>5987</v>
      </c>
      <c r="V219" s="401" t="str">
        <f t="shared" si="139"/>
        <v>TRUE</v>
      </c>
      <c r="W219" s="401" t="str">
        <f t="shared" si="140"/>
        <v>TRUE</v>
      </c>
      <c r="X219" s="401" t="str">
        <f t="shared" si="141"/>
        <v>TRUE</v>
      </c>
      <c r="Z219" s="161">
        <f>Death!Y217</f>
        <v>3766</v>
      </c>
      <c r="AA219" s="161">
        <f>Death!Z217</f>
        <v>2221</v>
      </c>
      <c r="AB219" s="161">
        <f>Death!AA217</f>
        <v>5987</v>
      </c>
    </row>
    <row r="220" spans="1:28" ht="15" customHeight="1">
      <c r="A220" s="675"/>
      <c r="B220" s="401" t="s">
        <v>25</v>
      </c>
      <c r="C220" s="249"/>
      <c r="D220" s="1049"/>
      <c r="E220" s="1049"/>
      <c r="F220" s="1049"/>
      <c r="G220" s="1049"/>
      <c r="H220" s="1049"/>
      <c r="I220" s="1049"/>
      <c r="J220" s="1049"/>
      <c r="K220" s="1049"/>
      <c r="L220" s="1049"/>
      <c r="M220" s="1049"/>
      <c r="N220" s="1049"/>
      <c r="O220" s="1049"/>
      <c r="P220" s="1049"/>
      <c r="Q220" s="1049"/>
      <c r="R220" s="1049"/>
      <c r="S220" s="1049"/>
      <c r="T220" s="1049"/>
      <c r="U220" s="1049"/>
      <c r="V220" s="401" t="str">
        <f t="shared" si="139"/>
        <v>TRUE</v>
      </c>
      <c r="W220" s="401" t="str">
        <f t="shared" si="140"/>
        <v>TRUE</v>
      </c>
      <c r="X220" s="401" t="str">
        <f t="shared" si="141"/>
        <v>TRUE</v>
      </c>
      <c r="Z220" s="161">
        <f>Death!Y218</f>
        <v>0</v>
      </c>
      <c r="AA220" s="161">
        <f>Death!Z218</f>
        <v>0</v>
      </c>
      <c r="AB220" s="161">
        <f>Death!AA218</f>
        <v>0</v>
      </c>
    </row>
    <row r="221" spans="1:28" ht="15" customHeight="1">
      <c r="A221" s="675">
        <v>1</v>
      </c>
      <c r="B221" s="414">
        <v>32</v>
      </c>
      <c r="C221" s="420" t="s">
        <v>25</v>
      </c>
      <c r="D221" s="984">
        <v>2035</v>
      </c>
      <c r="E221" s="984">
        <v>1158</v>
      </c>
      <c r="F221" s="984">
        <f t="shared" ref="F221:F223" si="168">SUM(D221:E221)</f>
        <v>3193</v>
      </c>
      <c r="G221" s="984">
        <v>29</v>
      </c>
      <c r="H221" s="984">
        <v>15</v>
      </c>
      <c r="I221" s="984">
        <f t="shared" ref="I221:I223" si="169">SUM(G221:H221)</f>
        <v>44</v>
      </c>
      <c r="J221" s="984"/>
      <c r="K221" s="984"/>
      <c r="L221" s="984">
        <f t="shared" ref="L221:L223" si="170">SUM(J221:K221)</f>
        <v>0</v>
      </c>
      <c r="M221" s="984"/>
      <c r="N221" s="984"/>
      <c r="O221" s="984">
        <f t="shared" ref="O221:O223" si="171">SUM(M221:N221)</f>
        <v>0</v>
      </c>
      <c r="P221" s="984">
        <v>375</v>
      </c>
      <c r="Q221" s="984">
        <v>228</v>
      </c>
      <c r="R221" s="984">
        <f t="shared" ref="R221:R223" si="172">SUM(P221:Q221)</f>
        <v>603</v>
      </c>
      <c r="S221" s="984">
        <f t="shared" ref="S221:U223" si="173">D221+G221+J221+M221+P221</f>
        <v>2439</v>
      </c>
      <c r="T221" s="984">
        <f t="shared" si="173"/>
        <v>1401</v>
      </c>
      <c r="U221" s="984">
        <f t="shared" si="173"/>
        <v>3840</v>
      </c>
      <c r="V221" s="401" t="str">
        <f t="shared" si="139"/>
        <v>TRUE</v>
      </c>
      <c r="W221" s="401" t="str">
        <f t="shared" si="140"/>
        <v>TRUE</v>
      </c>
      <c r="X221" s="401" t="str">
        <f t="shared" si="141"/>
        <v>TRUE</v>
      </c>
      <c r="Z221" s="161">
        <f>Death!Y219</f>
        <v>2439</v>
      </c>
      <c r="AA221" s="161">
        <f>Death!Z219</f>
        <v>1401</v>
      </c>
      <c r="AB221" s="161">
        <f>Death!AA219</f>
        <v>3840</v>
      </c>
    </row>
    <row r="222" spans="1:28" ht="15" customHeight="1">
      <c r="A222" s="675">
        <v>2</v>
      </c>
      <c r="B222" s="414">
        <v>33</v>
      </c>
      <c r="C222" s="420" t="s">
        <v>667</v>
      </c>
      <c r="D222" s="984">
        <v>14</v>
      </c>
      <c r="E222" s="984">
        <v>8</v>
      </c>
      <c r="F222" s="984">
        <f t="shared" si="168"/>
        <v>22</v>
      </c>
      <c r="G222" s="984">
        <v>46</v>
      </c>
      <c r="H222" s="984">
        <v>36</v>
      </c>
      <c r="I222" s="984">
        <f t="shared" si="169"/>
        <v>82</v>
      </c>
      <c r="J222" s="984"/>
      <c r="K222" s="984"/>
      <c r="L222" s="984">
        <f t="shared" si="170"/>
        <v>0</v>
      </c>
      <c r="M222" s="984"/>
      <c r="N222" s="984"/>
      <c r="O222" s="984">
        <f t="shared" si="171"/>
        <v>0</v>
      </c>
      <c r="P222" s="984">
        <v>347</v>
      </c>
      <c r="Q222" s="984">
        <v>232</v>
      </c>
      <c r="R222" s="984">
        <f t="shared" si="172"/>
        <v>579</v>
      </c>
      <c r="S222" s="984">
        <f t="shared" si="173"/>
        <v>407</v>
      </c>
      <c r="T222" s="984">
        <f t="shared" si="173"/>
        <v>276</v>
      </c>
      <c r="U222" s="984">
        <f t="shared" si="173"/>
        <v>683</v>
      </c>
      <c r="V222" s="401" t="str">
        <f t="shared" si="139"/>
        <v>TRUE</v>
      </c>
      <c r="W222" s="401" t="str">
        <f t="shared" si="140"/>
        <v>TRUE</v>
      </c>
      <c r="X222" s="401" t="str">
        <f t="shared" si="141"/>
        <v>TRUE</v>
      </c>
      <c r="Z222" s="161">
        <f>Death!Y220</f>
        <v>407</v>
      </c>
      <c r="AA222" s="161">
        <f>Death!Z220</f>
        <v>276</v>
      </c>
      <c r="AB222" s="161">
        <f>Death!AA220</f>
        <v>683</v>
      </c>
    </row>
    <row r="223" spans="1:28" ht="15" customHeight="1">
      <c r="A223" s="675">
        <v>3</v>
      </c>
      <c r="B223" s="414">
        <v>34</v>
      </c>
      <c r="C223" s="420" t="s">
        <v>26</v>
      </c>
      <c r="D223" s="984">
        <v>4</v>
      </c>
      <c r="E223" s="984">
        <v>2</v>
      </c>
      <c r="F223" s="984">
        <f t="shared" si="168"/>
        <v>6</v>
      </c>
      <c r="G223" s="984">
        <v>1</v>
      </c>
      <c r="H223" s="984">
        <v>0</v>
      </c>
      <c r="I223" s="984">
        <f t="shared" si="169"/>
        <v>1</v>
      </c>
      <c r="J223" s="984"/>
      <c r="K223" s="984"/>
      <c r="L223" s="984">
        <f t="shared" si="170"/>
        <v>0</v>
      </c>
      <c r="M223" s="984"/>
      <c r="N223" s="984"/>
      <c r="O223" s="984">
        <f t="shared" si="171"/>
        <v>0</v>
      </c>
      <c r="P223" s="984">
        <v>141</v>
      </c>
      <c r="Q223" s="984">
        <v>96</v>
      </c>
      <c r="R223" s="984">
        <f t="shared" si="172"/>
        <v>237</v>
      </c>
      <c r="S223" s="984">
        <f t="shared" si="173"/>
        <v>146</v>
      </c>
      <c r="T223" s="984">
        <f t="shared" si="173"/>
        <v>98</v>
      </c>
      <c r="U223" s="984">
        <f t="shared" si="173"/>
        <v>244</v>
      </c>
      <c r="V223" s="401" t="str">
        <f t="shared" si="139"/>
        <v>TRUE</v>
      </c>
      <c r="W223" s="401" t="str">
        <f t="shared" si="140"/>
        <v>TRUE</v>
      </c>
      <c r="X223" s="401" t="str">
        <f t="shared" si="141"/>
        <v>TRUE</v>
      </c>
      <c r="Z223" s="161">
        <f>Death!Y221</f>
        <v>146</v>
      </c>
      <c r="AA223" s="161">
        <f>Death!Z221</f>
        <v>98</v>
      </c>
      <c r="AB223" s="161">
        <f>Death!AA221</f>
        <v>244</v>
      </c>
    </row>
    <row r="224" spans="1:28" ht="15" customHeight="1">
      <c r="A224" s="675"/>
      <c r="B224" s="374"/>
      <c r="C224" s="419" t="s">
        <v>6</v>
      </c>
      <c r="D224" s="1031">
        <f>SUM(D221:D223)</f>
        <v>2053</v>
      </c>
      <c r="E224" s="1031">
        <f t="shared" ref="E224:U224" si="174">SUM(E221:E223)</f>
        <v>1168</v>
      </c>
      <c r="F224" s="1031">
        <f t="shared" si="174"/>
        <v>3221</v>
      </c>
      <c r="G224" s="1031">
        <f t="shared" si="174"/>
        <v>76</v>
      </c>
      <c r="H224" s="1031">
        <f t="shared" si="174"/>
        <v>51</v>
      </c>
      <c r="I224" s="1031">
        <f t="shared" si="174"/>
        <v>127</v>
      </c>
      <c r="J224" s="1031">
        <f t="shared" si="174"/>
        <v>0</v>
      </c>
      <c r="K224" s="1031">
        <f t="shared" si="174"/>
        <v>0</v>
      </c>
      <c r="L224" s="1031">
        <f t="shared" si="174"/>
        <v>0</v>
      </c>
      <c r="M224" s="1031">
        <f t="shared" si="174"/>
        <v>0</v>
      </c>
      <c r="N224" s="1031">
        <f t="shared" si="174"/>
        <v>0</v>
      </c>
      <c r="O224" s="1031">
        <f t="shared" si="174"/>
        <v>0</v>
      </c>
      <c r="P224" s="1031">
        <f t="shared" si="174"/>
        <v>863</v>
      </c>
      <c r="Q224" s="1031">
        <f t="shared" si="174"/>
        <v>556</v>
      </c>
      <c r="R224" s="1031">
        <f t="shared" si="174"/>
        <v>1419</v>
      </c>
      <c r="S224" s="1031">
        <f t="shared" si="174"/>
        <v>2992</v>
      </c>
      <c r="T224" s="1031">
        <f t="shared" si="174"/>
        <v>1775</v>
      </c>
      <c r="U224" s="1031">
        <f t="shared" si="174"/>
        <v>4767</v>
      </c>
      <c r="V224" s="401" t="str">
        <f t="shared" si="139"/>
        <v>TRUE</v>
      </c>
      <c r="W224" s="401" t="str">
        <f t="shared" si="140"/>
        <v>TRUE</v>
      </c>
      <c r="X224" s="401" t="str">
        <f t="shared" si="141"/>
        <v>TRUE</v>
      </c>
      <c r="Z224" s="161">
        <f>Death!Y222</f>
        <v>2992</v>
      </c>
      <c r="AA224" s="161">
        <f>Death!Z222</f>
        <v>1775</v>
      </c>
      <c r="AB224" s="161">
        <f>Death!AA222</f>
        <v>4767</v>
      </c>
    </row>
    <row r="225" spans="1:28" ht="15" customHeight="1">
      <c r="A225" s="675"/>
      <c r="B225" s="162" t="s">
        <v>27</v>
      </c>
      <c r="C225" s="249"/>
      <c r="D225" s="1049"/>
      <c r="E225" s="1049"/>
      <c r="F225" s="1049"/>
      <c r="G225" s="1049"/>
      <c r="H225" s="1049"/>
      <c r="I225" s="1049"/>
      <c r="J225" s="1049"/>
      <c r="K225" s="1049"/>
      <c r="L225" s="1049"/>
      <c r="M225" s="1049"/>
      <c r="N225" s="1049"/>
      <c r="O225" s="1049"/>
      <c r="P225" s="1049"/>
      <c r="Q225" s="1049"/>
      <c r="R225" s="1049"/>
      <c r="S225" s="1049"/>
      <c r="T225" s="1049"/>
      <c r="U225" s="1049"/>
      <c r="V225" s="401" t="str">
        <f t="shared" si="139"/>
        <v>TRUE</v>
      </c>
      <c r="W225" s="401" t="str">
        <f t="shared" si="140"/>
        <v>TRUE</v>
      </c>
      <c r="X225" s="401" t="str">
        <f t="shared" si="141"/>
        <v>TRUE</v>
      </c>
      <c r="Z225" s="161">
        <f>Death!Y223</f>
        <v>0</v>
      </c>
      <c r="AA225" s="161">
        <f>Death!Z223</f>
        <v>0</v>
      </c>
      <c r="AB225" s="161">
        <f>Death!AA223</f>
        <v>0</v>
      </c>
    </row>
    <row r="226" spans="1:28" ht="15" customHeight="1">
      <c r="A226" s="675">
        <v>1</v>
      </c>
      <c r="B226" s="414">
        <v>35</v>
      </c>
      <c r="C226" s="139" t="s">
        <v>28</v>
      </c>
      <c r="D226" s="984">
        <v>51</v>
      </c>
      <c r="E226" s="984">
        <v>29</v>
      </c>
      <c r="F226" s="984">
        <f>D226+E226</f>
        <v>80</v>
      </c>
      <c r="G226" s="984">
        <v>42</v>
      </c>
      <c r="H226" s="984">
        <v>29</v>
      </c>
      <c r="I226" s="984">
        <f>G226+H226</f>
        <v>71</v>
      </c>
      <c r="J226" s="984"/>
      <c r="K226" s="984"/>
      <c r="L226" s="984">
        <f>J226+K226</f>
        <v>0</v>
      </c>
      <c r="M226" s="984"/>
      <c r="N226" s="984"/>
      <c r="O226" s="984">
        <f>M226+N226</f>
        <v>0</v>
      </c>
      <c r="P226" s="984">
        <v>582</v>
      </c>
      <c r="Q226" s="984">
        <v>330</v>
      </c>
      <c r="R226" s="984">
        <f>P226+Q226</f>
        <v>912</v>
      </c>
      <c r="S226" s="984">
        <f t="shared" ref="S226:U228" si="175">D226+G226+J226+M226+P226</f>
        <v>675</v>
      </c>
      <c r="T226" s="984">
        <f t="shared" si="175"/>
        <v>388</v>
      </c>
      <c r="U226" s="984">
        <f t="shared" si="175"/>
        <v>1063</v>
      </c>
      <c r="V226" s="401" t="str">
        <f t="shared" si="139"/>
        <v>TRUE</v>
      </c>
      <c r="W226" s="401" t="str">
        <f t="shared" si="140"/>
        <v>TRUE</v>
      </c>
      <c r="X226" s="401" t="str">
        <f t="shared" si="141"/>
        <v>TRUE</v>
      </c>
      <c r="Z226" s="161">
        <f>Death!Y224</f>
        <v>675</v>
      </c>
      <c r="AA226" s="161">
        <f>Death!Z224</f>
        <v>388</v>
      </c>
      <c r="AB226" s="161">
        <f>Death!AA224</f>
        <v>1063</v>
      </c>
    </row>
    <row r="227" spans="1:28" ht="15" customHeight="1">
      <c r="A227" s="675">
        <v>2</v>
      </c>
      <c r="B227" s="414">
        <v>36</v>
      </c>
      <c r="C227" s="139" t="s">
        <v>27</v>
      </c>
      <c r="D227" s="984">
        <v>36</v>
      </c>
      <c r="E227" s="984">
        <v>19</v>
      </c>
      <c r="F227" s="984">
        <f>D227+E227</f>
        <v>55</v>
      </c>
      <c r="G227" s="984">
        <v>80</v>
      </c>
      <c r="H227" s="984">
        <v>43</v>
      </c>
      <c r="I227" s="984">
        <f>G227+H227</f>
        <v>123</v>
      </c>
      <c r="J227" s="984"/>
      <c r="K227" s="984"/>
      <c r="L227" s="984">
        <f>J227+K227</f>
        <v>0</v>
      </c>
      <c r="M227" s="984"/>
      <c r="N227" s="984"/>
      <c r="O227" s="984">
        <f>M227+N227</f>
        <v>0</v>
      </c>
      <c r="P227" s="984">
        <v>246</v>
      </c>
      <c r="Q227" s="984">
        <v>160</v>
      </c>
      <c r="R227" s="984">
        <f>P227+Q227</f>
        <v>406</v>
      </c>
      <c r="S227" s="984">
        <f t="shared" si="175"/>
        <v>362</v>
      </c>
      <c r="T227" s="984">
        <f t="shared" si="175"/>
        <v>222</v>
      </c>
      <c r="U227" s="984">
        <f t="shared" si="175"/>
        <v>584</v>
      </c>
      <c r="V227" s="401" t="str">
        <f t="shared" si="139"/>
        <v>TRUE</v>
      </c>
      <c r="W227" s="401" t="str">
        <f t="shared" si="140"/>
        <v>TRUE</v>
      </c>
      <c r="X227" s="401" t="str">
        <f t="shared" si="141"/>
        <v>TRUE</v>
      </c>
      <c r="Z227" s="161">
        <f>Death!Y225</f>
        <v>362</v>
      </c>
      <c r="AA227" s="161">
        <f>Death!Z225</f>
        <v>222</v>
      </c>
      <c r="AB227" s="161">
        <f>Death!AA225</f>
        <v>584</v>
      </c>
    </row>
    <row r="228" spans="1:28" ht="15" customHeight="1">
      <c r="A228" s="675">
        <v>3</v>
      </c>
      <c r="B228" s="414">
        <v>37</v>
      </c>
      <c r="C228" s="139" t="s">
        <v>687</v>
      </c>
      <c r="D228" s="984">
        <v>3</v>
      </c>
      <c r="E228" s="984">
        <v>4</v>
      </c>
      <c r="F228" s="984">
        <f>D228+E228</f>
        <v>7</v>
      </c>
      <c r="G228" s="984">
        <v>10</v>
      </c>
      <c r="H228" s="984">
        <v>5</v>
      </c>
      <c r="I228" s="984">
        <f>G228+H228</f>
        <v>15</v>
      </c>
      <c r="J228" s="984"/>
      <c r="K228" s="984"/>
      <c r="L228" s="984">
        <f>J228+K228</f>
        <v>0</v>
      </c>
      <c r="M228" s="984"/>
      <c r="N228" s="984"/>
      <c r="O228" s="984">
        <f>M228+N228</f>
        <v>0</v>
      </c>
      <c r="P228" s="984">
        <v>137</v>
      </c>
      <c r="Q228" s="984">
        <v>104</v>
      </c>
      <c r="R228" s="984">
        <f>P228+Q228</f>
        <v>241</v>
      </c>
      <c r="S228" s="984">
        <f t="shared" si="175"/>
        <v>150</v>
      </c>
      <c r="T228" s="984">
        <f t="shared" si="175"/>
        <v>113</v>
      </c>
      <c r="U228" s="984">
        <f t="shared" si="175"/>
        <v>263</v>
      </c>
      <c r="V228" s="401" t="str">
        <f t="shared" si="139"/>
        <v>TRUE</v>
      </c>
      <c r="W228" s="401" t="str">
        <f t="shared" si="140"/>
        <v>TRUE</v>
      </c>
      <c r="X228" s="401" t="str">
        <f t="shared" si="141"/>
        <v>TRUE</v>
      </c>
      <c r="Z228" s="161">
        <f>Death!Y226</f>
        <v>150</v>
      </c>
      <c r="AA228" s="161">
        <f>Death!Z226</f>
        <v>113</v>
      </c>
      <c r="AB228" s="161">
        <f>Death!AA226</f>
        <v>263</v>
      </c>
    </row>
    <row r="229" spans="1:28" ht="15" customHeight="1">
      <c r="A229" s="675"/>
      <c r="B229" s="374"/>
      <c r="C229" s="419" t="s">
        <v>6</v>
      </c>
      <c r="D229" s="1031">
        <f>SUM(D226:D228)</f>
        <v>90</v>
      </c>
      <c r="E229" s="1031">
        <f t="shared" ref="E229:U229" si="176">SUM(E226:E228)</f>
        <v>52</v>
      </c>
      <c r="F229" s="1031">
        <f t="shared" si="176"/>
        <v>142</v>
      </c>
      <c r="G229" s="1031">
        <f t="shared" si="176"/>
        <v>132</v>
      </c>
      <c r="H229" s="1031">
        <f t="shared" si="176"/>
        <v>77</v>
      </c>
      <c r="I229" s="1031">
        <f t="shared" si="176"/>
        <v>209</v>
      </c>
      <c r="J229" s="1031">
        <f t="shared" si="176"/>
        <v>0</v>
      </c>
      <c r="K229" s="1031">
        <f t="shared" si="176"/>
        <v>0</v>
      </c>
      <c r="L229" s="1031">
        <f t="shared" si="176"/>
        <v>0</v>
      </c>
      <c r="M229" s="1031">
        <f t="shared" si="176"/>
        <v>0</v>
      </c>
      <c r="N229" s="1031">
        <f t="shared" si="176"/>
        <v>0</v>
      </c>
      <c r="O229" s="1031">
        <f t="shared" si="176"/>
        <v>0</v>
      </c>
      <c r="P229" s="1031">
        <f t="shared" si="176"/>
        <v>965</v>
      </c>
      <c r="Q229" s="1031">
        <f t="shared" si="176"/>
        <v>594</v>
      </c>
      <c r="R229" s="1031">
        <f t="shared" si="176"/>
        <v>1559</v>
      </c>
      <c r="S229" s="1031">
        <f t="shared" si="176"/>
        <v>1187</v>
      </c>
      <c r="T229" s="1031">
        <f t="shared" si="176"/>
        <v>723</v>
      </c>
      <c r="U229" s="1031">
        <f t="shared" si="176"/>
        <v>1910</v>
      </c>
      <c r="V229" s="401" t="str">
        <f t="shared" si="139"/>
        <v>TRUE</v>
      </c>
      <c r="W229" s="401" t="str">
        <f t="shared" si="140"/>
        <v>TRUE</v>
      </c>
      <c r="X229" s="401" t="str">
        <f t="shared" si="141"/>
        <v>TRUE</v>
      </c>
      <c r="Z229" s="161">
        <f>Death!Y227</f>
        <v>1187</v>
      </c>
      <c r="AA229" s="161">
        <f>Death!Z227</f>
        <v>723</v>
      </c>
      <c r="AB229" s="161">
        <f>Death!AA227</f>
        <v>1910</v>
      </c>
    </row>
    <row r="230" spans="1:28" ht="15" customHeight="1">
      <c r="A230" s="675"/>
      <c r="B230" s="162" t="s">
        <v>29</v>
      </c>
      <c r="C230" s="249"/>
      <c r="D230" s="1049"/>
      <c r="E230" s="1049"/>
      <c r="F230" s="1049"/>
      <c r="G230" s="1049"/>
      <c r="H230" s="1049"/>
      <c r="I230" s="1049"/>
      <c r="J230" s="1049"/>
      <c r="K230" s="1049"/>
      <c r="L230" s="1049"/>
      <c r="M230" s="1049"/>
      <c r="N230" s="1049"/>
      <c r="O230" s="1049"/>
      <c r="P230" s="1049"/>
      <c r="Q230" s="1049"/>
      <c r="R230" s="1049"/>
      <c r="S230" s="1049"/>
      <c r="T230" s="1049"/>
      <c r="U230" s="1049"/>
      <c r="V230" s="401" t="str">
        <f t="shared" si="139"/>
        <v>TRUE</v>
      </c>
      <c r="W230" s="401" t="str">
        <f t="shared" si="140"/>
        <v>TRUE</v>
      </c>
      <c r="X230" s="401" t="str">
        <f t="shared" si="141"/>
        <v>TRUE</v>
      </c>
      <c r="Z230" s="161">
        <f>Death!Y228</f>
        <v>0</v>
      </c>
      <c r="AA230" s="161">
        <f>Death!Z228</f>
        <v>0</v>
      </c>
      <c r="AB230" s="161">
        <f>Death!AA228</f>
        <v>0</v>
      </c>
    </row>
    <row r="231" spans="1:28" ht="15" customHeight="1">
      <c r="A231" s="675">
        <v>1</v>
      </c>
      <c r="B231" s="414">
        <v>38</v>
      </c>
      <c r="C231" s="555" t="s">
        <v>30</v>
      </c>
      <c r="D231" s="984">
        <v>6</v>
      </c>
      <c r="E231" s="984">
        <v>5</v>
      </c>
      <c r="F231" s="984">
        <f>D231+E231</f>
        <v>11</v>
      </c>
      <c r="G231" s="984">
        <v>0</v>
      </c>
      <c r="H231" s="984">
        <v>1</v>
      </c>
      <c r="I231" s="984">
        <f>G231+H231</f>
        <v>1</v>
      </c>
      <c r="J231" s="984"/>
      <c r="K231" s="984"/>
      <c r="L231" s="984">
        <f>J231+K231</f>
        <v>0</v>
      </c>
      <c r="M231" s="984">
        <v>63</v>
      </c>
      <c r="N231" s="984">
        <v>48</v>
      </c>
      <c r="O231" s="984">
        <f>M231+N231</f>
        <v>111</v>
      </c>
      <c r="P231" s="984">
        <v>7</v>
      </c>
      <c r="Q231" s="984">
        <v>0</v>
      </c>
      <c r="R231" s="984">
        <f>P231+Q231</f>
        <v>7</v>
      </c>
      <c r="S231" s="984">
        <f t="shared" ref="S231:U235" si="177">D231+G231+J231+M231+P231</f>
        <v>76</v>
      </c>
      <c r="T231" s="984">
        <f t="shared" si="177"/>
        <v>54</v>
      </c>
      <c r="U231" s="984">
        <f t="shared" si="177"/>
        <v>130</v>
      </c>
      <c r="V231" s="401" t="str">
        <f t="shared" si="139"/>
        <v>TRUE</v>
      </c>
      <c r="W231" s="401" t="str">
        <f t="shared" si="140"/>
        <v>TRUE</v>
      </c>
      <c r="X231" s="401" t="str">
        <f t="shared" si="141"/>
        <v>TRUE</v>
      </c>
      <c r="Z231" s="161">
        <f>Death!Y229</f>
        <v>76</v>
      </c>
      <c r="AA231" s="161">
        <f>Death!Z229</f>
        <v>54</v>
      </c>
      <c r="AB231" s="161">
        <f>Death!AA229</f>
        <v>130</v>
      </c>
    </row>
    <row r="232" spans="1:28" ht="15" customHeight="1">
      <c r="A232" s="675">
        <v>2</v>
      </c>
      <c r="B232" s="414">
        <v>39</v>
      </c>
      <c r="C232" s="555" t="s">
        <v>31</v>
      </c>
      <c r="D232" s="984">
        <v>1</v>
      </c>
      <c r="E232" s="984">
        <v>0</v>
      </c>
      <c r="F232" s="984">
        <f t="shared" ref="F232:F235" si="178">D232+E232</f>
        <v>1</v>
      </c>
      <c r="G232" s="984">
        <v>11</v>
      </c>
      <c r="H232" s="984">
        <v>15</v>
      </c>
      <c r="I232" s="984">
        <f t="shared" ref="I232:I235" si="179">G232+H232</f>
        <v>26</v>
      </c>
      <c r="J232" s="984"/>
      <c r="K232" s="984"/>
      <c r="L232" s="984">
        <f>J232+K232</f>
        <v>0</v>
      </c>
      <c r="M232" s="984">
        <v>76</v>
      </c>
      <c r="N232" s="984">
        <v>40</v>
      </c>
      <c r="O232" s="984">
        <f>M232+N232</f>
        <v>116</v>
      </c>
      <c r="P232" s="984">
        <v>10</v>
      </c>
      <c r="Q232" s="984">
        <v>1</v>
      </c>
      <c r="R232" s="984">
        <f>P232+Q232</f>
        <v>11</v>
      </c>
      <c r="S232" s="984">
        <f t="shared" si="177"/>
        <v>98</v>
      </c>
      <c r="T232" s="984">
        <f t="shared" si="177"/>
        <v>56</v>
      </c>
      <c r="U232" s="984">
        <f t="shared" si="177"/>
        <v>154</v>
      </c>
      <c r="V232" s="401" t="str">
        <f t="shared" si="139"/>
        <v>TRUE</v>
      </c>
      <c r="W232" s="401" t="str">
        <f t="shared" si="140"/>
        <v>TRUE</v>
      </c>
      <c r="X232" s="401" t="str">
        <f t="shared" si="141"/>
        <v>TRUE</v>
      </c>
      <c r="Z232" s="161">
        <f>Death!Y230</f>
        <v>98</v>
      </c>
      <c r="AA232" s="161">
        <f>Death!Z230</f>
        <v>56</v>
      </c>
      <c r="AB232" s="161">
        <f>Death!AA230</f>
        <v>154</v>
      </c>
    </row>
    <row r="233" spans="1:28" ht="15" customHeight="1">
      <c r="A233" s="675">
        <v>3</v>
      </c>
      <c r="B233" s="414">
        <v>40</v>
      </c>
      <c r="C233" s="232" t="s">
        <v>32</v>
      </c>
      <c r="D233" s="984">
        <v>10</v>
      </c>
      <c r="E233" s="984">
        <v>2</v>
      </c>
      <c r="F233" s="984">
        <f t="shared" si="178"/>
        <v>12</v>
      </c>
      <c r="G233" s="984">
        <v>1</v>
      </c>
      <c r="H233" s="984">
        <v>2</v>
      </c>
      <c r="I233" s="984">
        <f t="shared" si="179"/>
        <v>3</v>
      </c>
      <c r="J233" s="984"/>
      <c r="K233" s="984"/>
      <c r="L233" s="984">
        <f>J233+K233</f>
        <v>0</v>
      </c>
      <c r="M233" s="984">
        <v>248</v>
      </c>
      <c r="N233" s="984">
        <v>172</v>
      </c>
      <c r="O233" s="984">
        <f>M233+N233</f>
        <v>420</v>
      </c>
      <c r="P233" s="984">
        <v>34</v>
      </c>
      <c r="Q233" s="984">
        <v>8</v>
      </c>
      <c r="R233" s="984">
        <f>P233+Q233</f>
        <v>42</v>
      </c>
      <c r="S233" s="984">
        <f t="shared" si="177"/>
        <v>293</v>
      </c>
      <c r="T233" s="984">
        <f t="shared" si="177"/>
        <v>184</v>
      </c>
      <c r="U233" s="984">
        <f t="shared" si="177"/>
        <v>477</v>
      </c>
      <c r="V233" s="401" t="str">
        <f t="shared" si="139"/>
        <v>TRUE</v>
      </c>
      <c r="W233" s="401" t="str">
        <f t="shared" si="140"/>
        <v>TRUE</v>
      </c>
      <c r="X233" s="401" t="str">
        <f t="shared" si="141"/>
        <v>TRUE</v>
      </c>
      <c r="Z233" s="161">
        <f>Death!Y231</f>
        <v>293</v>
      </c>
      <c r="AA233" s="161">
        <f>Death!Z231</f>
        <v>184</v>
      </c>
      <c r="AB233" s="161">
        <f>Death!AA231</f>
        <v>477</v>
      </c>
    </row>
    <row r="234" spans="1:28" ht="15" customHeight="1">
      <c r="A234" s="675">
        <v>4</v>
      </c>
      <c r="B234" s="414">
        <v>41</v>
      </c>
      <c r="C234" s="232" t="s">
        <v>668</v>
      </c>
      <c r="D234" s="984">
        <v>0</v>
      </c>
      <c r="E234" s="984">
        <v>1</v>
      </c>
      <c r="F234" s="984">
        <f t="shared" si="178"/>
        <v>1</v>
      </c>
      <c r="G234" s="984">
        <v>24</v>
      </c>
      <c r="H234" s="984">
        <v>14</v>
      </c>
      <c r="I234" s="984">
        <f t="shared" si="179"/>
        <v>38</v>
      </c>
      <c r="J234" s="984"/>
      <c r="K234" s="984"/>
      <c r="L234" s="984">
        <f>J234+K234</f>
        <v>0</v>
      </c>
      <c r="M234" s="984">
        <v>30</v>
      </c>
      <c r="N234" s="984">
        <v>30</v>
      </c>
      <c r="O234" s="984">
        <f>M234+N234</f>
        <v>60</v>
      </c>
      <c r="P234" s="984">
        <v>8</v>
      </c>
      <c r="Q234" s="984">
        <v>4</v>
      </c>
      <c r="R234" s="984">
        <f>P234+Q234</f>
        <v>12</v>
      </c>
      <c r="S234" s="984">
        <f t="shared" si="177"/>
        <v>62</v>
      </c>
      <c r="T234" s="984">
        <f t="shared" si="177"/>
        <v>49</v>
      </c>
      <c r="U234" s="984">
        <f t="shared" si="177"/>
        <v>111</v>
      </c>
      <c r="V234" s="401" t="str">
        <f t="shared" si="139"/>
        <v>TRUE</v>
      </c>
      <c r="W234" s="401" t="str">
        <f t="shared" si="140"/>
        <v>TRUE</v>
      </c>
      <c r="X234" s="401" t="str">
        <f t="shared" si="141"/>
        <v>TRUE</v>
      </c>
      <c r="Z234" s="161">
        <f>Death!Y232</f>
        <v>62</v>
      </c>
      <c r="AA234" s="161">
        <f>Death!Z232</f>
        <v>49</v>
      </c>
      <c r="AB234" s="161">
        <f>Death!AA232</f>
        <v>111</v>
      </c>
    </row>
    <row r="235" spans="1:28" ht="15" customHeight="1">
      <c r="A235" s="675">
        <v>5</v>
      </c>
      <c r="B235" s="414">
        <v>42</v>
      </c>
      <c r="C235" s="232" t="s">
        <v>669</v>
      </c>
      <c r="D235" s="984">
        <v>42</v>
      </c>
      <c r="E235" s="984">
        <v>9</v>
      </c>
      <c r="F235" s="984">
        <f t="shared" si="178"/>
        <v>51</v>
      </c>
      <c r="G235" s="984">
        <v>6</v>
      </c>
      <c r="H235" s="984">
        <v>1</v>
      </c>
      <c r="I235" s="984">
        <f t="shared" si="179"/>
        <v>7</v>
      </c>
      <c r="J235" s="984"/>
      <c r="K235" s="984"/>
      <c r="L235" s="984">
        <f>J235+K235</f>
        <v>0</v>
      </c>
      <c r="M235" s="984">
        <v>152</v>
      </c>
      <c r="N235" s="984">
        <v>148</v>
      </c>
      <c r="O235" s="984">
        <f>M235+N235</f>
        <v>300</v>
      </c>
      <c r="P235" s="984">
        <v>52</v>
      </c>
      <c r="Q235" s="984">
        <v>30</v>
      </c>
      <c r="R235" s="984">
        <f>P235+Q235</f>
        <v>82</v>
      </c>
      <c r="S235" s="984">
        <f t="shared" si="177"/>
        <v>252</v>
      </c>
      <c r="T235" s="984">
        <f t="shared" si="177"/>
        <v>188</v>
      </c>
      <c r="U235" s="984">
        <f t="shared" si="177"/>
        <v>440</v>
      </c>
      <c r="V235" s="401" t="str">
        <f t="shared" si="139"/>
        <v>TRUE</v>
      </c>
      <c r="W235" s="401" t="str">
        <f t="shared" si="140"/>
        <v>TRUE</v>
      </c>
      <c r="X235" s="401" t="str">
        <f t="shared" si="141"/>
        <v>TRUE</v>
      </c>
      <c r="Z235" s="161">
        <f>Death!Y233</f>
        <v>252</v>
      </c>
      <c r="AA235" s="161">
        <f>Death!Z233</f>
        <v>188</v>
      </c>
      <c r="AB235" s="161">
        <f>Death!AA233</f>
        <v>440</v>
      </c>
    </row>
    <row r="236" spans="1:28" ht="15" customHeight="1">
      <c r="A236" s="675"/>
      <c r="B236" s="374"/>
      <c r="C236" s="419" t="s">
        <v>6</v>
      </c>
      <c r="D236" s="1031">
        <f>SUM(D231:D235)</f>
        <v>59</v>
      </c>
      <c r="E236" s="1031">
        <f t="shared" ref="E236:R236" si="180">SUM(E231:E235)</f>
        <v>17</v>
      </c>
      <c r="F236" s="1031">
        <f t="shared" si="180"/>
        <v>76</v>
      </c>
      <c r="G236" s="1031">
        <f t="shared" si="180"/>
        <v>42</v>
      </c>
      <c r="H236" s="1031">
        <f t="shared" si="180"/>
        <v>33</v>
      </c>
      <c r="I236" s="1031">
        <f t="shared" si="180"/>
        <v>75</v>
      </c>
      <c r="J236" s="1031">
        <f t="shared" si="180"/>
        <v>0</v>
      </c>
      <c r="K236" s="1031">
        <f t="shared" si="180"/>
        <v>0</v>
      </c>
      <c r="L236" s="1031">
        <f t="shared" si="180"/>
        <v>0</v>
      </c>
      <c r="M236" s="1031">
        <f t="shared" si="180"/>
        <v>569</v>
      </c>
      <c r="N236" s="1031">
        <f t="shared" si="180"/>
        <v>438</v>
      </c>
      <c r="O236" s="1031">
        <f t="shared" si="180"/>
        <v>1007</v>
      </c>
      <c r="P236" s="1031">
        <f t="shared" si="180"/>
        <v>111</v>
      </c>
      <c r="Q236" s="1031">
        <f t="shared" si="180"/>
        <v>43</v>
      </c>
      <c r="R236" s="1031">
        <f t="shared" si="180"/>
        <v>154</v>
      </c>
      <c r="S236" s="1031">
        <f>SUM(S231:S235)</f>
        <v>781</v>
      </c>
      <c r="T236" s="1031">
        <f>SUM(T231:T235)</f>
        <v>531</v>
      </c>
      <c r="U236" s="1031">
        <f>SUM(U231:U235)</f>
        <v>1312</v>
      </c>
      <c r="V236" s="401" t="str">
        <f t="shared" si="139"/>
        <v>TRUE</v>
      </c>
      <c r="W236" s="401" t="str">
        <f t="shared" si="140"/>
        <v>TRUE</v>
      </c>
      <c r="X236" s="401" t="str">
        <f t="shared" si="141"/>
        <v>TRUE</v>
      </c>
      <c r="Z236" s="161">
        <f>Death!Y234</f>
        <v>781</v>
      </c>
      <c r="AA236" s="161">
        <f>Death!Z234</f>
        <v>531</v>
      </c>
      <c r="AB236" s="161">
        <f>Death!AA234</f>
        <v>1312</v>
      </c>
    </row>
    <row r="237" spans="1:28" ht="15" customHeight="1">
      <c r="A237" s="675"/>
      <c r="B237" s="162" t="s">
        <v>33</v>
      </c>
      <c r="C237" s="249"/>
      <c r="D237" s="1049"/>
      <c r="E237" s="1049"/>
      <c r="F237" s="1049"/>
      <c r="G237" s="1049"/>
      <c r="H237" s="1049"/>
      <c r="I237" s="1049"/>
      <c r="J237" s="1049"/>
      <c r="K237" s="1049"/>
      <c r="L237" s="1049"/>
      <c r="M237" s="1049"/>
      <c r="N237" s="1049"/>
      <c r="O237" s="1049"/>
      <c r="P237" s="1049"/>
      <c r="Q237" s="1049"/>
      <c r="R237" s="1049"/>
      <c r="S237" s="1049"/>
      <c r="T237" s="1049"/>
      <c r="U237" s="1049"/>
      <c r="V237" s="401" t="str">
        <f t="shared" si="139"/>
        <v>TRUE</v>
      </c>
      <c r="W237" s="401" t="str">
        <f t="shared" si="140"/>
        <v>TRUE</v>
      </c>
      <c r="X237" s="401" t="str">
        <f t="shared" si="141"/>
        <v>TRUE</v>
      </c>
      <c r="Z237" s="161">
        <f>Death!Y235</f>
        <v>0</v>
      </c>
      <c r="AA237" s="161">
        <f>Death!Z235</f>
        <v>0</v>
      </c>
      <c r="AB237" s="161">
        <f>Death!AA235</f>
        <v>0</v>
      </c>
    </row>
    <row r="238" spans="1:28" ht="15" customHeight="1">
      <c r="A238" s="675">
        <v>1</v>
      </c>
      <c r="B238" s="414">
        <v>43</v>
      </c>
      <c r="C238" s="410" t="s">
        <v>688</v>
      </c>
      <c r="D238" s="984">
        <v>125</v>
      </c>
      <c r="E238" s="984">
        <v>55</v>
      </c>
      <c r="F238" s="984">
        <f t="shared" ref="F238:F246" si="181">D238+E238</f>
        <v>180</v>
      </c>
      <c r="G238" s="984">
        <v>233</v>
      </c>
      <c r="H238" s="984">
        <v>173</v>
      </c>
      <c r="I238" s="984">
        <f t="shared" ref="I238:I246" si="182">G238+H238</f>
        <v>406</v>
      </c>
      <c r="J238" s="984"/>
      <c r="K238" s="984"/>
      <c r="L238" s="984">
        <f>J238+K238</f>
        <v>0</v>
      </c>
      <c r="M238" s="984"/>
      <c r="N238" s="984"/>
      <c r="O238" s="984">
        <f>M238+N238</f>
        <v>0</v>
      </c>
      <c r="P238" s="984">
        <v>324</v>
      </c>
      <c r="Q238" s="984">
        <v>205</v>
      </c>
      <c r="R238" s="984">
        <f>P238+Q238</f>
        <v>529</v>
      </c>
      <c r="S238" s="984">
        <f t="shared" ref="S238:S246" si="183">D238+G238+J238+M238+P238</f>
        <v>682</v>
      </c>
      <c r="T238" s="984">
        <f t="shared" ref="T238:T246" si="184">E238+H238+K238+N238+Q238</f>
        <v>433</v>
      </c>
      <c r="U238" s="984">
        <f t="shared" ref="U238:U246" si="185">F238+I238+L238+O238+R238</f>
        <v>1115</v>
      </c>
      <c r="V238" s="401" t="str">
        <f t="shared" si="139"/>
        <v>TRUE</v>
      </c>
      <c r="W238" s="401" t="str">
        <f t="shared" si="140"/>
        <v>TRUE</v>
      </c>
      <c r="X238" s="401" t="str">
        <f t="shared" si="141"/>
        <v>TRUE</v>
      </c>
      <c r="Z238" s="161">
        <f>Death!Y236</f>
        <v>682</v>
      </c>
      <c r="AA238" s="161">
        <f>Death!Z236</f>
        <v>433</v>
      </c>
      <c r="AB238" s="161">
        <f>Death!AA236</f>
        <v>1115</v>
      </c>
    </row>
    <row r="239" spans="1:28" ht="15" customHeight="1">
      <c r="A239" s="675">
        <v>2</v>
      </c>
      <c r="B239" s="414">
        <v>44</v>
      </c>
      <c r="C239" s="410" t="s">
        <v>689</v>
      </c>
      <c r="D239" s="984">
        <v>17</v>
      </c>
      <c r="E239" s="984">
        <v>13</v>
      </c>
      <c r="F239" s="984">
        <f t="shared" si="181"/>
        <v>30</v>
      </c>
      <c r="G239" s="984">
        <v>0</v>
      </c>
      <c r="H239" s="984">
        <v>0</v>
      </c>
      <c r="I239" s="984">
        <f t="shared" si="182"/>
        <v>0</v>
      </c>
      <c r="J239" s="984"/>
      <c r="K239" s="984"/>
      <c r="L239" s="984">
        <f t="shared" ref="L239:L246" si="186">J239+K239</f>
        <v>0</v>
      </c>
      <c r="M239" s="984"/>
      <c r="N239" s="984"/>
      <c r="O239" s="984">
        <f t="shared" ref="O239:O246" si="187">M239+N239</f>
        <v>0</v>
      </c>
      <c r="P239" s="984">
        <v>112</v>
      </c>
      <c r="Q239" s="984">
        <v>79</v>
      </c>
      <c r="R239" s="984">
        <f t="shared" ref="R239:R246" si="188">P239+Q239</f>
        <v>191</v>
      </c>
      <c r="S239" s="984">
        <f t="shared" si="183"/>
        <v>129</v>
      </c>
      <c r="T239" s="984">
        <f t="shared" si="184"/>
        <v>92</v>
      </c>
      <c r="U239" s="984">
        <f t="shared" si="185"/>
        <v>221</v>
      </c>
      <c r="V239" s="401" t="str">
        <f t="shared" si="139"/>
        <v>TRUE</v>
      </c>
      <c r="W239" s="401" t="str">
        <f t="shared" si="140"/>
        <v>TRUE</v>
      </c>
      <c r="X239" s="401" t="str">
        <f t="shared" si="141"/>
        <v>TRUE</v>
      </c>
      <c r="Z239" s="161">
        <f>Death!Y237</f>
        <v>129</v>
      </c>
      <c r="AA239" s="161">
        <f>Death!Z237</f>
        <v>92</v>
      </c>
      <c r="AB239" s="161">
        <f>Death!AA237</f>
        <v>221</v>
      </c>
    </row>
    <row r="240" spans="1:28" ht="15" customHeight="1">
      <c r="A240" s="675">
        <v>3</v>
      </c>
      <c r="B240" s="414">
        <v>45</v>
      </c>
      <c r="C240" s="410" t="s">
        <v>34</v>
      </c>
      <c r="D240" s="984">
        <v>1</v>
      </c>
      <c r="E240" s="984">
        <v>0</v>
      </c>
      <c r="F240" s="984">
        <f t="shared" si="181"/>
        <v>1</v>
      </c>
      <c r="G240" s="984">
        <v>4</v>
      </c>
      <c r="H240" s="984">
        <v>1</v>
      </c>
      <c r="I240" s="984">
        <f t="shared" si="182"/>
        <v>5</v>
      </c>
      <c r="J240" s="984"/>
      <c r="K240" s="984"/>
      <c r="L240" s="984">
        <f t="shared" si="186"/>
        <v>0</v>
      </c>
      <c r="M240" s="984"/>
      <c r="N240" s="984"/>
      <c r="O240" s="984">
        <f t="shared" si="187"/>
        <v>0</v>
      </c>
      <c r="P240" s="984">
        <v>105</v>
      </c>
      <c r="Q240" s="984">
        <v>55</v>
      </c>
      <c r="R240" s="984">
        <f t="shared" si="188"/>
        <v>160</v>
      </c>
      <c r="S240" s="984">
        <f t="shared" si="183"/>
        <v>110</v>
      </c>
      <c r="T240" s="984">
        <f t="shared" si="184"/>
        <v>56</v>
      </c>
      <c r="U240" s="984">
        <f t="shared" si="185"/>
        <v>166</v>
      </c>
      <c r="V240" s="401" t="str">
        <f t="shared" si="139"/>
        <v>TRUE</v>
      </c>
      <c r="W240" s="401" t="str">
        <f t="shared" si="140"/>
        <v>TRUE</v>
      </c>
      <c r="X240" s="401" t="str">
        <f t="shared" si="141"/>
        <v>TRUE</v>
      </c>
      <c r="Z240" s="161">
        <f>Death!Y238</f>
        <v>110</v>
      </c>
      <c r="AA240" s="161">
        <f>Death!Z238</f>
        <v>56</v>
      </c>
      <c r="AB240" s="161">
        <f>Death!AA238</f>
        <v>166</v>
      </c>
    </row>
    <row r="241" spans="1:28" ht="15" customHeight="1">
      <c r="A241" s="675">
        <v>4</v>
      </c>
      <c r="B241" s="414">
        <v>46</v>
      </c>
      <c r="C241" s="410" t="s">
        <v>39</v>
      </c>
      <c r="D241" s="984">
        <v>7</v>
      </c>
      <c r="E241" s="984">
        <v>1</v>
      </c>
      <c r="F241" s="984">
        <f t="shared" si="181"/>
        <v>8</v>
      </c>
      <c r="G241" s="984">
        <v>32</v>
      </c>
      <c r="H241" s="984">
        <v>17</v>
      </c>
      <c r="I241" s="984">
        <f t="shared" si="182"/>
        <v>49</v>
      </c>
      <c r="J241" s="984"/>
      <c r="K241" s="984"/>
      <c r="L241" s="984">
        <f t="shared" si="186"/>
        <v>0</v>
      </c>
      <c r="M241" s="984"/>
      <c r="N241" s="984"/>
      <c r="O241" s="984">
        <f t="shared" si="187"/>
        <v>0</v>
      </c>
      <c r="P241" s="984">
        <v>143</v>
      </c>
      <c r="Q241" s="984">
        <v>104</v>
      </c>
      <c r="R241" s="984">
        <f t="shared" si="188"/>
        <v>247</v>
      </c>
      <c r="S241" s="984">
        <f t="shared" si="183"/>
        <v>182</v>
      </c>
      <c r="T241" s="984">
        <f t="shared" si="184"/>
        <v>122</v>
      </c>
      <c r="U241" s="984">
        <f t="shared" si="185"/>
        <v>304</v>
      </c>
      <c r="V241" s="401" t="str">
        <f t="shared" si="139"/>
        <v>TRUE</v>
      </c>
      <c r="W241" s="401" t="str">
        <f t="shared" si="140"/>
        <v>TRUE</v>
      </c>
      <c r="X241" s="401" t="str">
        <f t="shared" si="141"/>
        <v>TRUE</v>
      </c>
      <c r="Z241" s="161">
        <f>Death!Y239</f>
        <v>182</v>
      </c>
      <c r="AA241" s="161">
        <f>Death!Z239</f>
        <v>122</v>
      </c>
      <c r="AB241" s="161">
        <f>Death!AA239</f>
        <v>304</v>
      </c>
    </row>
    <row r="242" spans="1:28" ht="15" customHeight="1">
      <c r="A242" s="675">
        <v>5</v>
      </c>
      <c r="B242" s="414">
        <v>47</v>
      </c>
      <c r="C242" s="410" t="s">
        <v>35</v>
      </c>
      <c r="D242" s="984">
        <v>1</v>
      </c>
      <c r="E242" s="984">
        <v>0</v>
      </c>
      <c r="F242" s="984">
        <f t="shared" si="181"/>
        <v>1</v>
      </c>
      <c r="G242" s="984">
        <v>12</v>
      </c>
      <c r="H242" s="984">
        <v>5</v>
      </c>
      <c r="I242" s="984">
        <f t="shared" si="182"/>
        <v>17</v>
      </c>
      <c r="J242" s="984"/>
      <c r="K242" s="984"/>
      <c r="L242" s="984">
        <f t="shared" si="186"/>
        <v>0</v>
      </c>
      <c r="M242" s="984"/>
      <c r="N242" s="984"/>
      <c r="O242" s="984">
        <f t="shared" si="187"/>
        <v>0</v>
      </c>
      <c r="P242" s="984">
        <v>60</v>
      </c>
      <c r="Q242" s="984">
        <v>37</v>
      </c>
      <c r="R242" s="984">
        <f t="shared" si="188"/>
        <v>97</v>
      </c>
      <c r="S242" s="984">
        <f t="shared" si="183"/>
        <v>73</v>
      </c>
      <c r="T242" s="984">
        <f t="shared" si="184"/>
        <v>42</v>
      </c>
      <c r="U242" s="984">
        <f t="shared" si="185"/>
        <v>115</v>
      </c>
      <c r="V242" s="401" t="str">
        <f t="shared" si="139"/>
        <v>TRUE</v>
      </c>
      <c r="W242" s="401" t="str">
        <f t="shared" si="140"/>
        <v>TRUE</v>
      </c>
      <c r="X242" s="401" t="str">
        <f t="shared" si="141"/>
        <v>TRUE</v>
      </c>
      <c r="Z242" s="161">
        <f>Death!Y240</f>
        <v>73</v>
      </c>
      <c r="AA242" s="161">
        <f>Death!Z240</f>
        <v>42</v>
      </c>
      <c r="AB242" s="161">
        <f>Death!AA240</f>
        <v>115</v>
      </c>
    </row>
    <row r="243" spans="1:28" ht="15" customHeight="1">
      <c r="A243" s="675">
        <v>6</v>
      </c>
      <c r="B243" s="414">
        <v>48</v>
      </c>
      <c r="C243" s="410" t="s">
        <v>38</v>
      </c>
      <c r="D243" s="984">
        <v>0</v>
      </c>
      <c r="E243" s="984">
        <v>0</v>
      </c>
      <c r="F243" s="984">
        <f t="shared" si="181"/>
        <v>0</v>
      </c>
      <c r="G243" s="984">
        <v>0</v>
      </c>
      <c r="H243" s="984">
        <v>0</v>
      </c>
      <c r="I243" s="984">
        <f t="shared" si="182"/>
        <v>0</v>
      </c>
      <c r="J243" s="984"/>
      <c r="K243" s="984"/>
      <c r="L243" s="984">
        <f t="shared" si="186"/>
        <v>0</v>
      </c>
      <c r="M243" s="984"/>
      <c r="N243" s="984"/>
      <c r="O243" s="984">
        <f t="shared" si="187"/>
        <v>0</v>
      </c>
      <c r="P243" s="984">
        <v>60</v>
      </c>
      <c r="Q243" s="984">
        <v>37</v>
      </c>
      <c r="R243" s="984">
        <f t="shared" si="188"/>
        <v>97</v>
      </c>
      <c r="S243" s="984">
        <f t="shared" si="183"/>
        <v>60</v>
      </c>
      <c r="T243" s="984">
        <f t="shared" si="184"/>
        <v>37</v>
      </c>
      <c r="U243" s="984">
        <f t="shared" si="185"/>
        <v>97</v>
      </c>
      <c r="V243" s="401" t="str">
        <f t="shared" si="139"/>
        <v>TRUE</v>
      </c>
      <c r="W243" s="401" t="str">
        <f t="shared" si="140"/>
        <v>TRUE</v>
      </c>
      <c r="X243" s="401" t="str">
        <f t="shared" si="141"/>
        <v>TRUE</v>
      </c>
      <c r="Z243" s="161">
        <f>Death!Y241</f>
        <v>60</v>
      </c>
      <c r="AA243" s="161">
        <f>Death!Z241</f>
        <v>37</v>
      </c>
      <c r="AB243" s="161">
        <f>Death!AA241</f>
        <v>97</v>
      </c>
    </row>
    <row r="244" spans="1:28" ht="15" customHeight="1">
      <c r="A244" s="675">
        <v>7</v>
      </c>
      <c r="B244" s="414">
        <v>49</v>
      </c>
      <c r="C244" s="410" t="s">
        <v>36</v>
      </c>
      <c r="D244" s="984">
        <v>0</v>
      </c>
      <c r="E244" s="984">
        <v>0</v>
      </c>
      <c r="F244" s="984">
        <f t="shared" si="181"/>
        <v>0</v>
      </c>
      <c r="G244" s="984">
        <v>2</v>
      </c>
      <c r="H244" s="984">
        <v>3</v>
      </c>
      <c r="I244" s="984">
        <f t="shared" si="182"/>
        <v>5</v>
      </c>
      <c r="J244" s="984"/>
      <c r="K244" s="984"/>
      <c r="L244" s="984">
        <f t="shared" si="186"/>
        <v>0</v>
      </c>
      <c r="M244" s="984"/>
      <c r="N244" s="984"/>
      <c r="O244" s="984">
        <f t="shared" si="187"/>
        <v>0</v>
      </c>
      <c r="P244" s="984">
        <v>70</v>
      </c>
      <c r="Q244" s="984">
        <v>30</v>
      </c>
      <c r="R244" s="984">
        <f t="shared" si="188"/>
        <v>100</v>
      </c>
      <c r="S244" s="984">
        <f t="shared" si="183"/>
        <v>72</v>
      </c>
      <c r="T244" s="984">
        <f t="shared" si="184"/>
        <v>33</v>
      </c>
      <c r="U244" s="984">
        <f t="shared" si="185"/>
        <v>105</v>
      </c>
      <c r="V244" s="401" t="str">
        <f t="shared" si="139"/>
        <v>TRUE</v>
      </c>
      <c r="W244" s="401" t="str">
        <f t="shared" si="140"/>
        <v>TRUE</v>
      </c>
      <c r="X244" s="401" t="str">
        <f t="shared" si="141"/>
        <v>TRUE</v>
      </c>
      <c r="Z244" s="161">
        <f>Death!Y242</f>
        <v>72</v>
      </c>
      <c r="AA244" s="161">
        <f>Death!Z242</f>
        <v>33</v>
      </c>
      <c r="AB244" s="161">
        <f>Death!AA242</f>
        <v>105</v>
      </c>
    </row>
    <row r="245" spans="1:28" ht="15" customHeight="1">
      <c r="A245" s="675">
        <v>8</v>
      </c>
      <c r="B245" s="414">
        <v>50</v>
      </c>
      <c r="C245" s="410" t="s">
        <v>37</v>
      </c>
      <c r="D245" s="984">
        <v>0</v>
      </c>
      <c r="E245" s="984">
        <v>0</v>
      </c>
      <c r="F245" s="984">
        <f t="shared" si="181"/>
        <v>0</v>
      </c>
      <c r="G245" s="984">
        <v>2</v>
      </c>
      <c r="H245" s="984">
        <v>2</v>
      </c>
      <c r="I245" s="984">
        <f t="shared" si="182"/>
        <v>4</v>
      </c>
      <c r="J245" s="984"/>
      <c r="K245" s="984"/>
      <c r="L245" s="984">
        <f t="shared" si="186"/>
        <v>0</v>
      </c>
      <c r="M245" s="984"/>
      <c r="N245" s="984"/>
      <c r="O245" s="984">
        <f t="shared" si="187"/>
        <v>0</v>
      </c>
      <c r="P245" s="984">
        <v>41</v>
      </c>
      <c r="Q245" s="984">
        <v>27</v>
      </c>
      <c r="R245" s="984">
        <f t="shared" si="188"/>
        <v>68</v>
      </c>
      <c r="S245" s="984">
        <f t="shared" si="183"/>
        <v>43</v>
      </c>
      <c r="T245" s="984">
        <f t="shared" si="184"/>
        <v>29</v>
      </c>
      <c r="U245" s="984">
        <f t="shared" si="185"/>
        <v>72</v>
      </c>
      <c r="V245" s="401" t="str">
        <f t="shared" si="139"/>
        <v>TRUE</v>
      </c>
      <c r="W245" s="401" t="str">
        <f t="shared" si="140"/>
        <v>TRUE</v>
      </c>
      <c r="X245" s="401" t="str">
        <f t="shared" si="141"/>
        <v>TRUE</v>
      </c>
      <c r="Z245" s="161">
        <f>Death!Y243</f>
        <v>43</v>
      </c>
      <c r="AA245" s="161">
        <f>Death!Z243</f>
        <v>29</v>
      </c>
      <c r="AB245" s="161">
        <f>Death!AA243</f>
        <v>72</v>
      </c>
    </row>
    <row r="246" spans="1:28" ht="15" customHeight="1">
      <c r="A246" s="675">
        <v>9</v>
      </c>
      <c r="B246" s="414">
        <v>51</v>
      </c>
      <c r="C246" s="410" t="s">
        <v>110</v>
      </c>
      <c r="D246" s="984">
        <v>0</v>
      </c>
      <c r="E246" s="984">
        <v>0</v>
      </c>
      <c r="F246" s="984">
        <f t="shared" si="181"/>
        <v>0</v>
      </c>
      <c r="G246" s="984">
        <v>1</v>
      </c>
      <c r="H246" s="984">
        <v>0</v>
      </c>
      <c r="I246" s="984">
        <f t="shared" si="182"/>
        <v>1</v>
      </c>
      <c r="J246" s="984"/>
      <c r="K246" s="984"/>
      <c r="L246" s="984">
        <f t="shared" si="186"/>
        <v>0</v>
      </c>
      <c r="M246" s="984"/>
      <c r="N246" s="984"/>
      <c r="O246" s="984">
        <f t="shared" si="187"/>
        <v>0</v>
      </c>
      <c r="P246" s="984">
        <v>30</v>
      </c>
      <c r="Q246" s="984">
        <v>21</v>
      </c>
      <c r="R246" s="984">
        <f t="shared" si="188"/>
        <v>51</v>
      </c>
      <c r="S246" s="984">
        <f t="shared" si="183"/>
        <v>31</v>
      </c>
      <c r="T246" s="984">
        <f t="shared" si="184"/>
        <v>21</v>
      </c>
      <c r="U246" s="984">
        <f t="shared" si="185"/>
        <v>52</v>
      </c>
      <c r="V246" s="401" t="str">
        <f t="shared" si="139"/>
        <v>TRUE</v>
      </c>
      <c r="W246" s="401" t="str">
        <f t="shared" si="140"/>
        <v>TRUE</v>
      </c>
      <c r="X246" s="401" t="str">
        <f t="shared" si="141"/>
        <v>TRUE</v>
      </c>
      <c r="Z246" s="161">
        <f>Death!Y244</f>
        <v>31</v>
      </c>
      <c r="AA246" s="161">
        <f>Death!Z244</f>
        <v>21</v>
      </c>
      <c r="AB246" s="161">
        <f>Death!AA244</f>
        <v>52</v>
      </c>
    </row>
    <row r="247" spans="1:28" ht="15" customHeight="1">
      <c r="A247" s="675"/>
      <c r="B247" s="374"/>
      <c r="C247" s="419" t="s">
        <v>6</v>
      </c>
      <c r="D247" s="1031">
        <f t="shared" ref="D247:U247" si="189">SUM(D238:D246)</f>
        <v>151</v>
      </c>
      <c r="E247" s="1031">
        <f t="shared" si="189"/>
        <v>69</v>
      </c>
      <c r="F247" s="1031">
        <f t="shared" si="189"/>
        <v>220</v>
      </c>
      <c r="G247" s="1031">
        <f t="shared" si="189"/>
        <v>286</v>
      </c>
      <c r="H247" s="1031">
        <f t="shared" si="189"/>
        <v>201</v>
      </c>
      <c r="I247" s="1031">
        <f t="shared" si="189"/>
        <v>487</v>
      </c>
      <c r="J247" s="1031">
        <f t="shared" si="189"/>
        <v>0</v>
      </c>
      <c r="K247" s="1031">
        <f t="shared" si="189"/>
        <v>0</v>
      </c>
      <c r="L247" s="1031">
        <f t="shared" si="189"/>
        <v>0</v>
      </c>
      <c r="M247" s="1031">
        <f t="shared" si="189"/>
        <v>0</v>
      </c>
      <c r="N247" s="1031">
        <f t="shared" si="189"/>
        <v>0</v>
      </c>
      <c r="O247" s="1031">
        <f t="shared" si="189"/>
        <v>0</v>
      </c>
      <c r="P247" s="1031">
        <f t="shared" si="189"/>
        <v>945</v>
      </c>
      <c r="Q247" s="1031">
        <f t="shared" si="189"/>
        <v>595</v>
      </c>
      <c r="R247" s="1031">
        <f t="shared" si="189"/>
        <v>1540</v>
      </c>
      <c r="S247" s="1031">
        <f t="shared" si="189"/>
        <v>1382</v>
      </c>
      <c r="T247" s="1031">
        <f t="shared" si="189"/>
        <v>865</v>
      </c>
      <c r="U247" s="1031">
        <f t="shared" si="189"/>
        <v>2247</v>
      </c>
      <c r="V247" s="401" t="str">
        <f t="shared" si="139"/>
        <v>TRUE</v>
      </c>
      <c r="W247" s="401" t="str">
        <f t="shared" si="140"/>
        <v>TRUE</v>
      </c>
      <c r="X247" s="401" t="str">
        <f t="shared" si="141"/>
        <v>TRUE</v>
      </c>
      <c r="Z247" s="161">
        <f>Death!Y245</f>
        <v>1382</v>
      </c>
      <c r="AA247" s="161">
        <f>Death!Z245</f>
        <v>865</v>
      </c>
      <c r="AB247" s="161">
        <f>Death!AA245</f>
        <v>2247</v>
      </c>
    </row>
    <row r="248" spans="1:28" ht="15" customHeight="1">
      <c r="A248" s="675"/>
      <c r="B248" s="162" t="s">
        <v>40</v>
      </c>
      <c r="C248" s="249"/>
      <c r="D248" s="1049"/>
      <c r="E248" s="1049"/>
      <c r="F248" s="1049"/>
      <c r="G248" s="1049"/>
      <c r="H248" s="1049"/>
      <c r="I248" s="1049"/>
      <c r="J248" s="1049"/>
      <c r="K248" s="1049"/>
      <c r="L248" s="1049"/>
      <c r="M248" s="1049"/>
      <c r="N248" s="1049"/>
      <c r="O248" s="1049"/>
      <c r="P248" s="1049"/>
      <c r="Q248" s="1049"/>
      <c r="R248" s="1049"/>
      <c r="S248" s="1049"/>
      <c r="T248" s="1049"/>
      <c r="U248" s="1049"/>
      <c r="V248" s="401" t="str">
        <f t="shared" si="139"/>
        <v>TRUE</v>
      </c>
      <c r="W248" s="401" t="str">
        <f t="shared" si="140"/>
        <v>TRUE</v>
      </c>
      <c r="X248" s="401" t="str">
        <f t="shared" si="141"/>
        <v>TRUE</v>
      </c>
      <c r="Z248" s="161">
        <f>Death!Y246</f>
        <v>0</v>
      </c>
      <c r="AA248" s="161">
        <f>Death!Z246</f>
        <v>0</v>
      </c>
      <c r="AB248" s="161">
        <f>Death!AA246</f>
        <v>0</v>
      </c>
    </row>
    <row r="249" spans="1:28" ht="15" customHeight="1">
      <c r="A249" s="675">
        <v>1</v>
      </c>
      <c r="B249" s="414">
        <v>52</v>
      </c>
      <c r="C249" s="426" t="s">
        <v>40</v>
      </c>
      <c r="D249" s="984">
        <v>270</v>
      </c>
      <c r="E249" s="984">
        <v>153</v>
      </c>
      <c r="F249" s="984">
        <f>D249+E249</f>
        <v>423</v>
      </c>
      <c r="G249" s="984">
        <v>130</v>
      </c>
      <c r="H249" s="984">
        <v>80</v>
      </c>
      <c r="I249" s="984">
        <f>G249+H249</f>
        <v>210</v>
      </c>
      <c r="J249" s="984"/>
      <c r="K249" s="984"/>
      <c r="L249" s="984">
        <f>J249+K249</f>
        <v>0</v>
      </c>
      <c r="M249" s="984"/>
      <c r="N249" s="984"/>
      <c r="O249" s="984">
        <f>M249+N249</f>
        <v>0</v>
      </c>
      <c r="P249" s="984">
        <v>246</v>
      </c>
      <c r="Q249" s="984">
        <v>203</v>
      </c>
      <c r="R249" s="984">
        <f>P249+Q249</f>
        <v>449</v>
      </c>
      <c r="S249" s="984">
        <f t="shared" ref="S249:U256" si="190">D249+G249+J249+M249+P249</f>
        <v>646</v>
      </c>
      <c r="T249" s="984">
        <f t="shared" si="190"/>
        <v>436</v>
      </c>
      <c r="U249" s="984">
        <f t="shared" si="190"/>
        <v>1082</v>
      </c>
      <c r="V249" s="401" t="str">
        <f t="shared" ref="V249:V312" si="191">IF(S249=Z249,"TRUE","FALSE")</f>
        <v>TRUE</v>
      </c>
      <c r="W249" s="401" t="str">
        <f t="shared" ref="W249:W312" si="192">IF(T249=AA249,"TRUE","FALSE")</f>
        <v>TRUE</v>
      </c>
      <c r="X249" s="401" t="str">
        <f t="shared" ref="X249:X312" si="193">IF(U249=AB249,"TRUE","FALSE")</f>
        <v>TRUE</v>
      </c>
      <c r="Z249" s="161">
        <f>Death!Y247</f>
        <v>646</v>
      </c>
      <c r="AA249" s="161">
        <f>Death!Z247</f>
        <v>436</v>
      </c>
      <c r="AB249" s="161">
        <f>Death!AA247</f>
        <v>1082</v>
      </c>
    </row>
    <row r="250" spans="1:28" ht="15" customHeight="1">
      <c r="A250" s="675">
        <v>2</v>
      </c>
      <c r="B250" s="414">
        <v>53</v>
      </c>
      <c r="C250" s="426" t="s">
        <v>41</v>
      </c>
      <c r="D250" s="984">
        <v>61</v>
      </c>
      <c r="E250" s="984">
        <v>28</v>
      </c>
      <c r="F250" s="984">
        <f t="shared" ref="F250:F256" si="194">D250+E250</f>
        <v>89</v>
      </c>
      <c r="G250" s="984">
        <v>51</v>
      </c>
      <c r="H250" s="984">
        <v>36</v>
      </c>
      <c r="I250" s="984">
        <f t="shared" ref="I250:I256" si="195">G250+H250</f>
        <v>87</v>
      </c>
      <c r="J250" s="984"/>
      <c r="K250" s="984"/>
      <c r="L250" s="984">
        <f t="shared" ref="L250:L256" si="196">J250+K250</f>
        <v>0</v>
      </c>
      <c r="M250" s="984"/>
      <c r="N250" s="984"/>
      <c r="O250" s="984">
        <f t="shared" ref="O250:O256" si="197">M250+N250</f>
        <v>0</v>
      </c>
      <c r="P250" s="984">
        <v>647</v>
      </c>
      <c r="Q250" s="984">
        <v>556</v>
      </c>
      <c r="R250" s="984">
        <f t="shared" ref="R250:R256" si="198">P250+Q250</f>
        <v>1203</v>
      </c>
      <c r="S250" s="984">
        <f t="shared" si="190"/>
        <v>759</v>
      </c>
      <c r="T250" s="984">
        <f t="shared" si="190"/>
        <v>620</v>
      </c>
      <c r="U250" s="984">
        <f t="shared" si="190"/>
        <v>1379</v>
      </c>
      <c r="V250" s="401" t="str">
        <f t="shared" si="191"/>
        <v>TRUE</v>
      </c>
      <c r="W250" s="401" t="str">
        <f t="shared" si="192"/>
        <v>TRUE</v>
      </c>
      <c r="X250" s="401" t="str">
        <f t="shared" si="193"/>
        <v>TRUE</v>
      </c>
      <c r="Z250" s="161">
        <f>Death!Y248</f>
        <v>759</v>
      </c>
      <c r="AA250" s="161">
        <f>Death!Z248</f>
        <v>620</v>
      </c>
      <c r="AB250" s="161">
        <f>Death!AA248</f>
        <v>1379</v>
      </c>
    </row>
    <row r="251" spans="1:28" ht="15" customHeight="1">
      <c r="A251" s="675">
        <v>3</v>
      </c>
      <c r="B251" s="414">
        <v>54</v>
      </c>
      <c r="C251" s="426" t="s">
        <v>43</v>
      </c>
      <c r="D251" s="984">
        <v>0</v>
      </c>
      <c r="E251" s="984">
        <v>0</v>
      </c>
      <c r="F251" s="984">
        <f t="shared" si="194"/>
        <v>0</v>
      </c>
      <c r="G251" s="984">
        <v>12</v>
      </c>
      <c r="H251" s="984">
        <v>3</v>
      </c>
      <c r="I251" s="984">
        <f t="shared" si="195"/>
        <v>15</v>
      </c>
      <c r="J251" s="984"/>
      <c r="K251" s="984"/>
      <c r="L251" s="984">
        <f t="shared" si="196"/>
        <v>0</v>
      </c>
      <c r="M251" s="984"/>
      <c r="N251" s="984"/>
      <c r="O251" s="984">
        <f t="shared" si="197"/>
        <v>0</v>
      </c>
      <c r="P251" s="984">
        <v>71</v>
      </c>
      <c r="Q251" s="984">
        <v>60</v>
      </c>
      <c r="R251" s="984">
        <f t="shared" si="198"/>
        <v>131</v>
      </c>
      <c r="S251" s="984">
        <f t="shared" si="190"/>
        <v>83</v>
      </c>
      <c r="T251" s="984">
        <f t="shared" si="190"/>
        <v>63</v>
      </c>
      <c r="U251" s="984">
        <f t="shared" si="190"/>
        <v>146</v>
      </c>
      <c r="V251" s="401" t="str">
        <f t="shared" si="191"/>
        <v>TRUE</v>
      </c>
      <c r="W251" s="401" t="str">
        <f t="shared" si="192"/>
        <v>TRUE</v>
      </c>
      <c r="X251" s="401" t="str">
        <f t="shared" si="193"/>
        <v>TRUE</v>
      </c>
      <c r="Z251" s="161">
        <f>Death!Y249</f>
        <v>83</v>
      </c>
      <c r="AA251" s="161">
        <f>Death!Z249</f>
        <v>63</v>
      </c>
      <c r="AB251" s="161">
        <f>Death!AA249</f>
        <v>146</v>
      </c>
    </row>
    <row r="252" spans="1:28" ht="15" customHeight="1">
      <c r="A252" s="675">
        <v>4</v>
      </c>
      <c r="B252" s="414">
        <v>55</v>
      </c>
      <c r="C252" s="426" t="s">
        <v>670</v>
      </c>
      <c r="D252" s="984">
        <v>0</v>
      </c>
      <c r="E252" s="984">
        <v>0</v>
      </c>
      <c r="F252" s="984">
        <f t="shared" si="194"/>
        <v>0</v>
      </c>
      <c r="G252" s="984">
        <v>19</v>
      </c>
      <c r="H252" s="984">
        <v>17</v>
      </c>
      <c r="I252" s="984">
        <f t="shared" si="195"/>
        <v>36</v>
      </c>
      <c r="J252" s="984"/>
      <c r="K252" s="984"/>
      <c r="L252" s="984">
        <f t="shared" si="196"/>
        <v>0</v>
      </c>
      <c r="M252" s="984"/>
      <c r="N252" s="984"/>
      <c r="O252" s="984">
        <f t="shared" si="197"/>
        <v>0</v>
      </c>
      <c r="P252" s="984">
        <v>98</v>
      </c>
      <c r="Q252" s="984">
        <v>76</v>
      </c>
      <c r="R252" s="984">
        <f t="shared" si="198"/>
        <v>174</v>
      </c>
      <c r="S252" s="984">
        <f t="shared" si="190"/>
        <v>117</v>
      </c>
      <c r="T252" s="984">
        <f t="shared" si="190"/>
        <v>93</v>
      </c>
      <c r="U252" s="984">
        <f t="shared" si="190"/>
        <v>210</v>
      </c>
      <c r="V252" s="401" t="str">
        <f t="shared" si="191"/>
        <v>TRUE</v>
      </c>
      <c r="W252" s="401" t="str">
        <f t="shared" si="192"/>
        <v>TRUE</v>
      </c>
      <c r="X252" s="401" t="str">
        <f t="shared" si="193"/>
        <v>TRUE</v>
      </c>
      <c r="Z252" s="161">
        <f>Death!Y250</f>
        <v>117</v>
      </c>
      <c r="AA252" s="161">
        <f>Death!Z250</f>
        <v>93</v>
      </c>
      <c r="AB252" s="161">
        <f>Death!AA250</f>
        <v>210</v>
      </c>
    </row>
    <row r="253" spans="1:28" ht="15" customHeight="1">
      <c r="A253" s="675">
        <v>5</v>
      </c>
      <c r="B253" s="414">
        <v>56</v>
      </c>
      <c r="C253" s="426" t="s">
        <v>690</v>
      </c>
      <c r="D253" s="984">
        <v>2</v>
      </c>
      <c r="E253" s="984">
        <v>0</v>
      </c>
      <c r="F253" s="984">
        <f t="shared" si="194"/>
        <v>2</v>
      </c>
      <c r="G253" s="984">
        <v>22</v>
      </c>
      <c r="H253" s="984">
        <v>14</v>
      </c>
      <c r="I253" s="984">
        <f t="shared" si="195"/>
        <v>36</v>
      </c>
      <c r="J253" s="984"/>
      <c r="K253" s="984"/>
      <c r="L253" s="984">
        <f t="shared" si="196"/>
        <v>0</v>
      </c>
      <c r="M253" s="984"/>
      <c r="N253" s="984"/>
      <c r="O253" s="984">
        <f t="shared" si="197"/>
        <v>0</v>
      </c>
      <c r="P253" s="984">
        <v>31</v>
      </c>
      <c r="Q253" s="984">
        <v>37</v>
      </c>
      <c r="R253" s="984">
        <f t="shared" si="198"/>
        <v>68</v>
      </c>
      <c r="S253" s="984">
        <f t="shared" si="190"/>
        <v>55</v>
      </c>
      <c r="T253" s="984">
        <f t="shared" si="190"/>
        <v>51</v>
      </c>
      <c r="U253" s="984">
        <f t="shared" si="190"/>
        <v>106</v>
      </c>
      <c r="V253" s="401" t="str">
        <f t="shared" si="191"/>
        <v>TRUE</v>
      </c>
      <c r="W253" s="401" t="str">
        <f t="shared" si="192"/>
        <v>TRUE</v>
      </c>
      <c r="X253" s="401" t="str">
        <f t="shared" si="193"/>
        <v>TRUE</v>
      </c>
      <c r="Z253" s="161">
        <f>Death!Y251</f>
        <v>55</v>
      </c>
      <c r="AA253" s="161">
        <f>Death!Z251</f>
        <v>51</v>
      </c>
      <c r="AB253" s="161">
        <f>Death!AA251</f>
        <v>106</v>
      </c>
    </row>
    <row r="254" spans="1:28" ht="15" customHeight="1">
      <c r="A254" s="675">
        <v>6</v>
      </c>
      <c r="B254" s="414">
        <v>57</v>
      </c>
      <c r="C254" s="426" t="s">
        <v>42</v>
      </c>
      <c r="D254" s="984">
        <v>2</v>
      </c>
      <c r="E254" s="984">
        <v>0</v>
      </c>
      <c r="F254" s="984">
        <f t="shared" si="194"/>
        <v>2</v>
      </c>
      <c r="G254" s="984">
        <v>0</v>
      </c>
      <c r="H254" s="984">
        <v>3</v>
      </c>
      <c r="I254" s="984">
        <f t="shared" si="195"/>
        <v>3</v>
      </c>
      <c r="J254" s="984"/>
      <c r="K254" s="984"/>
      <c r="L254" s="984">
        <f t="shared" si="196"/>
        <v>0</v>
      </c>
      <c r="M254" s="984"/>
      <c r="N254" s="984"/>
      <c r="O254" s="984">
        <f t="shared" si="197"/>
        <v>0</v>
      </c>
      <c r="P254" s="984">
        <v>17</v>
      </c>
      <c r="Q254" s="984">
        <v>28</v>
      </c>
      <c r="R254" s="984">
        <f t="shared" si="198"/>
        <v>45</v>
      </c>
      <c r="S254" s="984">
        <f t="shared" si="190"/>
        <v>19</v>
      </c>
      <c r="T254" s="984">
        <f t="shared" si="190"/>
        <v>31</v>
      </c>
      <c r="U254" s="984">
        <f t="shared" si="190"/>
        <v>50</v>
      </c>
      <c r="V254" s="401" t="str">
        <f t="shared" si="191"/>
        <v>TRUE</v>
      </c>
      <c r="W254" s="401" t="str">
        <f t="shared" si="192"/>
        <v>TRUE</v>
      </c>
      <c r="X254" s="401" t="str">
        <f t="shared" si="193"/>
        <v>TRUE</v>
      </c>
      <c r="Z254" s="161">
        <f>Death!Y252</f>
        <v>19</v>
      </c>
      <c r="AA254" s="161">
        <f>Death!Z252</f>
        <v>31</v>
      </c>
      <c r="AB254" s="161">
        <f>Death!AA252</f>
        <v>50</v>
      </c>
    </row>
    <row r="255" spans="1:28" ht="15" customHeight="1">
      <c r="A255" s="675">
        <v>7</v>
      </c>
      <c r="B255" s="414">
        <v>58</v>
      </c>
      <c r="C255" s="426" t="s">
        <v>671</v>
      </c>
      <c r="D255" s="984">
        <v>0</v>
      </c>
      <c r="E255" s="984">
        <v>0</v>
      </c>
      <c r="F255" s="984">
        <f t="shared" si="194"/>
        <v>0</v>
      </c>
      <c r="G255" s="984">
        <v>2</v>
      </c>
      <c r="H255" s="984">
        <v>0</v>
      </c>
      <c r="I255" s="984">
        <f t="shared" si="195"/>
        <v>2</v>
      </c>
      <c r="J255" s="984"/>
      <c r="K255" s="984"/>
      <c r="L255" s="984">
        <f t="shared" si="196"/>
        <v>0</v>
      </c>
      <c r="M255" s="984"/>
      <c r="N255" s="984"/>
      <c r="O255" s="984">
        <f t="shared" si="197"/>
        <v>0</v>
      </c>
      <c r="P255" s="984">
        <v>66</v>
      </c>
      <c r="Q255" s="984">
        <v>44</v>
      </c>
      <c r="R255" s="984">
        <f t="shared" si="198"/>
        <v>110</v>
      </c>
      <c r="S255" s="984">
        <f t="shared" si="190"/>
        <v>68</v>
      </c>
      <c r="T255" s="984">
        <f t="shared" si="190"/>
        <v>44</v>
      </c>
      <c r="U255" s="984">
        <f t="shared" si="190"/>
        <v>112</v>
      </c>
      <c r="V255" s="401" t="str">
        <f t="shared" si="191"/>
        <v>TRUE</v>
      </c>
      <c r="W255" s="401" t="str">
        <f t="shared" si="192"/>
        <v>TRUE</v>
      </c>
      <c r="X255" s="401" t="str">
        <f t="shared" si="193"/>
        <v>TRUE</v>
      </c>
      <c r="Z255" s="161">
        <f>Death!Y253</f>
        <v>68</v>
      </c>
      <c r="AA255" s="161">
        <f>Death!Z253</f>
        <v>44</v>
      </c>
      <c r="AB255" s="161">
        <f>Death!AA253</f>
        <v>112</v>
      </c>
    </row>
    <row r="256" spans="1:28" ht="15" customHeight="1">
      <c r="A256" s="675">
        <v>8</v>
      </c>
      <c r="B256" s="414">
        <v>59</v>
      </c>
      <c r="C256" s="426" t="s">
        <v>691</v>
      </c>
      <c r="D256" s="984">
        <v>0</v>
      </c>
      <c r="E256" s="984">
        <v>0</v>
      </c>
      <c r="F256" s="984">
        <f t="shared" si="194"/>
        <v>0</v>
      </c>
      <c r="G256" s="984">
        <v>0</v>
      </c>
      <c r="H256" s="984">
        <v>0</v>
      </c>
      <c r="I256" s="984">
        <f t="shared" si="195"/>
        <v>0</v>
      </c>
      <c r="J256" s="984"/>
      <c r="K256" s="984"/>
      <c r="L256" s="984">
        <f t="shared" si="196"/>
        <v>0</v>
      </c>
      <c r="M256" s="984"/>
      <c r="N256" s="984"/>
      <c r="O256" s="984">
        <f t="shared" si="197"/>
        <v>0</v>
      </c>
      <c r="P256" s="984">
        <v>42</v>
      </c>
      <c r="Q256" s="984">
        <v>25</v>
      </c>
      <c r="R256" s="984">
        <f t="shared" si="198"/>
        <v>67</v>
      </c>
      <c r="S256" s="984">
        <f t="shared" si="190"/>
        <v>42</v>
      </c>
      <c r="T256" s="984">
        <f t="shared" si="190"/>
        <v>25</v>
      </c>
      <c r="U256" s="984">
        <f t="shared" si="190"/>
        <v>67</v>
      </c>
      <c r="V256" s="401" t="str">
        <f t="shared" si="191"/>
        <v>TRUE</v>
      </c>
      <c r="W256" s="401" t="str">
        <f t="shared" si="192"/>
        <v>TRUE</v>
      </c>
      <c r="X256" s="401" t="str">
        <f t="shared" si="193"/>
        <v>TRUE</v>
      </c>
      <c r="Z256" s="161">
        <f>Death!Y254</f>
        <v>42</v>
      </c>
      <c r="AA256" s="161">
        <f>Death!Z254</f>
        <v>25</v>
      </c>
      <c r="AB256" s="161">
        <f>Death!AA254</f>
        <v>67</v>
      </c>
    </row>
    <row r="257" spans="1:28" ht="15" customHeight="1">
      <c r="A257" s="675"/>
      <c r="B257" s="374"/>
      <c r="C257" s="419" t="s">
        <v>6</v>
      </c>
      <c r="D257" s="1031">
        <f>SUM(D249:D256)</f>
        <v>335</v>
      </c>
      <c r="E257" s="1031">
        <f t="shared" ref="E257:U257" si="199">SUM(E249:E256)</f>
        <v>181</v>
      </c>
      <c r="F257" s="1031">
        <f t="shared" si="199"/>
        <v>516</v>
      </c>
      <c r="G257" s="1031">
        <f t="shared" si="199"/>
        <v>236</v>
      </c>
      <c r="H257" s="1031">
        <f t="shared" si="199"/>
        <v>153</v>
      </c>
      <c r="I257" s="1031">
        <f t="shared" si="199"/>
        <v>389</v>
      </c>
      <c r="J257" s="1031">
        <f t="shared" si="199"/>
        <v>0</v>
      </c>
      <c r="K257" s="1031">
        <f t="shared" si="199"/>
        <v>0</v>
      </c>
      <c r="L257" s="1031">
        <f t="shared" si="199"/>
        <v>0</v>
      </c>
      <c r="M257" s="1031">
        <f t="shared" si="199"/>
        <v>0</v>
      </c>
      <c r="N257" s="1031">
        <f t="shared" si="199"/>
        <v>0</v>
      </c>
      <c r="O257" s="1031">
        <f t="shared" si="199"/>
        <v>0</v>
      </c>
      <c r="P257" s="1031">
        <f t="shared" si="199"/>
        <v>1218</v>
      </c>
      <c r="Q257" s="1031">
        <f t="shared" si="199"/>
        <v>1029</v>
      </c>
      <c r="R257" s="1031">
        <f t="shared" si="199"/>
        <v>2247</v>
      </c>
      <c r="S257" s="1031">
        <f t="shared" si="199"/>
        <v>1789</v>
      </c>
      <c r="T257" s="1031">
        <f t="shared" si="199"/>
        <v>1363</v>
      </c>
      <c r="U257" s="1031">
        <f t="shared" si="199"/>
        <v>3152</v>
      </c>
      <c r="V257" s="401" t="str">
        <f t="shared" si="191"/>
        <v>TRUE</v>
      </c>
      <c r="W257" s="401" t="str">
        <f t="shared" si="192"/>
        <v>TRUE</v>
      </c>
      <c r="X257" s="401" t="str">
        <f t="shared" si="193"/>
        <v>TRUE</v>
      </c>
      <c r="Z257" s="161">
        <f>Death!Y255</f>
        <v>1789</v>
      </c>
      <c r="AA257" s="161">
        <f>Death!Z255</f>
        <v>1363</v>
      </c>
      <c r="AB257" s="161">
        <f>Death!AA255</f>
        <v>3152</v>
      </c>
    </row>
    <row r="258" spans="1:28" ht="15" customHeight="1">
      <c r="A258" s="675"/>
      <c r="B258" s="162" t="s">
        <v>44</v>
      </c>
      <c r="C258" s="249"/>
      <c r="D258" s="1049"/>
      <c r="E258" s="1049"/>
      <c r="F258" s="1049"/>
      <c r="G258" s="1049"/>
      <c r="H258" s="1049"/>
      <c r="I258" s="1049"/>
      <c r="J258" s="1049"/>
      <c r="K258" s="1049"/>
      <c r="L258" s="1049"/>
      <c r="M258" s="1049"/>
      <c r="N258" s="1049"/>
      <c r="O258" s="1049"/>
      <c r="P258" s="1049"/>
      <c r="Q258" s="1049"/>
      <c r="R258" s="1049"/>
      <c r="S258" s="1049"/>
      <c r="T258" s="1049"/>
      <c r="U258" s="1049"/>
      <c r="V258" s="401" t="str">
        <f t="shared" si="191"/>
        <v>TRUE</v>
      </c>
      <c r="W258" s="401" t="str">
        <f t="shared" si="192"/>
        <v>TRUE</v>
      </c>
      <c r="X258" s="401" t="str">
        <f t="shared" si="193"/>
        <v>TRUE</v>
      </c>
      <c r="Z258" s="161">
        <f>Death!Y256</f>
        <v>0</v>
      </c>
      <c r="AA258" s="161">
        <f>Death!Z256</f>
        <v>0</v>
      </c>
      <c r="AB258" s="161">
        <f>Death!AA256</f>
        <v>0</v>
      </c>
    </row>
    <row r="259" spans="1:28" ht="15" customHeight="1">
      <c r="A259" s="675">
        <v>1</v>
      </c>
      <c r="B259" s="414">
        <v>60</v>
      </c>
      <c r="C259" s="381" t="s">
        <v>44</v>
      </c>
      <c r="D259" s="984">
        <v>250</v>
      </c>
      <c r="E259" s="984">
        <v>155</v>
      </c>
      <c r="F259" s="984">
        <f t="shared" ref="F259:F268" si="200">D259+E259</f>
        <v>405</v>
      </c>
      <c r="G259" s="984">
        <v>431</v>
      </c>
      <c r="H259" s="984">
        <v>335</v>
      </c>
      <c r="I259" s="984">
        <f t="shared" ref="I259:I268" si="201">G259+H259</f>
        <v>766</v>
      </c>
      <c r="J259" s="984"/>
      <c r="K259" s="984"/>
      <c r="L259" s="984">
        <f t="shared" ref="L259:L268" si="202">J259+K259</f>
        <v>0</v>
      </c>
      <c r="M259" s="984"/>
      <c r="N259" s="984"/>
      <c r="O259" s="984">
        <f t="shared" ref="O259:O268" si="203">M259+N259</f>
        <v>0</v>
      </c>
      <c r="P259" s="1037">
        <v>467</v>
      </c>
      <c r="Q259" s="1037">
        <v>412</v>
      </c>
      <c r="R259" s="984">
        <f t="shared" ref="R259:R268" si="204">P259+Q259</f>
        <v>879</v>
      </c>
      <c r="S259" s="984">
        <f t="shared" ref="S259:S268" si="205">D259+G259+J259+M259+P259</f>
        <v>1148</v>
      </c>
      <c r="T259" s="984">
        <f t="shared" ref="T259:T268" si="206">E259+H259+K259+N259+Q259</f>
        <v>902</v>
      </c>
      <c r="U259" s="984">
        <f t="shared" ref="U259:U268" si="207">F259+I259+L259+O259+R259</f>
        <v>2050</v>
      </c>
      <c r="V259" s="401" t="str">
        <f t="shared" si="191"/>
        <v>TRUE</v>
      </c>
      <c r="W259" s="401" t="str">
        <f t="shared" si="192"/>
        <v>TRUE</v>
      </c>
      <c r="X259" s="401" t="str">
        <f t="shared" si="193"/>
        <v>TRUE</v>
      </c>
      <c r="Z259" s="161">
        <f>Death!Y257</f>
        <v>1148</v>
      </c>
      <c r="AA259" s="161">
        <f>Death!Z257</f>
        <v>902</v>
      </c>
      <c r="AB259" s="161">
        <f>Death!AA257</f>
        <v>2050</v>
      </c>
    </row>
    <row r="260" spans="1:28" ht="15" customHeight="1">
      <c r="A260" s="675">
        <v>2</v>
      </c>
      <c r="B260" s="414">
        <v>61</v>
      </c>
      <c r="C260" s="382" t="s">
        <v>49</v>
      </c>
      <c r="D260" s="984">
        <v>36</v>
      </c>
      <c r="E260" s="984">
        <v>15</v>
      </c>
      <c r="F260" s="984">
        <f t="shared" si="200"/>
        <v>51</v>
      </c>
      <c r="G260" s="984">
        <v>77</v>
      </c>
      <c r="H260" s="984">
        <v>71</v>
      </c>
      <c r="I260" s="984">
        <f t="shared" si="201"/>
        <v>148</v>
      </c>
      <c r="J260" s="984"/>
      <c r="K260" s="984"/>
      <c r="L260" s="984">
        <f t="shared" si="202"/>
        <v>0</v>
      </c>
      <c r="M260" s="984"/>
      <c r="N260" s="984"/>
      <c r="O260" s="984">
        <f t="shared" si="203"/>
        <v>0</v>
      </c>
      <c r="P260" s="1037">
        <v>223</v>
      </c>
      <c r="Q260" s="1037">
        <v>152</v>
      </c>
      <c r="R260" s="984">
        <f t="shared" si="204"/>
        <v>375</v>
      </c>
      <c r="S260" s="984">
        <f t="shared" si="205"/>
        <v>336</v>
      </c>
      <c r="T260" s="984">
        <f t="shared" si="206"/>
        <v>238</v>
      </c>
      <c r="U260" s="984">
        <f t="shared" si="207"/>
        <v>574</v>
      </c>
      <c r="V260" s="401" t="str">
        <f t="shared" si="191"/>
        <v>TRUE</v>
      </c>
      <c r="W260" s="401" t="str">
        <f t="shared" si="192"/>
        <v>TRUE</v>
      </c>
      <c r="X260" s="401" t="str">
        <f t="shared" si="193"/>
        <v>TRUE</v>
      </c>
      <c r="Z260" s="161">
        <f>Death!Y258</f>
        <v>336</v>
      </c>
      <c r="AA260" s="161">
        <f>Death!Z258</f>
        <v>238</v>
      </c>
      <c r="AB260" s="161">
        <f>Death!AA258</f>
        <v>574</v>
      </c>
    </row>
    <row r="261" spans="1:28" ht="15" customHeight="1">
      <c r="A261" s="675">
        <v>3</v>
      </c>
      <c r="B261" s="414">
        <v>62</v>
      </c>
      <c r="C261" s="381" t="s">
        <v>45</v>
      </c>
      <c r="D261" s="984">
        <v>61</v>
      </c>
      <c r="E261" s="984">
        <v>40</v>
      </c>
      <c r="F261" s="984">
        <f t="shared" si="200"/>
        <v>101</v>
      </c>
      <c r="G261" s="984">
        <v>6</v>
      </c>
      <c r="H261" s="984">
        <v>3</v>
      </c>
      <c r="I261" s="984">
        <f t="shared" si="201"/>
        <v>9</v>
      </c>
      <c r="J261" s="984"/>
      <c r="K261" s="984"/>
      <c r="L261" s="984">
        <f t="shared" si="202"/>
        <v>0</v>
      </c>
      <c r="M261" s="984"/>
      <c r="N261" s="984"/>
      <c r="O261" s="984">
        <f t="shared" si="203"/>
        <v>0</v>
      </c>
      <c r="P261" s="1037">
        <v>179</v>
      </c>
      <c r="Q261" s="1037">
        <v>116</v>
      </c>
      <c r="R261" s="984">
        <f t="shared" si="204"/>
        <v>295</v>
      </c>
      <c r="S261" s="984">
        <f t="shared" si="205"/>
        <v>246</v>
      </c>
      <c r="T261" s="984">
        <f t="shared" si="206"/>
        <v>159</v>
      </c>
      <c r="U261" s="984">
        <f t="shared" si="207"/>
        <v>405</v>
      </c>
      <c r="V261" s="401" t="str">
        <f t="shared" si="191"/>
        <v>TRUE</v>
      </c>
      <c r="W261" s="401" t="str">
        <f t="shared" si="192"/>
        <v>TRUE</v>
      </c>
      <c r="X261" s="401" t="str">
        <f t="shared" si="193"/>
        <v>TRUE</v>
      </c>
      <c r="Z261" s="161">
        <f>Death!Y259</f>
        <v>246</v>
      </c>
      <c r="AA261" s="161">
        <f>Death!Z259</f>
        <v>159</v>
      </c>
      <c r="AB261" s="161">
        <f>Death!AA259</f>
        <v>405</v>
      </c>
    </row>
    <row r="262" spans="1:28" ht="15" customHeight="1">
      <c r="A262" s="675">
        <v>4</v>
      </c>
      <c r="B262" s="414">
        <v>63</v>
      </c>
      <c r="C262" s="381" t="s">
        <v>672</v>
      </c>
      <c r="D262" s="984">
        <v>0</v>
      </c>
      <c r="E262" s="984">
        <v>1</v>
      </c>
      <c r="F262" s="984">
        <f t="shared" si="200"/>
        <v>1</v>
      </c>
      <c r="G262" s="984">
        <v>1</v>
      </c>
      <c r="H262" s="984">
        <v>0</v>
      </c>
      <c r="I262" s="984">
        <f t="shared" si="201"/>
        <v>1</v>
      </c>
      <c r="J262" s="984"/>
      <c r="K262" s="984"/>
      <c r="L262" s="984">
        <f t="shared" si="202"/>
        <v>0</v>
      </c>
      <c r="M262" s="984"/>
      <c r="N262" s="984"/>
      <c r="O262" s="984">
        <f t="shared" si="203"/>
        <v>0</v>
      </c>
      <c r="P262" s="1037">
        <v>41</v>
      </c>
      <c r="Q262" s="1037">
        <v>34</v>
      </c>
      <c r="R262" s="984">
        <f t="shared" si="204"/>
        <v>75</v>
      </c>
      <c r="S262" s="984">
        <f t="shared" si="205"/>
        <v>42</v>
      </c>
      <c r="T262" s="984">
        <f t="shared" si="206"/>
        <v>35</v>
      </c>
      <c r="U262" s="984">
        <f t="shared" si="207"/>
        <v>77</v>
      </c>
      <c r="V262" s="401" t="str">
        <f t="shared" si="191"/>
        <v>TRUE</v>
      </c>
      <c r="W262" s="401" t="str">
        <f t="shared" si="192"/>
        <v>TRUE</v>
      </c>
      <c r="X262" s="401" t="str">
        <f t="shared" si="193"/>
        <v>TRUE</v>
      </c>
      <c r="Z262" s="161">
        <f>Death!Y260</f>
        <v>42</v>
      </c>
      <c r="AA262" s="161">
        <f>Death!Z260</f>
        <v>35</v>
      </c>
      <c r="AB262" s="161">
        <f>Death!AA260</f>
        <v>77</v>
      </c>
    </row>
    <row r="263" spans="1:28" ht="15" customHeight="1">
      <c r="A263" s="675">
        <v>5</v>
      </c>
      <c r="B263" s="414">
        <v>64</v>
      </c>
      <c r="C263" s="381" t="s">
        <v>673</v>
      </c>
      <c r="D263" s="984">
        <v>5</v>
      </c>
      <c r="E263" s="984">
        <v>4</v>
      </c>
      <c r="F263" s="984">
        <f t="shared" si="200"/>
        <v>9</v>
      </c>
      <c r="G263" s="984">
        <v>0</v>
      </c>
      <c r="H263" s="984">
        <v>0</v>
      </c>
      <c r="I263" s="984">
        <f t="shared" si="201"/>
        <v>0</v>
      </c>
      <c r="J263" s="984"/>
      <c r="K263" s="984"/>
      <c r="L263" s="984">
        <f t="shared" si="202"/>
        <v>0</v>
      </c>
      <c r="M263" s="984"/>
      <c r="N263" s="984"/>
      <c r="O263" s="984">
        <f t="shared" si="203"/>
        <v>0</v>
      </c>
      <c r="P263" s="1037">
        <v>44</v>
      </c>
      <c r="Q263" s="1037">
        <v>28</v>
      </c>
      <c r="R263" s="984">
        <f t="shared" si="204"/>
        <v>72</v>
      </c>
      <c r="S263" s="984">
        <f t="shared" si="205"/>
        <v>49</v>
      </c>
      <c r="T263" s="984">
        <f t="shared" si="206"/>
        <v>32</v>
      </c>
      <c r="U263" s="984">
        <f t="shared" si="207"/>
        <v>81</v>
      </c>
      <c r="V263" s="401" t="str">
        <f t="shared" si="191"/>
        <v>TRUE</v>
      </c>
      <c r="W263" s="401" t="str">
        <f t="shared" si="192"/>
        <v>TRUE</v>
      </c>
      <c r="X263" s="401" t="str">
        <f t="shared" si="193"/>
        <v>TRUE</v>
      </c>
      <c r="Z263" s="161">
        <f>Death!Y261</f>
        <v>49</v>
      </c>
      <c r="AA263" s="161">
        <f>Death!Z261</f>
        <v>32</v>
      </c>
      <c r="AB263" s="161">
        <f>Death!AA261</f>
        <v>81</v>
      </c>
    </row>
    <row r="264" spans="1:28" ht="15" customHeight="1">
      <c r="A264" s="675">
        <v>6</v>
      </c>
      <c r="B264" s="414">
        <v>65</v>
      </c>
      <c r="C264" s="381" t="s">
        <v>46</v>
      </c>
      <c r="D264" s="984">
        <v>0</v>
      </c>
      <c r="E264" s="984">
        <v>0</v>
      </c>
      <c r="F264" s="984">
        <f t="shared" si="200"/>
        <v>0</v>
      </c>
      <c r="G264" s="984">
        <v>0</v>
      </c>
      <c r="H264" s="984">
        <v>0</v>
      </c>
      <c r="I264" s="984">
        <f t="shared" si="201"/>
        <v>0</v>
      </c>
      <c r="J264" s="984"/>
      <c r="K264" s="984"/>
      <c r="L264" s="984">
        <f t="shared" si="202"/>
        <v>0</v>
      </c>
      <c r="M264" s="984"/>
      <c r="N264" s="984"/>
      <c r="O264" s="984">
        <f t="shared" si="203"/>
        <v>0</v>
      </c>
      <c r="P264" s="1037">
        <v>29</v>
      </c>
      <c r="Q264" s="1037">
        <v>21</v>
      </c>
      <c r="R264" s="984">
        <f t="shared" si="204"/>
        <v>50</v>
      </c>
      <c r="S264" s="984">
        <f t="shared" si="205"/>
        <v>29</v>
      </c>
      <c r="T264" s="984">
        <f t="shared" si="206"/>
        <v>21</v>
      </c>
      <c r="U264" s="984">
        <f t="shared" si="207"/>
        <v>50</v>
      </c>
      <c r="V264" s="401" t="str">
        <f t="shared" si="191"/>
        <v>TRUE</v>
      </c>
      <c r="W264" s="401" t="str">
        <f t="shared" si="192"/>
        <v>TRUE</v>
      </c>
      <c r="X264" s="401" t="str">
        <f t="shared" si="193"/>
        <v>TRUE</v>
      </c>
      <c r="Z264" s="161">
        <f>Death!Y262</f>
        <v>29</v>
      </c>
      <c r="AA264" s="161">
        <f>Death!Z262</f>
        <v>21</v>
      </c>
      <c r="AB264" s="161">
        <f>Death!AA262</f>
        <v>50</v>
      </c>
    </row>
    <row r="265" spans="1:28" ht="15" customHeight="1">
      <c r="A265" s="675">
        <v>7</v>
      </c>
      <c r="B265" s="414">
        <v>66</v>
      </c>
      <c r="C265" s="381" t="s">
        <v>47</v>
      </c>
      <c r="D265" s="984">
        <v>25</v>
      </c>
      <c r="E265" s="984">
        <v>10</v>
      </c>
      <c r="F265" s="984">
        <f t="shared" si="200"/>
        <v>35</v>
      </c>
      <c r="G265" s="984">
        <v>5</v>
      </c>
      <c r="H265" s="984">
        <v>4</v>
      </c>
      <c r="I265" s="984">
        <f t="shared" si="201"/>
        <v>9</v>
      </c>
      <c r="J265" s="984"/>
      <c r="K265" s="984"/>
      <c r="L265" s="984">
        <f t="shared" si="202"/>
        <v>0</v>
      </c>
      <c r="M265" s="984"/>
      <c r="N265" s="984"/>
      <c r="O265" s="984">
        <f t="shared" si="203"/>
        <v>0</v>
      </c>
      <c r="P265" s="996">
        <v>62</v>
      </c>
      <c r="Q265" s="996">
        <v>55</v>
      </c>
      <c r="R265" s="984">
        <f t="shared" si="204"/>
        <v>117</v>
      </c>
      <c r="S265" s="984">
        <f t="shared" si="205"/>
        <v>92</v>
      </c>
      <c r="T265" s="984">
        <f t="shared" si="206"/>
        <v>69</v>
      </c>
      <c r="U265" s="984">
        <f t="shared" si="207"/>
        <v>161</v>
      </c>
      <c r="V265" s="401" t="str">
        <f t="shared" si="191"/>
        <v>TRUE</v>
      </c>
      <c r="W265" s="401" t="str">
        <f t="shared" si="192"/>
        <v>TRUE</v>
      </c>
      <c r="X265" s="401" t="str">
        <f t="shared" si="193"/>
        <v>TRUE</v>
      </c>
      <c r="Z265" s="161">
        <f>Death!Y263</f>
        <v>92</v>
      </c>
      <c r="AA265" s="161">
        <f>Death!Z263</f>
        <v>69</v>
      </c>
      <c r="AB265" s="161">
        <f>Death!AA263</f>
        <v>161</v>
      </c>
    </row>
    <row r="266" spans="1:28" ht="15" customHeight="1">
      <c r="A266" s="675">
        <v>8</v>
      </c>
      <c r="B266" s="414">
        <v>67</v>
      </c>
      <c r="C266" s="381" t="s">
        <v>674</v>
      </c>
      <c r="D266" s="984">
        <v>3</v>
      </c>
      <c r="E266" s="984">
        <v>1</v>
      </c>
      <c r="F266" s="984">
        <f t="shared" si="200"/>
        <v>4</v>
      </c>
      <c r="G266" s="984">
        <v>25</v>
      </c>
      <c r="H266" s="984">
        <v>10</v>
      </c>
      <c r="I266" s="984">
        <f t="shared" si="201"/>
        <v>35</v>
      </c>
      <c r="J266" s="984"/>
      <c r="K266" s="984"/>
      <c r="L266" s="984">
        <f t="shared" si="202"/>
        <v>0</v>
      </c>
      <c r="M266" s="984"/>
      <c r="N266" s="984"/>
      <c r="O266" s="984">
        <f t="shared" si="203"/>
        <v>0</v>
      </c>
      <c r="P266" s="1037">
        <v>96</v>
      </c>
      <c r="Q266" s="1037">
        <v>80</v>
      </c>
      <c r="R266" s="984">
        <f t="shared" si="204"/>
        <v>176</v>
      </c>
      <c r="S266" s="984">
        <f t="shared" si="205"/>
        <v>124</v>
      </c>
      <c r="T266" s="984">
        <f t="shared" si="206"/>
        <v>91</v>
      </c>
      <c r="U266" s="984">
        <f t="shared" si="207"/>
        <v>215</v>
      </c>
      <c r="V266" s="401" t="str">
        <f t="shared" si="191"/>
        <v>TRUE</v>
      </c>
      <c r="W266" s="401" t="str">
        <f t="shared" si="192"/>
        <v>TRUE</v>
      </c>
      <c r="X266" s="401" t="str">
        <f t="shared" si="193"/>
        <v>TRUE</v>
      </c>
      <c r="Z266" s="161">
        <f>Death!Y264</f>
        <v>124</v>
      </c>
      <c r="AA266" s="161">
        <f>Death!Z264</f>
        <v>91</v>
      </c>
      <c r="AB266" s="161">
        <f>Death!AA264</f>
        <v>215</v>
      </c>
    </row>
    <row r="267" spans="1:28" ht="15" customHeight="1">
      <c r="A267" s="675">
        <v>9</v>
      </c>
      <c r="B267" s="414">
        <v>68</v>
      </c>
      <c r="C267" s="381" t="s">
        <v>609</v>
      </c>
      <c r="D267" s="984">
        <v>2</v>
      </c>
      <c r="E267" s="984">
        <v>0</v>
      </c>
      <c r="F267" s="984">
        <f t="shared" si="200"/>
        <v>2</v>
      </c>
      <c r="G267" s="984">
        <v>0</v>
      </c>
      <c r="H267" s="984">
        <v>0</v>
      </c>
      <c r="I267" s="984">
        <f t="shared" si="201"/>
        <v>0</v>
      </c>
      <c r="J267" s="984"/>
      <c r="K267" s="984"/>
      <c r="L267" s="984">
        <f t="shared" si="202"/>
        <v>0</v>
      </c>
      <c r="M267" s="984"/>
      <c r="N267" s="984"/>
      <c r="O267" s="984">
        <f t="shared" si="203"/>
        <v>0</v>
      </c>
      <c r="P267" s="1037">
        <v>11</v>
      </c>
      <c r="Q267" s="1037">
        <v>6</v>
      </c>
      <c r="R267" s="984">
        <f t="shared" si="204"/>
        <v>17</v>
      </c>
      <c r="S267" s="984">
        <f t="shared" si="205"/>
        <v>13</v>
      </c>
      <c r="T267" s="984">
        <f t="shared" si="206"/>
        <v>6</v>
      </c>
      <c r="U267" s="984">
        <f t="shared" si="207"/>
        <v>19</v>
      </c>
      <c r="V267" s="401" t="str">
        <f t="shared" si="191"/>
        <v>TRUE</v>
      </c>
      <c r="W267" s="401" t="str">
        <f t="shared" si="192"/>
        <v>TRUE</v>
      </c>
      <c r="X267" s="401" t="str">
        <f t="shared" si="193"/>
        <v>TRUE</v>
      </c>
      <c r="Z267" s="161">
        <f>Death!Y265</f>
        <v>13</v>
      </c>
      <c r="AA267" s="161">
        <f>Death!Z265</f>
        <v>6</v>
      </c>
      <c r="AB267" s="161">
        <f>Death!AA265</f>
        <v>19</v>
      </c>
    </row>
    <row r="268" spans="1:28" ht="15" customHeight="1">
      <c r="A268" s="675">
        <v>10</v>
      </c>
      <c r="B268" s="414">
        <v>69</v>
      </c>
      <c r="C268" s="381" t="s">
        <v>48</v>
      </c>
      <c r="D268" s="984">
        <v>11</v>
      </c>
      <c r="E268" s="984">
        <v>3</v>
      </c>
      <c r="F268" s="984">
        <f t="shared" si="200"/>
        <v>14</v>
      </c>
      <c r="G268" s="984">
        <v>0</v>
      </c>
      <c r="H268" s="984">
        <v>0</v>
      </c>
      <c r="I268" s="984">
        <f t="shared" si="201"/>
        <v>0</v>
      </c>
      <c r="J268" s="984"/>
      <c r="K268" s="984"/>
      <c r="L268" s="984">
        <f t="shared" si="202"/>
        <v>0</v>
      </c>
      <c r="M268" s="984"/>
      <c r="N268" s="984"/>
      <c r="O268" s="984">
        <f t="shared" si="203"/>
        <v>0</v>
      </c>
      <c r="P268" s="1037">
        <v>50</v>
      </c>
      <c r="Q268" s="1037">
        <v>42</v>
      </c>
      <c r="R268" s="984">
        <f t="shared" si="204"/>
        <v>92</v>
      </c>
      <c r="S268" s="984">
        <f t="shared" si="205"/>
        <v>61</v>
      </c>
      <c r="T268" s="984">
        <f t="shared" si="206"/>
        <v>45</v>
      </c>
      <c r="U268" s="984">
        <f t="shared" si="207"/>
        <v>106</v>
      </c>
      <c r="V268" s="401" t="str">
        <f t="shared" si="191"/>
        <v>TRUE</v>
      </c>
      <c r="W268" s="401" t="str">
        <f t="shared" si="192"/>
        <v>TRUE</v>
      </c>
      <c r="X268" s="401" t="str">
        <f t="shared" si="193"/>
        <v>TRUE</v>
      </c>
      <c r="Z268" s="161">
        <f>Death!Y266</f>
        <v>61</v>
      </c>
      <c r="AA268" s="161">
        <f>Death!Z266</f>
        <v>45</v>
      </c>
      <c r="AB268" s="161">
        <f>Death!AA266</f>
        <v>106</v>
      </c>
    </row>
    <row r="269" spans="1:28" ht="15" customHeight="1">
      <c r="A269" s="675"/>
      <c r="B269" s="374"/>
      <c r="C269" s="419" t="s">
        <v>6</v>
      </c>
      <c r="D269" s="1031">
        <f>SUM(D259:D268)</f>
        <v>393</v>
      </c>
      <c r="E269" s="1031">
        <f t="shared" ref="E269:R269" si="208">SUM(E259:E268)</f>
        <v>229</v>
      </c>
      <c r="F269" s="1031">
        <f t="shared" si="208"/>
        <v>622</v>
      </c>
      <c r="G269" s="1031">
        <f t="shared" si="208"/>
        <v>545</v>
      </c>
      <c r="H269" s="1031">
        <f t="shared" si="208"/>
        <v>423</v>
      </c>
      <c r="I269" s="1031">
        <f t="shared" si="208"/>
        <v>968</v>
      </c>
      <c r="J269" s="1031">
        <f t="shared" si="208"/>
        <v>0</v>
      </c>
      <c r="K269" s="1031">
        <f t="shared" si="208"/>
        <v>0</v>
      </c>
      <c r="L269" s="1031">
        <f t="shared" si="208"/>
        <v>0</v>
      </c>
      <c r="M269" s="1031">
        <f t="shared" si="208"/>
        <v>0</v>
      </c>
      <c r="N269" s="1031">
        <f t="shared" si="208"/>
        <v>0</v>
      </c>
      <c r="O269" s="1031">
        <f t="shared" si="208"/>
        <v>0</v>
      </c>
      <c r="P269" s="1031">
        <f t="shared" si="208"/>
        <v>1202</v>
      </c>
      <c r="Q269" s="1031">
        <f t="shared" si="208"/>
        <v>946</v>
      </c>
      <c r="R269" s="1031">
        <f t="shared" si="208"/>
        <v>2148</v>
      </c>
      <c r="S269" s="1031">
        <f>SUM(S259:S268)</f>
        <v>2140</v>
      </c>
      <c r="T269" s="1031">
        <f>SUM(T259:T268)</f>
        <v>1598</v>
      </c>
      <c r="U269" s="1031">
        <f>SUM(U259:U268)</f>
        <v>3738</v>
      </c>
      <c r="V269" s="401" t="str">
        <f t="shared" si="191"/>
        <v>TRUE</v>
      </c>
      <c r="W269" s="401" t="str">
        <f t="shared" si="192"/>
        <v>TRUE</v>
      </c>
      <c r="X269" s="401" t="str">
        <f t="shared" si="193"/>
        <v>TRUE</v>
      </c>
      <c r="Z269" s="161">
        <f>Death!Y267</f>
        <v>2140</v>
      </c>
      <c r="AA269" s="161">
        <f>Death!Z267</f>
        <v>1598</v>
      </c>
      <c r="AB269" s="161">
        <f>Death!AA267</f>
        <v>3738</v>
      </c>
    </row>
    <row r="270" spans="1:28" ht="15" customHeight="1">
      <c r="A270" s="675"/>
      <c r="B270" s="162" t="s">
        <v>51</v>
      </c>
      <c r="C270" s="249"/>
      <c r="D270" s="1049"/>
      <c r="E270" s="1049"/>
      <c r="F270" s="1049"/>
      <c r="G270" s="1049"/>
      <c r="H270" s="1049"/>
      <c r="I270" s="1049"/>
      <c r="J270" s="1049"/>
      <c r="K270" s="1049"/>
      <c r="L270" s="1049"/>
      <c r="M270" s="1049"/>
      <c r="N270" s="1049"/>
      <c r="O270" s="1049"/>
      <c r="P270" s="1049"/>
      <c r="Q270" s="1049"/>
      <c r="R270" s="1049"/>
      <c r="S270" s="1049"/>
      <c r="T270" s="1049"/>
      <c r="U270" s="1049"/>
      <c r="V270" s="401" t="str">
        <f t="shared" si="191"/>
        <v>TRUE</v>
      </c>
      <c r="W270" s="401" t="str">
        <f t="shared" si="192"/>
        <v>TRUE</v>
      </c>
      <c r="X270" s="401" t="str">
        <f t="shared" si="193"/>
        <v>TRUE</v>
      </c>
      <c r="Z270" s="161">
        <f>Death!Y268</f>
        <v>0</v>
      </c>
      <c r="AA270" s="161">
        <f>Death!Z268</f>
        <v>0</v>
      </c>
      <c r="AB270" s="161">
        <f>Death!AA268</f>
        <v>0</v>
      </c>
    </row>
    <row r="271" spans="1:28" ht="15" customHeight="1">
      <c r="A271" s="675">
        <v>1</v>
      </c>
      <c r="B271" s="414">
        <v>70</v>
      </c>
      <c r="C271" s="556" t="s">
        <v>51</v>
      </c>
      <c r="D271" s="984">
        <v>678</v>
      </c>
      <c r="E271" s="984">
        <v>354</v>
      </c>
      <c r="F271" s="984">
        <f t="shared" ref="F271:F282" si="209">D271+E271</f>
        <v>1032</v>
      </c>
      <c r="G271" s="984">
        <v>3327</v>
      </c>
      <c r="H271" s="984">
        <v>2207</v>
      </c>
      <c r="I271" s="984">
        <f t="shared" ref="I271:I282" si="210">G271+H271</f>
        <v>5534</v>
      </c>
      <c r="J271" s="984">
        <v>2988</v>
      </c>
      <c r="K271" s="984">
        <v>2313</v>
      </c>
      <c r="L271" s="984">
        <f t="shared" ref="L271:L282" si="211">J271+K271</f>
        <v>5301</v>
      </c>
      <c r="M271" s="984"/>
      <c r="N271" s="984"/>
      <c r="O271" s="984">
        <f t="shared" ref="O271:O282" si="212">M271+N271</f>
        <v>0</v>
      </c>
      <c r="P271" s="984">
        <v>236</v>
      </c>
      <c r="Q271" s="984">
        <v>25</v>
      </c>
      <c r="R271" s="984">
        <f t="shared" ref="R271:R282" si="213">P271+Q271</f>
        <v>261</v>
      </c>
      <c r="S271" s="984">
        <f t="shared" ref="S271:S284" si="214">D271+G271+J271+M271+P271</f>
        <v>7229</v>
      </c>
      <c r="T271" s="984">
        <f t="shared" ref="T271:T284" si="215">E271+H271+K271+N271+Q271</f>
        <v>4899</v>
      </c>
      <c r="U271" s="984">
        <f t="shared" ref="U271:U284" si="216">F271+I271+L271+O271+R271</f>
        <v>12128</v>
      </c>
      <c r="V271" s="401" t="str">
        <f t="shared" si="191"/>
        <v>TRUE</v>
      </c>
      <c r="W271" s="401" t="str">
        <f t="shared" si="192"/>
        <v>TRUE</v>
      </c>
      <c r="X271" s="401" t="str">
        <f t="shared" si="193"/>
        <v>TRUE</v>
      </c>
      <c r="Z271" s="161">
        <f>Death!Y269</f>
        <v>7229</v>
      </c>
      <c r="AA271" s="161">
        <f>Death!Z269</f>
        <v>4899</v>
      </c>
      <c r="AB271" s="161">
        <f>Death!AA269</f>
        <v>12128</v>
      </c>
    </row>
    <row r="272" spans="1:28" ht="15" customHeight="1">
      <c r="A272" s="675">
        <v>2</v>
      </c>
      <c r="B272" s="414">
        <v>71</v>
      </c>
      <c r="C272" s="556" t="s">
        <v>54</v>
      </c>
      <c r="D272" s="984">
        <v>186</v>
      </c>
      <c r="E272" s="984">
        <v>111</v>
      </c>
      <c r="F272" s="984">
        <f t="shared" si="209"/>
        <v>297</v>
      </c>
      <c r="G272" s="984">
        <v>45</v>
      </c>
      <c r="H272" s="984">
        <v>40</v>
      </c>
      <c r="I272" s="984">
        <f t="shared" si="210"/>
        <v>85</v>
      </c>
      <c r="J272" s="984">
        <v>35</v>
      </c>
      <c r="K272" s="984">
        <v>29</v>
      </c>
      <c r="L272" s="984">
        <f t="shared" si="211"/>
        <v>64</v>
      </c>
      <c r="M272" s="984"/>
      <c r="N272" s="984"/>
      <c r="O272" s="984">
        <f t="shared" si="212"/>
        <v>0</v>
      </c>
      <c r="P272" s="984">
        <v>4</v>
      </c>
      <c r="Q272" s="984">
        <v>9</v>
      </c>
      <c r="R272" s="984">
        <f t="shared" si="213"/>
        <v>13</v>
      </c>
      <c r="S272" s="984">
        <f t="shared" si="214"/>
        <v>270</v>
      </c>
      <c r="T272" s="984">
        <f t="shared" si="215"/>
        <v>189</v>
      </c>
      <c r="U272" s="984">
        <f t="shared" si="216"/>
        <v>459</v>
      </c>
      <c r="V272" s="401" t="str">
        <f t="shared" si="191"/>
        <v>TRUE</v>
      </c>
      <c r="W272" s="401" t="str">
        <f t="shared" si="192"/>
        <v>TRUE</v>
      </c>
      <c r="X272" s="401" t="str">
        <f t="shared" si="193"/>
        <v>TRUE</v>
      </c>
      <c r="Z272" s="161">
        <f>Death!Y270</f>
        <v>270</v>
      </c>
      <c r="AA272" s="161">
        <f>Death!Z270</f>
        <v>189</v>
      </c>
      <c r="AB272" s="161">
        <f>Death!AA270</f>
        <v>459</v>
      </c>
    </row>
    <row r="273" spans="1:28" ht="15" customHeight="1">
      <c r="A273" s="675">
        <v>3</v>
      </c>
      <c r="B273" s="414">
        <v>72</v>
      </c>
      <c r="C273" s="556" t="s">
        <v>55</v>
      </c>
      <c r="D273" s="984">
        <v>1</v>
      </c>
      <c r="E273" s="984">
        <v>0</v>
      </c>
      <c r="F273" s="984">
        <f t="shared" si="209"/>
        <v>1</v>
      </c>
      <c r="G273" s="984">
        <v>78</v>
      </c>
      <c r="H273" s="984">
        <v>48</v>
      </c>
      <c r="I273" s="984">
        <f t="shared" si="210"/>
        <v>126</v>
      </c>
      <c r="J273" s="984">
        <v>26</v>
      </c>
      <c r="K273" s="984">
        <v>21</v>
      </c>
      <c r="L273" s="984">
        <f t="shared" si="211"/>
        <v>47</v>
      </c>
      <c r="M273" s="984"/>
      <c r="N273" s="984"/>
      <c r="O273" s="984">
        <f t="shared" si="212"/>
        <v>0</v>
      </c>
      <c r="P273" s="984">
        <v>11</v>
      </c>
      <c r="Q273" s="984">
        <v>9</v>
      </c>
      <c r="R273" s="984">
        <f t="shared" si="213"/>
        <v>20</v>
      </c>
      <c r="S273" s="984">
        <f t="shared" si="214"/>
        <v>116</v>
      </c>
      <c r="T273" s="984">
        <f t="shared" si="215"/>
        <v>78</v>
      </c>
      <c r="U273" s="984">
        <f t="shared" si="216"/>
        <v>194</v>
      </c>
      <c r="V273" s="401" t="str">
        <f t="shared" si="191"/>
        <v>TRUE</v>
      </c>
      <c r="W273" s="401" t="str">
        <f t="shared" si="192"/>
        <v>TRUE</v>
      </c>
      <c r="X273" s="401" t="str">
        <f t="shared" si="193"/>
        <v>TRUE</v>
      </c>
      <c r="Z273" s="161">
        <f>Death!Y271</f>
        <v>116</v>
      </c>
      <c r="AA273" s="161">
        <f>Death!Z271</f>
        <v>78</v>
      </c>
      <c r="AB273" s="161">
        <f>Death!AA271</f>
        <v>194</v>
      </c>
    </row>
    <row r="274" spans="1:28" ht="15" customHeight="1">
      <c r="A274" s="675">
        <v>4</v>
      </c>
      <c r="B274" s="414">
        <v>73</v>
      </c>
      <c r="C274" s="556" t="s">
        <v>692</v>
      </c>
      <c r="D274" s="984">
        <v>0</v>
      </c>
      <c r="E274" s="984">
        <v>0</v>
      </c>
      <c r="F274" s="984">
        <f t="shared" si="209"/>
        <v>0</v>
      </c>
      <c r="G274" s="984">
        <v>12</v>
      </c>
      <c r="H274" s="984">
        <v>5</v>
      </c>
      <c r="I274" s="984">
        <f t="shared" si="210"/>
        <v>17</v>
      </c>
      <c r="J274" s="984">
        <v>2</v>
      </c>
      <c r="K274" s="984">
        <v>1</v>
      </c>
      <c r="L274" s="984">
        <f t="shared" si="211"/>
        <v>3</v>
      </c>
      <c r="M274" s="984"/>
      <c r="N274" s="984"/>
      <c r="O274" s="984">
        <f t="shared" si="212"/>
        <v>0</v>
      </c>
      <c r="P274" s="984">
        <v>10</v>
      </c>
      <c r="Q274" s="984">
        <v>9</v>
      </c>
      <c r="R274" s="984">
        <f t="shared" si="213"/>
        <v>19</v>
      </c>
      <c r="S274" s="984">
        <f t="shared" si="214"/>
        <v>24</v>
      </c>
      <c r="T274" s="984">
        <f t="shared" si="215"/>
        <v>15</v>
      </c>
      <c r="U274" s="984">
        <f t="shared" si="216"/>
        <v>39</v>
      </c>
      <c r="V274" s="401" t="str">
        <f t="shared" si="191"/>
        <v>TRUE</v>
      </c>
      <c r="W274" s="401" t="str">
        <f t="shared" si="192"/>
        <v>TRUE</v>
      </c>
      <c r="X274" s="401" t="str">
        <f t="shared" si="193"/>
        <v>TRUE</v>
      </c>
      <c r="Z274" s="161">
        <f>Death!Y272</f>
        <v>24</v>
      </c>
      <c r="AA274" s="161">
        <f>Death!Z272</f>
        <v>15</v>
      </c>
      <c r="AB274" s="161">
        <f>Death!AA272</f>
        <v>39</v>
      </c>
    </row>
    <row r="275" spans="1:28" ht="15" customHeight="1">
      <c r="A275" s="675">
        <v>5</v>
      </c>
      <c r="B275" s="414">
        <v>74</v>
      </c>
      <c r="C275" s="556" t="s">
        <v>53</v>
      </c>
      <c r="D275" s="984">
        <v>0</v>
      </c>
      <c r="E275" s="984">
        <v>0</v>
      </c>
      <c r="F275" s="984">
        <f t="shared" si="209"/>
        <v>0</v>
      </c>
      <c r="G275" s="984">
        <v>54</v>
      </c>
      <c r="H275" s="984">
        <v>26</v>
      </c>
      <c r="I275" s="984">
        <f t="shared" si="210"/>
        <v>80</v>
      </c>
      <c r="J275" s="984">
        <v>5</v>
      </c>
      <c r="K275" s="984">
        <v>5</v>
      </c>
      <c r="L275" s="984">
        <f t="shared" si="211"/>
        <v>10</v>
      </c>
      <c r="M275" s="984"/>
      <c r="N275" s="984"/>
      <c r="O275" s="984">
        <f t="shared" si="212"/>
        <v>0</v>
      </c>
      <c r="P275" s="984">
        <v>5</v>
      </c>
      <c r="Q275" s="984">
        <v>9</v>
      </c>
      <c r="R275" s="984">
        <f t="shared" si="213"/>
        <v>14</v>
      </c>
      <c r="S275" s="984">
        <f t="shared" si="214"/>
        <v>64</v>
      </c>
      <c r="T275" s="984">
        <f t="shared" si="215"/>
        <v>40</v>
      </c>
      <c r="U275" s="984">
        <f t="shared" si="216"/>
        <v>104</v>
      </c>
      <c r="V275" s="401" t="str">
        <f t="shared" si="191"/>
        <v>TRUE</v>
      </c>
      <c r="W275" s="401" t="str">
        <f t="shared" si="192"/>
        <v>TRUE</v>
      </c>
      <c r="X275" s="401" t="str">
        <f t="shared" si="193"/>
        <v>TRUE</v>
      </c>
      <c r="Z275" s="161">
        <f>Death!Y273</f>
        <v>64</v>
      </c>
      <c r="AA275" s="161">
        <f>Death!Z273</f>
        <v>40</v>
      </c>
      <c r="AB275" s="161">
        <f>Death!AA273</f>
        <v>104</v>
      </c>
    </row>
    <row r="276" spans="1:28" ht="15" customHeight="1">
      <c r="A276" s="675">
        <v>6</v>
      </c>
      <c r="B276" s="414">
        <v>75</v>
      </c>
      <c r="C276" s="556" t="s">
        <v>52</v>
      </c>
      <c r="D276" s="984">
        <v>0</v>
      </c>
      <c r="E276" s="984">
        <v>0</v>
      </c>
      <c r="F276" s="984">
        <f t="shared" si="209"/>
        <v>0</v>
      </c>
      <c r="G276" s="984">
        <v>55</v>
      </c>
      <c r="H276" s="984">
        <v>27</v>
      </c>
      <c r="I276" s="984">
        <f t="shared" si="210"/>
        <v>82</v>
      </c>
      <c r="J276" s="984">
        <v>46</v>
      </c>
      <c r="K276" s="984">
        <v>53</v>
      </c>
      <c r="L276" s="984">
        <f t="shared" si="211"/>
        <v>99</v>
      </c>
      <c r="M276" s="984"/>
      <c r="N276" s="984"/>
      <c r="O276" s="984">
        <f t="shared" si="212"/>
        <v>0</v>
      </c>
      <c r="P276" s="984">
        <v>0</v>
      </c>
      <c r="Q276" s="984">
        <v>0</v>
      </c>
      <c r="R276" s="984">
        <f t="shared" si="213"/>
        <v>0</v>
      </c>
      <c r="S276" s="984">
        <f t="shared" si="214"/>
        <v>101</v>
      </c>
      <c r="T276" s="984">
        <f t="shared" si="215"/>
        <v>80</v>
      </c>
      <c r="U276" s="984">
        <f t="shared" si="216"/>
        <v>181</v>
      </c>
      <c r="V276" s="401" t="str">
        <f t="shared" si="191"/>
        <v>TRUE</v>
      </c>
      <c r="W276" s="401" t="str">
        <f t="shared" si="192"/>
        <v>TRUE</v>
      </c>
      <c r="X276" s="401" t="str">
        <f t="shared" si="193"/>
        <v>TRUE</v>
      </c>
      <c r="Z276" s="161">
        <f>Death!Y274</f>
        <v>101</v>
      </c>
      <c r="AA276" s="161">
        <f>Death!Z274</f>
        <v>80</v>
      </c>
      <c r="AB276" s="161">
        <f>Death!AA274</f>
        <v>181</v>
      </c>
    </row>
    <row r="277" spans="1:28" ht="15" customHeight="1">
      <c r="A277" s="675">
        <v>7</v>
      </c>
      <c r="B277" s="414">
        <v>76</v>
      </c>
      <c r="C277" s="556" t="s">
        <v>56</v>
      </c>
      <c r="D277" s="984">
        <v>27</v>
      </c>
      <c r="E277" s="984">
        <v>12</v>
      </c>
      <c r="F277" s="984">
        <f t="shared" si="209"/>
        <v>39</v>
      </c>
      <c r="G277" s="984">
        <v>144</v>
      </c>
      <c r="H277" s="984">
        <v>139</v>
      </c>
      <c r="I277" s="984">
        <f t="shared" si="210"/>
        <v>283</v>
      </c>
      <c r="J277" s="984">
        <v>48</v>
      </c>
      <c r="K277" s="984">
        <v>5</v>
      </c>
      <c r="L277" s="984">
        <f t="shared" si="211"/>
        <v>53</v>
      </c>
      <c r="M277" s="984"/>
      <c r="N277" s="984"/>
      <c r="O277" s="984">
        <f t="shared" si="212"/>
        <v>0</v>
      </c>
      <c r="P277" s="984">
        <v>9</v>
      </c>
      <c r="Q277" s="984">
        <v>3</v>
      </c>
      <c r="R277" s="984">
        <f t="shared" si="213"/>
        <v>12</v>
      </c>
      <c r="S277" s="984">
        <f t="shared" si="214"/>
        <v>228</v>
      </c>
      <c r="T277" s="984">
        <f t="shared" si="215"/>
        <v>159</v>
      </c>
      <c r="U277" s="984">
        <f t="shared" si="216"/>
        <v>387</v>
      </c>
      <c r="V277" s="401" t="str">
        <f t="shared" si="191"/>
        <v>TRUE</v>
      </c>
      <c r="W277" s="401" t="str">
        <f t="shared" si="192"/>
        <v>TRUE</v>
      </c>
      <c r="X277" s="401" t="str">
        <f t="shared" si="193"/>
        <v>TRUE</v>
      </c>
      <c r="Z277" s="161">
        <f>Death!Y275</f>
        <v>228</v>
      </c>
      <c r="AA277" s="161">
        <f>Death!Z275</f>
        <v>159</v>
      </c>
      <c r="AB277" s="161">
        <f>Death!AA275</f>
        <v>387</v>
      </c>
    </row>
    <row r="278" spans="1:28" ht="15" customHeight="1">
      <c r="A278" s="675">
        <v>8</v>
      </c>
      <c r="B278" s="414">
        <v>77</v>
      </c>
      <c r="C278" s="556" t="s">
        <v>693</v>
      </c>
      <c r="D278" s="984">
        <v>0</v>
      </c>
      <c r="E278" s="984">
        <v>0</v>
      </c>
      <c r="F278" s="984">
        <f t="shared" si="209"/>
        <v>0</v>
      </c>
      <c r="G278" s="984">
        <v>41</v>
      </c>
      <c r="H278" s="984">
        <v>36</v>
      </c>
      <c r="I278" s="984">
        <f t="shared" si="210"/>
        <v>77</v>
      </c>
      <c r="J278" s="984">
        <v>25</v>
      </c>
      <c r="K278" s="984">
        <v>32</v>
      </c>
      <c r="L278" s="984">
        <f t="shared" si="211"/>
        <v>57</v>
      </c>
      <c r="M278" s="984"/>
      <c r="N278" s="984"/>
      <c r="O278" s="984">
        <f t="shared" si="212"/>
        <v>0</v>
      </c>
      <c r="P278" s="984">
        <v>0</v>
      </c>
      <c r="Q278" s="984">
        <v>0</v>
      </c>
      <c r="R278" s="984">
        <f t="shared" si="213"/>
        <v>0</v>
      </c>
      <c r="S278" s="984">
        <f t="shared" si="214"/>
        <v>66</v>
      </c>
      <c r="T278" s="984">
        <f t="shared" si="215"/>
        <v>68</v>
      </c>
      <c r="U278" s="984">
        <f t="shared" si="216"/>
        <v>134</v>
      </c>
      <c r="V278" s="401" t="str">
        <f t="shared" si="191"/>
        <v>TRUE</v>
      </c>
      <c r="W278" s="401" t="str">
        <f t="shared" si="192"/>
        <v>TRUE</v>
      </c>
      <c r="X278" s="401" t="str">
        <f t="shared" si="193"/>
        <v>TRUE</v>
      </c>
      <c r="Z278" s="161">
        <f>Death!Y276</f>
        <v>66</v>
      </c>
      <c r="AA278" s="161">
        <f>Death!Z276</f>
        <v>68</v>
      </c>
      <c r="AB278" s="161">
        <f>Death!AA276</f>
        <v>134</v>
      </c>
    </row>
    <row r="279" spans="1:28" ht="15" customHeight="1">
      <c r="A279" s="675">
        <v>9</v>
      </c>
      <c r="B279" s="414">
        <v>78</v>
      </c>
      <c r="C279" s="556" t="s">
        <v>694</v>
      </c>
      <c r="D279" s="984">
        <v>4</v>
      </c>
      <c r="E279" s="984">
        <v>1</v>
      </c>
      <c r="F279" s="984">
        <f t="shared" si="209"/>
        <v>5</v>
      </c>
      <c r="G279" s="984">
        <v>49</v>
      </c>
      <c r="H279" s="984">
        <v>33</v>
      </c>
      <c r="I279" s="984">
        <f t="shared" si="210"/>
        <v>82</v>
      </c>
      <c r="J279" s="984">
        <v>19</v>
      </c>
      <c r="K279" s="984">
        <v>16</v>
      </c>
      <c r="L279" s="984">
        <f t="shared" si="211"/>
        <v>35</v>
      </c>
      <c r="M279" s="984"/>
      <c r="N279" s="984"/>
      <c r="O279" s="984">
        <f t="shared" si="212"/>
        <v>0</v>
      </c>
      <c r="P279" s="984">
        <v>7</v>
      </c>
      <c r="Q279" s="984">
        <v>2</v>
      </c>
      <c r="R279" s="984">
        <f t="shared" si="213"/>
        <v>9</v>
      </c>
      <c r="S279" s="984">
        <f t="shared" si="214"/>
        <v>79</v>
      </c>
      <c r="T279" s="984">
        <f t="shared" si="215"/>
        <v>52</v>
      </c>
      <c r="U279" s="984">
        <f t="shared" si="216"/>
        <v>131</v>
      </c>
      <c r="V279" s="401" t="str">
        <f t="shared" si="191"/>
        <v>TRUE</v>
      </c>
      <c r="W279" s="401" t="str">
        <f t="shared" si="192"/>
        <v>TRUE</v>
      </c>
      <c r="X279" s="401" t="str">
        <f t="shared" si="193"/>
        <v>TRUE</v>
      </c>
      <c r="Z279" s="161">
        <f>Death!Y277</f>
        <v>79</v>
      </c>
      <c r="AA279" s="161">
        <f>Death!Z277</f>
        <v>52</v>
      </c>
      <c r="AB279" s="161">
        <f>Death!AA277</f>
        <v>131</v>
      </c>
    </row>
    <row r="280" spans="1:28" ht="15" customHeight="1">
      <c r="A280" s="675">
        <v>10</v>
      </c>
      <c r="B280" s="414">
        <v>79</v>
      </c>
      <c r="C280" s="556" t="s">
        <v>695</v>
      </c>
      <c r="D280" s="984">
        <v>0</v>
      </c>
      <c r="E280" s="984">
        <v>0</v>
      </c>
      <c r="F280" s="984">
        <f t="shared" si="209"/>
        <v>0</v>
      </c>
      <c r="G280" s="984">
        <v>21</v>
      </c>
      <c r="H280" s="984">
        <v>19</v>
      </c>
      <c r="I280" s="984">
        <f t="shared" si="210"/>
        <v>40</v>
      </c>
      <c r="J280" s="984">
        <v>48</v>
      </c>
      <c r="K280" s="984">
        <v>27</v>
      </c>
      <c r="L280" s="984">
        <f t="shared" si="211"/>
        <v>75</v>
      </c>
      <c r="M280" s="984"/>
      <c r="N280" s="984"/>
      <c r="O280" s="984">
        <f t="shared" si="212"/>
        <v>0</v>
      </c>
      <c r="P280" s="984">
        <v>2</v>
      </c>
      <c r="Q280" s="984">
        <v>1</v>
      </c>
      <c r="R280" s="984">
        <f t="shared" si="213"/>
        <v>3</v>
      </c>
      <c r="S280" s="984">
        <f t="shared" si="214"/>
        <v>71</v>
      </c>
      <c r="T280" s="984">
        <f t="shared" si="215"/>
        <v>47</v>
      </c>
      <c r="U280" s="984">
        <f t="shared" si="216"/>
        <v>118</v>
      </c>
      <c r="V280" s="401" t="str">
        <f t="shared" si="191"/>
        <v>TRUE</v>
      </c>
      <c r="W280" s="401" t="str">
        <f t="shared" si="192"/>
        <v>TRUE</v>
      </c>
      <c r="X280" s="401" t="str">
        <f t="shared" si="193"/>
        <v>TRUE</v>
      </c>
      <c r="Z280" s="161">
        <f>Death!Y278</f>
        <v>71</v>
      </c>
      <c r="AA280" s="161">
        <f>Death!Z278</f>
        <v>47</v>
      </c>
      <c r="AB280" s="161">
        <f>Death!AA278</f>
        <v>118</v>
      </c>
    </row>
    <row r="281" spans="1:28" ht="15" customHeight="1">
      <c r="A281" s="675">
        <v>11</v>
      </c>
      <c r="B281" s="414">
        <v>80</v>
      </c>
      <c r="C281" s="556" t="s">
        <v>696</v>
      </c>
      <c r="D281" s="984">
        <v>10</v>
      </c>
      <c r="E281" s="984">
        <v>4</v>
      </c>
      <c r="F281" s="984">
        <f t="shared" si="209"/>
        <v>14</v>
      </c>
      <c r="G281" s="984">
        <v>12</v>
      </c>
      <c r="H281" s="984">
        <v>10</v>
      </c>
      <c r="I281" s="984">
        <f t="shared" si="210"/>
        <v>22</v>
      </c>
      <c r="J281" s="984">
        <v>113</v>
      </c>
      <c r="K281" s="984">
        <v>68</v>
      </c>
      <c r="L281" s="984">
        <f t="shared" si="211"/>
        <v>181</v>
      </c>
      <c r="M281" s="984"/>
      <c r="N281" s="984"/>
      <c r="O281" s="984">
        <f t="shared" si="212"/>
        <v>0</v>
      </c>
      <c r="P281" s="984">
        <v>0</v>
      </c>
      <c r="Q281" s="984">
        <v>0</v>
      </c>
      <c r="R281" s="984">
        <f t="shared" si="213"/>
        <v>0</v>
      </c>
      <c r="S281" s="984">
        <f t="shared" si="214"/>
        <v>135</v>
      </c>
      <c r="T281" s="984">
        <f t="shared" si="215"/>
        <v>82</v>
      </c>
      <c r="U281" s="984">
        <f t="shared" si="216"/>
        <v>217</v>
      </c>
      <c r="V281" s="401" t="str">
        <f t="shared" si="191"/>
        <v>TRUE</v>
      </c>
      <c r="W281" s="401" t="str">
        <f t="shared" si="192"/>
        <v>TRUE</v>
      </c>
      <c r="X281" s="401" t="str">
        <f t="shared" si="193"/>
        <v>TRUE</v>
      </c>
      <c r="Z281" s="161">
        <f>Death!Y279</f>
        <v>135</v>
      </c>
      <c r="AA281" s="161">
        <f>Death!Z279</f>
        <v>82</v>
      </c>
      <c r="AB281" s="161">
        <f>Death!AA279</f>
        <v>217</v>
      </c>
    </row>
    <row r="282" spans="1:28" ht="15" customHeight="1">
      <c r="A282" s="675">
        <v>12</v>
      </c>
      <c r="B282" s="414">
        <v>81</v>
      </c>
      <c r="C282" s="556" t="s">
        <v>697</v>
      </c>
      <c r="D282" s="984">
        <v>0</v>
      </c>
      <c r="E282" s="984">
        <v>0</v>
      </c>
      <c r="F282" s="984">
        <f t="shared" si="209"/>
        <v>0</v>
      </c>
      <c r="G282" s="984">
        <v>10</v>
      </c>
      <c r="H282" s="984">
        <v>14</v>
      </c>
      <c r="I282" s="984">
        <f t="shared" si="210"/>
        <v>24</v>
      </c>
      <c r="J282" s="984">
        <v>71</v>
      </c>
      <c r="K282" s="984">
        <v>48</v>
      </c>
      <c r="L282" s="984">
        <f t="shared" si="211"/>
        <v>119</v>
      </c>
      <c r="M282" s="984"/>
      <c r="N282" s="984"/>
      <c r="O282" s="984">
        <f t="shared" si="212"/>
        <v>0</v>
      </c>
      <c r="P282" s="984">
        <v>0</v>
      </c>
      <c r="Q282" s="984">
        <v>0</v>
      </c>
      <c r="R282" s="984">
        <f t="shared" si="213"/>
        <v>0</v>
      </c>
      <c r="S282" s="984">
        <f t="shared" si="214"/>
        <v>81</v>
      </c>
      <c r="T282" s="984">
        <f t="shared" si="215"/>
        <v>62</v>
      </c>
      <c r="U282" s="984">
        <f t="shared" si="216"/>
        <v>143</v>
      </c>
      <c r="V282" s="401" t="str">
        <f t="shared" si="191"/>
        <v>TRUE</v>
      </c>
      <c r="W282" s="401" t="str">
        <f t="shared" si="192"/>
        <v>TRUE</v>
      </c>
      <c r="X282" s="401" t="str">
        <f t="shared" si="193"/>
        <v>TRUE</v>
      </c>
      <c r="Z282" s="161">
        <f>Death!Y280</f>
        <v>81</v>
      </c>
      <c r="AA282" s="161">
        <f>Death!Z280</f>
        <v>62</v>
      </c>
      <c r="AB282" s="161">
        <f>Death!AA280</f>
        <v>143</v>
      </c>
    </row>
    <row r="283" spans="1:28" ht="15" customHeight="1">
      <c r="A283" s="675">
        <v>13</v>
      </c>
      <c r="B283" s="414">
        <v>82</v>
      </c>
      <c r="C283" s="557" t="s">
        <v>121</v>
      </c>
      <c r="D283" s="984">
        <v>0</v>
      </c>
      <c r="E283" s="984">
        <v>0</v>
      </c>
      <c r="F283" s="984">
        <f>D283+E283</f>
        <v>0</v>
      </c>
      <c r="G283" s="984">
        <v>45</v>
      </c>
      <c r="H283" s="984">
        <v>31</v>
      </c>
      <c r="I283" s="984">
        <f>G283+H283</f>
        <v>76</v>
      </c>
      <c r="J283" s="984">
        <v>27</v>
      </c>
      <c r="K283" s="984">
        <v>20</v>
      </c>
      <c r="L283" s="984">
        <f>J283+K283</f>
        <v>47</v>
      </c>
      <c r="M283" s="984"/>
      <c r="N283" s="984"/>
      <c r="O283" s="984">
        <f>M283+N283</f>
        <v>0</v>
      </c>
      <c r="P283" s="984">
        <v>0</v>
      </c>
      <c r="Q283" s="984">
        <v>0</v>
      </c>
      <c r="R283" s="984">
        <f>P283+Q283</f>
        <v>0</v>
      </c>
      <c r="S283" s="984">
        <f t="shared" si="214"/>
        <v>72</v>
      </c>
      <c r="T283" s="984">
        <f t="shared" si="215"/>
        <v>51</v>
      </c>
      <c r="U283" s="984">
        <f t="shared" si="216"/>
        <v>123</v>
      </c>
      <c r="V283" s="401" t="str">
        <f t="shared" si="191"/>
        <v>TRUE</v>
      </c>
      <c r="W283" s="401" t="str">
        <f t="shared" si="192"/>
        <v>TRUE</v>
      </c>
      <c r="X283" s="401" t="str">
        <f t="shared" si="193"/>
        <v>TRUE</v>
      </c>
      <c r="Z283" s="161">
        <f>Death!Y281</f>
        <v>72</v>
      </c>
      <c r="AA283" s="161">
        <f>Death!Z281</f>
        <v>51</v>
      </c>
      <c r="AB283" s="161">
        <f>Death!AA281</f>
        <v>123</v>
      </c>
    </row>
    <row r="284" spans="1:28" ht="15" customHeight="1">
      <c r="A284" s="675">
        <v>14</v>
      </c>
      <c r="B284" s="414">
        <v>83</v>
      </c>
      <c r="C284" s="161" t="s">
        <v>777</v>
      </c>
      <c r="D284" s="984">
        <v>0</v>
      </c>
      <c r="E284" s="984">
        <v>0</v>
      </c>
      <c r="F284" s="984">
        <f>D284+E284</f>
        <v>0</v>
      </c>
      <c r="G284" s="984">
        <v>15</v>
      </c>
      <c r="H284" s="984">
        <v>9</v>
      </c>
      <c r="I284" s="984">
        <f>G284+H284</f>
        <v>24</v>
      </c>
      <c r="J284" s="984">
        <v>49</v>
      </c>
      <c r="K284" s="984">
        <v>19</v>
      </c>
      <c r="L284" s="984">
        <f>J284+K284</f>
        <v>68</v>
      </c>
      <c r="M284" s="984"/>
      <c r="N284" s="984"/>
      <c r="O284" s="984">
        <f>M284+N284</f>
        <v>0</v>
      </c>
      <c r="P284" s="984">
        <v>0</v>
      </c>
      <c r="Q284" s="984">
        <v>0</v>
      </c>
      <c r="R284" s="984">
        <f>P284+Q284</f>
        <v>0</v>
      </c>
      <c r="S284" s="984">
        <f t="shared" si="214"/>
        <v>64</v>
      </c>
      <c r="T284" s="984">
        <f t="shared" si="215"/>
        <v>28</v>
      </c>
      <c r="U284" s="984">
        <f t="shared" si="216"/>
        <v>92</v>
      </c>
      <c r="V284" s="401" t="str">
        <f t="shared" si="191"/>
        <v>TRUE</v>
      </c>
      <c r="W284" s="401" t="str">
        <f t="shared" si="192"/>
        <v>TRUE</v>
      </c>
      <c r="X284" s="401" t="str">
        <f t="shared" si="193"/>
        <v>TRUE</v>
      </c>
      <c r="Z284" s="161">
        <f>Death!Y282</f>
        <v>64</v>
      </c>
      <c r="AA284" s="161">
        <f>Death!Z282</f>
        <v>28</v>
      </c>
      <c r="AB284" s="161">
        <f>Death!AA282</f>
        <v>92</v>
      </c>
    </row>
    <row r="285" spans="1:28" ht="15" customHeight="1">
      <c r="A285" s="675"/>
      <c r="B285" s="374"/>
      <c r="C285" s="419" t="s">
        <v>6</v>
      </c>
      <c r="D285" s="1031">
        <f>SUM(D271:D284)</f>
        <v>906</v>
      </c>
      <c r="E285" s="1031">
        <f t="shared" ref="E285:U285" si="217">SUM(E271:E284)</f>
        <v>482</v>
      </c>
      <c r="F285" s="1031">
        <f t="shared" si="217"/>
        <v>1388</v>
      </c>
      <c r="G285" s="1031">
        <f t="shared" si="217"/>
        <v>3908</v>
      </c>
      <c r="H285" s="1031">
        <f t="shared" si="217"/>
        <v>2644</v>
      </c>
      <c r="I285" s="1031">
        <f t="shared" si="217"/>
        <v>6552</v>
      </c>
      <c r="J285" s="1031">
        <f t="shared" si="217"/>
        <v>3502</v>
      </c>
      <c r="K285" s="1031">
        <f t="shared" si="217"/>
        <v>2657</v>
      </c>
      <c r="L285" s="1031">
        <f t="shared" si="217"/>
        <v>6159</v>
      </c>
      <c r="M285" s="1031">
        <f t="shared" si="217"/>
        <v>0</v>
      </c>
      <c r="N285" s="1031">
        <f t="shared" si="217"/>
        <v>0</v>
      </c>
      <c r="O285" s="1031">
        <f t="shared" si="217"/>
        <v>0</v>
      </c>
      <c r="P285" s="1031">
        <f t="shared" si="217"/>
        <v>284</v>
      </c>
      <c r="Q285" s="1031">
        <f t="shared" si="217"/>
        <v>67</v>
      </c>
      <c r="R285" s="1031">
        <f t="shared" si="217"/>
        <v>351</v>
      </c>
      <c r="S285" s="1031">
        <f t="shared" si="217"/>
        <v>8600</v>
      </c>
      <c r="T285" s="1031">
        <f t="shared" si="217"/>
        <v>5850</v>
      </c>
      <c r="U285" s="1031">
        <f t="shared" si="217"/>
        <v>14450</v>
      </c>
      <c r="V285" s="401" t="str">
        <f t="shared" si="191"/>
        <v>TRUE</v>
      </c>
      <c r="W285" s="401" t="str">
        <f t="shared" si="192"/>
        <v>TRUE</v>
      </c>
      <c r="X285" s="401" t="str">
        <f t="shared" si="193"/>
        <v>TRUE</v>
      </c>
      <c r="Z285" s="161">
        <f>Death!Y283</f>
        <v>8600</v>
      </c>
      <c r="AA285" s="161">
        <f>Death!Z283</f>
        <v>5850</v>
      </c>
      <c r="AB285" s="161">
        <f>Death!AA283</f>
        <v>14450</v>
      </c>
    </row>
    <row r="286" spans="1:28" ht="15" customHeight="1">
      <c r="A286" s="675"/>
      <c r="B286" s="162" t="s">
        <v>57</v>
      </c>
      <c r="C286" s="249"/>
      <c r="D286" s="1049"/>
      <c r="E286" s="1049"/>
      <c r="F286" s="1049"/>
      <c r="G286" s="1049"/>
      <c r="H286" s="1049"/>
      <c r="I286" s="1049"/>
      <c r="J286" s="1049"/>
      <c r="K286" s="1049"/>
      <c r="L286" s="1049"/>
      <c r="M286" s="1049"/>
      <c r="N286" s="1049"/>
      <c r="O286" s="1049"/>
      <c r="P286" s="1049"/>
      <c r="Q286" s="1049"/>
      <c r="R286" s="1049"/>
      <c r="S286" s="1049"/>
      <c r="T286" s="1049"/>
      <c r="U286" s="1049"/>
      <c r="V286" s="401" t="str">
        <f t="shared" si="191"/>
        <v>TRUE</v>
      </c>
      <c r="W286" s="401" t="str">
        <f t="shared" si="192"/>
        <v>TRUE</v>
      </c>
      <c r="X286" s="401" t="str">
        <f t="shared" si="193"/>
        <v>TRUE</v>
      </c>
      <c r="Z286" s="161">
        <f>Death!Y284</f>
        <v>0</v>
      </c>
      <c r="AA286" s="161">
        <f>Death!Z284</f>
        <v>0</v>
      </c>
      <c r="AB286" s="161">
        <f>Death!AA284</f>
        <v>0</v>
      </c>
    </row>
    <row r="287" spans="1:28" ht="15" customHeight="1">
      <c r="A287" s="675">
        <v>1</v>
      </c>
      <c r="B287" s="414">
        <v>84</v>
      </c>
      <c r="C287" s="139" t="s">
        <v>675</v>
      </c>
      <c r="D287" s="984">
        <v>96</v>
      </c>
      <c r="E287" s="984">
        <v>52</v>
      </c>
      <c r="F287" s="984">
        <f t="shared" ref="F287:F293" si="218">D287+E287</f>
        <v>148</v>
      </c>
      <c r="G287" s="984">
        <v>8</v>
      </c>
      <c r="H287" s="984">
        <v>8</v>
      </c>
      <c r="I287" s="984">
        <f t="shared" ref="I287:I293" si="219">G287+H287</f>
        <v>16</v>
      </c>
      <c r="J287" s="984">
        <v>379</v>
      </c>
      <c r="K287" s="984">
        <v>256</v>
      </c>
      <c r="L287" s="984">
        <f t="shared" ref="L287:L293" si="220">J287+K287</f>
        <v>635</v>
      </c>
      <c r="M287" s="984"/>
      <c r="N287" s="984"/>
      <c r="O287" s="984">
        <f t="shared" ref="O287:O293" si="221">M287+N287</f>
        <v>0</v>
      </c>
      <c r="P287" s="984">
        <v>9</v>
      </c>
      <c r="Q287" s="984">
        <v>2</v>
      </c>
      <c r="R287" s="984">
        <f t="shared" ref="R287:R293" si="222">P287+Q287</f>
        <v>11</v>
      </c>
      <c r="S287" s="984">
        <f t="shared" ref="S287:U293" si="223">D287+G287+J287+M287+P287</f>
        <v>492</v>
      </c>
      <c r="T287" s="984">
        <f t="shared" si="223"/>
        <v>318</v>
      </c>
      <c r="U287" s="984">
        <f t="shared" si="223"/>
        <v>810</v>
      </c>
      <c r="V287" s="401" t="str">
        <f t="shared" si="191"/>
        <v>TRUE</v>
      </c>
      <c r="W287" s="401" t="str">
        <f t="shared" si="192"/>
        <v>TRUE</v>
      </c>
      <c r="X287" s="401" t="str">
        <f t="shared" si="193"/>
        <v>TRUE</v>
      </c>
      <c r="Z287" s="161">
        <f>Death!Y285</f>
        <v>492</v>
      </c>
      <c r="AA287" s="161">
        <f>Death!Z285</f>
        <v>318</v>
      </c>
      <c r="AB287" s="161">
        <f>Death!AA285</f>
        <v>810</v>
      </c>
    </row>
    <row r="288" spans="1:28" ht="15" customHeight="1">
      <c r="A288" s="675">
        <v>2</v>
      </c>
      <c r="B288" s="414">
        <v>85</v>
      </c>
      <c r="C288" s="139" t="s">
        <v>60</v>
      </c>
      <c r="D288" s="984">
        <v>49</v>
      </c>
      <c r="E288" s="984">
        <v>27</v>
      </c>
      <c r="F288" s="984">
        <f t="shared" si="218"/>
        <v>76</v>
      </c>
      <c r="G288" s="984">
        <v>110</v>
      </c>
      <c r="H288" s="984">
        <v>101</v>
      </c>
      <c r="I288" s="984">
        <f t="shared" si="219"/>
        <v>211</v>
      </c>
      <c r="J288" s="984">
        <v>462</v>
      </c>
      <c r="K288" s="984">
        <v>364</v>
      </c>
      <c r="L288" s="984">
        <f t="shared" si="220"/>
        <v>826</v>
      </c>
      <c r="M288" s="984"/>
      <c r="N288" s="984"/>
      <c r="O288" s="984">
        <f t="shared" si="221"/>
        <v>0</v>
      </c>
      <c r="P288" s="984">
        <v>65</v>
      </c>
      <c r="Q288" s="984">
        <v>13</v>
      </c>
      <c r="R288" s="984">
        <f t="shared" si="222"/>
        <v>78</v>
      </c>
      <c r="S288" s="984">
        <f t="shared" si="223"/>
        <v>686</v>
      </c>
      <c r="T288" s="984">
        <f t="shared" si="223"/>
        <v>505</v>
      </c>
      <c r="U288" s="984">
        <f t="shared" si="223"/>
        <v>1191</v>
      </c>
      <c r="V288" s="401" t="str">
        <f t="shared" si="191"/>
        <v>TRUE</v>
      </c>
      <c r="W288" s="401" t="str">
        <f t="shared" si="192"/>
        <v>TRUE</v>
      </c>
      <c r="X288" s="401" t="str">
        <f t="shared" si="193"/>
        <v>TRUE</v>
      </c>
      <c r="Z288" s="161">
        <f>Death!Y286</f>
        <v>686</v>
      </c>
      <c r="AA288" s="161">
        <f>Death!Z286</f>
        <v>505</v>
      </c>
      <c r="AB288" s="161">
        <f>Death!AA286</f>
        <v>1191</v>
      </c>
    </row>
    <row r="289" spans="1:28" ht="15" customHeight="1">
      <c r="A289" s="675">
        <v>3</v>
      </c>
      <c r="B289" s="414">
        <v>86</v>
      </c>
      <c r="C289" s="139" t="s">
        <v>512</v>
      </c>
      <c r="D289" s="984">
        <v>24</v>
      </c>
      <c r="E289" s="984">
        <v>8</v>
      </c>
      <c r="F289" s="984">
        <f t="shared" si="218"/>
        <v>32</v>
      </c>
      <c r="G289" s="984">
        <v>6</v>
      </c>
      <c r="H289" s="984">
        <v>4</v>
      </c>
      <c r="I289" s="984">
        <f t="shared" si="219"/>
        <v>10</v>
      </c>
      <c r="J289" s="984">
        <v>66</v>
      </c>
      <c r="K289" s="984">
        <v>49</v>
      </c>
      <c r="L289" s="984">
        <f t="shared" si="220"/>
        <v>115</v>
      </c>
      <c r="M289" s="984"/>
      <c r="N289" s="984"/>
      <c r="O289" s="984">
        <f t="shared" si="221"/>
        <v>0</v>
      </c>
      <c r="P289" s="984">
        <v>9</v>
      </c>
      <c r="Q289" s="984">
        <v>0</v>
      </c>
      <c r="R289" s="984">
        <f t="shared" si="222"/>
        <v>9</v>
      </c>
      <c r="S289" s="984">
        <f t="shared" si="223"/>
        <v>105</v>
      </c>
      <c r="T289" s="984">
        <f t="shared" si="223"/>
        <v>61</v>
      </c>
      <c r="U289" s="984">
        <f t="shared" si="223"/>
        <v>166</v>
      </c>
      <c r="V289" s="401" t="str">
        <f t="shared" si="191"/>
        <v>TRUE</v>
      </c>
      <c r="W289" s="401" t="str">
        <f t="shared" si="192"/>
        <v>TRUE</v>
      </c>
      <c r="X289" s="401" t="str">
        <f t="shared" si="193"/>
        <v>TRUE</v>
      </c>
      <c r="Z289" s="161">
        <f>Death!Y287</f>
        <v>105</v>
      </c>
      <c r="AA289" s="161">
        <f>Death!Z287</f>
        <v>61</v>
      </c>
      <c r="AB289" s="161">
        <f>Death!AA287</f>
        <v>166</v>
      </c>
    </row>
    <row r="290" spans="1:28" ht="15" customHeight="1">
      <c r="A290" s="675">
        <v>4</v>
      </c>
      <c r="B290" s="414">
        <v>87</v>
      </c>
      <c r="C290" s="139" t="s">
        <v>676</v>
      </c>
      <c r="D290" s="984">
        <v>2</v>
      </c>
      <c r="E290" s="984">
        <v>1</v>
      </c>
      <c r="F290" s="984">
        <f t="shared" si="218"/>
        <v>3</v>
      </c>
      <c r="G290" s="984">
        <v>1</v>
      </c>
      <c r="H290" s="984">
        <v>0</v>
      </c>
      <c r="I290" s="984">
        <f t="shared" si="219"/>
        <v>1</v>
      </c>
      <c r="J290" s="984">
        <v>42</v>
      </c>
      <c r="K290" s="984">
        <v>28</v>
      </c>
      <c r="L290" s="984">
        <f t="shared" si="220"/>
        <v>70</v>
      </c>
      <c r="M290" s="984"/>
      <c r="N290" s="984"/>
      <c r="O290" s="984">
        <f t="shared" si="221"/>
        <v>0</v>
      </c>
      <c r="P290" s="984">
        <v>2</v>
      </c>
      <c r="Q290" s="984">
        <v>0</v>
      </c>
      <c r="R290" s="984">
        <f t="shared" si="222"/>
        <v>2</v>
      </c>
      <c r="S290" s="984">
        <f t="shared" si="223"/>
        <v>47</v>
      </c>
      <c r="T290" s="984">
        <f t="shared" si="223"/>
        <v>29</v>
      </c>
      <c r="U290" s="984">
        <f t="shared" si="223"/>
        <v>76</v>
      </c>
      <c r="V290" s="401" t="str">
        <f t="shared" si="191"/>
        <v>TRUE</v>
      </c>
      <c r="W290" s="401" t="str">
        <f t="shared" si="192"/>
        <v>TRUE</v>
      </c>
      <c r="X290" s="401" t="str">
        <f t="shared" si="193"/>
        <v>TRUE</v>
      </c>
      <c r="Z290" s="161">
        <f>Death!Y288</f>
        <v>47</v>
      </c>
      <c r="AA290" s="161">
        <f>Death!Z288</f>
        <v>29</v>
      </c>
      <c r="AB290" s="161">
        <f>Death!AA288</f>
        <v>76</v>
      </c>
    </row>
    <row r="291" spans="1:28" ht="15" customHeight="1">
      <c r="A291" s="675">
        <v>5</v>
      </c>
      <c r="B291" s="414">
        <v>88</v>
      </c>
      <c r="C291" s="139" t="s">
        <v>58</v>
      </c>
      <c r="D291" s="984">
        <v>0</v>
      </c>
      <c r="E291" s="984">
        <v>0</v>
      </c>
      <c r="F291" s="984">
        <f t="shared" si="218"/>
        <v>0</v>
      </c>
      <c r="G291" s="984">
        <v>1</v>
      </c>
      <c r="H291" s="984">
        <v>1</v>
      </c>
      <c r="I291" s="984">
        <f t="shared" si="219"/>
        <v>2</v>
      </c>
      <c r="J291" s="984">
        <v>40</v>
      </c>
      <c r="K291" s="984">
        <v>30</v>
      </c>
      <c r="L291" s="984">
        <f t="shared" si="220"/>
        <v>70</v>
      </c>
      <c r="M291" s="984"/>
      <c r="N291" s="984"/>
      <c r="O291" s="984">
        <f t="shared" si="221"/>
        <v>0</v>
      </c>
      <c r="P291" s="984">
        <v>3</v>
      </c>
      <c r="Q291" s="984">
        <v>4</v>
      </c>
      <c r="R291" s="984">
        <f t="shared" si="222"/>
        <v>7</v>
      </c>
      <c r="S291" s="984">
        <f t="shared" si="223"/>
        <v>44</v>
      </c>
      <c r="T291" s="984">
        <f t="shared" si="223"/>
        <v>35</v>
      </c>
      <c r="U291" s="984">
        <f t="shared" si="223"/>
        <v>79</v>
      </c>
      <c r="V291" s="401" t="str">
        <f t="shared" si="191"/>
        <v>TRUE</v>
      </c>
      <c r="W291" s="401" t="str">
        <f t="shared" si="192"/>
        <v>TRUE</v>
      </c>
      <c r="X291" s="401" t="str">
        <f t="shared" si="193"/>
        <v>TRUE</v>
      </c>
      <c r="Z291" s="161">
        <f>Death!Y289</f>
        <v>44</v>
      </c>
      <c r="AA291" s="161">
        <f>Death!Z289</f>
        <v>35</v>
      </c>
      <c r="AB291" s="161">
        <f>Death!AA289</f>
        <v>79</v>
      </c>
    </row>
    <row r="292" spans="1:28" ht="15" customHeight="1">
      <c r="A292" s="675">
        <v>6</v>
      </c>
      <c r="B292" s="414">
        <v>89</v>
      </c>
      <c r="C292" s="139" t="s">
        <v>59</v>
      </c>
      <c r="D292" s="984">
        <v>0</v>
      </c>
      <c r="E292" s="984">
        <v>0</v>
      </c>
      <c r="F292" s="984">
        <f t="shared" si="218"/>
        <v>0</v>
      </c>
      <c r="G292" s="984">
        <v>0</v>
      </c>
      <c r="H292" s="984">
        <v>0</v>
      </c>
      <c r="I292" s="984">
        <f t="shared" si="219"/>
        <v>0</v>
      </c>
      <c r="J292" s="984">
        <v>36</v>
      </c>
      <c r="K292" s="984">
        <v>32</v>
      </c>
      <c r="L292" s="984">
        <f t="shared" si="220"/>
        <v>68</v>
      </c>
      <c r="M292" s="984"/>
      <c r="N292" s="984"/>
      <c r="O292" s="984">
        <f t="shared" si="221"/>
        <v>0</v>
      </c>
      <c r="P292" s="984">
        <v>3</v>
      </c>
      <c r="Q292" s="984">
        <v>0</v>
      </c>
      <c r="R292" s="984">
        <f t="shared" si="222"/>
        <v>3</v>
      </c>
      <c r="S292" s="984">
        <f t="shared" si="223"/>
        <v>39</v>
      </c>
      <c r="T292" s="984">
        <f t="shared" si="223"/>
        <v>32</v>
      </c>
      <c r="U292" s="984">
        <f t="shared" si="223"/>
        <v>71</v>
      </c>
      <c r="V292" s="401" t="str">
        <f t="shared" si="191"/>
        <v>TRUE</v>
      </c>
      <c r="W292" s="401" t="str">
        <f t="shared" si="192"/>
        <v>TRUE</v>
      </c>
      <c r="X292" s="401" t="str">
        <f t="shared" si="193"/>
        <v>TRUE</v>
      </c>
      <c r="Z292" s="161">
        <f>Death!Y290</f>
        <v>39</v>
      </c>
      <c r="AA292" s="161">
        <f>Death!Z290</f>
        <v>32</v>
      </c>
      <c r="AB292" s="161">
        <f>Death!AA290</f>
        <v>71</v>
      </c>
    </row>
    <row r="293" spans="1:28" ht="15" customHeight="1">
      <c r="A293" s="675">
        <v>7</v>
      </c>
      <c r="B293" s="414">
        <v>90</v>
      </c>
      <c r="C293" s="140" t="s">
        <v>677</v>
      </c>
      <c r="D293" s="984">
        <v>0</v>
      </c>
      <c r="E293" s="984">
        <v>0</v>
      </c>
      <c r="F293" s="984">
        <f t="shared" si="218"/>
        <v>0</v>
      </c>
      <c r="G293" s="984">
        <v>2</v>
      </c>
      <c r="H293" s="984">
        <v>1</v>
      </c>
      <c r="I293" s="984">
        <f t="shared" si="219"/>
        <v>3</v>
      </c>
      <c r="J293" s="984">
        <v>22</v>
      </c>
      <c r="K293" s="984">
        <v>13</v>
      </c>
      <c r="L293" s="984">
        <f t="shared" si="220"/>
        <v>35</v>
      </c>
      <c r="M293" s="984"/>
      <c r="N293" s="984"/>
      <c r="O293" s="984">
        <f t="shared" si="221"/>
        <v>0</v>
      </c>
      <c r="P293" s="984">
        <v>4</v>
      </c>
      <c r="Q293" s="984">
        <v>0</v>
      </c>
      <c r="R293" s="984">
        <f t="shared" si="222"/>
        <v>4</v>
      </c>
      <c r="S293" s="984">
        <f t="shared" si="223"/>
        <v>28</v>
      </c>
      <c r="T293" s="984">
        <f t="shared" si="223"/>
        <v>14</v>
      </c>
      <c r="U293" s="984">
        <f t="shared" si="223"/>
        <v>42</v>
      </c>
      <c r="V293" s="401" t="str">
        <f t="shared" si="191"/>
        <v>TRUE</v>
      </c>
      <c r="W293" s="401" t="str">
        <f t="shared" si="192"/>
        <v>TRUE</v>
      </c>
      <c r="X293" s="401" t="str">
        <f t="shared" si="193"/>
        <v>TRUE</v>
      </c>
      <c r="Z293" s="161">
        <f>Death!Y291</f>
        <v>28</v>
      </c>
      <c r="AA293" s="161">
        <f>Death!Z291</f>
        <v>14</v>
      </c>
      <c r="AB293" s="161">
        <f>Death!AA291</f>
        <v>42</v>
      </c>
    </row>
    <row r="294" spans="1:28" ht="15" customHeight="1">
      <c r="A294" s="675"/>
      <c r="B294" s="374"/>
      <c r="C294" s="419" t="s">
        <v>6</v>
      </c>
      <c r="D294" s="1031">
        <f>SUM(D287:D293)</f>
        <v>171</v>
      </c>
      <c r="E294" s="1031">
        <f t="shared" ref="E294:R294" si="224">SUM(E287:E293)</f>
        <v>88</v>
      </c>
      <c r="F294" s="1031">
        <f t="shared" si="224"/>
        <v>259</v>
      </c>
      <c r="G294" s="1031">
        <f t="shared" si="224"/>
        <v>128</v>
      </c>
      <c r="H294" s="1031">
        <f t="shared" si="224"/>
        <v>115</v>
      </c>
      <c r="I294" s="1031">
        <f t="shared" si="224"/>
        <v>243</v>
      </c>
      <c r="J294" s="1031">
        <f t="shared" si="224"/>
        <v>1047</v>
      </c>
      <c r="K294" s="1031">
        <f t="shared" si="224"/>
        <v>772</v>
      </c>
      <c r="L294" s="1031">
        <f t="shared" si="224"/>
        <v>1819</v>
      </c>
      <c r="M294" s="1031">
        <f t="shared" si="224"/>
        <v>0</v>
      </c>
      <c r="N294" s="1031">
        <f t="shared" si="224"/>
        <v>0</v>
      </c>
      <c r="O294" s="1031">
        <f t="shared" si="224"/>
        <v>0</v>
      </c>
      <c r="P294" s="1031">
        <f t="shared" si="224"/>
        <v>95</v>
      </c>
      <c r="Q294" s="1031">
        <f t="shared" si="224"/>
        <v>19</v>
      </c>
      <c r="R294" s="1031">
        <f t="shared" si="224"/>
        <v>114</v>
      </c>
      <c r="S294" s="1031">
        <f>SUM(S287:S293)</f>
        <v>1441</v>
      </c>
      <c r="T294" s="1031">
        <f>SUM(T287:T293)</f>
        <v>994</v>
      </c>
      <c r="U294" s="1031">
        <f>SUM(U287:U293)</f>
        <v>2435</v>
      </c>
      <c r="V294" s="401" t="str">
        <f t="shared" si="191"/>
        <v>TRUE</v>
      </c>
      <c r="W294" s="401" t="str">
        <f t="shared" si="192"/>
        <v>TRUE</v>
      </c>
      <c r="X294" s="401" t="str">
        <f t="shared" si="193"/>
        <v>TRUE</v>
      </c>
      <c r="Z294" s="161">
        <f>Death!Y292</f>
        <v>1441</v>
      </c>
      <c r="AA294" s="161">
        <f>Death!Z292</f>
        <v>994</v>
      </c>
      <c r="AB294" s="161">
        <f>Death!AA292</f>
        <v>2435</v>
      </c>
    </row>
    <row r="295" spans="1:28" ht="15" customHeight="1">
      <c r="A295" s="675"/>
      <c r="B295" s="162" t="s">
        <v>61</v>
      </c>
      <c r="C295" s="249"/>
      <c r="D295" s="1049"/>
      <c r="E295" s="1049"/>
      <c r="F295" s="1049"/>
      <c r="G295" s="1049"/>
      <c r="H295" s="1049"/>
      <c r="I295" s="1049"/>
      <c r="J295" s="1049"/>
      <c r="K295" s="1049"/>
      <c r="L295" s="1049"/>
      <c r="M295" s="1049"/>
      <c r="N295" s="1049"/>
      <c r="O295" s="1049"/>
      <c r="P295" s="1049"/>
      <c r="Q295" s="1049"/>
      <c r="R295" s="1049"/>
      <c r="S295" s="1049"/>
      <c r="T295" s="1049"/>
      <c r="U295" s="1049"/>
      <c r="V295" s="401" t="str">
        <f t="shared" si="191"/>
        <v>TRUE</v>
      </c>
      <c r="W295" s="401" t="str">
        <f t="shared" si="192"/>
        <v>TRUE</v>
      </c>
      <c r="X295" s="401" t="str">
        <f t="shared" si="193"/>
        <v>TRUE</v>
      </c>
      <c r="Z295" s="161">
        <f>Death!Y293</f>
        <v>0</v>
      </c>
      <c r="AA295" s="161">
        <f>Death!Z293</f>
        <v>0</v>
      </c>
      <c r="AB295" s="161">
        <f>Death!AA293</f>
        <v>0</v>
      </c>
    </row>
    <row r="296" spans="1:28" ht="15" customHeight="1">
      <c r="A296" s="675">
        <v>1</v>
      </c>
      <c r="B296" s="414">
        <v>91</v>
      </c>
      <c r="C296" s="150" t="s">
        <v>844</v>
      </c>
      <c r="D296" s="984">
        <v>613</v>
      </c>
      <c r="E296" s="984">
        <v>244</v>
      </c>
      <c r="F296" s="1077">
        <f>E296+D296</f>
        <v>857</v>
      </c>
      <c r="G296" s="984">
        <v>6258</v>
      </c>
      <c r="H296" s="984">
        <v>4233</v>
      </c>
      <c r="I296" s="984">
        <f t="shared" ref="I296:I306" si="225">G296+H296</f>
        <v>10491</v>
      </c>
      <c r="J296" s="1077"/>
      <c r="K296" s="1077"/>
      <c r="L296" s="1077">
        <f>K296+J296</f>
        <v>0</v>
      </c>
      <c r="M296" s="1077"/>
      <c r="N296" s="1077"/>
      <c r="O296" s="1077">
        <f>N296+M296</f>
        <v>0</v>
      </c>
      <c r="P296" s="984">
        <v>920</v>
      </c>
      <c r="Q296" s="984">
        <v>180</v>
      </c>
      <c r="R296" s="1077">
        <f>Q296+P296</f>
        <v>1100</v>
      </c>
      <c r="S296" s="1077">
        <f t="shared" ref="S296:S306" si="226">D296+G296+J296+M296+P296</f>
        <v>7791</v>
      </c>
      <c r="T296" s="1077">
        <f t="shared" ref="T296:T306" si="227">E296+H296+K296+N296+Q296</f>
        <v>4657</v>
      </c>
      <c r="U296" s="1077">
        <f t="shared" ref="U296:U306" si="228">F296+I296+L296+O296+R296</f>
        <v>12448</v>
      </c>
      <c r="V296" s="401" t="str">
        <f t="shared" si="191"/>
        <v>TRUE</v>
      </c>
      <c r="W296" s="401" t="str">
        <f t="shared" si="192"/>
        <v>TRUE</v>
      </c>
      <c r="X296" s="401" t="str">
        <f t="shared" si="193"/>
        <v>TRUE</v>
      </c>
      <c r="Z296" s="161">
        <f>Death!Y294</f>
        <v>7791</v>
      </c>
      <c r="AA296" s="161">
        <f>Death!Z294</f>
        <v>4657</v>
      </c>
      <c r="AB296" s="161">
        <f>Death!AA294</f>
        <v>12448</v>
      </c>
    </row>
    <row r="297" spans="1:28" ht="15" customHeight="1">
      <c r="A297" s="675">
        <v>2</v>
      </c>
      <c r="B297" s="414">
        <v>92</v>
      </c>
      <c r="C297" s="140" t="s">
        <v>845</v>
      </c>
      <c r="D297" s="984">
        <v>0</v>
      </c>
      <c r="E297" s="984">
        <v>0</v>
      </c>
      <c r="F297" s="1077">
        <f t="shared" ref="F297:F306" si="229">E297+D297</f>
        <v>0</v>
      </c>
      <c r="G297" s="984">
        <v>8</v>
      </c>
      <c r="H297" s="984">
        <v>8</v>
      </c>
      <c r="I297" s="984">
        <f t="shared" si="225"/>
        <v>16</v>
      </c>
      <c r="J297" s="1077"/>
      <c r="K297" s="1077"/>
      <c r="L297" s="1077">
        <f t="shared" ref="L297:L306" si="230">K297+J297</f>
        <v>0</v>
      </c>
      <c r="M297" s="1077"/>
      <c r="N297" s="1077"/>
      <c r="O297" s="1077">
        <f t="shared" ref="O297:O306" si="231">N297+M297</f>
        <v>0</v>
      </c>
      <c r="P297" s="984">
        <v>66</v>
      </c>
      <c r="Q297" s="984">
        <v>57</v>
      </c>
      <c r="R297" s="1077">
        <f t="shared" ref="R297:R306" si="232">Q297+P297</f>
        <v>123</v>
      </c>
      <c r="S297" s="1077">
        <f t="shared" si="226"/>
        <v>74</v>
      </c>
      <c r="T297" s="1077">
        <f t="shared" si="227"/>
        <v>65</v>
      </c>
      <c r="U297" s="1077">
        <f t="shared" si="228"/>
        <v>139</v>
      </c>
      <c r="V297" s="401" t="str">
        <f t="shared" si="191"/>
        <v>TRUE</v>
      </c>
      <c r="W297" s="401" t="str">
        <f t="shared" si="192"/>
        <v>TRUE</v>
      </c>
      <c r="X297" s="401" t="str">
        <f t="shared" si="193"/>
        <v>TRUE</v>
      </c>
      <c r="Z297" s="161">
        <f>Death!Y295</f>
        <v>74</v>
      </c>
      <c r="AA297" s="161">
        <f>Death!Z295</f>
        <v>65</v>
      </c>
      <c r="AB297" s="161">
        <f>Death!AA295</f>
        <v>139</v>
      </c>
    </row>
    <row r="298" spans="1:28" ht="15" customHeight="1">
      <c r="A298" s="675">
        <v>3</v>
      </c>
      <c r="B298" s="414">
        <v>93</v>
      </c>
      <c r="C298" s="140" t="s">
        <v>846</v>
      </c>
      <c r="D298" s="984">
        <v>0</v>
      </c>
      <c r="E298" s="984">
        <v>1</v>
      </c>
      <c r="F298" s="1077">
        <f t="shared" si="229"/>
        <v>1</v>
      </c>
      <c r="G298" s="984">
        <v>7</v>
      </c>
      <c r="H298" s="984">
        <v>5</v>
      </c>
      <c r="I298" s="984">
        <f t="shared" si="225"/>
        <v>12</v>
      </c>
      <c r="J298" s="1077"/>
      <c r="K298" s="1077"/>
      <c r="L298" s="1077">
        <f t="shared" si="230"/>
        <v>0</v>
      </c>
      <c r="M298" s="1077"/>
      <c r="N298" s="1077"/>
      <c r="O298" s="1077">
        <f t="shared" si="231"/>
        <v>0</v>
      </c>
      <c r="P298" s="984">
        <v>88</v>
      </c>
      <c r="Q298" s="984">
        <v>50</v>
      </c>
      <c r="R298" s="1077">
        <f t="shared" si="232"/>
        <v>138</v>
      </c>
      <c r="S298" s="1077">
        <f t="shared" si="226"/>
        <v>95</v>
      </c>
      <c r="T298" s="1077">
        <f t="shared" si="227"/>
        <v>56</v>
      </c>
      <c r="U298" s="1077">
        <f t="shared" si="228"/>
        <v>151</v>
      </c>
      <c r="V298" s="401" t="str">
        <f t="shared" si="191"/>
        <v>TRUE</v>
      </c>
      <c r="W298" s="401" t="str">
        <f t="shared" si="192"/>
        <v>TRUE</v>
      </c>
      <c r="X298" s="401" t="str">
        <f t="shared" si="193"/>
        <v>TRUE</v>
      </c>
      <c r="Z298" s="161">
        <f>Death!Y296</f>
        <v>95</v>
      </c>
      <c r="AA298" s="161">
        <f>Death!Z296</f>
        <v>56</v>
      </c>
      <c r="AB298" s="161">
        <f>Death!AA296</f>
        <v>151</v>
      </c>
    </row>
    <row r="299" spans="1:28" ht="15" customHeight="1">
      <c r="A299" s="675">
        <v>4</v>
      </c>
      <c r="B299" s="414">
        <v>94</v>
      </c>
      <c r="C299" s="150" t="s">
        <v>847</v>
      </c>
      <c r="D299" s="984">
        <v>33</v>
      </c>
      <c r="E299" s="984">
        <v>19</v>
      </c>
      <c r="F299" s="1077">
        <f t="shared" si="229"/>
        <v>52</v>
      </c>
      <c r="G299" s="984">
        <v>150</v>
      </c>
      <c r="H299" s="984">
        <v>135</v>
      </c>
      <c r="I299" s="984">
        <f t="shared" si="225"/>
        <v>285</v>
      </c>
      <c r="J299" s="1077"/>
      <c r="K299" s="1077"/>
      <c r="L299" s="1077">
        <f t="shared" si="230"/>
        <v>0</v>
      </c>
      <c r="M299" s="1077"/>
      <c r="N299" s="1077"/>
      <c r="O299" s="1077">
        <f t="shared" si="231"/>
        <v>0</v>
      </c>
      <c r="P299" s="984">
        <v>471</v>
      </c>
      <c r="Q299" s="984">
        <v>253</v>
      </c>
      <c r="R299" s="1077">
        <f t="shared" si="232"/>
        <v>724</v>
      </c>
      <c r="S299" s="1077">
        <f t="shared" si="226"/>
        <v>654</v>
      </c>
      <c r="T299" s="1077">
        <f t="shared" si="227"/>
        <v>407</v>
      </c>
      <c r="U299" s="1077">
        <f t="shared" si="228"/>
        <v>1061</v>
      </c>
      <c r="V299" s="401" t="str">
        <f t="shared" si="191"/>
        <v>TRUE</v>
      </c>
      <c r="W299" s="401" t="str">
        <f t="shared" si="192"/>
        <v>TRUE</v>
      </c>
      <c r="X299" s="401" t="str">
        <f t="shared" si="193"/>
        <v>TRUE</v>
      </c>
      <c r="Z299" s="161">
        <f>Death!Y297</f>
        <v>654</v>
      </c>
      <c r="AA299" s="161">
        <f>Death!Z297</f>
        <v>407</v>
      </c>
      <c r="AB299" s="161">
        <f>Death!AA297</f>
        <v>1061</v>
      </c>
    </row>
    <row r="300" spans="1:28" ht="15" customHeight="1">
      <c r="A300" s="675">
        <v>5</v>
      </c>
      <c r="B300" s="414">
        <v>95</v>
      </c>
      <c r="C300" s="150" t="s">
        <v>649</v>
      </c>
      <c r="D300" s="984">
        <v>1</v>
      </c>
      <c r="E300" s="984">
        <v>0</v>
      </c>
      <c r="F300" s="1077">
        <f t="shared" si="229"/>
        <v>1</v>
      </c>
      <c r="G300" s="984">
        <v>1</v>
      </c>
      <c r="H300" s="984">
        <v>0</v>
      </c>
      <c r="I300" s="984">
        <f t="shared" si="225"/>
        <v>1</v>
      </c>
      <c r="J300" s="1077"/>
      <c r="K300" s="1077"/>
      <c r="L300" s="1077">
        <f t="shared" si="230"/>
        <v>0</v>
      </c>
      <c r="M300" s="1077"/>
      <c r="N300" s="1077"/>
      <c r="O300" s="1077">
        <f t="shared" si="231"/>
        <v>0</v>
      </c>
      <c r="P300" s="984">
        <v>36</v>
      </c>
      <c r="Q300" s="984">
        <v>24</v>
      </c>
      <c r="R300" s="1077">
        <f t="shared" si="232"/>
        <v>60</v>
      </c>
      <c r="S300" s="1077">
        <f t="shared" si="226"/>
        <v>38</v>
      </c>
      <c r="T300" s="1077">
        <f t="shared" si="227"/>
        <v>24</v>
      </c>
      <c r="U300" s="1077">
        <f t="shared" si="228"/>
        <v>62</v>
      </c>
      <c r="V300" s="401" t="str">
        <f t="shared" si="191"/>
        <v>TRUE</v>
      </c>
      <c r="W300" s="401" t="str">
        <f t="shared" si="192"/>
        <v>TRUE</v>
      </c>
      <c r="X300" s="401" t="str">
        <f t="shared" si="193"/>
        <v>TRUE</v>
      </c>
      <c r="Z300" s="161">
        <f>Death!Y298</f>
        <v>38</v>
      </c>
      <c r="AA300" s="161">
        <f>Death!Z298</f>
        <v>24</v>
      </c>
      <c r="AB300" s="161">
        <f>Death!AA298</f>
        <v>62</v>
      </c>
    </row>
    <row r="301" spans="1:28" ht="15" customHeight="1">
      <c r="A301" s="675">
        <v>6</v>
      </c>
      <c r="B301" s="414">
        <v>96</v>
      </c>
      <c r="C301" s="140" t="s">
        <v>842</v>
      </c>
      <c r="D301" s="984">
        <v>1</v>
      </c>
      <c r="E301" s="984">
        <v>0</v>
      </c>
      <c r="F301" s="1077">
        <f t="shared" si="229"/>
        <v>1</v>
      </c>
      <c r="G301" s="984">
        <v>0</v>
      </c>
      <c r="H301" s="984">
        <v>0</v>
      </c>
      <c r="I301" s="984">
        <f t="shared" si="225"/>
        <v>0</v>
      </c>
      <c r="J301" s="1077"/>
      <c r="K301" s="1077"/>
      <c r="L301" s="1077">
        <f t="shared" si="230"/>
        <v>0</v>
      </c>
      <c r="M301" s="1077"/>
      <c r="N301" s="1077"/>
      <c r="O301" s="1077">
        <f t="shared" si="231"/>
        <v>0</v>
      </c>
      <c r="P301" s="984">
        <v>31</v>
      </c>
      <c r="Q301" s="984">
        <v>22</v>
      </c>
      <c r="R301" s="1077">
        <f t="shared" si="232"/>
        <v>53</v>
      </c>
      <c r="S301" s="1077">
        <f t="shared" si="226"/>
        <v>32</v>
      </c>
      <c r="T301" s="1077">
        <f t="shared" si="227"/>
        <v>22</v>
      </c>
      <c r="U301" s="1077">
        <f t="shared" si="228"/>
        <v>54</v>
      </c>
      <c r="V301" s="401" t="str">
        <f t="shared" si="191"/>
        <v>TRUE</v>
      </c>
      <c r="W301" s="401" t="str">
        <f t="shared" si="192"/>
        <v>TRUE</v>
      </c>
      <c r="X301" s="401" t="str">
        <f t="shared" si="193"/>
        <v>TRUE</v>
      </c>
      <c r="Z301" s="161">
        <f>Death!Y299</f>
        <v>32</v>
      </c>
      <c r="AA301" s="161">
        <f>Death!Z299</f>
        <v>22</v>
      </c>
      <c r="AB301" s="161">
        <f>Death!AA299</f>
        <v>54</v>
      </c>
    </row>
    <row r="302" spans="1:28" ht="15" customHeight="1">
      <c r="A302" s="675">
        <v>7</v>
      </c>
      <c r="B302" s="414">
        <v>97</v>
      </c>
      <c r="C302" s="140" t="s">
        <v>848</v>
      </c>
      <c r="D302" s="984">
        <v>3</v>
      </c>
      <c r="E302" s="984">
        <v>4</v>
      </c>
      <c r="F302" s="1077">
        <f t="shared" si="229"/>
        <v>7</v>
      </c>
      <c r="G302" s="984">
        <v>40</v>
      </c>
      <c r="H302" s="984">
        <v>18</v>
      </c>
      <c r="I302" s="984">
        <f t="shared" si="225"/>
        <v>58</v>
      </c>
      <c r="J302" s="1077"/>
      <c r="K302" s="1077"/>
      <c r="L302" s="1077">
        <f t="shared" si="230"/>
        <v>0</v>
      </c>
      <c r="M302" s="1077"/>
      <c r="N302" s="1077"/>
      <c r="O302" s="1077">
        <f t="shared" si="231"/>
        <v>0</v>
      </c>
      <c r="P302" s="984">
        <v>113</v>
      </c>
      <c r="Q302" s="984">
        <v>73</v>
      </c>
      <c r="R302" s="1077">
        <f t="shared" si="232"/>
        <v>186</v>
      </c>
      <c r="S302" s="1077">
        <f t="shared" si="226"/>
        <v>156</v>
      </c>
      <c r="T302" s="1077">
        <f t="shared" si="227"/>
        <v>95</v>
      </c>
      <c r="U302" s="1077">
        <f t="shared" si="228"/>
        <v>251</v>
      </c>
      <c r="V302" s="401" t="str">
        <f t="shared" si="191"/>
        <v>TRUE</v>
      </c>
      <c r="W302" s="401" t="str">
        <f t="shared" si="192"/>
        <v>TRUE</v>
      </c>
      <c r="X302" s="401" t="str">
        <f t="shared" si="193"/>
        <v>TRUE</v>
      </c>
      <c r="Z302" s="161">
        <f>Death!Y300</f>
        <v>156</v>
      </c>
      <c r="AA302" s="161">
        <f>Death!Z300</f>
        <v>95</v>
      </c>
      <c r="AB302" s="161">
        <f>Death!AA300</f>
        <v>251</v>
      </c>
    </row>
    <row r="303" spans="1:28" ht="15" customHeight="1">
      <c r="A303" s="675">
        <v>8</v>
      </c>
      <c r="B303" s="414">
        <v>98</v>
      </c>
      <c r="C303" s="140" t="s">
        <v>840</v>
      </c>
      <c r="D303" s="984">
        <v>2</v>
      </c>
      <c r="E303" s="984">
        <v>1</v>
      </c>
      <c r="F303" s="1077">
        <f t="shared" si="229"/>
        <v>3</v>
      </c>
      <c r="G303" s="984">
        <v>0</v>
      </c>
      <c r="H303" s="984">
        <v>0</v>
      </c>
      <c r="I303" s="984">
        <f t="shared" si="225"/>
        <v>0</v>
      </c>
      <c r="J303" s="1077"/>
      <c r="K303" s="1077"/>
      <c r="L303" s="1077">
        <f t="shared" si="230"/>
        <v>0</v>
      </c>
      <c r="M303" s="1077"/>
      <c r="N303" s="1077"/>
      <c r="O303" s="1077">
        <f t="shared" si="231"/>
        <v>0</v>
      </c>
      <c r="P303" s="984">
        <v>84</v>
      </c>
      <c r="Q303" s="984">
        <v>58</v>
      </c>
      <c r="R303" s="1077">
        <f t="shared" si="232"/>
        <v>142</v>
      </c>
      <c r="S303" s="1077">
        <f t="shared" si="226"/>
        <v>86</v>
      </c>
      <c r="T303" s="1077">
        <f t="shared" si="227"/>
        <v>59</v>
      </c>
      <c r="U303" s="1077">
        <f t="shared" si="228"/>
        <v>145</v>
      </c>
      <c r="V303" s="401" t="str">
        <f t="shared" si="191"/>
        <v>TRUE</v>
      </c>
      <c r="W303" s="401" t="str">
        <f t="shared" si="192"/>
        <v>TRUE</v>
      </c>
      <c r="X303" s="401" t="str">
        <f t="shared" si="193"/>
        <v>TRUE</v>
      </c>
      <c r="Z303" s="161">
        <f>Death!Y301</f>
        <v>86</v>
      </c>
      <c r="AA303" s="161">
        <f>Death!Z301</f>
        <v>59</v>
      </c>
      <c r="AB303" s="161">
        <f>Death!AA301</f>
        <v>145</v>
      </c>
    </row>
    <row r="304" spans="1:28" ht="15" customHeight="1">
      <c r="A304" s="675">
        <v>9</v>
      </c>
      <c r="B304" s="414">
        <v>99</v>
      </c>
      <c r="C304" s="140" t="s">
        <v>849</v>
      </c>
      <c r="D304" s="984">
        <v>0</v>
      </c>
      <c r="E304" s="984">
        <v>0</v>
      </c>
      <c r="F304" s="1077">
        <f t="shared" si="229"/>
        <v>0</v>
      </c>
      <c r="G304" s="984">
        <v>180</v>
      </c>
      <c r="H304" s="984">
        <v>124</v>
      </c>
      <c r="I304" s="984">
        <f t="shared" si="225"/>
        <v>304</v>
      </c>
      <c r="J304" s="1077"/>
      <c r="K304" s="1077"/>
      <c r="L304" s="1077">
        <f t="shared" si="230"/>
        <v>0</v>
      </c>
      <c r="M304" s="1077"/>
      <c r="N304" s="1077"/>
      <c r="O304" s="1077">
        <f t="shared" si="231"/>
        <v>0</v>
      </c>
      <c r="P304" s="984">
        <v>111</v>
      </c>
      <c r="Q304" s="984">
        <v>66</v>
      </c>
      <c r="R304" s="1077">
        <f t="shared" si="232"/>
        <v>177</v>
      </c>
      <c r="S304" s="1077">
        <f t="shared" si="226"/>
        <v>291</v>
      </c>
      <c r="T304" s="1077">
        <f t="shared" si="227"/>
        <v>190</v>
      </c>
      <c r="U304" s="1077">
        <f t="shared" si="228"/>
        <v>481</v>
      </c>
      <c r="V304" s="401" t="str">
        <f t="shared" si="191"/>
        <v>TRUE</v>
      </c>
      <c r="W304" s="401" t="str">
        <f t="shared" si="192"/>
        <v>TRUE</v>
      </c>
      <c r="X304" s="401" t="str">
        <f t="shared" si="193"/>
        <v>TRUE</v>
      </c>
      <c r="Z304" s="161">
        <f>Death!Y302</f>
        <v>291</v>
      </c>
      <c r="AA304" s="161">
        <f>Death!Z302</f>
        <v>190</v>
      </c>
      <c r="AB304" s="161">
        <f>Death!AA302</f>
        <v>481</v>
      </c>
    </row>
    <row r="305" spans="1:28" ht="15" customHeight="1">
      <c r="A305" s="675">
        <v>10</v>
      </c>
      <c r="B305" s="414">
        <v>100</v>
      </c>
      <c r="C305" s="140" t="s">
        <v>850</v>
      </c>
      <c r="D305" s="984">
        <v>14</v>
      </c>
      <c r="E305" s="984">
        <v>4</v>
      </c>
      <c r="F305" s="1077">
        <f t="shared" si="229"/>
        <v>18</v>
      </c>
      <c r="G305" s="984">
        <v>38</v>
      </c>
      <c r="H305" s="984">
        <v>25</v>
      </c>
      <c r="I305" s="984">
        <f t="shared" si="225"/>
        <v>63</v>
      </c>
      <c r="J305" s="1077"/>
      <c r="K305" s="1077"/>
      <c r="L305" s="1077">
        <f t="shared" si="230"/>
        <v>0</v>
      </c>
      <c r="M305" s="1077"/>
      <c r="N305" s="1077"/>
      <c r="O305" s="1077">
        <f t="shared" si="231"/>
        <v>0</v>
      </c>
      <c r="P305" s="984">
        <v>86</v>
      </c>
      <c r="Q305" s="984">
        <v>50</v>
      </c>
      <c r="R305" s="1077">
        <f t="shared" si="232"/>
        <v>136</v>
      </c>
      <c r="S305" s="1077">
        <f t="shared" si="226"/>
        <v>138</v>
      </c>
      <c r="T305" s="1077">
        <f t="shared" si="227"/>
        <v>79</v>
      </c>
      <c r="U305" s="1077">
        <f t="shared" si="228"/>
        <v>217</v>
      </c>
      <c r="V305" s="401" t="str">
        <f t="shared" si="191"/>
        <v>TRUE</v>
      </c>
      <c r="W305" s="401" t="str">
        <f t="shared" si="192"/>
        <v>TRUE</v>
      </c>
      <c r="X305" s="401" t="str">
        <f t="shared" si="193"/>
        <v>TRUE</v>
      </c>
      <c r="Z305" s="161">
        <f>Death!Y303</f>
        <v>138</v>
      </c>
      <c r="AA305" s="161">
        <f>Death!Z303</f>
        <v>79</v>
      </c>
      <c r="AB305" s="161">
        <f>Death!AA303</f>
        <v>217</v>
      </c>
    </row>
    <row r="306" spans="1:28" ht="15" customHeight="1">
      <c r="A306" s="675">
        <v>11</v>
      </c>
      <c r="B306" s="414">
        <v>101</v>
      </c>
      <c r="C306" s="140" t="s">
        <v>851</v>
      </c>
      <c r="D306" s="984">
        <v>46</v>
      </c>
      <c r="E306" s="984">
        <v>4</v>
      </c>
      <c r="F306" s="1077">
        <f t="shared" si="229"/>
        <v>50</v>
      </c>
      <c r="G306" s="984">
        <v>164</v>
      </c>
      <c r="H306" s="984">
        <v>119</v>
      </c>
      <c r="I306" s="984">
        <f t="shared" si="225"/>
        <v>283</v>
      </c>
      <c r="J306" s="1077"/>
      <c r="K306" s="1077"/>
      <c r="L306" s="1077">
        <f t="shared" si="230"/>
        <v>0</v>
      </c>
      <c r="M306" s="1077"/>
      <c r="N306" s="1077"/>
      <c r="O306" s="1077">
        <f t="shared" si="231"/>
        <v>0</v>
      </c>
      <c r="P306" s="984">
        <v>221</v>
      </c>
      <c r="Q306" s="984">
        <v>146</v>
      </c>
      <c r="R306" s="1077">
        <f t="shared" si="232"/>
        <v>367</v>
      </c>
      <c r="S306" s="1077">
        <f t="shared" si="226"/>
        <v>431</v>
      </c>
      <c r="T306" s="1077">
        <f t="shared" si="227"/>
        <v>269</v>
      </c>
      <c r="U306" s="1077">
        <f t="shared" si="228"/>
        <v>700</v>
      </c>
      <c r="V306" s="401" t="str">
        <f t="shared" si="191"/>
        <v>TRUE</v>
      </c>
      <c r="W306" s="401" t="str">
        <f t="shared" si="192"/>
        <v>TRUE</v>
      </c>
      <c r="X306" s="401" t="str">
        <f t="shared" si="193"/>
        <v>TRUE</v>
      </c>
      <c r="Z306" s="161">
        <f>Death!Y304</f>
        <v>431</v>
      </c>
      <c r="AA306" s="161">
        <f>Death!Z304</f>
        <v>269</v>
      </c>
      <c r="AB306" s="161">
        <f>Death!AA304</f>
        <v>700</v>
      </c>
    </row>
    <row r="307" spans="1:28" ht="15" customHeight="1">
      <c r="A307" s="675"/>
      <c r="B307" s="374"/>
      <c r="C307" s="419" t="s">
        <v>6</v>
      </c>
      <c r="D307" s="1031">
        <f>SUM(D296:D306)</f>
        <v>713</v>
      </c>
      <c r="E307" s="1031">
        <f t="shared" ref="E307:R307" si="233">SUM(E296:E306)</f>
        <v>277</v>
      </c>
      <c r="F307" s="1031">
        <f t="shared" si="233"/>
        <v>990</v>
      </c>
      <c r="G307" s="1031">
        <f t="shared" si="233"/>
        <v>6846</v>
      </c>
      <c r="H307" s="1031">
        <f t="shared" si="233"/>
        <v>4667</v>
      </c>
      <c r="I307" s="1031">
        <f t="shared" si="233"/>
        <v>11513</v>
      </c>
      <c r="J307" s="1031">
        <f t="shared" si="233"/>
        <v>0</v>
      </c>
      <c r="K307" s="1031">
        <f t="shared" si="233"/>
        <v>0</v>
      </c>
      <c r="L307" s="1031">
        <f t="shared" si="233"/>
        <v>0</v>
      </c>
      <c r="M307" s="1031">
        <f t="shared" si="233"/>
        <v>0</v>
      </c>
      <c r="N307" s="1031">
        <f t="shared" si="233"/>
        <v>0</v>
      </c>
      <c r="O307" s="1031">
        <f t="shared" si="233"/>
        <v>0</v>
      </c>
      <c r="P307" s="1031">
        <f t="shared" si="233"/>
        <v>2227</v>
      </c>
      <c r="Q307" s="1031">
        <f t="shared" si="233"/>
        <v>979</v>
      </c>
      <c r="R307" s="1031">
        <f t="shared" si="233"/>
        <v>3206</v>
      </c>
      <c r="S307" s="1031">
        <f>SUM(S296:S306)</f>
        <v>9786</v>
      </c>
      <c r="T307" s="1031">
        <f>SUM(T296:T306)</f>
        <v>5923</v>
      </c>
      <c r="U307" s="1031">
        <f>SUM(U296:U306)</f>
        <v>15709</v>
      </c>
      <c r="V307" s="401" t="str">
        <f t="shared" si="191"/>
        <v>TRUE</v>
      </c>
      <c r="W307" s="401" t="str">
        <f t="shared" si="192"/>
        <v>TRUE</v>
      </c>
      <c r="X307" s="401" t="str">
        <f t="shared" si="193"/>
        <v>TRUE</v>
      </c>
      <c r="Z307" s="161">
        <f>Death!Y305</f>
        <v>9786</v>
      </c>
      <c r="AA307" s="161">
        <f>Death!Z305</f>
        <v>5923</v>
      </c>
      <c r="AB307" s="161">
        <f>Death!AA305</f>
        <v>15709</v>
      </c>
    </row>
    <row r="308" spans="1:28" ht="15" customHeight="1">
      <c r="A308" s="675"/>
      <c r="B308" s="675" t="s">
        <v>91</v>
      </c>
      <c r="C308" s="689"/>
      <c r="D308" s="1048"/>
      <c r="E308" s="1048"/>
      <c r="F308" s="1048"/>
      <c r="G308" s="1048"/>
      <c r="H308" s="1048"/>
      <c r="I308" s="1048"/>
      <c r="J308" s="1048"/>
      <c r="K308" s="1048"/>
      <c r="L308" s="1048"/>
      <c r="M308" s="1048"/>
      <c r="N308" s="1048"/>
      <c r="O308" s="1048"/>
      <c r="P308" s="1049"/>
      <c r="Q308" s="1049"/>
      <c r="R308" s="1048"/>
      <c r="S308" s="1049"/>
      <c r="T308" s="1049"/>
      <c r="U308" s="1049"/>
      <c r="V308" s="401" t="str">
        <f t="shared" si="191"/>
        <v>TRUE</v>
      </c>
      <c r="W308" s="401" t="str">
        <f t="shared" si="192"/>
        <v>TRUE</v>
      </c>
      <c r="X308" s="401" t="str">
        <f t="shared" si="193"/>
        <v>TRUE</v>
      </c>
      <c r="Z308" s="161">
        <f>Death!Y306</f>
        <v>0</v>
      </c>
      <c r="AA308" s="161">
        <f>Death!Z306</f>
        <v>0</v>
      </c>
      <c r="AB308" s="161">
        <f>Death!AA306</f>
        <v>0</v>
      </c>
    </row>
    <row r="309" spans="1:28" ht="15" customHeight="1">
      <c r="A309" s="675">
        <v>1</v>
      </c>
      <c r="B309" s="663">
        <v>102</v>
      </c>
      <c r="C309" s="889" t="s">
        <v>903</v>
      </c>
      <c r="D309" s="1038">
        <v>27</v>
      </c>
      <c r="E309" s="1038">
        <v>20</v>
      </c>
      <c r="F309" s="984">
        <f t="shared" ref="F309:F310" si="234">SUM(D309:E309)</f>
        <v>47</v>
      </c>
      <c r="G309" s="984">
        <v>53</v>
      </c>
      <c r="H309" s="984">
        <v>25</v>
      </c>
      <c r="I309" s="984">
        <f t="shared" ref="I309:I310" si="235">SUM(G309:H309)</f>
        <v>78</v>
      </c>
      <c r="J309" s="984"/>
      <c r="K309" s="984"/>
      <c r="L309" s="984">
        <f t="shared" ref="L309:L310" si="236">J309+K309</f>
        <v>0</v>
      </c>
      <c r="M309" s="1032"/>
      <c r="N309" s="1032"/>
      <c r="O309" s="984">
        <f>M309+N309</f>
        <v>0</v>
      </c>
      <c r="P309" s="984">
        <v>472</v>
      </c>
      <c r="Q309" s="984">
        <v>383</v>
      </c>
      <c r="R309" s="984">
        <f>P309+Q309</f>
        <v>855</v>
      </c>
      <c r="S309" s="1077">
        <f t="shared" ref="S309:U310" si="237">D309+G309+J309+M309+P309</f>
        <v>552</v>
      </c>
      <c r="T309" s="1077">
        <f t="shared" si="237"/>
        <v>428</v>
      </c>
      <c r="U309" s="1077">
        <f t="shared" si="237"/>
        <v>980</v>
      </c>
      <c r="V309" s="401" t="str">
        <f t="shared" si="191"/>
        <v>TRUE</v>
      </c>
      <c r="W309" s="401" t="str">
        <f t="shared" si="192"/>
        <v>TRUE</v>
      </c>
      <c r="X309" s="401" t="str">
        <f t="shared" si="193"/>
        <v>TRUE</v>
      </c>
      <c r="Z309" s="161">
        <f>Death!Y307</f>
        <v>552</v>
      </c>
      <c r="AA309" s="161">
        <f>Death!Z307</f>
        <v>428</v>
      </c>
      <c r="AB309" s="161">
        <f>Death!AA307</f>
        <v>980</v>
      </c>
    </row>
    <row r="310" spans="1:28" ht="15" customHeight="1">
      <c r="A310" s="675">
        <v>2</v>
      </c>
      <c r="B310" s="663">
        <v>103</v>
      </c>
      <c r="C310" s="889" t="s">
        <v>904</v>
      </c>
      <c r="D310" s="1038"/>
      <c r="E310" s="1038"/>
      <c r="F310" s="984">
        <f t="shared" si="234"/>
        <v>0</v>
      </c>
      <c r="G310" s="984">
        <v>220</v>
      </c>
      <c r="H310" s="984">
        <v>154</v>
      </c>
      <c r="I310" s="984">
        <f t="shared" si="235"/>
        <v>374</v>
      </c>
      <c r="J310" s="984"/>
      <c r="K310" s="984"/>
      <c r="L310" s="984">
        <f t="shared" si="236"/>
        <v>0</v>
      </c>
      <c r="M310" s="1032"/>
      <c r="N310" s="1032"/>
      <c r="O310" s="984">
        <f t="shared" ref="O310" si="238">M310+N310</f>
        <v>0</v>
      </c>
      <c r="P310" s="984"/>
      <c r="Q310" s="984"/>
      <c r="R310" s="984">
        <f t="shared" ref="R310" si="239">P310+Q310</f>
        <v>0</v>
      </c>
      <c r="S310" s="1077">
        <f t="shared" si="237"/>
        <v>220</v>
      </c>
      <c r="T310" s="1077">
        <f t="shared" si="237"/>
        <v>154</v>
      </c>
      <c r="U310" s="1077">
        <f t="shared" si="237"/>
        <v>374</v>
      </c>
      <c r="V310" s="401" t="str">
        <f t="shared" si="191"/>
        <v>TRUE</v>
      </c>
      <c r="W310" s="401" t="str">
        <f t="shared" si="192"/>
        <v>TRUE</v>
      </c>
      <c r="X310" s="401" t="str">
        <f t="shared" si="193"/>
        <v>TRUE</v>
      </c>
      <c r="Z310" s="161">
        <f>Death!Y308</f>
        <v>220</v>
      </c>
      <c r="AA310" s="161">
        <f>Death!Z308</f>
        <v>154</v>
      </c>
      <c r="AB310" s="161">
        <f>Death!AA308</f>
        <v>374</v>
      </c>
    </row>
    <row r="311" spans="1:28" ht="15" customHeight="1">
      <c r="A311" s="675"/>
      <c r="B311" s="665"/>
      <c r="C311" s="687" t="s">
        <v>6</v>
      </c>
      <c r="D311" s="1031">
        <f>SUM(D309:D310)</f>
        <v>27</v>
      </c>
      <c r="E311" s="1031">
        <f t="shared" ref="E311:U311" si="240">SUM(E309:E310)</f>
        <v>20</v>
      </c>
      <c r="F311" s="1031">
        <f t="shared" si="240"/>
        <v>47</v>
      </c>
      <c r="G311" s="1031">
        <f t="shared" si="240"/>
        <v>273</v>
      </c>
      <c r="H311" s="1031">
        <f t="shared" si="240"/>
        <v>179</v>
      </c>
      <c r="I311" s="1031">
        <f t="shared" si="240"/>
        <v>452</v>
      </c>
      <c r="J311" s="1031">
        <f t="shared" si="240"/>
        <v>0</v>
      </c>
      <c r="K311" s="1031">
        <f t="shared" si="240"/>
        <v>0</v>
      </c>
      <c r="L311" s="1031">
        <f t="shared" si="240"/>
        <v>0</v>
      </c>
      <c r="M311" s="1031">
        <f t="shared" si="240"/>
        <v>0</v>
      </c>
      <c r="N311" s="1031">
        <f t="shared" si="240"/>
        <v>0</v>
      </c>
      <c r="O311" s="1031">
        <f t="shared" si="240"/>
        <v>0</v>
      </c>
      <c r="P311" s="1031">
        <f t="shared" si="240"/>
        <v>472</v>
      </c>
      <c r="Q311" s="1031">
        <f t="shared" si="240"/>
        <v>383</v>
      </c>
      <c r="R311" s="1031">
        <f t="shared" si="240"/>
        <v>855</v>
      </c>
      <c r="S311" s="1031">
        <f t="shared" si="240"/>
        <v>772</v>
      </c>
      <c r="T311" s="1031">
        <f t="shared" si="240"/>
        <v>582</v>
      </c>
      <c r="U311" s="1031">
        <f t="shared" si="240"/>
        <v>1354</v>
      </c>
      <c r="V311" s="401" t="str">
        <f t="shared" si="191"/>
        <v>TRUE</v>
      </c>
      <c r="W311" s="401" t="str">
        <f t="shared" si="192"/>
        <v>TRUE</v>
      </c>
      <c r="X311" s="401" t="str">
        <f t="shared" si="193"/>
        <v>TRUE</v>
      </c>
      <c r="Z311" s="161">
        <f>Death!Y309</f>
        <v>772</v>
      </c>
      <c r="AA311" s="161">
        <f>Death!Z309</f>
        <v>582</v>
      </c>
      <c r="AB311" s="161">
        <f>Death!AA309</f>
        <v>1354</v>
      </c>
    </row>
    <row r="312" spans="1:28" ht="15" customHeight="1">
      <c r="A312" s="675"/>
      <c r="B312" s="162" t="s">
        <v>62</v>
      </c>
      <c r="C312" s="249"/>
      <c r="D312" s="1049"/>
      <c r="E312" s="1049"/>
      <c r="F312" s="1049"/>
      <c r="G312" s="1049"/>
      <c r="H312" s="1049"/>
      <c r="I312" s="1049"/>
      <c r="J312" s="1049"/>
      <c r="K312" s="1049"/>
      <c r="L312" s="1049"/>
      <c r="M312" s="1049"/>
      <c r="N312" s="1049"/>
      <c r="O312" s="1049"/>
      <c r="P312" s="1049"/>
      <c r="Q312" s="1049"/>
      <c r="R312" s="1049"/>
      <c r="S312" s="1049"/>
      <c r="T312" s="1049"/>
      <c r="U312" s="1049"/>
      <c r="V312" s="401" t="str">
        <f t="shared" si="191"/>
        <v>TRUE</v>
      </c>
      <c r="W312" s="401" t="str">
        <f t="shared" si="192"/>
        <v>TRUE</v>
      </c>
      <c r="X312" s="401" t="str">
        <f t="shared" si="193"/>
        <v>TRUE</v>
      </c>
      <c r="Z312" s="161">
        <f>Death!Y310</f>
        <v>0</v>
      </c>
      <c r="AA312" s="161">
        <f>Death!Z310</f>
        <v>0</v>
      </c>
      <c r="AB312" s="161">
        <f>Death!AA310</f>
        <v>0</v>
      </c>
    </row>
    <row r="313" spans="1:28" ht="15" customHeight="1">
      <c r="A313" s="675">
        <v>1</v>
      </c>
      <c r="B313" s="414">
        <v>104</v>
      </c>
      <c r="C313" s="385" t="s">
        <v>678</v>
      </c>
      <c r="D313" s="984">
        <v>12</v>
      </c>
      <c r="E313" s="984">
        <v>2</v>
      </c>
      <c r="F313" s="1077">
        <f t="shared" ref="F313:F319" si="241">E313+D313</f>
        <v>14</v>
      </c>
      <c r="G313" s="984">
        <v>12</v>
      </c>
      <c r="H313" s="984">
        <v>3</v>
      </c>
      <c r="I313" s="1077">
        <f t="shared" ref="I313:I319" si="242">H313+G313</f>
        <v>15</v>
      </c>
      <c r="J313" s="984"/>
      <c r="K313" s="984"/>
      <c r="L313" s="984">
        <f t="shared" ref="L313:L319" si="243">J313+K313</f>
        <v>0</v>
      </c>
      <c r="M313" s="984"/>
      <c r="N313" s="984"/>
      <c r="O313" s="984">
        <f t="shared" ref="O313:O319" si="244">M313+N313</f>
        <v>0</v>
      </c>
      <c r="P313" s="1037">
        <v>147</v>
      </c>
      <c r="Q313" s="1037">
        <v>89</v>
      </c>
      <c r="R313" s="984">
        <f t="shared" ref="R313:R319" si="245">P313+Q313</f>
        <v>236</v>
      </c>
      <c r="S313" s="984">
        <f t="shared" ref="S313:U319" si="246">D313+G313+J313+M313+P313</f>
        <v>171</v>
      </c>
      <c r="T313" s="984">
        <f t="shared" si="246"/>
        <v>94</v>
      </c>
      <c r="U313" s="984">
        <f t="shared" si="246"/>
        <v>265</v>
      </c>
      <c r="V313" s="401" t="str">
        <f t="shared" ref="V313:V374" si="247">IF(S313=Z313,"TRUE","FALSE")</f>
        <v>TRUE</v>
      </c>
      <c r="W313" s="401" t="str">
        <f t="shared" ref="W313:W374" si="248">IF(T313=AA313,"TRUE","FALSE")</f>
        <v>TRUE</v>
      </c>
      <c r="X313" s="401" t="str">
        <f t="shared" ref="X313:X374" si="249">IF(U313=AB313,"TRUE","FALSE")</f>
        <v>TRUE</v>
      </c>
      <c r="Z313" s="161">
        <f>Death!Y311</f>
        <v>171</v>
      </c>
      <c r="AA313" s="161">
        <f>Death!Z311</f>
        <v>94</v>
      </c>
      <c r="AB313" s="161">
        <f>Death!AA311</f>
        <v>265</v>
      </c>
    </row>
    <row r="314" spans="1:28" ht="15" customHeight="1">
      <c r="A314" s="675">
        <v>2</v>
      </c>
      <c r="B314" s="414">
        <v>105</v>
      </c>
      <c r="C314" s="385" t="s">
        <v>681</v>
      </c>
      <c r="D314" s="984">
        <v>0</v>
      </c>
      <c r="E314" s="984">
        <v>0</v>
      </c>
      <c r="F314" s="1077">
        <f t="shared" si="241"/>
        <v>0</v>
      </c>
      <c r="G314" s="984">
        <v>0</v>
      </c>
      <c r="H314" s="984">
        <v>0</v>
      </c>
      <c r="I314" s="1077">
        <f t="shared" si="242"/>
        <v>0</v>
      </c>
      <c r="J314" s="984"/>
      <c r="K314" s="984"/>
      <c r="L314" s="984">
        <f t="shared" si="243"/>
        <v>0</v>
      </c>
      <c r="M314" s="984"/>
      <c r="N314" s="984"/>
      <c r="O314" s="984">
        <f t="shared" si="244"/>
        <v>0</v>
      </c>
      <c r="P314" s="1037">
        <v>56</v>
      </c>
      <c r="Q314" s="1037">
        <v>34</v>
      </c>
      <c r="R314" s="984">
        <f t="shared" si="245"/>
        <v>90</v>
      </c>
      <c r="S314" s="984">
        <f t="shared" si="246"/>
        <v>56</v>
      </c>
      <c r="T314" s="984">
        <f t="shared" si="246"/>
        <v>34</v>
      </c>
      <c r="U314" s="984">
        <f t="shared" si="246"/>
        <v>90</v>
      </c>
      <c r="V314" s="401" t="str">
        <f t="shared" si="247"/>
        <v>TRUE</v>
      </c>
      <c r="W314" s="401" t="str">
        <f t="shared" si="248"/>
        <v>TRUE</v>
      </c>
      <c r="X314" s="401" t="str">
        <f t="shared" si="249"/>
        <v>TRUE</v>
      </c>
      <c r="Z314" s="161">
        <f>Death!Y312</f>
        <v>56</v>
      </c>
      <c r="AA314" s="161">
        <f>Death!Z312</f>
        <v>34</v>
      </c>
      <c r="AB314" s="161">
        <f>Death!AA312</f>
        <v>90</v>
      </c>
    </row>
    <row r="315" spans="1:28" ht="15" customHeight="1">
      <c r="A315" s="675">
        <v>3</v>
      </c>
      <c r="B315" s="414">
        <v>106</v>
      </c>
      <c r="C315" s="385" t="s">
        <v>680</v>
      </c>
      <c r="D315" s="984">
        <v>0</v>
      </c>
      <c r="E315" s="984">
        <v>0</v>
      </c>
      <c r="F315" s="1077">
        <f t="shared" si="241"/>
        <v>0</v>
      </c>
      <c r="G315" s="984">
        <v>0</v>
      </c>
      <c r="H315" s="984">
        <v>0</v>
      </c>
      <c r="I315" s="1077">
        <f t="shared" si="242"/>
        <v>0</v>
      </c>
      <c r="J315" s="984"/>
      <c r="K315" s="984"/>
      <c r="L315" s="984">
        <f t="shared" si="243"/>
        <v>0</v>
      </c>
      <c r="M315" s="984"/>
      <c r="N315" s="984"/>
      <c r="O315" s="984">
        <f t="shared" si="244"/>
        <v>0</v>
      </c>
      <c r="P315" s="1037">
        <v>48</v>
      </c>
      <c r="Q315" s="1037">
        <v>23</v>
      </c>
      <c r="R315" s="984">
        <f t="shared" si="245"/>
        <v>71</v>
      </c>
      <c r="S315" s="984">
        <f t="shared" si="246"/>
        <v>48</v>
      </c>
      <c r="T315" s="984">
        <f t="shared" si="246"/>
        <v>23</v>
      </c>
      <c r="U315" s="984">
        <f t="shared" si="246"/>
        <v>71</v>
      </c>
      <c r="V315" s="401" t="str">
        <f t="shared" si="247"/>
        <v>TRUE</v>
      </c>
      <c r="W315" s="401" t="str">
        <f t="shared" si="248"/>
        <v>TRUE</v>
      </c>
      <c r="X315" s="401" t="str">
        <f t="shared" si="249"/>
        <v>TRUE</v>
      </c>
      <c r="Z315" s="161">
        <f>Death!Y313</f>
        <v>48</v>
      </c>
      <c r="AA315" s="161">
        <f>Death!Z313</f>
        <v>23</v>
      </c>
      <c r="AB315" s="161">
        <f>Death!AA313</f>
        <v>71</v>
      </c>
    </row>
    <row r="316" spans="1:28" ht="15" customHeight="1">
      <c r="A316" s="675">
        <v>4</v>
      </c>
      <c r="B316" s="414">
        <v>107</v>
      </c>
      <c r="C316" s="385" t="s">
        <v>679</v>
      </c>
      <c r="D316" s="984">
        <v>39</v>
      </c>
      <c r="E316" s="984">
        <v>18</v>
      </c>
      <c r="F316" s="1077">
        <f t="shared" si="241"/>
        <v>57</v>
      </c>
      <c r="G316" s="984">
        <v>9</v>
      </c>
      <c r="H316" s="984">
        <v>4</v>
      </c>
      <c r="I316" s="1077">
        <f t="shared" si="242"/>
        <v>13</v>
      </c>
      <c r="J316" s="984"/>
      <c r="K316" s="984"/>
      <c r="L316" s="984">
        <f t="shared" si="243"/>
        <v>0</v>
      </c>
      <c r="M316" s="984"/>
      <c r="N316" s="984"/>
      <c r="O316" s="984">
        <f t="shared" si="244"/>
        <v>0</v>
      </c>
      <c r="P316" s="1037">
        <v>76</v>
      </c>
      <c r="Q316" s="1037">
        <v>44</v>
      </c>
      <c r="R316" s="984">
        <f t="shared" si="245"/>
        <v>120</v>
      </c>
      <c r="S316" s="984">
        <f t="shared" si="246"/>
        <v>124</v>
      </c>
      <c r="T316" s="984">
        <f t="shared" si="246"/>
        <v>66</v>
      </c>
      <c r="U316" s="984">
        <f t="shared" si="246"/>
        <v>190</v>
      </c>
      <c r="V316" s="401" t="str">
        <f t="shared" si="247"/>
        <v>TRUE</v>
      </c>
      <c r="W316" s="401" t="str">
        <f t="shared" si="248"/>
        <v>TRUE</v>
      </c>
      <c r="X316" s="401" t="str">
        <f t="shared" si="249"/>
        <v>TRUE</v>
      </c>
      <c r="Z316" s="161">
        <f>Death!Y314</f>
        <v>124</v>
      </c>
      <c r="AA316" s="161">
        <f>Death!Z314</f>
        <v>66</v>
      </c>
      <c r="AB316" s="161">
        <f>Death!AA314</f>
        <v>190</v>
      </c>
    </row>
    <row r="317" spans="1:28" ht="15" customHeight="1">
      <c r="A317" s="675">
        <v>5</v>
      </c>
      <c r="B317" s="414">
        <v>108</v>
      </c>
      <c r="C317" s="385" t="s">
        <v>62</v>
      </c>
      <c r="D317" s="984">
        <v>52</v>
      </c>
      <c r="E317" s="984">
        <v>32</v>
      </c>
      <c r="F317" s="1077">
        <f t="shared" si="241"/>
        <v>84</v>
      </c>
      <c r="G317" s="984">
        <v>92</v>
      </c>
      <c r="H317" s="984">
        <v>51</v>
      </c>
      <c r="I317" s="1077">
        <f t="shared" si="242"/>
        <v>143</v>
      </c>
      <c r="J317" s="984"/>
      <c r="K317" s="984"/>
      <c r="L317" s="984">
        <f t="shared" si="243"/>
        <v>0</v>
      </c>
      <c r="M317" s="984"/>
      <c r="N317" s="984"/>
      <c r="O317" s="984">
        <f t="shared" si="244"/>
        <v>0</v>
      </c>
      <c r="P317" s="1037">
        <v>331</v>
      </c>
      <c r="Q317" s="1037">
        <v>200</v>
      </c>
      <c r="R317" s="984">
        <f t="shared" si="245"/>
        <v>531</v>
      </c>
      <c r="S317" s="984">
        <f t="shared" si="246"/>
        <v>475</v>
      </c>
      <c r="T317" s="984">
        <f t="shared" si="246"/>
        <v>283</v>
      </c>
      <c r="U317" s="984">
        <f t="shared" si="246"/>
        <v>758</v>
      </c>
      <c r="V317" s="401" t="str">
        <f t="shared" si="247"/>
        <v>TRUE</v>
      </c>
      <c r="W317" s="401" t="str">
        <f t="shared" si="248"/>
        <v>TRUE</v>
      </c>
      <c r="X317" s="401" t="str">
        <f t="shared" si="249"/>
        <v>TRUE</v>
      </c>
      <c r="Z317" s="161">
        <f>Death!Y315</f>
        <v>475</v>
      </c>
      <c r="AA317" s="161">
        <f>Death!Z315</f>
        <v>283</v>
      </c>
      <c r="AB317" s="161">
        <f>Death!AA315</f>
        <v>758</v>
      </c>
    </row>
    <row r="318" spans="1:28" ht="15" customHeight="1">
      <c r="A318" s="675">
        <v>6</v>
      </c>
      <c r="B318" s="414">
        <v>109</v>
      </c>
      <c r="C318" s="385" t="s">
        <v>64</v>
      </c>
      <c r="D318" s="984">
        <v>0</v>
      </c>
      <c r="E318" s="984">
        <v>0</v>
      </c>
      <c r="F318" s="1077">
        <f t="shared" si="241"/>
        <v>0</v>
      </c>
      <c r="G318" s="984">
        <v>1</v>
      </c>
      <c r="H318" s="984">
        <v>0</v>
      </c>
      <c r="I318" s="1077">
        <f t="shared" si="242"/>
        <v>1</v>
      </c>
      <c r="J318" s="984"/>
      <c r="K318" s="984"/>
      <c r="L318" s="984">
        <f t="shared" si="243"/>
        <v>0</v>
      </c>
      <c r="M318" s="984"/>
      <c r="N318" s="984"/>
      <c r="O318" s="984">
        <f t="shared" si="244"/>
        <v>0</v>
      </c>
      <c r="P318" s="1078">
        <v>65</v>
      </c>
      <c r="Q318" s="1078">
        <v>46</v>
      </c>
      <c r="R318" s="984">
        <f t="shared" si="245"/>
        <v>111</v>
      </c>
      <c r="S318" s="984">
        <f t="shared" si="246"/>
        <v>66</v>
      </c>
      <c r="T318" s="984">
        <f t="shared" si="246"/>
        <v>46</v>
      </c>
      <c r="U318" s="984">
        <f t="shared" si="246"/>
        <v>112</v>
      </c>
      <c r="V318" s="401" t="str">
        <f t="shared" si="247"/>
        <v>TRUE</v>
      </c>
      <c r="W318" s="401" t="str">
        <f t="shared" si="248"/>
        <v>TRUE</v>
      </c>
      <c r="X318" s="401" t="str">
        <f t="shared" si="249"/>
        <v>TRUE</v>
      </c>
      <c r="Z318" s="161">
        <f>Death!Y316</f>
        <v>66</v>
      </c>
      <c r="AA318" s="161">
        <f>Death!Z316</f>
        <v>46</v>
      </c>
      <c r="AB318" s="161">
        <f>Death!AA316</f>
        <v>112</v>
      </c>
    </row>
    <row r="319" spans="1:28" ht="15" customHeight="1">
      <c r="A319" s="675">
        <v>7</v>
      </c>
      <c r="B319" s="414">
        <v>110</v>
      </c>
      <c r="C319" s="385" t="s">
        <v>63</v>
      </c>
      <c r="D319" s="984">
        <v>0</v>
      </c>
      <c r="E319" s="984">
        <v>0</v>
      </c>
      <c r="F319" s="1077">
        <f t="shared" si="241"/>
        <v>0</v>
      </c>
      <c r="G319" s="984">
        <v>0</v>
      </c>
      <c r="H319" s="984">
        <v>0</v>
      </c>
      <c r="I319" s="1077">
        <f t="shared" si="242"/>
        <v>0</v>
      </c>
      <c r="J319" s="984"/>
      <c r="K319" s="984"/>
      <c r="L319" s="984">
        <f t="shared" si="243"/>
        <v>0</v>
      </c>
      <c r="M319" s="984"/>
      <c r="N319" s="984"/>
      <c r="O319" s="984">
        <f t="shared" si="244"/>
        <v>0</v>
      </c>
      <c r="P319" s="1037">
        <v>74</v>
      </c>
      <c r="Q319" s="1037">
        <v>48</v>
      </c>
      <c r="R319" s="984">
        <f t="shared" si="245"/>
        <v>122</v>
      </c>
      <c r="S319" s="984">
        <f t="shared" si="246"/>
        <v>74</v>
      </c>
      <c r="T319" s="984">
        <f t="shared" si="246"/>
        <v>48</v>
      </c>
      <c r="U319" s="984">
        <f t="shared" si="246"/>
        <v>122</v>
      </c>
      <c r="V319" s="401" t="str">
        <f t="shared" si="247"/>
        <v>TRUE</v>
      </c>
      <c r="W319" s="401" t="str">
        <f t="shared" si="248"/>
        <v>TRUE</v>
      </c>
      <c r="X319" s="401" t="str">
        <f t="shared" si="249"/>
        <v>TRUE</v>
      </c>
      <c r="Z319" s="161">
        <f>Death!Y317</f>
        <v>74</v>
      </c>
      <c r="AA319" s="161">
        <f>Death!Z317</f>
        <v>48</v>
      </c>
      <c r="AB319" s="161">
        <f>Death!AA317</f>
        <v>122</v>
      </c>
    </row>
    <row r="320" spans="1:28" ht="15" customHeight="1">
      <c r="A320" s="675"/>
      <c r="B320" s="374"/>
      <c r="C320" s="419" t="s">
        <v>6</v>
      </c>
      <c r="D320" s="1031">
        <f>SUM(D313:D319)</f>
        <v>103</v>
      </c>
      <c r="E320" s="1031">
        <f t="shared" ref="E320:R320" si="250">SUM(E313:E319)</f>
        <v>52</v>
      </c>
      <c r="F320" s="1031">
        <f t="shared" si="250"/>
        <v>155</v>
      </c>
      <c r="G320" s="1031">
        <f t="shared" si="250"/>
        <v>114</v>
      </c>
      <c r="H320" s="1031">
        <f t="shared" si="250"/>
        <v>58</v>
      </c>
      <c r="I320" s="1031">
        <f t="shared" si="250"/>
        <v>172</v>
      </c>
      <c r="J320" s="1031">
        <f t="shared" si="250"/>
        <v>0</v>
      </c>
      <c r="K320" s="1031">
        <f t="shared" si="250"/>
        <v>0</v>
      </c>
      <c r="L320" s="1031">
        <f t="shared" si="250"/>
        <v>0</v>
      </c>
      <c r="M320" s="1031">
        <f t="shared" si="250"/>
        <v>0</v>
      </c>
      <c r="N320" s="1031">
        <f t="shared" si="250"/>
        <v>0</v>
      </c>
      <c r="O320" s="1031">
        <f t="shared" si="250"/>
        <v>0</v>
      </c>
      <c r="P320" s="1031">
        <f t="shared" si="250"/>
        <v>797</v>
      </c>
      <c r="Q320" s="1031">
        <f t="shared" si="250"/>
        <v>484</v>
      </c>
      <c r="R320" s="1031">
        <f t="shared" si="250"/>
        <v>1281</v>
      </c>
      <c r="S320" s="1031">
        <f>SUM(S313:S319)</f>
        <v>1014</v>
      </c>
      <c r="T320" s="1031">
        <f>SUM(T313:T319)</f>
        <v>594</v>
      </c>
      <c r="U320" s="1031">
        <f>SUM(U313:U319)</f>
        <v>1608</v>
      </c>
      <c r="V320" s="401" t="str">
        <f t="shared" si="247"/>
        <v>TRUE</v>
      </c>
      <c r="W320" s="401" t="str">
        <f t="shared" si="248"/>
        <v>TRUE</v>
      </c>
      <c r="X320" s="401" t="str">
        <f t="shared" si="249"/>
        <v>TRUE</v>
      </c>
      <c r="Z320" s="161">
        <f>Death!Y318</f>
        <v>1014</v>
      </c>
      <c r="AA320" s="161">
        <f>Death!Z318</f>
        <v>594</v>
      </c>
      <c r="AB320" s="161">
        <f>Death!AA318</f>
        <v>1608</v>
      </c>
    </row>
    <row r="321" spans="1:28" ht="15" customHeight="1">
      <c r="A321" s="675"/>
      <c r="B321" s="401" t="s">
        <v>67</v>
      </c>
      <c r="C321" s="249"/>
      <c r="D321" s="1049"/>
      <c r="E321" s="1049"/>
      <c r="F321" s="1049"/>
      <c r="G321" s="1049"/>
      <c r="H321" s="1049"/>
      <c r="I321" s="1049"/>
      <c r="J321" s="1049"/>
      <c r="K321" s="1049"/>
      <c r="L321" s="1049"/>
      <c r="M321" s="1049"/>
      <c r="N321" s="1049"/>
      <c r="O321" s="1049"/>
      <c r="P321" s="1049"/>
      <c r="Q321" s="1049"/>
      <c r="R321" s="1049"/>
      <c r="S321" s="1049"/>
      <c r="T321" s="1049"/>
      <c r="U321" s="1049"/>
      <c r="V321" s="401" t="str">
        <f t="shared" si="247"/>
        <v>TRUE</v>
      </c>
      <c r="W321" s="401" t="str">
        <f t="shared" si="248"/>
        <v>TRUE</v>
      </c>
      <c r="X321" s="401" t="str">
        <f t="shared" si="249"/>
        <v>TRUE</v>
      </c>
      <c r="Z321" s="161">
        <f>Death!Y319</f>
        <v>0</v>
      </c>
      <c r="AA321" s="161">
        <f>Death!Z319</f>
        <v>0</v>
      </c>
      <c r="AB321" s="161">
        <f>Death!AA319</f>
        <v>0</v>
      </c>
    </row>
    <row r="322" spans="1:28" ht="15" customHeight="1">
      <c r="A322" s="675">
        <v>1</v>
      </c>
      <c r="B322" s="414">
        <v>111</v>
      </c>
      <c r="C322" s="420" t="s">
        <v>69</v>
      </c>
      <c r="D322" s="984">
        <v>61</v>
      </c>
      <c r="E322" s="984">
        <v>33</v>
      </c>
      <c r="F322" s="1077">
        <f t="shared" ref="F322:F328" si="251">E322+D322</f>
        <v>94</v>
      </c>
      <c r="G322" s="984">
        <v>738</v>
      </c>
      <c r="H322" s="984">
        <v>496</v>
      </c>
      <c r="I322" s="1077">
        <f t="shared" ref="I322:I328" si="252">H322+G322</f>
        <v>1234</v>
      </c>
      <c r="J322" s="984">
        <v>167</v>
      </c>
      <c r="K322" s="984">
        <v>48</v>
      </c>
      <c r="L322" s="1077">
        <f t="shared" ref="L322:L328" si="253">K322+J322</f>
        <v>215</v>
      </c>
      <c r="M322" s="984"/>
      <c r="N322" s="984"/>
      <c r="O322" s="1077">
        <f t="shared" ref="O322:O328" si="254">N322+M322</f>
        <v>0</v>
      </c>
      <c r="P322" s="984">
        <v>362</v>
      </c>
      <c r="Q322" s="984">
        <v>216</v>
      </c>
      <c r="R322" s="1077">
        <f t="shared" ref="R322:R328" si="255">Q322+P322</f>
        <v>578</v>
      </c>
      <c r="S322" s="984">
        <f t="shared" ref="S322:U328" si="256">D322+G322+J322+M322+P322</f>
        <v>1328</v>
      </c>
      <c r="T322" s="984">
        <f t="shared" si="256"/>
        <v>793</v>
      </c>
      <c r="U322" s="984">
        <f t="shared" si="256"/>
        <v>2121</v>
      </c>
      <c r="V322" s="401" t="str">
        <f t="shared" si="247"/>
        <v>TRUE</v>
      </c>
      <c r="W322" s="401" t="str">
        <f t="shared" si="248"/>
        <v>TRUE</v>
      </c>
      <c r="X322" s="401" t="str">
        <f t="shared" si="249"/>
        <v>TRUE</v>
      </c>
      <c r="Z322" s="161">
        <f>Death!Y320</f>
        <v>1328</v>
      </c>
      <c r="AA322" s="161">
        <f>Death!Z320</f>
        <v>793</v>
      </c>
      <c r="AB322" s="161">
        <f>Death!AA320</f>
        <v>2121</v>
      </c>
    </row>
    <row r="323" spans="1:28" ht="15" customHeight="1">
      <c r="A323" s="675">
        <v>2</v>
      </c>
      <c r="B323" s="414">
        <v>112</v>
      </c>
      <c r="C323" s="420" t="s">
        <v>682</v>
      </c>
      <c r="D323" s="984">
        <v>0</v>
      </c>
      <c r="E323" s="984">
        <v>0</v>
      </c>
      <c r="F323" s="1077">
        <f t="shared" si="251"/>
        <v>0</v>
      </c>
      <c r="G323" s="984">
        <v>1</v>
      </c>
      <c r="H323" s="984">
        <v>1</v>
      </c>
      <c r="I323" s="1077">
        <f t="shared" si="252"/>
        <v>2</v>
      </c>
      <c r="J323" s="984">
        <v>0</v>
      </c>
      <c r="K323" s="984">
        <v>0</v>
      </c>
      <c r="L323" s="1077">
        <f t="shared" si="253"/>
        <v>0</v>
      </c>
      <c r="M323" s="984"/>
      <c r="N323" s="984"/>
      <c r="O323" s="1077">
        <f t="shared" si="254"/>
        <v>0</v>
      </c>
      <c r="P323" s="984">
        <v>79</v>
      </c>
      <c r="Q323" s="984">
        <v>55</v>
      </c>
      <c r="R323" s="1077">
        <f t="shared" si="255"/>
        <v>134</v>
      </c>
      <c r="S323" s="984">
        <f t="shared" si="256"/>
        <v>80</v>
      </c>
      <c r="T323" s="984">
        <f t="shared" si="256"/>
        <v>56</v>
      </c>
      <c r="U323" s="984">
        <f t="shared" si="256"/>
        <v>136</v>
      </c>
      <c r="V323" s="401" t="str">
        <f t="shared" si="247"/>
        <v>TRUE</v>
      </c>
      <c r="W323" s="401" t="str">
        <f t="shared" si="248"/>
        <v>TRUE</v>
      </c>
      <c r="X323" s="401" t="str">
        <f t="shared" si="249"/>
        <v>TRUE</v>
      </c>
      <c r="Z323" s="161">
        <f>Death!Y321</f>
        <v>80</v>
      </c>
      <c r="AA323" s="161">
        <f>Death!Z321</f>
        <v>56</v>
      </c>
      <c r="AB323" s="161">
        <f>Death!AA321</f>
        <v>136</v>
      </c>
    </row>
    <row r="324" spans="1:28" ht="15" customHeight="1">
      <c r="A324" s="675">
        <v>3</v>
      </c>
      <c r="B324" s="414">
        <v>113</v>
      </c>
      <c r="C324" s="420" t="s">
        <v>683</v>
      </c>
      <c r="D324" s="984">
        <v>0</v>
      </c>
      <c r="E324" s="984">
        <v>0</v>
      </c>
      <c r="F324" s="1077">
        <f t="shared" si="251"/>
        <v>0</v>
      </c>
      <c r="G324" s="984">
        <v>6</v>
      </c>
      <c r="H324" s="984">
        <v>5</v>
      </c>
      <c r="I324" s="1077">
        <f t="shared" si="252"/>
        <v>11</v>
      </c>
      <c r="J324" s="984">
        <v>42</v>
      </c>
      <c r="K324" s="984">
        <v>19</v>
      </c>
      <c r="L324" s="1077">
        <f t="shared" si="253"/>
        <v>61</v>
      </c>
      <c r="M324" s="984"/>
      <c r="N324" s="984"/>
      <c r="O324" s="1077">
        <f t="shared" si="254"/>
        <v>0</v>
      </c>
      <c r="P324" s="984">
        <v>81</v>
      </c>
      <c r="Q324" s="984">
        <v>66</v>
      </c>
      <c r="R324" s="1077">
        <f t="shared" si="255"/>
        <v>147</v>
      </c>
      <c r="S324" s="984">
        <f t="shared" si="256"/>
        <v>129</v>
      </c>
      <c r="T324" s="984">
        <f t="shared" si="256"/>
        <v>90</v>
      </c>
      <c r="U324" s="984">
        <f t="shared" si="256"/>
        <v>219</v>
      </c>
      <c r="V324" s="401" t="str">
        <f t="shared" si="247"/>
        <v>TRUE</v>
      </c>
      <c r="W324" s="401" t="str">
        <f t="shared" si="248"/>
        <v>TRUE</v>
      </c>
      <c r="X324" s="401" t="str">
        <f t="shared" si="249"/>
        <v>TRUE</v>
      </c>
      <c r="Z324" s="161">
        <f>Death!Y322</f>
        <v>129</v>
      </c>
      <c r="AA324" s="161">
        <f>Death!Z322</f>
        <v>90</v>
      </c>
      <c r="AB324" s="161">
        <f>Death!AA322</f>
        <v>219</v>
      </c>
    </row>
    <row r="325" spans="1:28" ht="15" customHeight="1">
      <c r="A325" s="675">
        <v>4</v>
      </c>
      <c r="B325" s="414">
        <v>114</v>
      </c>
      <c r="C325" s="420" t="s">
        <v>68</v>
      </c>
      <c r="D325" s="984">
        <v>0</v>
      </c>
      <c r="E325" s="984">
        <v>1</v>
      </c>
      <c r="F325" s="1077">
        <f t="shared" si="251"/>
        <v>1</v>
      </c>
      <c r="G325" s="984">
        <v>3</v>
      </c>
      <c r="H325" s="984">
        <v>1</v>
      </c>
      <c r="I325" s="1077">
        <f t="shared" si="252"/>
        <v>4</v>
      </c>
      <c r="J325" s="984">
        <v>0</v>
      </c>
      <c r="K325" s="984">
        <v>0</v>
      </c>
      <c r="L325" s="1077">
        <f t="shared" si="253"/>
        <v>0</v>
      </c>
      <c r="M325" s="984"/>
      <c r="N325" s="984"/>
      <c r="O325" s="1077">
        <f t="shared" si="254"/>
        <v>0</v>
      </c>
      <c r="P325" s="984">
        <v>45</v>
      </c>
      <c r="Q325" s="984">
        <v>29</v>
      </c>
      <c r="R325" s="1077">
        <f t="shared" si="255"/>
        <v>74</v>
      </c>
      <c r="S325" s="984">
        <f t="shared" si="256"/>
        <v>48</v>
      </c>
      <c r="T325" s="984">
        <f t="shared" si="256"/>
        <v>31</v>
      </c>
      <c r="U325" s="984">
        <f t="shared" si="256"/>
        <v>79</v>
      </c>
      <c r="V325" s="401" t="str">
        <f t="shared" si="247"/>
        <v>TRUE</v>
      </c>
      <c r="W325" s="401" t="str">
        <f t="shared" si="248"/>
        <v>TRUE</v>
      </c>
      <c r="X325" s="401" t="str">
        <f t="shared" si="249"/>
        <v>TRUE</v>
      </c>
      <c r="Z325" s="161">
        <f>Death!Y323</f>
        <v>48</v>
      </c>
      <c r="AA325" s="161">
        <f>Death!Z323</f>
        <v>31</v>
      </c>
      <c r="AB325" s="161">
        <f>Death!AA323</f>
        <v>79</v>
      </c>
    </row>
    <row r="326" spans="1:28" ht="15" customHeight="1">
      <c r="A326" s="675">
        <v>5</v>
      </c>
      <c r="B326" s="414">
        <v>115</v>
      </c>
      <c r="C326" s="420" t="s">
        <v>684</v>
      </c>
      <c r="D326" s="984">
        <v>1</v>
      </c>
      <c r="E326" s="984">
        <v>0</v>
      </c>
      <c r="F326" s="1077">
        <f t="shared" si="251"/>
        <v>1</v>
      </c>
      <c r="G326" s="984">
        <v>29</v>
      </c>
      <c r="H326" s="984">
        <v>24</v>
      </c>
      <c r="I326" s="1077">
        <f t="shared" si="252"/>
        <v>53</v>
      </c>
      <c r="J326" s="984">
        <v>7</v>
      </c>
      <c r="K326" s="984">
        <v>16</v>
      </c>
      <c r="L326" s="1077">
        <f t="shared" si="253"/>
        <v>23</v>
      </c>
      <c r="M326" s="984"/>
      <c r="N326" s="984"/>
      <c r="O326" s="1077">
        <f t="shared" si="254"/>
        <v>0</v>
      </c>
      <c r="P326" s="984">
        <v>47</v>
      </c>
      <c r="Q326" s="984">
        <v>14</v>
      </c>
      <c r="R326" s="1077">
        <f t="shared" si="255"/>
        <v>61</v>
      </c>
      <c r="S326" s="984">
        <f t="shared" si="256"/>
        <v>84</v>
      </c>
      <c r="T326" s="984">
        <f t="shared" si="256"/>
        <v>54</v>
      </c>
      <c r="U326" s="984">
        <f t="shared" si="256"/>
        <v>138</v>
      </c>
      <c r="V326" s="401" t="str">
        <f t="shared" si="247"/>
        <v>TRUE</v>
      </c>
      <c r="W326" s="401" t="str">
        <f t="shared" si="248"/>
        <v>TRUE</v>
      </c>
      <c r="X326" s="401" t="str">
        <f t="shared" si="249"/>
        <v>TRUE</v>
      </c>
      <c r="Z326" s="161">
        <f>Death!Y324</f>
        <v>84</v>
      </c>
      <c r="AA326" s="161">
        <f>Death!Z324</f>
        <v>54</v>
      </c>
      <c r="AB326" s="161">
        <f>Death!AA324</f>
        <v>138</v>
      </c>
    </row>
    <row r="327" spans="1:28" ht="15" customHeight="1">
      <c r="A327" s="675">
        <v>6</v>
      </c>
      <c r="B327" s="414">
        <v>116</v>
      </c>
      <c r="C327" s="420" t="s">
        <v>698</v>
      </c>
      <c r="D327" s="984">
        <v>1</v>
      </c>
      <c r="E327" s="984">
        <v>0</v>
      </c>
      <c r="F327" s="1077">
        <f t="shared" si="251"/>
        <v>1</v>
      </c>
      <c r="G327" s="984">
        <v>20</v>
      </c>
      <c r="H327" s="984">
        <v>14</v>
      </c>
      <c r="I327" s="1077">
        <f t="shared" si="252"/>
        <v>34</v>
      </c>
      <c r="J327" s="984">
        <v>7</v>
      </c>
      <c r="K327" s="984">
        <v>5</v>
      </c>
      <c r="L327" s="1077">
        <f t="shared" si="253"/>
        <v>12</v>
      </c>
      <c r="M327" s="984"/>
      <c r="N327" s="984"/>
      <c r="O327" s="1077">
        <f t="shared" si="254"/>
        <v>0</v>
      </c>
      <c r="P327" s="984">
        <v>48</v>
      </c>
      <c r="Q327" s="984">
        <v>16</v>
      </c>
      <c r="R327" s="1077">
        <f t="shared" si="255"/>
        <v>64</v>
      </c>
      <c r="S327" s="984">
        <f t="shared" si="256"/>
        <v>76</v>
      </c>
      <c r="T327" s="984">
        <f t="shared" si="256"/>
        <v>35</v>
      </c>
      <c r="U327" s="984">
        <f t="shared" si="256"/>
        <v>111</v>
      </c>
      <c r="V327" s="401" t="str">
        <f t="shared" si="247"/>
        <v>TRUE</v>
      </c>
      <c r="W327" s="401" t="str">
        <f t="shared" si="248"/>
        <v>TRUE</v>
      </c>
      <c r="X327" s="401" t="str">
        <f t="shared" si="249"/>
        <v>TRUE</v>
      </c>
      <c r="Z327" s="161">
        <f>Death!Y325</f>
        <v>76</v>
      </c>
      <c r="AA327" s="161">
        <f>Death!Z325</f>
        <v>35</v>
      </c>
      <c r="AB327" s="161">
        <f>Death!AA325</f>
        <v>111</v>
      </c>
    </row>
    <row r="328" spans="1:28" ht="15" customHeight="1">
      <c r="A328" s="675">
        <v>7</v>
      </c>
      <c r="B328" s="414">
        <v>117</v>
      </c>
      <c r="C328" s="161" t="s">
        <v>769</v>
      </c>
      <c r="D328" s="984">
        <v>0</v>
      </c>
      <c r="E328" s="984">
        <v>0</v>
      </c>
      <c r="F328" s="1077">
        <f t="shared" si="251"/>
        <v>0</v>
      </c>
      <c r="G328" s="984">
        <v>0</v>
      </c>
      <c r="H328" s="984">
        <v>0</v>
      </c>
      <c r="I328" s="1077">
        <f t="shared" si="252"/>
        <v>0</v>
      </c>
      <c r="J328" s="984">
        <v>0</v>
      </c>
      <c r="K328" s="984">
        <v>0</v>
      </c>
      <c r="L328" s="1077">
        <f t="shared" si="253"/>
        <v>0</v>
      </c>
      <c r="M328" s="984"/>
      <c r="N328" s="984"/>
      <c r="O328" s="1077">
        <f t="shared" si="254"/>
        <v>0</v>
      </c>
      <c r="P328" s="984">
        <v>20</v>
      </c>
      <c r="Q328" s="984">
        <v>11</v>
      </c>
      <c r="R328" s="1077">
        <f t="shared" si="255"/>
        <v>31</v>
      </c>
      <c r="S328" s="984">
        <f t="shared" si="256"/>
        <v>20</v>
      </c>
      <c r="T328" s="984">
        <f t="shared" si="256"/>
        <v>11</v>
      </c>
      <c r="U328" s="984">
        <f t="shared" si="256"/>
        <v>31</v>
      </c>
      <c r="V328" s="401" t="str">
        <f t="shared" si="247"/>
        <v>TRUE</v>
      </c>
      <c r="W328" s="401" t="str">
        <f t="shared" si="248"/>
        <v>TRUE</v>
      </c>
      <c r="X328" s="401" t="str">
        <f t="shared" si="249"/>
        <v>TRUE</v>
      </c>
      <c r="Z328" s="161">
        <f>Death!Y326</f>
        <v>20</v>
      </c>
      <c r="AA328" s="161">
        <f>Death!Z326</f>
        <v>11</v>
      </c>
      <c r="AB328" s="161">
        <f>Death!AA326</f>
        <v>31</v>
      </c>
    </row>
    <row r="329" spans="1:28" ht="15" customHeight="1">
      <c r="A329" s="675"/>
      <c r="B329" s="374"/>
      <c r="C329" s="419" t="s">
        <v>6</v>
      </c>
      <c r="D329" s="1031">
        <f>SUM(D322:D328)</f>
        <v>63</v>
      </c>
      <c r="E329" s="1031">
        <f t="shared" ref="E329:R329" si="257">SUM(E322:E328)</f>
        <v>34</v>
      </c>
      <c r="F329" s="1031">
        <f t="shared" si="257"/>
        <v>97</v>
      </c>
      <c r="G329" s="1031">
        <f t="shared" si="257"/>
        <v>797</v>
      </c>
      <c r="H329" s="1031">
        <f t="shared" si="257"/>
        <v>541</v>
      </c>
      <c r="I329" s="1031">
        <f t="shared" si="257"/>
        <v>1338</v>
      </c>
      <c r="J329" s="1031">
        <f t="shared" si="257"/>
        <v>223</v>
      </c>
      <c r="K329" s="1031">
        <f t="shared" si="257"/>
        <v>88</v>
      </c>
      <c r="L329" s="1031">
        <f t="shared" si="257"/>
        <v>311</v>
      </c>
      <c r="M329" s="1031">
        <f t="shared" si="257"/>
        <v>0</v>
      </c>
      <c r="N329" s="1031">
        <f t="shared" si="257"/>
        <v>0</v>
      </c>
      <c r="O329" s="1031">
        <f t="shared" si="257"/>
        <v>0</v>
      </c>
      <c r="P329" s="1031">
        <f t="shared" si="257"/>
        <v>682</v>
      </c>
      <c r="Q329" s="1031">
        <f t="shared" si="257"/>
        <v>407</v>
      </c>
      <c r="R329" s="1031">
        <f t="shared" si="257"/>
        <v>1089</v>
      </c>
      <c r="S329" s="1031">
        <f>SUM(S322:S328)</f>
        <v>1765</v>
      </c>
      <c r="T329" s="1031">
        <f>SUM(T322:T328)</f>
        <v>1070</v>
      </c>
      <c r="U329" s="1031">
        <f>SUM(U322:U328)</f>
        <v>2835</v>
      </c>
      <c r="V329" s="401" t="str">
        <f t="shared" si="247"/>
        <v>TRUE</v>
      </c>
      <c r="W329" s="401" t="str">
        <f t="shared" si="248"/>
        <v>TRUE</v>
      </c>
      <c r="X329" s="401" t="str">
        <f t="shared" si="249"/>
        <v>TRUE</v>
      </c>
      <c r="Z329" s="161">
        <f>Death!Y327</f>
        <v>1765</v>
      </c>
      <c r="AA329" s="161">
        <f>Death!Z327</f>
        <v>1070</v>
      </c>
      <c r="AB329" s="161">
        <f>Death!AA327</f>
        <v>2835</v>
      </c>
    </row>
    <row r="330" spans="1:28" ht="15" customHeight="1">
      <c r="A330" s="675"/>
      <c r="B330" s="162" t="s">
        <v>781</v>
      </c>
      <c r="C330" s="249"/>
      <c r="D330" s="1049"/>
      <c r="E330" s="1049"/>
      <c r="F330" s="1049"/>
      <c r="G330" s="1049"/>
      <c r="H330" s="1049"/>
      <c r="I330" s="1049"/>
      <c r="J330" s="1049"/>
      <c r="K330" s="1049"/>
      <c r="L330" s="1049"/>
      <c r="M330" s="1049"/>
      <c r="N330" s="1049"/>
      <c r="O330" s="1049"/>
      <c r="P330" s="1049"/>
      <c r="Q330" s="1049"/>
      <c r="R330" s="1049"/>
      <c r="S330" s="1049"/>
      <c r="T330" s="1049"/>
      <c r="U330" s="1049"/>
      <c r="V330" s="401" t="str">
        <f t="shared" si="247"/>
        <v>TRUE</v>
      </c>
      <c r="W330" s="401" t="str">
        <f t="shared" si="248"/>
        <v>TRUE</v>
      </c>
      <c r="X330" s="401" t="str">
        <f t="shared" si="249"/>
        <v>TRUE</v>
      </c>
      <c r="Z330" s="161">
        <f>Death!Y328</f>
        <v>0</v>
      </c>
      <c r="AA330" s="161">
        <f>Death!Z328</f>
        <v>0</v>
      </c>
      <c r="AB330" s="161">
        <f>Death!AA328</f>
        <v>0</v>
      </c>
    </row>
    <row r="331" spans="1:28" ht="15" customHeight="1">
      <c r="A331" s="675">
        <v>1</v>
      </c>
      <c r="B331" s="414">
        <v>118</v>
      </c>
      <c r="C331" s="379" t="s">
        <v>685</v>
      </c>
      <c r="D331" s="984">
        <v>3</v>
      </c>
      <c r="E331" s="984">
        <v>2</v>
      </c>
      <c r="F331" s="984">
        <f>D331+E331</f>
        <v>5</v>
      </c>
      <c r="G331" s="984"/>
      <c r="H331" s="984">
        <v>2</v>
      </c>
      <c r="I331" s="984">
        <f>G331+H331</f>
        <v>2</v>
      </c>
      <c r="J331" s="984"/>
      <c r="K331" s="984"/>
      <c r="L331" s="984">
        <f>J331+K331</f>
        <v>0</v>
      </c>
      <c r="M331" s="984"/>
      <c r="N331" s="984"/>
      <c r="O331" s="984">
        <f>M331+N331</f>
        <v>0</v>
      </c>
      <c r="P331" s="984">
        <v>193</v>
      </c>
      <c r="Q331" s="984">
        <v>132</v>
      </c>
      <c r="R331" s="984">
        <f>P331+Q331</f>
        <v>325</v>
      </c>
      <c r="S331" s="984">
        <f t="shared" ref="S331:T334" si="258">D331+G331+J331+M331+P331</f>
        <v>196</v>
      </c>
      <c r="T331" s="984">
        <f t="shared" si="258"/>
        <v>136</v>
      </c>
      <c r="U331" s="984">
        <f>S331+T331</f>
        <v>332</v>
      </c>
      <c r="V331" s="401" t="str">
        <f t="shared" si="247"/>
        <v>TRUE</v>
      </c>
      <c r="W331" s="401" t="str">
        <f t="shared" si="248"/>
        <v>TRUE</v>
      </c>
      <c r="X331" s="401" t="str">
        <f t="shared" si="249"/>
        <v>TRUE</v>
      </c>
      <c r="Z331" s="161">
        <f>Death!Y329</f>
        <v>196</v>
      </c>
      <c r="AA331" s="161">
        <f>Death!Z329</f>
        <v>136</v>
      </c>
      <c r="AB331" s="161">
        <f>Death!AA329</f>
        <v>332</v>
      </c>
    </row>
    <row r="332" spans="1:28" ht="15" customHeight="1">
      <c r="A332" s="675">
        <v>2</v>
      </c>
      <c r="B332" s="414">
        <v>119</v>
      </c>
      <c r="C332" s="379" t="s">
        <v>70</v>
      </c>
      <c r="D332" s="984"/>
      <c r="E332" s="984"/>
      <c r="F332" s="984">
        <f>D332+E332</f>
        <v>0</v>
      </c>
      <c r="G332" s="984"/>
      <c r="H332" s="984"/>
      <c r="I332" s="984">
        <f>G332+H332</f>
        <v>0</v>
      </c>
      <c r="J332" s="984"/>
      <c r="K332" s="984"/>
      <c r="L332" s="984">
        <f>J332+K332</f>
        <v>0</v>
      </c>
      <c r="M332" s="984"/>
      <c r="N332" s="984"/>
      <c r="O332" s="984">
        <f>M332+N332</f>
        <v>0</v>
      </c>
      <c r="P332" s="984">
        <v>26</v>
      </c>
      <c r="Q332" s="984">
        <v>24</v>
      </c>
      <c r="R332" s="984">
        <f>P332+Q332</f>
        <v>50</v>
      </c>
      <c r="S332" s="984">
        <f t="shared" si="258"/>
        <v>26</v>
      </c>
      <c r="T332" s="984">
        <f t="shared" si="258"/>
        <v>24</v>
      </c>
      <c r="U332" s="984">
        <f>S332+T332</f>
        <v>50</v>
      </c>
      <c r="V332" s="401" t="str">
        <f t="shared" si="247"/>
        <v>TRUE</v>
      </c>
      <c r="W332" s="401" t="str">
        <f t="shared" si="248"/>
        <v>TRUE</v>
      </c>
      <c r="X332" s="401" t="str">
        <f t="shared" si="249"/>
        <v>TRUE</v>
      </c>
      <c r="Z332" s="161">
        <f>Death!Y330</f>
        <v>26</v>
      </c>
      <c r="AA332" s="161">
        <f>Death!Z330</f>
        <v>24</v>
      </c>
      <c r="AB332" s="161">
        <f>Death!AA330</f>
        <v>50</v>
      </c>
    </row>
    <row r="333" spans="1:28" ht="15" customHeight="1">
      <c r="A333" s="675">
        <v>3</v>
      </c>
      <c r="B333" s="414">
        <v>120</v>
      </c>
      <c r="C333" s="379" t="s">
        <v>781</v>
      </c>
      <c r="D333" s="984">
        <v>7</v>
      </c>
      <c r="E333" s="984">
        <v>4</v>
      </c>
      <c r="F333" s="984">
        <f>D333+E333</f>
        <v>11</v>
      </c>
      <c r="G333" s="984">
        <v>158</v>
      </c>
      <c r="H333" s="984">
        <v>99</v>
      </c>
      <c r="I333" s="984">
        <f>G333+H333</f>
        <v>257</v>
      </c>
      <c r="J333" s="984"/>
      <c r="K333" s="984"/>
      <c r="L333" s="984">
        <f>J333+K333</f>
        <v>0</v>
      </c>
      <c r="M333" s="984"/>
      <c r="N333" s="984"/>
      <c r="O333" s="984">
        <f>M333+N333</f>
        <v>0</v>
      </c>
      <c r="P333" s="984">
        <v>421</v>
      </c>
      <c r="Q333" s="984">
        <v>280</v>
      </c>
      <c r="R333" s="984">
        <f>P333+Q333</f>
        <v>701</v>
      </c>
      <c r="S333" s="984">
        <f t="shared" si="258"/>
        <v>586</v>
      </c>
      <c r="T333" s="984">
        <f t="shared" si="258"/>
        <v>383</v>
      </c>
      <c r="U333" s="984">
        <f>S333+T333</f>
        <v>969</v>
      </c>
      <c r="V333" s="401" t="str">
        <f t="shared" si="247"/>
        <v>TRUE</v>
      </c>
      <c r="W333" s="401" t="str">
        <f t="shared" si="248"/>
        <v>TRUE</v>
      </c>
      <c r="X333" s="401" t="str">
        <f t="shared" si="249"/>
        <v>TRUE</v>
      </c>
      <c r="Z333" s="161">
        <f>Death!Y331</f>
        <v>586</v>
      </c>
      <c r="AA333" s="161">
        <f>Death!Z331</f>
        <v>383</v>
      </c>
      <c r="AB333" s="161">
        <f>Death!AA331</f>
        <v>969</v>
      </c>
    </row>
    <row r="334" spans="1:28" ht="15" customHeight="1">
      <c r="A334" s="675">
        <v>4</v>
      </c>
      <c r="B334" s="414">
        <v>121</v>
      </c>
      <c r="C334" s="379" t="s">
        <v>71</v>
      </c>
      <c r="D334" s="984">
        <v>15</v>
      </c>
      <c r="E334" s="984">
        <v>10</v>
      </c>
      <c r="F334" s="984">
        <f>D334+E334</f>
        <v>25</v>
      </c>
      <c r="G334" s="984">
        <v>10</v>
      </c>
      <c r="H334" s="984">
        <v>9</v>
      </c>
      <c r="I334" s="984">
        <f>G334+H334</f>
        <v>19</v>
      </c>
      <c r="J334" s="984"/>
      <c r="K334" s="984"/>
      <c r="L334" s="984">
        <f>J334+K334</f>
        <v>0</v>
      </c>
      <c r="M334" s="984"/>
      <c r="N334" s="984"/>
      <c r="O334" s="984">
        <f>M334+N334</f>
        <v>0</v>
      </c>
      <c r="P334" s="984">
        <v>341</v>
      </c>
      <c r="Q334" s="984">
        <v>220</v>
      </c>
      <c r="R334" s="984">
        <f>P334+Q334</f>
        <v>561</v>
      </c>
      <c r="S334" s="984">
        <f t="shared" si="258"/>
        <v>366</v>
      </c>
      <c r="T334" s="984">
        <f t="shared" si="258"/>
        <v>239</v>
      </c>
      <c r="U334" s="855">
        <f>S334+T334</f>
        <v>605</v>
      </c>
      <c r="V334" s="401" t="str">
        <f t="shared" si="247"/>
        <v>TRUE</v>
      </c>
      <c r="W334" s="401" t="str">
        <f t="shared" si="248"/>
        <v>TRUE</v>
      </c>
      <c r="X334" s="401" t="str">
        <f t="shared" si="249"/>
        <v>TRUE</v>
      </c>
      <c r="Z334" s="161">
        <f>Death!Y332</f>
        <v>366</v>
      </c>
      <c r="AA334" s="161">
        <f>Death!Z332</f>
        <v>239</v>
      </c>
      <c r="AB334" s="161">
        <f>Death!AA332</f>
        <v>605</v>
      </c>
    </row>
    <row r="335" spans="1:28" ht="15" customHeight="1">
      <c r="A335" s="675"/>
      <c r="B335" s="374"/>
      <c r="C335" s="419" t="s">
        <v>6</v>
      </c>
      <c r="D335" s="1031">
        <f>SUM(D331:D334)</f>
        <v>25</v>
      </c>
      <c r="E335" s="1031">
        <f t="shared" ref="E335:R335" si="259">SUM(E331:E334)</f>
        <v>16</v>
      </c>
      <c r="F335" s="1031">
        <f t="shared" si="259"/>
        <v>41</v>
      </c>
      <c r="G335" s="1031">
        <f t="shared" si="259"/>
        <v>168</v>
      </c>
      <c r="H335" s="1031">
        <f t="shared" si="259"/>
        <v>110</v>
      </c>
      <c r="I335" s="1031">
        <f t="shared" si="259"/>
        <v>278</v>
      </c>
      <c r="J335" s="1031">
        <f t="shared" si="259"/>
        <v>0</v>
      </c>
      <c r="K335" s="1031">
        <f t="shared" si="259"/>
        <v>0</v>
      </c>
      <c r="L335" s="1031">
        <f t="shared" si="259"/>
        <v>0</v>
      </c>
      <c r="M335" s="1031">
        <f t="shared" si="259"/>
        <v>0</v>
      </c>
      <c r="N335" s="1031">
        <f t="shared" si="259"/>
        <v>0</v>
      </c>
      <c r="O335" s="1031">
        <f t="shared" si="259"/>
        <v>0</v>
      </c>
      <c r="P335" s="1031">
        <f t="shared" si="259"/>
        <v>981</v>
      </c>
      <c r="Q335" s="1031">
        <f t="shared" si="259"/>
        <v>656</v>
      </c>
      <c r="R335" s="1031">
        <f t="shared" si="259"/>
        <v>1637</v>
      </c>
      <c r="S335" s="1031">
        <f>SUM(S331:S334)</f>
        <v>1174</v>
      </c>
      <c r="T335" s="1031">
        <f>SUM(T331:T334)</f>
        <v>782</v>
      </c>
      <c r="U335" s="1031">
        <f>SUM(U331:U334)</f>
        <v>1956</v>
      </c>
      <c r="V335" s="401" t="str">
        <f t="shared" si="247"/>
        <v>TRUE</v>
      </c>
      <c r="W335" s="401" t="str">
        <f t="shared" si="248"/>
        <v>TRUE</v>
      </c>
      <c r="X335" s="401" t="str">
        <f t="shared" si="249"/>
        <v>TRUE</v>
      </c>
      <c r="Z335" s="161">
        <f>Death!Y333</f>
        <v>1174</v>
      </c>
      <c r="AA335" s="161">
        <f>Death!Z333</f>
        <v>782</v>
      </c>
      <c r="AB335" s="161">
        <f>Death!AA333</f>
        <v>1956</v>
      </c>
    </row>
    <row r="336" spans="1:28" ht="15" customHeight="1">
      <c r="A336" s="675"/>
      <c r="B336" s="162" t="s">
        <v>72</v>
      </c>
      <c r="C336" s="249"/>
      <c r="D336" s="1049"/>
      <c r="E336" s="1049"/>
      <c r="F336" s="1049"/>
      <c r="G336" s="1049"/>
      <c r="H336" s="1049"/>
      <c r="I336" s="1049"/>
      <c r="J336" s="1049"/>
      <c r="K336" s="1049"/>
      <c r="L336" s="1049"/>
      <c r="M336" s="1049"/>
      <c r="N336" s="1049"/>
      <c r="O336" s="1049"/>
      <c r="P336" s="1049"/>
      <c r="Q336" s="1049"/>
      <c r="R336" s="1049"/>
      <c r="S336" s="1049"/>
      <c r="T336" s="1049"/>
      <c r="U336" s="1049"/>
      <c r="V336" s="401" t="str">
        <f t="shared" si="247"/>
        <v>TRUE</v>
      </c>
      <c r="W336" s="401" t="str">
        <f t="shared" si="248"/>
        <v>TRUE</v>
      </c>
      <c r="X336" s="401" t="str">
        <f t="shared" si="249"/>
        <v>TRUE</v>
      </c>
      <c r="Z336" s="161">
        <f>Death!Y334</f>
        <v>0</v>
      </c>
      <c r="AA336" s="161">
        <f>Death!Z334</f>
        <v>0</v>
      </c>
      <c r="AB336" s="161">
        <f>Death!AA334</f>
        <v>0</v>
      </c>
    </row>
    <row r="337" spans="1:28" ht="15" customHeight="1">
      <c r="A337" s="675">
        <v>1</v>
      </c>
      <c r="B337" s="414">
        <v>122</v>
      </c>
      <c r="C337" s="556" t="s">
        <v>72</v>
      </c>
      <c r="D337" s="984">
        <v>183</v>
      </c>
      <c r="E337" s="984">
        <v>89</v>
      </c>
      <c r="F337" s="984">
        <f>D337+E337</f>
        <v>272</v>
      </c>
      <c r="G337" s="984">
        <v>33</v>
      </c>
      <c r="H337" s="984">
        <v>19</v>
      </c>
      <c r="I337" s="984">
        <f>G337+H337</f>
        <v>52</v>
      </c>
      <c r="J337" s="984"/>
      <c r="K337" s="984"/>
      <c r="L337" s="984">
        <f>J337+K337</f>
        <v>0</v>
      </c>
      <c r="M337" s="984"/>
      <c r="N337" s="984"/>
      <c r="O337" s="984">
        <f>M337+N337</f>
        <v>0</v>
      </c>
      <c r="P337" s="1050">
        <v>570</v>
      </c>
      <c r="Q337" s="1050">
        <v>366</v>
      </c>
      <c r="R337" s="984">
        <f>P337+Q337</f>
        <v>936</v>
      </c>
      <c r="S337" s="984">
        <f t="shared" ref="S337:T339" si="260">D337+G337+J337+M337+P337</f>
        <v>786</v>
      </c>
      <c r="T337" s="984">
        <f t="shared" si="260"/>
        <v>474</v>
      </c>
      <c r="U337" s="984">
        <f>S337+T337</f>
        <v>1260</v>
      </c>
      <c r="V337" s="401" t="str">
        <f t="shared" si="247"/>
        <v>TRUE</v>
      </c>
      <c r="W337" s="401" t="str">
        <f t="shared" si="248"/>
        <v>TRUE</v>
      </c>
      <c r="X337" s="401" t="str">
        <f t="shared" si="249"/>
        <v>TRUE</v>
      </c>
      <c r="Z337" s="161">
        <f>Death!Y335</f>
        <v>786</v>
      </c>
      <c r="AA337" s="161">
        <f>Death!Z335</f>
        <v>474</v>
      </c>
      <c r="AB337" s="161">
        <f>Death!AA335</f>
        <v>1260</v>
      </c>
    </row>
    <row r="338" spans="1:28" ht="15" customHeight="1">
      <c r="A338" s="675">
        <v>2</v>
      </c>
      <c r="B338" s="414">
        <v>123</v>
      </c>
      <c r="C338" s="556" t="s">
        <v>73</v>
      </c>
      <c r="D338" s="984">
        <v>0</v>
      </c>
      <c r="E338" s="984">
        <v>0</v>
      </c>
      <c r="F338" s="984">
        <f>D338+E338</f>
        <v>0</v>
      </c>
      <c r="G338" s="984">
        <v>0</v>
      </c>
      <c r="H338" s="984">
        <v>2</v>
      </c>
      <c r="I338" s="984">
        <f>G338+H338</f>
        <v>2</v>
      </c>
      <c r="J338" s="984"/>
      <c r="K338" s="984"/>
      <c r="L338" s="984">
        <f>J338+K338</f>
        <v>0</v>
      </c>
      <c r="M338" s="984"/>
      <c r="N338" s="984"/>
      <c r="O338" s="984">
        <f>M338+N338</f>
        <v>0</v>
      </c>
      <c r="P338" s="1050">
        <v>135</v>
      </c>
      <c r="Q338" s="1050">
        <v>98</v>
      </c>
      <c r="R338" s="984">
        <f>P338+Q338</f>
        <v>233</v>
      </c>
      <c r="S338" s="984">
        <f t="shared" si="260"/>
        <v>135</v>
      </c>
      <c r="T338" s="984">
        <f t="shared" si="260"/>
        <v>100</v>
      </c>
      <c r="U338" s="984">
        <f>S338+T338</f>
        <v>235</v>
      </c>
      <c r="V338" s="401" t="str">
        <f t="shared" si="247"/>
        <v>TRUE</v>
      </c>
      <c r="W338" s="401" t="str">
        <f t="shared" si="248"/>
        <v>TRUE</v>
      </c>
      <c r="X338" s="401" t="str">
        <f t="shared" si="249"/>
        <v>TRUE</v>
      </c>
      <c r="Z338" s="161">
        <f>Death!Y336</f>
        <v>135</v>
      </c>
      <c r="AA338" s="161">
        <f>Death!Z336</f>
        <v>100</v>
      </c>
      <c r="AB338" s="161">
        <f>Death!AA336</f>
        <v>235</v>
      </c>
    </row>
    <row r="339" spans="1:28" ht="15" customHeight="1">
      <c r="A339" s="675">
        <v>3</v>
      </c>
      <c r="B339" s="414">
        <v>124</v>
      </c>
      <c r="C339" s="556" t="s">
        <v>780</v>
      </c>
      <c r="D339" s="984">
        <v>0</v>
      </c>
      <c r="E339" s="984">
        <v>0</v>
      </c>
      <c r="F339" s="984">
        <f>D339+E339</f>
        <v>0</v>
      </c>
      <c r="G339" s="984">
        <v>0</v>
      </c>
      <c r="H339" s="984">
        <v>0</v>
      </c>
      <c r="I339" s="984">
        <f>G339+H339</f>
        <v>0</v>
      </c>
      <c r="J339" s="984"/>
      <c r="K339" s="984"/>
      <c r="L339" s="984">
        <f>J339+K339</f>
        <v>0</v>
      </c>
      <c r="M339" s="984"/>
      <c r="N339" s="984"/>
      <c r="O339" s="984">
        <f>M339+N339</f>
        <v>0</v>
      </c>
      <c r="P339" s="1050">
        <v>21</v>
      </c>
      <c r="Q339" s="1050">
        <v>12</v>
      </c>
      <c r="R339" s="984">
        <f>P339+Q339</f>
        <v>33</v>
      </c>
      <c r="S339" s="984">
        <f t="shared" si="260"/>
        <v>21</v>
      </c>
      <c r="T339" s="984">
        <f t="shared" si="260"/>
        <v>12</v>
      </c>
      <c r="U339" s="984">
        <f>S339+T339</f>
        <v>33</v>
      </c>
      <c r="V339" s="401" t="str">
        <f t="shared" si="247"/>
        <v>TRUE</v>
      </c>
      <c r="W339" s="401" t="str">
        <f t="shared" si="248"/>
        <v>TRUE</v>
      </c>
      <c r="X339" s="401" t="str">
        <f t="shared" si="249"/>
        <v>TRUE</v>
      </c>
      <c r="Z339" s="161">
        <f>Death!Y337</f>
        <v>21</v>
      </c>
      <c r="AA339" s="161">
        <f>Death!Z337</f>
        <v>12</v>
      </c>
      <c r="AB339" s="161">
        <f>Death!AA337</f>
        <v>33</v>
      </c>
    </row>
    <row r="340" spans="1:28" ht="15" customHeight="1">
      <c r="A340" s="675"/>
      <c r="B340" s="374"/>
      <c r="C340" s="419" t="s">
        <v>6</v>
      </c>
      <c r="D340" s="1031">
        <f>SUM(D337:D339)</f>
        <v>183</v>
      </c>
      <c r="E340" s="1031">
        <f t="shared" ref="E340:U340" si="261">SUM(E337:E339)</f>
        <v>89</v>
      </c>
      <c r="F340" s="1031">
        <f t="shared" si="261"/>
        <v>272</v>
      </c>
      <c r="G340" s="1031">
        <f t="shared" si="261"/>
        <v>33</v>
      </c>
      <c r="H340" s="1031">
        <f t="shared" si="261"/>
        <v>21</v>
      </c>
      <c r="I340" s="1031">
        <f t="shared" si="261"/>
        <v>54</v>
      </c>
      <c r="J340" s="1031">
        <f t="shared" si="261"/>
        <v>0</v>
      </c>
      <c r="K340" s="1031">
        <f t="shared" si="261"/>
        <v>0</v>
      </c>
      <c r="L340" s="1031">
        <f t="shared" si="261"/>
        <v>0</v>
      </c>
      <c r="M340" s="1031">
        <f t="shared" si="261"/>
        <v>0</v>
      </c>
      <c r="N340" s="1031">
        <f t="shared" si="261"/>
        <v>0</v>
      </c>
      <c r="O340" s="1031">
        <f t="shared" si="261"/>
        <v>0</v>
      </c>
      <c r="P340" s="1031">
        <f t="shared" si="261"/>
        <v>726</v>
      </c>
      <c r="Q340" s="1031">
        <f t="shared" si="261"/>
        <v>476</v>
      </c>
      <c r="R340" s="1031">
        <f t="shared" si="261"/>
        <v>1202</v>
      </c>
      <c r="S340" s="1031">
        <f t="shared" si="261"/>
        <v>942</v>
      </c>
      <c r="T340" s="1031">
        <f t="shared" si="261"/>
        <v>586</v>
      </c>
      <c r="U340" s="1031">
        <f t="shared" si="261"/>
        <v>1528</v>
      </c>
      <c r="V340" s="401" t="str">
        <f t="shared" si="247"/>
        <v>TRUE</v>
      </c>
      <c r="W340" s="401" t="str">
        <f t="shared" si="248"/>
        <v>TRUE</v>
      </c>
      <c r="X340" s="401" t="str">
        <f t="shared" si="249"/>
        <v>TRUE</v>
      </c>
      <c r="Z340" s="161">
        <f>Death!Y338</f>
        <v>942</v>
      </c>
      <c r="AA340" s="161">
        <f>Death!Z338</f>
        <v>586</v>
      </c>
      <c r="AB340" s="161">
        <f>Death!AA338</f>
        <v>1528</v>
      </c>
    </row>
    <row r="341" spans="1:28" ht="15" customHeight="1">
      <c r="A341" s="675"/>
      <c r="B341" s="162" t="s">
        <v>74</v>
      </c>
      <c r="C341" s="249"/>
      <c r="D341" s="1049"/>
      <c r="E341" s="1049"/>
      <c r="F341" s="1049"/>
      <c r="G341" s="1049"/>
      <c r="H341" s="1049"/>
      <c r="I341" s="1049"/>
      <c r="J341" s="1049"/>
      <c r="K341" s="1049"/>
      <c r="L341" s="1049"/>
      <c r="M341" s="1049"/>
      <c r="N341" s="1049"/>
      <c r="O341" s="1049"/>
      <c r="P341" s="1049"/>
      <c r="Q341" s="1049"/>
      <c r="R341" s="1049"/>
      <c r="S341" s="1049"/>
      <c r="T341" s="1049"/>
      <c r="U341" s="1049"/>
      <c r="V341" s="401" t="str">
        <f t="shared" si="247"/>
        <v>TRUE</v>
      </c>
      <c r="W341" s="401" t="str">
        <f t="shared" si="248"/>
        <v>TRUE</v>
      </c>
      <c r="X341" s="401" t="str">
        <f t="shared" si="249"/>
        <v>TRUE</v>
      </c>
      <c r="Z341" s="161">
        <f>Death!Y339</f>
        <v>0</v>
      </c>
      <c r="AA341" s="161">
        <f>Death!Z339</f>
        <v>0</v>
      </c>
      <c r="AB341" s="161">
        <f>Death!AA339</f>
        <v>0</v>
      </c>
    </row>
    <row r="342" spans="1:28" ht="15" customHeight="1">
      <c r="A342" s="675">
        <v>1</v>
      </c>
      <c r="B342" s="414">
        <v>125</v>
      </c>
      <c r="C342" s="595" t="s">
        <v>74</v>
      </c>
      <c r="D342" s="984">
        <v>2402</v>
      </c>
      <c r="E342" s="984">
        <v>1351</v>
      </c>
      <c r="F342" s="984">
        <f>D342+E342</f>
        <v>3753</v>
      </c>
      <c r="G342" s="984">
        <v>1033</v>
      </c>
      <c r="H342" s="984">
        <v>694</v>
      </c>
      <c r="I342" s="984">
        <f>G342+H342</f>
        <v>1727</v>
      </c>
      <c r="J342" s="984"/>
      <c r="K342" s="984"/>
      <c r="L342" s="984">
        <f>J342+K342</f>
        <v>0</v>
      </c>
      <c r="M342" s="984"/>
      <c r="N342" s="984"/>
      <c r="O342" s="984">
        <f>M342+N342</f>
        <v>0</v>
      </c>
      <c r="P342" s="984">
        <v>1075</v>
      </c>
      <c r="Q342" s="984">
        <v>827</v>
      </c>
      <c r="R342" s="984">
        <f>P342+Q342</f>
        <v>1902</v>
      </c>
      <c r="S342" s="984">
        <f t="shared" ref="S342:S350" si="262">D342+G342+J342+M342+P342</f>
        <v>4510</v>
      </c>
      <c r="T342" s="984">
        <f t="shared" ref="T342:T350" si="263">E342+H342+K342+N342+Q342</f>
        <v>2872</v>
      </c>
      <c r="U342" s="984">
        <f t="shared" ref="U342:U350" si="264">F342+I342+L342+O342+R342</f>
        <v>7382</v>
      </c>
      <c r="V342" s="401" t="str">
        <f t="shared" si="247"/>
        <v>TRUE</v>
      </c>
      <c r="W342" s="401" t="str">
        <f t="shared" si="248"/>
        <v>TRUE</v>
      </c>
      <c r="X342" s="401" t="str">
        <f t="shared" si="249"/>
        <v>TRUE</v>
      </c>
      <c r="Z342" s="161">
        <f>Death!Y340</f>
        <v>4510</v>
      </c>
      <c r="AA342" s="161">
        <f>Death!Z340</f>
        <v>2872</v>
      </c>
      <c r="AB342" s="161">
        <f>Death!AA340</f>
        <v>7382</v>
      </c>
    </row>
    <row r="343" spans="1:28" ht="15" customHeight="1">
      <c r="A343" s="675">
        <v>2</v>
      </c>
      <c r="B343" s="414">
        <v>126</v>
      </c>
      <c r="C343" s="595" t="s">
        <v>77</v>
      </c>
      <c r="D343" s="984">
        <v>39</v>
      </c>
      <c r="E343" s="984">
        <v>25</v>
      </c>
      <c r="F343" s="984">
        <f t="shared" ref="F343:F350" si="265">D343+E343</f>
        <v>64</v>
      </c>
      <c r="G343" s="984">
        <v>321</v>
      </c>
      <c r="H343" s="984">
        <v>241</v>
      </c>
      <c r="I343" s="984">
        <f t="shared" ref="I343:I350" si="266">G343+H343</f>
        <v>562</v>
      </c>
      <c r="J343" s="984"/>
      <c r="K343" s="984"/>
      <c r="L343" s="984">
        <f t="shared" ref="L343:L350" si="267">J343+K343</f>
        <v>0</v>
      </c>
      <c r="M343" s="984"/>
      <c r="N343" s="984"/>
      <c r="O343" s="984">
        <f t="shared" ref="O343:O350" si="268">M343+N343</f>
        <v>0</v>
      </c>
      <c r="P343" s="984">
        <v>75</v>
      </c>
      <c r="Q343" s="984">
        <v>76</v>
      </c>
      <c r="R343" s="984">
        <f t="shared" ref="R343:R350" si="269">P343+Q343</f>
        <v>151</v>
      </c>
      <c r="S343" s="984">
        <f t="shared" si="262"/>
        <v>435</v>
      </c>
      <c r="T343" s="984">
        <f t="shared" si="263"/>
        <v>342</v>
      </c>
      <c r="U343" s="984">
        <f t="shared" si="264"/>
        <v>777</v>
      </c>
      <c r="V343" s="401" t="str">
        <f t="shared" si="247"/>
        <v>TRUE</v>
      </c>
      <c r="W343" s="401" t="str">
        <f t="shared" si="248"/>
        <v>TRUE</v>
      </c>
      <c r="X343" s="401" t="str">
        <f t="shared" si="249"/>
        <v>TRUE</v>
      </c>
      <c r="Z343" s="161">
        <f>Death!Y341</f>
        <v>435</v>
      </c>
      <c r="AA343" s="161">
        <f>Death!Z341</f>
        <v>342</v>
      </c>
      <c r="AB343" s="161">
        <f>Death!AA341</f>
        <v>777</v>
      </c>
    </row>
    <row r="344" spans="1:28" ht="15" customHeight="1">
      <c r="A344" s="675">
        <v>3</v>
      </c>
      <c r="B344" s="414">
        <v>127</v>
      </c>
      <c r="C344" s="595" t="s">
        <v>75</v>
      </c>
      <c r="D344" s="984">
        <v>61</v>
      </c>
      <c r="E344" s="984">
        <v>31</v>
      </c>
      <c r="F344" s="984">
        <f t="shared" si="265"/>
        <v>92</v>
      </c>
      <c r="G344" s="984">
        <v>12</v>
      </c>
      <c r="H344" s="984">
        <v>16</v>
      </c>
      <c r="I344" s="984">
        <f t="shared" si="266"/>
        <v>28</v>
      </c>
      <c r="J344" s="984"/>
      <c r="K344" s="984"/>
      <c r="L344" s="984">
        <f t="shared" si="267"/>
        <v>0</v>
      </c>
      <c r="M344" s="984"/>
      <c r="N344" s="984"/>
      <c r="O344" s="984">
        <f t="shared" si="268"/>
        <v>0</v>
      </c>
      <c r="P344" s="984">
        <v>261</v>
      </c>
      <c r="Q344" s="984">
        <v>154</v>
      </c>
      <c r="R344" s="984">
        <f t="shared" si="269"/>
        <v>415</v>
      </c>
      <c r="S344" s="984">
        <f t="shared" si="262"/>
        <v>334</v>
      </c>
      <c r="T344" s="984">
        <f t="shared" si="263"/>
        <v>201</v>
      </c>
      <c r="U344" s="984">
        <f t="shared" si="264"/>
        <v>535</v>
      </c>
      <c r="V344" s="401" t="str">
        <f t="shared" si="247"/>
        <v>TRUE</v>
      </c>
      <c r="W344" s="401" t="str">
        <f t="shared" si="248"/>
        <v>TRUE</v>
      </c>
      <c r="X344" s="401" t="str">
        <f t="shared" si="249"/>
        <v>TRUE</v>
      </c>
      <c r="Z344" s="161">
        <f>Death!Y342</f>
        <v>334</v>
      </c>
      <c r="AA344" s="161">
        <f>Death!Z342</f>
        <v>201</v>
      </c>
      <c r="AB344" s="161">
        <f>Death!AA342</f>
        <v>535</v>
      </c>
    </row>
    <row r="345" spans="1:28" ht="15" customHeight="1">
      <c r="A345" s="675">
        <v>4</v>
      </c>
      <c r="B345" s="414">
        <v>128</v>
      </c>
      <c r="C345" s="595" t="s">
        <v>78</v>
      </c>
      <c r="D345" s="984">
        <v>11</v>
      </c>
      <c r="E345" s="984">
        <v>1</v>
      </c>
      <c r="F345" s="984">
        <f t="shared" si="265"/>
        <v>12</v>
      </c>
      <c r="G345" s="984">
        <v>16</v>
      </c>
      <c r="H345" s="984">
        <v>10</v>
      </c>
      <c r="I345" s="984">
        <f t="shared" si="266"/>
        <v>26</v>
      </c>
      <c r="J345" s="984"/>
      <c r="K345" s="984"/>
      <c r="L345" s="984">
        <f t="shared" si="267"/>
        <v>0</v>
      </c>
      <c r="M345" s="984"/>
      <c r="N345" s="984"/>
      <c r="O345" s="984">
        <f t="shared" si="268"/>
        <v>0</v>
      </c>
      <c r="P345" s="984">
        <v>231</v>
      </c>
      <c r="Q345" s="984">
        <v>128</v>
      </c>
      <c r="R345" s="984">
        <f t="shared" si="269"/>
        <v>359</v>
      </c>
      <c r="S345" s="984">
        <f t="shared" si="262"/>
        <v>258</v>
      </c>
      <c r="T345" s="984">
        <f t="shared" si="263"/>
        <v>139</v>
      </c>
      <c r="U345" s="984">
        <f t="shared" si="264"/>
        <v>397</v>
      </c>
      <c r="V345" s="401" t="str">
        <f t="shared" si="247"/>
        <v>TRUE</v>
      </c>
      <c r="W345" s="401" t="str">
        <f t="shared" si="248"/>
        <v>TRUE</v>
      </c>
      <c r="X345" s="401" t="str">
        <f t="shared" si="249"/>
        <v>TRUE</v>
      </c>
      <c r="Z345" s="161">
        <f>Death!Y343</f>
        <v>258</v>
      </c>
      <c r="AA345" s="161">
        <f>Death!Z343</f>
        <v>139</v>
      </c>
      <c r="AB345" s="161">
        <f>Death!AA343</f>
        <v>397</v>
      </c>
    </row>
    <row r="346" spans="1:28" ht="15" customHeight="1">
      <c r="A346" s="675">
        <v>5</v>
      </c>
      <c r="B346" s="414">
        <v>129</v>
      </c>
      <c r="C346" s="595" t="s">
        <v>76</v>
      </c>
      <c r="D346" s="984">
        <v>2</v>
      </c>
      <c r="E346" s="984">
        <v>0</v>
      </c>
      <c r="F346" s="984">
        <f t="shared" si="265"/>
        <v>2</v>
      </c>
      <c r="G346" s="984">
        <v>9</v>
      </c>
      <c r="H346" s="984">
        <v>3</v>
      </c>
      <c r="I346" s="984">
        <f t="shared" si="266"/>
        <v>12</v>
      </c>
      <c r="J346" s="984"/>
      <c r="K346" s="984"/>
      <c r="L346" s="984">
        <f t="shared" si="267"/>
        <v>0</v>
      </c>
      <c r="M346" s="984"/>
      <c r="N346" s="984"/>
      <c r="O346" s="984">
        <f t="shared" si="268"/>
        <v>0</v>
      </c>
      <c r="P346" s="984">
        <v>83</v>
      </c>
      <c r="Q346" s="984">
        <v>52</v>
      </c>
      <c r="R346" s="984">
        <f t="shared" si="269"/>
        <v>135</v>
      </c>
      <c r="S346" s="984">
        <f t="shared" si="262"/>
        <v>94</v>
      </c>
      <c r="T346" s="984">
        <f t="shared" si="263"/>
        <v>55</v>
      </c>
      <c r="U346" s="984">
        <f t="shared" si="264"/>
        <v>149</v>
      </c>
      <c r="V346" s="401" t="str">
        <f t="shared" si="247"/>
        <v>TRUE</v>
      </c>
      <c r="W346" s="401" t="str">
        <f t="shared" si="248"/>
        <v>TRUE</v>
      </c>
      <c r="X346" s="401" t="str">
        <f t="shared" si="249"/>
        <v>TRUE</v>
      </c>
      <c r="Z346" s="161">
        <f>Death!Y344</f>
        <v>94</v>
      </c>
      <c r="AA346" s="161">
        <f>Death!Z344</f>
        <v>55</v>
      </c>
      <c r="AB346" s="161">
        <f>Death!AA344</f>
        <v>149</v>
      </c>
    </row>
    <row r="347" spans="1:28" ht="15" customHeight="1">
      <c r="A347" s="675">
        <v>6</v>
      </c>
      <c r="B347" s="414">
        <v>130</v>
      </c>
      <c r="C347" s="595" t="s">
        <v>788</v>
      </c>
      <c r="D347" s="984">
        <v>0</v>
      </c>
      <c r="E347" s="984">
        <v>0</v>
      </c>
      <c r="F347" s="984">
        <f t="shared" si="265"/>
        <v>0</v>
      </c>
      <c r="G347" s="984">
        <v>3</v>
      </c>
      <c r="H347" s="984">
        <v>3</v>
      </c>
      <c r="I347" s="984">
        <f t="shared" si="266"/>
        <v>6</v>
      </c>
      <c r="J347" s="984"/>
      <c r="K347" s="984"/>
      <c r="L347" s="984">
        <f t="shared" si="267"/>
        <v>0</v>
      </c>
      <c r="M347" s="984"/>
      <c r="N347" s="984"/>
      <c r="O347" s="984">
        <f t="shared" si="268"/>
        <v>0</v>
      </c>
      <c r="P347" s="984">
        <v>74</v>
      </c>
      <c r="Q347" s="984">
        <v>62</v>
      </c>
      <c r="R347" s="984">
        <f t="shared" si="269"/>
        <v>136</v>
      </c>
      <c r="S347" s="984">
        <f t="shared" si="262"/>
        <v>77</v>
      </c>
      <c r="T347" s="984">
        <f t="shared" si="263"/>
        <v>65</v>
      </c>
      <c r="U347" s="984">
        <f t="shared" si="264"/>
        <v>142</v>
      </c>
      <c r="V347" s="401" t="str">
        <f t="shared" si="247"/>
        <v>TRUE</v>
      </c>
      <c r="W347" s="401" t="str">
        <f t="shared" si="248"/>
        <v>TRUE</v>
      </c>
      <c r="X347" s="401" t="str">
        <f t="shared" si="249"/>
        <v>TRUE</v>
      </c>
      <c r="Z347" s="161">
        <f>Death!Y345</f>
        <v>77</v>
      </c>
      <c r="AA347" s="161">
        <f>Death!Z345</f>
        <v>65</v>
      </c>
      <c r="AB347" s="161">
        <f>Death!AA345</f>
        <v>142</v>
      </c>
    </row>
    <row r="348" spans="1:28" ht="15" customHeight="1">
      <c r="A348" s="675">
        <v>7</v>
      </c>
      <c r="B348" s="414">
        <v>131</v>
      </c>
      <c r="C348" s="595" t="s">
        <v>699</v>
      </c>
      <c r="D348" s="984">
        <v>0</v>
      </c>
      <c r="E348" s="984">
        <v>0</v>
      </c>
      <c r="F348" s="984">
        <f t="shared" si="265"/>
        <v>0</v>
      </c>
      <c r="G348" s="984">
        <v>0</v>
      </c>
      <c r="H348" s="984">
        <v>0</v>
      </c>
      <c r="I348" s="984">
        <f t="shared" si="266"/>
        <v>0</v>
      </c>
      <c r="J348" s="984"/>
      <c r="K348" s="984"/>
      <c r="L348" s="984">
        <f t="shared" si="267"/>
        <v>0</v>
      </c>
      <c r="M348" s="984"/>
      <c r="N348" s="984"/>
      <c r="O348" s="984">
        <f t="shared" si="268"/>
        <v>0</v>
      </c>
      <c r="P348" s="984">
        <v>34</v>
      </c>
      <c r="Q348" s="984">
        <v>26</v>
      </c>
      <c r="R348" s="984">
        <f t="shared" si="269"/>
        <v>60</v>
      </c>
      <c r="S348" s="984">
        <f t="shared" si="262"/>
        <v>34</v>
      </c>
      <c r="T348" s="984">
        <f t="shared" si="263"/>
        <v>26</v>
      </c>
      <c r="U348" s="984">
        <f t="shared" si="264"/>
        <v>60</v>
      </c>
      <c r="V348" s="401" t="str">
        <f t="shared" si="247"/>
        <v>TRUE</v>
      </c>
      <c r="W348" s="401" t="str">
        <f t="shared" si="248"/>
        <v>TRUE</v>
      </c>
      <c r="X348" s="401" t="str">
        <f t="shared" si="249"/>
        <v>TRUE</v>
      </c>
      <c r="Z348" s="161">
        <f>Death!Y346</f>
        <v>34</v>
      </c>
      <c r="AA348" s="161">
        <f>Death!Z346</f>
        <v>26</v>
      </c>
      <c r="AB348" s="161">
        <f>Death!AA346</f>
        <v>60</v>
      </c>
    </row>
    <row r="349" spans="1:28" ht="15" customHeight="1">
      <c r="A349" s="675">
        <v>8</v>
      </c>
      <c r="B349" s="414">
        <v>132</v>
      </c>
      <c r="C349" s="595" t="s">
        <v>700</v>
      </c>
      <c r="D349" s="984">
        <v>6</v>
      </c>
      <c r="E349" s="984">
        <v>1</v>
      </c>
      <c r="F349" s="984">
        <f t="shared" si="265"/>
        <v>7</v>
      </c>
      <c r="G349" s="984">
        <v>0</v>
      </c>
      <c r="H349" s="984">
        <v>0</v>
      </c>
      <c r="I349" s="984">
        <f t="shared" si="266"/>
        <v>0</v>
      </c>
      <c r="J349" s="984"/>
      <c r="K349" s="984"/>
      <c r="L349" s="984">
        <f t="shared" si="267"/>
        <v>0</v>
      </c>
      <c r="M349" s="984"/>
      <c r="N349" s="984"/>
      <c r="O349" s="984">
        <f t="shared" si="268"/>
        <v>0</v>
      </c>
      <c r="P349" s="984">
        <v>21</v>
      </c>
      <c r="Q349" s="984">
        <v>23</v>
      </c>
      <c r="R349" s="984">
        <f t="shared" si="269"/>
        <v>44</v>
      </c>
      <c r="S349" s="984">
        <f t="shared" si="262"/>
        <v>27</v>
      </c>
      <c r="T349" s="984">
        <f t="shared" si="263"/>
        <v>24</v>
      </c>
      <c r="U349" s="984">
        <f t="shared" si="264"/>
        <v>51</v>
      </c>
      <c r="V349" s="401" t="str">
        <f t="shared" si="247"/>
        <v>TRUE</v>
      </c>
      <c r="W349" s="401" t="str">
        <f t="shared" si="248"/>
        <v>TRUE</v>
      </c>
      <c r="X349" s="401" t="str">
        <f t="shared" si="249"/>
        <v>TRUE</v>
      </c>
      <c r="Z349" s="161">
        <f>Death!Y347</f>
        <v>27</v>
      </c>
      <c r="AA349" s="161">
        <f>Death!Z347</f>
        <v>24</v>
      </c>
      <c r="AB349" s="161">
        <f>Death!AA347</f>
        <v>51</v>
      </c>
    </row>
    <row r="350" spans="1:28" ht="15" customHeight="1">
      <c r="A350" s="675">
        <v>9</v>
      </c>
      <c r="B350" s="414">
        <v>133</v>
      </c>
      <c r="C350" s="137" t="s">
        <v>789</v>
      </c>
      <c r="D350" s="984">
        <v>0</v>
      </c>
      <c r="E350" s="984">
        <v>0</v>
      </c>
      <c r="F350" s="984">
        <f t="shared" si="265"/>
        <v>0</v>
      </c>
      <c r="G350" s="984">
        <v>0</v>
      </c>
      <c r="H350" s="984">
        <v>0</v>
      </c>
      <c r="I350" s="984">
        <f t="shared" si="266"/>
        <v>0</v>
      </c>
      <c r="J350" s="984"/>
      <c r="K350" s="984"/>
      <c r="L350" s="984">
        <f t="shared" si="267"/>
        <v>0</v>
      </c>
      <c r="M350" s="984"/>
      <c r="N350" s="984"/>
      <c r="O350" s="984">
        <f t="shared" si="268"/>
        <v>0</v>
      </c>
      <c r="P350" s="984">
        <v>32</v>
      </c>
      <c r="Q350" s="984">
        <v>17</v>
      </c>
      <c r="R350" s="984">
        <f t="shared" si="269"/>
        <v>49</v>
      </c>
      <c r="S350" s="984">
        <f t="shared" si="262"/>
        <v>32</v>
      </c>
      <c r="T350" s="984">
        <f t="shared" si="263"/>
        <v>17</v>
      </c>
      <c r="U350" s="984">
        <f t="shared" si="264"/>
        <v>49</v>
      </c>
      <c r="V350" s="401" t="str">
        <f t="shared" si="247"/>
        <v>TRUE</v>
      </c>
      <c r="W350" s="401" t="str">
        <f t="shared" si="248"/>
        <v>TRUE</v>
      </c>
      <c r="X350" s="401" t="str">
        <f t="shared" si="249"/>
        <v>TRUE</v>
      </c>
      <c r="Z350" s="161">
        <f>Death!Y348</f>
        <v>32</v>
      </c>
      <c r="AA350" s="161">
        <f>Death!Z348</f>
        <v>17</v>
      </c>
      <c r="AB350" s="161">
        <f>Death!AA348</f>
        <v>49</v>
      </c>
    </row>
    <row r="351" spans="1:28" ht="15" customHeight="1">
      <c r="A351" s="675"/>
      <c r="B351" s="374"/>
      <c r="C351" s="419" t="s">
        <v>6</v>
      </c>
      <c r="D351" s="1031">
        <f>SUM(D342:D350)</f>
        <v>2521</v>
      </c>
      <c r="E351" s="1031">
        <f t="shared" ref="E351:U351" si="270">SUM(E342:E350)</f>
        <v>1409</v>
      </c>
      <c r="F351" s="1031">
        <f t="shared" si="270"/>
        <v>3930</v>
      </c>
      <c r="G351" s="1031">
        <f t="shared" si="270"/>
        <v>1394</v>
      </c>
      <c r="H351" s="1031">
        <f t="shared" si="270"/>
        <v>967</v>
      </c>
      <c r="I351" s="1031">
        <f t="shared" si="270"/>
        <v>2361</v>
      </c>
      <c r="J351" s="1031">
        <f t="shared" si="270"/>
        <v>0</v>
      </c>
      <c r="K351" s="1031">
        <f t="shared" si="270"/>
        <v>0</v>
      </c>
      <c r="L351" s="1031">
        <f t="shared" si="270"/>
        <v>0</v>
      </c>
      <c r="M351" s="1031">
        <f t="shared" si="270"/>
        <v>0</v>
      </c>
      <c r="N351" s="1031">
        <f t="shared" si="270"/>
        <v>0</v>
      </c>
      <c r="O351" s="1031">
        <f t="shared" si="270"/>
        <v>0</v>
      </c>
      <c r="P351" s="1031">
        <f t="shared" si="270"/>
        <v>1886</v>
      </c>
      <c r="Q351" s="1031">
        <f t="shared" si="270"/>
        <v>1365</v>
      </c>
      <c r="R351" s="1031">
        <f t="shared" si="270"/>
        <v>3251</v>
      </c>
      <c r="S351" s="1031">
        <f t="shared" si="270"/>
        <v>5801</v>
      </c>
      <c r="T351" s="1031">
        <f t="shared" si="270"/>
        <v>3741</v>
      </c>
      <c r="U351" s="1031">
        <f t="shared" si="270"/>
        <v>9542</v>
      </c>
      <c r="V351" s="401" t="str">
        <f t="shared" si="247"/>
        <v>TRUE</v>
      </c>
      <c r="W351" s="401" t="str">
        <f t="shared" si="248"/>
        <v>TRUE</v>
      </c>
      <c r="X351" s="401" t="str">
        <f t="shared" si="249"/>
        <v>TRUE</v>
      </c>
      <c r="Z351" s="161">
        <f>Death!Y349</f>
        <v>5801</v>
      </c>
      <c r="AA351" s="161">
        <f>Death!Z349</f>
        <v>3741</v>
      </c>
      <c r="AB351" s="161">
        <f>Death!AA349</f>
        <v>9542</v>
      </c>
    </row>
    <row r="352" spans="1:28" ht="15" customHeight="1">
      <c r="A352" s="675"/>
      <c r="B352" s="162" t="s">
        <v>160</v>
      </c>
      <c r="C352" s="249"/>
      <c r="D352" s="1049"/>
      <c r="E352" s="1049"/>
      <c r="F352" s="1049"/>
      <c r="G352" s="1049"/>
      <c r="H352" s="1049"/>
      <c r="I352" s="1049"/>
      <c r="J352" s="1049"/>
      <c r="K352" s="1049"/>
      <c r="L352" s="1049"/>
      <c r="M352" s="1049"/>
      <c r="N352" s="1049"/>
      <c r="O352" s="1049"/>
      <c r="P352" s="1049"/>
      <c r="Q352" s="1049"/>
      <c r="R352" s="1049"/>
      <c r="S352" s="1049"/>
      <c r="T352" s="1049"/>
      <c r="U352" s="1049"/>
      <c r="V352" s="401" t="str">
        <f t="shared" si="247"/>
        <v>TRUE</v>
      </c>
      <c r="W352" s="401" t="str">
        <f t="shared" si="248"/>
        <v>TRUE</v>
      </c>
      <c r="X352" s="401" t="str">
        <f t="shared" si="249"/>
        <v>TRUE</v>
      </c>
      <c r="Z352" s="161">
        <f>Death!Y350</f>
        <v>0</v>
      </c>
      <c r="AA352" s="161">
        <f>Death!Z350</f>
        <v>0</v>
      </c>
      <c r="AB352" s="161">
        <f>Death!AA350</f>
        <v>0</v>
      </c>
    </row>
    <row r="353" spans="1:28" ht="15" customHeight="1">
      <c r="A353" s="675">
        <v>1</v>
      </c>
      <c r="B353" s="414">
        <v>134</v>
      </c>
      <c r="C353" s="420" t="s">
        <v>306</v>
      </c>
      <c r="D353" s="984">
        <v>65</v>
      </c>
      <c r="E353" s="984">
        <v>39</v>
      </c>
      <c r="F353" s="984">
        <f t="shared" ref="F353:F358" si="271">D353+E353</f>
        <v>104</v>
      </c>
      <c r="G353" s="984">
        <v>107</v>
      </c>
      <c r="H353" s="984">
        <v>72</v>
      </c>
      <c r="I353" s="984">
        <f t="shared" ref="I353:I358" si="272">G353+H353</f>
        <v>179</v>
      </c>
      <c r="J353" s="984"/>
      <c r="K353" s="984"/>
      <c r="L353" s="984">
        <f t="shared" ref="L353:L358" si="273">J353+K353</f>
        <v>0</v>
      </c>
      <c r="M353" s="984"/>
      <c r="N353" s="984"/>
      <c r="O353" s="984">
        <f t="shared" ref="O353:O358" si="274">M353+N353</f>
        <v>0</v>
      </c>
      <c r="P353" s="984">
        <v>219</v>
      </c>
      <c r="Q353" s="984">
        <v>160</v>
      </c>
      <c r="R353" s="984">
        <f t="shared" ref="R353:R358" si="275">P353+Q353</f>
        <v>379</v>
      </c>
      <c r="S353" s="984">
        <f t="shared" ref="S353:U358" si="276">D353+G353+J353+M353+P353</f>
        <v>391</v>
      </c>
      <c r="T353" s="984">
        <f t="shared" si="276"/>
        <v>271</v>
      </c>
      <c r="U353" s="984">
        <f t="shared" si="276"/>
        <v>662</v>
      </c>
      <c r="V353" s="401" t="str">
        <f t="shared" si="247"/>
        <v>TRUE</v>
      </c>
      <c r="W353" s="401" t="str">
        <f t="shared" si="248"/>
        <v>TRUE</v>
      </c>
      <c r="X353" s="401" t="str">
        <f t="shared" si="249"/>
        <v>TRUE</v>
      </c>
      <c r="Z353" s="161">
        <f>Death!Y351</f>
        <v>391</v>
      </c>
      <c r="AA353" s="161">
        <f>Death!Z351</f>
        <v>271</v>
      </c>
      <c r="AB353" s="161">
        <f>Death!AA351</f>
        <v>662</v>
      </c>
    </row>
    <row r="354" spans="1:28" ht="15" customHeight="1">
      <c r="A354" s="675">
        <v>2</v>
      </c>
      <c r="B354" s="414">
        <v>135</v>
      </c>
      <c r="C354" s="420" t="s">
        <v>82</v>
      </c>
      <c r="D354" s="984">
        <v>2</v>
      </c>
      <c r="E354" s="984">
        <v>2</v>
      </c>
      <c r="F354" s="984">
        <f t="shared" si="271"/>
        <v>4</v>
      </c>
      <c r="G354" s="984">
        <v>9</v>
      </c>
      <c r="H354" s="984">
        <v>5</v>
      </c>
      <c r="I354" s="984">
        <f t="shared" si="272"/>
        <v>14</v>
      </c>
      <c r="J354" s="984"/>
      <c r="K354" s="984"/>
      <c r="L354" s="984">
        <f t="shared" si="273"/>
        <v>0</v>
      </c>
      <c r="M354" s="984"/>
      <c r="N354" s="984"/>
      <c r="O354" s="984">
        <f t="shared" si="274"/>
        <v>0</v>
      </c>
      <c r="P354" s="984">
        <v>110</v>
      </c>
      <c r="Q354" s="984">
        <v>79</v>
      </c>
      <c r="R354" s="984">
        <f t="shared" si="275"/>
        <v>189</v>
      </c>
      <c r="S354" s="984">
        <f t="shared" si="276"/>
        <v>121</v>
      </c>
      <c r="T354" s="984">
        <f t="shared" si="276"/>
        <v>86</v>
      </c>
      <c r="U354" s="984">
        <f t="shared" si="276"/>
        <v>207</v>
      </c>
      <c r="V354" s="401" t="str">
        <f t="shared" si="247"/>
        <v>TRUE</v>
      </c>
      <c r="W354" s="401" t="str">
        <f t="shared" si="248"/>
        <v>TRUE</v>
      </c>
      <c r="X354" s="401" t="str">
        <f t="shared" si="249"/>
        <v>TRUE</v>
      </c>
      <c r="Z354" s="161">
        <f>Death!Y352</f>
        <v>121</v>
      </c>
      <c r="AA354" s="161">
        <f>Death!Z352</f>
        <v>86</v>
      </c>
      <c r="AB354" s="161">
        <f>Death!AA352</f>
        <v>207</v>
      </c>
    </row>
    <row r="355" spans="1:28" ht="15" customHeight="1">
      <c r="A355" s="675">
        <v>3</v>
      </c>
      <c r="B355" s="414">
        <v>136</v>
      </c>
      <c r="C355" s="420" t="s">
        <v>79</v>
      </c>
      <c r="D355" s="984">
        <v>47</v>
      </c>
      <c r="E355" s="984">
        <v>18</v>
      </c>
      <c r="F355" s="984">
        <f t="shared" si="271"/>
        <v>65</v>
      </c>
      <c r="G355" s="984">
        <v>21</v>
      </c>
      <c r="H355" s="984">
        <v>14</v>
      </c>
      <c r="I355" s="984">
        <f t="shared" si="272"/>
        <v>35</v>
      </c>
      <c r="J355" s="984"/>
      <c r="K355" s="984"/>
      <c r="L355" s="984">
        <f t="shared" si="273"/>
        <v>0</v>
      </c>
      <c r="M355" s="984"/>
      <c r="N355" s="984"/>
      <c r="O355" s="984">
        <f t="shared" si="274"/>
        <v>0</v>
      </c>
      <c r="P355" s="984">
        <v>48</v>
      </c>
      <c r="Q355" s="984">
        <v>40</v>
      </c>
      <c r="R355" s="984">
        <f t="shared" si="275"/>
        <v>88</v>
      </c>
      <c r="S355" s="984">
        <f t="shared" si="276"/>
        <v>116</v>
      </c>
      <c r="T355" s="984">
        <f t="shared" si="276"/>
        <v>72</v>
      </c>
      <c r="U355" s="984">
        <f t="shared" si="276"/>
        <v>188</v>
      </c>
      <c r="V355" s="401" t="str">
        <f t="shared" si="247"/>
        <v>TRUE</v>
      </c>
      <c r="W355" s="401" t="str">
        <f t="shared" si="248"/>
        <v>TRUE</v>
      </c>
      <c r="X355" s="401" t="str">
        <f t="shared" si="249"/>
        <v>TRUE</v>
      </c>
      <c r="Z355" s="161">
        <f>Death!Y353</f>
        <v>116</v>
      </c>
      <c r="AA355" s="161">
        <f>Death!Z353</f>
        <v>72</v>
      </c>
      <c r="AB355" s="161">
        <f>Death!AA353</f>
        <v>188</v>
      </c>
    </row>
    <row r="356" spans="1:28" ht="15" customHeight="1">
      <c r="A356" s="675">
        <v>4</v>
      </c>
      <c r="B356" s="414">
        <v>137</v>
      </c>
      <c r="C356" s="420" t="s">
        <v>83</v>
      </c>
      <c r="D356" s="984">
        <v>41</v>
      </c>
      <c r="E356" s="984">
        <v>25</v>
      </c>
      <c r="F356" s="984">
        <f t="shared" si="271"/>
        <v>66</v>
      </c>
      <c r="G356" s="984">
        <v>5</v>
      </c>
      <c r="H356" s="984">
        <v>2</v>
      </c>
      <c r="I356" s="984">
        <f t="shared" si="272"/>
        <v>7</v>
      </c>
      <c r="J356" s="984"/>
      <c r="K356" s="984"/>
      <c r="L356" s="984">
        <f t="shared" si="273"/>
        <v>0</v>
      </c>
      <c r="M356" s="984"/>
      <c r="N356" s="984"/>
      <c r="O356" s="984">
        <f t="shared" si="274"/>
        <v>0</v>
      </c>
      <c r="P356" s="984">
        <v>151</v>
      </c>
      <c r="Q356" s="984">
        <v>99</v>
      </c>
      <c r="R356" s="984">
        <f t="shared" si="275"/>
        <v>250</v>
      </c>
      <c r="S356" s="984">
        <f t="shared" si="276"/>
        <v>197</v>
      </c>
      <c r="T356" s="984">
        <f t="shared" si="276"/>
        <v>126</v>
      </c>
      <c r="U356" s="984">
        <f t="shared" si="276"/>
        <v>323</v>
      </c>
      <c r="V356" s="401" t="str">
        <f t="shared" si="247"/>
        <v>TRUE</v>
      </c>
      <c r="W356" s="401" t="str">
        <f t="shared" si="248"/>
        <v>TRUE</v>
      </c>
      <c r="X356" s="401" t="str">
        <f t="shared" si="249"/>
        <v>TRUE</v>
      </c>
      <c r="Z356" s="161">
        <f>Death!Y354</f>
        <v>197</v>
      </c>
      <c r="AA356" s="161">
        <f>Death!Z354</f>
        <v>126</v>
      </c>
      <c r="AB356" s="161">
        <f>Death!AA354</f>
        <v>323</v>
      </c>
    </row>
    <row r="357" spans="1:28" ht="15" customHeight="1">
      <c r="A357" s="675">
        <v>5</v>
      </c>
      <c r="B357" s="414">
        <v>138</v>
      </c>
      <c r="C357" s="420" t="s">
        <v>80</v>
      </c>
      <c r="D357" s="984">
        <v>4</v>
      </c>
      <c r="E357" s="984">
        <v>5</v>
      </c>
      <c r="F357" s="984">
        <f t="shared" si="271"/>
        <v>9</v>
      </c>
      <c r="G357" s="984">
        <v>0</v>
      </c>
      <c r="H357" s="984">
        <v>0</v>
      </c>
      <c r="I357" s="984">
        <f t="shared" si="272"/>
        <v>0</v>
      </c>
      <c r="J357" s="984"/>
      <c r="K357" s="984"/>
      <c r="L357" s="984">
        <f t="shared" si="273"/>
        <v>0</v>
      </c>
      <c r="M357" s="984"/>
      <c r="N357" s="984"/>
      <c r="O357" s="984">
        <f t="shared" si="274"/>
        <v>0</v>
      </c>
      <c r="P357" s="984">
        <v>60</v>
      </c>
      <c r="Q357" s="984">
        <v>41</v>
      </c>
      <c r="R357" s="984">
        <f t="shared" si="275"/>
        <v>101</v>
      </c>
      <c r="S357" s="984">
        <f t="shared" si="276"/>
        <v>64</v>
      </c>
      <c r="T357" s="984">
        <f t="shared" si="276"/>
        <v>46</v>
      </c>
      <c r="U357" s="984">
        <f t="shared" si="276"/>
        <v>110</v>
      </c>
      <c r="V357" s="401" t="str">
        <f t="shared" si="247"/>
        <v>TRUE</v>
      </c>
      <c r="W357" s="401" t="str">
        <f t="shared" si="248"/>
        <v>TRUE</v>
      </c>
      <c r="X357" s="401" t="str">
        <f t="shared" si="249"/>
        <v>TRUE</v>
      </c>
      <c r="Z357" s="161">
        <f>Death!Y355</f>
        <v>64</v>
      </c>
      <c r="AA357" s="161">
        <f>Death!Z355</f>
        <v>46</v>
      </c>
      <c r="AB357" s="161">
        <f>Death!AA355</f>
        <v>110</v>
      </c>
    </row>
    <row r="358" spans="1:28" ht="15" customHeight="1">
      <c r="A358" s="675">
        <v>6</v>
      </c>
      <c r="B358" s="414">
        <v>139</v>
      </c>
      <c r="C358" s="420" t="s">
        <v>81</v>
      </c>
      <c r="D358" s="984">
        <v>0</v>
      </c>
      <c r="E358" s="984">
        <v>0</v>
      </c>
      <c r="F358" s="984">
        <f t="shared" si="271"/>
        <v>0</v>
      </c>
      <c r="G358" s="984">
        <v>0</v>
      </c>
      <c r="H358" s="984">
        <v>0</v>
      </c>
      <c r="I358" s="984">
        <f t="shared" si="272"/>
        <v>0</v>
      </c>
      <c r="J358" s="984"/>
      <c r="K358" s="984"/>
      <c r="L358" s="984">
        <f t="shared" si="273"/>
        <v>0</v>
      </c>
      <c r="M358" s="984"/>
      <c r="N358" s="984"/>
      <c r="O358" s="984">
        <f t="shared" si="274"/>
        <v>0</v>
      </c>
      <c r="P358" s="984">
        <v>24</v>
      </c>
      <c r="Q358" s="984">
        <v>19</v>
      </c>
      <c r="R358" s="984">
        <f t="shared" si="275"/>
        <v>43</v>
      </c>
      <c r="S358" s="984">
        <f t="shared" si="276"/>
        <v>24</v>
      </c>
      <c r="T358" s="984">
        <f t="shared" si="276"/>
        <v>19</v>
      </c>
      <c r="U358" s="984">
        <f t="shared" si="276"/>
        <v>43</v>
      </c>
      <c r="V358" s="401" t="str">
        <f t="shared" si="247"/>
        <v>TRUE</v>
      </c>
      <c r="W358" s="401" t="str">
        <f t="shared" si="248"/>
        <v>TRUE</v>
      </c>
      <c r="X358" s="401" t="str">
        <f t="shared" si="249"/>
        <v>TRUE</v>
      </c>
      <c r="Z358" s="161">
        <f>Death!Y356</f>
        <v>24</v>
      </c>
      <c r="AA358" s="161">
        <f>Death!Z356</f>
        <v>19</v>
      </c>
      <c r="AB358" s="161">
        <f>Death!AA356</f>
        <v>43</v>
      </c>
    </row>
    <row r="359" spans="1:28" ht="15" customHeight="1">
      <c r="A359" s="675"/>
      <c r="B359" s="374"/>
      <c r="C359" s="419" t="s">
        <v>6</v>
      </c>
      <c r="D359" s="1031">
        <f t="shared" ref="D359:R359" si="277">SUM(D353:D358)</f>
        <v>159</v>
      </c>
      <c r="E359" s="1031">
        <f t="shared" si="277"/>
        <v>89</v>
      </c>
      <c r="F359" s="1031">
        <f t="shared" si="277"/>
        <v>248</v>
      </c>
      <c r="G359" s="1031">
        <f t="shared" si="277"/>
        <v>142</v>
      </c>
      <c r="H359" s="1031">
        <f t="shared" si="277"/>
        <v>93</v>
      </c>
      <c r="I359" s="1031">
        <f t="shared" si="277"/>
        <v>235</v>
      </c>
      <c r="J359" s="1031">
        <f t="shared" si="277"/>
        <v>0</v>
      </c>
      <c r="K359" s="1031">
        <f t="shared" si="277"/>
        <v>0</v>
      </c>
      <c r="L359" s="1031">
        <f t="shared" si="277"/>
        <v>0</v>
      </c>
      <c r="M359" s="1031">
        <f t="shared" si="277"/>
        <v>0</v>
      </c>
      <c r="N359" s="1031">
        <f t="shared" si="277"/>
        <v>0</v>
      </c>
      <c r="O359" s="1031">
        <f t="shared" si="277"/>
        <v>0</v>
      </c>
      <c r="P359" s="1031">
        <f t="shared" si="277"/>
        <v>612</v>
      </c>
      <c r="Q359" s="1031">
        <f t="shared" si="277"/>
        <v>438</v>
      </c>
      <c r="R359" s="1031">
        <f t="shared" si="277"/>
        <v>1050</v>
      </c>
      <c r="S359" s="1031">
        <f>SUM(S353:S358)</f>
        <v>913</v>
      </c>
      <c r="T359" s="1031">
        <f>SUM(T353:T358)</f>
        <v>620</v>
      </c>
      <c r="U359" s="1031">
        <f>SUM(U353:U358)</f>
        <v>1533</v>
      </c>
      <c r="V359" s="401" t="str">
        <f t="shared" si="247"/>
        <v>TRUE</v>
      </c>
      <c r="W359" s="401" t="str">
        <f t="shared" si="248"/>
        <v>TRUE</v>
      </c>
      <c r="X359" s="401" t="str">
        <f t="shared" si="249"/>
        <v>TRUE</v>
      </c>
      <c r="Z359" s="161">
        <f>Death!Y357</f>
        <v>913</v>
      </c>
      <c r="AA359" s="161">
        <f>Death!Z357</f>
        <v>620</v>
      </c>
      <c r="AB359" s="161">
        <f>Death!AA357</f>
        <v>1533</v>
      </c>
    </row>
    <row r="360" spans="1:28" ht="15" customHeight="1">
      <c r="A360" s="675"/>
      <c r="B360" s="162" t="s">
        <v>85</v>
      </c>
      <c r="C360" s="249"/>
      <c r="D360" s="1049"/>
      <c r="E360" s="1049"/>
      <c r="F360" s="1049"/>
      <c r="G360" s="1049"/>
      <c r="H360" s="1049"/>
      <c r="I360" s="1049"/>
      <c r="J360" s="1049"/>
      <c r="K360" s="1049"/>
      <c r="L360" s="1049"/>
      <c r="M360" s="1049"/>
      <c r="N360" s="1049"/>
      <c r="O360" s="1049"/>
      <c r="P360" s="1049"/>
      <c r="Q360" s="1049"/>
      <c r="R360" s="1049"/>
      <c r="S360" s="1049"/>
      <c r="T360" s="1049"/>
      <c r="U360" s="1049"/>
      <c r="V360" s="401" t="str">
        <f t="shared" si="247"/>
        <v>TRUE</v>
      </c>
      <c r="W360" s="401" t="str">
        <f t="shared" si="248"/>
        <v>TRUE</v>
      </c>
      <c r="X360" s="401" t="str">
        <f t="shared" si="249"/>
        <v>TRUE</v>
      </c>
      <c r="Z360" s="161">
        <f>Death!Y358</f>
        <v>0</v>
      </c>
      <c r="AA360" s="161">
        <f>Death!Z358</f>
        <v>0</v>
      </c>
      <c r="AB360" s="161">
        <f>Death!AA358</f>
        <v>0</v>
      </c>
    </row>
    <row r="361" spans="1:28" ht="15" customHeight="1">
      <c r="A361" s="675">
        <v>1</v>
      </c>
      <c r="B361" s="414">
        <v>140</v>
      </c>
      <c r="C361" s="51" t="s">
        <v>85</v>
      </c>
      <c r="D361" s="984">
        <v>126</v>
      </c>
      <c r="E361" s="984">
        <v>65</v>
      </c>
      <c r="F361" s="984">
        <f t="shared" ref="F361:F370" si="278">D361+E361</f>
        <v>191</v>
      </c>
      <c r="G361" s="984">
        <v>218</v>
      </c>
      <c r="H361" s="984">
        <v>139</v>
      </c>
      <c r="I361" s="984">
        <f t="shared" ref="I361:I370" si="279">G361+H361</f>
        <v>357</v>
      </c>
      <c r="J361" s="984"/>
      <c r="K361" s="984"/>
      <c r="L361" s="984">
        <f t="shared" ref="L361:L370" si="280">J361+K361</f>
        <v>0</v>
      </c>
      <c r="M361" s="984"/>
      <c r="N361" s="984"/>
      <c r="O361" s="984">
        <f t="shared" ref="O361:O370" si="281">M361+N361</f>
        <v>0</v>
      </c>
      <c r="P361" s="984">
        <v>353</v>
      </c>
      <c r="Q361" s="984">
        <v>241</v>
      </c>
      <c r="R361" s="984">
        <f t="shared" ref="R361:R370" si="282">P361+Q361</f>
        <v>594</v>
      </c>
      <c r="S361" s="984">
        <f t="shared" ref="S361:S370" si="283">D361+G361+J361+M361+P361</f>
        <v>697</v>
      </c>
      <c r="T361" s="984">
        <f t="shared" ref="T361:T370" si="284">E361+H361+K361+N361+Q361</f>
        <v>445</v>
      </c>
      <c r="U361" s="984">
        <f t="shared" ref="U361:U370" si="285">F361+I361+L361+O361+R361</f>
        <v>1142</v>
      </c>
      <c r="V361" s="401" t="str">
        <f t="shared" si="247"/>
        <v>TRUE</v>
      </c>
      <c r="W361" s="401" t="str">
        <f t="shared" si="248"/>
        <v>TRUE</v>
      </c>
      <c r="X361" s="401" t="str">
        <f t="shared" si="249"/>
        <v>TRUE</v>
      </c>
      <c r="Z361" s="161">
        <f>Death!Y359</f>
        <v>697</v>
      </c>
      <c r="AA361" s="161">
        <f>Death!Z359</f>
        <v>445</v>
      </c>
      <c r="AB361" s="161">
        <f>Death!AA359</f>
        <v>1142</v>
      </c>
    </row>
    <row r="362" spans="1:28" ht="15" customHeight="1">
      <c r="A362" s="675">
        <v>2</v>
      </c>
      <c r="B362" s="414">
        <v>141</v>
      </c>
      <c r="C362" s="51" t="s">
        <v>90</v>
      </c>
      <c r="D362" s="984">
        <v>0</v>
      </c>
      <c r="E362" s="984">
        <v>0</v>
      </c>
      <c r="F362" s="984">
        <f t="shared" si="278"/>
        <v>0</v>
      </c>
      <c r="G362" s="984">
        <v>0</v>
      </c>
      <c r="H362" s="984">
        <v>0</v>
      </c>
      <c r="I362" s="984">
        <f t="shared" si="279"/>
        <v>0</v>
      </c>
      <c r="J362" s="984"/>
      <c r="K362" s="984"/>
      <c r="L362" s="984">
        <f t="shared" si="280"/>
        <v>0</v>
      </c>
      <c r="M362" s="984"/>
      <c r="N362" s="984"/>
      <c r="O362" s="984">
        <f t="shared" si="281"/>
        <v>0</v>
      </c>
      <c r="P362" s="984">
        <v>81</v>
      </c>
      <c r="Q362" s="984">
        <v>58</v>
      </c>
      <c r="R362" s="984">
        <f t="shared" si="282"/>
        <v>139</v>
      </c>
      <c r="S362" s="984">
        <f t="shared" si="283"/>
        <v>81</v>
      </c>
      <c r="T362" s="984">
        <f t="shared" si="284"/>
        <v>58</v>
      </c>
      <c r="U362" s="984">
        <f t="shared" si="285"/>
        <v>139</v>
      </c>
      <c r="V362" s="401" t="str">
        <f t="shared" si="247"/>
        <v>TRUE</v>
      </c>
      <c r="W362" s="401" t="str">
        <f t="shared" si="248"/>
        <v>TRUE</v>
      </c>
      <c r="X362" s="401" t="str">
        <f t="shared" si="249"/>
        <v>TRUE</v>
      </c>
      <c r="Z362" s="161">
        <f>Death!Y360</f>
        <v>81</v>
      </c>
      <c r="AA362" s="161">
        <f>Death!Z360</f>
        <v>58</v>
      </c>
      <c r="AB362" s="161">
        <f>Death!AA360</f>
        <v>139</v>
      </c>
    </row>
    <row r="363" spans="1:28" ht="15" customHeight="1">
      <c r="A363" s="675">
        <v>3</v>
      </c>
      <c r="B363" s="414">
        <v>142</v>
      </c>
      <c r="C363" s="51" t="s">
        <v>701</v>
      </c>
      <c r="D363" s="984">
        <v>5</v>
      </c>
      <c r="E363" s="984">
        <v>5</v>
      </c>
      <c r="F363" s="984">
        <f t="shared" si="278"/>
        <v>10</v>
      </c>
      <c r="G363" s="984">
        <v>1</v>
      </c>
      <c r="H363" s="984">
        <v>1</v>
      </c>
      <c r="I363" s="984">
        <f t="shared" si="279"/>
        <v>2</v>
      </c>
      <c r="J363" s="984"/>
      <c r="K363" s="984"/>
      <c r="L363" s="984">
        <f t="shared" si="280"/>
        <v>0</v>
      </c>
      <c r="M363" s="984"/>
      <c r="N363" s="984"/>
      <c r="O363" s="984">
        <f t="shared" si="281"/>
        <v>0</v>
      </c>
      <c r="P363" s="984">
        <v>89</v>
      </c>
      <c r="Q363" s="984">
        <v>51</v>
      </c>
      <c r="R363" s="984">
        <f t="shared" si="282"/>
        <v>140</v>
      </c>
      <c r="S363" s="984">
        <f t="shared" si="283"/>
        <v>95</v>
      </c>
      <c r="T363" s="984">
        <f t="shared" si="284"/>
        <v>57</v>
      </c>
      <c r="U363" s="984">
        <f t="shared" si="285"/>
        <v>152</v>
      </c>
      <c r="V363" s="401" t="str">
        <f t="shared" si="247"/>
        <v>TRUE</v>
      </c>
      <c r="W363" s="401" t="str">
        <f t="shared" si="248"/>
        <v>TRUE</v>
      </c>
      <c r="X363" s="401" t="str">
        <f t="shared" si="249"/>
        <v>TRUE</v>
      </c>
      <c r="Z363" s="161">
        <f>Death!Y361</f>
        <v>95</v>
      </c>
      <c r="AA363" s="161">
        <f>Death!Z361</f>
        <v>57</v>
      </c>
      <c r="AB363" s="161">
        <f>Death!AA361</f>
        <v>152</v>
      </c>
    </row>
    <row r="364" spans="1:28" ht="15" customHeight="1">
      <c r="A364" s="675">
        <v>4</v>
      </c>
      <c r="B364" s="414">
        <v>143</v>
      </c>
      <c r="C364" s="51" t="s">
        <v>87</v>
      </c>
      <c r="D364" s="984">
        <v>7</v>
      </c>
      <c r="E364" s="984">
        <v>2</v>
      </c>
      <c r="F364" s="984">
        <f t="shared" si="278"/>
        <v>9</v>
      </c>
      <c r="G364" s="984">
        <v>14</v>
      </c>
      <c r="H364" s="984">
        <v>10</v>
      </c>
      <c r="I364" s="984">
        <f t="shared" si="279"/>
        <v>24</v>
      </c>
      <c r="J364" s="984">
        <v>173</v>
      </c>
      <c r="K364" s="984">
        <v>136</v>
      </c>
      <c r="L364" s="984">
        <f t="shared" si="280"/>
        <v>309</v>
      </c>
      <c r="M364" s="984"/>
      <c r="N364" s="984"/>
      <c r="O364" s="984">
        <f t="shared" si="281"/>
        <v>0</v>
      </c>
      <c r="P364" s="984">
        <v>28</v>
      </c>
      <c r="Q364" s="984">
        <v>2</v>
      </c>
      <c r="R364" s="984">
        <f t="shared" si="282"/>
        <v>30</v>
      </c>
      <c r="S364" s="984">
        <f t="shared" si="283"/>
        <v>222</v>
      </c>
      <c r="T364" s="984">
        <f t="shared" si="284"/>
        <v>150</v>
      </c>
      <c r="U364" s="984">
        <f t="shared" si="285"/>
        <v>372</v>
      </c>
      <c r="V364" s="401" t="str">
        <f t="shared" si="247"/>
        <v>TRUE</v>
      </c>
      <c r="W364" s="401" t="str">
        <f t="shared" si="248"/>
        <v>TRUE</v>
      </c>
      <c r="X364" s="401" t="str">
        <f t="shared" si="249"/>
        <v>TRUE</v>
      </c>
      <c r="Z364" s="161">
        <f>Death!Y362</f>
        <v>222</v>
      </c>
      <c r="AA364" s="161">
        <f>Death!Z362</f>
        <v>150</v>
      </c>
      <c r="AB364" s="161">
        <f>Death!AA362</f>
        <v>372</v>
      </c>
    </row>
    <row r="365" spans="1:28" ht="15" customHeight="1">
      <c r="A365" s="675">
        <v>5</v>
      </c>
      <c r="B365" s="414">
        <v>144</v>
      </c>
      <c r="C365" s="51" t="s">
        <v>93</v>
      </c>
      <c r="D365" s="984">
        <v>2</v>
      </c>
      <c r="E365" s="984">
        <v>2</v>
      </c>
      <c r="F365" s="984">
        <f t="shared" si="278"/>
        <v>4</v>
      </c>
      <c r="G365" s="984">
        <v>68</v>
      </c>
      <c r="H365" s="984">
        <v>38</v>
      </c>
      <c r="I365" s="984">
        <f t="shared" si="279"/>
        <v>106</v>
      </c>
      <c r="J365" s="984">
        <v>0</v>
      </c>
      <c r="K365" s="984">
        <v>0</v>
      </c>
      <c r="L365" s="984">
        <f t="shared" si="280"/>
        <v>0</v>
      </c>
      <c r="M365" s="984"/>
      <c r="N365" s="984"/>
      <c r="O365" s="984">
        <f t="shared" si="281"/>
        <v>0</v>
      </c>
      <c r="P365" s="984">
        <v>247</v>
      </c>
      <c r="Q365" s="984">
        <v>146</v>
      </c>
      <c r="R365" s="984">
        <f t="shared" si="282"/>
        <v>393</v>
      </c>
      <c r="S365" s="984">
        <f t="shared" si="283"/>
        <v>317</v>
      </c>
      <c r="T365" s="984">
        <f t="shared" si="284"/>
        <v>186</v>
      </c>
      <c r="U365" s="984">
        <f t="shared" si="285"/>
        <v>503</v>
      </c>
      <c r="V365" s="401" t="str">
        <f t="shared" si="247"/>
        <v>TRUE</v>
      </c>
      <c r="W365" s="401" t="str">
        <f t="shared" si="248"/>
        <v>TRUE</v>
      </c>
      <c r="X365" s="401" t="str">
        <f t="shared" si="249"/>
        <v>TRUE</v>
      </c>
      <c r="Z365" s="161">
        <f>Death!Y363</f>
        <v>317</v>
      </c>
      <c r="AA365" s="161">
        <f>Death!Z363</f>
        <v>186</v>
      </c>
      <c r="AB365" s="161">
        <f>Death!AA363</f>
        <v>503</v>
      </c>
    </row>
    <row r="366" spans="1:28" ht="15" customHeight="1">
      <c r="A366" s="675">
        <v>6</v>
      </c>
      <c r="B366" s="414">
        <v>145</v>
      </c>
      <c r="C366" s="51" t="s">
        <v>703</v>
      </c>
      <c r="D366" s="984"/>
      <c r="E366" s="984"/>
      <c r="F366" s="984">
        <f t="shared" si="278"/>
        <v>0</v>
      </c>
      <c r="G366" s="984">
        <v>1</v>
      </c>
      <c r="H366" s="984">
        <v>2</v>
      </c>
      <c r="I366" s="984">
        <f t="shared" si="279"/>
        <v>3</v>
      </c>
      <c r="J366" s="984">
        <v>0</v>
      </c>
      <c r="K366" s="984">
        <v>0</v>
      </c>
      <c r="L366" s="984">
        <f t="shared" si="280"/>
        <v>0</v>
      </c>
      <c r="M366" s="984"/>
      <c r="N366" s="984"/>
      <c r="O366" s="984">
        <f t="shared" si="281"/>
        <v>0</v>
      </c>
      <c r="P366" s="984">
        <v>79</v>
      </c>
      <c r="Q366" s="984">
        <v>65</v>
      </c>
      <c r="R366" s="984">
        <f t="shared" si="282"/>
        <v>144</v>
      </c>
      <c r="S366" s="984">
        <f t="shared" si="283"/>
        <v>80</v>
      </c>
      <c r="T366" s="984">
        <f t="shared" si="284"/>
        <v>67</v>
      </c>
      <c r="U366" s="984">
        <f t="shared" si="285"/>
        <v>147</v>
      </c>
      <c r="V366" s="401" t="str">
        <f t="shared" si="247"/>
        <v>TRUE</v>
      </c>
      <c r="W366" s="401" t="str">
        <f t="shared" si="248"/>
        <v>TRUE</v>
      </c>
      <c r="X366" s="401" t="str">
        <f t="shared" si="249"/>
        <v>TRUE</v>
      </c>
      <c r="Z366" s="161">
        <f>Death!Y364</f>
        <v>80</v>
      </c>
      <c r="AA366" s="161">
        <f>Death!Z364</f>
        <v>67</v>
      </c>
      <c r="AB366" s="161">
        <f>Death!AA364</f>
        <v>147</v>
      </c>
    </row>
    <row r="367" spans="1:28" ht="15" customHeight="1">
      <c r="A367" s="675">
        <v>7</v>
      </c>
      <c r="B367" s="414">
        <v>146</v>
      </c>
      <c r="C367" s="51" t="s">
        <v>92</v>
      </c>
      <c r="D367" s="984"/>
      <c r="E367" s="984"/>
      <c r="F367" s="984">
        <f t="shared" si="278"/>
        <v>0</v>
      </c>
      <c r="G367" s="984">
        <v>0</v>
      </c>
      <c r="H367" s="984">
        <v>0</v>
      </c>
      <c r="I367" s="984">
        <f t="shared" si="279"/>
        <v>0</v>
      </c>
      <c r="J367" s="984">
        <v>0</v>
      </c>
      <c r="K367" s="984">
        <v>0</v>
      </c>
      <c r="L367" s="984">
        <f t="shared" si="280"/>
        <v>0</v>
      </c>
      <c r="M367" s="984"/>
      <c r="N367" s="984"/>
      <c r="O367" s="984">
        <f t="shared" si="281"/>
        <v>0</v>
      </c>
      <c r="P367" s="984">
        <v>68</v>
      </c>
      <c r="Q367" s="984">
        <v>37</v>
      </c>
      <c r="R367" s="984">
        <f t="shared" si="282"/>
        <v>105</v>
      </c>
      <c r="S367" s="984">
        <f t="shared" si="283"/>
        <v>68</v>
      </c>
      <c r="T367" s="984">
        <f t="shared" si="284"/>
        <v>37</v>
      </c>
      <c r="U367" s="984">
        <f t="shared" si="285"/>
        <v>105</v>
      </c>
      <c r="V367" s="401" t="str">
        <f t="shared" si="247"/>
        <v>TRUE</v>
      </c>
      <c r="W367" s="401" t="str">
        <f t="shared" si="248"/>
        <v>TRUE</v>
      </c>
      <c r="X367" s="401" t="str">
        <f t="shared" si="249"/>
        <v>TRUE</v>
      </c>
      <c r="Z367" s="161">
        <f>Death!Y365</f>
        <v>68</v>
      </c>
      <c r="AA367" s="161">
        <f>Death!Z365</f>
        <v>37</v>
      </c>
      <c r="AB367" s="161">
        <f>Death!AA365</f>
        <v>105</v>
      </c>
    </row>
    <row r="368" spans="1:28" ht="15" customHeight="1">
      <c r="A368" s="675">
        <v>8</v>
      </c>
      <c r="B368" s="414">
        <v>147</v>
      </c>
      <c r="C368" s="51" t="s">
        <v>88</v>
      </c>
      <c r="D368" s="984"/>
      <c r="E368" s="984"/>
      <c r="F368" s="984">
        <f t="shared" si="278"/>
        <v>0</v>
      </c>
      <c r="G368" s="984">
        <v>0</v>
      </c>
      <c r="H368" s="984">
        <v>0</v>
      </c>
      <c r="I368" s="984">
        <f t="shared" si="279"/>
        <v>0</v>
      </c>
      <c r="J368" s="984">
        <v>80</v>
      </c>
      <c r="K368" s="984">
        <v>41</v>
      </c>
      <c r="L368" s="984">
        <f t="shared" si="280"/>
        <v>121</v>
      </c>
      <c r="M368" s="984"/>
      <c r="N368" s="984"/>
      <c r="O368" s="984">
        <f t="shared" si="281"/>
        <v>0</v>
      </c>
      <c r="P368" s="984">
        <v>0</v>
      </c>
      <c r="Q368" s="984">
        <v>0</v>
      </c>
      <c r="R368" s="984">
        <f t="shared" si="282"/>
        <v>0</v>
      </c>
      <c r="S368" s="984">
        <f t="shared" si="283"/>
        <v>80</v>
      </c>
      <c r="T368" s="984">
        <f t="shared" si="284"/>
        <v>41</v>
      </c>
      <c r="U368" s="984">
        <f t="shared" si="285"/>
        <v>121</v>
      </c>
      <c r="V368" s="401" t="str">
        <f t="shared" si="247"/>
        <v>TRUE</v>
      </c>
      <c r="W368" s="401" t="str">
        <f t="shared" si="248"/>
        <v>TRUE</v>
      </c>
      <c r="X368" s="401" t="str">
        <f t="shared" si="249"/>
        <v>TRUE</v>
      </c>
      <c r="Z368" s="161">
        <f>Death!Y366</f>
        <v>80</v>
      </c>
      <c r="AA368" s="161">
        <f>Death!Z366</f>
        <v>41</v>
      </c>
      <c r="AB368" s="161">
        <f>Death!AA366</f>
        <v>121</v>
      </c>
    </row>
    <row r="369" spans="1:48" ht="15" customHeight="1">
      <c r="A369" s="675">
        <v>9</v>
      </c>
      <c r="B369" s="414">
        <v>148</v>
      </c>
      <c r="C369" s="51" t="s">
        <v>89</v>
      </c>
      <c r="D369" s="984"/>
      <c r="E369" s="984"/>
      <c r="F369" s="984">
        <f t="shared" si="278"/>
        <v>0</v>
      </c>
      <c r="G369" s="984">
        <v>0</v>
      </c>
      <c r="H369" s="984">
        <v>1</v>
      </c>
      <c r="I369" s="984">
        <f t="shared" si="279"/>
        <v>1</v>
      </c>
      <c r="J369" s="984"/>
      <c r="K369" s="984"/>
      <c r="L369" s="984">
        <f t="shared" si="280"/>
        <v>0</v>
      </c>
      <c r="M369" s="984"/>
      <c r="N369" s="984"/>
      <c r="O369" s="984">
        <f t="shared" si="281"/>
        <v>0</v>
      </c>
      <c r="P369" s="984">
        <v>86</v>
      </c>
      <c r="Q369" s="984">
        <v>36</v>
      </c>
      <c r="R369" s="984">
        <f t="shared" si="282"/>
        <v>122</v>
      </c>
      <c r="S369" s="984">
        <f t="shared" si="283"/>
        <v>86</v>
      </c>
      <c r="T369" s="984">
        <f t="shared" si="284"/>
        <v>37</v>
      </c>
      <c r="U369" s="984">
        <f t="shared" si="285"/>
        <v>123</v>
      </c>
      <c r="V369" s="401" t="str">
        <f t="shared" si="247"/>
        <v>TRUE</v>
      </c>
      <c r="W369" s="401" t="str">
        <f t="shared" si="248"/>
        <v>TRUE</v>
      </c>
      <c r="X369" s="401" t="str">
        <f t="shared" si="249"/>
        <v>TRUE</v>
      </c>
      <c r="Z369" s="161">
        <f>Death!Y367</f>
        <v>86</v>
      </c>
      <c r="AA369" s="161">
        <f>Death!Z367</f>
        <v>37</v>
      </c>
      <c r="AB369" s="161">
        <f>Death!AA367</f>
        <v>123</v>
      </c>
    </row>
    <row r="370" spans="1:48" ht="15" customHeight="1">
      <c r="A370" s="675">
        <v>10</v>
      </c>
      <c r="B370" s="414">
        <v>149</v>
      </c>
      <c r="C370" s="51" t="s">
        <v>86</v>
      </c>
      <c r="D370" s="984"/>
      <c r="E370" s="984"/>
      <c r="F370" s="984">
        <f t="shared" si="278"/>
        <v>0</v>
      </c>
      <c r="G370" s="984"/>
      <c r="H370" s="984"/>
      <c r="I370" s="984">
        <f t="shared" si="279"/>
        <v>0</v>
      </c>
      <c r="J370" s="984"/>
      <c r="K370" s="984"/>
      <c r="L370" s="984">
        <f t="shared" si="280"/>
        <v>0</v>
      </c>
      <c r="M370" s="984"/>
      <c r="N370" s="984"/>
      <c r="O370" s="984">
        <f t="shared" si="281"/>
        <v>0</v>
      </c>
      <c r="P370" s="984">
        <v>59</v>
      </c>
      <c r="Q370" s="984">
        <v>38</v>
      </c>
      <c r="R370" s="984">
        <f t="shared" si="282"/>
        <v>97</v>
      </c>
      <c r="S370" s="984">
        <f t="shared" si="283"/>
        <v>59</v>
      </c>
      <c r="T370" s="984">
        <f t="shared" si="284"/>
        <v>38</v>
      </c>
      <c r="U370" s="984">
        <f t="shared" si="285"/>
        <v>97</v>
      </c>
      <c r="V370" s="401" t="str">
        <f t="shared" si="247"/>
        <v>TRUE</v>
      </c>
      <c r="W370" s="401" t="str">
        <f t="shared" si="248"/>
        <v>TRUE</v>
      </c>
      <c r="X370" s="401" t="str">
        <f t="shared" si="249"/>
        <v>TRUE</v>
      </c>
      <c r="Z370" s="161">
        <f>Death!Y368</f>
        <v>59</v>
      </c>
      <c r="AA370" s="161">
        <f>Death!Z368</f>
        <v>38</v>
      </c>
      <c r="AB370" s="161">
        <f>Death!AA368</f>
        <v>97</v>
      </c>
    </row>
    <row r="371" spans="1:48" ht="15" customHeight="1">
      <c r="A371" s="675"/>
      <c r="B371" s="374"/>
      <c r="C371" s="419" t="s">
        <v>6</v>
      </c>
      <c r="D371" s="1031">
        <f t="shared" ref="D371:R371" si="286">SUM(D361:D370)</f>
        <v>140</v>
      </c>
      <c r="E371" s="1031">
        <f t="shared" si="286"/>
        <v>74</v>
      </c>
      <c r="F371" s="1031">
        <f t="shared" si="286"/>
        <v>214</v>
      </c>
      <c r="G371" s="1031">
        <f t="shared" si="286"/>
        <v>302</v>
      </c>
      <c r="H371" s="1031">
        <f t="shared" si="286"/>
        <v>191</v>
      </c>
      <c r="I371" s="1031">
        <f t="shared" si="286"/>
        <v>493</v>
      </c>
      <c r="J371" s="1031">
        <f t="shared" si="286"/>
        <v>253</v>
      </c>
      <c r="K371" s="1031">
        <f t="shared" si="286"/>
        <v>177</v>
      </c>
      <c r="L371" s="1031">
        <f t="shared" si="286"/>
        <v>430</v>
      </c>
      <c r="M371" s="1031">
        <f t="shared" si="286"/>
        <v>0</v>
      </c>
      <c r="N371" s="1031">
        <f t="shared" si="286"/>
        <v>0</v>
      </c>
      <c r="O371" s="1031">
        <f t="shared" si="286"/>
        <v>0</v>
      </c>
      <c r="P371" s="1031">
        <f t="shared" si="286"/>
        <v>1090</v>
      </c>
      <c r="Q371" s="1031">
        <f t="shared" si="286"/>
        <v>674</v>
      </c>
      <c r="R371" s="1031">
        <f t="shared" si="286"/>
        <v>1764</v>
      </c>
      <c r="S371" s="1031">
        <f>SUM(S361:S370)</f>
        <v>1785</v>
      </c>
      <c r="T371" s="1031">
        <f>SUM(T361:T370)</f>
        <v>1116</v>
      </c>
      <c r="U371" s="1031">
        <f>SUM(U361:U370)</f>
        <v>2901</v>
      </c>
      <c r="V371" s="401" t="str">
        <f t="shared" si="247"/>
        <v>TRUE</v>
      </c>
      <c r="W371" s="401" t="str">
        <f t="shared" si="248"/>
        <v>TRUE</v>
      </c>
      <c r="X371" s="401" t="str">
        <f t="shared" si="249"/>
        <v>TRUE</v>
      </c>
      <c r="Z371" s="161">
        <f>Death!Y369</f>
        <v>1785</v>
      </c>
      <c r="AA371" s="161">
        <f>Death!Z369</f>
        <v>1116</v>
      </c>
      <c r="AB371" s="161">
        <f>Death!AA369</f>
        <v>2901</v>
      </c>
    </row>
    <row r="372" spans="1:48" ht="15" customHeight="1">
      <c r="A372" s="675"/>
      <c r="B372" s="162" t="s">
        <v>142</v>
      </c>
      <c r="C372" s="249"/>
      <c r="D372" s="1049"/>
      <c r="E372" s="1049"/>
      <c r="F372" s="1049"/>
      <c r="G372" s="1049"/>
      <c r="H372" s="1049"/>
      <c r="I372" s="1049"/>
      <c r="J372" s="1049"/>
      <c r="K372" s="1049"/>
      <c r="L372" s="1049"/>
      <c r="M372" s="1049"/>
      <c r="N372" s="1049"/>
      <c r="O372" s="1049"/>
      <c r="P372" s="1049"/>
      <c r="Q372" s="1049"/>
      <c r="R372" s="1049"/>
      <c r="S372" s="1049"/>
      <c r="T372" s="1049"/>
      <c r="U372" s="1049"/>
      <c r="V372" s="401" t="str">
        <f t="shared" si="247"/>
        <v>TRUE</v>
      </c>
      <c r="W372" s="401" t="str">
        <f t="shared" si="248"/>
        <v>TRUE</v>
      </c>
      <c r="X372" s="401" t="str">
        <f t="shared" si="249"/>
        <v>TRUE</v>
      </c>
      <c r="Z372" s="161">
        <f>Death!Y370</f>
        <v>0</v>
      </c>
      <c r="AA372" s="161">
        <f>Death!Z370</f>
        <v>0</v>
      </c>
      <c r="AB372" s="161">
        <f>Death!AA370</f>
        <v>0</v>
      </c>
    </row>
    <row r="373" spans="1:48" ht="15" customHeight="1">
      <c r="A373" s="675">
        <v>1</v>
      </c>
      <c r="B373" s="414">
        <v>150</v>
      </c>
      <c r="C373" s="597" t="s">
        <v>793</v>
      </c>
      <c r="D373" s="984">
        <v>0</v>
      </c>
      <c r="E373" s="984">
        <v>0</v>
      </c>
      <c r="F373" s="984">
        <f t="shared" ref="F373:F380" si="287">D373+E373</f>
        <v>0</v>
      </c>
      <c r="G373" s="984">
        <v>0</v>
      </c>
      <c r="H373" s="984">
        <v>0</v>
      </c>
      <c r="I373" s="984">
        <f t="shared" ref="I373:I380" si="288">G373+H373</f>
        <v>0</v>
      </c>
      <c r="J373" s="984"/>
      <c r="K373" s="984"/>
      <c r="L373" s="984">
        <f t="shared" ref="L373:L380" si="289">J373+K373</f>
        <v>0</v>
      </c>
      <c r="M373" s="984"/>
      <c r="N373" s="984"/>
      <c r="O373" s="984">
        <f t="shared" ref="O373:O380" si="290">M373+N373</f>
        <v>0</v>
      </c>
      <c r="P373" s="984">
        <v>93</v>
      </c>
      <c r="Q373" s="984">
        <v>58</v>
      </c>
      <c r="R373" s="984">
        <f>P373+Q373</f>
        <v>151</v>
      </c>
      <c r="S373" s="984">
        <f t="shared" ref="S373:U380" si="291">D373+G373+J373+M373+P373</f>
        <v>93</v>
      </c>
      <c r="T373" s="984">
        <f t="shared" si="291"/>
        <v>58</v>
      </c>
      <c r="U373" s="984">
        <f t="shared" si="291"/>
        <v>151</v>
      </c>
      <c r="V373" s="401" t="str">
        <f t="shared" si="247"/>
        <v>TRUE</v>
      </c>
      <c r="W373" s="401" t="str">
        <f t="shared" si="248"/>
        <v>TRUE</v>
      </c>
      <c r="X373" s="401" t="str">
        <f t="shared" si="249"/>
        <v>TRUE</v>
      </c>
      <c r="Z373" s="161">
        <f>Death!Y371</f>
        <v>93</v>
      </c>
      <c r="AA373" s="161">
        <f>Death!Z371</f>
        <v>58</v>
      </c>
      <c r="AB373" s="161">
        <f>Death!AA371</f>
        <v>151</v>
      </c>
    </row>
    <row r="374" spans="1:48" ht="15" customHeight="1">
      <c r="A374" s="675">
        <v>2</v>
      </c>
      <c r="B374" s="414">
        <v>151</v>
      </c>
      <c r="C374" s="597" t="s">
        <v>794</v>
      </c>
      <c r="D374" s="984">
        <v>9</v>
      </c>
      <c r="E374" s="984">
        <v>5</v>
      </c>
      <c r="F374" s="984">
        <f t="shared" si="287"/>
        <v>14</v>
      </c>
      <c r="G374" s="984">
        <v>2</v>
      </c>
      <c r="H374" s="984">
        <v>4</v>
      </c>
      <c r="I374" s="984">
        <f t="shared" si="288"/>
        <v>6</v>
      </c>
      <c r="J374" s="984"/>
      <c r="K374" s="984"/>
      <c r="L374" s="984">
        <f t="shared" si="289"/>
        <v>0</v>
      </c>
      <c r="M374" s="984"/>
      <c r="N374" s="984"/>
      <c r="O374" s="984">
        <f t="shared" si="290"/>
        <v>0</v>
      </c>
      <c r="P374" s="984">
        <v>139</v>
      </c>
      <c r="Q374" s="984">
        <v>87</v>
      </c>
      <c r="R374" s="984">
        <f t="shared" ref="R374:R380" si="292">P374+Q374</f>
        <v>226</v>
      </c>
      <c r="S374" s="984">
        <f t="shared" si="291"/>
        <v>150</v>
      </c>
      <c r="T374" s="984">
        <f t="shared" si="291"/>
        <v>96</v>
      </c>
      <c r="U374" s="984">
        <f t="shared" si="291"/>
        <v>246</v>
      </c>
      <c r="V374" s="401" t="str">
        <f t="shared" si="247"/>
        <v>TRUE</v>
      </c>
      <c r="W374" s="401" t="str">
        <f t="shared" si="248"/>
        <v>TRUE</v>
      </c>
      <c r="X374" s="401" t="str">
        <f t="shared" si="249"/>
        <v>TRUE</v>
      </c>
      <c r="Z374" s="161">
        <f>Death!Y372</f>
        <v>150</v>
      </c>
      <c r="AA374" s="161">
        <f>Death!Z372</f>
        <v>96</v>
      </c>
      <c r="AB374" s="161">
        <f>Death!AA372</f>
        <v>246</v>
      </c>
    </row>
    <row r="375" spans="1:48" ht="15" customHeight="1">
      <c r="A375" s="675">
        <v>3</v>
      </c>
      <c r="B375" s="414">
        <v>152</v>
      </c>
      <c r="C375" s="597" t="s">
        <v>795</v>
      </c>
      <c r="D375" s="984">
        <v>3</v>
      </c>
      <c r="E375" s="984">
        <v>0</v>
      </c>
      <c r="F375" s="984">
        <f t="shared" si="287"/>
        <v>3</v>
      </c>
      <c r="G375" s="984">
        <v>111</v>
      </c>
      <c r="H375" s="984">
        <v>76</v>
      </c>
      <c r="I375" s="984">
        <f t="shared" si="288"/>
        <v>187</v>
      </c>
      <c r="J375" s="984"/>
      <c r="K375" s="984"/>
      <c r="L375" s="984">
        <f t="shared" si="289"/>
        <v>0</v>
      </c>
      <c r="M375" s="984"/>
      <c r="N375" s="984"/>
      <c r="O375" s="984">
        <f t="shared" si="290"/>
        <v>0</v>
      </c>
      <c r="P375" s="984">
        <v>355</v>
      </c>
      <c r="Q375" s="984">
        <v>245</v>
      </c>
      <c r="R375" s="984">
        <f t="shared" si="292"/>
        <v>600</v>
      </c>
      <c r="S375" s="984">
        <f t="shared" si="291"/>
        <v>469</v>
      </c>
      <c r="T375" s="984">
        <f t="shared" si="291"/>
        <v>321</v>
      </c>
      <c r="U375" s="984">
        <f t="shared" si="291"/>
        <v>790</v>
      </c>
      <c r="V375" s="401" t="str">
        <f t="shared" ref="V375:V394" si="293">IF(S375=Z375,"TRUE","FALSE")</f>
        <v>TRUE</v>
      </c>
      <c r="W375" s="401" t="str">
        <f t="shared" ref="W375:W394" si="294">IF(T375=AA375,"TRUE","FALSE")</f>
        <v>TRUE</v>
      </c>
      <c r="X375" s="401" t="str">
        <f t="shared" ref="X375:X394" si="295">IF(U375=AB375,"TRUE","FALSE")</f>
        <v>TRUE</v>
      </c>
      <c r="Z375" s="161">
        <f>Death!Y373</f>
        <v>469</v>
      </c>
      <c r="AA375" s="161">
        <f>Death!Z373</f>
        <v>321</v>
      </c>
      <c r="AB375" s="161">
        <f>Death!AA373</f>
        <v>790</v>
      </c>
    </row>
    <row r="376" spans="1:48" ht="15" customHeight="1">
      <c r="A376" s="675">
        <v>4</v>
      </c>
      <c r="B376" s="414">
        <v>153</v>
      </c>
      <c r="C376" s="597" t="s">
        <v>796</v>
      </c>
      <c r="D376" s="984">
        <v>84</v>
      </c>
      <c r="E376" s="984">
        <v>37</v>
      </c>
      <c r="F376" s="984">
        <f t="shared" si="287"/>
        <v>121</v>
      </c>
      <c r="G376" s="984">
        <v>1723</v>
      </c>
      <c r="H376" s="984">
        <v>985</v>
      </c>
      <c r="I376" s="984">
        <f t="shared" si="288"/>
        <v>2708</v>
      </c>
      <c r="J376" s="984">
        <v>455</v>
      </c>
      <c r="K376" s="984">
        <v>387</v>
      </c>
      <c r="L376" s="984">
        <f t="shared" si="289"/>
        <v>842</v>
      </c>
      <c r="M376" s="984"/>
      <c r="N376" s="984"/>
      <c r="O376" s="984">
        <f t="shared" si="290"/>
        <v>0</v>
      </c>
      <c r="P376" s="984">
        <v>92</v>
      </c>
      <c r="Q376" s="984">
        <v>22</v>
      </c>
      <c r="R376" s="984">
        <f t="shared" si="292"/>
        <v>114</v>
      </c>
      <c r="S376" s="984">
        <f t="shared" si="291"/>
        <v>2354</v>
      </c>
      <c r="T376" s="984">
        <f t="shared" si="291"/>
        <v>1431</v>
      </c>
      <c r="U376" s="984">
        <f t="shared" si="291"/>
        <v>3785</v>
      </c>
      <c r="V376" s="401" t="str">
        <f t="shared" si="293"/>
        <v>TRUE</v>
      </c>
      <c r="W376" s="401" t="str">
        <f t="shared" si="294"/>
        <v>TRUE</v>
      </c>
      <c r="X376" s="401" t="str">
        <f t="shared" si="295"/>
        <v>TRUE</v>
      </c>
      <c r="Z376" s="161">
        <f>Death!Y374</f>
        <v>2354</v>
      </c>
      <c r="AA376" s="161">
        <f>Death!Z374</f>
        <v>1431</v>
      </c>
      <c r="AB376" s="161">
        <f>Death!AA374</f>
        <v>3785</v>
      </c>
    </row>
    <row r="377" spans="1:48" ht="15" customHeight="1">
      <c r="A377" s="675">
        <v>5</v>
      </c>
      <c r="B377" s="414">
        <v>154</v>
      </c>
      <c r="C377" s="597" t="s">
        <v>797</v>
      </c>
      <c r="D377" s="984">
        <v>11</v>
      </c>
      <c r="E377" s="984">
        <v>6</v>
      </c>
      <c r="F377" s="984">
        <f t="shared" si="287"/>
        <v>17</v>
      </c>
      <c r="G377" s="984">
        <v>45</v>
      </c>
      <c r="H377" s="984">
        <v>23</v>
      </c>
      <c r="I377" s="984">
        <f t="shared" si="288"/>
        <v>68</v>
      </c>
      <c r="J377" s="984"/>
      <c r="K377" s="984"/>
      <c r="L377" s="984">
        <f t="shared" si="289"/>
        <v>0</v>
      </c>
      <c r="M377" s="984"/>
      <c r="N377" s="984"/>
      <c r="O377" s="984">
        <f t="shared" si="290"/>
        <v>0</v>
      </c>
      <c r="P377" s="984">
        <v>441</v>
      </c>
      <c r="Q377" s="984">
        <v>301</v>
      </c>
      <c r="R377" s="984">
        <f t="shared" si="292"/>
        <v>742</v>
      </c>
      <c r="S377" s="984">
        <f t="shared" si="291"/>
        <v>497</v>
      </c>
      <c r="T377" s="984">
        <f t="shared" si="291"/>
        <v>330</v>
      </c>
      <c r="U377" s="984">
        <f t="shared" si="291"/>
        <v>827</v>
      </c>
      <c r="V377" s="401" t="str">
        <f t="shared" si="293"/>
        <v>TRUE</v>
      </c>
      <c r="W377" s="401" t="str">
        <f t="shared" si="294"/>
        <v>TRUE</v>
      </c>
      <c r="X377" s="401" t="str">
        <f t="shared" si="295"/>
        <v>TRUE</v>
      </c>
      <c r="Z377" s="161">
        <f>Death!Y375</f>
        <v>497</v>
      </c>
      <c r="AA377" s="161">
        <f>Death!Z375</f>
        <v>330</v>
      </c>
      <c r="AB377" s="161">
        <f>Death!AA375</f>
        <v>827</v>
      </c>
    </row>
    <row r="378" spans="1:48" ht="15" customHeight="1">
      <c r="A378" s="675">
        <v>6</v>
      </c>
      <c r="B378" s="414">
        <v>155</v>
      </c>
      <c r="C378" s="597" t="s">
        <v>798</v>
      </c>
      <c r="D378" s="984">
        <v>0</v>
      </c>
      <c r="E378" s="984">
        <v>0</v>
      </c>
      <c r="F378" s="984">
        <f t="shared" si="287"/>
        <v>0</v>
      </c>
      <c r="G378" s="984">
        <v>64</v>
      </c>
      <c r="H378" s="984">
        <v>55</v>
      </c>
      <c r="I378" s="984">
        <f t="shared" si="288"/>
        <v>119</v>
      </c>
      <c r="J378" s="984"/>
      <c r="K378" s="984"/>
      <c r="L378" s="984">
        <f t="shared" si="289"/>
        <v>0</v>
      </c>
      <c r="M378" s="984"/>
      <c r="N378" s="984"/>
      <c r="O378" s="984">
        <f t="shared" si="290"/>
        <v>0</v>
      </c>
      <c r="P378" s="984">
        <v>0</v>
      </c>
      <c r="Q378" s="984">
        <v>0</v>
      </c>
      <c r="R378" s="984">
        <f t="shared" si="292"/>
        <v>0</v>
      </c>
      <c r="S378" s="984">
        <f t="shared" si="291"/>
        <v>64</v>
      </c>
      <c r="T378" s="984">
        <f t="shared" si="291"/>
        <v>55</v>
      </c>
      <c r="U378" s="984">
        <f t="shared" si="291"/>
        <v>119</v>
      </c>
      <c r="V378" s="401" t="str">
        <f t="shared" si="293"/>
        <v>TRUE</v>
      </c>
      <c r="W378" s="401" t="str">
        <f t="shared" si="294"/>
        <v>TRUE</v>
      </c>
      <c r="X378" s="401" t="str">
        <f t="shared" si="295"/>
        <v>TRUE</v>
      </c>
      <c r="Z378" s="161">
        <f>Death!Y376</f>
        <v>64</v>
      </c>
      <c r="AA378" s="161">
        <f>Death!Z376</f>
        <v>55</v>
      </c>
      <c r="AB378" s="161">
        <f>Death!AA376</f>
        <v>119</v>
      </c>
    </row>
    <row r="379" spans="1:48" ht="15" customHeight="1">
      <c r="A379" s="675">
        <v>7</v>
      </c>
      <c r="B379" s="414">
        <v>156</v>
      </c>
      <c r="C379" s="597" t="s">
        <v>799</v>
      </c>
      <c r="D379" s="984">
        <v>0</v>
      </c>
      <c r="E379" s="984">
        <v>0</v>
      </c>
      <c r="F379" s="984">
        <f t="shared" si="287"/>
        <v>0</v>
      </c>
      <c r="G379" s="984">
        <v>0</v>
      </c>
      <c r="H379" s="984">
        <v>0</v>
      </c>
      <c r="I379" s="984">
        <f t="shared" si="288"/>
        <v>0</v>
      </c>
      <c r="J379" s="984"/>
      <c r="K379" s="984"/>
      <c r="L379" s="984">
        <f t="shared" si="289"/>
        <v>0</v>
      </c>
      <c r="M379" s="984"/>
      <c r="N379" s="984"/>
      <c r="O379" s="984">
        <f t="shared" si="290"/>
        <v>0</v>
      </c>
      <c r="P379" s="984">
        <v>117</v>
      </c>
      <c r="Q379" s="984">
        <v>91</v>
      </c>
      <c r="R379" s="984">
        <f t="shared" si="292"/>
        <v>208</v>
      </c>
      <c r="S379" s="984">
        <f t="shared" si="291"/>
        <v>117</v>
      </c>
      <c r="T379" s="984">
        <f t="shared" si="291"/>
        <v>91</v>
      </c>
      <c r="U379" s="984">
        <f t="shared" si="291"/>
        <v>208</v>
      </c>
      <c r="V379" s="401" t="str">
        <f t="shared" si="293"/>
        <v>TRUE</v>
      </c>
      <c r="W379" s="401" t="str">
        <f t="shared" si="294"/>
        <v>TRUE</v>
      </c>
      <c r="X379" s="401" t="str">
        <f t="shared" si="295"/>
        <v>TRUE</v>
      </c>
      <c r="Z379" s="161">
        <f>Death!Y377</f>
        <v>117</v>
      </c>
      <c r="AA379" s="161">
        <f>Death!Z377</f>
        <v>91</v>
      </c>
      <c r="AB379" s="161">
        <f>Death!AA377</f>
        <v>208</v>
      </c>
    </row>
    <row r="380" spans="1:48" ht="15" customHeight="1">
      <c r="A380" s="675">
        <v>8</v>
      </c>
      <c r="B380" s="414">
        <v>157</v>
      </c>
      <c r="C380" s="597" t="s">
        <v>800</v>
      </c>
      <c r="D380" s="984">
        <v>8</v>
      </c>
      <c r="E380" s="984">
        <v>7</v>
      </c>
      <c r="F380" s="984">
        <f t="shared" si="287"/>
        <v>15</v>
      </c>
      <c r="G380" s="984">
        <v>225</v>
      </c>
      <c r="H380" s="984">
        <v>140</v>
      </c>
      <c r="I380" s="984">
        <f t="shared" si="288"/>
        <v>365</v>
      </c>
      <c r="J380" s="984"/>
      <c r="K380" s="984"/>
      <c r="L380" s="984">
        <f t="shared" si="289"/>
        <v>0</v>
      </c>
      <c r="M380" s="984"/>
      <c r="N380" s="984"/>
      <c r="O380" s="984">
        <f t="shared" si="290"/>
        <v>0</v>
      </c>
      <c r="P380" s="984">
        <v>182</v>
      </c>
      <c r="Q380" s="984">
        <v>104</v>
      </c>
      <c r="R380" s="984">
        <f t="shared" si="292"/>
        <v>286</v>
      </c>
      <c r="S380" s="984">
        <f t="shared" si="291"/>
        <v>415</v>
      </c>
      <c r="T380" s="984">
        <f t="shared" si="291"/>
        <v>251</v>
      </c>
      <c r="U380" s="984">
        <f t="shared" si="291"/>
        <v>666</v>
      </c>
      <c r="V380" s="401" t="str">
        <f t="shared" si="293"/>
        <v>TRUE</v>
      </c>
      <c r="W380" s="401" t="str">
        <f t="shared" si="294"/>
        <v>TRUE</v>
      </c>
      <c r="X380" s="401" t="str">
        <f t="shared" si="295"/>
        <v>TRUE</v>
      </c>
      <c r="Z380" s="161">
        <f>Death!Y378</f>
        <v>415</v>
      </c>
      <c r="AA380" s="161">
        <f>Death!Z378</f>
        <v>251</v>
      </c>
      <c r="AB380" s="161">
        <f>Death!AA378</f>
        <v>666</v>
      </c>
    </row>
    <row r="381" spans="1:48" ht="23.25">
      <c r="A381" s="653"/>
      <c r="B381" s="374"/>
      <c r="C381" s="419" t="s">
        <v>6</v>
      </c>
      <c r="D381" s="1031">
        <f>SUM(D373:D380)</f>
        <v>115</v>
      </c>
      <c r="E381" s="1031">
        <f t="shared" ref="E381:R381" si="296">SUM(E373:E380)</f>
        <v>55</v>
      </c>
      <c r="F381" s="1031">
        <f t="shared" si="296"/>
        <v>170</v>
      </c>
      <c r="G381" s="1031">
        <f t="shared" si="296"/>
        <v>2170</v>
      </c>
      <c r="H381" s="1031">
        <f t="shared" si="296"/>
        <v>1283</v>
      </c>
      <c r="I381" s="1031">
        <f t="shared" si="296"/>
        <v>3453</v>
      </c>
      <c r="J381" s="1031">
        <f t="shared" si="296"/>
        <v>455</v>
      </c>
      <c r="K381" s="1031">
        <f t="shared" si="296"/>
        <v>387</v>
      </c>
      <c r="L381" s="1031">
        <f t="shared" si="296"/>
        <v>842</v>
      </c>
      <c r="M381" s="1031">
        <f t="shared" si="296"/>
        <v>0</v>
      </c>
      <c r="N381" s="1031">
        <f t="shared" si="296"/>
        <v>0</v>
      </c>
      <c r="O381" s="1031">
        <f t="shared" si="296"/>
        <v>0</v>
      </c>
      <c r="P381" s="1031">
        <f t="shared" si="296"/>
        <v>1419</v>
      </c>
      <c r="Q381" s="1031">
        <f t="shared" si="296"/>
        <v>908</v>
      </c>
      <c r="R381" s="1031">
        <f t="shared" si="296"/>
        <v>2327</v>
      </c>
      <c r="S381" s="1031">
        <f>SUM(S373:S380)</f>
        <v>4159</v>
      </c>
      <c r="T381" s="1031">
        <f>SUM(T373:T380)</f>
        <v>2633</v>
      </c>
      <c r="U381" s="1031">
        <f>SUM(U373:U380)</f>
        <v>6792</v>
      </c>
      <c r="V381" s="401" t="str">
        <f t="shared" si="293"/>
        <v>TRUE</v>
      </c>
      <c r="W381" s="401" t="str">
        <f t="shared" si="294"/>
        <v>TRUE</v>
      </c>
      <c r="X381" s="401" t="str">
        <f t="shared" si="295"/>
        <v>TRUE</v>
      </c>
      <c r="Z381" s="161">
        <f>Death!Y379</f>
        <v>4159</v>
      </c>
      <c r="AA381" s="161">
        <f>Death!Z379</f>
        <v>2633</v>
      </c>
      <c r="AB381" s="161">
        <f>Death!AA379</f>
        <v>6792</v>
      </c>
      <c r="AD381" s="1557" t="s">
        <v>509</v>
      </c>
      <c r="AE381" s="1557"/>
      <c r="AF381" s="1557"/>
      <c r="AG381" s="1557"/>
      <c r="AH381" s="1557"/>
      <c r="AI381" s="1557"/>
      <c r="AJ381" s="1557"/>
      <c r="AK381" s="1557"/>
      <c r="AL381" s="1557"/>
      <c r="AM381" s="1557"/>
      <c r="AN381" s="1557"/>
      <c r="AO381" s="1557"/>
      <c r="AP381" s="1557"/>
      <c r="AQ381" s="1557"/>
      <c r="AR381" s="1557"/>
      <c r="AS381" s="1557"/>
      <c r="AT381" s="1557"/>
      <c r="AU381" s="1557"/>
      <c r="AV381" s="1557"/>
    </row>
    <row r="382" spans="1:48" ht="22.5" customHeight="1">
      <c r="A382" s="653"/>
      <c r="B382" s="162" t="s">
        <v>143</v>
      </c>
      <c r="C382" s="249"/>
      <c r="D382" s="1049"/>
      <c r="E382" s="1049"/>
      <c r="F382" s="1049"/>
      <c r="G382" s="1049"/>
      <c r="H382" s="1049"/>
      <c r="I382" s="1049"/>
      <c r="J382" s="1049"/>
      <c r="K382" s="1049"/>
      <c r="L382" s="1049"/>
      <c r="M382" s="1049"/>
      <c r="N382" s="1049"/>
      <c r="O382" s="1049"/>
      <c r="P382" s="1049"/>
      <c r="Q382" s="1049"/>
      <c r="R382" s="1049"/>
      <c r="S382" s="1049"/>
      <c r="T382" s="1049"/>
      <c r="U382" s="1049"/>
      <c r="V382" s="401" t="str">
        <f t="shared" si="293"/>
        <v>TRUE</v>
      </c>
      <c r="W382" s="401" t="str">
        <f t="shared" si="294"/>
        <v>TRUE</v>
      </c>
      <c r="X382" s="401" t="str">
        <f t="shared" si="295"/>
        <v>TRUE</v>
      </c>
      <c r="Z382" s="161">
        <f>Death!Y380</f>
        <v>0</v>
      </c>
      <c r="AA382" s="161">
        <f>Death!Z380</f>
        <v>0</v>
      </c>
      <c r="AB382" s="161">
        <f>Death!AA380</f>
        <v>0</v>
      </c>
      <c r="AD382" s="1558" t="s">
        <v>886</v>
      </c>
      <c r="AE382" s="1558"/>
      <c r="AF382" s="1558"/>
      <c r="AG382" s="1558"/>
      <c r="AH382" s="1558"/>
      <c r="AI382" s="1558"/>
      <c r="AJ382" s="1558"/>
      <c r="AK382" s="1558"/>
      <c r="AL382" s="1558"/>
      <c r="AM382" s="1558"/>
      <c r="AN382" s="1558"/>
      <c r="AO382" s="1558"/>
      <c r="AP382" s="1558"/>
      <c r="AQ382" s="1558"/>
      <c r="AR382" s="1558"/>
      <c r="AS382" s="1558"/>
      <c r="AT382" s="1558"/>
      <c r="AU382" s="1558"/>
      <c r="AV382" s="1558"/>
    </row>
    <row r="383" spans="1:48" ht="15" customHeight="1">
      <c r="A383" s="653">
        <v>1</v>
      </c>
      <c r="B383" s="414">
        <v>158</v>
      </c>
      <c r="C383" s="592" t="s">
        <v>808</v>
      </c>
      <c r="D383" s="984">
        <v>3</v>
      </c>
      <c r="E383" s="984">
        <v>2</v>
      </c>
      <c r="F383" s="984">
        <f t="shared" ref="F383:F386" si="297">D383+E383</f>
        <v>5</v>
      </c>
      <c r="G383" s="987">
        <v>58</v>
      </c>
      <c r="H383" s="987">
        <v>46</v>
      </c>
      <c r="I383" s="984">
        <f t="shared" ref="I383:I386" si="298">G383+H383</f>
        <v>104</v>
      </c>
      <c r="J383" s="984"/>
      <c r="K383" s="984"/>
      <c r="L383" s="984">
        <f>J383+K383</f>
        <v>0</v>
      </c>
      <c r="M383" s="984"/>
      <c r="N383" s="984"/>
      <c r="O383" s="984">
        <f>M383+N383</f>
        <v>0</v>
      </c>
      <c r="P383" s="987">
        <v>73</v>
      </c>
      <c r="Q383" s="987">
        <v>60</v>
      </c>
      <c r="R383" s="984">
        <f>P383+Q383</f>
        <v>133</v>
      </c>
      <c r="S383" s="984">
        <f t="shared" ref="S383:U386" si="299">D383+G383+J383+M383+P383</f>
        <v>134</v>
      </c>
      <c r="T383" s="984">
        <f t="shared" si="299"/>
        <v>108</v>
      </c>
      <c r="U383" s="984">
        <f t="shared" si="299"/>
        <v>242</v>
      </c>
      <c r="V383" s="401" t="str">
        <f t="shared" si="293"/>
        <v>TRUE</v>
      </c>
      <c r="W383" s="401" t="str">
        <f t="shared" si="294"/>
        <v>TRUE</v>
      </c>
      <c r="X383" s="401" t="str">
        <f t="shared" si="295"/>
        <v>TRUE</v>
      </c>
      <c r="Z383" s="161">
        <f>Death!Y381</f>
        <v>134</v>
      </c>
      <c r="AA383" s="161">
        <f>Death!Z381</f>
        <v>108</v>
      </c>
      <c r="AB383" s="161">
        <f>Death!AA381</f>
        <v>242</v>
      </c>
      <c r="AD383" s="421" t="s">
        <v>507</v>
      </c>
      <c r="AE383" s="422"/>
      <c r="AF383" s="422"/>
      <c r="AG383" s="422"/>
      <c r="AH383" s="422"/>
      <c r="AI383" s="422"/>
      <c r="AJ383" s="422"/>
      <c r="AK383" s="422"/>
      <c r="AL383" s="422"/>
      <c r="AM383" s="422"/>
      <c r="AN383" s="422"/>
      <c r="AO383" s="422"/>
      <c r="AP383" s="422"/>
      <c r="AQ383" s="422"/>
      <c r="AR383" s="422"/>
      <c r="AS383" s="422"/>
      <c r="AT383" s="422"/>
      <c r="AU383" s="422"/>
      <c r="AV383" s="422"/>
    </row>
    <row r="384" spans="1:48" ht="21" customHeight="1">
      <c r="A384" s="653">
        <v>2</v>
      </c>
      <c r="B384" s="414">
        <v>159</v>
      </c>
      <c r="C384" s="592" t="s">
        <v>811</v>
      </c>
      <c r="D384" s="984">
        <v>75</v>
      </c>
      <c r="E384" s="984">
        <v>29</v>
      </c>
      <c r="F384" s="984">
        <f t="shared" si="297"/>
        <v>104</v>
      </c>
      <c r="G384" s="987">
        <v>344</v>
      </c>
      <c r="H384" s="987">
        <v>210</v>
      </c>
      <c r="I384" s="984">
        <f t="shared" si="298"/>
        <v>554</v>
      </c>
      <c r="J384" s="984"/>
      <c r="K384" s="984"/>
      <c r="L384" s="984">
        <f>J384+K384</f>
        <v>0</v>
      </c>
      <c r="M384" s="984"/>
      <c r="N384" s="984"/>
      <c r="O384" s="984">
        <f>M384+N384</f>
        <v>0</v>
      </c>
      <c r="P384" s="987">
        <v>170</v>
      </c>
      <c r="Q384" s="987">
        <v>120</v>
      </c>
      <c r="R384" s="984">
        <f>P384+Q384</f>
        <v>290</v>
      </c>
      <c r="S384" s="984">
        <f t="shared" si="299"/>
        <v>589</v>
      </c>
      <c r="T384" s="984">
        <f t="shared" si="299"/>
        <v>359</v>
      </c>
      <c r="U384" s="984">
        <f t="shared" si="299"/>
        <v>948</v>
      </c>
      <c r="V384" s="401" t="str">
        <f t="shared" si="293"/>
        <v>TRUE</v>
      </c>
      <c r="W384" s="401" t="str">
        <f t="shared" si="294"/>
        <v>TRUE</v>
      </c>
      <c r="X384" s="401" t="str">
        <f t="shared" si="295"/>
        <v>TRUE</v>
      </c>
      <c r="Z384" s="161">
        <f>Death!Y382</f>
        <v>589</v>
      </c>
      <c r="AA384" s="161">
        <f>Death!Z382</f>
        <v>359</v>
      </c>
      <c r="AB384" s="161">
        <f>Death!AA382</f>
        <v>948</v>
      </c>
      <c r="AD384" s="1559" t="s">
        <v>492</v>
      </c>
      <c r="AE384" s="1562" t="s">
        <v>497</v>
      </c>
      <c r="AF384" s="1562"/>
      <c r="AG384" s="1562"/>
      <c r="AH384" s="1562"/>
      <c r="AI384" s="1562"/>
      <c r="AJ384" s="1562"/>
      <c r="AK384" s="1563" t="s">
        <v>153</v>
      </c>
      <c r="AL384" s="1563"/>
      <c r="AM384" s="1563"/>
      <c r="AN384" s="1563" t="s">
        <v>154</v>
      </c>
      <c r="AO384" s="1563"/>
      <c r="AP384" s="1563"/>
      <c r="AQ384" s="1563" t="s">
        <v>152</v>
      </c>
      <c r="AR384" s="1563"/>
      <c r="AS384" s="1563"/>
      <c r="AT384" s="1562" t="s">
        <v>6</v>
      </c>
      <c r="AU384" s="1562"/>
      <c r="AV384" s="1562"/>
    </row>
    <row r="385" spans="1:48" ht="36.75" customHeight="1">
      <c r="A385" s="653">
        <v>3</v>
      </c>
      <c r="B385" s="414">
        <v>160</v>
      </c>
      <c r="C385" s="146" t="s">
        <v>873</v>
      </c>
      <c r="D385" s="984"/>
      <c r="E385" s="984"/>
      <c r="F385" s="984">
        <f t="shared" si="297"/>
        <v>0</v>
      </c>
      <c r="G385" s="987">
        <v>2</v>
      </c>
      <c r="H385" s="987">
        <v>2</v>
      </c>
      <c r="I385" s="984">
        <f t="shared" si="298"/>
        <v>4</v>
      </c>
      <c r="J385" s="984"/>
      <c r="K385" s="984"/>
      <c r="L385" s="984">
        <f>J385+K385</f>
        <v>0</v>
      </c>
      <c r="M385" s="984"/>
      <c r="N385" s="984"/>
      <c r="O385" s="984">
        <f>M385+N385</f>
        <v>0</v>
      </c>
      <c r="P385" s="987">
        <v>82</v>
      </c>
      <c r="Q385" s="987">
        <v>28</v>
      </c>
      <c r="R385" s="984">
        <f>P385+Q385</f>
        <v>110</v>
      </c>
      <c r="S385" s="984">
        <f t="shared" si="299"/>
        <v>84</v>
      </c>
      <c r="T385" s="984">
        <f t="shared" si="299"/>
        <v>30</v>
      </c>
      <c r="U385" s="984">
        <f t="shared" si="299"/>
        <v>114</v>
      </c>
      <c r="V385" s="401" t="str">
        <f t="shared" si="293"/>
        <v>TRUE</v>
      </c>
      <c r="W385" s="401" t="str">
        <f t="shared" si="294"/>
        <v>TRUE</v>
      </c>
      <c r="X385" s="401" t="str">
        <f t="shared" si="295"/>
        <v>TRUE</v>
      </c>
      <c r="Z385" s="161">
        <f>Death!Y383</f>
        <v>84</v>
      </c>
      <c r="AA385" s="161">
        <f>Death!Z383</f>
        <v>30</v>
      </c>
      <c r="AB385" s="161">
        <f>Death!AA383</f>
        <v>114</v>
      </c>
      <c r="AD385" s="1560"/>
      <c r="AE385" s="1562" t="s">
        <v>498</v>
      </c>
      <c r="AF385" s="1562"/>
      <c r="AG385" s="1562"/>
      <c r="AH385" s="1563" t="s">
        <v>496</v>
      </c>
      <c r="AI385" s="1563"/>
      <c r="AJ385" s="1563"/>
      <c r="AK385" s="1563"/>
      <c r="AL385" s="1563"/>
      <c r="AM385" s="1563"/>
      <c r="AN385" s="1563"/>
      <c r="AO385" s="1563"/>
      <c r="AP385" s="1563"/>
      <c r="AQ385" s="1563"/>
      <c r="AR385" s="1563"/>
      <c r="AS385" s="1563"/>
      <c r="AT385" s="1562"/>
      <c r="AU385" s="1562"/>
      <c r="AV385" s="1562"/>
    </row>
    <row r="386" spans="1:48" ht="18.75" customHeight="1">
      <c r="A386" s="653">
        <v>4</v>
      </c>
      <c r="B386" s="414">
        <v>161</v>
      </c>
      <c r="C386" s="592" t="s">
        <v>810</v>
      </c>
      <c r="D386" s="984">
        <v>7</v>
      </c>
      <c r="E386" s="984">
        <v>6</v>
      </c>
      <c r="F386" s="984">
        <f t="shared" si="297"/>
        <v>13</v>
      </c>
      <c r="G386" s="987">
        <v>12</v>
      </c>
      <c r="H386" s="987">
        <v>9</v>
      </c>
      <c r="I386" s="984">
        <f t="shared" si="298"/>
        <v>21</v>
      </c>
      <c r="J386" s="984"/>
      <c r="K386" s="984"/>
      <c r="L386" s="984">
        <f>J386+K386</f>
        <v>0</v>
      </c>
      <c r="M386" s="984"/>
      <c r="N386" s="984"/>
      <c r="O386" s="984">
        <f>M386+N386</f>
        <v>0</v>
      </c>
      <c r="P386" s="987">
        <v>84</v>
      </c>
      <c r="Q386" s="987">
        <v>53</v>
      </c>
      <c r="R386" s="984">
        <f>P386+Q386</f>
        <v>137</v>
      </c>
      <c r="S386" s="984">
        <f t="shared" si="299"/>
        <v>103</v>
      </c>
      <c r="T386" s="984">
        <f t="shared" si="299"/>
        <v>68</v>
      </c>
      <c r="U386" s="984">
        <f t="shared" si="299"/>
        <v>171</v>
      </c>
      <c r="V386" s="401" t="str">
        <f t="shared" si="293"/>
        <v>TRUE</v>
      </c>
      <c r="W386" s="401" t="str">
        <f t="shared" si="294"/>
        <v>TRUE</v>
      </c>
      <c r="X386" s="401" t="str">
        <f t="shared" si="295"/>
        <v>TRUE</v>
      </c>
      <c r="Z386" s="161">
        <f>Death!Y384</f>
        <v>103</v>
      </c>
      <c r="AA386" s="161">
        <f>Death!Z384</f>
        <v>68</v>
      </c>
      <c r="AB386" s="161">
        <f>Death!AA384</f>
        <v>171</v>
      </c>
      <c r="AD386" s="1561"/>
      <c r="AE386" s="1132" t="s">
        <v>240</v>
      </c>
      <c r="AF386" s="1132" t="s">
        <v>241</v>
      </c>
      <c r="AG386" s="1133" t="s">
        <v>234</v>
      </c>
      <c r="AH386" s="1132" t="s">
        <v>240</v>
      </c>
      <c r="AI386" s="1132" t="s">
        <v>241</v>
      </c>
      <c r="AJ386" s="1133" t="s">
        <v>234</v>
      </c>
      <c r="AK386" s="1132" t="s">
        <v>240</v>
      </c>
      <c r="AL386" s="1132" t="s">
        <v>241</v>
      </c>
      <c r="AM386" s="1133" t="s">
        <v>234</v>
      </c>
      <c r="AN386" s="1132" t="s">
        <v>240</v>
      </c>
      <c r="AO386" s="1132" t="s">
        <v>241</v>
      </c>
      <c r="AP386" s="1133" t="s">
        <v>234</v>
      </c>
      <c r="AQ386" s="1132" t="s">
        <v>240</v>
      </c>
      <c r="AR386" s="1132" t="s">
        <v>241</v>
      </c>
      <c r="AS386" s="1133" t="s">
        <v>234</v>
      </c>
      <c r="AT386" s="1132" t="s">
        <v>240</v>
      </c>
      <c r="AU386" s="1132" t="s">
        <v>241</v>
      </c>
      <c r="AV386" s="1133" t="s">
        <v>234</v>
      </c>
    </row>
    <row r="387" spans="1:48" ht="28.5" customHeight="1">
      <c r="A387" s="653"/>
      <c r="B387" s="374"/>
      <c r="C387" s="419" t="s">
        <v>6</v>
      </c>
      <c r="D387" s="1031">
        <f>SUM(D383:D386)</f>
        <v>85</v>
      </c>
      <c r="E387" s="1031">
        <f t="shared" ref="E387:R387" si="300">SUM(E383:E386)</f>
        <v>37</v>
      </c>
      <c r="F387" s="1031">
        <f t="shared" si="300"/>
        <v>122</v>
      </c>
      <c r="G387" s="1031">
        <f t="shared" si="300"/>
        <v>416</v>
      </c>
      <c r="H387" s="1031">
        <f t="shared" si="300"/>
        <v>267</v>
      </c>
      <c r="I387" s="1031">
        <f t="shared" si="300"/>
        <v>683</v>
      </c>
      <c r="J387" s="1031">
        <f t="shared" si="300"/>
        <v>0</v>
      </c>
      <c r="K387" s="1031">
        <f t="shared" si="300"/>
        <v>0</v>
      </c>
      <c r="L387" s="1031">
        <f t="shared" si="300"/>
        <v>0</v>
      </c>
      <c r="M387" s="1031">
        <f t="shared" si="300"/>
        <v>0</v>
      </c>
      <c r="N387" s="1031">
        <f t="shared" si="300"/>
        <v>0</v>
      </c>
      <c r="O387" s="1031">
        <f t="shared" si="300"/>
        <v>0</v>
      </c>
      <c r="P387" s="1031">
        <f t="shared" si="300"/>
        <v>409</v>
      </c>
      <c r="Q387" s="1031">
        <f t="shared" si="300"/>
        <v>261</v>
      </c>
      <c r="R387" s="1031">
        <f t="shared" si="300"/>
        <v>670</v>
      </c>
      <c r="S387" s="1031">
        <f>SUM(S383:S386)</f>
        <v>910</v>
      </c>
      <c r="T387" s="1031">
        <f>SUM(T383:T386)</f>
        <v>565</v>
      </c>
      <c r="U387" s="1031">
        <f>SUM(U383:U386)</f>
        <v>1475</v>
      </c>
      <c r="V387" s="401" t="str">
        <f t="shared" si="293"/>
        <v>TRUE</v>
      </c>
      <c r="W387" s="401" t="str">
        <f t="shared" si="294"/>
        <v>TRUE</v>
      </c>
      <c r="X387" s="401" t="str">
        <f t="shared" si="295"/>
        <v>TRUE</v>
      </c>
      <c r="Z387" s="161">
        <f>Death!Y385</f>
        <v>910</v>
      </c>
      <c r="AA387" s="161">
        <f>Death!Z385</f>
        <v>565</v>
      </c>
      <c r="AB387" s="161">
        <f>Death!AA385</f>
        <v>1475</v>
      </c>
      <c r="AD387" s="748" t="s">
        <v>222</v>
      </c>
      <c r="AE387" s="749">
        <f t="shared" ref="AE387:AR387" si="301">D175</f>
        <v>83</v>
      </c>
      <c r="AF387" s="749">
        <f t="shared" si="301"/>
        <v>49</v>
      </c>
      <c r="AG387" s="749">
        <f t="shared" si="301"/>
        <v>132</v>
      </c>
      <c r="AH387" s="749">
        <f t="shared" si="301"/>
        <v>2475</v>
      </c>
      <c r="AI387" s="749">
        <f t="shared" si="301"/>
        <v>1506</v>
      </c>
      <c r="AJ387" s="749">
        <f t="shared" si="301"/>
        <v>3981</v>
      </c>
      <c r="AK387" s="749">
        <f t="shared" si="301"/>
        <v>10219</v>
      </c>
      <c r="AL387" s="749">
        <f t="shared" si="301"/>
        <v>7315</v>
      </c>
      <c r="AM387" s="749">
        <f t="shared" si="301"/>
        <v>17534</v>
      </c>
      <c r="AN387" s="749">
        <f t="shared" si="301"/>
        <v>4424</v>
      </c>
      <c r="AO387" s="749">
        <f t="shared" si="301"/>
        <v>2937</v>
      </c>
      <c r="AP387" s="749">
        <f t="shared" si="301"/>
        <v>7361</v>
      </c>
      <c r="AQ387" s="749">
        <f t="shared" si="301"/>
        <v>58020</v>
      </c>
      <c r="AR387" s="749">
        <f t="shared" si="301"/>
        <v>40537</v>
      </c>
      <c r="AS387" s="749">
        <f t="shared" ref="AS387" si="302">R175</f>
        <v>98557</v>
      </c>
      <c r="AT387" s="750">
        <f>AE387+AH387+AK387+AN387+AQ387</f>
        <v>75221</v>
      </c>
      <c r="AU387" s="750">
        <f>AF387+AI387+AL387+AO387+AR387</f>
        <v>52344</v>
      </c>
      <c r="AV387" s="749">
        <f>AT387+AU387</f>
        <v>127565</v>
      </c>
    </row>
    <row r="388" spans="1:48" ht="28.5" customHeight="1">
      <c r="A388" s="653"/>
      <c r="B388" s="162" t="s">
        <v>144</v>
      </c>
      <c r="C388" s="249"/>
      <c r="D388" s="1049"/>
      <c r="E388" s="1049"/>
      <c r="F388" s="1049"/>
      <c r="G388" s="1049"/>
      <c r="H388" s="1049"/>
      <c r="I388" s="1049"/>
      <c r="J388" s="1049"/>
      <c r="K388" s="1049"/>
      <c r="L388" s="1049"/>
      <c r="M388" s="1049"/>
      <c r="N388" s="1049"/>
      <c r="O388" s="1049"/>
      <c r="P388" s="1049"/>
      <c r="Q388" s="1049"/>
      <c r="R388" s="1049"/>
      <c r="S388" s="1049"/>
      <c r="T388" s="1049"/>
      <c r="U388" s="1049"/>
      <c r="V388" s="401" t="str">
        <f t="shared" si="293"/>
        <v>TRUE</v>
      </c>
      <c r="W388" s="401" t="str">
        <f t="shared" si="294"/>
        <v>TRUE</v>
      </c>
      <c r="X388" s="401" t="str">
        <f t="shared" si="295"/>
        <v>TRUE</v>
      </c>
      <c r="Z388" s="161">
        <f>Death!Y386</f>
        <v>0</v>
      </c>
      <c r="AA388" s="161">
        <f>Death!Z386</f>
        <v>0</v>
      </c>
      <c r="AB388" s="161">
        <f>Death!AA386</f>
        <v>0</v>
      </c>
      <c r="AD388" s="1554" t="s">
        <v>724</v>
      </c>
      <c r="AE388" s="1555"/>
      <c r="AF388" s="1555"/>
      <c r="AG388" s="1555"/>
      <c r="AH388" s="1555"/>
      <c r="AI388" s="1555"/>
      <c r="AJ388" s="1555"/>
      <c r="AK388" s="1555"/>
      <c r="AL388" s="1555"/>
      <c r="AM388" s="1555"/>
      <c r="AN388" s="1555"/>
      <c r="AO388" s="1555"/>
      <c r="AP388" s="1555"/>
      <c r="AQ388" s="1555"/>
      <c r="AR388" s="1555"/>
      <c r="AS388" s="1555"/>
      <c r="AT388" s="1555"/>
      <c r="AU388" s="1555"/>
      <c r="AV388" s="1556"/>
    </row>
    <row r="389" spans="1:48" ht="28.5" customHeight="1">
      <c r="A389" s="653">
        <v>1</v>
      </c>
      <c r="B389" s="414">
        <v>162</v>
      </c>
      <c r="C389" s="598" t="s">
        <v>836</v>
      </c>
      <c r="D389" s="984">
        <v>12</v>
      </c>
      <c r="E389" s="984">
        <v>5</v>
      </c>
      <c r="F389" s="984">
        <f t="shared" ref="F389:F392" si="303">D389+E389</f>
        <v>17</v>
      </c>
      <c r="G389" s="984">
        <v>18</v>
      </c>
      <c r="H389" s="984">
        <v>22</v>
      </c>
      <c r="I389" s="984">
        <f t="shared" ref="I389:I392" si="304">G389+H389</f>
        <v>40</v>
      </c>
      <c r="J389" s="984"/>
      <c r="K389" s="984"/>
      <c r="L389" s="984">
        <f t="shared" ref="L389:L392" si="305">J389+K389</f>
        <v>0</v>
      </c>
      <c r="M389" s="984"/>
      <c r="N389" s="984"/>
      <c r="O389" s="984">
        <f t="shared" ref="O389:O392" si="306">M389+N389</f>
        <v>0</v>
      </c>
      <c r="P389" s="984">
        <v>182</v>
      </c>
      <c r="Q389" s="984">
        <v>138</v>
      </c>
      <c r="R389" s="984">
        <f t="shared" ref="R389:R392" si="307">P389+Q389</f>
        <v>320</v>
      </c>
      <c r="S389" s="984">
        <f t="shared" ref="S389:U392" si="308">D389+G389+J389+M389+P389</f>
        <v>212</v>
      </c>
      <c r="T389" s="984">
        <f t="shared" si="308"/>
        <v>165</v>
      </c>
      <c r="U389" s="984">
        <f t="shared" si="308"/>
        <v>377</v>
      </c>
      <c r="V389" s="401" t="str">
        <f t="shared" si="293"/>
        <v>TRUE</v>
      </c>
      <c r="W389" s="401" t="str">
        <f t="shared" si="294"/>
        <v>TRUE</v>
      </c>
      <c r="X389" s="401" t="str">
        <f t="shared" si="295"/>
        <v>TRUE</v>
      </c>
      <c r="Z389" s="161">
        <f>Death!Y387</f>
        <v>212</v>
      </c>
      <c r="AA389" s="161">
        <f>Death!Z387</f>
        <v>165</v>
      </c>
      <c r="AB389" s="161">
        <f>Death!AA387</f>
        <v>377</v>
      </c>
      <c r="AD389" s="167" t="s">
        <v>500</v>
      </c>
      <c r="AE389" s="424">
        <f t="shared" ref="AE389:AU389" si="309">D184</f>
        <v>2141</v>
      </c>
      <c r="AF389" s="424">
        <f t="shared" si="309"/>
        <v>1455</v>
      </c>
      <c r="AG389" s="424">
        <f t="shared" si="309"/>
        <v>3596</v>
      </c>
      <c r="AH389" s="424">
        <f t="shared" si="309"/>
        <v>2842</v>
      </c>
      <c r="AI389" s="424">
        <f t="shared" si="309"/>
        <v>1721</v>
      </c>
      <c r="AJ389" s="424">
        <f t="shared" si="309"/>
        <v>4563</v>
      </c>
      <c r="AK389" s="424">
        <f t="shared" si="309"/>
        <v>2342</v>
      </c>
      <c r="AL389" s="424">
        <f t="shared" si="309"/>
        <v>1436</v>
      </c>
      <c r="AM389" s="424">
        <f t="shared" si="309"/>
        <v>3778</v>
      </c>
      <c r="AN389" s="424">
        <f t="shared" si="309"/>
        <v>0</v>
      </c>
      <c r="AO389" s="424">
        <f t="shared" si="309"/>
        <v>0</v>
      </c>
      <c r="AP389" s="424">
        <f t="shared" si="309"/>
        <v>0</v>
      </c>
      <c r="AQ389" s="424">
        <f t="shared" si="309"/>
        <v>1851</v>
      </c>
      <c r="AR389" s="424">
        <f t="shared" si="309"/>
        <v>1247</v>
      </c>
      <c r="AS389" s="424">
        <f t="shared" si="309"/>
        <v>3098</v>
      </c>
      <c r="AT389" s="424">
        <f t="shared" si="309"/>
        <v>9176</v>
      </c>
      <c r="AU389" s="424">
        <f t="shared" si="309"/>
        <v>5859</v>
      </c>
      <c r="AV389" s="424">
        <f t="shared" ref="AV389" si="310">U184</f>
        <v>15035</v>
      </c>
    </row>
    <row r="390" spans="1:48" ht="28.5" customHeight="1">
      <c r="A390" s="653">
        <v>2</v>
      </c>
      <c r="B390" s="414">
        <v>163</v>
      </c>
      <c r="C390" s="598" t="s">
        <v>837</v>
      </c>
      <c r="D390" s="984"/>
      <c r="E390" s="984"/>
      <c r="F390" s="984">
        <f t="shared" si="303"/>
        <v>0</v>
      </c>
      <c r="G390" s="984">
        <v>0</v>
      </c>
      <c r="H390" s="984">
        <v>0</v>
      </c>
      <c r="I390" s="984">
        <f t="shared" si="304"/>
        <v>0</v>
      </c>
      <c r="J390" s="984"/>
      <c r="K390" s="984"/>
      <c r="L390" s="984">
        <f t="shared" si="305"/>
        <v>0</v>
      </c>
      <c r="M390" s="984"/>
      <c r="N390" s="984"/>
      <c r="O390" s="984">
        <f t="shared" si="306"/>
        <v>0</v>
      </c>
      <c r="P390" s="984">
        <v>76</v>
      </c>
      <c r="Q390" s="984">
        <v>30</v>
      </c>
      <c r="R390" s="984">
        <f t="shared" si="307"/>
        <v>106</v>
      </c>
      <c r="S390" s="984">
        <f t="shared" si="308"/>
        <v>76</v>
      </c>
      <c r="T390" s="984">
        <f t="shared" si="308"/>
        <v>30</v>
      </c>
      <c r="U390" s="984">
        <f t="shared" si="308"/>
        <v>106</v>
      </c>
      <c r="V390" s="401" t="str">
        <f t="shared" si="293"/>
        <v>TRUE</v>
      </c>
      <c r="W390" s="401" t="str">
        <f t="shared" si="294"/>
        <v>TRUE</v>
      </c>
      <c r="X390" s="401" t="str">
        <f t="shared" si="295"/>
        <v>TRUE</v>
      </c>
      <c r="Z390" s="161">
        <f>Death!Y388</f>
        <v>76</v>
      </c>
      <c r="AA390" s="161">
        <f>Death!Z388</f>
        <v>30</v>
      </c>
      <c r="AB390" s="161">
        <f>Death!AA388</f>
        <v>106</v>
      </c>
      <c r="AD390" s="167" t="s">
        <v>511</v>
      </c>
      <c r="AE390" s="424">
        <f t="shared" ref="AE390:AU390" si="311">D195</f>
        <v>105</v>
      </c>
      <c r="AF390" s="424">
        <f t="shared" si="311"/>
        <v>55</v>
      </c>
      <c r="AG390" s="424">
        <f t="shared" si="311"/>
        <v>160</v>
      </c>
      <c r="AH390" s="424">
        <f t="shared" si="311"/>
        <v>76</v>
      </c>
      <c r="AI390" s="424">
        <f t="shared" si="311"/>
        <v>45</v>
      </c>
      <c r="AJ390" s="424">
        <f t="shared" si="311"/>
        <v>121</v>
      </c>
      <c r="AK390" s="424">
        <f t="shared" si="311"/>
        <v>0</v>
      </c>
      <c r="AL390" s="424">
        <f t="shared" si="311"/>
        <v>0</v>
      </c>
      <c r="AM390" s="424">
        <f t="shared" si="311"/>
        <v>0</v>
      </c>
      <c r="AN390" s="424">
        <f t="shared" si="311"/>
        <v>429</v>
      </c>
      <c r="AO390" s="424">
        <f t="shared" si="311"/>
        <v>296</v>
      </c>
      <c r="AP390" s="424">
        <f t="shared" si="311"/>
        <v>725</v>
      </c>
      <c r="AQ390" s="424">
        <f t="shared" si="311"/>
        <v>67</v>
      </c>
      <c r="AR390" s="424">
        <f t="shared" si="311"/>
        <v>13</v>
      </c>
      <c r="AS390" s="424">
        <f t="shared" si="311"/>
        <v>80</v>
      </c>
      <c r="AT390" s="424">
        <f t="shared" si="311"/>
        <v>677</v>
      </c>
      <c r="AU390" s="424">
        <f t="shared" si="311"/>
        <v>409</v>
      </c>
      <c r="AV390" s="424">
        <f t="shared" ref="AV390" si="312">U195</f>
        <v>1086</v>
      </c>
    </row>
    <row r="391" spans="1:48" ht="28.5" customHeight="1">
      <c r="A391" s="653">
        <v>3</v>
      </c>
      <c r="B391" s="414">
        <v>164</v>
      </c>
      <c r="C391" s="598" t="s">
        <v>838</v>
      </c>
      <c r="D391" s="984"/>
      <c r="E391" s="984"/>
      <c r="F391" s="984">
        <f t="shared" si="303"/>
        <v>0</v>
      </c>
      <c r="G391" s="984">
        <v>122</v>
      </c>
      <c r="H391" s="984">
        <v>69</v>
      </c>
      <c r="I391" s="984">
        <f t="shared" si="304"/>
        <v>191</v>
      </c>
      <c r="J391" s="984"/>
      <c r="K391" s="984"/>
      <c r="L391" s="984">
        <f t="shared" si="305"/>
        <v>0</v>
      </c>
      <c r="M391" s="984"/>
      <c r="N391" s="984"/>
      <c r="O391" s="984">
        <f t="shared" si="306"/>
        <v>0</v>
      </c>
      <c r="P391" s="984">
        <v>63</v>
      </c>
      <c r="Q391" s="984">
        <v>38</v>
      </c>
      <c r="R391" s="984">
        <f t="shared" si="307"/>
        <v>101</v>
      </c>
      <c r="S391" s="984">
        <f t="shared" si="308"/>
        <v>185</v>
      </c>
      <c r="T391" s="984">
        <f t="shared" si="308"/>
        <v>107</v>
      </c>
      <c r="U391" s="984">
        <f t="shared" si="308"/>
        <v>292</v>
      </c>
      <c r="V391" s="401" t="str">
        <f t="shared" si="293"/>
        <v>TRUE</v>
      </c>
      <c r="W391" s="401" t="str">
        <f t="shared" si="294"/>
        <v>TRUE</v>
      </c>
      <c r="X391" s="401" t="str">
        <f t="shared" si="295"/>
        <v>TRUE</v>
      </c>
      <c r="Z391" s="161">
        <f>Death!Y389</f>
        <v>185</v>
      </c>
      <c r="AA391" s="161">
        <f>Death!Z389</f>
        <v>107</v>
      </c>
      <c r="AB391" s="161">
        <f>Death!AA389</f>
        <v>292</v>
      </c>
      <c r="AD391" s="167" t="s">
        <v>501</v>
      </c>
      <c r="AE391" s="424">
        <f t="shared" ref="AE391:AU391" si="313">D202</f>
        <v>466</v>
      </c>
      <c r="AF391" s="424">
        <f t="shared" si="313"/>
        <v>236</v>
      </c>
      <c r="AG391" s="424">
        <f t="shared" si="313"/>
        <v>702</v>
      </c>
      <c r="AH391" s="424">
        <f t="shared" si="313"/>
        <v>1177</v>
      </c>
      <c r="AI391" s="424">
        <f t="shared" si="313"/>
        <v>590</v>
      </c>
      <c r="AJ391" s="424">
        <f t="shared" si="313"/>
        <v>1767</v>
      </c>
      <c r="AK391" s="424">
        <f t="shared" si="313"/>
        <v>0</v>
      </c>
      <c r="AL391" s="424">
        <f t="shared" si="313"/>
        <v>0</v>
      </c>
      <c r="AM391" s="424">
        <f t="shared" si="313"/>
        <v>0</v>
      </c>
      <c r="AN391" s="424">
        <f t="shared" si="313"/>
        <v>983</v>
      </c>
      <c r="AO391" s="424">
        <f t="shared" si="313"/>
        <v>657</v>
      </c>
      <c r="AP391" s="424">
        <f t="shared" si="313"/>
        <v>1640</v>
      </c>
      <c r="AQ391" s="424">
        <f t="shared" si="313"/>
        <v>8</v>
      </c>
      <c r="AR391" s="424">
        <f t="shared" si="313"/>
        <v>1</v>
      </c>
      <c r="AS391" s="424">
        <f t="shared" si="313"/>
        <v>9</v>
      </c>
      <c r="AT391" s="424">
        <f t="shared" si="313"/>
        <v>2634</v>
      </c>
      <c r="AU391" s="424">
        <f t="shared" si="313"/>
        <v>1484</v>
      </c>
      <c r="AV391" s="424">
        <f t="shared" ref="AV391" si="314">U202</f>
        <v>4118</v>
      </c>
    </row>
    <row r="392" spans="1:48" ht="28.5" customHeight="1">
      <c r="A392" s="653">
        <v>4</v>
      </c>
      <c r="B392" s="414">
        <v>165</v>
      </c>
      <c r="C392" s="598" t="s">
        <v>839</v>
      </c>
      <c r="D392" s="984">
        <v>61</v>
      </c>
      <c r="E392" s="984">
        <v>35</v>
      </c>
      <c r="F392" s="984">
        <f t="shared" si="303"/>
        <v>96</v>
      </c>
      <c r="G392" s="984">
        <v>205</v>
      </c>
      <c r="H392" s="984">
        <v>127</v>
      </c>
      <c r="I392" s="984">
        <f t="shared" si="304"/>
        <v>332</v>
      </c>
      <c r="J392" s="984"/>
      <c r="K392" s="984"/>
      <c r="L392" s="984">
        <f t="shared" si="305"/>
        <v>0</v>
      </c>
      <c r="M392" s="984"/>
      <c r="N392" s="984"/>
      <c r="O392" s="984">
        <f t="shared" si="306"/>
        <v>0</v>
      </c>
      <c r="P392" s="984">
        <v>251</v>
      </c>
      <c r="Q392" s="984">
        <v>159</v>
      </c>
      <c r="R392" s="984">
        <f t="shared" si="307"/>
        <v>410</v>
      </c>
      <c r="S392" s="984">
        <f t="shared" si="308"/>
        <v>517</v>
      </c>
      <c r="T392" s="984">
        <f t="shared" si="308"/>
        <v>321</v>
      </c>
      <c r="U392" s="984">
        <f t="shared" si="308"/>
        <v>838</v>
      </c>
      <c r="V392" s="401" t="str">
        <f t="shared" si="293"/>
        <v>TRUE</v>
      </c>
      <c r="W392" s="401" t="str">
        <f t="shared" si="294"/>
        <v>TRUE</v>
      </c>
      <c r="X392" s="401" t="str">
        <f t="shared" si="295"/>
        <v>TRUE</v>
      </c>
      <c r="Z392" s="161">
        <f>Death!Y390</f>
        <v>517</v>
      </c>
      <c r="AA392" s="161">
        <f>Death!Z390</f>
        <v>321</v>
      </c>
      <c r="AB392" s="161">
        <f>Death!AA390</f>
        <v>838</v>
      </c>
      <c r="AD392" s="167" t="s">
        <v>745</v>
      </c>
      <c r="AE392" s="424">
        <f t="shared" ref="AE392:AU392" si="315">D226</f>
        <v>51</v>
      </c>
      <c r="AF392" s="424">
        <f t="shared" si="315"/>
        <v>29</v>
      </c>
      <c r="AG392" s="424">
        <f t="shared" si="315"/>
        <v>80</v>
      </c>
      <c r="AH392" s="424">
        <f t="shared" si="315"/>
        <v>42</v>
      </c>
      <c r="AI392" s="424">
        <f t="shared" si="315"/>
        <v>29</v>
      </c>
      <c r="AJ392" s="424">
        <f t="shared" si="315"/>
        <v>71</v>
      </c>
      <c r="AK392" s="424">
        <f t="shared" si="315"/>
        <v>0</v>
      </c>
      <c r="AL392" s="424">
        <f t="shared" si="315"/>
        <v>0</v>
      </c>
      <c r="AM392" s="424">
        <f t="shared" si="315"/>
        <v>0</v>
      </c>
      <c r="AN392" s="424">
        <f t="shared" si="315"/>
        <v>0</v>
      </c>
      <c r="AO392" s="424">
        <f t="shared" si="315"/>
        <v>0</v>
      </c>
      <c r="AP392" s="424">
        <f t="shared" si="315"/>
        <v>0</v>
      </c>
      <c r="AQ392" s="424">
        <f t="shared" si="315"/>
        <v>582</v>
      </c>
      <c r="AR392" s="424">
        <f t="shared" si="315"/>
        <v>330</v>
      </c>
      <c r="AS392" s="424">
        <f t="shared" si="315"/>
        <v>912</v>
      </c>
      <c r="AT392" s="424">
        <f t="shared" si="315"/>
        <v>675</v>
      </c>
      <c r="AU392" s="424">
        <f t="shared" si="315"/>
        <v>388</v>
      </c>
      <c r="AV392" s="424">
        <f t="shared" ref="AV392" si="316">U226</f>
        <v>1063</v>
      </c>
    </row>
    <row r="393" spans="1:48" ht="28.5" customHeight="1">
      <c r="B393" s="374"/>
      <c r="C393" s="160" t="s">
        <v>6</v>
      </c>
      <c r="D393" s="160">
        <f>SUM(D389:D392)</f>
        <v>73</v>
      </c>
      <c r="E393" s="160">
        <f t="shared" ref="E393:R393" si="317">SUM(E389:E392)</f>
        <v>40</v>
      </c>
      <c r="F393" s="160">
        <f t="shared" si="317"/>
        <v>113</v>
      </c>
      <c r="G393" s="160">
        <f t="shared" si="317"/>
        <v>345</v>
      </c>
      <c r="H393" s="160">
        <f t="shared" si="317"/>
        <v>218</v>
      </c>
      <c r="I393" s="160">
        <f t="shared" si="317"/>
        <v>563</v>
      </c>
      <c r="J393" s="160">
        <f t="shared" si="317"/>
        <v>0</v>
      </c>
      <c r="K393" s="160">
        <f t="shared" si="317"/>
        <v>0</v>
      </c>
      <c r="L393" s="160">
        <f t="shared" si="317"/>
        <v>0</v>
      </c>
      <c r="M393" s="160">
        <f t="shared" si="317"/>
        <v>0</v>
      </c>
      <c r="N393" s="160">
        <f t="shared" si="317"/>
        <v>0</v>
      </c>
      <c r="O393" s="160">
        <f t="shared" si="317"/>
        <v>0</v>
      </c>
      <c r="P393" s="160">
        <f t="shared" si="317"/>
        <v>572</v>
      </c>
      <c r="Q393" s="160">
        <f t="shared" si="317"/>
        <v>365</v>
      </c>
      <c r="R393" s="160">
        <f t="shared" si="317"/>
        <v>937</v>
      </c>
      <c r="S393" s="374">
        <f>SUM(S389:S392)</f>
        <v>990</v>
      </c>
      <c r="T393" s="374">
        <f>SUM(T389:T392)</f>
        <v>623</v>
      </c>
      <c r="U393" s="374">
        <f>SUM(U389:U392)</f>
        <v>1613</v>
      </c>
      <c r="V393" s="401" t="str">
        <f t="shared" si="293"/>
        <v>TRUE</v>
      </c>
      <c r="W393" s="401" t="str">
        <f t="shared" si="294"/>
        <v>TRUE</v>
      </c>
      <c r="X393" s="401" t="str">
        <f t="shared" si="295"/>
        <v>TRUE</v>
      </c>
      <c r="Z393" s="161">
        <f>Death!Y391</f>
        <v>990</v>
      </c>
      <c r="AA393" s="161">
        <f>Death!Z391</f>
        <v>623</v>
      </c>
      <c r="AB393" s="161">
        <f>Death!AA391</f>
        <v>1613</v>
      </c>
      <c r="AD393" s="167" t="s">
        <v>503</v>
      </c>
      <c r="AE393" s="424">
        <f t="shared" ref="AE393:AU393" si="318">D250</f>
        <v>61</v>
      </c>
      <c r="AF393" s="424">
        <f t="shared" si="318"/>
        <v>28</v>
      </c>
      <c r="AG393" s="424">
        <f t="shared" si="318"/>
        <v>89</v>
      </c>
      <c r="AH393" s="424">
        <f t="shared" si="318"/>
        <v>51</v>
      </c>
      <c r="AI393" s="424">
        <f t="shared" si="318"/>
        <v>36</v>
      </c>
      <c r="AJ393" s="424">
        <f t="shared" si="318"/>
        <v>87</v>
      </c>
      <c r="AK393" s="424">
        <f t="shared" si="318"/>
        <v>0</v>
      </c>
      <c r="AL393" s="424">
        <f t="shared" si="318"/>
        <v>0</v>
      </c>
      <c r="AM393" s="424">
        <f t="shared" si="318"/>
        <v>0</v>
      </c>
      <c r="AN393" s="424">
        <f t="shared" si="318"/>
        <v>0</v>
      </c>
      <c r="AO393" s="424">
        <f t="shared" si="318"/>
        <v>0</v>
      </c>
      <c r="AP393" s="424">
        <f t="shared" si="318"/>
        <v>0</v>
      </c>
      <c r="AQ393" s="424">
        <f t="shared" si="318"/>
        <v>647</v>
      </c>
      <c r="AR393" s="424">
        <f t="shared" si="318"/>
        <v>556</v>
      </c>
      <c r="AS393" s="424">
        <f t="shared" si="318"/>
        <v>1203</v>
      </c>
      <c r="AT393" s="424">
        <f t="shared" si="318"/>
        <v>759</v>
      </c>
      <c r="AU393" s="424">
        <f t="shared" si="318"/>
        <v>620</v>
      </c>
      <c r="AV393" s="424">
        <f t="shared" ref="AV393" si="319">U250</f>
        <v>1379</v>
      </c>
    </row>
    <row r="394" spans="1:48" ht="28.5" customHeight="1" thickBot="1">
      <c r="B394" s="1552" t="s">
        <v>14</v>
      </c>
      <c r="C394" s="1553"/>
      <c r="D394" s="375">
        <f>D193+D200+D219+D224+D229+D236+D247+D257+D269+D285+D294+D307+D320+D329+D335+D340+D351+D359+D371+D381+D387+D393+D311</f>
        <v>11192</v>
      </c>
      <c r="E394" s="375">
        <f t="shared" ref="E394:U394" si="320">E193+E200+E219+E224+E229+E236+E247+E257+E269+E285+E294+E307+E320+E329+E335+E340+E351+E359+E371+E381+E387+E393+E311</f>
        <v>6298</v>
      </c>
      <c r="F394" s="375">
        <f t="shared" si="320"/>
        <v>17490</v>
      </c>
      <c r="G394" s="375">
        <f t="shared" si="320"/>
        <v>22614</v>
      </c>
      <c r="H394" s="375">
        <f t="shared" si="320"/>
        <v>14749</v>
      </c>
      <c r="I394" s="375">
        <f t="shared" si="320"/>
        <v>37363</v>
      </c>
      <c r="J394" s="375">
        <f t="shared" si="320"/>
        <v>7824</v>
      </c>
      <c r="K394" s="375">
        <f t="shared" si="320"/>
        <v>5518</v>
      </c>
      <c r="L394" s="375">
        <f t="shared" si="320"/>
        <v>13342</v>
      </c>
      <c r="M394" s="375">
        <f t="shared" si="320"/>
        <v>2899</v>
      </c>
      <c r="N394" s="375">
        <f t="shared" si="320"/>
        <v>1987</v>
      </c>
      <c r="O394" s="375">
        <f t="shared" si="320"/>
        <v>4886</v>
      </c>
      <c r="P394" s="375">
        <f t="shared" si="320"/>
        <v>20277</v>
      </c>
      <c r="Q394" s="375">
        <f t="shared" si="320"/>
        <v>13037</v>
      </c>
      <c r="R394" s="375">
        <f t="shared" si="320"/>
        <v>33314</v>
      </c>
      <c r="S394" s="375">
        <f t="shared" si="320"/>
        <v>64806</v>
      </c>
      <c r="T394" s="375">
        <f t="shared" si="320"/>
        <v>41589</v>
      </c>
      <c r="U394" s="375">
        <f t="shared" si="320"/>
        <v>106395</v>
      </c>
      <c r="V394" s="401" t="str">
        <f t="shared" si="293"/>
        <v>TRUE</v>
      </c>
      <c r="W394" s="401" t="str">
        <f t="shared" si="294"/>
        <v>TRUE</v>
      </c>
      <c r="X394" s="401" t="str">
        <f t="shared" si="295"/>
        <v>TRUE</v>
      </c>
      <c r="Z394" s="161">
        <f>Death!Y392</f>
        <v>64806</v>
      </c>
      <c r="AA394" s="161">
        <f>Death!Z392</f>
        <v>41589</v>
      </c>
      <c r="AB394" s="161">
        <f>Death!AA392</f>
        <v>106395</v>
      </c>
      <c r="AD394" s="167" t="s">
        <v>508</v>
      </c>
      <c r="AE394" s="424">
        <f t="shared" ref="AE394:AU394" si="321">D259</f>
        <v>250</v>
      </c>
      <c r="AF394" s="424">
        <f t="shared" si="321"/>
        <v>155</v>
      </c>
      <c r="AG394" s="424">
        <f t="shared" si="321"/>
        <v>405</v>
      </c>
      <c r="AH394" s="424">
        <f t="shared" si="321"/>
        <v>431</v>
      </c>
      <c r="AI394" s="424">
        <f t="shared" si="321"/>
        <v>335</v>
      </c>
      <c r="AJ394" s="424">
        <f t="shared" si="321"/>
        <v>766</v>
      </c>
      <c r="AK394" s="424">
        <f t="shared" si="321"/>
        <v>0</v>
      </c>
      <c r="AL394" s="424">
        <f t="shared" si="321"/>
        <v>0</v>
      </c>
      <c r="AM394" s="424">
        <f t="shared" si="321"/>
        <v>0</v>
      </c>
      <c r="AN394" s="424">
        <f t="shared" si="321"/>
        <v>0</v>
      </c>
      <c r="AO394" s="424">
        <f t="shared" si="321"/>
        <v>0</v>
      </c>
      <c r="AP394" s="424">
        <f t="shared" si="321"/>
        <v>0</v>
      </c>
      <c r="AQ394" s="424">
        <f t="shared" si="321"/>
        <v>467</v>
      </c>
      <c r="AR394" s="424">
        <f t="shared" si="321"/>
        <v>412</v>
      </c>
      <c r="AS394" s="424">
        <f t="shared" si="321"/>
        <v>879</v>
      </c>
      <c r="AT394" s="424">
        <f t="shared" si="321"/>
        <v>1148</v>
      </c>
      <c r="AU394" s="424">
        <f t="shared" si="321"/>
        <v>902</v>
      </c>
      <c r="AV394" s="424">
        <f t="shared" ref="AV394" si="322">U259</f>
        <v>2050</v>
      </c>
    </row>
    <row r="395" spans="1:48" ht="28.5" customHeight="1">
      <c r="AD395" s="167" t="s">
        <v>750</v>
      </c>
      <c r="AE395" s="424">
        <f t="shared" ref="AE395:AU395" si="323">D266</f>
        <v>3</v>
      </c>
      <c r="AF395" s="424">
        <f t="shared" si="323"/>
        <v>1</v>
      </c>
      <c r="AG395" s="424">
        <f t="shared" si="323"/>
        <v>4</v>
      </c>
      <c r="AH395" s="424">
        <f t="shared" si="323"/>
        <v>25</v>
      </c>
      <c r="AI395" s="424">
        <f t="shared" si="323"/>
        <v>10</v>
      </c>
      <c r="AJ395" s="424">
        <f t="shared" si="323"/>
        <v>35</v>
      </c>
      <c r="AK395" s="424">
        <f t="shared" si="323"/>
        <v>0</v>
      </c>
      <c r="AL395" s="424">
        <f t="shared" si="323"/>
        <v>0</v>
      </c>
      <c r="AM395" s="424">
        <f t="shared" si="323"/>
        <v>0</v>
      </c>
      <c r="AN395" s="424">
        <f t="shared" si="323"/>
        <v>0</v>
      </c>
      <c r="AO395" s="424">
        <f t="shared" si="323"/>
        <v>0</v>
      </c>
      <c r="AP395" s="424">
        <f t="shared" si="323"/>
        <v>0</v>
      </c>
      <c r="AQ395" s="424">
        <f t="shared" si="323"/>
        <v>96</v>
      </c>
      <c r="AR395" s="424">
        <f t="shared" si="323"/>
        <v>80</v>
      </c>
      <c r="AS395" s="424">
        <f t="shared" si="323"/>
        <v>176</v>
      </c>
      <c r="AT395" s="424">
        <f t="shared" si="323"/>
        <v>124</v>
      </c>
      <c r="AU395" s="424">
        <f t="shared" si="323"/>
        <v>91</v>
      </c>
      <c r="AV395" s="424">
        <f t="shared" ref="AV395" si="324">U266</f>
        <v>215</v>
      </c>
    </row>
    <row r="396" spans="1:48" ht="28.5" customHeight="1">
      <c r="AD396" s="167" t="s">
        <v>751</v>
      </c>
      <c r="AE396" s="424">
        <f t="shared" ref="AE396:AU396" si="325">D271</f>
        <v>678</v>
      </c>
      <c r="AF396" s="424">
        <f t="shared" si="325"/>
        <v>354</v>
      </c>
      <c r="AG396" s="424">
        <f t="shared" si="325"/>
        <v>1032</v>
      </c>
      <c r="AH396" s="424">
        <f t="shared" si="325"/>
        <v>3327</v>
      </c>
      <c r="AI396" s="424">
        <f t="shared" si="325"/>
        <v>2207</v>
      </c>
      <c r="AJ396" s="424">
        <f t="shared" si="325"/>
        <v>5534</v>
      </c>
      <c r="AK396" s="424">
        <f t="shared" si="325"/>
        <v>2988</v>
      </c>
      <c r="AL396" s="424">
        <f t="shared" si="325"/>
        <v>2313</v>
      </c>
      <c r="AM396" s="424">
        <f t="shared" si="325"/>
        <v>5301</v>
      </c>
      <c r="AN396" s="424">
        <f t="shared" si="325"/>
        <v>0</v>
      </c>
      <c r="AO396" s="424">
        <f t="shared" si="325"/>
        <v>0</v>
      </c>
      <c r="AP396" s="424">
        <f t="shared" si="325"/>
        <v>0</v>
      </c>
      <c r="AQ396" s="424">
        <f t="shared" si="325"/>
        <v>236</v>
      </c>
      <c r="AR396" s="424">
        <f t="shared" si="325"/>
        <v>25</v>
      </c>
      <c r="AS396" s="424">
        <f t="shared" si="325"/>
        <v>261</v>
      </c>
      <c r="AT396" s="424">
        <f t="shared" si="325"/>
        <v>7229</v>
      </c>
      <c r="AU396" s="424">
        <f t="shared" si="325"/>
        <v>4899</v>
      </c>
      <c r="AV396" s="424">
        <f t="shared" ref="AV396" si="326">U271</f>
        <v>12128</v>
      </c>
    </row>
    <row r="397" spans="1:48" ht="28.5" customHeight="1">
      <c r="B397" s="1249" t="s">
        <v>1</v>
      </c>
      <c r="C397" s="1237" t="s">
        <v>293</v>
      </c>
      <c r="D397" s="1536" t="s">
        <v>147</v>
      </c>
      <c r="E397" s="1536"/>
      <c r="F397" s="1536"/>
      <c r="G397" s="1536"/>
      <c r="H397" s="1536"/>
      <c r="I397" s="1536"/>
      <c r="J397" s="1537" t="s">
        <v>380</v>
      </c>
      <c r="K397" s="1538"/>
      <c r="L397" s="1538"/>
      <c r="M397" s="1538"/>
      <c r="N397" s="1538"/>
      <c r="O397" s="1538"/>
      <c r="P397" s="1538"/>
      <c r="Q397" s="1538"/>
      <c r="R397" s="1539"/>
      <c r="S397" s="1237" t="s">
        <v>6</v>
      </c>
      <c r="T397" s="1237"/>
      <c r="U397" s="1237"/>
      <c r="AD397" s="167" t="s">
        <v>752</v>
      </c>
      <c r="AE397" s="424">
        <f t="shared" ref="AE397:AU397" si="327">D288</f>
        <v>49</v>
      </c>
      <c r="AF397" s="424">
        <f t="shared" si="327"/>
        <v>27</v>
      </c>
      <c r="AG397" s="424">
        <f t="shared" si="327"/>
        <v>76</v>
      </c>
      <c r="AH397" s="424">
        <f t="shared" si="327"/>
        <v>110</v>
      </c>
      <c r="AI397" s="424">
        <f t="shared" si="327"/>
        <v>101</v>
      </c>
      <c r="AJ397" s="424">
        <f t="shared" si="327"/>
        <v>211</v>
      </c>
      <c r="AK397" s="424">
        <f t="shared" si="327"/>
        <v>462</v>
      </c>
      <c r="AL397" s="424">
        <f t="shared" si="327"/>
        <v>364</v>
      </c>
      <c r="AM397" s="424">
        <f t="shared" si="327"/>
        <v>826</v>
      </c>
      <c r="AN397" s="424">
        <f t="shared" si="327"/>
        <v>0</v>
      </c>
      <c r="AO397" s="424">
        <f t="shared" si="327"/>
        <v>0</v>
      </c>
      <c r="AP397" s="424">
        <f t="shared" si="327"/>
        <v>0</v>
      </c>
      <c r="AQ397" s="424">
        <f t="shared" si="327"/>
        <v>65</v>
      </c>
      <c r="AR397" s="424">
        <f t="shared" si="327"/>
        <v>13</v>
      </c>
      <c r="AS397" s="424">
        <f t="shared" si="327"/>
        <v>78</v>
      </c>
      <c r="AT397" s="424">
        <f t="shared" si="327"/>
        <v>686</v>
      </c>
      <c r="AU397" s="424">
        <f t="shared" si="327"/>
        <v>505</v>
      </c>
      <c r="AV397" s="424">
        <f t="shared" ref="AV397" si="328">U288</f>
        <v>1191</v>
      </c>
    </row>
    <row r="398" spans="1:48" ht="28.5" customHeight="1">
      <c r="B398" s="1249"/>
      <c r="C398" s="1237"/>
      <c r="D398" s="1540" t="s">
        <v>149</v>
      </c>
      <c r="E398" s="1540"/>
      <c r="F398" s="1540"/>
      <c r="G398" s="1540" t="s">
        <v>150</v>
      </c>
      <c r="H398" s="1540"/>
      <c r="I398" s="1540"/>
      <c r="J398" s="1541" t="s">
        <v>153</v>
      </c>
      <c r="K398" s="1542"/>
      <c r="L398" s="1543"/>
      <c r="M398" s="1541" t="s">
        <v>154</v>
      </c>
      <c r="N398" s="1542"/>
      <c r="O398" s="1543"/>
      <c r="P398" s="1541" t="s">
        <v>152</v>
      </c>
      <c r="Q398" s="1542"/>
      <c r="R398" s="1543"/>
      <c r="S398" s="1237"/>
      <c r="T398" s="1237"/>
      <c r="U398" s="1237"/>
      <c r="AD398" s="167" t="s">
        <v>753</v>
      </c>
      <c r="AE398" s="425">
        <f t="shared" ref="AE398:AU398" si="329">D299</f>
        <v>33</v>
      </c>
      <c r="AF398" s="425">
        <f t="shared" si="329"/>
        <v>19</v>
      </c>
      <c r="AG398" s="425">
        <f t="shared" si="329"/>
        <v>52</v>
      </c>
      <c r="AH398" s="425">
        <f t="shared" si="329"/>
        <v>150</v>
      </c>
      <c r="AI398" s="425">
        <f t="shared" si="329"/>
        <v>135</v>
      </c>
      <c r="AJ398" s="425">
        <f t="shared" si="329"/>
        <v>285</v>
      </c>
      <c r="AK398" s="425">
        <f t="shared" si="329"/>
        <v>0</v>
      </c>
      <c r="AL398" s="425">
        <f t="shared" si="329"/>
        <v>0</v>
      </c>
      <c r="AM398" s="425">
        <f t="shared" si="329"/>
        <v>0</v>
      </c>
      <c r="AN398" s="425">
        <f t="shared" si="329"/>
        <v>0</v>
      </c>
      <c r="AO398" s="425">
        <f t="shared" si="329"/>
        <v>0</v>
      </c>
      <c r="AP398" s="425">
        <f t="shared" si="329"/>
        <v>0</v>
      </c>
      <c r="AQ398" s="425">
        <f t="shared" si="329"/>
        <v>471</v>
      </c>
      <c r="AR398" s="425">
        <f t="shared" si="329"/>
        <v>253</v>
      </c>
      <c r="AS398" s="425">
        <f t="shared" si="329"/>
        <v>724</v>
      </c>
      <c r="AT398" s="425">
        <f t="shared" si="329"/>
        <v>654</v>
      </c>
      <c r="AU398" s="425">
        <f t="shared" si="329"/>
        <v>407</v>
      </c>
      <c r="AV398" s="425">
        <f t="shared" ref="AV398" si="330">U299</f>
        <v>1061</v>
      </c>
    </row>
    <row r="399" spans="1:48" ht="28.5" customHeight="1">
      <c r="B399" s="1249"/>
      <c r="C399" s="1237"/>
      <c r="D399" s="168" t="s">
        <v>240</v>
      </c>
      <c r="E399" s="168" t="s">
        <v>241</v>
      </c>
      <c r="F399" s="168" t="s">
        <v>234</v>
      </c>
      <c r="G399" s="168" t="s">
        <v>240</v>
      </c>
      <c r="H399" s="168" t="s">
        <v>241</v>
      </c>
      <c r="I399" s="168" t="s">
        <v>234</v>
      </c>
      <c r="J399" s="168" t="s">
        <v>240</v>
      </c>
      <c r="K399" s="168" t="s">
        <v>241</v>
      </c>
      <c r="L399" s="168" t="s">
        <v>234</v>
      </c>
      <c r="M399" s="168" t="s">
        <v>240</v>
      </c>
      <c r="N399" s="168" t="s">
        <v>241</v>
      </c>
      <c r="O399" s="168" t="s">
        <v>234</v>
      </c>
      <c r="P399" s="168" t="s">
        <v>240</v>
      </c>
      <c r="Q399" s="168" t="s">
        <v>241</v>
      </c>
      <c r="R399" s="168" t="s">
        <v>234</v>
      </c>
      <c r="S399" s="168" t="s">
        <v>240</v>
      </c>
      <c r="T399" s="168" t="s">
        <v>241</v>
      </c>
      <c r="U399" s="168" t="s">
        <v>234</v>
      </c>
      <c r="AD399" s="167" t="s">
        <v>754</v>
      </c>
      <c r="AE399" s="425">
        <f t="shared" ref="AE399:AU399" si="331">D296</f>
        <v>613</v>
      </c>
      <c r="AF399" s="425">
        <f t="shared" si="331"/>
        <v>244</v>
      </c>
      <c r="AG399" s="425">
        <f t="shared" si="331"/>
        <v>857</v>
      </c>
      <c r="AH399" s="425">
        <f t="shared" si="331"/>
        <v>6258</v>
      </c>
      <c r="AI399" s="425">
        <f t="shared" si="331"/>
        <v>4233</v>
      </c>
      <c r="AJ399" s="425">
        <f t="shared" si="331"/>
        <v>10491</v>
      </c>
      <c r="AK399" s="425">
        <f t="shared" si="331"/>
        <v>0</v>
      </c>
      <c r="AL399" s="425">
        <f t="shared" si="331"/>
        <v>0</v>
      </c>
      <c r="AM399" s="425">
        <f t="shared" si="331"/>
        <v>0</v>
      </c>
      <c r="AN399" s="425">
        <f t="shared" si="331"/>
        <v>0</v>
      </c>
      <c r="AO399" s="425">
        <f t="shared" si="331"/>
        <v>0</v>
      </c>
      <c r="AP399" s="425">
        <f t="shared" si="331"/>
        <v>0</v>
      </c>
      <c r="AQ399" s="425">
        <f t="shared" si="331"/>
        <v>920</v>
      </c>
      <c r="AR399" s="425">
        <f t="shared" si="331"/>
        <v>180</v>
      </c>
      <c r="AS399" s="425">
        <f t="shared" si="331"/>
        <v>1100</v>
      </c>
      <c r="AT399" s="425">
        <f t="shared" si="331"/>
        <v>7791</v>
      </c>
      <c r="AU399" s="425">
        <f t="shared" si="331"/>
        <v>4657</v>
      </c>
      <c r="AV399" s="425">
        <f t="shared" ref="AV399" si="332">U296</f>
        <v>12448</v>
      </c>
    </row>
    <row r="400" spans="1:48" ht="28.5" customHeight="1">
      <c r="B400" s="558">
        <v>1</v>
      </c>
      <c r="C400" s="559" t="s">
        <v>15</v>
      </c>
      <c r="D400" s="401">
        <f>D16+D193</f>
        <v>2202</v>
      </c>
      <c r="E400" s="401">
        <f t="shared" ref="E400:U400" si="333">E16+E193</f>
        <v>1498</v>
      </c>
      <c r="F400" s="401">
        <f t="shared" si="333"/>
        <v>3700</v>
      </c>
      <c r="G400" s="401">
        <f t="shared" si="333"/>
        <v>3288</v>
      </c>
      <c r="H400" s="401">
        <f t="shared" si="333"/>
        <v>1971</v>
      </c>
      <c r="I400" s="401">
        <f t="shared" si="333"/>
        <v>5259</v>
      </c>
      <c r="J400" s="401">
        <f t="shared" si="333"/>
        <v>2342</v>
      </c>
      <c r="K400" s="401">
        <f t="shared" si="333"/>
        <v>1436</v>
      </c>
      <c r="L400" s="401">
        <f t="shared" si="333"/>
        <v>3778</v>
      </c>
      <c r="M400" s="401">
        <f t="shared" si="333"/>
        <v>0</v>
      </c>
      <c r="N400" s="401">
        <f t="shared" si="333"/>
        <v>0</v>
      </c>
      <c r="O400" s="401">
        <f t="shared" si="333"/>
        <v>0</v>
      </c>
      <c r="P400" s="401">
        <f t="shared" si="333"/>
        <v>7239</v>
      </c>
      <c r="Q400" s="401">
        <f t="shared" si="333"/>
        <v>4853</v>
      </c>
      <c r="R400" s="401">
        <f t="shared" si="333"/>
        <v>12092</v>
      </c>
      <c r="S400" s="401">
        <f t="shared" si="333"/>
        <v>15071</v>
      </c>
      <c r="T400" s="401">
        <f t="shared" si="333"/>
        <v>9758</v>
      </c>
      <c r="U400" s="401">
        <f t="shared" si="333"/>
        <v>24829</v>
      </c>
      <c r="V400" s="401">
        <f t="shared" ref="V400:V421" si="334">L400+O400+R400</f>
        <v>15870</v>
      </c>
      <c r="AD400" s="167" t="s">
        <v>755</v>
      </c>
      <c r="AE400" s="424">
        <f t="shared" ref="AE400:AU400" si="335">D322</f>
        <v>61</v>
      </c>
      <c r="AF400" s="424">
        <f t="shared" si="335"/>
        <v>33</v>
      </c>
      <c r="AG400" s="424">
        <f t="shared" si="335"/>
        <v>94</v>
      </c>
      <c r="AH400" s="424">
        <f t="shared" si="335"/>
        <v>738</v>
      </c>
      <c r="AI400" s="424">
        <f t="shared" si="335"/>
        <v>496</v>
      </c>
      <c r="AJ400" s="424">
        <f t="shared" si="335"/>
        <v>1234</v>
      </c>
      <c r="AK400" s="424">
        <f t="shared" si="335"/>
        <v>167</v>
      </c>
      <c r="AL400" s="424">
        <f t="shared" si="335"/>
        <v>48</v>
      </c>
      <c r="AM400" s="424">
        <f t="shared" si="335"/>
        <v>215</v>
      </c>
      <c r="AN400" s="424">
        <f t="shared" si="335"/>
        <v>0</v>
      </c>
      <c r="AO400" s="424">
        <f t="shared" si="335"/>
        <v>0</v>
      </c>
      <c r="AP400" s="424">
        <f t="shared" si="335"/>
        <v>0</v>
      </c>
      <c r="AQ400" s="424">
        <f t="shared" si="335"/>
        <v>362</v>
      </c>
      <c r="AR400" s="424">
        <f t="shared" si="335"/>
        <v>216</v>
      </c>
      <c r="AS400" s="424">
        <f t="shared" si="335"/>
        <v>578</v>
      </c>
      <c r="AT400" s="424">
        <f t="shared" si="335"/>
        <v>1328</v>
      </c>
      <c r="AU400" s="424">
        <f t="shared" si="335"/>
        <v>793</v>
      </c>
      <c r="AV400" s="424">
        <f t="shared" ref="AV400" si="336">U322</f>
        <v>2121</v>
      </c>
    </row>
    <row r="401" spans="2:48" ht="28.5" customHeight="1">
      <c r="B401" s="558">
        <v>2</v>
      </c>
      <c r="C401" s="559" t="s">
        <v>20</v>
      </c>
      <c r="D401" s="401">
        <f>D21+D200</f>
        <v>128</v>
      </c>
      <c r="E401" s="401">
        <f t="shared" ref="E401:U401" si="337">E21+E200</f>
        <v>63</v>
      </c>
      <c r="F401" s="401">
        <f t="shared" si="337"/>
        <v>191</v>
      </c>
      <c r="G401" s="401">
        <f t="shared" si="337"/>
        <v>83</v>
      </c>
      <c r="H401" s="401">
        <f t="shared" si="337"/>
        <v>49</v>
      </c>
      <c r="I401" s="401">
        <f t="shared" si="337"/>
        <v>132</v>
      </c>
      <c r="J401" s="401">
        <f t="shared" si="337"/>
        <v>0</v>
      </c>
      <c r="K401" s="401">
        <f t="shared" si="337"/>
        <v>0</v>
      </c>
      <c r="L401" s="401">
        <f t="shared" si="337"/>
        <v>0</v>
      </c>
      <c r="M401" s="401">
        <f t="shared" si="337"/>
        <v>1753</v>
      </c>
      <c r="N401" s="401">
        <f t="shared" si="337"/>
        <v>1202</v>
      </c>
      <c r="O401" s="401">
        <f t="shared" si="337"/>
        <v>2955</v>
      </c>
      <c r="P401" s="401">
        <f t="shared" si="337"/>
        <v>882</v>
      </c>
      <c r="Q401" s="401">
        <f t="shared" si="337"/>
        <v>506</v>
      </c>
      <c r="R401" s="401">
        <f t="shared" si="337"/>
        <v>1388</v>
      </c>
      <c r="S401" s="401">
        <f t="shared" si="337"/>
        <v>2846</v>
      </c>
      <c r="T401" s="401">
        <f t="shared" si="337"/>
        <v>1820</v>
      </c>
      <c r="U401" s="401">
        <f t="shared" si="337"/>
        <v>4666</v>
      </c>
      <c r="V401" s="401">
        <f t="shared" si="334"/>
        <v>4343</v>
      </c>
      <c r="AD401" s="167" t="s">
        <v>756</v>
      </c>
      <c r="AE401" s="424">
        <f t="shared" ref="AE401:AU401" si="338">D333</f>
        <v>7</v>
      </c>
      <c r="AF401" s="424">
        <f t="shared" si="338"/>
        <v>4</v>
      </c>
      <c r="AG401" s="424">
        <f t="shared" si="338"/>
        <v>11</v>
      </c>
      <c r="AH401" s="424">
        <f t="shared" si="338"/>
        <v>158</v>
      </c>
      <c r="AI401" s="424">
        <f t="shared" si="338"/>
        <v>99</v>
      </c>
      <c r="AJ401" s="424">
        <f t="shared" si="338"/>
        <v>257</v>
      </c>
      <c r="AK401" s="424">
        <f t="shared" si="338"/>
        <v>0</v>
      </c>
      <c r="AL401" s="424">
        <f t="shared" si="338"/>
        <v>0</v>
      </c>
      <c r="AM401" s="424">
        <f t="shared" si="338"/>
        <v>0</v>
      </c>
      <c r="AN401" s="424">
        <f t="shared" si="338"/>
        <v>0</v>
      </c>
      <c r="AO401" s="424">
        <f t="shared" si="338"/>
        <v>0</v>
      </c>
      <c r="AP401" s="424">
        <f t="shared" si="338"/>
        <v>0</v>
      </c>
      <c r="AQ401" s="424">
        <f t="shared" si="338"/>
        <v>421</v>
      </c>
      <c r="AR401" s="424">
        <f t="shared" si="338"/>
        <v>280</v>
      </c>
      <c r="AS401" s="424">
        <f t="shared" si="338"/>
        <v>701</v>
      </c>
      <c r="AT401" s="424">
        <f t="shared" si="338"/>
        <v>586</v>
      </c>
      <c r="AU401" s="424">
        <f t="shared" si="338"/>
        <v>383</v>
      </c>
      <c r="AV401" s="424">
        <f t="shared" ref="AV401" si="339">U333</f>
        <v>969</v>
      </c>
    </row>
    <row r="402" spans="2:48" ht="28.5" customHeight="1">
      <c r="B402" s="558">
        <v>3</v>
      </c>
      <c r="C402" s="559" t="s">
        <v>21</v>
      </c>
      <c r="D402" s="401">
        <f t="shared" ref="D402:U402" si="340">D29+D219</f>
        <v>511</v>
      </c>
      <c r="E402" s="401">
        <f t="shared" si="340"/>
        <v>264</v>
      </c>
      <c r="F402" s="401">
        <f t="shared" si="340"/>
        <v>775</v>
      </c>
      <c r="G402" s="401">
        <f t="shared" si="340"/>
        <v>1694</v>
      </c>
      <c r="H402" s="401">
        <f t="shared" si="340"/>
        <v>880</v>
      </c>
      <c r="I402" s="401">
        <f t="shared" si="340"/>
        <v>2574</v>
      </c>
      <c r="J402" s="401">
        <f t="shared" si="340"/>
        <v>2</v>
      </c>
      <c r="K402" s="401">
        <f t="shared" si="340"/>
        <v>1</v>
      </c>
      <c r="L402" s="401">
        <f t="shared" si="340"/>
        <v>3</v>
      </c>
      <c r="M402" s="401">
        <f t="shared" si="340"/>
        <v>4971</v>
      </c>
      <c r="N402" s="401">
        <f t="shared" si="340"/>
        <v>3274</v>
      </c>
      <c r="O402" s="401">
        <f t="shared" si="340"/>
        <v>8245</v>
      </c>
      <c r="P402" s="401">
        <f t="shared" si="340"/>
        <v>988</v>
      </c>
      <c r="Q402" s="401">
        <f t="shared" si="340"/>
        <v>602</v>
      </c>
      <c r="R402" s="401">
        <f t="shared" si="340"/>
        <v>1590</v>
      </c>
      <c r="S402" s="401">
        <f t="shared" si="340"/>
        <v>8166</v>
      </c>
      <c r="T402" s="401">
        <f t="shared" si="340"/>
        <v>5021</v>
      </c>
      <c r="U402" s="401">
        <f t="shared" si="340"/>
        <v>13187</v>
      </c>
      <c r="V402" s="401">
        <f t="shared" si="334"/>
        <v>9838</v>
      </c>
      <c r="AD402" s="167" t="s">
        <v>757</v>
      </c>
      <c r="AE402" s="424">
        <f t="shared" ref="AE402:AU402" si="341">D337</f>
        <v>183</v>
      </c>
      <c r="AF402" s="424">
        <f t="shared" si="341"/>
        <v>89</v>
      </c>
      <c r="AG402" s="424">
        <f t="shared" si="341"/>
        <v>272</v>
      </c>
      <c r="AH402" s="424">
        <f t="shared" si="341"/>
        <v>33</v>
      </c>
      <c r="AI402" s="424">
        <f t="shared" si="341"/>
        <v>19</v>
      </c>
      <c r="AJ402" s="424">
        <f t="shared" si="341"/>
        <v>52</v>
      </c>
      <c r="AK402" s="424">
        <f t="shared" si="341"/>
        <v>0</v>
      </c>
      <c r="AL402" s="424">
        <f t="shared" si="341"/>
        <v>0</v>
      </c>
      <c r="AM402" s="424">
        <f t="shared" si="341"/>
        <v>0</v>
      </c>
      <c r="AN402" s="424">
        <f t="shared" si="341"/>
        <v>0</v>
      </c>
      <c r="AO402" s="424">
        <f t="shared" si="341"/>
        <v>0</v>
      </c>
      <c r="AP402" s="424">
        <f t="shared" si="341"/>
        <v>0</v>
      </c>
      <c r="AQ402" s="424">
        <f t="shared" si="341"/>
        <v>570</v>
      </c>
      <c r="AR402" s="424">
        <f t="shared" si="341"/>
        <v>366</v>
      </c>
      <c r="AS402" s="424">
        <f t="shared" si="341"/>
        <v>936</v>
      </c>
      <c r="AT402" s="424">
        <f t="shared" si="341"/>
        <v>786</v>
      </c>
      <c r="AU402" s="424">
        <f t="shared" si="341"/>
        <v>474</v>
      </c>
      <c r="AV402" s="424">
        <f t="shared" ref="AV402" si="342">U337</f>
        <v>1260</v>
      </c>
    </row>
    <row r="403" spans="2:48" ht="28.5" customHeight="1">
      <c r="B403" s="558">
        <v>4</v>
      </c>
      <c r="C403" s="559" t="s">
        <v>25</v>
      </c>
      <c r="D403" s="401">
        <f t="shared" ref="D403:U403" si="343">D33+D224</f>
        <v>2058</v>
      </c>
      <c r="E403" s="401">
        <f t="shared" si="343"/>
        <v>1173</v>
      </c>
      <c r="F403" s="401">
        <f t="shared" si="343"/>
        <v>3231</v>
      </c>
      <c r="G403" s="401">
        <f t="shared" si="343"/>
        <v>76</v>
      </c>
      <c r="H403" s="401">
        <f t="shared" si="343"/>
        <v>51</v>
      </c>
      <c r="I403" s="401">
        <f t="shared" si="343"/>
        <v>127</v>
      </c>
      <c r="J403" s="401">
        <f t="shared" si="343"/>
        <v>0</v>
      </c>
      <c r="K403" s="401">
        <f t="shared" si="343"/>
        <v>0</v>
      </c>
      <c r="L403" s="401">
        <f t="shared" si="343"/>
        <v>0</v>
      </c>
      <c r="M403" s="401">
        <f t="shared" si="343"/>
        <v>0</v>
      </c>
      <c r="N403" s="401">
        <f t="shared" si="343"/>
        <v>0</v>
      </c>
      <c r="O403" s="401">
        <f t="shared" si="343"/>
        <v>0</v>
      </c>
      <c r="P403" s="401">
        <f t="shared" si="343"/>
        <v>2493</v>
      </c>
      <c r="Q403" s="401">
        <f t="shared" si="343"/>
        <v>1724</v>
      </c>
      <c r="R403" s="401">
        <f t="shared" si="343"/>
        <v>4217</v>
      </c>
      <c r="S403" s="401">
        <f t="shared" si="343"/>
        <v>4627</v>
      </c>
      <c r="T403" s="401">
        <f t="shared" si="343"/>
        <v>2948</v>
      </c>
      <c r="U403" s="401">
        <f t="shared" si="343"/>
        <v>7575</v>
      </c>
      <c r="V403" s="401">
        <f t="shared" si="334"/>
        <v>4217</v>
      </c>
      <c r="AD403" s="167" t="s">
        <v>758</v>
      </c>
      <c r="AE403" s="424">
        <f t="shared" ref="AE403:AU403" si="344">D342</f>
        <v>2402</v>
      </c>
      <c r="AF403" s="424">
        <f t="shared" si="344"/>
        <v>1351</v>
      </c>
      <c r="AG403" s="424">
        <f t="shared" si="344"/>
        <v>3753</v>
      </c>
      <c r="AH403" s="424">
        <f t="shared" si="344"/>
        <v>1033</v>
      </c>
      <c r="AI403" s="424">
        <f t="shared" si="344"/>
        <v>694</v>
      </c>
      <c r="AJ403" s="424">
        <f t="shared" si="344"/>
        <v>1727</v>
      </c>
      <c r="AK403" s="424">
        <f t="shared" si="344"/>
        <v>0</v>
      </c>
      <c r="AL403" s="424">
        <f t="shared" si="344"/>
        <v>0</v>
      </c>
      <c r="AM403" s="424">
        <f t="shared" si="344"/>
        <v>0</v>
      </c>
      <c r="AN403" s="424">
        <f t="shared" si="344"/>
        <v>0</v>
      </c>
      <c r="AO403" s="424">
        <f t="shared" si="344"/>
        <v>0</v>
      </c>
      <c r="AP403" s="424">
        <f t="shared" si="344"/>
        <v>0</v>
      </c>
      <c r="AQ403" s="424">
        <f t="shared" si="344"/>
        <v>1075</v>
      </c>
      <c r="AR403" s="424">
        <f t="shared" si="344"/>
        <v>827</v>
      </c>
      <c r="AS403" s="424">
        <f t="shared" si="344"/>
        <v>1902</v>
      </c>
      <c r="AT403" s="424">
        <f t="shared" si="344"/>
        <v>4510</v>
      </c>
      <c r="AU403" s="424">
        <f t="shared" si="344"/>
        <v>2872</v>
      </c>
      <c r="AV403" s="424">
        <f t="shared" ref="AV403" si="345">U342</f>
        <v>7382</v>
      </c>
    </row>
    <row r="404" spans="2:48" ht="28.5" customHeight="1">
      <c r="B404" s="558">
        <v>5</v>
      </c>
      <c r="C404" s="559" t="s">
        <v>27</v>
      </c>
      <c r="D404" s="401">
        <f t="shared" ref="D404:U404" si="346">D39+D229</f>
        <v>91</v>
      </c>
      <c r="E404" s="401">
        <f t="shared" si="346"/>
        <v>52</v>
      </c>
      <c r="F404" s="401">
        <f t="shared" si="346"/>
        <v>143</v>
      </c>
      <c r="G404" s="401">
        <f t="shared" si="346"/>
        <v>132</v>
      </c>
      <c r="H404" s="401">
        <f t="shared" si="346"/>
        <v>77</v>
      </c>
      <c r="I404" s="401">
        <f t="shared" si="346"/>
        <v>209</v>
      </c>
      <c r="J404" s="401">
        <f t="shared" si="346"/>
        <v>0</v>
      </c>
      <c r="K404" s="401">
        <f t="shared" si="346"/>
        <v>0</v>
      </c>
      <c r="L404" s="401">
        <f t="shared" si="346"/>
        <v>0</v>
      </c>
      <c r="M404" s="401">
        <f t="shared" si="346"/>
        <v>0</v>
      </c>
      <c r="N404" s="401">
        <f t="shared" si="346"/>
        <v>0</v>
      </c>
      <c r="O404" s="401">
        <f t="shared" si="346"/>
        <v>0</v>
      </c>
      <c r="P404" s="401">
        <f t="shared" si="346"/>
        <v>3577</v>
      </c>
      <c r="Q404" s="401">
        <f t="shared" si="346"/>
        <v>2397</v>
      </c>
      <c r="R404" s="401">
        <f t="shared" si="346"/>
        <v>5974</v>
      </c>
      <c r="S404" s="401">
        <f t="shared" si="346"/>
        <v>3800</v>
      </c>
      <c r="T404" s="401">
        <f t="shared" si="346"/>
        <v>2526</v>
      </c>
      <c r="U404" s="401">
        <f t="shared" si="346"/>
        <v>6326</v>
      </c>
      <c r="V404" s="401">
        <f t="shared" si="334"/>
        <v>5974</v>
      </c>
      <c r="AD404" s="167" t="s">
        <v>759</v>
      </c>
      <c r="AE404" s="424">
        <f>D309</f>
        <v>27</v>
      </c>
      <c r="AF404" s="424">
        <f t="shared" ref="AF404:AV404" si="347">E309</f>
        <v>20</v>
      </c>
      <c r="AG404" s="424">
        <f t="shared" si="347"/>
        <v>47</v>
      </c>
      <c r="AH404" s="424">
        <f t="shared" si="347"/>
        <v>53</v>
      </c>
      <c r="AI404" s="424">
        <f t="shared" si="347"/>
        <v>25</v>
      </c>
      <c r="AJ404" s="424">
        <f t="shared" si="347"/>
        <v>78</v>
      </c>
      <c r="AK404" s="424">
        <f t="shared" si="347"/>
        <v>0</v>
      </c>
      <c r="AL404" s="424">
        <f t="shared" si="347"/>
        <v>0</v>
      </c>
      <c r="AM404" s="424">
        <f t="shared" si="347"/>
        <v>0</v>
      </c>
      <c r="AN404" s="424">
        <f t="shared" si="347"/>
        <v>0</v>
      </c>
      <c r="AO404" s="424">
        <f t="shared" si="347"/>
        <v>0</v>
      </c>
      <c r="AP404" s="424">
        <f t="shared" si="347"/>
        <v>0</v>
      </c>
      <c r="AQ404" s="424">
        <f t="shared" si="347"/>
        <v>472</v>
      </c>
      <c r="AR404" s="424">
        <f t="shared" si="347"/>
        <v>383</v>
      </c>
      <c r="AS404" s="424">
        <f t="shared" si="347"/>
        <v>855</v>
      </c>
      <c r="AT404" s="424">
        <f t="shared" si="347"/>
        <v>552</v>
      </c>
      <c r="AU404" s="424">
        <f t="shared" si="347"/>
        <v>428</v>
      </c>
      <c r="AV404" s="424">
        <f t="shared" si="347"/>
        <v>980</v>
      </c>
    </row>
    <row r="405" spans="2:48" ht="28.5" customHeight="1">
      <c r="B405" s="558">
        <v>6</v>
      </c>
      <c r="C405" s="559" t="s">
        <v>29</v>
      </c>
      <c r="D405" s="401">
        <f t="shared" ref="D405:U405" si="348">D44+D236</f>
        <v>60</v>
      </c>
      <c r="E405" s="401">
        <f t="shared" si="348"/>
        <v>17</v>
      </c>
      <c r="F405" s="401">
        <f t="shared" si="348"/>
        <v>77</v>
      </c>
      <c r="G405" s="401">
        <f t="shared" si="348"/>
        <v>96</v>
      </c>
      <c r="H405" s="401">
        <f t="shared" si="348"/>
        <v>72</v>
      </c>
      <c r="I405" s="401">
        <f t="shared" si="348"/>
        <v>168</v>
      </c>
      <c r="J405" s="401">
        <f t="shared" si="348"/>
        <v>1647</v>
      </c>
      <c r="K405" s="401">
        <f t="shared" si="348"/>
        <v>1176</v>
      </c>
      <c r="L405" s="401">
        <f t="shared" si="348"/>
        <v>2823</v>
      </c>
      <c r="M405" s="401">
        <f t="shared" si="348"/>
        <v>569</v>
      </c>
      <c r="N405" s="401">
        <f t="shared" si="348"/>
        <v>438</v>
      </c>
      <c r="O405" s="401">
        <f t="shared" si="348"/>
        <v>1007</v>
      </c>
      <c r="P405" s="401">
        <f t="shared" si="348"/>
        <v>229</v>
      </c>
      <c r="Q405" s="401">
        <f t="shared" si="348"/>
        <v>67</v>
      </c>
      <c r="R405" s="401">
        <f t="shared" si="348"/>
        <v>296</v>
      </c>
      <c r="S405" s="401">
        <f t="shared" si="348"/>
        <v>2601</v>
      </c>
      <c r="T405" s="401">
        <f t="shared" si="348"/>
        <v>1770</v>
      </c>
      <c r="U405" s="401">
        <f t="shared" si="348"/>
        <v>4371</v>
      </c>
      <c r="V405" s="401">
        <f t="shared" si="334"/>
        <v>4126</v>
      </c>
      <c r="AD405" s="167" t="s">
        <v>760</v>
      </c>
      <c r="AE405" s="424">
        <f t="shared" ref="AE405:AU405" si="349">D376</f>
        <v>84</v>
      </c>
      <c r="AF405" s="424">
        <f t="shared" si="349"/>
        <v>37</v>
      </c>
      <c r="AG405" s="424">
        <f t="shared" si="349"/>
        <v>121</v>
      </c>
      <c r="AH405" s="424">
        <f t="shared" si="349"/>
        <v>1723</v>
      </c>
      <c r="AI405" s="424">
        <f t="shared" si="349"/>
        <v>985</v>
      </c>
      <c r="AJ405" s="424">
        <f t="shared" si="349"/>
        <v>2708</v>
      </c>
      <c r="AK405" s="424">
        <f t="shared" si="349"/>
        <v>455</v>
      </c>
      <c r="AL405" s="424">
        <f t="shared" si="349"/>
        <v>387</v>
      </c>
      <c r="AM405" s="424">
        <f t="shared" si="349"/>
        <v>842</v>
      </c>
      <c r="AN405" s="424">
        <f t="shared" si="349"/>
        <v>0</v>
      </c>
      <c r="AO405" s="424">
        <f t="shared" si="349"/>
        <v>0</v>
      </c>
      <c r="AP405" s="424">
        <f t="shared" si="349"/>
        <v>0</v>
      </c>
      <c r="AQ405" s="424">
        <f t="shared" si="349"/>
        <v>92</v>
      </c>
      <c r="AR405" s="424">
        <f t="shared" si="349"/>
        <v>22</v>
      </c>
      <c r="AS405" s="424">
        <f t="shared" si="349"/>
        <v>114</v>
      </c>
      <c r="AT405" s="424">
        <f t="shared" si="349"/>
        <v>2354</v>
      </c>
      <c r="AU405" s="424">
        <f t="shared" si="349"/>
        <v>1431</v>
      </c>
      <c r="AV405" s="424">
        <f t="shared" ref="AV405" si="350">U376</f>
        <v>3785</v>
      </c>
    </row>
    <row r="406" spans="2:48" ht="28.5" customHeight="1">
      <c r="B406" s="558">
        <v>7</v>
      </c>
      <c r="C406" s="559" t="s">
        <v>141</v>
      </c>
      <c r="D406" s="401">
        <f t="shared" ref="D406:U406" si="351">D50+D247</f>
        <v>151</v>
      </c>
      <c r="E406" s="401">
        <f t="shared" si="351"/>
        <v>69</v>
      </c>
      <c r="F406" s="401">
        <f t="shared" si="351"/>
        <v>220</v>
      </c>
      <c r="G406" s="401">
        <f t="shared" si="351"/>
        <v>286</v>
      </c>
      <c r="H406" s="401">
        <f t="shared" si="351"/>
        <v>201</v>
      </c>
      <c r="I406" s="401">
        <f t="shared" si="351"/>
        <v>487</v>
      </c>
      <c r="J406" s="401">
        <f t="shared" si="351"/>
        <v>0</v>
      </c>
      <c r="K406" s="401">
        <f t="shared" si="351"/>
        <v>0</v>
      </c>
      <c r="L406" s="401">
        <f t="shared" si="351"/>
        <v>0</v>
      </c>
      <c r="M406" s="401">
        <f t="shared" si="351"/>
        <v>0</v>
      </c>
      <c r="N406" s="401">
        <f t="shared" si="351"/>
        <v>0</v>
      </c>
      <c r="O406" s="401">
        <f t="shared" si="351"/>
        <v>0</v>
      </c>
      <c r="P406" s="401">
        <f t="shared" si="351"/>
        <v>3402</v>
      </c>
      <c r="Q406" s="401">
        <f t="shared" si="351"/>
        <v>2220</v>
      </c>
      <c r="R406" s="401">
        <f t="shared" si="351"/>
        <v>5622</v>
      </c>
      <c r="S406" s="401">
        <f t="shared" si="351"/>
        <v>3839</v>
      </c>
      <c r="T406" s="401">
        <f t="shared" si="351"/>
        <v>2490</v>
      </c>
      <c r="U406" s="401">
        <f t="shared" si="351"/>
        <v>6329</v>
      </c>
      <c r="V406" s="401">
        <f t="shared" si="334"/>
        <v>5622</v>
      </c>
      <c r="W406" s="401">
        <f>F406+I406+R406</f>
        <v>6329</v>
      </c>
      <c r="AD406" s="472" t="s">
        <v>6</v>
      </c>
      <c r="AE406" s="424">
        <f t="shared" ref="AE406:AV406" si="352">SUM(AE389:AE405)</f>
        <v>7214</v>
      </c>
      <c r="AF406" s="424">
        <f t="shared" si="352"/>
        <v>4137</v>
      </c>
      <c r="AG406" s="424">
        <f t="shared" si="352"/>
        <v>11351</v>
      </c>
      <c r="AH406" s="424">
        <f t="shared" si="352"/>
        <v>18227</v>
      </c>
      <c r="AI406" s="424">
        <f t="shared" si="352"/>
        <v>11760</v>
      </c>
      <c r="AJ406" s="424">
        <f t="shared" si="352"/>
        <v>29987</v>
      </c>
      <c r="AK406" s="424">
        <f t="shared" si="352"/>
        <v>6414</v>
      </c>
      <c r="AL406" s="424">
        <f t="shared" si="352"/>
        <v>4548</v>
      </c>
      <c r="AM406" s="424">
        <f t="shared" si="352"/>
        <v>10962</v>
      </c>
      <c r="AN406" s="424">
        <f t="shared" si="352"/>
        <v>1412</v>
      </c>
      <c r="AO406" s="424">
        <f t="shared" si="352"/>
        <v>953</v>
      </c>
      <c r="AP406" s="424">
        <f t="shared" si="352"/>
        <v>2365</v>
      </c>
      <c r="AQ406" s="424">
        <f t="shared" si="352"/>
        <v>8402</v>
      </c>
      <c r="AR406" s="424">
        <f t="shared" si="352"/>
        <v>5204</v>
      </c>
      <c r="AS406" s="424">
        <f t="shared" si="352"/>
        <v>13606</v>
      </c>
      <c r="AT406" s="424">
        <f t="shared" si="352"/>
        <v>41669</v>
      </c>
      <c r="AU406" s="424">
        <f t="shared" si="352"/>
        <v>26602</v>
      </c>
      <c r="AV406" s="424">
        <f t="shared" si="352"/>
        <v>68271</v>
      </c>
    </row>
    <row r="407" spans="2:48" ht="28.5" customHeight="1">
      <c r="B407" s="558">
        <v>8</v>
      </c>
      <c r="C407" s="559" t="s">
        <v>40</v>
      </c>
      <c r="D407" s="401">
        <f t="shared" ref="D407:U407" si="353">D62+D257</f>
        <v>340</v>
      </c>
      <c r="E407" s="401">
        <f t="shared" si="353"/>
        <v>186</v>
      </c>
      <c r="F407" s="401">
        <f t="shared" si="353"/>
        <v>526</v>
      </c>
      <c r="G407" s="401">
        <f t="shared" si="353"/>
        <v>262</v>
      </c>
      <c r="H407" s="401">
        <f t="shared" si="353"/>
        <v>170</v>
      </c>
      <c r="I407" s="401">
        <f t="shared" si="353"/>
        <v>432</v>
      </c>
      <c r="J407" s="401">
        <f t="shared" si="353"/>
        <v>0</v>
      </c>
      <c r="K407" s="401">
        <f t="shared" si="353"/>
        <v>0</v>
      </c>
      <c r="L407" s="401">
        <f t="shared" si="353"/>
        <v>0</v>
      </c>
      <c r="M407" s="401">
        <f t="shared" si="353"/>
        <v>0</v>
      </c>
      <c r="N407" s="401">
        <f t="shared" si="353"/>
        <v>0</v>
      </c>
      <c r="O407" s="401">
        <f t="shared" si="353"/>
        <v>0</v>
      </c>
      <c r="P407" s="401">
        <f t="shared" si="353"/>
        <v>5634</v>
      </c>
      <c r="Q407" s="401">
        <f t="shared" si="353"/>
        <v>4494</v>
      </c>
      <c r="R407" s="401">
        <f t="shared" si="353"/>
        <v>10128</v>
      </c>
      <c r="S407" s="401">
        <f t="shared" si="353"/>
        <v>6236</v>
      </c>
      <c r="T407" s="401">
        <f t="shared" si="353"/>
        <v>4850</v>
      </c>
      <c r="U407" s="401">
        <f t="shared" si="353"/>
        <v>11086</v>
      </c>
      <c r="V407" s="401">
        <f t="shared" si="334"/>
        <v>10128</v>
      </c>
      <c r="AD407" s="423" t="s">
        <v>510</v>
      </c>
      <c r="AE407" s="424">
        <f>AE408-AE406</f>
        <v>3978</v>
      </c>
      <c r="AF407" s="424">
        <f t="shared" ref="AF407:AV407" si="354">AF408-AF406</f>
        <v>2161</v>
      </c>
      <c r="AG407" s="424">
        <f t="shared" si="354"/>
        <v>6139</v>
      </c>
      <c r="AH407" s="424">
        <f t="shared" si="354"/>
        <v>4387</v>
      </c>
      <c r="AI407" s="424">
        <f t="shared" si="354"/>
        <v>2989</v>
      </c>
      <c r="AJ407" s="424">
        <f t="shared" si="354"/>
        <v>7376</v>
      </c>
      <c r="AK407" s="424">
        <f t="shared" si="354"/>
        <v>1410</v>
      </c>
      <c r="AL407" s="424">
        <f t="shared" si="354"/>
        <v>970</v>
      </c>
      <c r="AM407" s="424">
        <f t="shared" si="354"/>
        <v>2380</v>
      </c>
      <c r="AN407" s="424">
        <f t="shared" si="354"/>
        <v>1487</v>
      </c>
      <c r="AO407" s="424">
        <f t="shared" si="354"/>
        <v>1034</v>
      </c>
      <c r="AP407" s="424">
        <f t="shared" si="354"/>
        <v>2521</v>
      </c>
      <c r="AQ407" s="424">
        <f t="shared" si="354"/>
        <v>11875</v>
      </c>
      <c r="AR407" s="424">
        <f t="shared" si="354"/>
        <v>7833</v>
      </c>
      <c r="AS407" s="424">
        <f t="shared" si="354"/>
        <v>19708</v>
      </c>
      <c r="AT407" s="424">
        <f t="shared" si="354"/>
        <v>23137</v>
      </c>
      <c r="AU407" s="424">
        <f t="shared" si="354"/>
        <v>14987</v>
      </c>
      <c r="AV407" s="424">
        <f t="shared" si="354"/>
        <v>38124</v>
      </c>
    </row>
    <row r="408" spans="2:48" ht="28.5" customHeight="1">
      <c r="B408" s="558">
        <v>9</v>
      </c>
      <c r="C408" s="559" t="s">
        <v>44</v>
      </c>
      <c r="D408" s="401">
        <f t="shared" ref="D408:U408" si="355">D73+D269</f>
        <v>403</v>
      </c>
      <c r="E408" s="401">
        <f t="shared" si="355"/>
        <v>237</v>
      </c>
      <c r="F408" s="401">
        <f t="shared" si="355"/>
        <v>640</v>
      </c>
      <c r="G408" s="401">
        <f t="shared" si="355"/>
        <v>729</v>
      </c>
      <c r="H408" s="401">
        <f t="shared" si="355"/>
        <v>555</v>
      </c>
      <c r="I408" s="401">
        <f t="shared" si="355"/>
        <v>1284</v>
      </c>
      <c r="J408" s="401">
        <f t="shared" si="355"/>
        <v>0</v>
      </c>
      <c r="K408" s="401">
        <f t="shared" si="355"/>
        <v>0</v>
      </c>
      <c r="L408" s="401">
        <f t="shared" si="355"/>
        <v>0</v>
      </c>
      <c r="M408" s="401">
        <f t="shared" si="355"/>
        <v>0</v>
      </c>
      <c r="N408" s="401">
        <f t="shared" si="355"/>
        <v>0</v>
      </c>
      <c r="O408" s="401">
        <f t="shared" si="355"/>
        <v>0</v>
      </c>
      <c r="P408" s="401">
        <f t="shared" si="355"/>
        <v>6736</v>
      </c>
      <c r="Q408" s="401">
        <f t="shared" si="355"/>
        <v>5046</v>
      </c>
      <c r="R408" s="401">
        <f t="shared" si="355"/>
        <v>11782</v>
      </c>
      <c r="S408" s="401">
        <f t="shared" si="355"/>
        <v>7868</v>
      </c>
      <c r="T408" s="401">
        <f t="shared" si="355"/>
        <v>5838</v>
      </c>
      <c r="U408" s="401">
        <f t="shared" si="355"/>
        <v>13706</v>
      </c>
      <c r="V408" s="401">
        <f t="shared" si="334"/>
        <v>11782</v>
      </c>
      <c r="AD408" s="751" t="s">
        <v>163</v>
      </c>
      <c r="AE408" s="749">
        <f t="shared" ref="AE408:AU408" si="356">D394</f>
        <v>11192</v>
      </c>
      <c r="AF408" s="749">
        <f t="shared" si="356"/>
        <v>6298</v>
      </c>
      <c r="AG408" s="749">
        <f t="shared" si="356"/>
        <v>17490</v>
      </c>
      <c r="AH408" s="749">
        <f t="shared" si="356"/>
        <v>22614</v>
      </c>
      <c r="AI408" s="749">
        <f t="shared" si="356"/>
        <v>14749</v>
      </c>
      <c r="AJ408" s="749">
        <f t="shared" si="356"/>
        <v>37363</v>
      </c>
      <c r="AK408" s="749">
        <f t="shared" si="356"/>
        <v>7824</v>
      </c>
      <c r="AL408" s="749">
        <f t="shared" si="356"/>
        <v>5518</v>
      </c>
      <c r="AM408" s="749">
        <f t="shared" si="356"/>
        <v>13342</v>
      </c>
      <c r="AN408" s="749">
        <f t="shared" si="356"/>
        <v>2899</v>
      </c>
      <c r="AO408" s="749">
        <f t="shared" si="356"/>
        <v>1987</v>
      </c>
      <c r="AP408" s="749">
        <f t="shared" si="356"/>
        <v>4886</v>
      </c>
      <c r="AQ408" s="749">
        <f t="shared" si="356"/>
        <v>20277</v>
      </c>
      <c r="AR408" s="749">
        <f t="shared" si="356"/>
        <v>13037</v>
      </c>
      <c r="AS408" s="749">
        <f t="shared" si="356"/>
        <v>33314</v>
      </c>
      <c r="AT408" s="749">
        <f t="shared" si="356"/>
        <v>64806</v>
      </c>
      <c r="AU408" s="749">
        <f t="shared" si="356"/>
        <v>41589</v>
      </c>
      <c r="AV408" s="749">
        <f t="shared" ref="AV408" si="357">U394</f>
        <v>106395</v>
      </c>
    </row>
    <row r="409" spans="2:48" ht="28.5" customHeight="1">
      <c r="B409" s="558">
        <v>10</v>
      </c>
      <c r="C409" s="559" t="s">
        <v>51</v>
      </c>
      <c r="D409" s="401">
        <f t="shared" ref="D409:U409" si="358">D84+D285</f>
        <v>924</v>
      </c>
      <c r="E409" s="401">
        <f t="shared" si="358"/>
        <v>486</v>
      </c>
      <c r="F409" s="401">
        <f t="shared" si="358"/>
        <v>1410</v>
      </c>
      <c r="G409" s="401">
        <f t="shared" si="358"/>
        <v>3980</v>
      </c>
      <c r="H409" s="401">
        <f t="shared" si="358"/>
        <v>2699</v>
      </c>
      <c r="I409" s="401">
        <f t="shared" si="358"/>
        <v>6679</v>
      </c>
      <c r="J409" s="401">
        <f t="shared" si="358"/>
        <v>8084</v>
      </c>
      <c r="K409" s="401">
        <f t="shared" si="358"/>
        <v>5965</v>
      </c>
      <c r="L409" s="401">
        <f t="shared" si="358"/>
        <v>14049</v>
      </c>
      <c r="M409" s="401">
        <f t="shared" si="358"/>
        <v>0</v>
      </c>
      <c r="N409" s="401">
        <f t="shared" si="358"/>
        <v>0</v>
      </c>
      <c r="O409" s="401">
        <f t="shared" si="358"/>
        <v>0</v>
      </c>
      <c r="P409" s="401">
        <f t="shared" si="358"/>
        <v>498</v>
      </c>
      <c r="Q409" s="401">
        <f t="shared" si="358"/>
        <v>156</v>
      </c>
      <c r="R409" s="401">
        <f t="shared" si="358"/>
        <v>654</v>
      </c>
      <c r="S409" s="401">
        <f t="shared" si="358"/>
        <v>13486</v>
      </c>
      <c r="T409" s="401">
        <f t="shared" si="358"/>
        <v>9306</v>
      </c>
      <c r="U409" s="401">
        <f t="shared" si="358"/>
        <v>22792</v>
      </c>
      <c r="V409" s="401">
        <f t="shared" si="334"/>
        <v>14703</v>
      </c>
      <c r="AD409" s="1134" t="s">
        <v>504</v>
      </c>
      <c r="AE409" s="1135">
        <f>AE387+AE408</f>
        <v>11275</v>
      </c>
      <c r="AF409" s="1135">
        <f t="shared" ref="AF409:AV409" si="359">AF387+AF408</f>
        <v>6347</v>
      </c>
      <c r="AG409" s="1135">
        <f t="shared" si="359"/>
        <v>17622</v>
      </c>
      <c r="AH409" s="1135">
        <f t="shared" si="359"/>
        <v>25089</v>
      </c>
      <c r="AI409" s="1135">
        <f>AI387+AI408</f>
        <v>16255</v>
      </c>
      <c r="AJ409" s="1135">
        <f t="shared" si="359"/>
        <v>41344</v>
      </c>
      <c r="AK409" s="1135">
        <f t="shared" si="359"/>
        <v>18043</v>
      </c>
      <c r="AL409" s="1135">
        <f t="shared" si="359"/>
        <v>12833</v>
      </c>
      <c r="AM409" s="1135">
        <f t="shared" si="359"/>
        <v>30876</v>
      </c>
      <c r="AN409" s="1135">
        <f t="shared" si="359"/>
        <v>7323</v>
      </c>
      <c r="AO409" s="1135">
        <f t="shared" si="359"/>
        <v>4924</v>
      </c>
      <c r="AP409" s="1135">
        <f t="shared" si="359"/>
        <v>12247</v>
      </c>
      <c r="AQ409" s="1135">
        <f t="shared" si="359"/>
        <v>78297</v>
      </c>
      <c r="AR409" s="1135">
        <f t="shared" si="359"/>
        <v>53574</v>
      </c>
      <c r="AS409" s="1135">
        <f t="shared" si="359"/>
        <v>131871</v>
      </c>
      <c r="AT409" s="1135">
        <f t="shared" si="359"/>
        <v>140027</v>
      </c>
      <c r="AU409" s="1135">
        <f t="shared" si="359"/>
        <v>93933</v>
      </c>
      <c r="AV409" s="1135">
        <f t="shared" si="359"/>
        <v>233960</v>
      </c>
    </row>
    <row r="410" spans="2:48" ht="15" customHeight="1">
      <c r="B410" s="558">
        <v>11</v>
      </c>
      <c r="C410" s="559" t="s">
        <v>57</v>
      </c>
      <c r="D410" s="401">
        <f t="shared" ref="D410:U410" si="360">D90+D294</f>
        <v>176</v>
      </c>
      <c r="E410" s="401">
        <f t="shared" si="360"/>
        <v>98</v>
      </c>
      <c r="F410" s="401">
        <f t="shared" si="360"/>
        <v>274</v>
      </c>
      <c r="G410" s="401">
        <f t="shared" si="360"/>
        <v>155</v>
      </c>
      <c r="H410" s="401">
        <f t="shared" si="360"/>
        <v>130</v>
      </c>
      <c r="I410" s="401">
        <f t="shared" si="360"/>
        <v>285</v>
      </c>
      <c r="J410" s="401">
        <f t="shared" si="360"/>
        <v>3101</v>
      </c>
      <c r="K410" s="401">
        <f t="shared" si="360"/>
        <v>2282</v>
      </c>
      <c r="L410" s="401">
        <f t="shared" si="360"/>
        <v>5383</v>
      </c>
      <c r="M410" s="401">
        <f t="shared" si="360"/>
        <v>0</v>
      </c>
      <c r="N410" s="401">
        <f t="shared" si="360"/>
        <v>0</v>
      </c>
      <c r="O410" s="401">
        <f t="shared" si="360"/>
        <v>0</v>
      </c>
      <c r="P410" s="401">
        <f t="shared" si="360"/>
        <v>237</v>
      </c>
      <c r="Q410" s="401">
        <f t="shared" si="360"/>
        <v>75</v>
      </c>
      <c r="R410" s="401">
        <f t="shared" si="360"/>
        <v>312</v>
      </c>
      <c r="S410" s="401">
        <f t="shared" si="360"/>
        <v>3669</v>
      </c>
      <c r="T410" s="401">
        <f t="shared" si="360"/>
        <v>2585</v>
      </c>
      <c r="U410" s="401">
        <f t="shared" si="360"/>
        <v>6254</v>
      </c>
      <c r="V410" s="401">
        <f t="shared" si="334"/>
        <v>5695</v>
      </c>
    </row>
    <row r="411" spans="2:48" ht="15" customHeight="1">
      <c r="B411" s="558">
        <v>12</v>
      </c>
      <c r="C411" s="559" t="s">
        <v>61</v>
      </c>
      <c r="D411" s="401">
        <f t="shared" ref="D411:U411" si="361">D102+D307</f>
        <v>713</v>
      </c>
      <c r="E411" s="401">
        <f t="shared" si="361"/>
        <v>277</v>
      </c>
      <c r="F411" s="401">
        <f t="shared" si="361"/>
        <v>990</v>
      </c>
      <c r="G411" s="401">
        <f t="shared" si="361"/>
        <v>6955</v>
      </c>
      <c r="H411" s="401">
        <f t="shared" si="361"/>
        <v>4724</v>
      </c>
      <c r="I411" s="401">
        <f t="shared" si="361"/>
        <v>11679</v>
      </c>
      <c r="J411" s="401">
        <f t="shared" si="361"/>
        <v>0</v>
      </c>
      <c r="K411" s="401">
        <f t="shared" si="361"/>
        <v>0</v>
      </c>
      <c r="L411" s="401">
        <f t="shared" si="361"/>
        <v>0</v>
      </c>
      <c r="M411" s="401">
        <f t="shared" si="361"/>
        <v>30</v>
      </c>
      <c r="N411" s="401">
        <f t="shared" si="361"/>
        <v>10</v>
      </c>
      <c r="O411" s="401">
        <f t="shared" si="361"/>
        <v>40</v>
      </c>
      <c r="P411" s="401">
        <f t="shared" si="361"/>
        <v>8885</v>
      </c>
      <c r="Q411" s="401">
        <f t="shared" si="361"/>
        <v>5709</v>
      </c>
      <c r="R411" s="401">
        <f t="shared" si="361"/>
        <v>14594</v>
      </c>
      <c r="S411" s="401">
        <f t="shared" si="361"/>
        <v>16583</v>
      </c>
      <c r="T411" s="401">
        <f t="shared" si="361"/>
        <v>10720</v>
      </c>
      <c r="U411" s="401">
        <f t="shared" si="361"/>
        <v>27303</v>
      </c>
      <c r="V411" s="401">
        <f t="shared" si="334"/>
        <v>14634</v>
      </c>
      <c r="AT411" s="161">
        <f t="shared" ref="AT411:AV412" si="362">AE406+AH406+AK406+AN406+AQ406</f>
        <v>41669</v>
      </c>
      <c r="AU411" s="161">
        <f t="shared" si="362"/>
        <v>26602</v>
      </c>
      <c r="AV411" s="161">
        <f t="shared" si="362"/>
        <v>68271</v>
      </c>
    </row>
    <row r="412" spans="2:48" ht="15" customHeight="1">
      <c r="B412" s="558">
        <v>13</v>
      </c>
      <c r="C412" s="559" t="s">
        <v>62</v>
      </c>
      <c r="D412" s="401">
        <f t="shared" ref="D412:U412" si="363">D111+D320</f>
        <v>103</v>
      </c>
      <c r="E412" s="401">
        <f t="shared" si="363"/>
        <v>52</v>
      </c>
      <c r="F412" s="401">
        <f t="shared" si="363"/>
        <v>155</v>
      </c>
      <c r="G412" s="401">
        <f t="shared" si="363"/>
        <v>114</v>
      </c>
      <c r="H412" s="401">
        <f t="shared" si="363"/>
        <v>58</v>
      </c>
      <c r="I412" s="401">
        <f t="shared" si="363"/>
        <v>172</v>
      </c>
      <c r="J412" s="401">
        <f t="shared" si="363"/>
        <v>0</v>
      </c>
      <c r="K412" s="401">
        <f t="shared" si="363"/>
        <v>0</v>
      </c>
      <c r="L412" s="401">
        <f t="shared" si="363"/>
        <v>0</v>
      </c>
      <c r="M412" s="401">
        <f t="shared" si="363"/>
        <v>0</v>
      </c>
      <c r="N412" s="401">
        <f t="shared" si="363"/>
        <v>0</v>
      </c>
      <c r="O412" s="401">
        <f t="shared" si="363"/>
        <v>0</v>
      </c>
      <c r="P412" s="401">
        <f t="shared" si="363"/>
        <v>3382</v>
      </c>
      <c r="Q412" s="401">
        <f t="shared" si="363"/>
        <v>2337</v>
      </c>
      <c r="R412" s="401">
        <f t="shared" si="363"/>
        <v>5719</v>
      </c>
      <c r="S412" s="401">
        <f t="shared" si="363"/>
        <v>3599</v>
      </c>
      <c r="T412" s="401">
        <f t="shared" si="363"/>
        <v>2447</v>
      </c>
      <c r="U412" s="401">
        <f t="shared" si="363"/>
        <v>6046</v>
      </c>
      <c r="V412" s="401">
        <f t="shared" si="334"/>
        <v>5719</v>
      </c>
      <c r="AT412" s="161">
        <f t="shared" si="362"/>
        <v>23137</v>
      </c>
      <c r="AU412" s="161">
        <f t="shared" si="362"/>
        <v>14987</v>
      </c>
      <c r="AV412" s="161">
        <f t="shared" si="362"/>
        <v>38124</v>
      </c>
    </row>
    <row r="413" spans="2:48" ht="15" customHeight="1">
      <c r="B413" s="558">
        <v>14</v>
      </c>
      <c r="C413" s="559" t="s">
        <v>69</v>
      </c>
      <c r="D413" s="401">
        <f t="shared" ref="D413:U413" si="364">D118+D329</f>
        <v>63</v>
      </c>
      <c r="E413" s="401">
        <f t="shared" si="364"/>
        <v>34</v>
      </c>
      <c r="F413" s="401">
        <f t="shared" si="364"/>
        <v>97</v>
      </c>
      <c r="G413" s="401">
        <f t="shared" si="364"/>
        <v>797</v>
      </c>
      <c r="H413" s="401">
        <f t="shared" si="364"/>
        <v>541</v>
      </c>
      <c r="I413" s="401">
        <f t="shared" si="364"/>
        <v>1338</v>
      </c>
      <c r="J413" s="401">
        <f t="shared" si="364"/>
        <v>1727</v>
      </c>
      <c r="K413" s="401">
        <f t="shared" si="364"/>
        <v>1100</v>
      </c>
      <c r="L413" s="401">
        <f t="shared" si="364"/>
        <v>2827</v>
      </c>
      <c r="M413" s="401">
        <f t="shared" si="364"/>
        <v>0</v>
      </c>
      <c r="N413" s="401">
        <f t="shared" si="364"/>
        <v>0</v>
      </c>
      <c r="O413" s="401">
        <f t="shared" si="364"/>
        <v>0</v>
      </c>
      <c r="P413" s="401">
        <f t="shared" si="364"/>
        <v>2651</v>
      </c>
      <c r="Q413" s="401">
        <f t="shared" si="364"/>
        <v>1688</v>
      </c>
      <c r="R413" s="401">
        <f t="shared" si="364"/>
        <v>4339</v>
      </c>
      <c r="S413" s="401">
        <f t="shared" si="364"/>
        <v>5238</v>
      </c>
      <c r="T413" s="401">
        <f t="shared" si="364"/>
        <v>3363</v>
      </c>
      <c r="U413" s="401">
        <f t="shared" si="364"/>
        <v>8601</v>
      </c>
      <c r="V413" s="401">
        <f t="shared" si="334"/>
        <v>7166</v>
      </c>
      <c r="AT413" s="161">
        <f>AT411+AT412</f>
        <v>64806</v>
      </c>
      <c r="AU413" s="161">
        <f>AU411+AU412</f>
        <v>41589</v>
      </c>
      <c r="AV413" s="161">
        <f>AV411+AV412</f>
        <v>106395</v>
      </c>
    </row>
    <row r="414" spans="2:48" ht="15" customHeight="1">
      <c r="B414" s="558">
        <v>15</v>
      </c>
      <c r="C414" s="559" t="s">
        <v>781</v>
      </c>
      <c r="D414" s="401">
        <f t="shared" ref="D414:U414" si="365">D124+D335</f>
        <v>26</v>
      </c>
      <c r="E414" s="401">
        <f t="shared" si="365"/>
        <v>16</v>
      </c>
      <c r="F414" s="401">
        <f t="shared" si="365"/>
        <v>42</v>
      </c>
      <c r="G414" s="401">
        <f t="shared" si="365"/>
        <v>185</v>
      </c>
      <c r="H414" s="401">
        <f t="shared" si="365"/>
        <v>119</v>
      </c>
      <c r="I414" s="401">
        <f t="shared" si="365"/>
        <v>304</v>
      </c>
      <c r="J414" s="401">
        <f t="shared" si="365"/>
        <v>0</v>
      </c>
      <c r="K414" s="401">
        <f t="shared" si="365"/>
        <v>0</v>
      </c>
      <c r="L414" s="401">
        <f t="shared" si="365"/>
        <v>0</v>
      </c>
      <c r="M414" s="401">
        <f t="shared" si="365"/>
        <v>0</v>
      </c>
      <c r="N414" s="401">
        <f t="shared" si="365"/>
        <v>0</v>
      </c>
      <c r="O414" s="401">
        <f t="shared" si="365"/>
        <v>0</v>
      </c>
      <c r="P414" s="401">
        <f t="shared" si="365"/>
        <v>3603</v>
      </c>
      <c r="Q414" s="401">
        <f t="shared" si="365"/>
        <v>2450</v>
      </c>
      <c r="R414" s="401">
        <f t="shared" si="365"/>
        <v>6053</v>
      </c>
      <c r="S414" s="401">
        <f t="shared" si="365"/>
        <v>3814</v>
      </c>
      <c r="T414" s="401">
        <f t="shared" si="365"/>
        <v>2585</v>
      </c>
      <c r="U414" s="401">
        <f t="shared" si="365"/>
        <v>6399</v>
      </c>
      <c r="V414" s="401">
        <f t="shared" si="334"/>
        <v>6053</v>
      </c>
    </row>
    <row r="415" spans="2:48" ht="15" customHeight="1">
      <c r="B415" s="558">
        <v>16</v>
      </c>
      <c r="C415" s="559" t="s">
        <v>72</v>
      </c>
      <c r="D415" s="401">
        <f t="shared" ref="D415:U415" si="366">D129+D340</f>
        <v>189</v>
      </c>
      <c r="E415" s="401">
        <f t="shared" si="366"/>
        <v>89</v>
      </c>
      <c r="F415" s="401">
        <f t="shared" si="366"/>
        <v>278</v>
      </c>
      <c r="G415" s="401">
        <f t="shared" si="366"/>
        <v>288</v>
      </c>
      <c r="H415" s="401">
        <f t="shared" si="366"/>
        <v>179</v>
      </c>
      <c r="I415" s="401">
        <f t="shared" si="366"/>
        <v>467</v>
      </c>
      <c r="J415" s="401">
        <f t="shared" si="366"/>
        <v>0</v>
      </c>
      <c r="K415" s="401">
        <f t="shared" si="366"/>
        <v>0</v>
      </c>
      <c r="L415" s="401">
        <f t="shared" si="366"/>
        <v>0</v>
      </c>
      <c r="M415" s="401">
        <f t="shared" si="366"/>
        <v>0</v>
      </c>
      <c r="N415" s="401">
        <f t="shared" si="366"/>
        <v>0</v>
      </c>
      <c r="O415" s="401">
        <f t="shared" si="366"/>
        <v>0</v>
      </c>
      <c r="P415" s="401">
        <f t="shared" si="366"/>
        <v>2339</v>
      </c>
      <c r="Q415" s="401">
        <f t="shared" si="366"/>
        <v>1796</v>
      </c>
      <c r="R415" s="401">
        <f t="shared" si="366"/>
        <v>4135</v>
      </c>
      <c r="S415" s="401">
        <f t="shared" si="366"/>
        <v>2816</v>
      </c>
      <c r="T415" s="401">
        <f t="shared" si="366"/>
        <v>2064</v>
      </c>
      <c r="U415" s="401">
        <f t="shared" si="366"/>
        <v>4880</v>
      </c>
      <c r="V415" s="401">
        <f t="shared" si="334"/>
        <v>4135</v>
      </c>
      <c r="AT415" s="161">
        <f>AT413+AT387</f>
        <v>140027</v>
      </c>
      <c r="AU415" s="161">
        <f>AU413+AU387</f>
        <v>93933</v>
      </c>
      <c r="AV415" s="161">
        <f>AV413+AV387</f>
        <v>233960</v>
      </c>
    </row>
    <row r="416" spans="2:48" ht="15" customHeight="1">
      <c r="B416" s="558">
        <v>17</v>
      </c>
      <c r="C416" s="559" t="s">
        <v>74</v>
      </c>
      <c r="D416" s="401">
        <f t="shared" ref="D416:U416" si="367">D137+D351</f>
        <v>2523</v>
      </c>
      <c r="E416" s="401">
        <f t="shared" si="367"/>
        <v>1410</v>
      </c>
      <c r="F416" s="401">
        <f t="shared" si="367"/>
        <v>3933</v>
      </c>
      <c r="G416" s="401">
        <f t="shared" si="367"/>
        <v>1551</v>
      </c>
      <c r="H416" s="401">
        <f t="shared" si="367"/>
        <v>1067</v>
      </c>
      <c r="I416" s="401">
        <f t="shared" si="367"/>
        <v>2618</v>
      </c>
      <c r="J416" s="401">
        <f t="shared" si="367"/>
        <v>0</v>
      </c>
      <c r="K416" s="401">
        <f t="shared" si="367"/>
        <v>0</v>
      </c>
      <c r="L416" s="401">
        <f t="shared" si="367"/>
        <v>0</v>
      </c>
      <c r="M416" s="401">
        <f t="shared" si="367"/>
        <v>0</v>
      </c>
      <c r="N416" s="401">
        <f t="shared" si="367"/>
        <v>0</v>
      </c>
      <c r="O416" s="401">
        <f t="shared" si="367"/>
        <v>0</v>
      </c>
      <c r="P416" s="401">
        <f t="shared" si="367"/>
        <v>5785</v>
      </c>
      <c r="Q416" s="401">
        <f t="shared" si="367"/>
        <v>4003</v>
      </c>
      <c r="R416" s="401">
        <f t="shared" si="367"/>
        <v>9788</v>
      </c>
      <c r="S416" s="401">
        <f t="shared" si="367"/>
        <v>9859</v>
      </c>
      <c r="T416" s="401">
        <f t="shared" si="367"/>
        <v>6480</v>
      </c>
      <c r="U416" s="401">
        <f t="shared" si="367"/>
        <v>16339</v>
      </c>
      <c r="V416" s="401">
        <f t="shared" si="334"/>
        <v>9788</v>
      </c>
    </row>
    <row r="417" spans="2:22" ht="15" customHeight="1">
      <c r="B417" s="558">
        <v>18</v>
      </c>
      <c r="C417" s="559" t="s">
        <v>744</v>
      </c>
      <c r="D417" s="401">
        <f t="shared" ref="D417:U417" si="368">D143+D359</f>
        <v>161</v>
      </c>
      <c r="E417" s="401">
        <f t="shared" si="368"/>
        <v>90</v>
      </c>
      <c r="F417" s="401">
        <f t="shared" si="368"/>
        <v>251</v>
      </c>
      <c r="G417" s="401">
        <f t="shared" si="368"/>
        <v>213</v>
      </c>
      <c r="H417" s="401">
        <f t="shared" si="368"/>
        <v>136</v>
      </c>
      <c r="I417" s="401">
        <f t="shared" si="368"/>
        <v>349</v>
      </c>
      <c r="J417" s="401">
        <f t="shared" si="368"/>
        <v>0</v>
      </c>
      <c r="K417" s="401">
        <f t="shared" si="368"/>
        <v>0</v>
      </c>
      <c r="L417" s="401">
        <f t="shared" si="368"/>
        <v>0</v>
      </c>
      <c r="M417" s="401">
        <f t="shared" si="368"/>
        <v>0</v>
      </c>
      <c r="N417" s="401">
        <f t="shared" si="368"/>
        <v>0</v>
      </c>
      <c r="O417" s="401">
        <f t="shared" si="368"/>
        <v>0</v>
      </c>
      <c r="P417" s="401">
        <f t="shared" si="368"/>
        <v>2681</v>
      </c>
      <c r="Q417" s="401">
        <f t="shared" si="368"/>
        <v>1797</v>
      </c>
      <c r="R417" s="401">
        <f t="shared" si="368"/>
        <v>4478</v>
      </c>
      <c r="S417" s="401">
        <f t="shared" si="368"/>
        <v>3055</v>
      </c>
      <c r="T417" s="401">
        <f t="shared" si="368"/>
        <v>2023</v>
      </c>
      <c r="U417" s="401">
        <f t="shared" si="368"/>
        <v>5078</v>
      </c>
      <c r="V417" s="401">
        <f t="shared" si="334"/>
        <v>4478</v>
      </c>
    </row>
    <row r="418" spans="2:22" ht="15" customHeight="1">
      <c r="B418" s="558">
        <v>19</v>
      </c>
      <c r="C418" s="559" t="s">
        <v>85</v>
      </c>
      <c r="D418" s="401">
        <f t="shared" ref="D418:U418" si="369">D152+D371</f>
        <v>140</v>
      </c>
      <c r="E418" s="401">
        <f t="shared" si="369"/>
        <v>74</v>
      </c>
      <c r="F418" s="401">
        <f t="shared" si="369"/>
        <v>214</v>
      </c>
      <c r="G418" s="401">
        <f t="shared" si="369"/>
        <v>350</v>
      </c>
      <c r="H418" s="401">
        <f t="shared" si="369"/>
        <v>220</v>
      </c>
      <c r="I418" s="401">
        <f t="shared" si="369"/>
        <v>570</v>
      </c>
      <c r="J418" s="401">
        <f t="shared" si="369"/>
        <v>685</v>
      </c>
      <c r="K418" s="401">
        <f t="shared" si="369"/>
        <v>486</v>
      </c>
      <c r="L418" s="401">
        <f t="shared" si="369"/>
        <v>1171</v>
      </c>
      <c r="M418" s="401">
        <f t="shared" si="369"/>
        <v>0</v>
      </c>
      <c r="N418" s="401">
        <f t="shared" si="369"/>
        <v>0</v>
      </c>
      <c r="O418" s="401">
        <f t="shared" si="369"/>
        <v>0</v>
      </c>
      <c r="P418" s="401">
        <f t="shared" si="369"/>
        <v>4787</v>
      </c>
      <c r="Q418" s="401">
        <f t="shared" si="369"/>
        <v>3083</v>
      </c>
      <c r="R418" s="401">
        <f t="shared" si="369"/>
        <v>7870</v>
      </c>
      <c r="S418" s="401">
        <f t="shared" si="369"/>
        <v>5962</v>
      </c>
      <c r="T418" s="401">
        <f t="shared" si="369"/>
        <v>3863</v>
      </c>
      <c r="U418" s="401">
        <f t="shared" si="369"/>
        <v>9825</v>
      </c>
      <c r="V418" s="401">
        <f t="shared" si="334"/>
        <v>9041</v>
      </c>
    </row>
    <row r="419" spans="2:22" ht="15" customHeight="1">
      <c r="B419" s="558">
        <v>20</v>
      </c>
      <c r="C419" s="559" t="s">
        <v>142</v>
      </c>
      <c r="D419" s="401">
        <f t="shared" ref="D419:U419" si="370">D157+D381</f>
        <v>115</v>
      </c>
      <c r="E419" s="401">
        <f t="shared" si="370"/>
        <v>55</v>
      </c>
      <c r="F419" s="401">
        <f t="shared" si="370"/>
        <v>170</v>
      </c>
      <c r="G419" s="401">
        <f t="shared" si="370"/>
        <v>2206</v>
      </c>
      <c r="H419" s="401">
        <f t="shared" si="370"/>
        <v>1309</v>
      </c>
      <c r="I419" s="401">
        <f t="shared" si="370"/>
        <v>3515</v>
      </c>
      <c r="J419" s="401">
        <f t="shared" si="370"/>
        <v>455</v>
      </c>
      <c r="K419" s="401">
        <f t="shared" si="370"/>
        <v>387</v>
      </c>
      <c r="L419" s="401">
        <f t="shared" si="370"/>
        <v>842</v>
      </c>
      <c r="M419" s="401">
        <f t="shared" si="370"/>
        <v>0</v>
      </c>
      <c r="N419" s="401">
        <f t="shared" si="370"/>
        <v>0</v>
      </c>
      <c r="O419" s="401">
        <f t="shared" si="370"/>
        <v>0</v>
      </c>
      <c r="P419" s="401">
        <f t="shared" si="370"/>
        <v>3111</v>
      </c>
      <c r="Q419" s="401">
        <f t="shared" si="370"/>
        <v>2004</v>
      </c>
      <c r="R419" s="401">
        <f t="shared" si="370"/>
        <v>5115</v>
      </c>
      <c r="S419" s="401">
        <f t="shared" si="370"/>
        <v>5887</v>
      </c>
      <c r="T419" s="401">
        <f t="shared" si="370"/>
        <v>3755</v>
      </c>
      <c r="U419" s="401">
        <f t="shared" si="370"/>
        <v>9642</v>
      </c>
      <c r="V419" s="401">
        <f t="shared" si="334"/>
        <v>5957</v>
      </c>
    </row>
    <row r="420" spans="2:22" ht="15" customHeight="1">
      <c r="B420" s="558">
        <v>21</v>
      </c>
      <c r="C420" s="559" t="s">
        <v>143</v>
      </c>
      <c r="D420" s="401">
        <f t="shared" ref="D420:U420" si="371">D164+D387</f>
        <v>90</v>
      </c>
      <c r="E420" s="401">
        <f t="shared" si="371"/>
        <v>42</v>
      </c>
      <c r="F420" s="401">
        <f t="shared" si="371"/>
        <v>132</v>
      </c>
      <c r="G420" s="401">
        <f t="shared" si="371"/>
        <v>980</v>
      </c>
      <c r="H420" s="401">
        <f t="shared" si="371"/>
        <v>612</v>
      </c>
      <c r="I420" s="401">
        <f t="shared" si="371"/>
        <v>1592</v>
      </c>
      <c r="J420" s="401">
        <f t="shared" si="371"/>
        <v>0</v>
      </c>
      <c r="K420" s="401">
        <f t="shared" si="371"/>
        <v>0</v>
      </c>
      <c r="L420" s="401">
        <f t="shared" si="371"/>
        <v>0</v>
      </c>
      <c r="M420" s="401">
        <f t="shared" si="371"/>
        <v>0</v>
      </c>
      <c r="N420" s="401">
        <f t="shared" si="371"/>
        <v>0</v>
      </c>
      <c r="O420" s="401">
        <f t="shared" si="371"/>
        <v>0</v>
      </c>
      <c r="P420" s="401">
        <f t="shared" si="371"/>
        <v>2355</v>
      </c>
      <c r="Q420" s="401">
        <f t="shared" si="371"/>
        <v>1650</v>
      </c>
      <c r="R420" s="401">
        <f t="shared" si="371"/>
        <v>4005</v>
      </c>
      <c r="S420" s="401">
        <f t="shared" si="371"/>
        <v>3425</v>
      </c>
      <c r="T420" s="401">
        <f t="shared" si="371"/>
        <v>2304</v>
      </c>
      <c r="U420" s="401">
        <f t="shared" si="371"/>
        <v>5729</v>
      </c>
      <c r="V420" s="401">
        <f t="shared" si="334"/>
        <v>4005</v>
      </c>
    </row>
    <row r="421" spans="2:22" ht="15" customHeight="1">
      <c r="B421" s="558">
        <v>22</v>
      </c>
      <c r="C421" s="559" t="s">
        <v>144</v>
      </c>
      <c r="D421" s="401">
        <f t="shared" ref="D421:U421" si="372">D174+D393</f>
        <v>81</v>
      </c>
      <c r="E421" s="401">
        <f t="shared" si="372"/>
        <v>45</v>
      </c>
      <c r="F421" s="401">
        <f t="shared" si="372"/>
        <v>126</v>
      </c>
      <c r="G421" s="401">
        <f t="shared" si="372"/>
        <v>396</v>
      </c>
      <c r="H421" s="401">
        <f t="shared" si="372"/>
        <v>256</v>
      </c>
      <c r="I421" s="401">
        <f t="shared" si="372"/>
        <v>652</v>
      </c>
      <c r="J421" s="401">
        <f t="shared" si="372"/>
        <v>0</v>
      </c>
      <c r="K421" s="401">
        <f t="shared" si="372"/>
        <v>0</v>
      </c>
      <c r="L421" s="401">
        <f t="shared" si="372"/>
        <v>0</v>
      </c>
      <c r="M421" s="401">
        <f t="shared" si="372"/>
        <v>0</v>
      </c>
      <c r="N421" s="401">
        <f t="shared" si="372"/>
        <v>0</v>
      </c>
      <c r="O421" s="401">
        <f t="shared" si="372"/>
        <v>0</v>
      </c>
      <c r="P421" s="401">
        <f t="shared" si="372"/>
        <v>5076</v>
      </c>
      <c r="Q421" s="401">
        <f t="shared" si="372"/>
        <v>3656</v>
      </c>
      <c r="R421" s="401">
        <f t="shared" si="372"/>
        <v>8732</v>
      </c>
      <c r="S421" s="401">
        <f t="shared" si="372"/>
        <v>5553</v>
      </c>
      <c r="T421" s="401">
        <f t="shared" si="372"/>
        <v>3957</v>
      </c>
      <c r="U421" s="401">
        <f t="shared" si="372"/>
        <v>9510</v>
      </c>
      <c r="V421" s="401">
        <f t="shared" si="334"/>
        <v>8732</v>
      </c>
    </row>
    <row r="422" spans="2:22" ht="15" customHeight="1">
      <c r="D422" s="401">
        <f>SUM(D400:D421)</f>
        <v>11248</v>
      </c>
      <c r="E422" s="401">
        <f t="shared" ref="E422:U422" si="373">SUM(E400:E421)</f>
        <v>6327</v>
      </c>
      <c r="F422" s="401">
        <f t="shared" si="373"/>
        <v>17575</v>
      </c>
      <c r="G422" s="401">
        <f t="shared" si="373"/>
        <v>24816</v>
      </c>
      <c r="H422" s="401">
        <f t="shared" si="373"/>
        <v>16076</v>
      </c>
      <c r="I422" s="401">
        <f t="shared" si="373"/>
        <v>40892</v>
      </c>
      <c r="J422" s="401">
        <f t="shared" si="373"/>
        <v>18043</v>
      </c>
      <c r="K422" s="401">
        <f t="shared" si="373"/>
        <v>12833</v>
      </c>
      <c r="L422" s="401">
        <f t="shared" si="373"/>
        <v>30876</v>
      </c>
      <c r="M422" s="401">
        <f t="shared" si="373"/>
        <v>7323</v>
      </c>
      <c r="N422" s="401">
        <f t="shared" si="373"/>
        <v>4924</v>
      </c>
      <c r="O422" s="401">
        <f t="shared" si="373"/>
        <v>12247</v>
      </c>
      <c r="P422" s="401">
        <f t="shared" si="373"/>
        <v>76570</v>
      </c>
      <c r="Q422" s="401">
        <f t="shared" si="373"/>
        <v>52313</v>
      </c>
      <c r="R422" s="401">
        <f t="shared" si="373"/>
        <v>128883</v>
      </c>
      <c r="S422" s="401">
        <f t="shared" si="373"/>
        <v>138000</v>
      </c>
      <c r="T422" s="401">
        <f t="shared" si="373"/>
        <v>92473</v>
      </c>
      <c r="U422" s="401">
        <f t="shared" si="373"/>
        <v>230473</v>
      </c>
    </row>
    <row r="426" spans="2:22" ht="15" customHeight="1">
      <c r="I426" s="401">
        <f>I422+F422</f>
        <v>58467</v>
      </c>
    </row>
  </sheetData>
  <mergeCells count="51">
    <mergeCell ref="B394:C394"/>
    <mergeCell ref="AD388:AV388"/>
    <mergeCell ref="AD381:AV381"/>
    <mergeCell ref="AD382:AV382"/>
    <mergeCell ref="AD384:AD386"/>
    <mergeCell ref="AE384:AJ384"/>
    <mergeCell ref="AK384:AM385"/>
    <mergeCell ref="AN384:AP385"/>
    <mergeCell ref="AQ384:AS385"/>
    <mergeCell ref="AT384:AV385"/>
    <mergeCell ref="AE385:AG385"/>
    <mergeCell ref="AH385:AJ385"/>
    <mergeCell ref="D3:Q3"/>
    <mergeCell ref="D4:Q4"/>
    <mergeCell ref="D6:F6"/>
    <mergeCell ref="G6:I6"/>
    <mergeCell ref="J5:R5"/>
    <mergeCell ref="J6:L6"/>
    <mergeCell ref="M6:O6"/>
    <mergeCell ref="P6:R6"/>
    <mergeCell ref="M181:O181"/>
    <mergeCell ref="P181:R181"/>
    <mergeCell ref="J180:R180"/>
    <mergeCell ref="B5:B7"/>
    <mergeCell ref="C5:C7"/>
    <mergeCell ref="D5:I5"/>
    <mergeCell ref="B175:C175"/>
    <mergeCell ref="B180:B182"/>
    <mergeCell ref="C180:C182"/>
    <mergeCell ref="D180:I180"/>
    <mergeCell ref="D178:Q178"/>
    <mergeCell ref="D179:Q179"/>
    <mergeCell ref="D181:F181"/>
    <mergeCell ref="G181:I181"/>
    <mergeCell ref="J181:L181"/>
    <mergeCell ref="Z5:AB6"/>
    <mergeCell ref="Z180:AB181"/>
    <mergeCell ref="V5:X6"/>
    <mergeCell ref="V180:X181"/>
    <mergeCell ref="S180:U181"/>
    <mergeCell ref="S5:U6"/>
    <mergeCell ref="B397:B399"/>
    <mergeCell ref="C397:C399"/>
    <mergeCell ref="D397:I397"/>
    <mergeCell ref="J397:R397"/>
    <mergeCell ref="S397:U398"/>
    <mergeCell ref="D398:F398"/>
    <mergeCell ref="G398:I398"/>
    <mergeCell ref="J398:L398"/>
    <mergeCell ref="M398:O398"/>
    <mergeCell ref="P398:R398"/>
  </mergeCells>
  <printOptions horizontalCentered="1" verticalCentered="1"/>
  <pageMargins left="0.23622047244094491" right="0.23622047244094491" top="0.35433070866141736" bottom="0.43307086614173229" header="0.31496062992125984" footer="0.15748031496062992"/>
  <pageSetup paperSize="5" scale="9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</sheetPr>
  <dimension ref="A1:JM417"/>
  <sheetViews>
    <sheetView view="pageBreakPreview" topLeftCell="R1" zoomScaleSheetLayoutView="100" workbookViewId="0">
      <pane ySplit="5" topLeftCell="A401" activePane="bottomLeft" state="frozen"/>
      <selection pane="bottomLeft" activeCell="AA411" sqref="AA411:AY411"/>
    </sheetView>
  </sheetViews>
  <sheetFormatPr defaultColWidth="9.140625" defaultRowHeight="15"/>
  <cols>
    <col min="1" max="1" width="22.140625" style="723" customWidth="1"/>
    <col min="2" max="6" width="7.140625" style="723" customWidth="1"/>
    <col min="7" max="7" width="8.140625" style="723" customWidth="1"/>
    <col min="8" max="24" width="7.140625" style="723" customWidth="1"/>
    <col min="25" max="25" width="9.7109375" style="723" customWidth="1"/>
    <col min="26" max="26" width="4.5703125" style="723" customWidth="1"/>
    <col min="27" max="27" width="23.140625" style="723" customWidth="1"/>
    <col min="28" max="47" width="7.140625" style="723" customWidth="1"/>
    <col min="48" max="48" width="8.7109375" style="723" customWidth="1"/>
    <col min="49" max="50" width="7.140625" style="723" customWidth="1"/>
    <col min="51" max="51" width="9.7109375" style="723" customWidth="1"/>
    <col min="52" max="52" width="6.140625" style="723" customWidth="1"/>
    <col min="53" max="53" width="21.5703125" style="723" customWidth="1"/>
    <col min="54" max="74" width="8.28515625" style="723" customWidth="1"/>
    <col min="75" max="77" width="9.5703125" style="723" customWidth="1"/>
    <col min="78" max="16384" width="9.140625" style="723"/>
  </cols>
  <sheetData>
    <row r="1" spans="1:273" s="734" customFormat="1" ht="15.75">
      <c r="A1" s="717" t="s">
        <v>359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717"/>
      <c r="Q1" s="717"/>
      <c r="R1" s="717"/>
      <c r="S1" s="717"/>
      <c r="T1" s="717"/>
      <c r="U1" s="717"/>
      <c r="V1" s="717"/>
      <c r="W1" s="717"/>
      <c r="X1" s="717"/>
      <c r="Y1" s="717"/>
      <c r="AA1" s="717" t="s">
        <v>359</v>
      </c>
      <c r="AB1" s="717"/>
      <c r="AC1" s="717"/>
      <c r="AD1" s="717"/>
      <c r="AE1" s="717"/>
      <c r="AF1" s="717"/>
      <c r="AG1" s="717"/>
      <c r="AH1" s="717"/>
      <c r="AI1" s="717"/>
      <c r="AJ1" s="717"/>
      <c r="AK1" s="717"/>
      <c r="AL1" s="717"/>
      <c r="AM1" s="717"/>
      <c r="AN1" s="717"/>
      <c r="AO1" s="717"/>
      <c r="AP1" s="717"/>
      <c r="AQ1" s="717"/>
      <c r="AR1" s="717"/>
      <c r="AS1" s="717"/>
      <c r="AT1" s="717"/>
      <c r="AU1" s="717"/>
      <c r="AV1" s="717"/>
      <c r="AW1" s="717"/>
      <c r="AX1" s="717"/>
      <c r="AY1" s="717"/>
    </row>
    <row r="2" spans="1:273" s="734" customFormat="1" ht="15.75">
      <c r="A2" s="717" t="s">
        <v>360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717"/>
      <c r="V2" s="717"/>
      <c r="W2" s="717"/>
      <c r="X2" s="717"/>
      <c r="Y2" s="717"/>
      <c r="AA2" s="1572" t="s">
        <v>564</v>
      </c>
      <c r="AB2" s="1572"/>
      <c r="AC2" s="1572"/>
      <c r="AD2" s="1572"/>
      <c r="AE2" s="1572"/>
      <c r="AF2" s="1572"/>
      <c r="AG2" s="1572"/>
      <c r="AH2" s="1572"/>
      <c r="AI2" s="1572"/>
      <c r="AJ2" s="1572"/>
      <c r="AK2" s="1572"/>
      <c r="AL2" s="1572"/>
      <c r="AM2" s="1572"/>
      <c r="AN2" s="1572"/>
      <c r="AO2" s="1572"/>
      <c r="AP2" s="1572"/>
      <c r="AQ2" s="1572"/>
      <c r="AR2" s="1572"/>
      <c r="AS2" s="1572"/>
      <c r="AT2" s="1572"/>
      <c r="AU2" s="1572"/>
      <c r="AV2" s="1572"/>
      <c r="AW2" s="1572"/>
      <c r="AX2" s="1572"/>
      <c r="AY2" s="1572"/>
    </row>
    <row r="3" spans="1:273" s="734" customFormat="1" ht="15.75">
      <c r="A3" s="776" t="s">
        <v>95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 t="s">
        <v>15</v>
      </c>
      <c r="Y3" s="776"/>
      <c r="AA3" s="776" t="s">
        <v>0</v>
      </c>
      <c r="AB3" s="776"/>
      <c r="AC3" s="776"/>
      <c r="AD3" s="776"/>
      <c r="AE3" s="776"/>
      <c r="AF3" s="776"/>
      <c r="AG3" s="776"/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 t="s">
        <v>15</v>
      </c>
      <c r="AY3" s="776"/>
    </row>
    <row r="4" spans="1:273" s="734" customFormat="1" ht="15" customHeight="1">
      <c r="A4" s="1564" t="s">
        <v>361</v>
      </c>
      <c r="B4" s="1568" t="s">
        <v>3</v>
      </c>
      <c r="C4" s="1568"/>
      <c r="D4" s="1568"/>
      <c r="E4" s="1568" t="s">
        <v>4</v>
      </c>
      <c r="F4" s="1568"/>
      <c r="G4" s="1568"/>
      <c r="H4" s="1568" t="s">
        <v>5</v>
      </c>
      <c r="I4" s="1568"/>
      <c r="J4" s="1568"/>
      <c r="K4" s="1568" t="s">
        <v>379</v>
      </c>
      <c r="L4" s="1568"/>
      <c r="M4" s="1568"/>
      <c r="N4" s="1568" t="s">
        <v>870</v>
      </c>
      <c r="O4" s="1568"/>
      <c r="P4" s="1568"/>
      <c r="Q4" s="1568" t="s">
        <v>871</v>
      </c>
      <c r="R4" s="1568"/>
      <c r="S4" s="1568"/>
      <c r="T4" s="1568" t="s">
        <v>351</v>
      </c>
      <c r="U4" s="1568"/>
      <c r="V4" s="1568"/>
      <c r="W4" s="1564" t="s">
        <v>6</v>
      </c>
      <c r="X4" s="1564"/>
      <c r="Y4" s="1564"/>
      <c r="AA4" s="1564" t="s">
        <v>361</v>
      </c>
      <c r="AB4" s="1568" t="s">
        <v>3</v>
      </c>
      <c r="AC4" s="1568"/>
      <c r="AD4" s="1568"/>
      <c r="AE4" s="1568" t="s">
        <v>4</v>
      </c>
      <c r="AF4" s="1568"/>
      <c r="AG4" s="1568"/>
      <c r="AH4" s="1568" t="s">
        <v>5</v>
      </c>
      <c r="AI4" s="1568"/>
      <c r="AJ4" s="1568"/>
      <c r="AK4" s="1568" t="s">
        <v>379</v>
      </c>
      <c r="AL4" s="1568"/>
      <c r="AM4" s="1568"/>
      <c r="AN4" s="1568" t="s">
        <v>870</v>
      </c>
      <c r="AO4" s="1568"/>
      <c r="AP4" s="1568"/>
      <c r="AQ4" s="1568" t="s">
        <v>871</v>
      </c>
      <c r="AR4" s="1568"/>
      <c r="AS4" s="1568"/>
      <c r="AT4" s="1568" t="s">
        <v>351</v>
      </c>
      <c r="AU4" s="1568"/>
      <c r="AV4" s="1568"/>
      <c r="AW4" s="1564" t="s">
        <v>6</v>
      </c>
      <c r="AX4" s="1564"/>
      <c r="AY4" s="1564"/>
    </row>
    <row r="5" spans="1:273" s="734" customFormat="1">
      <c r="A5" s="1564"/>
      <c r="B5" s="243" t="s">
        <v>240</v>
      </c>
      <c r="C5" s="243" t="s">
        <v>241</v>
      </c>
      <c r="D5" s="243" t="s">
        <v>234</v>
      </c>
      <c r="E5" s="243" t="s">
        <v>240</v>
      </c>
      <c r="F5" s="243" t="s">
        <v>241</v>
      </c>
      <c r="G5" s="243" t="s">
        <v>234</v>
      </c>
      <c r="H5" s="243" t="s">
        <v>240</v>
      </c>
      <c r="I5" s="243" t="s">
        <v>241</v>
      </c>
      <c r="J5" s="243" t="s">
        <v>234</v>
      </c>
      <c r="K5" s="243" t="s">
        <v>240</v>
      </c>
      <c r="L5" s="243" t="s">
        <v>241</v>
      </c>
      <c r="M5" s="243" t="s">
        <v>234</v>
      </c>
      <c r="N5" s="243" t="s">
        <v>240</v>
      </c>
      <c r="O5" s="243" t="s">
        <v>241</v>
      </c>
      <c r="P5" s="243" t="s">
        <v>234</v>
      </c>
      <c r="Q5" s="243" t="s">
        <v>240</v>
      </c>
      <c r="R5" s="243" t="s">
        <v>241</v>
      </c>
      <c r="S5" s="243" t="s">
        <v>234</v>
      </c>
      <c r="T5" s="243" t="s">
        <v>240</v>
      </c>
      <c r="U5" s="243" t="s">
        <v>241</v>
      </c>
      <c r="V5" s="243" t="s">
        <v>234</v>
      </c>
      <c r="W5" s="243" t="s">
        <v>240</v>
      </c>
      <c r="X5" s="243" t="s">
        <v>241</v>
      </c>
      <c r="Y5" s="243" t="s">
        <v>234</v>
      </c>
      <c r="AA5" s="1564"/>
      <c r="AB5" s="243" t="s">
        <v>240</v>
      </c>
      <c r="AC5" s="243" t="s">
        <v>241</v>
      </c>
      <c r="AD5" s="243" t="s">
        <v>234</v>
      </c>
      <c r="AE5" s="243" t="s">
        <v>240</v>
      </c>
      <c r="AF5" s="243" t="s">
        <v>241</v>
      </c>
      <c r="AG5" s="243" t="s">
        <v>234</v>
      </c>
      <c r="AH5" s="243" t="s">
        <v>240</v>
      </c>
      <c r="AI5" s="243" t="s">
        <v>241</v>
      </c>
      <c r="AJ5" s="243" t="s">
        <v>234</v>
      </c>
      <c r="AK5" s="243" t="s">
        <v>240</v>
      </c>
      <c r="AL5" s="243" t="s">
        <v>241</v>
      </c>
      <c r="AM5" s="243" t="s">
        <v>234</v>
      </c>
      <c r="AN5" s="243" t="s">
        <v>240</v>
      </c>
      <c r="AO5" s="243" t="s">
        <v>241</v>
      </c>
      <c r="AP5" s="243" t="s">
        <v>234</v>
      </c>
      <c r="AQ5" s="243" t="s">
        <v>240</v>
      </c>
      <c r="AR5" s="243" t="s">
        <v>241</v>
      </c>
      <c r="AS5" s="243" t="s">
        <v>234</v>
      </c>
      <c r="AT5" s="243" t="s">
        <v>240</v>
      </c>
      <c r="AU5" s="243" t="s">
        <v>241</v>
      </c>
      <c r="AV5" s="243" t="s">
        <v>234</v>
      </c>
      <c r="AW5" s="243" t="s">
        <v>240</v>
      </c>
      <c r="AX5" s="243" t="s">
        <v>241</v>
      </c>
      <c r="AY5" s="243" t="s">
        <v>234</v>
      </c>
      <c r="JM5" s="734">
        <v>2</v>
      </c>
    </row>
    <row r="6" spans="1:273" s="734" customFormat="1">
      <c r="A6" s="735">
        <v>1</v>
      </c>
      <c r="B6" s="243">
        <v>2</v>
      </c>
      <c r="C6" s="243">
        <v>3</v>
      </c>
      <c r="D6" s="243">
        <v>4</v>
      </c>
      <c r="E6" s="243">
        <v>5</v>
      </c>
      <c r="F6" s="243">
        <v>6</v>
      </c>
      <c r="G6" s="243">
        <v>7</v>
      </c>
      <c r="H6" s="243">
        <v>8</v>
      </c>
      <c r="I6" s="243">
        <v>9</v>
      </c>
      <c r="J6" s="243">
        <v>10</v>
      </c>
      <c r="K6" s="243">
        <v>11</v>
      </c>
      <c r="L6" s="243">
        <v>12</v>
      </c>
      <c r="M6" s="243">
        <v>13</v>
      </c>
      <c r="N6" s="243">
        <v>14</v>
      </c>
      <c r="O6" s="243">
        <v>15</v>
      </c>
      <c r="P6" s="243">
        <v>16</v>
      </c>
      <c r="Q6" s="243">
        <v>17</v>
      </c>
      <c r="R6" s="243">
        <v>18</v>
      </c>
      <c r="S6" s="243">
        <v>19</v>
      </c>
      <c r="T6" s="243">
        <v>20</v>
      </c>
      <c r="U6" s="243">
        <v>21</v>
      </c>
      <c r="V6" s="243">
        <v>22</v>
      </c>
      <c r="W6" s="243">
        <v>23</v>
      </c>
      <c r="X6" s="243">
        <v>24</v>
      </c>
      <c r="Y6" s="243">
        <v>25</v>
      </c>
      <c r="AA6" s="735">
        <v>1</v>
      </c>
      <c r="AB6" s="243">
        <v>2</v>
      </c>
      <c r="AC6" s="243">
        <v>3</v>
      </c>
      <c r="AD6" s="243">
        <v>4</v>
      </c>
      <c r="AE6" s="243">
        <v>5</v>
      </c>
      <c r="AF6" s="243">
        <v>6</v>
      </c>
      <c r="AG6" s="243">
        <v>7</v>
      </c>
      <c r="AH6" s="243">
        <v>8</v>
      </c>
      <c r="AI6" s="243">
        <v>9</v>
      </c>
      <c r="AJ6" s="243">
        <v>10</v>
      </c>
      <c r="AK6" s="243">
        <v>11</v>
      </c>
      <c r="AL6" s="243">
        <v>12</v>
      </c>
      <c r="AM6" s="243">
        <v>13</v>
      </c>
      <c r="AN6" s="243">
        <v>14</v>
      </c>
      <c r="AO6" s="243">
        <v>15</v>
      </c>
      <c r="AP6" s="243">
        <v>16</v>
      </c>
      <c r="AQ6" s="243">
        <v>17</v>
      </c>
      <c r="AR6" s="243">
        <v>18</v>
      </c>
      <c r="AS6" s="243">
        <v>19</v>
      </c>
      <c r="AT6" s="243">
        <v>20</v>
      </c>
      <c r="AU6" s="243">
        <v>21</v>
      </c>
      <c r="AV6" s="243">
        <v>22</v>
      </c>
      <c r="AW6" s="243">
        <v>23</v>
      </c>
      <c r="AX6" s="243">
        <v>24</v>
      </c>
      <c r="AY6" s="243">
        <v>25</v>
      </c>
    </row>
    <row r="7" spans="1:273" s="734" customFormat="1" ht="15.75">
      <c r="A7" s="718" t="s">
        <v>470</v>
      </c>
      <c r="B7" s="600">
        <v>0</v>
      </c>
      <c r="C7" s="600">
        <v>0</v>
      </c>
      <c r="D7" s="752">
        <f>SUM(B7:C7)</f>
        <v>0</v>
      </c>
      <c r="E7" s="600">
        <v>21</v>
      </c>
      <c r="F7" s="600">
        <v>14</v>
      </c>
      <c r="G7" s="752">
        <f>SUM(E7:F7)</f>
        <v>35</v>
      </c>
      <c r="H7" s="600">
        <v>0</v>
      </c>
      <c r="I7" s="600">
        <v>0</v>
      </c>
      <c r="J7" s="752">
        <f>SUM(H7:I7)</f>
        <v>0</v>
      </c>
      <c r="K7" s="600">
        <v>0</v>
      </c>
      <c r="L7" s="600">
        <v>0</v>
      </c>
      <c r="M7" s="752">
        <f>SUM(K7:L7)</f>
        <v>0</v>
      </c>
      <c r="N7" s="736"/>
      <c r="O7" s="736"/>
      <c r="P7" s="752">
        <f>SUM(N7:O7)</f>
        <v>0</v>
      </c>
      <c r="Q7" s="600"/>
      <c r="R7" s="600"/>
      <c r="S7" s="736">
        <f>Q7+R7</f>
        <v>0</v>
      </c>
      <c r="T7" s="600"/>
      <c r="U7" s="600"/>
      <c r="V7" s="736">
        <f>T7+U7</f>
        <v>0</v>
      </c>
      <c r="W7" s="736">
        <f t="shared" ref="W7:W17" si="0">B7+E7+N7+K7+H7+Q7+T7</f>
        <v>21</v>
      </c>
      <c r="X7" s="736">
        <f t="shared" ref="X7:X17" si="1">C7+F7+O7+L7+I7+R7+U7</f>
        <v>14</v>
      </c>
      <c r="Y7" s="736">
        <f t="shared" ref="Y7:Y17" si="2">D7+G7+P7+M7+J7+S7+V7</f>
        <v>35</v>
      </c>
      <c r="AA7" s="718" t="s">
        <v>470</v>
      </c>
      <c r="AB7" s="600">
        <v>43</v>
      </c>
      <c r="AC7" s="600">
        <v>43</v>
      </c>
      <c r="AD7" s="736">
        <f>AB7+AC7</f>
        <v>86</v>
      </c>
      <c r="AE7" s="600">
        <v>433</v>
      </c>
      <c r="AF7" s="600">
        <v>301</v>
      </c>
      <c r="AG7" s="736">
        <f>AE7+AF7</f>
        <v>734</v>
      </c>
      <c r="AH7" s="600">
        <v>0</v>
      </c>
      <c r="AI7" s="600">
        <v>0</v>
      </c>
      <c r="AJ7" s="736">
        <f>AH7+AI7</f>
        <v>0</v>
      </c>
      <c r="AK7" s="600">
        <v>3</v>
      </c>
      <c r="AL7" s="600">
        <v>6</v>
      </c>
      <c r="AM7" s="736">
        <f>AK7+AL7</f>
        <v>9</v>
      </c>
      <c r="AN7" s="752"/>
      <c r="AO7" s="752"/>
      <c r="AP7" s="736">
        <f>AN7+AO7</f>
        <v>0</v>
      </c>
      <c r="AQ7" s="600">
        <v>0</v>
      </c>
      <c r="AR7" s="600">
        <v>0</v>
      </c>
      <c r="AS7" s="736">
        <f>AQ7+AR7</f>
        <v>0</v>
      </c>
      <c r="AT7" s="600"/>
      <c r="AU7" s="600"/>
      <c r="AV7" s="736">
        <f>AT7+AU7</f>
        <v>0</v>
      </c>
      <c r="AW7" s="736">
        <f t="shared" ref="AW7:AW17" si="3">AB7+AE7+AH7+AK7+AT7+AN7+AQ7</f>
        <v>479</v>
      </c>
      <c r="AX7" s="736">
        <f t="shared" ref="AX7:AX17" si="4">AC7+AF7+AI7+AL7+AU7+AO7+AR7</f>
        <v>350</v>
      </c>
      <c r="AY7" s="736">
        <f t="shared" ref="AY7:AY17" si="5">AD7+AG7+AJ7+AM7+AV7+AP7+AS7</f>
        <v>829</v>
      </c>
      <c r="AZ7" s="746"/>
    </row>
    <row r="8" spans="1:273" s="734" customFormat="1" ht="15.75">
      <c r="A8" s="719" t="s">
        <v>471</v>
      </c>
      <c r="B8" s="600">
        <v>1</v>
      </c>
      <c r="C8" s="600">
        <v>0</v>
      </c>
      <c r="D8" s="752">
        <f t="shared" ref="D8:D17" si="6">SUM(B8:C8)</f>
        <v>1</v>
      </c>
      <c r="E8" s="600">
        <v>2</v>
      </c>
      <c r="F8" s="600">
        <v>8</v>
      </c>
      <c r="G8" s="752">
        <f t="shared" ref="G8:G17" si="7">SUM(E8:F8)</f>
        <v>10</v>
      </c>
      <c r="H8" s="600">
        <v>0</v>
      </c>
      <c r="I8" s="600">
        <v>0</v>
      </c>
      <c r="J8" s="752">
        <f t="shared" ref="J8:J17" si="8">SUM(H8:I8)</f>
        <v>0</v>
      </c>
      <c r="K8" s="600">
        <v>0</v>
      </c>
      <c r="L8" s="600">
        <v>0</v>
      </c>
      <c r="M8" s="752">
        <f t="shared" ref="M8:M17" si="9">SUM(K8:L8)</f>
        <v>0</v>
      </c>
      <c r="N8" s="736"/>
      <c r="O8" s="736"/>
      <c r="P8" s="752">
        <f t="shared" ref="P8:P17" si="10">SUM(N8:O8)</f>
        <v>0</v>
      </c>
      <c r="Q8" s="600"/>
      <c r="R8" s="600"/>
      <c r="S8" s="736">
        <f t="shared" ref="S8:S17" si="11">Q8+R8</f>
        <v>0</v>
      </c>
      <c r="T8" s="600"/>
      <c r="U8" s="600"/>
      <c r="V8" s="736">
        <f t="shared" ref="V8:V17" si="12">T8+U8</f>
        <v>0</v>
      </c>
      <c r="W8" s="736">
        <f t="shared" si="0"/>
        <v>3</v>
      </c>
      <c r="X8" s="736">
        <f t="shared" si="1"/>
        <v>8</v>
      </c>
      <c r="Y8" s="736">
        <f t="shared" si="2"/>
        <v>11</v>
      </c>
      <c r="AA8" s="719" t="s">
        <v>471</v>
      </c>
      <c r="AB8" s="600">
        <v>18</v>
      </c>
      <c r="AC8" s="600">
        <v>22</v>
      </c>
      <c r="AD8" s="736">
        <f t="shared" ref="AD8:AD17" si="13">AB8+AC8</f>
        <v>40</v>
      </c>
      <c r="AE8" s="600">
        <v>50</v>
      </c>
      <c r="AF8" s="600">
        <v>46</v>
      </c>
      <c r="AG8" s="736">
        <f t="shared" ref="AG8:AG17" si="14">AE8+AF8</f>
        <v>96</v>
      </c>
      <c r="AH8" s="600">
        <v>0</v>
      </c>
      <c r="AI8" s="600">
        <v>0</v>
      </c>
      <c r="AJ8" s="736">
        <f t="shared" ref="AJ8:AJ17" si="15">AH8+AI8</f>
        <v>0</v>
      </c>
      <c r="AK8" s="600">
        <v>2</v>
      </c>
      <c r="AL8" s="600">
        <v>0</v>
      </c>
      <c r="AM8" s="736">
        <f t="shared" ref="AM8:AM17" si="16">AK8+AL8</f>
        <v>2</v>
      </c>
      <c r="AN8" s="752"/>
      <c r="AO8" s="752"/>
      <c r="AP8" s="736">
        <f t="shared" ref="AP8:AP17" si="17">AN8+AO8</f>
        <v>0</v>
      </c>
      <c r="AQ8" s="600">
        <v>0</v>
      </c>
      <c r="AR8" s="600">
        <v>0</v>
      </c>
      <c r="AS8" s="736">
        <f t="shared" ref="AS8:AS17" si="18">AQ8+AR8</f>
        <v>0</v>
      </c>
      <c r="AT8" s="600"/>
      <c r="AU8" s="600"/>
      <c r="AV8" s="736">
        <f t="shared" ref="AV8:AV17" si="19">AT8+AU8</f>
        <v>0</v>
      </c>
      <c r="AW8" s="736">
        <f t="shared" si="3"/>
        <v>70</v>
      </c>
      <c r="AX8" s="736">
        <f t="shared" si="4"/>
        <v>68</v>
      </c>
      <c r="AY8" s="736">
        <f t="shared" si="5"/>
        <v>138</v>
      </c>
    </row>
    <row r="9" spans="1:273" s="734" customFormat="1" ht="15.75">
      <c r="A9" s="720" t="s">
        <v>362</v>
      </c>
      <c r="B9" s="600">
        <v>3</v>
      </c>
      <c r="C9" s="600">
        <v>0</v>
      </c>
      <c r="D9" s="752">
        <f t="shared" si="6"/>
        <v>3</v>
      </c>
      <c r="E9" s="600">
        <v>15</v>
      </c>
      <c r="F9" s="600">
        <v>20</v>
      </c>
      <c r="G9" s="752">
        <f t="shared" si="7"/>
        <v>35</v>
      </c>
      <c r="H9" s="600">
        <v>0</v>
      </c>
      <c r="I9" s="600">
        <v>0</v>
      </c>
      <c r="J9" s="752">
        <f t="shared" si="8"/>
        <v>0</v>
      </c>
      <c r="K9" s="600">
        <v>1</v>
      </c>
      <c r="L9" s="600">
        <v>0</v>
      </c>
      <c r="M9" s="752">
        <f t="shared" si="9"/>
        <v>1</v>
      </c>
      <c r="N9" s="736"/>
      <c r="O9" s="736"/>
      <c r="P9" s="752">
        <f t="shared" si="10"/>
        <v>0</v>
      </c>
      <c r="Q9" s="600"/>
      <c r="R9" s="600"/>
      <c r="S9" s="736">
        <f t="shared" si="11"/>
        <v>0</v>
      </c>
      <c r="T9" s="600"/>
      <c r="U9" s="600"/>
      <c r="V9" s="736">
        <f t="shared" si="12"/>
        <v>0</v>
      </c>
      <c r="W9" s="736">
        <f t="shared" si="0"/>
        <v>19</v>
      </c>
      <c r="X9" s="736">
        <f t="shared" si="1"/>
        <v>20</v>
      </c>
      <c r="Y9" s="736">
        <f t="shared" si="2"/>
        <v>39</v>
      </c>
      <c r="AA9" s="720" t="s">
        <v>362</v>
      </c>
      <c r="AB9" s="600">
        <v>15</v>
      </c>
      <c r="AC9" s="600">
        <v>10</v>
      </c>
      <c r="AD9" s="736">
        <f t="shared" si="13"/>
        <v>25</v>
      </c>
      <c r="AE9" s="600">
        <v>57</v>
      </c>
      <c r="AF9" s="600">
        <v>51</v>
      </c>
      <c r="AG9" s="736">
        <f t="shared" si="14"/>
        <v>108</v>
      </c>
      <c r="AH9" s="600">
        <v>0</v>
      </c>
      <c r="AI9" s="600">
        <v>0</v>
      </c>
      <c r="AJ9" s="736">
        <f t="shared" si="15"/>
        <v>0</v>
      </c>
      <c r="AK9" s="600">
        <v>0</v>
      </c>
      <c r="AL9" s="600">
        <v>1</v>
      </c>
      <c r="AM9" s="736">
        <f t="shared" si="16"/>
        <v>1</v>
      </c>
      <c r="AN9" s="752"/>
      <c r="AO9" s="752"/>
      <c r="AP9" s="736">
        <f t="shared" si="17"/>
        <v>0</v>
      </c>
      <c r="AQ9" s="600">
        <v>0</v>
      </c>
      <c r="AR9" s="600">
        <v>0</v>
      </c>
      <c r="AS9" s="736">
        <f t="shared" si="18"/>
        <v>0</v>
      </c>
      <c r="AT9" s="600"/>
      <c r="AU9" s="600"/>
      <c r="AV9" s="736">
        <f t="shared" si="19"/>
        <v>0</v>
      </c>
      <c r="AW9" s="736">
        <f t="shared" si="3"/>
        <v>72</v>
      </c>
      <c r="AX9" s="736">
        <f t="shared" si="4"/>
        <v>62</v>
      </c>
      <c r="AY9" s="736">
        <f t="shared" si="5"/>
        <v>134</v>
      </c>
    </row>
    <row r="10" spans="1:273" s="734" customFormat="1" ht="15.75">
      <c r="A10" s="720" t="s">
        <v>363</v>
      </c>
      <c r="B10" s="600">
        <v>4</v>
      </c>
      <c r="C10" s="600">
        <v>1</v>
      </c>
      <c r="D10" s="752">
        <f t="shared" si="6"/>
        <v>5</v>
      </c>
      <c r="E10" s="600">
        <v>16</v>
      </c>
      <c r="F10" s="600">
        <v>16</v>
      </c>
      <c r="G10" s="752">
        <f t="shared" si="7"/>
        <v>32</v>
      </c>
      <c r="H10" s="600">
        <v>0</v>
      </c>
      <c r="I10" s="600">
        <v>0</v>
      </c>
      <c r="J10" s="752">
        <f t="shared" si="8"/>
        <v>0</v>
      </c>
      <c r="K10" s="600">
        <v>2</v>
      </c>
      <c r="L10" s="600">
        <v>1</v>
      </c>
      <c r="M10" s="752">
        <f t="shared" si="9"/>
        <v>3</v>
      </c>
      <c r="N10" s="736"/>
      <c r="O10" s="736"/>
      <c r="P10" s="752">
        <f t="shared" si="10"/>
        <v>0</v>
      </c>
      <c r="Q10" s="600"/>
      <c r="R10" s="600"/>
      <c r="S10" s="736">
        <f t="shared" si="11"/>
        <v>0</v>
      </c>
      <c r="T10" s="600"/>
      <c r="U10" s="600"/>
      <c r="V10" s="736">
        <f t="shared" si="12"/>
        <v>0</v>
      </c>
      <c r="W10" s="736">
        <f t="shared" si="0"/>
        <v>22</v>
      </c>
      <c r="X10" s="736">
        <f t="shared" si="1"/>
        <v>18</v>
      </c>
      <c r="Y10" s="736">
        <f t="shared" si="2"/>
        <v>40</v>
      </c>
      <c r="AA10" s="720" t="s">
        <v>363</v>
      </c>
      <c r="AB10" s="600">
        <v>89</v>
      </c>
      <c r="AC10" s="600">
        <v>32</v>
      </c>
      <c r="AD10" s="736">
        <f t="shared" si="13"/>
        <v>121</v>
      </c>
      <c r="AE10" s="600">
        <v>55</v>
      </c>
      <c r="AF10" s="600">
        <v>44</v>
      </c>
      <c r="AG10" s="736">
        <f t="shared" si="14"/>
        <v>99</v>
      </c>
      <c r="AH10" s="600">
        <v>1</v>
      </c>
      <c r="AI10" s="600">
        <v>0</v>
      </c>
      <c r="AJ10" s="736">
        <f t="shared" si="15"/>
        <v>1</v>
      </c>
      <c r="AK10" s="600">
        <v>19</v>
      </c>
      <c r="AL10" s="600">
        <v>16</v>
      </c>
      <c r="AM10" s="736">
        <f t="shared" si="16"/>
        <v>35</v>
      </c>
      <c r="AN10" s="752"/>
      <c r="AO10" s="752"/>
      <c r="AP10" s="736">
        <f t="shared" si="17"/>
        <v>0</v>
      </c>
      <c r="AQ10" s="600">
        <v>0</v>
      </c>
      <c r="AR10" s="600">
        <v>0</v>
      </c>
      <c r="AS10" s="736">
        <f t="shared" si="18"/>
        <v>0</v>
      </c>
      <c r="AT10" s="600"/>
      <c r="AU10" s="600"/>
      <c r="AV10" s="736">
        <f t="shared" si="19"/>
        <v>0</v>
      </c>
      <c r="AW10" s="736">
        <f t="shared" si="3"/>
        <v>164</v>
      </c>
      <c r="AX10" s="736">
        <f t="shared" si="4"/>
        <v>92</v>
      </c>
      <c r="AY10" s="736">
        <f t="shared" si="5"/>
        <v>256</v>
      </c>
    </row>
    <row r="11" spans="1:273" s="734" customFormat="1" ht="15.75">
      <c r="A11" s="720" t="s">
        <v>364</v>
      </c>
      <c r="B11" s="600">
        <v>19</v>
      </c>
      <c r="C11" s="600">
        <v>6</v>
      </c>
      <c r="D11" s="752">
        <f t="shared" si="6"/>
        <v>25</v>
      </c>
      <c r="E11" s="600">
        <v>367</v>
      </c>
      <c r="F11" s="600">
        <v>70</v>
      </c>
      <c r="G11" s="752">
        <f t="shared" si="7"/>
        <v>437</v>
      </c>
      <c r="H11" s="600">
        <v>0</v>
      </c>
      <c r="I11" s="600">
        <v>0</v>
      </c>
      <c r="J11" s="752">
        <f t="shared" si="8"/>
        <v>0</v>
      </c>
      <c r="K11" s="600">
        <v>15</v>
      </c>
      <c r="L11" s="600">
        <v>0</v>
      </c>
      <c r="M11" s="752">
        <f t="shared" si="9"/>
        <v>15</v>
      </c>
      <c r="N11" s="736"/>
      <c r="O11" s="736"/>
      <c r="P11" s="752">
        <f t="shared" si="10"/>
        <v>0</v>
      </c>
      <c r="Q11" s="600"/>
      <c r="R11" s="600"/>
      <c r="S11" s="736">
        <f t="shared" si="11"/>
        <v>0</v>
      </c>
      <c r="T11" s="600"/>
      <c r="U11" s="600"/>
      <c r="V11" s="736">
        <f t="shared" si="12"/>
        <v>0</v>
      </c>
      <c r="W11" s="736">
        <f t="shared" si="0"/>
        <v>401</v>
      </c>
      <c r="X11" s="736">
        <f t="shared" si="1"/>
        <v>76</v>
      </c>
      <c r="Y11" s="736">
        <f t="shared" si="2"/>
        <v>477</v>
      </c>
      <c r="AA11" s="720" t="s">
        <v>364</v>
      </c>
      <c r="AB11" s="600">
        <v>250</v>
      </c>
      <c r="AC11" s="600">
        <v>91</v>
      </c>
      <c r="AD11" s="736">
        <f t="shared" si="13"/>
        <v>341</v>
      </c>
      <c r="AE11" s="600">
        <v>408</v>
      </c>
      <c r="AF11" s="600">
        <v>198</v>
      </c>
      <c r="AG11" s="736">
        <f t="shared" si="14"/>
        <v>606</v>
      </c>
      <c r="AH11" s="600">
        <v>0</v>
      </c>
      <c r="AI11" s="600">
        <v>0</v>
      </c>
      <c r="AJ11" s="736">
        <f t="shared" si="15"/>
        <v>0</v>
      </c>
      <c r="AK11" s="600">
        <v>67</v>
      </c>
      <c r="AL11" s="600">
        <v>39</v>
      </c>
      <c r="AM11" s="736">
        <f t="shared" si="16"/>
        <v>106</v>
      </c>
      <c r="AN11" s="752"/>
      <c r="AO11" s="752"/>
      <c r="AP11" s="736">
        <f t="shared" si="17"/>
        <v>0</v>
      </c>
      <c r="AQ11" s="600">
        <v>0</v>
      </c>
      <c r="AR11" s="600">
        <v>0</v>
      </c>
      <c r="AS11" s="736">
        <f t="shared" si="18"/>
        <v>0</v>
      </c>
      <c r="AT11" s="600"/>
      <c r="AU11" s="600"/>
      <c r="AV11" s="736">
        <f t="shared" si="19"/>
        <v>0</v>
      </c>
      <c r="AW11" s="736">
        <f t="shared" si="3"/>
        <v>725</v>
      </c>
      <c r="AX11" s="736">
        <f t="shared" si="4"/>
        <v>328</v>
      </c>
      <c r="AY11" s="736">
        <f t="shared" si="5"/>
        <v>1053</v>
      </c>
    </row>
    <row r="12" spans="1:273" s="734" customFormat="1" ht="15.75">
      <c r="A12" s="720" t="s">
        <v>365</v>
      </c>
      <c r="B12" s="600">
        <v>18</v>
      </c>
      <c r="C12" s="600">
        <v>6</v>
      </c>
      <c r="D12" s="752">
        <f t="shared" si="6"/>
        <v>24</v>
      </c>
      <c r="E12" s="600">
        <v>471</v>
      </c>
      <c r="F12" s="600">
        <v>161</v>
      </c>
      <c r="G12" s="752">
        <f t="shared" si="7"/>
        <v>632</v>
      </c>
      <c r="H12" s="600">
        <v>0</v>
      </c>
      <c r="I12" s="600">
        <v>0</v>
      </c>
      <c r="J12" s="752">
        <f t="shared" si="8"/>
        <v>0</v>
      </c>
      <c r="K12" s="600">
        <v>11</v>
      </c>
      <c r="L12" s="600">
        <v>6</v>
      </c>
      <c r="M12" s="752">
        <f t="shared" si="9"/>
        <v>17</v>
      </c>
      <c r="N12" s="736"/>
      <c r="O12" s="736"/>
      <c r="P12" s="752">
        <f t="shared" si="10"/>
        <v>0</v>
      </c>
      <c r="Q12" s="600"/>
      <c r="R12" s="600"/>
      <c r="S12" s="736">
        <f t="shared" si="11"/>
        <v>0</v>
      </c>
      <c r="T12" s="600"/>
      <c r="U12" s="600"/>
      <c r="V12" s="736">
        <f t="shared" si="12"/>
        <v>0</v>
      </c>
      <c r="W12" s="736">
        <f t="shared" si="0"/>
        <v>500</v>
      </c>
      <c r="X12" s="736">
        <f t="shared" si="1"/>
        <v>173</v>
      </c>
      <c r="Y12" s="736">
        <f t="shared" si="2"/>
        <v>673</v>
      </c>
      <c r="AA12" s="720" t="s">
        <v>365</v>
      </c>
      <c r="AB12" s="600">
        <v>361</v>
      </c>
      <c r="AC12" s="600">
        <v>169</v>
      </c>
      <c r="AD12" s="736">
        <f t="shared" si="13"/>
        <v>530</v>
      </c>
      <c r="AE12" s="600">
        <v>531</v>
      </c>
      <c r="AF12" s="600">
        <v>284</v>
      </c>
      <c r="AG12" s="736">
        <f t="shared" si="14"/>
        <v>815</v>
      </c>
      <c r="AH12" s="600">
        <v>19</v>
      </c>
      <c r="AI12" s="600">
        <v>14</v>
      </c>
      <c r="AJ12" s="736">
        <f t="shared" si="15"/>
        <v>33</v>
      </c>
      <c r="AK12" s="600">
        <v>63</v>
      </c>
      <c r="AL12" s="600">
        <v>47</v>
      </c>
      <c r="AM12" s="736">
        <f t="shared" si="16"/>
        <v>110</v>
      </c>
      <c r="AN12" s="752"/>
      <c r="AO12" s="752"/>
      <c r="AP12" s="736">
        <f t="shared" si="17"/>
        <v>0</v>
      </c>
      <c r="AQ12" s="600">
        <v>0</v>
      </c>
      <c r="AR12" s="600">
        <v>0</v>
      </c>
      <c r="AS12" s="736">
        <f t="shared" si="18"/>
        <v>0</v>
      </c>
      <c r="AT12" s="600"/>
      <c r="AU12" s="600"/>
      <c r="AV12" s="736">
        <f t="shared" si="19"/>
        <v>0</v>
      </c>
      <c r="AW12" s="736">
        <f t="shared" si="3"/>
        <v>974</v>
      </c>
      <c r="AX12" s="736">
        <f t="shared" si="4"/>
        <v>514</v>
      </c>
      <c r="AY12" s="736">
        <f t="shared" si="5"/>
        <v>1488</v>
      </c>
    </row>
    <row r="13" spans="1:273" s="734" customFormat="1" ht="15.75">
      <c r="A13" s="720" t="s">
        <v>366</v>
      </c>
      <c r="B13" s="600">
        <v>38</v>
      </c>
      <c r="C13" s="600">
        <v>10</v>
      </c>
      <c r="D13" s="752">
        <f t="shared" si="6"/>
        <v>48</v>
      </c>
      <c r="E13" s="600">
        <v>669</v>
      </c>
      <c r="F13" s="600">
        <v>346</v>
      </c>
      <c r="G13" s="752">
        <f t="shared" si="7"/>
        <v>1015</v>
      </c>
      <c r="H13" s="600">
        <v>2</v>
      </c>
      <c r="I13" s="600">
        <v>0</v>
      </c>
      <c r="J13" s="752">
        <f t="shared" si="8"/>
        <v>2</v>
      </c>
      <c r="K13" s="600">
        <v>25</v>
      </c>
      <c r="L13" s="600">
        <v>7</v>
      </c>
      <c r="M13" s="752">
        <f t="shared" si="9"/>
        <v>32</v>
      </c>
      <c r="N13" s="736"/>
      <c r="O13" s="736"/>
      <c r="P13" s="752">
        <f t="shared" si="10"/>
        <v>0</v>
      </c>
      <c r="Q13" s="600"/>
      <c r="R13" s="600"/>
      <c r="S13" s="736">
        <f t="shared" si="11"/>
        <v>0</v>
      </c>
      <c r="T13" s="600"/>
      <c r="U13" s="600"/>
      <c r="V13" s="736">
        <f t="shared" si="12"/>
        <v>0</v>
      </c>
      <c r="W13" s="736">
        <f t="shared" si="0"/>
        <v>734</v>
      </c>
      <c r="X13" s="736">
        <f t="shared" si="1"/>
        <v>363</v>
      </c>
      <c r="Y13" s="736">
        <f t="shared" si="2"/>
        <v>1097</v>
      </c>
      <c r="AA13" s="720" t="s">
        <v>366</v>
      </c>
      <c r="AB13" s="600">
        <v>451</v>
      </c>
      <c r="AC13" s="600">
        <v>326</v>
      </c>
      <c r="AD13" s="736">
        <f t="shared" si="13"/>
        <v>777</v>
      </c>
      <c r="AE13" s="600">
        <v>856</v>
      </c>
      <c r="AF13" s="600">
        <v>536</v>
      </c>
      <c r="AG13" s="736">
        <f t="shared" si="14"/>
        <v>1392</v>
      </c>
      <c r="AH13" s="600">
        <v>43</v>
      </c>
      <c r="AI13" s="600">
        <v>35</v>
      </c>
      <c r="AJ13" s="736">
        <f t="shared" si="15"/>
        <v>78</v>
      </c>
      <c r="AK13" s="600">
        <v>171</v>
      </c>
      <c r="AL13" s="600">
        <v>99</v>
      </c>
      <c r="AM13" s="736">
        <f t="shared" si="16"/>
        <v>270</v>
      </c>
      <c r="AN13" s="752"/>
      <c r="AO13" s="752"/>
      <c r="AP13" s="736">
        <f t="shared" si="17"/>
        <v>0</v>
      </c>
      <c r="AQ13" s="600">
        <v>0</v>
      </c>
      <c r="AR13" s="600">
        <v>1</v>
      </c>
      <c r="AS13" s="736">
        <f t="shared" si="18"/>
        <v>1</v>
      </c>
      <c r="AT13" s="600"/>
      <c r="AU13" s="600"/>
      <c r="AV13" s="736">
        <f t="shared" si="19"/>
        <v>0</v>
      </c>
      <c r="AW13" s="736">
        <f t="shared" si="3"/>
        <v>1521</v>
      </c>
      <c r="AX13" s="736">
        <f t="shared" si="4"/>
        <v>997</v>
      </c>
      <c r="AY13" s="736">
        <f t="shared" si="5"/>
        <v>2518</v>
      </c>
    </row>
    <row r="14" spans="1:273" s="734" customFormat="1" ht="15.75">
      <c r="A14" s="720" t="s">
        <v>367</v>
      </c>
      <c r="B14" s="600">
        <v>36</v>
      </c>
      <c r="C14" s="600">
        <v>30</v>
      </c>
      <c r="D14" s="752">
        <f t="shared" si="6"/>
        <v>66</v>
      </c>
      <c r="E14" s="600">
        <v>746</v>
      </c>
      <c r="F14" s="600">
        <v>594</v>
      </c>
      <c r="G14" s="752">
        <f t="shared" si="7"/>
        <v>1340</v>
      </c>
      <c r="H14" s="600">
        <v>0</v>
      </c>
      <c r="I14" s="600">
        <v>1</v>
      </c>
      <c r="J14" s="752">
        <f t="shared" si="8"/>
        <v>1</v>
      </c>
      <c r="K14" s="600">
        <v>17</v>
      </c>
      <c r="L14" s="600">
        <v>11</v>
      </c>
      <c r="M14" s="752">
        <f t="shared" si="9"/>
        <v>28</v>
      </c>
      <c r="N14" s="736"/>
      <c r="O14" s="736"/>
      <c r="P14" s="752">
        <f t="shared" si="10"/>
        <v>0</v>
      </c>
      <c r="Q14" s="600"/>
      <c r="R14" s="600"/>
      <c r="S14" s="736">
        <f t="shared" si="11"/>
        <v>0</v>
      </c>
      <c r="T14" s="600"/>
      <c r="U14" s="600"/>
      <c r="V14" s="736">
        <f t="shared" si="12"/>
        <v>0</v>
      </c>
      <c r="W14" s="736">
        <f t="shared" si="0"/>
        <v>799</v>
      </c>
      <c r="X14" s="736">
        <f t="shared" si="1"/>
        <v>636</v>
      </c>
      <c r="Y14" s="736">
        <f t="shared" si="2"/>
        <v>1435</v>
      </c>
      <c r="AA14" s="720" t="s">
        <v>367</v>
      </c>
      <c r="AB14" s="600">
        <v>522</v>
      </c>
      <c r="AC14" s="600">
        <v>365</v>
      </c>
      <c r="AD14" s="736">
        <f t="shared" si="13"/>
        <v>887</v>
      </c>
      <c r="AE14" s="600">
        <v>924</v>
      </c>
      <c r="AF14" s="600">
        <v>624</v>
      </c>
      <c r="AG14" s="736">
        <f t="shared" si="14"/>
        <v>1548</v>
      </c>
      <c r="AH14" s="600">
        <v>86</v>
      </c>
      <c r="AI14" s="600">
        <v>24</v>
      </c>
      <c r="AJ14" s="736">
        <f t="shared" si="15"/>
        <v>110</v>
      </c>
      <c r="AK14" s="600">
        <v>365</v>
      </c>
      <c r="AL14" s="600">
        <v>119</v>
      </c>
      <c r="AM14" s="736">
        <f t="shared" si="16"/>
        <v>484</v>
      </c>
      <c r="AN14" s="752"/>
      <c r="AO14" s="752"/>
      <c r="AP14" s="736">
        <f t="shared" si="17"/>
        <v>0</v>
      </c>
      <c r="AQ14" s="600">
        <v>1</v>
      </c>
      <c r="AR14" s="600">
        <v>1</v>
      </c>
      <c r="AS14" s="736">
        <f t="shared" si="18"/>
        <v>2</v>
      </c>
      <c r="AT14" s="600"/>
      <c r="AU14" s="600"/>
      <c r="AV14" s="736">
        <f t="shared" si="19"/>
        <v>0</v>
      </c>
      <c r="AW14" s="736">
        <f t="shared" si="3"/>
        <v>1898</v>
      </c>
      <c r="AX14" s="736">
        <f t="shared" si="4"/>
        <v>1133</v>
      </c>
      <c r="AY14" s="736">
        <f t="shared" si="5"/>
        <v>3031</v>
      </c>
    </row>
    <row r="15" spans="1:273" s="734" customFormat="1" ht="15.75">
      <c r="A15" s="720" t="s">
        <v>368</v>
      </c>
      <c r="B15" s="600">
        <v>25</v>
      </c>
      <c r="C15" s="600">
        <v>13</v>
      </c>
      <c r="D15" s="752">
        <f t="shared" si="6"/>
        <v>38</v>
      </c>
      <c r="E15" s="600">
        <v>492</v>
      </c>
      <c r="F15" s="600">
        <v>411</v>
      </c>
      <c r="G15" s="752">
        <f t="shared" si="7"/>
        <v>903</v>
      </c>
      <c r="H15" s="600">
        <v>0</v>
      </c>
      <c r="I15" s="600">
        <v>0</v>
      </c>
      <c r="J15" s="752">
        <f t="shared" si="8"/>
        <v>0</v>
      </c>
      <c r="K15" s="600">
        <v>10</v>
      </c>
      <c r="L15" s="600">
        <v>11</v>
      </c>
      <c r="M15" s="752">
        <f t="shared" si="9"/>
        <v>21</v>
      </c>
      <c r="N15" s="736"/>
      <c r="O15" s="736"/>
      <c r="P15" s="752">
        <f t="shared" si="10"/>
        <v>0</v>
      </c>
      <c r="Q15" s="600"/>
      <c r="R15" s="600"/>
      <c r="S15" s="736">
        <f t="shared" si="11"/>
        <v>0</v>
      </c>
      <c r="T15" s="600"/>
      <c r="U15" s="600"/>
      <c r="V15" s="736">
        <f t="shared" si="12"/>
        <v>0</v>
      </c>
      <c r="W15" s="736">
        <f t="shared" si="0"/>
        <v>527</v>
      </c>
      <c r="X15" s="736">
        <f t="shared" si="1"/>
        <v>435</v>
      </c>
      <c r="Y15" s="736">
        <f t="shared" si="2"/>
        <v>962</v>
      </c>
      <c r="AA15" s="720" t="s">
        <v>368</v>
      </c>
      <c r="AB15" s="600">
        <v>916</v>
      </c>
      <c r="AC15" s="600">
        <v>691</v>
      </c>
      <c r="AD15" s="736">
        <f t="shared" si="13"/>
        <v>1607</v>
      </c>
      <c r="AE15" s="600">
        <v>792</v>
      </c>
      <c r="AF15" s="600">
        <v>542</v>
      </c>
      <c r="AG15" s="736">
        <f t="shared" si="14"/>
        <v>1334</v>
      </c>
      <c r="AH15" s="600">
        <v>39</v>
      </c>
      <c r="AI15" s="600">
        <v>21</v>
      </c>
      <c r="AJ15" s="736">
        <f t="shared" si="15"/>
        <v>60</v>
      </c>
      <c r="AK15" s="600">
        <v>202</v>
      </c>
      <c r="AL15" s="600">
        <v>135</v>
      </c>
      <c r="AM15" s="736">
        <f t="shared" si="16"/>
        <v>337</v>
      </c>
      <c r="AN15" s="752"/>
      <c r="AO15" s="752"/>
      <c r="AP15" s="736">
        <f t="shared" si="17"/>
        <v>0</v>
      </c>
      <c r="AQ15" s="600">
        <v>1</v>
      </c>
      <c r="AR15" s="600">
        <v>0</v>
      </c>
      <c r="AS15" s="736">
        <f t="shared" si="18"/>
        <v>1</v>
      </c>
      <c r="AT15" s="600"/>
      <c r="AU15" s="600"/>
      <c r="AV15" s="736">
        <f t="shared" si="19"/>
        <v>0</v>
      </c>
      <c r="AW15" s="736">
        <f t="shared" si="3"/>
        <v>1950</v>
      </c>
      <c r="AX15" s="736">
        <f t="shared" si="4"/>
        <v>1389</v>
      </c>
      <c r="AY15" s="736">
        <f t="shared" si="5"/>
        <v>3339</v>
      </c>
    </row>
    <row r="16" spans="1:273" s="734" customFormat="1" ht="15.75">
      <c r="A16" s="718" t="s">
        <v>472</v>
      </c>
      <c r="B16" s="600">
        <v>100</v>
      </c>
      <c r="C16" s="600">
        <v>85</v>
      </c>
      <c r="D16" s="752">
        <f t="shared" si="6"/>
        <v>185</v>
      </c>
      <c r="E16" s="600">
        <v>2165</v>
      </c>
      <c r="F16" s="600">
        <v>1656</v>
      </c>
      <c r="G16" s="752">
        <f t="shared" si="7"/>
        <v>3821</v>
      </c>
      <c r="H16" s="600">
        <v>3</v>
      </c>
      <c r="I16" s="600">
        <v>2</v>
      </c>
      <c r="J16" s="752">
        <f t="shared" si="8"/>
        <v>5</v>
      </c>
      <c r="K16" s="600">
        <v>53</v>
      </c>
      <c r="L16" s="600">
        <v>32</v>
      </c>
      <c r="M16" s="752">
        <f t="shared" si="9"/>
        <v>85</v>
      </c>
      <c r="N16" s="736"/>
      <c r="O16" s="736"/>
      <c r="P16" s="752">
        <f t="shared" si="10"/>
        <v>0</v>
      </c>
      <c r="Q16" s="600"/>
      <c r="R16" s="600"/>
      <c r="S16" s="736">
        <f t="shared" si="11"/>
        <v>0</v>
      </c>
      <c r="T16" s="600"/>
      <c r="U16" s="600"/>
      <c r="V16" s="736">
        <f t="shared" si="12"/>
        <v>0</v>
      </c>
      <c r="W16" s="736">
        <f t="shared" si="0"/>
        <v>2321</v>
      </c>
      <c r="X16" s="736">
        <f t="shared" si="1"/>
        <v>1775</v>
      </c>
      <c r="Y16" s="736">
        <f t="shared" si="2"/>
        <v>4096</v>
      </c>
      <c r="AA16" s="718" t="s">
        <v>472</v>
      </c>
      <c r="AB16" s="600">
        <v>462</v>
      </c>
      <c r="AC16" s="600">
        <v>266</v>
      </c>
      <c r="AD16" s="736">
        <f t="shared" si="13"/>
        <v>728</v>
      </c>
      <c r="AE16" s="600">
        <v>1189</v>
      </c>
      <c r="AF16" s="600">
        <v>882</v>
      </c>
      <c r="AG16" s="736">
        <f t="shared" si="14"/>
        <v>2071</v>
      </c>
      <c r="AH16" s="600">
        <v>103</v>
      </c>
      <c r="AI16" s="600">
        <v>63</v>
      </c>
      <c r="AJ16" s="736">
        <f t="shared" si="15"/>
        <v>166</v>
      </c>
      <c r="AK16" s="600">
        <v>117</v>
      </c>
      <c r="AL16" s="600">
        <v>96</v>
      </c>
      <c r="AM16" s="736">
        <f t="shared" si="16"/>
        <v>213</v>
      </c>
      <c r="AN16" s="752"/>
      <c r="AO16" s="752"/>
      <c r="AP16" s="736">
        <f t="shared" si="17"/>
        <v>0</v>
      </c>
      <c r="AQ16" s="600">
        <v>0</v>
      </c>
      <c r="AR16" s="600">
        <v>0</v>
      </c>
      <c r="AS16" s="736">
        <f t="shared" si="18"/>
        <v>0</v>
      </c>
      <c r="AT16" s="600"/>
      <c r="AU16" s="600"/>
      <c r="AV16" s="736">
        <f t="shared" si="19"/>
        <v>0</v>
      </c>
      <c r="AW16" s="736">
        <f t="shared" si="3"/>
        <v>1871</v>
      </c>
      <c r="AX16" s="736">
        <f t="shared" si="4"/>
        <v>1307</v>
      </c>
      <c r="AY16" s="736">
        <f t="shared" si="5"/>
        <v>3178</v>
      </c>
    </row>
    <row r="17" spans="1:51" s="734" customFormat="1" ht="15.75">
      <c r="A17" s="718" t="s">
        <v>614</v>
      </c>
      <c r="B17" s="736"/>
      <c r="C17" s="736"/>
      <c r="D17" s="752">
        <f t="shared" si="6"/>
        <v>0</v>
      </c>
      <c r="E17" s="736"/>
      <c r="F17" s="736"/>
      <c r="G17" s="752">
        <f t="shared" si="7"/>
        <v>0</v>
      </c>
      <c r="H17" s="736"/>
      <c r="I17" s="736"/>
      <c r="J17" s="752">
        <f t="shared" si="8"/>
        <v>0</v>
      </c>
      <c r="K17" s="736"/>
      <c r="L17" s="736"/>
      <c r="M17" s="752">
        <f t="shared" si="9"/>
        <v>0</v>
      </c>
      <c r="N17" s="736"/>
      <c r="O17" s="736"/>
      <c r="P17" s="752">
        <f t="shared" si="10"/>
        <v>0</v>
      </c>
      <c r="Q17" s="736"/>
      <c r="R17" s="736"/>
      <c r="S17" s="736">
        <f t="shared" si="11"/>
        <v>0</v>
      </c>
      <c r="T17" s="736"/>
      <c r="U17" s="736"/>
      <c r="V17" s="736">
        <f t="shared" si="12"/>
        <v>0</v>
      </c>
      <c r="W17" s="736">
        <f t="shared" si="0"/>
        <v>0</v>
      </c>
      <c r="X17" s="736">
        <f t="shared" si="1"/>
        <v>0</v>
      </c>
      <c r="Y17" s="736">
        <f t="shared" si="2"/>
        <v>0</v>
      </c>
      <c r="AA17" s="718" t="s">
        <v>614</v>
      </c>
      <c r="AB17" s="736"/>
      <c r="AC17" s="736"/>
      <c r="AD17" s="736">
        <f t="shared" si="13"/>
        <v>0</v>
      </c>
      <c r="AE17" s="736"/>
      <c r="AF17" s="736"/>
      <c r="AG17" s="736">
        <f t="shared" si="14"/>
        <v>0</v>
      </c>
      <c r="AH17" s="736"/>
      <c r="AI17" s="736"/>
      <c r="AJ17" s="736">
        <f t="shared" si="15"/>
        <v>0</v>
      </c>
      <c r="AK17" s="736"/>
      <c r="AL17" s="736"/>
      <c r="AM17" s="736">
        <f t="shared" si="16"/>
        <v>0</v>
      </c>
      <c r="AN17" s="736"/>
      <c r="AO17" s="736"/>
      <c r="AP17" s="736">
        <f t="shared" si="17"/>
        <v>0</v>
      </c>
      <c r="AQ17" s="736"/>
      <c r="AR17" s="736"/>
      <c r="AS17" s="736">
        <f t="shared" si="18"/>
        <v>0</v>
      </c>
      <c r="AT17" s="736"/>
      <c r="AU17" s="736"/>
      <c r="AV17" s="736">
        <f t="shared" si="19"/>
        <v>0</v>
      </c>
      <c r="AW17" s="736">
        <f t="shared" si="3"/>
        <v>0</v>
      </c>
      <c r="AX17" s="736">
        <f t="shared" si="4"/>
        <v>0</v>
      </c>
      <c r="AY17" s="736">
        <f t="shared" si="5"/>
        <v>0</v>
      </c>
    </row>
    <row r="18" spans="1:51" s="734" customFormat="1" ht="15.75">
      <c r="A18" s="721" t="s">
        <v>6</v>
      </c>
      <c r="B18" s="722">
        <f t="shared" ref="B18:Y18" si="20">SUM(B7:B17)</f>
        <v>244</v>
      </c>
      <c r="C18" s="722">
        <f t="shared" si="20"/>
        <v>151</v>
      </c>
      <c r="D18" s="722">
        <f t="shared" si="20"/>
        <v>395</v>
      </c>
      <c r="E18" s="722">
        <f t="shared" si="20"/>
        <v>4964</v>
      </c>
      <c r="F18" s="722">
        <f t="shared" si="20"/>
        <v>3296</v>
      </c>
      <c r="G18" s="722">
        <f t="shared" si="20"/>
        <v>8260</v>
      </c>
      <c r="H18" s="722">
        <f t="shared" si="20"/>
        <v>5</v>
      </c>
      <c r="I18" s="722">
        <f t="shared" si="20"/>
        <v>3</v>
      </c>
      <c r="J18" s="722">
        <f t="shared" si="20"/>
        <v>8</v>
      </c>
      <c r="K18" s="722">
        <f t="shared" si="20"/>
        <v>134</v>
      </c>
      <c r="L18" s="722">
        <f t="shared" si="20"/>
        <v>68</v>
      </c>
      <c r="M18" s="722">
        <f t="shared" si="20"/>
        <v>202</v>
      </c>
      <c r="N18" s="722">
        <f t="shared" si="20"/>
        <v>0</v>
      </c>
      <c r="O18" s="722">
        <f t="shared" si="20"/>
        <v>0</v>
      </c>
      <c r="P18" s="722">
        <f t="shared" si="20"/>
        <v>0</v>
      </c>
      <c r="Q18" s="722">
        <f t="shared" si="20"/>
        <v>0</v>
      </c>
      <c r="R18" s="722">
        <f t="shared" si="20"/>
        <v>0</v>
      </c>
      <c r="S18" s="722">
        <f t="shared" si="20"/>
        <v>0</v>
      </c>
      <c r="T18" s="722">
        <f t="shared" si="20"/>
        <v>0</v>
      </c>
      <c r="U18" s="722">
        <f t="shared" si="20"/>
        <v>0</v>
      </c>
      <c r="V18" s="722">
        <f t="shared" si="20"/>
        <v>0</v>
      </c>
      <c r="W18" s="722">
        <f t="shared" si="20"/>
        <v>5347</v>
      </c>
      <c r="X18" s="722">
        <f t="shared" si="20"/>
        <v>3518</v>
      </c>
      <c r="Y18" s="722">
        <f t="shared" si="20"/>
        <v>8865</v>
      </c>
      <c r="AA18" s="721" t="s">
        <v>6</v>
      </c>
      <c r="AB18" s="722">
        <f t="shared" ref="AB18:AY18" si="21">SUM(AB7:AB17)</f>
        <v>3127</v>
      </c>
      <c r="AC18" s="722">
        <f t="shared" si="21"/>
        <v>2015</v>
      </c>
      <c r="AD18" s="722">
        <f t="shared" si="21"/>
        <v>5142</v>
      </c>
      <c r="AE18" s="722">
        <f t="shared" si="21"/>
        <v>5295</v>
      </c>
      <c r="AF18" s="722">
        <f t="shared" si="21"/>
        <v>3508</v>
      </c>
      <c r="AG18" s="722">
        <f t="shared" si="21"/>
        <v>8803</v>
      </c>
      <c r="AH18" s="722">
        <f t="shared" si="21"/>
        <v>291</v>
      </c>
      <c r="AI18" s="722">
        <f t="shared" si="21"/>
        <v>157</v>
      </c>
      <c r="AJ18" s="722">
        <f t="shared" si="21"/>
        <v>448</v>
      </c>
      <c r="AK18" s="722">
        <f t="shared" si="21"/>
        <v>1009</v>
      </c>
      <c r="AL18" s="722">
        <f t="shared" si="21"/>
        <v>558</v>
      </c>
      <c r="AM18" s="722">
        <f t="shared" si="21"/>
        <v>1567</v>
      </c>
      <c r="AN18" s="722">
        <f t="shared" si="21"/>
        <v>0</v>
      </c>
      <c r="AO18" s="722">
        <f t="shared" si="21"/>
        <v>0</v>
      </c>
      <c r="AP18" s="722">
        <f t="shared" si="21"/>
        <v>0</v>
      </c>
      <c r="AQ18" s="722">
        <f t="shared" si="21"/>
        <v>2</v>
      </c>
      <c r="AR18" s="722">
        <f t="shared" si="21"/>
        <v>2</v>
      </c>
      <c r="AS18" s="722">
        <f t="shared" si="21"/>
        <v>4</v>
      </c>
      <c r="AT18" s="722">
        <f t="shared" si="21"/>
        <v>0</v>
      </c>
      <c r="AU18" s="722">
        <f t="shared" si="21"/>
        <v>0</v>
      </c>
      <c r="AV18" s="722">
        <f t="shared" si="21"/>
        <v>0</v>
      </c>
      <c r="AW18" s="722">
        <f t="shared" si="21"/>
        <v>9724</v>
      </c>
      <c r="AX18" s="722">
        <f t="shared" si="21"/>
        <v>6240</v>
      </c>
      <c r="AY18" s="722">
        <f t="shared" si="21"/>
        <v>15964</v>
      </c>
    </row>
    <row r="20" spans="1:51" ht="15.75">
      <c r="A20" s="776"/>
      <c r="B20" s="776"/>
      <c r="C20" s="776"/>
      <c r="D20" s="776"/>
      <c r="E20" s="776"/>
      <c r="F20" s="776"/>
      <c r="G20" s="776"/>
      <c r="H20" s="776"/>
      <c r="I20" s="776"/>
      <c r="J20" s="776"/>
      <c r="K20" s="776"/>
      <c r="L20" s="776"/>
      <c r="M20" s="776"/>
      <c r="N20" s="776"/>
      <c r="O20" s="776"/>
      <c r="P20" s="776"/>
      <c r="Q20" s="776"/>
      <c r="R20" s="776"/>
      <c r="S20" s="776"/>
      <c r="T20" s="776"/>
      <c r="U20" s="776"/>
      <c r="V20" s="776"/>
      <c r="W20" s="776"/>
      <c r="X20" s="776" t="s">
        <v>20</v>
      </c>
      <c r="Y20" s="776"/>
      <c r="AA20" s="776"/>
      <c r="AB20" s="776"/>
      <c r="AC20" s="776"/>
      <c r="AD20" s="776"/>
      <c r="AE20" s="776"/>
      <c r="AF20" s="776"/>
      <c r="AG20" s="776"/>
      <c r="AH20" s="776"/>
      <c r="AI20" s="776"/>
      <c r="AJ20" s="776"/>
      <c r="AK20" s="776"/>
      <c r="AL20" s="776"/>
      <c r="AM20" s="776"/>
      <c r="AN20" s="776"/>
      <c r="AO20" s="776"/>
      <c r="AP20" s="776"/>
      <c r="AQ20" s="776"/>
      <c r="AR20" s="776"/>
      <c r="AS20" s="776"/>
      <c r="AT20" s="776"/>
      <c r="AU20" s="776"/>
      <c r="AV20" s="776"/>
      <c r="AW20" s="776"/>
      <c r="AX20" s="776" t="s">
        <v>20</v>
      </c>
      <c r="AY20" s="776"/>
    </row>
    <row r="21" spans="1:51" ht="15" customHeight="1">
      <c r="A21" s="1564" t="s">
        <v>361</v>
      </c>
      <c r="B21" s="1568" t="s">
        <v>3</v>
      </c>
      <c r="C21" s="1568"/>
      <c r="D21" s="1568"/>
      <c r="E21" s="1568" t="s">
        <v>4</v>
      </c>
      <c r="F21" s="1568"/>
      <c r="G21" s="1568"/>
      <c r="H21" s="1568" t="s">
        <v>5</v>
      </c>
      <c r="I21" s="1568"/>
      <c r="J21" s="1568"/>
      <c r="K21" s="1568" t="s">
        <v>379</v>
      </c>
      <c r="L21" s="1568"/>
      <c r="M21" s="1568"/>
      <c r="N21" s="1568" t="s">
        <v>870</v>
      </c>
      <c r="O21" s="1568"/>
      <c r="P21" s="1568"/>
      <c r="Q21" s="1568" t="s">
        <v>871</v>
      </c>
      <c r="R21" s="1568"/>
      <c r="S21" s="1568"/>
      <c r="T21" s="1568" t="s">
        <v>351</v>
      </c>
      <c r="U21" s="1568"/>
      <c r="V21" s="1568"/>
      <c r="W21" s="1564" t="s">
        <v>6</v>
      </c>
      <c r="X21" s="1564"/>
      <c r="Y21" s="1564"/>
      <c r="AA21" s="1564" t="s">
        <v>361</v>
      </c>
      <c r="AB21" s="1568" t="s">
        <v>3</v>
      </c>
      <c r="AC21" s="1568"/>
      <c r="AD21" s="1568"/>
      <c r="AE21" s="1568" t="s">
        <v>4</v>
      </c>
      <c r="AF21" s="1568"/>
      <c r="AG21" s="1568"/>
      <c r="AH21" s="1568" t="s">
        <v>5</v>
      </c>
      <c r="AI21" s="1568"/>
      <c r="AJ21" s="1568"/>
      <c r="AK21" s="1568" t="s">
        <v>379</v>
      </c>
      <c r="AL21" s="1568"/>
      <c r="AM21" s="1568"/>
      <c r="AN21" s="1568" t="s">
        <v>870</v>
      </c>
      <c r="AO21" s="1568"/>
      <c r="AP21" s="1568"/>
      <c r="AQ21" s="1568" t="s">
        <v>871</v>
      </c>
      <c r="AR21" s="1568"/>
      <c r="AS21" s="1568"/>
      <c r="AT21" s="1568" t="s">
        <v>351</v>
      </c>
      <c r="AU21" s="1568"/>
      <c r="AV21" s="1568"/>
      <c r="AW21" s="1564" t="s">
        <v>6</v>
      </c>
      <c r="AX21" s="1564"/>
      <c r="AY21" s="1564"/>
    </row>
    <row r="22" spans="1:51">
      <c r="A22" s="1564"/>
      <c r="B22" s="243" t="s">
        <v>240</v>
      </c>
      <c r="C22" s="243" t="s">
        <v>241</v>
      </c>
      <c r="D22" s="243" t="s">
        <v>234</v>
      </c>
      <c r="E22" s="243" t="s">
        <v>240</v>
      </c>
      <c r="F22" s="243" t="s">
        <v>241</v>
      </c>
      <c r="G22" s="243" t="s">
        <v>234</v>
      </c>
      <c r="H22" s="243" t="s">
        <v>240</v>
      </c>
      <c r="I22" s="243" t="s">
        <v>241</v>
      </c>
      <c r="J22" s="243" t="s">
        <v>234</v>
      </c>
      <c r="K22" s="243" t="s">
        <v>240</v>
      </c>
      <c r="L22" s="243" t="s">
        <v>241</v>
      </c>
      <c r="M22" s="243" t="s">
        <v>234</v>
      </c>
      <c r="N22" s="243" t="s">
        <v>240</v>
      </c>
      <c r="O22" s="243" t="s">
        <v>241</v>
      </c>
      <c r="P22" s="243" t="s">
        <v>234</v>
      </c>
      <c r="Q22" s="243" t="s">
        <v>240</v>
      </c>
      <c r="R22" s="243" t="s">
        <v>241</v>
      </c>
      <c r="S22" s="243" t="s">
        <v>234</v>
      </c>
      <c r="T22" s="243" t="s">
        <v>240</v>
      </c>
      <c r="U22" s="243" t="s">
        <v>241</v>
      </c>
      <c r="V22" s="243" t="s">
        <v>234</v>
      </c>
      <c r="W22" s="243" t="s">
        <v>240</v>
      </c>
      <c r="X22" s="243" t="s">
        <v>241</v>
      </c>
      <c r="Y22" s="243" t="s">
        <v>234</v>
      </c>
      <c r="AA22" s="1564"/>
      <c r="AB22" s="243" t="s">
        <v>240</v>
      </c>
      <c r="AC22" s="243" t="s">
        <v>241</v>
      </c>
      <c r="AD22" s="243" t="s">
        <v>234</v>
      </c>
      <c r="AE22" s="243" t="s">
        <v>240</v>
      </c>
      <c r="AF22" s="243" t="s">
        <v>241</v>
      </c>
      <c r="AG22" s="243" t="s">
        <v>234</v>
      </c>
      <c r="AH22" s="243" t="s">
        <v>240</v>
      </c>
      <c r="AI22" s="243" t="s">
        <v>241</v>
      </c>
      <c r="AJ22" s="243" t="s">
        <v>234</v>
      </c>
      <c r="AK22" s="243" t="s">
        <v>240</v>
      </c>
      <c r="AL22" s="243" t="s">
        <v>241</v>
      </c>
      <c r="AM22" s="243" t="s">
        <v>234</v>
      </c>
      <c r="AN22" s="243" t="s">
        <v>240</v>
      </c>
      <c r="AO22" s="243" t="s">
        <v>241</v>
      </c>
      <c r="AP22" s="243" t="s">
        <v>234</v>
      </c>
      <c r="AQ22" s="243" t="s">
        <v>240</v>
      </c>
      <c r="AR22" s="243" t="s">
        <v>241</v>
      </c>
      <c r="AS22" s="243" t="s">
        <v>234</v>
      </c>
      <c r="AT22" s="243" t="s">
        <v>240</v>
      </c>
      <c r="AU22" s="243" t="s">
        <v>241</v>
      </c>
      <c r="AV22" s="243" t="s">
        <v>234</v>
      </c>
      <c r="AW22" s="243" t="s">
        <v>240</v>
      </c>
      <c r="AX22" s="243" t="s">
        <v>241</v>
      </c>
      <c r="AY22" s="243" t="s">
        <v>234</v>
      </c>
    </row>
    <row r="23" spans="1:51">
      <c r="A23" s="735">
        <v>1</v>
      </c>
      <c r="B23" s="243">
        <v>2</v>
      </c>
      <c r="C23" s="243">
        <v>3</v>
      </c>
      <c r="D23" s="243">
        <v>4</v>
      </c>
      <c r="E23" s="243">
        <v>5</v>
      </c>
      <c r="F23" s="243">
        <v>6</v>
      </c>
      <c r="G23" s="243">
        <v>7</v>
      </c>
      <c r="H23" s="243">
        <v>8</v>
      </c>
      <c r="I23" s="243">
        <v>9</v>
      </c>
      <c r="J23" s="243">
        <v>10</v>
      </c>
      <c r="K23" s="243">
        <v>11</v>
      </c>
      <c r="L23" s="243">
        <v>12</v>
      </c>
      <c r="M23" s="243">
        <v>13</v>
      </c>
      <c r="N23" s="243">
        <v>14</v>
      </c>
      <c r="O23" s="243">
        <v>15</v>
      </c>
      <c r="P23" s="243">
        <v>16</v>
      </c>
      <c r="Q23" s="243">
        <v>17</v>
      </c>
      <c r="R23" s="243">
        <v>18</v>
      </c>
      <c r="S23" s="243">
        <v>19</v>
      </c>
      <c r="T23" s="243">
        <v>20</v>
      </c>
      <c r="U23" s="243">
        <v>21</v>
      </c>
      <c r="V23" s="243">
        <v>22</v>
      </c>
      <c r="W23" s="243">
        <v>23</v>
      </c>
      <c r="X23" s="243">
        <v>24</v>
      </c>
      <c r="Y23" s="243">
        <v>25</v>
      </c>
      <c r="AA23" s="735">
        <v>1</v>
      </c>
      <c r="AB23" s="243">
        <v>2</v>
      </c>
      <c r="AC23" s="243">
        <v>3</v>
      </c>
      <c r="AD23" s="243">
        <v>4</v>
      </c>
      <c r="AE23" s="243">
        <v>5</v>
      </c>
      <c r="AF23" s="243">
        <v>6</v>
      </c>
      <c r="AG23" s="243">
        <v>7</v>
      </c>
      <c r="AH23" s="243">
        <v>8</v>
      </c>
      <c r="AI23" s="243">
        <v>9</v>
      </c>
      <c r="AJ23" s="243">
        <v>10</v>
      </c>
      <c r="AK23" s="243">
        <v>11</v>
      </c>
      <c r="AL23" s="243">
        <v>12</v>
      </c>
      <c r="AM23" s="243">
        <v>13</v>
      </c>
      <c r="AN23" s="243">
        <v>14</v>
      </c>
      <c r="AO23" s="243">
        <v>15</v>
      </c>
      <c r="AP23" s="243">
        <v>16</v>
      </c>
      <c r="AQ23" s="243">
        <v>17</v>
      </c>
      <c r="AR23" s="243">
        <v>18</v>
      </c>
      <c r="AS23" s="243">
        <v>19</v>
      </c>
      <c r="AT23" s="243">
        <v>20</v>
      </c>
      <c r="AU23" s="243">
        <v>21</v>
      </c>
      <c r="AV23" s="243">
        <v>22</v>
      </c>
      <c r="AW23" s="243">
        <v>23</v>
      </c>
      <c r="AX23" s="243">
        <v>24</v>
      </c>
      <c r="AY23" s="243">
        <v>25</v>
      </c>
    </row>
    <row r="24" spans="1:51" ht="15.75">
      <c r="A24" s="718" t="s">
        <v>470</v>
      </c>
      <c r="B24" s="600">
        <v>0</v>
      </c>
      <c r="C24" s="600">
        <v>0</v>
      </c>
      <c r="D24" s="752">
        <f>SUM(B24:C24)</f>
        <v>0</v>
      </c>
      <c r="E24" s="600">
        <v>3</v>
      </c>
      <c r="F24" s="600">
        <v>3</v>
      </c>
      <c r="G24" s="752">
        <f>SUM(E24:F24)</f>
        <v>6</v>
      </c>
      <c r="H24" s="600">
        <v>0</v>
      </c>
      <c r="I24" s="600">
        <v>0</v>
      </c>
      <c r="J24" s="752">
        <f>SUM(H24:I24)</f>
        <v>0</v>
      </c>
      <c r="K24" s="600"/>
      <c r="L24" s="600"/>
      <c r="M24" s="752">
        <f>SUM(K24:L24)</f>
        <v>0</v>
      </c>
      <c r="N24" s="736"/>
      <c r="O24" s="736"/>
      <c r="P24" s="752">
        <f>SUM(N24:O24)</f>
        <v>0</v>
      </c>
      <c r="Q24" s="600"/>
      <c r="R24" s="600"/>
      <c r="S24" s="736">
        <f>Q24+R24</f>
        <v>0</v>
      </c>
      <c r="T24" s="600"/>
      <c r="U24" s="600"/>
      <c r="V24" s="736">
        <f>T24+U24</f>
        <v>0</v>
      </c>
      <c r="W24" s="736">
        <f t="shared" ref="W24:W34" si="22">B24+E24+N24+K24+H24+Q24+T24</f>
        <v>3</v>
      </c>
      <c r="X24" s="736">
        <f t="shared" ref="X24:X34" si="23">C24+F24+O24+L24+I24+R24+U24</f>
        <v>3</v>
      </c>
      <c r="Y24" s="736">
        <f t="shared" ref="Y24:Y34" si="24">D24+G24+P24+M24+J24+S24+V24</f>
        <v>6</v>
      </c>
      <c r="AA24" s="718" t="s">
        <v>470</v>
      </c>
      <c r="AB24" s="600">
        <v>0</v>
      </c>
      <c r="AC24" s="600">
        <v>1</v>
      </c>
      <c r="AD24" s="752">
        <f>SUM(AB24:AC24)</f>
        <v>1</v>
      </c>
      <c r="AE24" s="600">
        <v>1</v>
      </c>
      <c r="AF24" s="600">
        <v>1</v>
      </c>
      <c r="AG24" s="752">
        <f>SUM(AE24:AF24)</f>
        <v>2</v>
      </c>
      <c r="AH24" s="600">
        <v>0</v>
      </c>
      <c r="AI24" s="600">
        <v>0</v>
      </c>
      <c r="AJ24" s="752">
        <f>SUM(AH24:AI24)</f>
        <v>0</v>
      </c>
      <c r="AK24" s="600"/>
      <c r="AL24" s="600"/>
      <c r="AM24" s="752">
        <f>SUM(AK24:AL24)</f>
        <v>0</v>
      </c>
      <c r="AN24" s="736"/>
      <c r="AO24" s="736"/>
      <c r="AP24" s="752">
        <f>SUM(AN24:AO24)</f>
        <v>0</v>
      </c>
      <c r="AQ24" s="600"/>
      <c r="AR24" s="600"/>
      <c r="AS24" s="736">
        <f>AQ24+AR24</f>
        <v>0</v>
      </c>
      <c r="AT24" s="600"/>
      <c r="AU24" s="600"/>
      <c r="AV24" s="736">
        <f>AT24+AU24</f>
        <v>0</v>
      </c>
      <c r="AW24" s="736">
        <f t="shared" ref="AW24:AW34" si="25">AB24+AE24+AH24+AK24+AT24+AN24+AQ24</f>
        <v>1</v>
      </c>
      <c r="AX24" s="736">
        <f t="shared" ref="AX24:AX34" si="26">AC24+AF24+AI24+AL24+AU24+AO24+AR24</f>
        <v>2</v>
      </c>
      <c r="AY24" s="736">
        <f t="shared" ref="AY24:AY34" si="27">AD24+AG24+AJ24+AM24+AV24+AP24+AS24</f>
        <v>3</v>
      </c>
    </row>
    <row r="25" spans="1:51" ht="15.75">
      <c r="A25" s="719" t="s">
        <v>471</v>
      </c>
      <c r="B25" s="600">
        <v>0</v>
      </c>
      <c r="C25" s="600">
        <v>0</v>
      </c>
      <c r="D25" s="752">
        <f t="shared" ref="D25:D34" si="28">SUM(B25:C25)</f>
        <v>0</v>
      </c>
      <c r="E25" s="600">
        <v>1</v>
      </c>
      <c r="F25" s="600">
        <v>3</v>
      </c>
      <c r="G25" s="752">
        <f t="shared" ref="G25:G34" si="29">SUM(E25:F25)</f>
        <v>4</v>
      </c>
      <c r="H25" s="600">
        <v>0</v>
      </c>
      <c r="I25" s="600">
        <v>0</v>
      </c>
      <c r="J25" s="752">
        <f t="shared" ref="J25:J34" si="30">SUM(H25:I25)</f>
        <v>0</v>
      </c>
      <c r="K25" s="600"/>
      <c r="L25" s="600"/>
      <c r="M25" s="752">
        <f t="shared" ref="M25:M34" si="31">SUM(K25:L25)</f>
        <v>0</v>
      </c>
      <c r="N25" s="736"/>
      <c r="O25" s="736"/>
      <c r="P25" s="752">
        <f t="shared" ref="P25:P34" si="32">SUM(N25:O25)</f>
        <v>0</v>
      </c>
      <c r="Q25" s="600"/>
      <c r="R25" s="600"/>
      <c r="S25" s="736">
        <f t="shared" ref="S25:S34" si="33">Q25+R25</f>
        <v>0</v>
      </c>
      <c r="T25" s="600"/>
      <c r="U25" s="600"/>
      <c r="V25" s="736">
        <f t="shared" ref="V25:V34" si="34">T25+U25</f>
        <v>0</v>
      </c>
      <c r="W25" s="736">
        <f t="shared" si="22"/>
        <v>1</v>
      </c>
      <c r="X25" s="736">
        <f t="shared" si="23"/>
        <v>3</v>
      </c>
      <c r="Y25" s="736">
        <f t="shared" si="24"/>
        <v>4</v>
      </c>
      <c r="AA25" s="719" t="s">
        <v>471</v>
      </c>
      <c r="AB25" s="600">
        <v>0</v>
      </c>
      <c r="AC25" s="600">
        <v>0</v>
      </c>
      <c r="AD25" s="752">
        <f t="shared" ref="AD25:AD34" si="35">SUM(AB25:AC25)</f>
        <v>0</v>
      </c>
      <c r="AE25" s="600">
        <v>0</v>
      </c>
      <c r="AF25" s="600">
        <v>1</v>
      </c>
      <c r="AG25" s="752">
        <f t="shared" ref="AG25:AG34" si="36">SUM(AE25:AF25)</f>
        <v>1</v>
      </c>
      <c r="AH25" s="600">
        <v>0</v>
      </c>
      <c r="AI25" s="600">
        <v>0</v>
      </c>
      <c r="AJ25" s="752">
        <f t="shared" ref="AJ25:AJ34" si="37">SUM(AH25:AI25)</f>
        <v>0</v>
      </c>
      <c r="AK25" s="600"/>
      <c r="AL25" s="600"/>
      <c r="AM25" s="752">
        <f t="shared" ref="AM25:AM34" si="38">SUM(AK25:AL25)</f>
        <v>0</v>
      </c>
      <c r="AN25" s="736"/>
      <c r="AO25" s="736"/>
      <c r="AP25" s="752">
        <f t="shared" ref="AP25:AP34" si="39">SUM(AN25:AO25)</f>
        <v>0</v>
      </c>
      <c r="AQ25" s="600"/>
      <c r="AR25" s="600"/>
      <c r="AS25" s="736">
        <f t="shared" ref="AS25:AS34" si="40">AQ25+AR25</f>
        <v>0</v>
      </c>
      <c r="AT25" s="600"/>
      <c r="AU25" s="600"/>
      <c r="AV25" s="736">
        <f t="shared" ref="AV25:AV34" si="41">AT25+AU25</f>
        <v>0</v>
      </c>
      <c r="AW25" s="736">
        <f t="shared" si="25"/>
        <v>0</v>
      </c>
      <c r="AX25" s="736">
        <f t="shared" si="26"/>
        <v>1</v>
      </c>
      <c r="AY25" s="736">
        <f t="shared" si="27"/>
        <v>1</v>
      </c>
    </row>
    <row r="26" spans="1:51" ht="15.75">
      <c r="A26" s="720" t="s">
        <v>362</v>
      </c>
      <c r="B26" s="600">
        <v>0</v>
      </c>
      <c r="C26" s="600">
        <v>0</v>
      </c>
      <c r="D26" s="752">
        <f t="shared" si="28"/>
        <v>0</v>
      </c>
      <c r="E26" s="600">
        <v>3</v>
      </c>
      <c r="F26" s="600">
        <v>10</v>
      </c>
      <c r="G26" s="752">
        <f t="shared" si="29"/>
        <v>13</v>
      </c>
      <c r="H26" s="600">
        <v>0</v>
      </c>
      <c r="I26" s="600">
        <v>0</v>
      </c>
      <c r="J26" s="752">
        <f t="shared" si="30"/>
        <v>0</v>
      </c>
      <c r="K26" s="600"/>
      <c r="L26" s="600"/>
      <c r="M26" s="752">
        <f t="shared" si="31"/>
        <v>0</v>
      </c>
      <c r="N26" s="736"/>
      <c r="O26" s="736"/>
      <c r="P26" s="752">
        <f t="shared" si="32"/>
        <v>0</v>
      </c>
      <c r="Q26" s="600"/>
      <c r="R26" s="600"/>
      <c r="S26" s="736">
        <f t="shared" si="33"/>
        <v>0</v>
      </c>
      <c r="T26" s="600"/>
      <c r="U26" s="600"/>
      <c r="V26" s="736">
        <f t="shared" si="34"/>
        <v>0</v>
      </c>
      <c r="W26" s="736">
        <f t="shared" si="22"/>
        <v>3</v>
      </c>
      <c r="X26" s="736">
        <f t="shared" si="23"/>
        <v>10</v>
      </c>
      <c r="Y26" s="736">
        <f t="shared" si="24"/>
        <v>13</v>
      </c>
      <c r="AA26" s="720" t="s">
        <v>362</v>
      </c>
      <c r="AB26" s="600">
        <v>1</v>
      </c>
      <c r="AC26" s="600">
        <v>0</v>
      </c>
      <c r="AD26" s="752">
        <f t="shared" si="35"/>
        <v>1</v>
      </c>
      <c r="AE26" s="600">
        <v>2</v>
      </c>
      <c r="AF26" s="600">
        <v>0</v>
      </c>
      <c r="AG26" s="752">
        <f t="shared" si="36"/>
        <v>2</v>
      </c>
      <c r="AH26" s="600">
        <v>0</v>
      </c>
      <c r="AI26" s="600">
        <v>0</v>
      </c>
      <c r="AJ26" s="752">
        <f t="shared" si="37"/>
        <v>0</v>
      </c>
      <c r="AK26" s="600"/>
      <c r="AL26" s="600"/>
      <c r="AM26" s="752">
        <f t="shared" si="38"/>
        <v>0</v>
      </c>
      <c r="AN26" s="736"/>
      <c r="AO26" s="736"/>
      <c r="AP26" s="752">
        <f t="shared" si="39"/>
        <v>0</v>
      </c>
      <c r="AQ26" s="600"/>
      <c r="AR26" s="600"/>
      <c r="AS26" s="736">
        <f t="shared" si="40"/>
        <v>0</v>
      </c>
      <c r="AT26" s="600"/>
      <c r="AU26" s="600"/>
      <c r="AV26" s="736">
        <f t="shared" si="41"/>
        <v>0</v>
      </c>
      <c r="AW26" s="736">
        <f t="shared" si="25"/>
        <v>3</v>
      </c>
      <c r="AX26" s="736">
        <f t="shared" si="26"/>
        <v>0</v>
      </c>
      <c r="AY26" s="736">
        <f t="shared" si="27"/>
        <v>3</v>
      </c>
    </row>
    <row r="27" spans="1:51" ht="15.75">
      <c r="A27" s="720" t="s">
        <v>363</v>
      </c>
      <c r="B27" s="600">
        <v>0</v>
      </c>
      <c r="C27" s="600">
        <v>0</v>
      </c>
      <c r="D27" s="752">
        <f t="shared" si="28"/>
        <v>0</v>
      </c>
      <c r="E27" s="600">
        <v>2</v>
      </c>
      <c r="F27" s="600">
        <v>2</v>
      </c>
      <c r="G27" s="752">
        <f t="shared" si="29"/>
        <v>4</v>
      </c>
      <c r="H27" s="600">
        <v>0</v>
      </c>
      <c r="I27" s="600">
        <v>0</v>
      </c>
      <c r="J27" s="752">
        <f t="shared" si="30"/>
        <v>0</v>
      </c>
      <c r="K27" s="600"/>
      <c r="L27" s="600"/>
      <c r="M27" s="752">
        <f t="shared" si="31"/>
        <v>0</v>
      </c>
      <c r="N27" s="736"/>
      <c r="O27" s="736"/>
      <c r="P27" s="752">
        <f t="shared" si="32"/>
        <v>0</v>
      </c>
      <c r="Q27" s="600"/>
      <c r="R27" s="600"/>
      <c r="S27" s="736">
        <f t="shared" si="33"/>
        <v>0</v>
      </c>
      <c r="T27" s="600"/>
      <c r="U27" s="600"/>
      <c r="V27" s="736">
        <f t="shared" si="34"/>
        <v>0</v>
      </c>
      <c r="W27" s="736">
        <f t="shared" si="22"/>
        <v>2</v>
      </c>
      <c r="X27" s="736">
        <f t="shared" si="23"/>
        <v>2</v>
      </c>
      <c r="Y27" s="736">
        <f t="shared" si="24"/>
        <v>4</v>
      </c>
      <c r="AA27" s="720" t="s">
        <v>363</v>
      </c>
      <c r="AB27" s="600">
        <v>1</v>
      </c>
      <c r="AC27" s="600">
        <v>0</v>
      </c>
      <c r="AD27" s="752">
        <f t="shared" si="35"/>
        <v>1</v>
      </c>
      <c r="AE27" s="600">
        <v>0</v>
      </c>
      <c r="AF27" s="600">
        <v>0</v>
      </c>
      <c r="AG27" s="752">
        <f t="shared" si="36"/>
        <v>0</v>
      </c>
      <c r="AH27" s="600">
        <v>0</v>
      </c>
      <c r="AI27" s="600">
        <v>0</v>
      </c>
      <c r="AJ27" s="752">
        <f t="shared" si="37"/>
        <v>0</v>
      </c>
      <c r="AK27" s="600"/>
      <c r="AL27" s="600"/>
      <c r="AM27" s="752">
        <f t="shared" si="38"/>
        <v>0</v>
      </c>
      <c r="AN27" s="736"/>
      <c r="AO27" s="736"/>
      <c r="AP27" s="752">
        <f t="shared" si="39"/>
        <v>0</v>
      </c>
      <c r="AQ27" s="600"/>
      <c r="AR27" s="600"/>
      <c r="AS27" s="736">
        <f t="shared" si="40"/>
        <v>0</v>
      </c>
      <c r="AT27" s="600"/>
      <c r="AU27" s="600"/>
      <c r="AV27" s="736">
        <f t="shared" si="41"/>
        <v>0</v>
      </c>
      <c r="AW27" s="736">
        <f t="shared" si="25"/>
        <v>1</v>
      </c>
      <c r="AX27" s="736">
        <f t="shared" si="26"/>
        <v>0</v>
      </c>
      <c r="AY27" s="736">
        <f t="shared" si="27"/>
        <v>1</v>
      </c>
    </row>
    <row r="28" spans="1:51" ht="15.75">
      <c r="A28" s="720" t="s">
        <v>364</v>
      </c>
      <c r="B28" s="600">
        <v>8</v>
      </c>
      <c r="C28" s="600">
        <v>4</v>
      </c>
      <c r="D28" s="752">
        <f t="shared" si="28"/>
        <v>12</v>
      </c>
      <c r="E28" s="600">
        <v>84</v>
      </c>
      <c r="F28" s="600">
        <v>20</v>
      </c>
      <c r="G28" s="752">
        <f t="shared" si="29"/>
        <v>104</v>
      </c>
      <c r="H28" s="600">
        <v>0</v>
      </c>
      <c r="I28" s="600">
        <v>0</v>
      </c>
      <c r="J28" s="752">
        <f t="shared" si="30"/>
        <v>0</v>
      </c>
      <c r="K28" s="600"/>
      <c r="L28" s="600"/>
      <c r="M28" s="752">
        <f t="shared" si="31"/>
        <v>0</v>
      </c>
      <c r="N28" s="736"/>
      <c r="O28" s="736"/>
      <c r="P28" s="752">
        <f t="shared" si="32"/>
        <v>0</v>
      </c>
      <c r="Q28" s="600"/>
      <c r="R28" s="600"/>
      <c r="S28" s="736">
        <f t="shared" si="33"/>
        <v>0</v>
      </c>
      <c r="T28" s="600"/>
      <c r="U28" s="600"/>
      <c r="V28" s="736">
        <f t="shared" si="34"/>
        <v>0</v>
      </c>
      <c r="W28" s="736">
        <f t="shared" si="22"/>
        <v>92</v>
      </c>
      <c r="X28" s="736">
        <f t="shared" si="23"/>
        <v>24</v>
      </c>
      <c r="Y28" s="736">
        <f t="shared" si="24"/>
        <v>116</v>
      </c>
      <c r="AA28" s="720" t="s">
        <v>364</v>
      </c>
      <c r="AB28" s="600">
        <v>25</v>
      </c>
      <c r="AC28" s="600">
        <v>3</v>
      </c>
      <c r="AD28" s="752">
        <f t="shared" si="35"/>
        <v>28</v>
      </c>
      <c r="AE28" s="600">
        <v>41</v>
      </c>
      <c r="AF28" s="600">
        <v>13</v>
      </c>
      <c r="AG28" s="752">
        <f t="shared" si="36"/>
        <v>54</v>
      </c>
      <c r="AH28" s="600">
        <v>4</v>
      </c>
      <c r="AI28" s="600">
        <v>0</v>
      </c>
      <c r="AJ28" s="752">
        <f t="shared" si="37"/>
        <v>4</v>
      </c>
      <c r="AK28" s="600"/>
      <c r="AL28" s="600"/>
      <c r="AM28" s="752">
        <f t="shared" si="38"/>
        <v>0</v>
      </c>
      <c r="AN28" s="736"/>
      <c r="AO28" s="736"/>
      <c r="AP28" s="752">
        <f t="shared" si="39"/>
        <v>0</v>
      </c>
      <c r="AQ28" s="600"/>
      <c r="AR28" s="600"/>
      <c r="AS28" s="736">
        <f t="shared" si="40"/>
        <v>0</v>
      </c>
      <c r="AT28" s="600"/>
      <c r="AU28" s="600"/>
      <c r="AV28" s="736">
        <f t="shared" si="41"/>
        <v>0</v>
      </c>
      <c r="AW28" s="736">
        <f t="shared" si="25"/>
        <v>70</v>
      </c>
      <c r="AX28" s="736">
        <f t="shared" si="26"/>
        <v>16</v>
      </c>
      <c r="AY28" s="736">
        <f t="shared" si="27"/>
        <v>86</v>
      </c>
    </row>
    <row r="29" spans="1:51" ht="15.75">
      <c r="A29" s="720" t="s">
        <v>365</v>
      </c>
      <c r="B29" s="600">
        <v>3</v>
      </c>
      <c r="C29" s="600">
        <v>0</v>
      </c>
      <c r="D29" s="752">
        <f t="shared" si="28"/>
        <v>3</v>
      </c>
      <c r="E29" s="600">
        <v>132</v>
      </c>
      <c r="F29" s="600">
        <v>42</v>
      </c>
      <c r="G29" s="752">
        <f t="shared" si="29"/>
        <v>174</v>
      </c>
      <c r="H29" s="600">
        <v>1</v>
      </c>
      <c r="I29" s="600">
        <v>1</v>
      </c>
      <c r="J29" s="752">
        <f t="shared" si="30"/>
        <v>2</v>
      </c>
      <c r="K29" s="600"/>
      <c r="L29" s="600"/>
      <c r="M29" s="752">
        <f t="shared" si="31"/>
        <v>0</v>
      </c>
      <c r="N29" s="736"/>
      <c r="O29" s="736"/>
      <c r="P29" s="752">
        <f t="shared" si="32"/>
        <v>0</v>
      </c>
      <c r="Q29" s="600"/>
      <c r="R29" s="600"/>
      <c r="S29" s="736">
        <f t="shared" si="33"/>
        <v>0</v>
      </c>
      <c r="T29" s="600"/>
      <c r="U29" s="600"/>
      <c r="V29" s="736">
        <f t="shared" si="34"/>
        <v>0</v>
      </c>
      <c r="W29" s="736">
        <f t="shared" si="22"/>
        <v>136</v>
      </c>
      <c r="X29" s="736">
        <f t="shared" si="23"/>
        <v>43</v>
      </c>
      <c r="Y29" s="736">
        <f t="shared" si="24"/>
        <v>179</v>
      </c>
      <c r="AA29" s="720" t="s">
        <v>365</v>
      </c>
      <c r="AB29" s="600">
        <v>24</v>
      </c>
      <c r="AC29" s="600">
        <v>11</v>
      </c>
      <c r="AD29" s="752">
        <f t="shared" si="35"/>
        <v>35</v>
      </c>
      <c r="AE29" s="600">
        <v>67</v>
      </c>
      <c r="AF29" s="600">
        <v>17</v>
      </c>
      <c r="AG29" s="752">
        <f t="shared" si="36"/>
        <v>84</v>
      </c>
      <c r="AH29" s="600">
        <v>4</v>
      </c>
      <c r="AI29" s="600">
        <v>0</v>
      </c>
      <c r="AJ29" s="752">
        <f t="shared" si="37"/>
        <v>4</v>
      </c>
      <c r="AK29" s="600"/>
      <c r="AL29" s="600"/>
      <c r="AM29" s="752">
        <f t="shared" si="38"/>
        <v>0</v>
      </c>
      <c r="AN29" s="736"/>
      <c r="AO29" s="736"/>
      <c r="AP29" s="752">
        <f t="shared" si="39"/>
        <v>0</v>
      </c>
      <c r="AQ29" s="600"/>
      <c r="AR29" s="600"/>
      <c r="AS29" s="736">
        <f t="shared" si="40"/>
        <v>0</v>
      </c>
      <c r="AT29" s="600"/>
      <c r="AU29" s="600"/>
      <c r="AV29" s="736">
        <f t="shared" si="41"/>
        <v>0</v>
      </c>
      <c r="AW29" s="736">
        <f t="shared" si="25"/>
        <v>95</v>
      </c>
      <c r="AX29" s="736">
        <f t="shared" si="26"/>
        <v>28</v>
      </c>
      <c r="AY29" s="736">
        <f t="shared" si="27"/>
        <v>123</v>
      </c>
    </row>
    <row r="30" spans="1:51" ht="15.75">
      <c r="A30" s="720" t="s">
        <v>366</v>
      </c>
      <c r="B30" s="600">
        <v>12</v>
      </c>
      <c r="C30" s="600">
        <v>4</v>
      </c>
      <c r="D30" s="752">
        <f t="shared" si="28"/>
        <v>16</v>
      </c>
      <c r="E30" s="600">
        <v>170</v>
      </c>
      <c r="F30" s="600">
        <v>75</v>
      </c>
      <c r="G30" s="752">
        <f t="shared" si="29"/>
        <v>245</v>
      </c>
      <c r="H30" s="600">
        <v>2</v>
      </c>
      <c r="I30" s="600">
        <v>4</v>
      </c>
      <c r="J30" s="752">
        <f t="shared" si="30"/>
        <v>6</v>
      </c>
      <c r="K30" s="600"/>
      <c r="L30" s="600"/>
      <c r="M30" s="752">
        <f t="shared" si="31"/>
        <v>0</v>
      </c>
      <c r="N30" s="736"/>
      <c r="O30" s="736"/>
      <c r="P30" s="752">
        <f t="shared" si="32"/>
        <v>0</v>
      </c>
      <c r="Q30" s="600"/>
      <c r="R30" s="600"/>
      <c r="S30" s="736">
        <f t="shared" si="33"/>
        <v>0</v>
      </c>
      <c r="T30" s="600"/>
      <c r="U30" s="600"/>
      <c r="V30" s="736">
        <f t="shared" si="34"/>
        <v>0</v>
      </c>
      <c r="W30" s="736">
        <f t="shared" si="22"/>
        <v>184</v>
      </c>
      <c r="X30" s="736">
        <f t="shared" si="23"/>
        <v>83</v>
      </c>
      <c r="Y30" s="736">
        <f t="shared" si="24"/>
        <v>267</v>
      </c>
      <c r="AA30" s="720" t="s">
        <v>366</v>
      </c>
      <c r="AB30" s="600">
        <v>42</v>
      </c>
      <c r="AC30" s="600">
        <v>17</v>
      </c>
      <c r="AD30" s="752">
        <f t="shared" si="35"/>
        <v>59</v>
      </c>
      <c r="AE30" s="600">
        <v>82</v>
      </c>
      <c r="AF30" s="600">
        <v>32</v>
      </c>
      <c r="AG30" s="752">
        <f t="shared" si="36"/>
        <v>114</v>
      </c>
      <c r="AH30" s="600">
        <v>4</v>
      </c>
      <c r="AI30" s="600">
        <v>1</v>
      </c>
      <c r="AJ30" s="752">
        <f t="shared" si="37"/>
        <v>5</v>
      </c>
      <c r="AK30" s="600"/>
      <c r="AL30" s="600"/>
      <c r="AM30" s="752">
        <f t="shared" si="38"/>
        <v>0</v>
      </c>
      <c r="AN30" s="736"/>
      <c r="AO30" s="736"/>
      <c r="AP30" s="752">
        <f t="shared" si="39"/>
        <v>0</v>
      </c>
      <c r="AQ30" s="600"/>
      <c r="AR30" s="600"/>
      <c r="AS30" s="736">
        <f t="shared" si="40"/>
        <v>0</v>
      </c>
      <c r="AT30" s="600"/>
      <c r="AU30" s="600"/>
      <c r="AV30" s="736">
        <f t="shared" si="41"/>
        <v>0</v>
      </c>
      <c r="AW30" s="736">
        <f t="shared" si="25"/>
        <v>128</v>
      </c>
      <c r="AX30" s="736">
        <f t="shared" si="26"/>
        <v>50</v>
      </c>
      <c r="AY30" s="736">
        <f t="shared" si="27"/>
        <v>178</v>
      </c>
    </row>
    <row r="31" spans="1:51" ht="15.75">
      <c r="A31" s="720" t="s">
        <v>367</v>
      </c>
      <c r="B31" s="600">
        <v>13</v>
      </c>
      <c r="C31" s="600">
        <v>6</v>
      </c>
      <c r="D31" s="752">
        <f t="shared" si="28"/>
        <v>19</v>
      </c>
      <c r="E31" s="600">
        <v>246</v>
      </c>
      <c r="F31" s="600">
        <v>115</v>
      </c>
      <c r="G31" s="752">
        <f t="shared" si="29"/>
        <v>361</v>
      </c>
      <c r="H31" s="600">
        <v>7</v>
      </c>
      <c r="I31" s="600">
        <v>3</v>
      </c>
      <c r="J31" s="752">
        <f t="shared" si="30"/>
        <v>10</v>
      </c>
      <c r="K31" s="600"/>
      <c r="L31" s="600"/>
      <c r="M31" s="752">
        <f t="shared" si="31"/>
        <v>0</v>
      </c>
      <c r="N31" s="736"/>
      <c r="O31" s="736"/>
      <c r="P31" s="752">
        <f t="shared" si="32"/>
        <v>0</v>
      </c>
      <c r="Q31" s="600"/>
      <c r="R31" s="600"/>
      <c r="S31" s="736">
        <f t="shared" si="33"/>
        <v>0</v>
      </c>
      <c r="T31" s="600"/>
      <c r="U31" s="600"/>
      <c r="V31" s="736">
        <f t="shared" si="34"/>
        <v>0</v>
      </c>
      <c r="W31" s="736">
        <f t="shared" si="22"/>
        <v>266</v>
      </c>
      <c r="X31" s="736">
        <f t="shared" si="23"/>
        <v>124</v>
      </c>
      <c r="Y31" s="736">
        <f t="shared" si="24"/>
        <v>390</v>
      </c>
      <c r="AA31" s="720" t="s">
        <v>367</v>
      </c>
      <c r="AB31" s="600">
        <v>55</v>
      </c>
      <c r="AC31" s="600">
        <v>35</v>
      </c>
      <c r="AD31" s="752">
        <f t="shared" si="35"/>
        <v>90</v>
      </c>
      <c r="AE31" s="600">
        <v>97</v>
      </c>
      <c r="AF31" s="600">
        <v>67</v>
      </c>
      <c r="AG31" s="752">
        <f t="shared" si="36"/>
        <v>164</v>
      </c>
      <c r="AH31" s="600">
        <v>5</v>
      </c>
      <c r="AI31" s="600">
        <v>1</v>
      </c>
      <c r="AJ31" s="752">
        <f t="shared" si="37"/>
        <v>6</v>
      </c>
      <c r="AK31" s="600"/>
      <c r="AL31" s="600"/>
      <c r="AM31" s="752">
        <f t="shared" si="38"/>
        <v>0</v>
      </c>
      <c r="AN31" s="736"/>
      <c r="AO31" s="736"/>
      <c r="AP31" s="752">
        <f t="shared" si="39"/>
        <v>0</v>
      </c>
      <c r="AQ31" s="600"/>
      <c r="AR31" s="600"/>
      <c r="AS31" s="736">
        <f t="shared" si="40"/>
        <v>0</v>
      </c>
      <c r="AT31" s="600"/>
      <c r="AU31" s="600"/>
      <c r="AV31" s="736">
        <f t="shared" si="41"/>
        <v>0</v>
      </c>
      <c r="AW31" s="736">
        <f t="shared" si="25"/>
        <v>157</v>
      </c>
      <c r="AX31" s="736">
        <f t="shared" si="26"/>
        <v>103</v>
      </c>
      <c r="AY31" s="736">
        <f t="shared" si="27"/>
        <v>260</v>
      </c>
    </row>
    <row r="32" spans="1:51" ht="15.75">
      <c r="A32" s="720" t="s">
        <v>368</v>
      </c>
      <c r="B32" s="600">
        <v>7</v>
      </c>
      <c r="C32" s="600">
        <v>10</v>
      </c>
      <c r="D32" s="752">
        <f t="shared" si="28"/>
        <v>17</v>
      </c>
      <c r="E32" s="600">
        <v>178</v>
      </c>
      <c r="F32" s="600">
        <v>130</v>
      </c>
      <c r="G32" s="752">
        <f t="shared" si="29"/>
        <v>308</v>
      </c>
      <c r="H32" s="600">
        <v>4</v>
      </c>
      <c r="I32" s="600">
        <v>1</v>
      </c>
      <c r="J32" s="752">
        <f t="shared" si="30"/>
        <v>5</v>
      </c>
      <c r="K32" s="600"/>
      <c r="L32" s="600"/>
      <c r="M32" s="752">
        <f t="shared" si="31"/>
        <v>0</v>
      </c>
      <c r="N32" s="736"/>
      <c r="O32" s="736"/>
      <c r="P32" s="752">
        <f t="shared" si="32"/>
        <v>0</v>
      </c>
      <c r="Q32" s="600"/>
      <c r="R32" s="600"/>
      <c r="S32" s="736">
        <f t="shared" si="33"/>
        <v>0</v>
      </c>
      <c r="T32" s="600"/>
      <c r="U32" s="600"/>
      <c r="V32" s="736">
        <f t="shared" si="34"/>
        <v>0</v>
      </c>
      <c r="W32" s="736">
        <f t="shared" si="22"/>
        <v>189</v>
      </c>
      <c r="X32" s="736">
        <f t="shared" si="23"/>
        <v>141</v>
      </c>
      <c r="Y32" s="736">
        <f t="shared" si="24"/>
        <v>330</v>
      </c>
      <c r="AA32" s="720" t="s">
        <v>368</v>
      </c>
      <c r="AB32" s="600">
        <v>44</v>
      </c>
      <c r="AC32" s="600">
        <v>21</v>
      </c>
      <c r="AD32" s="752">
        <f t="shared" si="35"/>
        <v>65</v>
      </c>
      <c r="AE32" s="600">
        <v>57</v>
      </c>
      <c r="AF32" s="600">
        <v>58</v>
      </c>
      <c r="AG32" s="752">
        <f t="shared" si="36"/>
        <v>115</v>
      </c>
      <c r="AH32" s="600">
        <v>1</v>
      </c>
      <c r="AI32" s="600">
        <v>2</v>
      </c>
      <c r="AJ32" s="752">
        <f t="shared" si="37"/>
        <v>3</v>
      </c>
      <c r="AK32" s="600"/>
      <c r="AL32" s="600"/>
      <c r="AM32" s="752">
        <f t="shared" si="38"/>
        <v>0</v>
      </c>
      <c r="AN32" s="736"/>
      <c r="AO32" s="736"/>
      <c r="AP32" s="752">
        <f t="shared" si="39"/>
        <v>0</v>
      </c>
      <c r="AQ32" s="600"/>
      <c r="AR32" s="600"/>
      <c r="AS32" s="736">
        <f t="shared" si="40"/>
        <v>0</v>
      </c>
      <c r="AT32" s="600"/>
      <c r="AU32" s="600"/>
      <c r="AV32" s="736">
        <f t="shared" si="41"/>
        <v>0</v>
      </c>
      <c r="AW32" s="736">
        <f t="shared" si="25"/>
        <v>102</v>
      </c>
      <c r="AX32" s="736">
        <f t="shared" si="26"/>
        <v>81</v>
      </c>
      <c r="AY32" s="736">
        <f t="shared" si="27"/>
        <v>183</v>
      </c>
    </row>
    <row r="33" spans="1:51" ht="15.75">
      <c r="A33" s="718" t="s">
        <v>472</v>
      </c>
      <c r="B33" s="600">
        <v>26</v>
      </c>
      <c r="C33" s="600">
        <v>35</v>
      </c>
      <c r="D33" s="752">
        <f t="shared" si="28"/>
        <v>61</v>
      </c>
      <c r="E33" s="600">
        <v>886</v>
      </c>
      <c r="F33" s="600">
        <v>732</v>
      </c>
      <c r="G33" s="752">
        <f t="shared" si="29"/>
        <v>1618</v>
      </c>
      <c r="H33" s="600">
        <v>14</v>
      </c>
      <c r="I33" s="600">
        <v>12</v>
      </c>
      <c r="J33" s="752">
        <f t="shared" si="30"/>
        <v>26</v>
      </c>
      <c r="K33" s="600"/>
      <c r="L33" s="600"/>
      <c r="M33" s="752">
        <f t="shared" si="31"/>
        <v>0</v>
      </c>
      <c r="N33" s="736"/>
      <c r="O33" s="736"/>
      <c r="P33" s="752">
        <f t="shared" si="32"/>
        <v>0</v>
      </c>
      <c r="Q33" s="600"/>
      <c r="R33" s="600"/>
      <c r="S33" s="736">
        <f t="shared" si="33"/>
        <v>0</v>
      </c>
      <c r="T33" s="600"/>
      <c r="U33" s="600"/>
      <c r="V33" s="736">
        <f t="shared" si="34"/>
        <v>0</v>
      </c>
      <c r="W33" s="736">
        <f t="shared" si="22"/>
        <v>926</v>
      </c>
      <c r="X33" s="736">
        <f t="shared" si="23"/>
        <v>779</v>
      </c>
      <c r="Y33" s="736">
        <f t="shared" si="24"/>
        <v>1705</v>
      </c>
      <c r="AA33" s="718" t="s">
        <v>472</v>
      </c>
      <c r="AB33" s="600">
        <v>111</v>
      </c>
      <c r="AC33" s="600">
        <v>106</v>
      </c>
      <c r="AD33" s="752">
        <f t="shared" si="35"/>
        <v>217</v>
      </c>
      <c r="AE33" s="600">
        <v>281</v>
      </c>
      <c r="AF33" s="600">
        <v>197</v>
      </c>
      <c r="AG33" s="752">
        <f t="shared" si="36"/>
        <v>478</v>
      </c>
      <c r="AH33" s="600">
        <v>6</v>
      </c>
      <c r="AI33" s="600">
        <v>1</v>
      </c>
      <c r="AJ33" s="752">
        <f t="shared" si="37"/>
        <v>7</v>
      </c>
      <c r="AK33" s="600"/>
      <c r="AL33" s="600"/>
      <c r="AM33" s="752">
        <f t="shared" si="38"/>
        <v>0</v>
      </c>
      <c r="AN33" s="736"/>
      <c r="AO33" s="736"/>
      <c r="AP33" s="752">
        <f t="shared" si="39"/>
        <v>0</v>
      </c>
      <c r="AQ33" s="600"/>
      <c r="AR33" s="600"/>
      <c r="AS33" s="736">
        <f t="shared" si="40"/>
        <v>0</v>
      </c>
      <c r="AT33" s="600"/>
      <c r="AU33" s="600"/>
      <c r="AV33" s="736">
        <f t="shared" si="41"/>
        <v>0</v>
      </c>
      <c r="AW33" s="736">
        <f t="shared" si="25"/>
        <v>398</v>
      </c>
      <c r="AX33" s="736">
        <f t="shared" si="26"/>
        <v>304</v>
      </c>
      <c r="AY33" s="736">
        <f t="shared" si="27"/>
        <v>702</v>
      </c>
    </row>
    <row r="34" spans="1:51" ht="15.75">
      <c r="A34" s="718" t="s">
        <v>614</v>
      </c>
      <c r="B34" s="752">
        <v>5</v>
      </c>
      <c r="C34" s="752">
        <v>1</v>
      </c>
      <c r="D34" s="752">
        <f t="shared" si="28"/>
        <v>6</v>
      </c>
      <c r="E34" s="752">
        <v>46</v>
      </c>
      <c r="F34" s="752">
        <v>13</v>
      </c>
      <c r="G34" s="752">
        <f t="shared" si="29"/>
        <v>59</v>
      </c>
      <c r="H34" s="752">
        <v>0</v>
      </c>
      <c r="I34" s="752">
        <v>0</v>
      </c>
      <c r="J34" s="752">
        <f t="shared" si="30"/>
        <v>0</v>
      </c>
      <c r="K34" s="736"/>
      <c r="L34" s="736"/>
      <c r="M34" s="752">
        <f t="shared" si="31"/>
        <v>0</v>
      </c>
      <c r="N34" s="736"/>
      <c r="O34" s="736"/>
      <c r="P34" s="752">
        <f t="shared" si="32"/>
        <v>0</v>
      </c>
      <c r="Q34" s="736"/>
      <c r="R34" s="736"/>
      <c r="S34" s="736">
        <f t="shared" si="33"/>
        <v>0</v>
      </c>
      <c r="T34" s="752"/>
      <c r="U34" s="752"/>
      <c r="V34" s="736">
        <f t="shared" si="34"/>
        <v>0</v>
      </c>
      <c r="W34" s="736">
        <f t="shared" si="22"/>
        <v>51</v>
      </c>
      <c r="X34" s="736">
        <f t="shared" si="23"/>
        <v>14</v>
      </c>
      <c r="Y34" s="736">
        <f t="shared" si="24"/>
        <v>65</v>
      </c>
      <c r="AA34" s="718" t="s">
        <v>614</v>
      </c>
      <c r="AB34" s="752">
        <v>9</v>
      </c>
      <c r="AC34" s="752">
        <v>0</v>
      </c>
      <c r="AD34" s="752">
        <f t="shared" si="35"/>
        <v>9</v>
      </c>
      <c r="AE34" s="752">
        <v>27</v>
      </c>
      <c r="AF34" s="752">
        <v>9</v>
      </c>
      <c r="AG34" s="752">
        <f t="shared" si="36"/>
        <v>36</v>
      </c>
      <c r="AH34" s="752">
        <v>2</v>
      </c>
      <c r="AI34" s="752">
        <v>0</v>
      </c>
      <c r="AJ34" s="752">
        <f t="shared" si="37"/>
        <v>2</v>
      </c>
      <c r="AK34" s="736"/>
      <c r="AL34" s="736"/>
      <c r="AM34" s="752">
        <f t="shared" si="38"/>
        <v>0</v>
      </c>
      <c r="AN34" s="736"/>
      <c r="AO34" s="736"/>
      <c r="AP34" s="752">
        <f t="shared" si="39"/>
        <v>0</v>
      </c>
      <c r="AQ34" s="736"/>
      <c r="AR34" s="736"/>
      <c r="AS34" s="736">
        <f t="shared" si="40"/>
        <v>0</v>
      </c>
      <c r="AT34" s="752"/>
      <c r="AU34" s="752"/>
      <c r="AV34" s="736">
        <f t="shared" si="41"/>
        <v>0</v>
      </c>
      <c r="AW34" s="736">
        <f t="shared" si="25"/>
        <v>38</v>
      </c>
      <c r="AX34" s="736">
        <f t="shared" si="26"/>
        <v>9</v>
      </c>
      <c r="AY34" s="736">
        <f t="shared" si="27"/>
        <v>47</v>
      </c>
    </row>
    <row r="35" spans="1:51" ht="15.75">
      <c r="A35" s="721" t="s">
        <v>6</v>
      </c>
      <c r="B35" s="722">
        <f t="shared" ref="B35:Y35" si="42">SUM(B24:B34)</f>
        <v>74</v>
      </c>
      <c r="C35" s="722">
        <f t="shared" si="42"/>
        <v>60</v>
      </c>
      <c r="D35" s="722">
        <f t="shared" si="42"/>
        <v>134</v>
      </c>
      <c r="E35" s="722">
        <f t="shared" si="42"/>
        <v>1751</v>
      </c>
      <c r="F35" s="722">
        <f t="shared" si="42"/>
        <v>1145</v>
      </c>
      <c r="G35" s="722">
        <f t="shared" si="42"/>
        <v>2896</v>
      </c>
      <c r="H35" s="722">
        <f t="shared" si="42"/>
        <v>28</v>
      </c>
      <c r="I35" s="722">
        <f t="shared" si="42"/>
        <v>21</v>
      </c>
      <c r="J35" s="722">
        <f t="shared" si="42"/>
        <v>49</v>
      </c>
      <c r="K35" s="722">
        <f t="shared" si="42"/>
        <v>0</v>
      </c>
      <c r="L35" s="722">
        <f t="shared" si="42"/>
        <v>0</v>
      </c>
      <c r="M35" s="722">
        <f t="shared" si="42"/>
        <v>0</v>
      </c>
      <c r="N35" s="722">
        <f t="shared" si="42"/>
        <v>0</v>
      </c>
      <c r="O35" s="722">
        <f t="shared" si="42"/>
        <v>0</v>
      </c>
      <c r="P35" s="722">
        <f t="shared" si="42"/>
        <v>0</v>
      </c>
      <c r="Q35" s="722">
        <f t="shared" si="42"/>
        <v>0</v>
      </c>
      <c r="R35" s="722">
        <f t="shared" si="42"/>
        <v>0</v>
      </c>
      <c r="S35" s="722">
        <f t="shared" si="42"/>
        <v>0</v>
      </c>
      <c r="T35" s="722">
        <f t="shared" si="42"/>
        <v>0</v>
      </c>
      <c r="U35" s="722">
        <f t="shared" si="42"/>
        <v>0</v>
      </c>
      <c r="V35" s="722">
        <f t="shared" si="42"/>
        <v>0</v>
      </c>
      <c r="W35" s="722">
        <f t="shared" si="42"/>
        <v>1853</v>
      </c>
      <c r="X35" s="722">
        <f t="shared" si="42"/>
        <v>1226</v>
      </c>
      <c r="Y35" s="722">
        <f t="shared" si="42"/>
        <v>3079</v>
      </c>
      <c r="AA35" s="721" t="s">
        <v>6</v>
      </c>
      <c r="AB35" s="722">
        <f t="shared" ref="AB35:AY35" si="43">SUM(AB24:AB34)</f>
        <v>312</v>
      </c>
      <c r="AC35" s="722">
        <f t="shared" si="43"/>
        <v>194</v>
      </c>
      <c r="AD35" s="722">
        <f t="shared" si="43"/>
        <v>506</v>
      </c>
      <c r="AE35" s="722">
        <f t="shared" si="43"/>
        <v>655</v>
      </c>
      <c r="AF35" s="722">
        <f t="shared" si="43"/>
        <v>395</v>
      </c>
      <c r="AG35" s="722">
        <f t="shared" si="43"/>
        <v>1050</v>
      </c>
      <c r="AH35" s="722">
        <f t="shared" si="43"/>
        <v>26</v>
      </c>
      <c r="AI35" s="722">
        <f t="shared" si="43"/>
        <v>5</v>
      </c>
      <c r="AJ35" s="722">
        <f t="shared" si="43"/>
        <v>31</v>
      </c>
      <c r="AK35" s="722">
        <f t="shared" si="43"/>
        <v>0</v>
      </c>
      <c r="AL35" s="722">
        <f t="shared" si="43"/>
        <v>0</v>
      </c>
      <c r="AM35" s="722">
        <f t="shared" si="43"/>
        <v>0</v>
      </c>
      <c r="AN35" s="722">
        <f t="shared" si="43"/>
        <v>0</v>
      </c>
      <c r="AO35" s="722">
        <f t="shared" si="43"/>
        <v>0</v>
      </c>
      <c r="AP35" s="722">
        <f t="shared" si="43"/>
        <v>0</v>
      </c>
      <c r="AQ35" s="722">
        <f t="shared" si="43"/>
        <v>0</v>
      </c>
      <c r="AR35" s="722">
        <f t="shared" si="43"/>
        <v>0</v>
      </c>
      <c r="AS35" s="722">
        <f t="shared" si="43"/>
        <v>0</v>
      </c>
      <c r="AT35" s="722">
        <f t="shared" si="43"/>
        <v>0</v>
      </c>
      <c r="AU35" s="722">
        <f t="shared" si="43"/>
        <v>0</v>
      </c>
      <c r="AV35" s="722">
        <f t="shared" si="43"/>
        <v>0</v>
      </c>
      <c r="AW35" s="722">
        <f t="shared" si="43"/>
        <v>993</v>
      </c>
      <c r="AX35" s="722">
        <f t="shared" si="43"/>
        <v>594</v>
      </c>
      <c r="AY35" s="722">
        <f t="shared" si="43"/>
        <v>1587</v>
      </c>
    </row>
    <row r="37" spans="1:51" ht="15.75">
      <c r="A37" s="776"/>
      <c r="B37" s="776"/>
      <c r="C37" s="776"/>
      <c r="D37" s="776"/>
      <c r="E37" s="776"/>
      <c r="F37" s="776"/>
      <c r="G37" s="776"/>
      <c r="H37" s="776"/>
      <c r="I37" s="776"/>
      <c r="J37" s="776"/>
      <c r="K37" s="776"/>
      <c r="L37" s="776"/>
      <c r="M37" s="776"/>
      <c r="N37" s="776"/>
      <c r="O37" s="776"/>
      <c r="P37" s="776"/>
      <c r="Q37" s="776"/>
      <c r="R37" s="776"/>
      <c r="S37" s="776"/>
      <c r="T37" s="776"/>
      <c r="U37" s="776"/>
      <c r="V37" s="776"/>
      <c r="W37" s="776"/>
      <c r="X37" s="776" t="s">
        <v>21</v>
      </c>
      <c r="Y37" s="776"/>
      <c r="AA37" s="776"/>
      <c r="AB37" s="776"/>
      <c r="AC37" s="776"/>
      <c r="AD37" s="776"/>
      <c r="AE37" s="776"/>
      <c r="AF37" s="776"/>
      <c r="AG37" s="776"/>
      <c r="AH37" s="776"/>
      <c r="AI37" s="776"/>
      <c r="AJ37" s="776"/>
      <c r="AK37" s="776"/>
      <c r="AL37" s="776"/>
      <c r="AM37" s="776"/>
      <c r="AN37" s="776"/>
      <c r="AO37" s="776"/>
      <c r="AP37" s="776"/>
      <c r="AQ37" s="776"/>
      <c r="AR37" s="776"/>
      <c r="AS37" s="776"/>
      <c r="AT37" s="776"/>
      <c r="AU37" s="776"/>
      <c r="AV37" s="776"/>
      <c r="AW37" s="776"/>
      <c r="AX37" s="776" t="s">
        <v>21</v>
      </c>
      <c r="AY37" s="776"/>
    </row>
    <row r="38" spans="1:51" ht="15" customHeight="1">
      <c r="A38" s="1564" t="s">
        <v>361</v>
      </c>
      <c r="B38" s="1568" t="s">
        <v>3</v>
      </c>
      <c r="C38" s="1568"/>
      <c r="D38" s="1568"/>
      <c r="E38" s="1568" t="s">
        <v>4</v>
      </c>
      <c r="F38" s="1568"/>
      <c r="G38" s="1568"/>
      <c r="H38" s="1568" t="s">
        <v>5</v>
      </c>
      <c r="I38" s="1568"/>
      <c r="J38" s="1568"/>
      <c r="K38" s="1568" t="s">
        <v>379</v>
      </c>
      <c r="L38" s="1568"/>
      <c r="M38" s="1568"/>
      <c r="N38" s="1568" t="s">
        <v>870</v>
      </c>
      <c r="O38" s="1568"/>
      <c r="P38" s="1568"/>
      <c r="Q38" s="1568" t="s">
        <v>871</v>
      </c>
      <c r="R38" s="1568"/>
      <c r="S38" s="1568"/>
      <c r="T38" s="1568" t="s">
        <v>351</v>
      </c>
      <c r="U38" s="1568"/>
      <c r="V38" s="1568"/>
      <c r="W38" s="1564" t="s">
        <v>6</v>
      </c>
      <c r="X38" s="1564"/>
      <c r="Y38" s="1564"/>
      <c r="AA38" s="1564" t="s">
        <v>361</v>
      </c>
      <c r="AB38" s="1568" t="s">
        <v>3</v>
      </c>
      <c r="AC38" s="1568"/>
      <c r="AD38" s="1568"/>
      <c r="AE38" s="1568" t="s">
        <v>4</v>
      </c>
      <c r="AF38" s="1568"/>
      <c r="AG38" s="1568"/>
      <c r="AH38" s="1568" t="s">
        <v>5</v>
      </c>
      <c r="AI38" s="1568"/>
      <c r="AJ38" s="1568"/>
      <c r="AK38" s="1568" t="s">
        <v>379</v>
      </c>
      <c r="AL38" s="1568"/>
      <c r="AM38" s="1568"/>
      <c r="AN38" s="1568" t="s">
        <v>870</v>
      </c>
      <c r="AO38" s="1568"/>
      <c r="AP38" s="1568"/>
      <c r="AQ38" s="1568" t="s">
        <v>871</v>
      </c>
      <c r="AR38" s="1568"/>
      <c r="AS38" s="1568"/>
      <c r="AT38" s="1568" t="s">
        <v>351</v>
      </c>
      <c r="AU38" s="1568"/>
      <c r="AV38" s="1568"/>
      <c r="AW38" s="1564" t="s">
        <v>6</v>
      </c>
      <c r="AX38" s="1564"/>
      <c r="AY38" s="1564"/>
    </row>
    <row r="39" spans="1:51">
      <c r="A39" s="1564"/>
      <c r="B39" s="243" t="s">
        <v>240</v>
      </c>
      <c r="C39" s="243" t="s">
        <v>241</v>
      </c>
      <c r="D39" s="243" t="s">
        <v>234</v>
      </c>
      <c r="E39" s="243" t="s">
        <v>240</v>
      </c>
      <c r="F39" s="243" t="s">
        <v>241</v>
      </c>
      <c r="G39" s="243" t="s">
        <v>234</v>
      </c>
      <c r="H39" s="243" t="s">
        <v>240</v>
      </c>
      <c r="I39" s="243" t="s">
        <v>241</v>
      </c>
      <c r="J39" s="243" t="s">
        <v>234</v>
      </c>
      <c r="K39" s="243" t="s">
        <v>240</v>
      </c>
      <c r="L39" s="243" t="s">
        <v>241</v>
      </c>
      <c r="M39" s="243" t="s">
        <v>234</v>
      </c>
      <c r="N39" s="243" t="s">
        <v>240</v>
      </c>
      <c r="O39" s="243" t="s">
        <v>241</v>
      </c>
      <c r="P39" s="243" t="s">
        <v>234</v>
      </c>
      <c r="Q39" s="243" t="s">
        <v>240</v>
      </c>
      <c r="R39" s="243" t="s">
        <v>241</v>
      </c>
      <c r="S39" s="243" t="s">
        <v>234</v>
      </c>
      <c r="T39" s="243" t="s">
        <v>240</v>
      </c>
      <c r="U39" s="243" t="s">
        <v>241</v>
      </c>
      <c r="V39" s="243" t="s">
        <v>234</v>
      </c>
      <c r="W39" s="243" t="s">
        <v>240</v>
      </c>
      <c r="X39" s="243" t="s">
        <v>241</v>
      </c>
      <c r="Y39" s="243" t="s">
        <v>234</v>
      </c>
      <c r="AA39" s="1564"/>
      <c r="AB39" s="243" t="s">
        <v>240</v>
      </c>
      <c r="AC39" s="243" t="s">
        <v>241</v>
      </c>
      <c r="AD39" s="243" t="s">
        <v>234</v>
      </c>
      <c r="AE39" s="243" t="s">
        <v>240</v>
      </c>
      <c r="AF39" s="243" t="s">
        <v>241</v>
      </c>
      <c r="AG39" s="243" t="s">
        <v>234</v>
      </c>
      <c r="AH39" s="243" t="s">
        <v>240</v>
      </c>
      <c r="AI39" s="243" t="s">
        <v>241</v>
      </c>
      <c r="AJ39" s="243" t="s">
        <v>234</v>
      </c>
      <c r="AK39" s="243" t="s">
        <v>240</v>
      </c>
      <c r="AL39" s="243" t="s">
        <v>241</v>
      </c>
      <c r="AM39" s="243" t="s">
        <v>234</v>
      </c>
      <c r="AN39" s="243" t="s">
        <v>240</v>
      </c>
      <c r="AO39" s="243" t="s">
        <v>241</v>
      </c>
      <c r="AP39" s="243" t="s">
        <v>234</v>
      </c>
      <c r="AQ39" s="243" t="s">
        <v>240</v>
      </c>
      <c r="AR39" s="243" t="s">
        <v>241</v>
      </c>
      <c r="AS39" s="243" t="s">
        <v>234</v>
      </c>
      <c r="AT39" s="243" t="s">
        <v>240</v>
      </c>
      <c r="AU39" s="243" t="s">
        <v>241</v>
      </c>
      <c r="AV39" s="243" t="s">
        <v>234</v>
      </c>
      <c r="AW39" s="243" t="s">
        <v>240</v>
      </c>
      <c r="AX39" s="243" t="s">
        <v>241</v>
      </c>
      <c r="AY39" s="243" t="s">
        <v>234</v>
      </c>
    </row>
    <row r="40" spans="1:51">
      <c r="A40" s="735">
        <v>1</v>
      </c>
      <c r="B40" s="243">
        <v>2</v>
      </c>
      <c r="C40" s="243">
        <v>3</v>
      </c>
      <c r="D40" s="243">
        <v>4</v>
      </c>
      <c r="E40" s="243">
        <v>5</v>
      </c>
      <c r="F40" s="243">
        <v>6</v>
      </c>
      <c r="G40" s="243">
        <v>7</v>
      </c>
      <c r="H40" s="243">
        <v>8</v>
      </c>
      <c r="I40" s="243">
        <v>9</v>
      </c>
      <c r="J40" s="243">
        <v>10</v>
      </c>
      <c r="K40" s="243">
        <v>11</v>
      </c>
      <c r="L40" s="243">
        <v>12</v>
      </c>
      <c r="M40" s="243">
        <v>13</v>
      </c>
      <c r="N40" s="243">
        <v>14</v>
      </c>
      <c r="O40" s="243">
        <v>15</v>
      </c>
      <c r="P40" s="243">
        <v>16</v>
      </c>
      <c r="Q40" s="243">
        <v>17</v>
      </c>
      <c r="R40" s="243">
        <v>18</v>
      </c>
      <c r="S40" s="243">
        <v>19</v>
      </c>
      <c r="T40" s="243">
        <v>20</v>
      </c>
      <c r="U40" s="243">
        <v>21</v>
      </c>
      <c r="V40" s="243">
        <v>22</v>
      </c>
      <c r="W40" s="243">
        <v>23</v>
      </c>
      <c r="X40" s="243">
        <v>24</v>
      </c>
      <c r="Y40" s="243">
        <v>25</v>
      </c>
      <c r="AA40" s="735">
        <v>1</v>
      </c>
      <c r="AB40" s="243">
        <v>2</v>
      </c>
      <c r="AC40" s="243">
        <v>3</v>
      </c>
      <c r="AD40" s="243">
        <v>4</v>
      </c>
      <c r="AE40" s="243">
        <v>5</v>
      </c>
      <c r="AF40" s="243">
        <v>6</v>
      </c>
      <c r="AG40" s="243">
        <v>7</v>
      </c>
      <c r="AH40" s="243">
        <v>8</v>
      </c>
      <c r="AI40" s="243">
        <v>9</v>
      </c>
      <c r="AJ40" s="243">
        <v>10</v>
      </c>
      <c r="AK40" s="243">
        <v>11</v>
      </c>
      <c r="AL40" s="243">
        <v>12</v>
      </c>
      <c r="AM40" s="243">
        <v>13</v>
      </c>
      <c r="AN40" s="243">
        <v>14</v>
      </c>
      <c r="AO40" s="243">
        <v>15</v>
      </c>
      <c r="AP40" s="243">
        <v>16</v>
      </c>
      <c r="AQ40" s="243">
        <v>17</v>
      </c>
      <c r="AR40" s="243">
        <v>18</v>
      </c>
      <c r="AS40" s="243">
        <v>19</v>
      </c>
      <c r="AT40" s="243">
        <v>20</v>
      </c>
      <c r="AU40" s="243">
        <v>21</v>
      </c>
      <c r="AV40" s="243">
        <v>22</v>
      </c>
      <c r="AW40" s="243">
        <v>23</v>
      </c>
      <c r="AX40" s="243">
        <v>24</v>
      </c>
      <c r="AY40" s="243">
        <v>25</v>
      </c>
    </row>
    <row r="41" spans="1:51" ht="15.75">
      <c r="A41" s="718" t="s">
        <v>470</v>
      </c>
      <c r="B41" s="600">
        <v>5</v>
      </c>
      <c r="C41" s="600">
        <v>2</v>
      </c>
      <c r="D41" s="752">
        <f>SUM(B41:C41)</f>
        <v>7</v>
      </c>
      <c r="E41" s="600">
        <v>17</v>
      </c>
      <c r="F41" s="600">
        <v>13</v>
      </c>
      <c r="G41" s="752">
        <f>SUM(E41:F41)</f>
        <v>30</v>
      </c>
      <c r="H41" s="600">
        <v>0</v>
      </c>
      <c r="I41" s="600">
        <v>0</v>
      </c>
      <c r="J41" s="752">
        <f>SUM(H41:I41)</f>
        <v>0</v>
      </c>
      <c r="K41" s="600">
        <v>0</v>
      </c>
      <c r="L41" s="600">
        <v>0</v>
      </c>
      <c r="M41" s="752">
        <f>SUM(K41:L41)</f>
        <v>0</v>
      </c>
      <c r="N41" s="736"/>
      <c r="O41" s="736"/>
      <c r="P41" s="752">
        <f>SUM(N41:O41)</f>
        <v>0</v>
      </c>
      <c r="Q41" s="600"/>
      <c r="R41" s="600"/>
      <c r="S41" s="736">
        <f>Q41+R41</f>
        <v>0</v>
      </c>
      <c r="T41" s="600"/>
      <c r="U41" s="600"/>
      <c r="V41" s="752">
        <f t="shared" ref="V41:V51" si="44">SUM(T41:U41)</f>
        <v>0</v>
      </c>
      <c r="W41" s="736">
        <f t="shared" ref="W41:W51" si="45">B41+E41+N41+K41+H41+Q41+T41</f>
        <v>22</v>
      </c>
      <c r="X41" s="736">
        <f t="shared" ref="X41:X51" si="46">C41+F41+O41+L41+I41+R41+U41</f>
        <v>15</v>
      </c>
      <c r="Y41" s="736">
        <f t="shared" ref="Y41:Y51" si="47">D41+G41+P41+M41+J41+S41+V41</f>
        <v>37</v>
      </c>
      <c r="AA41" s="718" t="s">
        <v>470</v>
      </c>
      <c r="AB41" s="600">
        <v>13</v>
      </c>
      <c r="AC41" s="600">
        <v>8</v>
      </c>
      <c r="AD41" s="752">
        <f>SUM(AB41:AC41)</f>
        <v>21</v>
      </c>
      <c r="AE41" s="600">
        <v>20</v>
      </c>
      <c r="AF41" s="600">
        <v>19</v>
      </c>
      <c r="AG41" s="752">
        <f>SUM(AE41:AF41)</f>
        <v>39</v>
      </c>
      <c r="AH41" s="600">
        <v>0</v>
      </c>
      <c r="AI41" s="600">
        <v>0</v>
      </c>
      <c r="AJ41" s="752">
        <f>SUM(AH41:AI41)</f>
        <v>0</v>
      </c>
      <c r="AK41" s="600">
        <v>0</v>
      </c>
      <c r="AL41" s="600">
        <v>0</v>
      </c>
      <c r="AM41" s="752">
        <f>SUM(AK41:AL41)</f>
        <v>0</v>
      </c>
      <c r="AN41" s="736"/>
      <c r="AO41" s="736"/>
      <c r="AP41" s="752">
        <f>SUM(AN41:AO41)</f>
        <v>0</v>
      </c>
      <c r="AQ41" s="600"/>
      <c r="AR41" s="600"/>
      <c r="AS41" s="736">
        <f>AQ41+AR41</f>
        <v>0</v>
      </c>
      <c r="AT41" s="600"/>
      <c r="AU41" s="600"/>
      <c r="AV41" s="752">
        <f t="shared" ref="AV41:AV51" si="48">SUM(AT41:AU41)</f>
        <v>0</v>
      </c>
      <c r="AW41" s="736">
        <f t="shared" ref="AW41:AW51" si="49">AB41+AE41+AH41+AK41+AT41+AN41+AQ41</f>
        <v>33</v>
      </c>
      <c r="AX41" s="736">
        <f t="shared" ref="AX41:AX51" si="50">AC41+AF41+AI41+AL41+AU41+AO41+AR41</f>
        <v>27</v>
      </c>
      <c r="AY41" s="736">
        <f t="shared" ref="AY41:AY51" si="51">AD41+AG41+AJ41+AM41+AV41+AP41+AS41</f>
        <v>60</v>
      </c>
    </row>
    <row r="42" spans="1:51" ht="15.75">
      <c r="A42" s="719" t="s">
        <v>471</v>
      </c>
      <c r="B42" s="600">
        <v>1</v>
      </c>
      <c r="C42" s="600">
        <v>2</v>
      </c>
      <c r="D42" s="752">
        <f t="shared" ref="D42:D51" si="52">SUM(B42:C42)</f>
        <v>3</v>
      </c>
      <c r="E42" s="600">
        <v>10</v>
      </c>
      <c r="F42" s="600">
        <v>14</v>
      </c>
      <c r="G42" s="752">
        <f t="shared" ref="G42:G51" si="53">SUM(E42:F42)</f>
        <v>24</v>
      </c>
      <c r="H42" s="600">
        <v>0</v>
      </c>
      <c r="I42" s="600">
        <v>0</v>
      </c>
      <c r="J42" s="752">
        <f t="shared" ref="J42:J51" si="54">SUM(H42:I42)</f>
        <v>0</v>
      </c>
      <c r="K42" s="600">
        <v>0</v>
      </c>
      <c r="L42" s="600">
        <v>0</v>
      </c>
      <c r="M42" s="752">
        <f t="shared" ref="M42:M51" si="55">SUM(K42:L42)</f>
        <v>0</v>
      </c>
      <c r="N42" s="736"/>
      <c r="O42" s="736"/>
      <c r="P42" s="752">
        <f t="shared" ref="P42:P51" si="56">SUM(N42:O42)</f>
        <v>0</v>
      </c>
      <c r="Q42" s="600"/>
      <c r="R42" s="600"/>
      <c r="S42" s="736">
        <f t="shared" ref="S42:S51" si="57">Q42+R42</f>
        <v>0</v>
      </c>
      <c r="T42" s="600"/>
      <c r="U42" s="600"/>
      <c r="V42" s="752">
        <f t="shared" si="44"/>
        <v>0</v>
      </c>
      <c r="W42" s="736">
        <f t="shared" si="45"/>
        <v>11</v>
      </c>
      <c r="X42" s="736">
        <f t="shared" si="46"/>
        <v>16</v>
      </c>
      <c r="Y42" s="736">
        <f t="shared" si="47"/>
        <v>27</v>
      </c>
      <c r="AA42" s="719" t="s">
        <v>471</v>
      </c>
      <c r="AB42" s="600">
        <v>2</v>
      </c>
      <c r="AC42" s="600">
        <v>2</v>
      </c>
      <c r="AD42" s="752">
        <f t="shared" ref="AD42:AD51" si="58">SUM(AB42:AC42)</f>
        <v>4</v>
      </c>
      <c r="AE42" s="600">
        <v>8</v>
      </c>
      <c r="AF42" s="600">
        <v>2</v>
      </c>
      <c r="AG42" s="752">
        <f t="shared" ref="AG42:AG51" si="59">SUM(AE42:AF42)</f>
        <v>10</v>
      </c>
      <c r="AH42" s="600">
        <v>0</v>
      </c>
      <c r="AI42" s="600">
        <v>0</v>
      </c>
      <c r="AJ42" s="752">
        <f t="shared" ref="AJ42:AJ51" si="60">SUM(AH42:AI42)</f>
        <v>0</v>
      </c>
      <c r="AK42" s="600">
        <v>0</v>
      </c>
      <c r="AL42" s="600">
        <v>0</v>
      </c>
      <c r="AM42" s="752">
        <f t="shared" ref="AM42:AM51" si="61">SUM(AK42:AL42)</f>
        <v>0</v>
      </c>
      <c r="AN42" s="736"/>
      <c r="AO42" s="736"/>
      <c r="AP42" s="752">
        <f t="shared" ref="AP42:AP51" si="62">SUM(AN42:AO42)</f>
        <v>0</v>
      </c>
      <c r="AQ42" s="600"/>
      <c r="AR42" s="600"/>
      <c r="AS42" s="736">
        <f t="shared" ref="AS42:AS51" si="63">AQ42+AR42</f>
        <v>0</v>
      </c>
      <c r="AT42" s="600"/>
      <c r="AU42" s="600"/>
      <c r="AV42" s="752">
        <f t="shared" si="48"/>
        <v>0</v>
      </c>
      <c r="AW42" s="736">
        <f t="shared" si="49"/>
        <v>10</v>
      </c>
      <c r="AX42" s="736">
        <f t="shared" si="50"/>
        <v>4</v>
      </c>
      <c r="AY42" s="736">
        <f t="shared" si="51"/>
        <v>14</v>
      </c>
    </row>
    <row r="43" spans="1:51" ht="15.75">
      <c r="A43" s="720" t="s">
        <v>362</v>
      </c>
      <c r="B43" s="600">
        <v>3</v>
      </c>
      <c r="C43" s="600">
        <v>1</v>
      </c>
      <c r="D43" s="752">
        <f t="shared" si="52"/>
        <v>4</v>
      </c>
      <c r="E43" s="600">
        <v>20</v>
      </c>
      <c r="F43" s="600">
        <v>13</v>
      </c>
      <c r="G43" s="752">
        <f t="shared" si="53"/>
        <v>33</v>
      </c>
      <c r="H43" s="600">
        <v>0</v>
      </c>
      <c r="I43" s="600">
        <v>0</v>
      </c>
      <c r="J43" s="752">
        <f t="shared" si="54"/>
        <v>0</v>
      </c>
      <c r="K43" s="600">
        <v>0</v>
      </c>
      <c r="L43" s="600">
        <v>0</v>
      </c>
      <c r="M43" s="752">
        <f t="shared" si="55"/>
        <v>0</v>
      </c>
      <c r="N43" s="736"/>
      <c r="O43" s="736"/>
      <c r="P43" s="752">
        <f t="shared" si="56"/>
        <v>0</v>
      </c>
      <c r="Q43" s="600"/>
      <c r="R43" s="600"/>
      <c r="S43" s="736">
        <f t="shared" si="57"/>
        <v>0</v>
      </c>
      <c r="T43" s="600"/>
      <c r="U43" s="600"/>
      <c r="V43" s="752">
        <f t="shared" si="44"/>
        <v>0</v>
      </c>
      <c r="W43" s="736">
        <f t="shared" si="45"/>
        <v>23</v>
      </c>
      <c r="X43" s="736">
        <f t="shared" si="46"/>
        <v>14</v>
      </c>
      <c r="Y43" s="736">
        <f t="shared" si="47"/>
        <v>37</v>
      </c>
      <c r="AA43" s="720" t="s">
        <v>362</v>
      </c>
      <c r="AB43" s="600">
        <v>5</v>
      </c>
      <c r="AC43" s="600">
        <v>3</v>
      </c>
      <c r="AD43" s="752">
        <f t="shared" si="58"/>
        <v>8</v>
      </c>
      <c r="AE43" s="600">
        <v>9</v>
      </c>
      <c r="AF43" s="600">
        <v>13</v>
      </c>
      <c r="AG43" s="752">
        <f t="shared" si="59"/>
        <v>22</v>
      </c>
      <c r="AH43" s="600">
        <v>0</v>
      </c>
      <c r="AI43" s="600">
        <v>0</v>
      </c>
      <c r="AJ43" s="752">
        <f t="shared" si="60"/>
        <v>0</v>
      </c>
      <c r="AK43" s="600">
        <v>0</v>
      </c>
      <c r="AL43" s="600">
        <v>0</v>
      </c>
      <c r="AM43" s="752">
        <f t="shared" si="61"/>
        <v>0</v>
      </c>
      <c r="AN43" s="736"/>
      <c r="AO43" s="736"/>
      <c r="AP43" s="752">
        <f t="shared" si="62"/>
        <v>0</v>
      </c>
      <c r="AQ43" s="600"/>
      <c r="AR43" s="600"/>
      <c r="AS43" s="736">
        <f t="shared" si="63"/>
        <v>0</v>
      </c>
      <c r="AT43" s="600"/>
      <c r="AU43" s="600"/>
      <c r="AV43" s="752">
        <f t="shared" si="48"/>
        <v>0</v>
      </c>
      <c r="AW43" s="736">
        <f t="shared" si="49"/>
        <v>14</v>
      </c>
      <c r="AX43" s="736">
        <f t="shared" si="50"/>
        <v>16</v>
      </c>
      <c r="AY43" s="736">
        <f t="shared" si="51"/>
        <v>30</v>
      </c>
    </row>
    <row r="44" spans="1:51" ht="15.75">
      <c r="A44" s="720" t="s">
        <v>363</v>
      </c>
      <c r="B44" s="600">
        <v>0</v>
      </c>
      <c r="C44" s="600">
        <v>2</v>
      </c>
      <c r="D44" s="752">
        <f t="shared" si="52"/>
        <v>2</v>
      </c>
      <c r="E44" s="600">
        <v>4</v>
      </c>
      <c r="F44" s="600">
        <v>5</v>
      </c>
      <c r="G44" s="752">
        <f t="shared" si="53"/>
        <v>9</v>
      </c>
      <c r="H44" s="600">
        <v>0</v>
      </c>
      <c r="I44" s="600">
        <v>0</v>
      </c>
      <c r="J44" s="752">
        <f t="shared" si="54"/>
        <v>0</v>
      </c>
      <c r="K44" s="600">
        <v>0</v>
      </c>
      <c r="L44" s="600">
        <v>0</v>
      </c>
      <c r="M44" s="752">
        <f t="shared" si="55"/>
        <v>0</v>
      </c>
      <c r="N44" s="736"/>
      <c r="O44" s="736"/>
      <c r="P44" s="752">
        <f t="shared" si="56"/>
        <v>0</v>
      </c>
      <c r="Q44" s="600"/>
      <c r="R44" s="600"/>
      <c r="S44" s="736">
        <f t="shared" si="57"/>
        <v>0</v>
      </c>
      <c r="T44" s="600"/>
      <c r="U44" s="600"/>
      <c r="V44" s="752">
        <f t="shared" si="44"/>
        <v>0</v>
      </c>
      <c r="W44" s="736">
        <f t="shared" si="45"/>
        <v>4</v>
      </c>
      <c r="X44" s="736">
        <f t="shared" si="46"/>
        <v>7</v>
      </c>
      <c r="Y44" s="736">
        <f t="shared" si="47"/>
        <v>11</v>
      </c>
      <c r="AA44" s="720" t="s">
        <v>363</v>
      </c>
      <c r="AB44" s="600">
        <v>1</v>
      </c>
      <c r="AC44" s="600">
        <v>0</v>
      </c>
      <c r="AD44" s="752">
        <f t="shared" si="58"/>
        <v>1</v>
      </c>
      <c r="AE44" s="600">
        <v>2</v>
      </c>
      <c r="AF44" s="600">
        <v>1</v>
      </c>
      <c r="AG44" s="752">
        <f t="shared" si="59"/>
        <v>3</v>
      </c>
      <c r="AH44" s="600">
        <v>0</v>
      </c>
      <c r="AI44" s="600">
        <v>0</v>
      </c>
      <c r="AJ44" s="752">
        <f t="shared" si="60"/>
        <v>0</v>
      </c>
      <c r="AK44" s="600">
        <v>0</v>
      </c>
      <c r="AL44" s="600">
        <v>0</v>
      </c>
      <c r="AM44" s="752">
        <f t="shared" si="61"/>
        <v>0</v>
      </c>
      <c r="AN44" s="736"/>
      <c r="AO44" s="736"/>
      <c r="AP44" s="752">
        <f t="shared" si="62"/>
        <v>0</v>
      </c>
      <c r="AQ44" s="600"/>
      <c r="AR44" s="600"/>
      <c r="AS44" s="736">
        <f t="shared" si="63"/>
        <v>0</v>
      </c>
      <c r="AT44" s="600"/>
      <c r="AU44" s="600"/>
      <c r="AV44" s="752">
        <f t="shared" si="48"/>
        <v>0</v>
      </c>
      <c r="AW44" s="736">
        <f t="shared" si="49"/>
        <v>3</v>
      </c>
      <c r="AX44" s="736">
        <f t="shared" si="50"/>
        <v>1</v>
      </c>
      <c r="AY44" s="736">
        <f t="shared" si="51"/>
        <v>4</v>
      </c>
    </row>
    <row r="45" spans="1:51" ht="15.75">
      <c r="A45" s="720" t="s">
        <v>364</v>
      </c>
      <c r="B45" s="600">
        <v>22</v>
      </c>
      <c r="C45" s="600">
        <v>11</v>
      </c>
      <c r="D45" s="752">
        <f t="shared" si="52"/>
        <v>33</v>
      </c>
      <c r="E45" s="600">
        <v>287</v>
      </c>
      <c r="F45" s="600">
        <v>69</v>
      </c>
      <c r="G45" s="752">
        <f t="shared" si="53"/>
        <v>356</v>
      </c>
      <c r="H45" s="600">
        <v>0</v>
      </c>
      <c r="I45" s="600">
        <v>0</v>
      </c>
      <c r="J45" s="752">
        <f t="shared" si="54"/>
        <v>0</v>
      </c>
      <c r="K45" s="600">
        <v>1</v>
      </c>
      <c r="L45" s="600">
        <v>0</v>
      </c>
      <c r="M45" s="752">
        <f t="shared" si="55"/>
        <v>1</v>
      </c>
      <c r="N45" s="736"/>
      <c r="O45" s="736"/>
      <c r="P45" s="752">
        <f t="shared" si="56"/>
        <v>0</v>
      </c>
      <c r="Q45" s="600"/>
      <c r="R45" s="600"/>
      <c r="S45" s="736">
        <f t="shared" si="57"/>
        <v>0</v>
      </c>
      <c r="T45" s="600"/>
      <c r="U45" s="600"/>
      <c r="V45" s="752">
        <f t="shared" si="44"/>
        <v>0</v>
      </c>
      <c r="W45" s="736">
        <f t="shared" si="45"/>
        <v>310</v>
      </c>
      <c r="X45" s="736">
        <f t="shared" si="46"/>
        <v>80</v>
      </c>
      <c r="Y45" s="736">
        <f t="shared" si="47"/>
        <v>390</v>
      </c>
      <c r="AA45" s="720" t="s">
        <v>364</v>
      </c>
      <c r="AB45" s="600">
        <v>122</v>
      </c>
      <c r="AC45" s="600">
        <v>32</v>
      </c>
      <c r="AD45" s="752">
        <f t="shared" si="58"/>
        <v>154</v>
      </c>
      <c r="AE45" s="600">
        <v>194</v>
      </c>
      <c r="AF45" s="600">
        <v>54</v>
      </c>
      <c r="AG45" s="752">
        <f t="shared" si="59"/>
        <v>248</v>
      </c>
      <c r="AH45" s="600">
        <v>0</v>
      </c>
      <c r="AI45" s="600">
        <v>3</v>
      </c>
      <c r="AJ45" s="752">
        <f t="shared" si="60"/>
        <v>3</v>
      </c>
      <c r="AK45" s="600">
        <v>0</v>
      </c>
      <c r="AL45" s="600">
        <v>1</v>
      </c>
      <c r="AM45" s="752">
        <f t="shared" si="61"/>
        <v>1</v>
      </c>
      <c r="AN45" s="736"/>
      <c r="AO45" s="736"/>
      <c r="AP45" s="752">
        <f t="shared" si="62"/>
        <v>0</v>
      </c>
      <c r="AQ45" s="600"/>
      <c r="AR45" s="600"/>
      <c r="AS45" s="736">
        <f t="shared" si="63"/>
        <v>0</v>
      </c>
      <c r="AT45" s="600"/>
      <c r="AU45" s="600"/>
      <c r="AV45" s="752">
        <f t="shared" si="48"/>
        <v>0</v>
      </c>
      <c r="AW45" s="736">
        <f t="shared" si="49"/>
        <v>316</v>
      </c>
      <c r="AX45" s="736">
        <f t="shared" si="50"/>
        <v>90</v>
      </c>
      <c r="AY45" s="736">
        <f t="shared" si="51"/>
        <v>406</v>
      </c>
    </row>
    <row r="46" spans="1:51" ht="15.75">
      <c r="A46" s="720" t="s">
        <v>365</v>
      </c>
      <c r="B46" s="600">
        <v>27</v>
      </c>
      <c r="C46" s="600">
        <v>10</v>
      </c>
      <c r="D46" s="752">
        <f t="shared" si="52"/>
        <v>37</v>
      </c>
      <c r="E46" s="600">
        <v>330</v>
      </c>
      <c r="F46" s="600">
        <v>101</v>
      </c>
      <c r="G46" s="752">
        <f t="shared" si="53"/>
        <v>431</v>
      </c>
      <c r="H46" s="600">
        <v>2</v>
      </c>
      <c r="I46" s="600">
        <v>0</v>
      </c>
      <c r="J46" s="752">
        <f t="shared" si="54"/>
        <v>2</v>
      </c>
      <c r="K46" s="600">
        <v>0</v>
      </c>
      <c r="L46" s="600">
        <v>0</v>
      </c>
      <c r="M46" s="752">
        <f t="shared" si="55"/>
        <v>0</v>
      </c>
      <c r="N46" s="736"/>
      <c r="O46" s="736"/>
      <c r="P46" s="752">
        <f t="shared" si="56"/>
        <v>0</v>
      </c>
      <c r="Q46" s="600"/>
      <c r="R46" s="600"/>
      <c r="S46" s="736">
        <f t="shared" si="57"/>
        <v>0</v>
      </c>
      <c r="T46" s="600"/>
      <c r="U46" s="600"/>
      <c r="V46" s="752">
        <f t="shared" si="44"/>
        <v>0</v>
      </c>
      <c r="W46" s="736">
        <f t="shared" si="45"/>
        <v>359</v>
      </c>
      <c r="X46" s="736">
        <f t="shared" si="46"/>
        <v>111</v>
      </c>
      <c r="Y46" s="736">
        <f t="shared" si="47"/>
        <v>470</v>
      </c>
      <c r="AA46" s="720" t="s">
        <v>365</v>
      </c>
      <c r="AB46" s="600">
        <v>132</v>
      </c>
      <c r="AC46" s="600">
        <v>56</v>
      </c>
      <c r="AD46" s="752">
        <f t="shared" si="58"/>
        <v>188</v>
      </c>
      <c r="AE46" s="600">
        <v>222</v>
      </c>
      <c r="AF46" s="600">
        <v>79</v>
      </c>
      <c r="AG46" s="752">
        <f t="shared" si="59"/>
        <v>301</v>
      </c>
      <c r="AH46" s="600">
        <v>2</v>
      </c>
      <c r="AI46" s="600">
        <v>3</v>
      </c>
      <c r="AJ46" s="752">
        <f t="shared" si="60"/>
        <v>5</v>
      </c>
      <c r="AK46" s="600">
        <v>0</v>
      </c>
      <c r="AL46" s="600">
        <v>0</v>
      </c>
      <c r="AM46" s="752">
        <f t="shared" si="61"/>
        <v>0</v>
      </c>
      <c r="AN46" s="736"/>
      <c r="AO46" s="736"/>
      <c r="AP46" s="752">
        <f t="shared" si="62"/>
        <v>0</v>
      </c>
      <c r="AQ46" s="600"/>
      <c r="AR46" s="600"/>
      <c r="AS46" s="736">
        <f t="shared" si="63"/>
        <v>0</v>
      </c>
      <c r="AT46" s="600"/>
      <c r="AU46" s="600"/>
      <c r="AV46" s="752">
        <f t="shared" si="48"/>
        <v>0</v>
      </c>
      <c r="AW46" s="736">
        <f t="shared" si="49"/>
        <v>356</v>
      </c>
      <c r="AX46" s="736">
        <f t="shared" si="50"/>
        <v>138</v>
      </c>
      <c r="AY46" s="736">
        <f t="shared" si="51"/>
        <v>494</v>
      </c>
    </row>
    <row r="47" spans="1:51" ht="15.75">
      <c r="A47" s="720" t="s">
        <v>366</v>
      </c>
      <c r="B47" s="600">
        <v>51</v>
      </c>
      <c r="C47" s="600">
        <v>21</v>
      </c>
      <c r="D47" s="752">
        <f t="shared" si="52"/>
        <v>72</v>
      </c>
      <c r="E47" s="600">
        <v>464</v>
      </c>
      <c r="F47" s="600">
        <v>178</v>
      </c>
      <c r="G47" s="752">
        <f t="shared" si="53"/>
        <v>642</v>
      </c>
      <c r="H47" s="600">
        <v>5</v>
      </c>
      <c r="I47" s="600">
        <v>2</v>
      </c>
      <c r="J47" s="752">
        <f t="shared" si="54"/>
        <v>7</v>
      </c>
      <c r="K47" s="600">
        <v>1</v>
      </c>
      <c r="L47" s="600">
        <v>0</v>
      </c>
      <c r="M47" s="752">
        <f t="shared" si="55"/>
        <v>1</v>
      </c>
      <c r="N47" s="736"/>
      <c r="O47" s="736"/>
      <c r="P47" s="752">
        <f t="shared" si="56"/>
        <v>0</v>
      </c>
      <c r="Q47" s="600"/>
      <c r="R47" s="600"/>
      <c r="S47" s="736">
        <f t="shared" si="57"/>
        <v>0</v>
      </c>
      <c r="T47" s="600"/>
      <c r="U47" s="600"/>
      <c r="V47" s="752">
        <f t="shared" si="44"/>
        <v>0</v>
      </c>
      <c r="W47" s="736">
        <f t="shared" si="45"/>
        <v>521</v>
      </c>
      <c r="X47" s="736">
        <f t="shared" si="46"/>
        <v>201</v>
      </c>
      <c r="Y47" s="736">
        <f t="shared" si="47"/>
        <v>722</v>
      </c>
      <c r="AA47" s="720" t="s">
        <v>366</v>
      </c>
      <c r="AB47" s="600">
        <v>197</v>
      </c>
      <c r="AC47" s="600">
        <v>95</v>
      </c>
      <c r="AD47" s="752">
        <f t="shared" si="58"/>
        <v>292</v>
      </c>
      <c r="AE47" s="600">
        <v>348</v>
      </c>
      <c r="AF47" s="600">
        <v>154</v>
      </c>
      <c r="AG47" s="752">
        <f t="shared" si="59"/>
        <v>502</v>
      </c>
      <c r="AH47" s="600">
        <v>9</v>
      </c>
      <c r="AI47" s="600">
        <v>2</v>
      </c>
      <c r="AJ47" s="752">
        <f t="shared" si="60"/>
        <v>11</v>
      </c>
      <c r="AK47" s="600">
        <v>0</v>
      </c>
      <c r="AL47" s="600">
        <v>0</v>
      </c>
      <c r="AM47" s="752">
        <f t="shared" si="61"/>
        <v>0</v>
      </c>
      <c r="AN47" s="736"/>
      <c r="AO47" s="736"/>
      <c r="AP47" s="752">
        <f t="shared" si="62"/>
        <v>0</v>
      </c>
      <c r="AQ47" s="600"/>
      <c r="AR47" s="600"/>
      <c r="AS47" s="736">
        <f t="shared" si="63"/>
        <v>0</v>
      </c>
      <c r="AT47" s="600"/>
      <c r="AU47" s="600"/>
      <c r="AV47" s="752">
        <f t="shared" si="48"/>
        <v>0</v>
      </c>
      <c r="AW47" s="736">
        <f t="shared" si="49"/>
        <v>554</v>
      </c>
      <c r="AX47" s="736">
        <f t="shared" si="50"/>
        <v>251</v>
      </c>
      <c r="AY47" s="736">
        <f t="shared" si="51"/>
        <v>805</v>
      </c>
    </row>
    <row r="48" spans="1:51" ht="15.75">
      <c r="A48" s="720" t="s">
        <v>367</v>
      </c>
      <c r="B48" s="600">
        <v>58</v>
      </c>
      <c r="C48" s="600">
        <v>35</v>
      </c>
      <c r="D48" s="752">
        <f t="shared" si="52"/>
        <v>93</v>
      </c>
      <c r="E48" s="600">
        <v>591</v>
      </c>
      <c r="F48" s="600">
        <v>358</v>
      </c>
      <c r="G48" s="752">
        <f t="shared" si="53"/>
        <v>949</v>
      </c>
      <c r="H48" s="600">
        <v>9</v>
      </c>
      <c r="I48" s="600">
        <v>2</v>
      </c>
      <c r="J48" s="752">
        <f t="shared" si="54"/>
        <v>11</v>
      </c>
      <c r="K48" s="600">
        <v>0</v>
      </c>
      <c r="L48" s="600">
        <v>0</v>
      </c>
      <c r="M48" s="752">
        <f t="shared" si="55"/>
        <v>0</v>
      </c>
      <c r="N48" s="736"/>
      <c r="O48" s="736"/>
      <c r="P48" s="752">
        <f t="shared" si="56"/>
        <v>0</v>
      </c>
      <c r="Q48" s="600"/>
      <c r="R48" s="600"/>
      <c r="S48" s="736">
        <f t="shared" si="57"/>
        <v>0</v>
      </c>
      <c r="T48" s="600"/>
      <c r="U48" s="600"/>
      <c r="V48" s="752">
        <f t="shared" si="44"/>
        <v>0</v>
      </c>
      <c r="W48" s="736">
        <f t="shared" si="45"/>
        <v>658</v>
      </c>
      <c r="X48" s="736">
        <f t="shared" si="46"/>
        <v>395</v>
      </c>
      <c r="Y48" s="736">
        <f t="shared" si="47"/>
        <v>1053</v>
      </c>
      <c r="AA48" s="720" t="s">
        <v>367</v>
      </c>
      <c r="AB48" s="600">
        <v>307</v>
      </c>
      <c r="AC48" s="600">
        <v>186</v>
      </c>
      <c r="AD48" s="752">
        <f t="shared" si="58"/>
        <v>493</v>
      </c>
      <c r="AE48" s="600">
        <v>402</v>
      </c>
      <c r="AF48" s="600">
        <v>242</v>
      </c>
      <c r="AG48" s="752">
        <f t="shared" si="59"/>
        <v>644</v>
      </c>
      <c r="AH48" s="600">
        <v>2</v>
      </c>
      <c r="AI48" s="600">
        <v>0</v>
      </c>
      <c r="AJ48" s="752">
        <f t="shared" si="60"/>
        <v>2</v>
      </c>
      <c r="AK48" s="600">
        <v>0</v>
      </c>
      <c r="AL48" s="600">
        <v>0</v>
      </c>
      <c r="AM48" s="752">
        <f t="shared" si="61"/>
        <v>0</v>
      </c>
      <c r="AN48" s="736"/>
      <c r="AO48" s="736"/>
      <c r="AP48" s="752">
        <f t="shared" si="62"/>
        <v>0</v>
      </c>
      <c r="AQ48" s="600"/>
      <c r="AR48" s="600"/>
      <c r="AS48" s="736">
        <f t="shared" si="63"/>
        <v>0</v>
      </c>
      <c r="AT48" s="600"/>
      <c r="AU48" s="600"/>
      <c r="AV48" s="752">
        <f t="shared" si="48"/>
        <v>0</v>
      </c>
      <c r="AW48" s="736">
        <f t="shared" si="49"/>
        <v>711</v>
      </c>
      <c r="AX48" s="736">
        <f t="shared" si="50"/>
        <v>428</v>
      </c>
      <c r="AY48" s="736">
        <f t="shared" si="51"/>
        <v>1139</v>
      </c>
    </row>
    <row r="49" spans="1:51" ht="15.75">
      <c r="A49" s="720" t="s">
        <v>368</v>
      </c>
      <c r="B49" s="600">
        <v>35</v>
      </c>
      <c r="C49" s="600">
        <v>21</v>
      </c>
      <c r="D49" s="752">
        <f t="shared" si="52"/>
        <v>56</v>
      </c>
      <c r="E49" s="600">
        <v>397</v>
      </c>
      <c r="F49" s="600">
        <v>311</v>
      </c>
      <c r="G49" s="752">
        <f t="shared" si="53"/>
        <v>708</v>
      </c>
      <c r="H49" s="600">
        <v>4</v>
      </c>
      <c r="I49" s="600">
        <v>4</v>
      </c>
      <c r="J49" s="752">
        <f t="shared" si="54"/>
        <v>8</v>
      </c>
      <c r="K49" s="600">
        <v>0</v>
      </c>
      <c r="L49" s="600">
        <v>0</v>
      </c>
      <c r="M49" s="752">
        <f t="shared" si="55"/>
        <v>0</v>
      </c>
      <c r="N49" s="736"/>
      <c r="O49" s="736"/>
      <c r="P49" s="752">
        <f t="shared" si="56"/>
        <v>0</v>
      </c>
      <c r="Q49" s="600"/>
      <c r="R49" s="600"/>
      <c r="S49" s="736">
        <f t="shared" si="57"/>
        <v>0</v>
      </c>
      <c r="T49" s="600"/>
      <c r="U49" s="600"/>
      <c r="V49" s="752">
        <f t="shared" si="44"/>
        <v>0</v>
      </c>
      <c r="W49" s="736">
        <f t="shared" si="45"/>
        <v>436</v>
      </c>
      <c r="X49" s="736">
        <f t="shared" si="46"/>
        <v>336</v>
      </c>
      <c r="Y49" s="736">
        <f t="shared" si="47"/>
        <v>772</v>
      </c>
      <c r="AA49" s="720" t="s">
        <v>368</v>
      </c>
      <c r="AB49" s="600">
        <v>163</v>
      </c>
      <c r="AC49" s="600">
        <v>99</v>
      </c>
      <c r="AD49" s="752">
        <f t="shared" si="58"/>
        <v>262</v>
      </c>
      <c r="AE49" s="600">
        <v>253</v>
      </c>
      <c r="AF49" s="600">
        <v>161</v>
      </c>
      <c r="AG49" s="752">
        <f t="shared" si="59"/>
        <v>414</v>
      </c>
      <c r="AH49" s="600">
        <v>1</v>
      </c>
      <c r="AI49" s="600">
        <v>1</v>
      </c>
      <c r="AJ49" s="752">
        <f t="shared" si="60"/>
        <v>2</v>
      </c>
      <c r="AK49" s="600">
        <v>1</v>
      </c>
      <c r="AL49" s="600">
        <v>0</v>
      </c>
      <c r="AM49" s="752">
        <f t="shared" si="61"/>
        <v>1</v>
      </c>
      <c r="AN49" s="736"/>
      <c r="AO49" s="736"/>
      <c r="AP49" s="752">
        <f t="shared" si="62"/>
        <v>0</v>
      </c>
      <c r="AQ49" s="600"/>
      <c r="AR49" s="600"/>
      <c r="AS49" s="736">
        <f t="shared" si="63"/>
        <v>0</v>
      </c>
      <c r="AT49" s="600"/>
      <c r="AU49" s="600"/>
      <c r="AV49" s="752">
        <f t="shared" si="48"/>
        <v>0</v>
      </c>
      <c r="AW49" s="736">
        <f t="shared" si="49"/>
        <v>418</v>
      </c>
      <c r="AX49" s="736">
        <f t="shared" si="50"/>
        <v>261</v>
      </c>
      <c r="AY49" s="736">
        <f t="shared" si="51"/>
        <v>679</v>
      </c>
    </row>
    <row r="50" spans="1:51" ht="15.75">
      <c r="A50" s="718" t="s">
        <v>472</v>
      </c>
      <c r="B50" s="600">
        <v>106</v>
      </c>
      <c r="C50" s="600">
        <v>59</v>
      </c>
      <c r="D50" s="752">
        <f t="shared" si="52"/>
        <v>165</v>
      </c>
      <c r="E50" s="600">
        <v>1785</v>
      </c>
      <c r="F50" s="600">
        <v>1520</v>
      </c>
      <c r="G50" s="752">
        <f t="shared" si="53"/>
        <v>3305</v>
      </c>
      <c r="H50" s="600">
        <v>6</v>
      </c>
      <c r="I50" s="600">
        <v>8</v>
      </c>
      <c r="J50" s="752">
        <f t="shared" si="54"/>
        <v>14</v>
      </c>
      <c r="K50" s="600">
        <v>0</v>
      </c>
      <c r="L50" s="600">
        <v>0</v>
      </c>
      <c r="M50" s="752">
        <f t="shared" si="55"/>
        <v>0</v>
      </c>
      <c r="N50" s="736"/>
      <c r="O50" s="736"/>
      <c r="P50" s="752">
        <f t="shared" si="56"/>
        <v>0</v>
      </c>
      <c r="Q50" s="600"/>
      <c r="R50" s="600"/>
      <c r="S50" s="736">
        <f t="shared" si="57"/>
        <v>0</v>
      </c>
      <c r="T50" s="600"/>
      <c r="U50" s="600"/>
      <c r="V50" s="752">
        <f t="shared" si="44"/>
        <v>0</v>
      </c>
      <c r="W50" s="736">
        <f t="shared" si="45"/>
        <v>1897</v>
      </c>
      <c r="X50" s="736">
        <f t="shared" si="46"/>
        <v>1587</v>
      </c>
      <c r="Y50" s="736">
        <f t="shared" si="47"/>
        <v>3484</v>
      </c>
      <c r="AA50" s="718" t="s">
        <v>472</v>
      </c>
      <c r="AB50" s="600">
        <v>449</v>
      </c>
      <c r="AC50" s="600">
        <v>407</v>
      </c>
      <c r="AD50" s="752">
        <f t="shared" si="58"/>
        <v>856</v>
      </c>
      <c r="AE50" s="600">
        <v>758</v>
      </c>
      <c r="AF50" s="600">
        <v>549</v>
      </c>
      <c r="AG50" s="752">
        <f t="shared" si="59"/>
        <v>1307</v>
      </c>
      <c r="AH50" s="600">
        <v>9</v>
      </c>
      <c r="AI50" s="600">
        <v>1</v>
      </c>
      <c r="AJ50" s="752">
        <f t="shared" si="60"/>
        <v>10</v>
      </c>
      <c r="AK50" s="600">
        <v>0</v>
      </c>
      <c r="AL50" s="600">
        <v>2</v>
      </c>
      <c r="AM50" s="752">
        <f t="shared" si="61"/>
        <v>2</v>
      </c>
      <c r="AN50" s="736"/>
      <c r="AO50" s="736"/>
      <c r="AP50" s="752">
        <f t="shared" si="62"/>
        <v>0</v>
      </c>
      <c r="AQ50" s="600"/>
      <c r="AR50" s="600"/>
      <c r="AS50" s="736">
        <f t="shared" si="63"/>
        <v>0</v>
      </c>
      <c r="AT50" s="600"/>
      <c r="AU50" s="600"/>
      <c r="AV50" s="752">
        <f t="shared" si="48"/>
        <v>0</v>
      </c>
      <c r="AW50" s="736">
        <f t="shared" si="49"/>
        <v>1216</v>
      </c>
      <c r="AX50" s="736">
        <f t="shared" si="50"/>
        <v>959</v>
      </c>
      <c r="AY50" s="736">
        <f t="shared" si="51"/>
        <v>2175</v>
      </c>
    </row>
    <row r="51" spans="1:51" ht="15.75">
      <c r="A51" s="718" t="s">
        <v>614</v>
      </c>
      <c r="B51" s="752">
        <v>16</v>
      </c>
      <c r="C51" s="752">
        <v>0</v>
      </c>
      <c r="D51" s="752">
        <f t="shared" si="52"/>
        <v>16</v>
      </c>
      <c r="E51" s="752">
        <v>143</v>
      </c>
      <c r="F51" s="752">
        <v>38</v>
      </c>
      <c r="G51" s="752">
        <f t="shared" si="53"/>
        <v>181</v>
      </c>
      <c r="H51" s="752">
        <v>0</v>
      </c>
      <c r="I51" s="752">
        <v>0</v>
      </c>
      <c r="J51" s="752">
        <f t="shared" si="54"/>
        <v>0</v>
      </c>
      <c r="K51" s="752">
        <v>0</v>
      </c>
      <c r="L51" s="752">
        <v>0</v>
      </c>
      <c r="M51" s="752">
        <f t="shared" si="55"/>
        <v>0</v>
      </c>
      <c r="N51" s="736"/>
      <c r="O51" s="736"/>
      <c r="P51" s="752">
        <f t="shared" si="56"/>
        <v>0</v>
      </c>
      <c r="Q51" s="736"/>
      <c r="R51" s="736"/>
      <c r="S51" s="736">
        <f t="shared" si="57"/>
        <v>0</v>
      </c>
      <c r="T51" s="736"/>
      <c r="U51" s="736"/>
      <c r="V51" s="752">
        <f t="shared" si="44"/>
        <v>0</v>
      </c>
      <c r="W51" s="736">
        <f t="shared" si="45"/>
        <v>159</v>
      </c>
      <c r="X51" s="736">
        <f t="shared" si="46"/>
        <v>38</v>
      </c>
      <c r="Y51" s="736">
        <f t="shared" si="47"/>
        <v>197</v>
      </c>
      <c r="AA51" s="718" t="s">
        <v>614</v>
      </c>
      <c r="AB51" s="752">
        <v>38</v>
      </c>
      <c r="AC51" s="752">
        <v>13</v>
      </c>
      <c r="AD51" s="752">
        <f t="shared" si="58"/>
        <v>51</v>
      </c>
      <c r="AE51" s="752">
        <v>94</v>
      </c>
      <c r="AF51" s="752">
        <v>33</v>
      </c>
      <c r="AG51" s="752">
        <f t="shared" si="59"/>
        <v>127</v>
      </c>
      <c r="AH51" s="752">
        <v>3</v>
      </c>
      <c r="AI51" s="752">
        <v>0</v>
      </c>
      <c r="AJ51" s="752">
        <f t="shared" si="60"/>
        <v>3</v>
      </c>
      <c r="AK51" s="752">
        <v>0</v>
      </c>
      <c r="AL51" s="752">
        <v>0</v>
      </c>
      <c r="AM51" s="752">
        <f t="shared" si="61"/>
        <v>0</v>
      </c>
      <c r="AN51" s="736"/>
      <c r="AO51" s="736"/>
      <c r="AP51" s="752">
        <f t="shared" si="62"/>
        <v>0</v>
      </c>
      <c r="AQ51" s="736"/>
      <c r="AR51" s="736"/>
      <c r="AS51" s="736">
        <f t="shared" si="63"/>
        <v>0</v>
      </c>
      <c r="AT51" s="752"/>
      <c r="AU51" s="752"/>
      <c r="AV51" s="752">
        <f t="shared" si="48"/>
        <v>0</v>
      </c>
      <c r="AW51" s="736">
        <f t="shared" si="49"/>
        <v>135</v>
      </c>
      <c r="AX51" s="736">
        <f t="shared" si="50"/>
        <v>46</v>
      </c>
      <c r="AY51" s="736">
        <f t="shared" si="51"/>
        <v>181</v>
      </c>
    </row>
    <row r="52" spans="1:51" ht="15.75">
      <c r="A52" s="721" t="s">
        <v>6</v>
      </c>
      <c r="B52" s="722">
        <f t="shared" ref="B52:Y52" si="64">SUM(B41:B51)</f>
        <v>324</v>
      </c>
      <c r="C52" s="722">
        <f t="shared" si="64"/>
        <v>164</v>
      </c>
      <c r="D52" s="722">
        <f t="shared" si="64"/>
        <v>488</v>
      </c>
      <c r="E52" s="722">
        <f t="shared" si="64"/>
        <v>4048</v>
      </c>
      <c r="F52" s="722">
        <f t="shared" si="64"/>
        <v>2620</v>
      </c>
      <c r="G52" s="722">
        <f t="shared" si="64"/>
        <v>6668</v>
      </c>
      <c r="H52" s="722">
        <f t="shared" si="64"/>
        <v>26</v>
      </c>
      <c r="I52" s="722">
        <f t="shared" si="64"/>
        <v>16</v>
      </c>
      <c r="J52" s="722">
        <f t="shared" si="64"/>
        <v>42</v>
      </c>
      <c r="K52" s="722">
        <f t="shared" si="64"/>
        <v>2</v>
      </c>
      <c r="L52" s="722">
        <f t="shared" si="64"/>
        <v>0</v>
      </c>
      <c r="M52" s="722">
        <f t="shared" si="64"/>
        <v>2</v>
      </c>
      <c r="N52" s="722">
        <f t="shared" si="64"/>
        <v>0</v>
      </c>
      <c r="O52" s="722">
        <f t="shared" si="64"/>
        <v>0</v>
      </c>
      <c r="P52" s="722">
        <f t="shared" si="64"/>
        <v>0</v>
      </c>
      <c r="Q52" s="722">
        <f t="shared" si="64"/>
        <v>0</v>
      </c>
      <c r="R52" s="722">
        <f t="shared" si="64"/>
        <v>0</v>
      </c>
      <c r="S52" s="722">
        <f t="shared" si="64"/>
        <v>0</v>
      </c>
      <c r="T52" s="722">
        <f t="shared" si="64"/>
        <v>0</v>
      </c>
      <c r="U52" s="722">
        <f t="shared" si="64"/>
        <v>0</v>
      </c>
      <c r="V52" s="722">
        <f t="shared" si="64"/>
        <v>0</v>
      </c>
      <c r="W52" s="722">
        <f t="shared" si="64"/>
        <v>4400</v>
      </c>
      <c r="X52" s="722">
        <f t="shared" si="64"/>
        <v>2800</v>
      </c>
      <c r="Y52" s="722">
        <f t="shared" si="64"/>
        <v>7200</v>
      </c>
      <c r="AA52" s="721" t="s">
        <v>6</v>
      </c>
      <c r="AB52" s="722">
        <f t="shared" ref="AB52:AY52" si="65">SUM(AB41:AB51)</f>
        <v>1429</v>
      </c>
      <c r="AC52" s="722">
        <f t="shared" si="65"/>
        <v>901</v>
      </c>
      <c r="AD52" s="722">
        <f t="shared" si="65"/>
        <v>2330</v>
      </c>
      <c r="AE52" s="722">
        <f t="shared" si="65"/>
        <v>2310</v>
      </c>
      <c r="AF52" s="722">
        <f t="shared" si="65"/>
        <v>1307</v>
      </c>
      <c r="AG52" s="722">
        <f t="shared" si="65"/>
        <v>3617</v>
      </c>
      <c r="AH52" s="722">
        <f t="shared" si="65"/>
        <v>26</v>
      </c>
      <c r="AI52" s="722">
        <f t="shared" si="65"/>
        <v>10</v>
      </c>
      <c r="AJ52" s="722">
        <f t="shared" si="65"/>
        <v>36</v>
      </c>
      <c r="AK52" s="722">
        <f t="shared" si="65"/>
        <v>1</v>
      </c>
      <c r="AL52" s="722">
        <f t="shared" si="65"/>
        <v>3</v>
      </c>
      <c r="AM52" s="722">
        <f t="shared" si="65"/>
        <v>4</v>
      </c>
      <c r="AN52" s="722">
        <f t="shared" si="65"/>
        <v>0</v>
      </c>
      <c r="AO52" s="722">
        <f t="shared" si="65"/>
        <v>0</v>
      </c>
      <c r="AP52" s="722">
        <f t="shared" si="65"/>
        <v>0</v>
      </c>
      <c r="AQ52" s="722">
        <f t="shared" si="65"/>
        <v>0</v>
      </c>
      <c r="AR52" s="722">
        <f t="shared" si="65"/>
        <v>0</v>
      </c>
      <c r="AS52" s="722">
        <f t="shared" si="65"/>
        <v>0</v>
      </c>
      <c r="AT52" s="722">
        <f t="shared" si="65"/>
        <v>0</v>
      </c>
      <c r="AU52" s="722">
        <f t="shared" si="65"/>
        <v>0</v>
      </c>
      <c r="AV52" s="722">
        <f t="shared" si="65"/>
        <v>0</v>
      </c>
      <c r="AW52" s="722">
        <f t="shared" si="65"/>
        <v>3766</v>
      </c>
      <c r="AX52" s="722">
        <f t="shared" si="65"/>
        <v>2221</v>
      </c>
      <c r="AY52" s="722">
        <f t="shared" si="65"/>
        <v>5987</v>
      </c>
    </row>
    <row r="54" spans="1:51" ht="15.75">
      <c r="A54" s="776"/>
      <c r="B54" s="776"/>
      <c r="C54" s="776"/>
      <c r="D54" s="776"/>
      <c r="E54" s="776"/>
      <c r="F54" s="776"/>
      <c r="G54" s="776"/>
      <c r="H54" s="776"/>
      <c r="I54" s="776"/>
      <c r="J54" s="776"/>
      <c r="K54" s="776"/>
      <c r="L54" s="776"/>
      <c r="M54" s="776"/>
      <c r="N54" s="776"/>
      <c r="O54" s="776"/>
      <c r="P54" s="776"/>
      <c r="Q54" s="776"/>
      <c r="R54" s="776"/>
      <c r="S54" s="776"/>
      <c r="T54" s="776"/>
      <c r="U54" s="776"/>
      <c r="V54" s="776"/>
      <c r="W54" s="776"/>
      <c r="X54" s="776" t="s">
        <v>25</v>
      </c>
      <c r="Y54" s="776"/>
      <c r="AA54" s="776"/>
      <c r="AB54" s="776"/>
      <c r="AC54" s="776"/>
      <c r="AD54" s="776"/>
      <c r="AE54" s="776"/>
      <c r="AF54" s="776"/>
      <c r="AG54" s="776"/>
      <c r="AH54" s="776"/>
      <c r="AI54" s="776"/>
      <c r="AJ54" s="776"/>
      <c r="AK54" s="776"/>
      <c r="AL54" s="776"/>
      <c r="AM54" s="776"/>
      <c r="AN54" s="776"/>
      <c r="AO54" s="776"/>
      <c r="AP54" s="776"/>
      <c r="AQ54" s="776"/>
      <c r="AR54" s="776"/>
      <c r="AS54" s="776"/>
      <c r="AT54" s="776"/>
      <c r="AU54" s="776"/>
      <c r="AV54" s="776"/>
      <c r="AW54" s="776"/>
      <c r="AX54" s="776" t="s">
        <v>25</v>
      </c>
      <c r="AY54" s="776"/>
    </row>
    <row r="55" spans="1:51" ht="15" customHeight="1">
      <c r="A55" s="1564" t="s">
        <v>361</v>
      </c>
      <c r="B55" s="1568" t="s">
        <v>3</v>
      </c>
      <c r="C55" s="1568"/>
      <c r="D55" s="1568"/>
      <c r="E55" s="1568" t="s">
        <v>4</v>
      </c>
      <c r="F55" s="1568"/>
      <c r="G55" s="1568"/>
      <c r="H55" s="1568" t="s">
        <v>5</v>
      </c>
      <c r="I55" s="1568"/>
      <c r="J55" s="1568"/>
      <c r="K55" s="1568" t="s">
        <v>379</v>
      </c>
      <c r="L55" s="1568"/>
      <c r="M55" s="1568"/>
      <c r="N55" s="1568" t="s">
        <v>870</v>
      </c>
      <c r="O55" s="1568"/>
      <c r="P55" s="1568"/>
      <c r="Q55" s="1568" t="s">
        <v>871</v>
      </c>
      <c r="R55" s="1568"/>
      <c r="S55" s="1568"/>
      <c r="T55" s="1568" t="s">
        <v>351</v>
      </c>
      <c r="U55" s="1568"/>
      <c r="V55" s="1568"/>
      <c r="W55" s="1564" t="s">
        <v>6</v>
      </c>
      <c r="X55" s="1564"/>
      <c r="Y55" s="1564"/>
      <c r="AA55" s="1564" t="s">
        <v>361</v>
      </c>
      <c r="AB55" s="1568" t="s">
        <v>3</v>
      </c>
      <c r="AC55" s="1568"/>
      <c r="AD55" s="1568"/>
      <c r="AE55" s="1568" t="s">
        <v>4</v>
      </c>
      <c r="AF55" s="1568"/>
      <c r="AG55" s="1568"/>
      <c r="AH55" s="1568" t="s">
        <v>5</v>
      </c>
      <c r="AI55" s="1568"/>
      <c r="AJ55" s="1568"/>
      <c r="AK55" s="1568" t="s">
        <v>379</v>
      </c>
      <c r="AL55" s="1568"/>
      <c r="AM55" s="1568"/>
      <c r="AN55" s="1568" t="s">
        <v>870</v>
      </c>
      <c r="AO55" s="1568"/>
      <c r="AP55" s="1568"/>
      <c r="AQ55" s="1568" t="s">
        <v>871</v>
      </c>
      <c r="AR55" s="1568"/>
      <c r="AS55" s="1568"/>
      <c r="AT55" s="1568" t="s">
        <v>351</v>
      </c>
      <c r="AU55" s="1568"/>
      <c r="AV55" s="1568"/>
      <c r="AW55" s="1564" t="s">
        <v>6</v>
      </c>
      <c r="AX55" s="1564"/>
      <c r="AY55" s="1564"/>
    </row>
    <row r="56" spans="1:51">
      <c r="A56" s="1564"/>
      <c r="B56" s="243" t="s">
        <v>240</v>
      </c>
      <c r="C56" s="243" t="s">
        <v>241</v>
      </c>
      <c r="D56" s="243" t="s">
        <v>234</v>
      </c>
      <c r="E56" s="243" t="s">
        <v>240</v>
      </c>
      <c r="F56" s="243" t="s">
        <v>241</v>
      </c>
      <c r="G56" s="243" t="s">
        <v>234</v>
      </c>
      <c r="H56" s="243" t="s">
        <v>240</v>
      </c>
      <c r="I56" s="243" t="s">
        <v>241</v>
      </c>
      <c r="J56" s="243" t="s">
        <v>234</v>
      </c>
      <c r="K56" s="243" t="s">
        <v>240</v>
      </c>
      <c r="L56" s="243" t="s">
        <v>241</v>
      </c>
      <c r="M56" s="243" t="s">
        <v>234</v>
      </c>
      <c r="N56" s="243" t="s">
        <v>240</v>
      </c>
      <c r="O56" s="243" t="s">
        <v>241</v>
      </c>
      <c r="P56" s="243" t="s">
        <v>234</v>
      </c>
      <c r="Q56" s="243" t="s">
        <v>240</v>
      </c>
      <c r="R56" s="243" t="s">
        <v>241</v>
      </c>
      <c r="S56" s="243" t="s">
        <v>234</v>
      </c>
      <c r="T56" s="243" t="s">
        <v>240</v>
      </c>
      <c r="U56" s="243" t="s">
        <v>241</v>
      </c>
      <c r="V56" s="243" t="s">
        <v>234</v>
      </c>
      <c r="W56" s="243" t="s">
        <v>240</v>
      </c>
      <c r="X56" s="243" t="s">
        <v>241</v>
      </c>
      <c r="Y56" s="243" t="s">
        <v>234</v>
      </c>
      <c r="AA56" s="1564"/>
      <c r="AB56" s="243" t="s">
        <v>240</v>
      </c>
      <c r="AC56" s="243" t="s">
        <v>241</v>
      </c>
      <c r="AD56" s="243" t="s">
        <v>234</v>
      </c>
      <c r="AE56" s="243" t="s">
        <v>240</v>
      </c>
      <c r="AF56" s="243" t="s">
        <v>241</v>
      </c>
      <c r="AG56" s="243" t="s">
        <v>234</v>
      </c>
      <c r="AH56" s="243" t="s">
        <v>240</v>
      </c>
      <c r="AI56" s="243" t="s">
        <v>241</v>
      </c>
      <c r="AJ56" s="243" t="s">
        <v>234</v>
      </c>
      <c r="AK56" s="243" t="s">
        <v>240</v>
      </c>
      <c r="AL56" s="243" t="s">
        <v>241</v>
      </c>
      <c r="AM56" s="243" t="s">
        <v>234</v>
      </c>
      <c r="AN56" s="243" t="s">
        <v>240</v>
      </c>
      <c r="AO56" s="243" t="s">
        <v>241</v>
      </c>
      <c r="AP56" s="243" t="s">
        <v>234</v>
      </c>
      <c r="AQ56" s="243" t="s">
        <v>240</v>
      </c>
      <c r="AR56" s="243" t="s">
        <v>241</v>
      </c>
      <c r="AS56" s="243" t="s">
        <v>234</v>
      </c>
      <c r="AT56" s="243" t="s">
        <v>240</v>
      </c>
      <c r="AU56" s="243" t="s">
        <v>241</v>
      </c>
      <c r="AV56" s="243" t="s">
        <v>234</v>
      </c>
      <c r="AW56" s="243" t="s">
        <v>240</v>
      </c>
      <c r="AX56" s="243" t="s">
        <v>241</v>
      </c>
      <c r="AY56" s="243" t="s">
        <v>234</v>
      </c>
    </row>
    <row r="57" spans="1:51">
      <c r="A57" s="735">
        <v>1</v>
      </c>
      <c r="B57" s="243">
        <v>2</v>
      </c>
      <c r="C57" s="243">
        <v>3</v>
      </c>
      <c r="D57" s="243">
        <v>4</v>
      </c>
      <c r="E57" s="243">
        <v>5</v>
      </c>
      <c r="F57" s="243">
        <v>6</v>
      </c>
      <c r="G57" s="243">
        <v>7</v>
      </c>
      <c r="H57" s="243">
        <v>8</v>
      </c>
      <c r="I57" s="243">
        <v>9</v>
      </c>
      <c r="J57" s="243">
        <v>10</v>
      </c>
      <c r="K57" s="243">
        <v>11</v>
      </c>
      <c r="L57" s="243">
        <v>12</v>
      </c>
      <c r="M57" s="243">
        <v>13</v>
      </c>
      <c r="N57" s="243">
        <v>14</v>
      </c>
      <c r="O57" s="243">
        <v>15</v>
      </c>
      <c r="P57" s="243">
        <v>16</v>
      </c>
      <c r="Q57" s="243">
        <v>17</v>
      </c>
      <c r="R57" s="243">
        <v>18</v>
      </c>
      <c r="S57" s="243">
        <v>19</v>
      </c>
      <c r="T57" s="243">
        <v>20</v>
      </c>
      <c r="U57" s="243">
        <v>21</v>
      </c>
      <c r="V57" s="243">
        <v>22</v>
      </c>
      <c r="W57" s="243">
        <v>23</v>
      </c>
      <c r="X57" s="243">
        <v>24</v>
      </c>
      <c r="Y57" s="243">
        <v>25</v>
      </c>
      <c r="AA57" s="735">
        <v>1</v>
      </c>
      <c r="AB57" s="243">
        <v>2</v>
      </c>
      <c r="AC57" s="243">
        <v>3</v>
      </c>
      <c r="AD57" s="243">
        <v>4</v>
      </c>
      <c r="AE57" s="243">
        <v>5</v>
      </c>
      <c r="AF57" s="243">
        <v>6</v>
      </c>
      <c r="AG57" s="243">
        <v>7</v>
      </c>
      <c r="AH57" s="243">
        <v>8</v>
      </c>
      <c r="AI57" s="243">
        <v>9</v>
      </c>
      <c r="AJ57" s="243">
        <v>10</v>
      </c>
      <c r="AK57" s="243">
        <v>11</v>
      </c>
      <c r="AL57" s="243">
        <v>12</v>
      </c>
      <c r="AM57" s="243">
        <v>13</v>
      </c>
      <c r="AN57" s="243">
        <v>14</v>
      </c>
      <c r="AO57" s="243">
        <v>15</v>
      </c>
      <c r="AP57" s="243">
        <v>16</v>
      </c>
      <c r="AQ57" s="243">
        <v>17</v>
      </c>
      <c r="AR57" s="243">
        <v>18</v>
      </c>
      <c r="AS57" s="243">
        <v>19</v>
      </c>
      <c r="AT57" s="243">
        <v>20</v>
      </c>
      <c r="AU57" s="243">
        <v>21</v>
      </c>
      <c r="AV57" s="243">
        <v>22</v>
      </c>
      <c r="AW57" s="243">
        <v>23</v>
      </c>
      <c r="AX57" s="243">
        <v>24</v>
      </c>
      <c r="AY57" s="243">
        <v>25</v>
      </c>
    </row>
    <row r="58" spans="1:51" ht="15.75">
      <c r="A58" s="718" t="s">
        <v>470</v>
      </c>
      <c r="B58" s="600">
        <v>0</v>
      </c>
      <c r="C58" s="600">
        <v>1</v>
      </c>
      <c r="D58" s="752">
        <f>SUM(B58:C58)</f>
        <v>1</v>
      </c>
      <c r="E58" s="600">
        <v>1</v>
      </c>
      <c r="F58" s="600">
        <v>3</v>
      </c>
      <c r="G58" s="752">
        <f>SUM(E58:F58)</f>
        <v>4</v>
      </c>
      <c r="H58" s="600"/>
      <c r="I58" s="600"/>
      <c r="J58" s="752">
        <f>SUM(H58:I58)</f>
        <v>0</v>
      </c>
      <c r="K58" s="600"/>
      <c r="L58" s="600"/>
      <c r="M58" s="752">
        <f>SUM(K58:L58)</f>
        <v>0</v>
      </c>
      <c r="N58" s="736"/>
      <c r="O58" s="736"/>
      <c r="P58" s="752">
        <f>SUM(N58:O58)</f>
        <v>0</v>
      </c>
      <c r="Q58" s="600"/>
      <c r="R58" s="600"/>
      <c r="S58" s="736">
        <f>Q58+R58</f>
        <v>0</v>
      </c>
      <c r="T58" s="600"/>
      <c r="U58" s="600"/>
      <c r="V58" s="736">
        <f>T58+U58</f>
        <v>0</v>
      </c>
      <c r="W58" s="736">
        <f t="shared" ref="W58:W68" si="66">B58+E58+N58+K58+H58+Q58+T58</f>
        <v>1</v>
      </c>
      <c r="X58" s="736">
        <f t="shared" ref="X58:X68" si="67">C58+F58+O58+L58+I58+R58+U58</f>
        <v>4</v>
      </c>
      <c r="Y58" s="736">
        <f t="shared" ref="Y58:Y68" si="68">D58+G58+P58+M58+J58+S58+V58</f>
        <v>5</v>
      </c>
      <c r="AA58" s="718" t="s">
        <v>470</v>
      </c>
      <c r="AB58" s="592">
        <v>13</v>
      </c>
      <c r="AC58" s="592">
        <v>12</v>
      </c>
      <c r="AD58" s="752">
        <f>SUM(AB58:AC58)</f>
        <v>25</v>
      </c>
      <c r="AE58" s="592">
        <v>137</v>
      </c>
      <c r="AF58" s="592">
        <v>120</v>
      </c>
      <c r="AG58" s="752">
        <f>SUM(AE58:AF58)</f>
        <v>257</v>
      </c>
      <c r="AH58" s="600"/>
      <c r="AI58" s="600">
        <v>1</v>
      </c>
      <c r="AJ58" s="752">
        <f>SUM(AH58:AI58)</f>
        <v>1</v>
      </c>
      <c r="AK58" s="600"/>
      <c r="AL58" s="600"/>
      <c r="AM58" s="752">
        <f>SUM(AK58:AL58)</f>
        <v>0</v>
      </c>
      <c r="AN58" s="736"/>
      <c r="AO58" s="736"/>
      <c r="AP58" s="752">
        <f>SUM(AN58:AO58)</f>
        <v>0</v>
      </c>
      <c r="AQ58" s="600"/>
      <c r="AR58" s="600"/>
      <c r="AS58" s="736">
        <f>AQ58+AR58</f>
        <v>0</v>
      </c>
      <c r="AT58" s="600"/>
      <c r="AU58" s="600"/>
      <c r="AV58" s="736">
        <f>AT58+AU58</f>
        <v>0</v>
      </c>
      <c r="AW58" s="736">
        <f t="shared" ref="AW58:AW68" si="69">AB58+AE58+AH58+AK58+AT58+AN58+AQ58</f>
        <v>150</v>
      </c>
      <c r="AX58" s="736">
        <f t="shared" ref="AX58:AX68" si="70">AC58+AF58+AI58+AL58+AU58+AO58+AR58</f>
        <v>133</v>
      </c>
      <c r="AY58" s="736">
        <f t="shared" ref="AY58:AY68" si="71">AD58+AG58+AJ58+AM58+AV58+AP58+AS58</f>
        <v>283</v>
      </c>
    </row>
    <row r="59" spans="1:51" ht="15.75">
      <c r="A59" s="719" t="s">
        <v>471</v>
      </c>
      <c r="B59" s="600">
        <v>0</v>
      </c>
      <c r="C59" s="600">
        <v>0</v>
      </c>
      <c r="D59" s="752">
        <f t="shared" ref="D59:D68" si="72">SUM(B59:C59)</f>
        <v>0</v>
      </c>
      <c r="E59" s="600">
        <v>2</v>
      </c>
      <c r="F59" s="600">
        <v>2</v>
      </c>
      <c r="G59" s="752">
        <f t="shared" ref="G59:G68" si="73">SUM(E59:F59)</f>
        <v>4</v>
      </c>
      <c r="H59" s="600"/>
      <c r="I59" s="600"/>
      <c r="J59" s="752">
        <f t="shared" ref="J59:J68" si="74">SUM(H59:I59)</f>
        <v>0</v>
      </c>
      <c r="K59" s="600"/>
      <c r="L59" s="600"/>
      <c r="M59" s="752">
        <f t="shared" ref="M59:M68" si="75">SUM(K59:L59)</f>
        <v>0</v>
      </c>
      <c r="N59" s="736"/>
      <c r="O59" s="736"/>
      <c r="P59" s="752">
        <f t="shared" ref="P59:P68" si="76">SUM(N59:O59)</f>
        <v>0</v>
      </c>
      <c r="Q59" s="600"/>
      <c r="R59" s="600"/>
      <c r="S59" s="736">
        <f t="shared" ref="S59:S68" si="77">Q59+R59</f>
        <v>0</v>
      </c>
      <c r="T59" s="600"/>
      <c r="U59" s="600"/>
      <c r="V59" s="736">
        <f t="shared" ref="V59:V68" si="78">T59+U59</f>
        <v>0</v>
      </c>
      <c r="W59" s="736">
        <f t="shared" si="66"/>
        <v>2</v>
      </c>
      <c r="X59" s="736">
        <f t="shared" si="67"/>
        <v>2</v>
      </c>
      <c r="Y59" s="736">
        <f t="shared" si="68"/>
        <v>4</v>
      </c>
      <c r="AA59" s="719" t="s">
        <v>471</v>
      </c>
      <c r="AB59" s="592">
        <v>1</v>
      </c>
      <c r="AC59" s="592">
        <v>1</v>
      </c>
      <c r="AD59" s="752">
        <f t="shared" ref="AD59:AD68" si="79">SUM(AB59:AC59)</f>
        <v>2</v>
      </c>
      <c r="AE59" s="592">
        <v>13</v>
      </c>
      <c r="AF59" s="592">
        <v>25</v>
      </c>
      <c r="AG59" s="752">
        <f t="shared" ref="AG59:AG68" si="80">SUM(AE59:AF59)</f>
        <v>38</v>
      </c>
      <c r="AH59" s="600"/>
      <c r="AI59" s="600"/>
      <c r="AJ59" s="752">
        <f t="shared" ref="AJ59:AJ68" si="81">SUM(AH59:AI59)</f>
        <v>0</v>
      </c>
      <c r="AK59" s="600"/>
      <c r="AL59" s="600"/>
      <c r="AM59" s="752">
        <f t="shared" ref="AM59:AM68" si="82">SUM(AK59:AL59)</f>
        <v>0</v>
      </c>
      <c r="AN59" s="736"/>
      <c r="AO59" s="736"/>
      <c r="AP59" s="752">
        <f t="shared" ref="AP59:AP68" si="83">SUM(AN59:AO59)</f>
        <v>0</v>
      </c>
      <c r="AQ59" s="600"/>
      <c r="AR59" s="600"/>
      <c r="AS59" s="736">
        <f t="shared" ref="AS59:AS68" si="84">AQ59+AR59</f>
        <v>0</v>
      </c>
      <c r="AT59" s="600"/>
      <c r="AU59" s="600"/>
      <c r="AV59" s="736">
        <f t="shared" ref="AV59:AV68" si="85">AT59+AU59</f>
        <v>0</v>
      </c>
      <c r="AW59" s="736">
        <f t="shared" si="69"/>
        <v>14</v>
      </c>
      <c r="AX59" s="736">
        <f t="shared" si="70"/>
        <v>26</v>
      </c>
      <c r="AY59" s="736">
        <f t="shared" si="71"/>
        <v>40</v>
      </c>
    </row>
    <row r="60" spans="1:51" ht="15.75">
      <c r="A60" s="720" t="s">
        <v>362</v>
      </c>
      <c r="B60" s="600">
        <v>0</v>
      </c>
      <c r="C60" s="600">
        <v>0</v>
      </c>
      <c r="D60" s="752">
        <f t="shared" si="72"/>
        <v>0</v>
      </c>
      <c r="E60" s="600">
        <v>8</v>
      </c>
      <c r="F60" s="600">
        <v>5</v>
      </c>
      <c r="G60" s="752">
        <f t="shared" si="73"/>
        <v>13</v>
      </c>
      <c r="H60" s="600"/>
      <c r="I60" s="600"/>
      <c r="J60" s="752">
        <f t="shared" si="74"/>
        <v>0</v>
      </c>
      <c r="K60" s="600"/>
      <c r="L60" s="600"/>
      <c r="M60" s="752">
        <f t="shared" si="75"/>
        <v>0</v>
      </c>
      <c r="N60" s="736"/>
      <c r="O60" s="736"/>
      <c r="P60" s="752">
        <f t="shared" si="76"/>
        <v>0</v>
      </c>
      <c r="Q60" s="600"/>
      <c r="R60" s="600"/>
      <c r="S60" s="736">
        <f t="shared" si="77"/>
        <v>0</v>
      </c>
      <c r="T60" s="600"/>
      <c r="U60" s="600"/>
      <c r="V60" s="736">
        <f t="shared" si="78"/>
        <v>0</v>
      </c>
      <c r="W60" s="736">
        <f t="shared" si="66"/>
        <v>8</v>
      </c>
      <c r="X60" s="736">
        <f t="shared" si="67"/>
        <v>5</v>
      </c>
      <c r="Y60" s="736">
        <f t="shared" si="68"/>
        <v>13</v>
      </c>
      <c r="AA60" s="720" t="s">
        <v>362</v>
      </c>
      <c r="AB60" s="592">
        <v>1</v>
      </c>
      <c r="AC60" s="592">
        <v>6</v>
      </c>
      <c r="AD60" s="752">
        <f t="shared" si="79"/>
        <v>7</v>
      </c>
      <c r="AE60" s="592">
        <v>27</v>
      </c>
      <c r="AF60" s="592">
        <v>24</v>
      </c>
      <c r="AG60" s="752">
        <f t="shared" si="80"/>
        <v>51</v>
      </c>
      <c r="AH60" s="600"/>
      <c r="AI60" s="600"/>
      <c r="AJ60" s="752">
        <f t="shared" si="81"/>
        <v>0</v>
      </c>
      <c r="AK60" s="600"/>
      <c r="AL60" s="600"/>
      <c r="AM60" s="752">
        <f t="shared" si="82"/>
        <v>0</v>
      </c>
      <c r="AN60" s="736"/>
      <c r="AO60" s="736"/>
      <c r="AP60" s="752">
        <f t="shared" si="83"/>
        <v>0</v>
      </c>
      <c r="AQ60" s="600"/>
      <c r="AR60" s="600">
        <v>1</v>
      </c>
      <c r="AS60" s="736">
        <f t="shared" si="84"/>
        <v>1</v>
      </c>
      <c r="AT60" s="600"/>
      <c r="AU60" s="600"/>
      <c r="AV60" s="736">
        <f t="shared" si="85"/>
        <v>0</v>
      </c>
      <c r="AW60" s="736">
        <f t="shared" si="69"/>
        <v>28</v>
      </c>
      <c r="AX60" s="736">
        <f t="shared" si="70"/>
        <v>31</v>
      </c>
      <c r="AY60" s="736">
        <f t="shared" si="71"/>
        <v>59</v>
      </c>
    </row>
    <row r="61" spans="1:51" ht="15.75">
      <c r="A61" s="720" t="s">
        <v>363</v>
      </c>
      <c r="B61" s="600">
        <v>0</v>
      </c>
      <c r="C61" s="600">
        <v>0</v>
      </c>
      <c r="D61" s="752">
        <f t="shared" si="72"/>
        <v>0</v>
      </c>
      <c r="E61" s="600">
        <v>3</v>
      </c>
      <c r="F61" s="600">
        <v>0</v>
      </c>
      <c r="G61" s="752">
        <f t="shared" si="73"/>
        <v>3</v>
      </c>
      <c r="H61" s="600"/>
      <c r="I61" s="600"/>
      <c r="J61" s="752">
        <f t="shared" si="74"/>
        <v>0</v>
      </c>
      <c r="K61" s="600"/>
      <c r="L61" s="600"/>
      <c r="M61" s="752">
        <f t="shared" si="75"/>
        <v>0</v>
      </c>
      <c r="N61" s="736"/>
      <c r="O61" s="736"/>
      <c r="P61" s="752">
        <f t="shared" si="76"/>
        <v>0</v>
      </c>
      <c r="Q61" s="600"/>
      <c r="R61" s="600"/>
      <c r="S61" s="736">
        <f t="shared" si="77"/>
        <v>0</v>
      </c>
      <c r="T61" s="600"/>
      <c r="U61" s="600"/>
      <c r="V61" s="736">
        <f t="shared" si="78"/>
        <v>0</v>
      </c>
      <c r="W61" s="736">
        <f t="shared" si="66"/>
        <v>3</v>
      </c>
      <c r="X61" s="736">
        <f t="shared" si="67"/>
        <v>0</v>
      </c>
      <c r="Y61" s="736">
        <f t="shared" si="68"/>
        <v>3</v>
      </c>
      <c r="AA61" s="720" t="s">
        <v>363</v>
      </c>
      <c r="AB61" s="592">
        <v>1</v>
      </c>
      <c r="AC61" s="592">
        <v>0</v>
      </c>
      <c r="AD61" s="752">
        <f t="shared" si="79"/>
        <v>1</v>
      </c>
      <c r="AE61" s="592">
        <v>1</v>
      </c>
      <c r="AF61" s="592">
        <v>5</v>
      </c>
      <c r="AG61" s="752">
        <f t="shared" si="80"/>
        <v>6</v>
      </c>
      <c r="AH61" s="600"/>
      <c r="AI61" s="600"/>
      <c r="AJ61" s="752">
        <f t="shared" si="81"/>
        <v>0</v>
      </c>
      <c r="AK61" s="600"/>
      <c r="AL61" s="600"/>
      <c r="AM61" s="752">
        <f t="shared" si="82"/>
        <v>0</v>
      </c>
      <c r="AN61" s="736"/>
      <c r="AO61" s="736"/>
      <c r="AP61" s="752">
        <f t="shared" si="83"/>
        <v>0</v>
      </c>
      <c r="AQ61" s="600"/>
      <c r="AR61" s="600"/>
      <c r="AS61" s="736">
        <f t="shared" si="84"/>
        <v>0</v>
      </c>
      <c r="AT61" s="600"/>
      <c r="AU61" s="600"/>
      <c r="AV61" s="736">
        <f t="shared" si="85"/>
        <v>0</v>
      </c>
      <c r="AW61" s="736">
        <f t="shared" si="69"/>
        <v>2</v>
      </c>
      <c r="AX61" s="736">
        <f t="shared" si="70"/>
        <v>5</v>
      </c>
      <c r="AY61" s="736">
        <f t="shared" si="71"/>
        <v>7</v>
      </c>
    </row>
    <row r="62" spans="1:51" ht="15.75">
      <c r="A62" s="720" t="s">
        <v>364</v>
      </c>
      <c r="B62" s="600">
        <v>1</v>
      </c>
      <c r="C62" s="600">
        <v>3</v>
      </c>
      <c r="D62" s="752">
        <f t="shared" si="72"/>
        <v>4</v>
      </c>
      <c r="E62" s="600">
        <v>94</v>
      </c>
      <c r="F62" s="600">
        <v>12</v>
      </c>
      <c r="G62" s="752">
        <f t="shared" si="73"/>
        <v>106</v>
      </c>
      <c r="H62" s="600"/>
      <c r="I62" s="600"/>
      <c r="J62" s="752">
        <f t="shared" si="74"/>
        <v>0</v>
      </c>
      <c r="K62" s="600"/>
      <c r="L62" s="600">
        <v>1</v>
      </c>
      <c r="M62" s="752">
        <f t="shared" si="75"/>
        <v>1</v>
      </c>
      <c r="N62" s="736"/>
      <c r="O62" s="736"/>
      <c r="P62" s="752">
        <f t="shared" si="76"/>
        <v>0</v>
      </c>
      <c r="Q62" s="600"/>
      <c r="R62" s="600"/>
      <c r="S62" s="736">
        <f t="shared" si="77"/>
        <v>0</v>
      </c>
      <c r="T62" s="600"/>
      <c r="U62" s="600"/>
      <c r="V62" s="736">
        <f t="shared" si="78"/>
        <v>0</v>
      </c>
      <c r="W62" s="736">
        <f t="shared" si="66"/>
        <v>95</v>
      </c>
      <c r="X62" s="736">
        <f t="shared" si="67"/>
        <v>16</v>
      </c>
      <c r="Y62" s="736">
        <f t="shared" si="68"/>
        <v>111</v>
      </c>
      <c r="AA62" s="720" t="s">
        <v>364</v>
      </c>
      <c r="AB62" s="592">
        <v>32</v>
      </c>
      <c r="AC62" s="592">
        <v>8</v>
      </c>
      <c r="AD62" s="752">
        <f t="shared" si="79"/>
        <v>40</v>
      </c>
      <c r="AE62" s="592">
        <v>283</v>
      </c>
      <c r="AF62" s="592">
        <v>93</v>
      </c>
      <c r="AG62" s="752">
        <f t="shared" si="80"/>
        <v>376</v>
      </c>
      <c r="AH62" s="600">
        <v>1</v>
      </c>
      <c r="AI62" s="600"/>
      <c r="AJ62" s="752">
        <f t="shared" si="81"/>
        <v>1</v>
      </c>
      <c r="AK62" s="600">
        <v>1</v>
      </c>
      <c r="AL62" s="600"/>
      <c r="AM62" s="752">
        <f t="shared" si="82"/>
        <v>1</v>
      </c>
      <c r="AN62" s="736"/>
      <c r="AO62" s="736"/>
      <c r="AP62" s="752">
        <f t="shared" si="83"/>
        <v>0</v>
      </c>
      <c r="AQ62" s="600"/>
      <c r="AR62" s="600"/>
      <c r="AS62" s="736">
        <f t="shared" si="84"/>
        <v>0</v>
      </c>
      <c r="AT62" s="600"/>
      <c r="AU62" s="600"/>
      <c r="AV62" s="736">
        <f t="shared" si="85"/>
        <v>0</v>
      </c>
      <c r="AW62" s="736">
        <f t="shared" si="69"/>
        <v>317</v>
      </c>
      <c r="AX62" s="736">
        <f t="shared" si="70"/>
        <v>101</v>
      </c>
      <c r="AY62" s="736">
        <f t="shared" si="71"/>
        <v>418</v>
      </c>
    </row>
    <row r="63" spans="1:51" ht="15.75">
      <c r="A63" s="720" t="s">
        <v>365</v>
      </c>
      <c r="B63" s="600">
        <v>2</v>
      </c>
      <c r="C63" s="600">
        <v>0</v>
      </c>
      <c r="D63" s="752">
        <f t="shared" si="72"/>
        <v>2</v>
      </c>
      <c r="E63" s="600">
        <v>129</v>
      </c>
      <c r="F63" s="600">
        <v>34</v>
      </c>
      <c r="G63" s="752">
        <f t="shared" si="73"/>
        <v>163</v>
      </c>
      <c r="H63" s="600"/>
      <c r="I63" s="600"/>
      <c r="J63" s="752">
        <f t="shared" si="74"/>
        <v>0</v>
      </c>
      <c r="K63" s="600"/>
      <c r="L63" s="600"/>
      <c r="M63" s="752">
        <f t="shared" si="75"/>
        <v>0</v>
      </c>
      <c r="N63" s="736"/>
      <c r="O63" s="736"/>
      <c r="P63" s="752">
        <f t="shared" si="76"/>
        <v>0</v>
      </c>
      <c r="Q63" s="600"/>
      <c r="R63" s="600"/>
      <c r="S63" s="736">
        <f t="shared" si="77"/>
        <v>0</v>
      </c>
      <c r="T63" s="600"/>
      <c r="U63" s="600"/>
      <c r="V63" s="736">
        <f t="shared" si="78"/>
        <v>0</v>
      </c>
      <c r="W63" s="736">
        <f t="shared" si="66"/>
        <v>131</v>
      </c>
      <c r="X63" s="736">
        <f t="shared" si="67"/>
        <v>34</v>
      </c>
      <c r="Y63" s="736">
        <f t="shared" si="68"/>
        <v>165</v>
      </c>
      <c r="AA63" s="720" t="s">
        <v>365</v>
      </c>
      <c r="AB63" s="592">
        <v>37</v>
      </c>
      <c r="AC63" s="592">
        <v>19</v>
      </c>
      <c r="AD63" s="752">
        <f t="shared" si="79"/>
        <v>56</v>
      </c>
      <c r="AE63" s="592">
        <v>328</v>
      </c>
      <c r="AF63" s="592">
        <v>134</v>
      </c>
      <c r="AG63" s="752">
        <f t="shared" si="80"/>
        <v>462</v>
      </c>
      <c r="AH63" s="600">
        <v>0</v>
      </c>
      <c r="AI63" s="600"/>
      <c r="AJ63" s="752">
        <f t="shared" si="81"/>
        <v>0</v>
      </c>
      <c r="AK63" s="600"/>
      <c r="AL63" s="600"/>
      <c r="AM63" s="752">
        <f t="shared" si="82"/>
        <v>0</v>
      </c>
      <c r="AN63" s="736"/>
      <c r="AO63" s="736"/>
      <c r="AP63" s="752">
        <f t="shared" si="83"/>
        <v>0</v>
      </c>
      <c r="AQ63" s="600"/>
      <c r="AR63" s="600"/>
      <c r="AS63" s="736">
        <f t="shared" si="84"/>
        <v>0</v>
      </c>
      <c r="AT63" s="600"/>
      <c r="AU63" s="600"/>
      <c r="AV63" s="736">
        <f t="shared" si="85"/>
        <v>0</v>
      </c>
      <c r="AW63" s="736">
        <f t="shared" si="69"/>
        <v>365</v>
      </c>
      <c r="AX63" s="736">
        <f t="shared" si="70"/>
        <v>153</v>
      </c>
      <c r="AY63" s="736">
        <f t="shared" si="71"/>
        <v>518</v>
      </c>
    </row>
    <row r="64" spans="1:51" ht="15.75">
      <c r="A64" s="720" t="s">
        <v>366</v>
      </c>
      <c r="B64" s="600">
        <v>5</v>
      </c>
      <c r="C64" s="600">
        <v>0</v>
      </c>
      <c r="D64" s="752">
        <f t="shared" si="72"/>
        <v>5</v>
      </c>
      <c r="E64" s="600">
        <v>155</v>
      </c>
      <c r="F64" s="600">
        <v>76</v>
      </c>
      <c r="G64" s="752">
        <f t="shared" si="73"/>
        <v>231</v>
      </c>
      <c r="H64" s="600"/>
      <c r="I64" s="600"/>
      <c r="J64" s="752">
        <f t="shared" si="74"/>
        <v>0</v>
      </c>
      <c r="K64" s="600"/>
      <c r="L64" s="600"/>
      <c r="M64" s="752">
        <f t="shared" si="75"/>
        <v>0</v>
      </c>
      <c r="N64" s="736"/>
      <c r="O64" s="736"/>
      <c r="P64" s="752">
        <f t="shared" si="76"/>
        <v>0</v>
      </c>
      <c r="Q64" s="600"/>
      <c r="R64" s="600"/>
      <c r="S64" s="736">
        <f t="shared" si="77"/>
        <v>0</v>
      </c>
      <c r="T64" s="600"/>
      <c r="U64" s="600"/>
      <c r="V64" s="736">
        <f t="shared" si="78"/>
        <v>0</v>
      </c>
      <c r="W64" s="736">
        <f t="shared" si="66"/>
        <v>160</v>
      </c>
      <c r="X64" s="736">
        <f t="shared" si="67"/>
        <v>76</v>
      </c>
      <c r="Y64" s="736">
        <f t="shared" si="68"/>
        <v>236</v>
      </c>
      <c r="AA64" s="720" t="s">
        <v>366</v>
      </c>
      <c r="AB64" s="592">
        <v>60</v>
      </c>
      <c r="AC64" s="592">
        <v>32</v>
      </c>
      <c r="AD64" s="752">
        <f t="shared" si="79"/>
        <v>92</v>
      </c>
      <c r="AE64" s="592">
        <v>453</v>
      </c>
      <c r="AF64" s="592">
        <v>223</v>
      </c>
      <c r="AG64" s="752">
        <f t="shared" si="80"/>
        <v>676</v>
      </c>
      <c r="AH64" s="600">
        <v>1</v>
      </c>
      <c r="AI64" s="600"/>
      <c r="AJ64" s="752">
        <f t="shared" si="81"/>
        <v>1</v>
      </c>
      <c r="AK64" s="600"/>
      <c r="AL64" s="600"/>
      <c r="AM64" s="752">
        <f t="shared" si="82"/>
        <v>0</v>
      </c>
      <c r="AN64" s="736"/>
      <c r="AO64" s="736"/>
      <c r="AP64" s="752">
        <f t="shared" si="83"/>
        <v>0</v>
      </c>
      <c r="AQ64" s="600">
        <v>3</v>
      </c>
      <c r="AR64" s="600"/>
      <c r="AS64" s="736">
        <f t="shared" si="84"/>
        <v>3</v>
      </c>
      <c r="AT64" s="600"/>
      <c r="AU64" s="600"/>
      <c r="AV64" s="736">
        <f t="shared" si="85"/>
        <v>0</v>
      </c>
      <c r="AW64" s="736">
        <f t="shared" si="69"/>
        <v>517</v>
      </c>
      <c r="AX64" s="736">
        <f t="shared" si="70"/>
        <v>255</v>
      </c>
      <c r="AY64" s="736">
        <f t="shared" si="71"/>
        <v>772</v>
      </c>
    </row>
    <row r="65" spans="1:51" ht="15.75">
      <c r="A65" s="720" t="s">
        <v>367</v>
      </c>
      <c r="B65" s="600">
        <v>6</v>
      </c>
      <c r="C65" s="600">
        <v>5</v>
      </c>
      <c r="D65" s="752">
        <f t="shared" si="72"/>
        <v>11</v>
      </c>
      <c r="E65" s="600">
        <v>200</v>
      </c>
      <c r="F65" s="600">
        <v>143</v>
      </c>
      <c r="G65" s="752">
        <f t="shared" si="73"/>
        <v>343</v>
      </c>
      <c r="H65" s="600"/>
      <c r="I65" s="600"/>
      <c r="J65" s="752">
        <f t="shared" si="74"/>
        <v>0</v>
      </c>
      <c r="K65" s="600"/>
      <c r="L65" s="600"/>
      <c r="M65" s="752">
        <f t="shared" si="75"/>
        <v>0</v>
      </c>
      <c r="N65" s="736"/>
      <c r="O65" s="736"/>
      <c r="P65" s="752">
        <f t="shared" si="76"/>
        <v>0</v>
      </c>
      <c r="Q65" s="600"/>
      <c r="R65" s="600"/>
      <c r="S65" s="736">
        <f t="shared" si="77"/>
        <v>0</v>
      </c>
      <c r="T65" s="600"/>
      <c r="U65" s="600"/>
      <c r="V65" s="736">
        <f t="shared" si="78"/>
        <v>0</v>
      </c>
      <c r="W65" s="736">
        <f t="shared" si="66"/>
        <v>206</v>
      </c>
      <c r="X65" s="736">
        <f t="shared" si="67"/>
        <v>148</v>
      </c>
      <c r="Y65" s="736">
        <f t="shared" si="68"/>
        <v>354</v>
      </c>
      <c r="AA65" s="720" t="s">
        <v>367</v>
      </c>
      <c r="AB65" s="592">
        <v>73</v>
      </c>
      <c r="AC65" s="592">
        <v>63</v>
      </c>
      <c r="AD65" s="752">
        <f t="shared" si="79"/>
        <v>136</v>
      </c>
      <c r="AE65" s="592">
        <v>431</v>
      </c>
      <c r="AF65" s="592">
        <v>279</v>
      </c>
      <c r="AG65" s="752">
        <f t="shared" si="80"/>
        <v>710</v>
      </c>
      <c r="AH65" s="600">
        <v>1</v>
      </c>
      <c r="AI65" s="600">
        <v>1</v>
      </c>
      <c r="AJ65" s="752">
        <f t="shared" si="81"/>
        <v>2</v>
      </c>
      <c r="AK65" s="600"/>
      <c r="AL65" s="600"/>
      <c r="AM65" s="752">
        <f t="shared" si="82"/>
        <v>0</v>
      </c>
      <c r="AN65" s="736"/>
      <c r="AO65" s="736"/>
      <c r="AP65" s="752">
        <f t="shared" si="83"/>
        <v>0</v>
      </c>
      <c r="AQ65" s="600">
        <v>2</v>
      </c>
      <c r="AR65" s="600"/>
      <c r="AS65" s="736">
        <f t="shared" si="84"/>
        <v>2</v>
      </c>
      <c r="AT65" s="600"/>
      <c r="AU65" s="600"/>
      <c r="AV65" s="736">
        <f t="shared" si="85"/>
        <v>0</v>
      </c>
      <c r="AW65" s="736">
        <f t="shared" si="69"/>
        <v>507</v>
      </c>
      <c r="AX65" s="736">
        <f t="shared" si="70"/>
        <v>343</v>
      </c>
      <c r="AY65" s="736">
        <f t="shared" si="71"/>
        <v>850</v>
      </c>
    </row>
    <row r="66" spans="1:51" ht="15.75">
      <c r="A66" s="720" t="s">
        <v>368</v>
      </c>
      <c r="B66" s="600">
        <v>4</v>
      </c>
      <c r="C66" s="600">
        <v>1</v>
      </c>
      <c r="D66" s="752">
        <f t="shared" si="72"/>
        <v>5</v>
      </c>
      <c r="E66" s="600">
        <v>137</v>
      </c>
      <c r="F66" s="600">
        <v>115</v>
      </c>
      <c r="G66" s="752">
        <f t="shared" si="73"/>
        <v>252</v>
      </c>
      <c r="H66" s="600">
        <v>1</v>
      </c>
      <c r="I66" s="600"/>
      <c r="J66" s="752">
        <f t="shared" si="74"/>
        <v>1</v>
      </c>
      <c r="K66" s="600"/>
      <c r="L66" s="600"/>
      <c r="M66" s="752">
        <f t="shared" si="75"/>
        <v>0</v>
      </c>
      <c r="N66" s="736"/>
      <c r="O66" s="736"/>
      <c r="P66" s="752">
        <f t="shared" si="76"/>
        <v>0</v>
      </c>
      <c r="Q66" s="600"/>
      <c r="R66" s="600"/>
      <c r="S66" s="736">
        <f t="shared" si="77"/>
        <v>0</v>
      </c>
      <c r="T66" s="600"/>
      <c r="U66" s="600"/>
      <c r="V66" s="736">
        <f t="shared" si="78"/>
        <v>0</v>
      </c>
      <c r="W66" s="736">
        <f t="shared" si="66"/>
        <v>142</v>
      </c>
      <c r="X66" s="736">
        <f t="shared" si="67"/>
        <v>116</v>
      </c>
      <c r="Y66" s="736">
        <f t="shared" si="68"/>
        <v>258</v>
      </c>
      <c r="AA66" s="720" t="s">
        <v>368</v>
      </c>
      <c r="AB66" s="592">
        <v>59</v>
      </c>
      <c r="AC66" s="592">
        <v>28</v>
      </c>
      <c r="AD66" s="752">
        <f t="shared" si="79"/>
        <v>87</v>
      </c>
      <c r="AE66" s="592">
        <v>217</v>
      </c>
      <c r="AF66" s="592">
        <v>134</v>
      </c>
      <c r="AG66" s="752">
        <f t="shared" si="80"/>
        <v>351</v>
      </c>
      <c r="AH66" s="600"/>
      <c r="AI66" s="600"/>
      <c r="AJ66" s="752">
        <f t="shared" si="81"/>
        <v>0</v>
      </c>
      <c r="AK66" s="600"/>
      <c r="AL66" s="600"/>
      <c r="AM66" s="752">
        <f t="shared" si="82"/>
        <v>0</v>
      </c>
      <c r="AN66" s="736"/>
      <c r="AO66" s="736"/>
      <c r="AP66" s="752">
        <f t="shared" si="83"/>
        <v>0</v>
      </c>
      <c r="AQ66" s="600"/>
      <c r="AR66" s="600">
        <v>2</v>
      </c>
      <c r="AS66" s="736">
        <f t="shared" si="84"/>
        <v>2</v>
      </c>
      <c r="AT66" s="600"/>
      <c r="AU66" s="600"/>
      <c r="AV66" s="736">
        <f t="shared" si="85"/>
        <v>0</v>
      </c>
      <c r="AW66" s="736">
        <f t="shared" si="69"/>
        <v>276</v>
      </c>
      <c r="AX66" s="736">
        <f t="shared" si="70"/>
        <v>164</v>
      </c>
      <c r="AY66" s="736">
        <f t="shared" si="71"/>
        <v>440</v>
      </c>
    </row>
    <row r="67" spans="1:51" ht="15.75">
      <c r="A67" s="718" t="s">
        <v>472</v>
      </c>
      <c r="B67" s="600">
        <v>15</v>
      </c>
      <c r="C67" s="600">
        <v>15</v>
      </c>
      <c r="D67" s="752">
        <f t="shared" si="72"/>
        <v>30</v>
      </c>
      <c r="E67" s="600">
        <v>835</v>
      </c>
      <c r="F67" s="600">
        <v>740</v>
      </c>
      <c r="G67" s="752">
        <f t="shared" si="73"/>
        <v>1575</v>
      </c>
      <c r="H67" s="600"/>
      <c r="I67" s="600">
        <v>2</v>
      </c>
      <c r="J67" s="752">
        <f t="shared" si="74"/>
        <v>2</v>
      </c>
      <c r="K67" s="600">
        <v>1</v>
      </c>
      <c r="L67" s="600">
        <v>1</v>
      </c>
      <c r="M67" s="752">
        <f t="shared" si="75"/>
        <v>2</v>
      </c>
      <c r="N67" s="736"/>
      <c r="O67" s="736"/>
      <c r="P67" s="752">
        <f t="shared" si="76"/>
        <v>0</v>
      </c>
      <c r="Q67" s="600"/>
      <c r="R67" s="600"/>
      <c r="S67" s="736">
        <f t="shared" si="77"/>
        <v>0</v>
      </c>
      <c r="T67" s="600"/>
      <c r="U67" s="600"/>
      <c r="V67" s="736">
        <f t="shared" si="78"/>
        <v>0</v>
      </c>
      <c r="W67" s="736">
        <f t="shared" si="66"/>
        <v>851</v>
      </c>
      <c r="X67" s="736">
        <f t="shared" si="67"/>
        <v>758</v>
      </c>
      <c r="Y67" s="736">
        <f t="shared" si="68"/>
        <v>1609</v>
      </c>
      <c r="AA67" s="718" t="s">
        <v>472</v>
      </c>
      <c r="AB67" s="592">
        <v>137</v>
      </c>
      <c r="AC67" s="592">
        <v>140</v>
      </c>
      <c r="AD67" s="752">
        <f t="shared" si="79"/>
        <v>277</v>
      </c>
      <c r="AE67" s="592">
        <v>519</v>
      </c>
      <c r="AF67" s="592">
        <v>350</v>
      </c>
      <c r="AG67" s="752">
        <f t="shared" si="80"/>
        <v>869</v>
      </c>
      <c r="AH67" s="600"/>
      <c r="AI67" s="600"/>
      <c r="AJ67" s="752">
        <f t="shared" si="81"/>
        <v>0</v>
      </c>
      <c r="AK67" s="600">
        <v>2</v>
      </c>
      <c r="AL67" s="600">
        <v>1</v>
      </c>
      <c r="AM67" s="752">
        <f t="shared" si="82"/>
        <v>3</v>
      </c>
      <c r="AN67" s="736"/>
      <c r="AO67" s="736"/>
      <c r="AP67" s="752">
        <f t="shared" si="83"/>
        <v>0</v>
      </c>
      <c r="AQ67" s="600"/>
      <c r="AR67" s="600"/>
      <c r="AS67" s="736">
        <f t="shared" si="84"/>
        <v>0</v>
      </c>
      <c r="AT67" s="600"/>
      <c r="AU67" s="600"/>
      <c r="AV67" s="736">
        <f t="shared" si="85"/>
        <v>0</v>
      </c>
      <c r="AW67" s="736">
        <f t="shared" si="69"/>
        <v>658</v>
      </c>
      <c r="AX67" s="736">
        <f t="shared" si="70"/>
        <v>491</v>
      </c>
      <c r="AY67" s="736">
        <f t="shared" si="71"/>
        <v>1149</v>
      </c>
    </row>
    <row r="68" spans="1:51" ht="15.75">
      <c r="A68" s="718" t="s">
        <v>614</v>
      </c>
      <c r="B68" s="752">
        <v>2</v>
      </c>
      <c r="C68" s="752"/>
      <c r="D68" s="752">
        <f t="shared" si="72"/>
        <v>2</v>
      </c>
      <c r="E68" s="752">
        <v>34</v>
      </c>
      <c r="F68" s="752">
        <v>14</v>
      </c>
      <c r="G68" s="752">
        <f t="shared" si="73"/>
        <v>48</v>
      </c>
      <c r="H68" s="736"/>
      <c r="I68" s="736"/>
      <c r="J68" s="752">
        <f t="shared" si="74"/>
        <v>0</v>
      </c>
      <c r="K68" s="736"/>
      <c r="L68" s="736"/>
      <c r="M68" s="752">
        <f t="shared" si="75"/>
        <v>0</v>
      </c>
      <c r="N68" s="736"/>
      <c r="O68" s="736"/>
      <c r="P68" s="752">
        <f t="shared" si="76"/>
        <v>0</v>
      </c>
      <c r="Q68" s="736"/>
      <c r="R68" s="736"/>
      <c r="S68" s="736">
        <f t="shared" si="77"/>
        <v>0</v>
      </c>
      <c r="T68" s="736"/>
      <c r="U68" s="736"/>
      <c r="V68" s="736">
        <f t="shared" si="78"/>
        <v>0</v>
      </c>
      <c r="W68" s="736">
        <f t="shared" si="66"/>
        <v>36</v>
      </c>
      <c r="X68" s="736">
        <f t="shared" si="67"/>
        <v>14</v>
      </c>
      <c r="Y68" s="736">
        <f t="shared" si="68"/>
        <v>50</v>
      </c>
      <c r="AA68" s="718" t="s">
        <v>614</v>
      </c>
      <c r="AB68" s="592">
        <v>22</v>
      </c>
      <c r="AC68" s="592">
        <v>9</v>
      </c>
      <c r="AD68" s="752">
        <f t="shared" si="79"/>
        <v>31</v>
      </c>
      <c r="AE68" s="592">
        <v>136</v>
      </c>
      <c r="AF68" s="592">
        <v>64</v>
      </c>
      <c r="AG68" s="752">
        <f t="shared" si="80"/>
        <v>200</v>
      </c>
      <c r="AH68" s="736"/>
      <c r="AI68" s="736"/>
      <c r="AJ68" s="752">
        <f t="shared" si="81"/>
        <v>0</v>
      </c>
      <c r="AK68" s="736"/>
      <c r="AL68" s="736"/>
      <c r="AM68" s="752">
        <f t="shared" si="82"/>
        <v>0</v>
      </c>
      <c r="AN68" s="736"/>
      <c r="AO68" s="736"/>
      <c r="AP68" s="752">
        <f t="shared" si="83"/>
        <v>0</v>
      </c>
      <c r="AQ68" s="736"/>
      <c r="AR68" s="736"/>
      <c r="AS68" s="736">
        <f t="shared" si="84"/>
        <v>0</v>
      </c>
      <c r="AT68" s="736"/>
      <c r="AU68" s="736"/>
      <c r="AV68" s="736">
        <f t="shared" si="85"/>
        <v>0</v>
      </c>
      <c r="AW68" s="736">
        <f t="shared" si="69"/>
        <v>158</v>
      </c>
      <c r="AX68" s="736">
        <f t="shared" si="70"/>
        <v>73</v>
      </c>
      <c r="AY68" s="736">
        <f t="shared" si="71"/>
        <v>231</v>
      </c>
    </row>
    <row r="69" spans="1:51" ht="15.75">
      <c r="A69" s="721" t="s">
        <v>6</v>
      </c>
      <c r="B69" s="722">
        <f t="shared" ref="B69:Y69" si="86">SUM(B58:B68)</f>
        <v>35</v>
      </c>
      <c r="C69" s="722">
        <f t="shared" si="86"/>
        <v>25</v>
      </c>
      <c r="D69" s="722">
        <f t="shared" si="86"/>
        <v>60</v>
      </c>
      <c r="E69" s="722">
        <f t="shared" si="86"/>
        <v>1598</v>
      </c>
      <c r="F69" s="722">
        <f t="shared" si="86"/>
        <v>1144</v>
      </c>
      <c r="G69" s="722">
        <f t="shared" si="86"/>
        <v>2742</v>
      </c>
      <c r="H69" s="722">
        <f t="shared" si="86"/>
        <v>1</v>
      </c>
      <c r="I69" s="722">
        <f t="shared" si="86"/>
        <v>2</v>
      </c>
      <c r="J69" s="722">
        <f t="shared" si="86"/>
        <v>3</v>
      </c>
      <c r="K69" s="722">
        <f t="shared" si="86"/>
        <v>1</v>
      </c>
      <c r="L69" s="722">
        <f t="shared" si="86"/>
        <v>2</v>
      </c>
      <c r="M69" s="722">
        <f t="shared" si="86"/>
        <v>3</v>
      </c>
      <c r="N69" s="722">
        <f t="shared" si="86"/>
        <v>0</v>
      </c>
      <c r="O69" s="722">
        <f t="shared" si="86"/>
        <v>0</v>
      </c>
      <c r="P69" s="722">
        <f t="shared" si="86"/>
        <v>0</v>
      </c>
      <c r="Q69" s="722">
        <f t="shared" si="86"/>
        <v>0</v>
      </c>
      <c r="R69" s="722">
        <f t="shared" si="86"/>
        <v>0</v>
      </c>
      <c r="S69" s="722">
        <f t="shared" si="86"/>
        <v>0</v>
      </c>
      <c r="T69" s="722">
        <f t="shared" si="86"/>
        <v>0</v>
      </c>
      <c r="U69" s="722">
        <f t="shared" si="86"/>
        <v>0</v>
      </c>
      <c r="V69" s="722">
        <f t="shared" si="86"/>
        <v>0</v>
      </c>
      <c r="W69" s="722">
        <f t="shared" si="86"/>
        <v>1635</v>
      </c>
      <c r="X69" s="722">
        <f t="shared" si="86"/>
        <v>1173</v>
      </c>
      <c r="Y69" s="722">
        <f t="shared" si="86"/>
        <v>2808</v>
      </c>
      <c r="AA69" s="721" t="s">
        <v>6</v>
      </c>
      <c r="AB69" s="722">
        <f t="shared" ref="AB69:AY69" si="87">SUM(AB58:AB68)</f>
        <v>436</v>
      </c>
      <c r="AC69" s="722">
        <f t="shared" si="87"/>
        <v>318</v>
      </c>
      <c r="AD69" s="722">
        <f t="shared" si="87"/>
        <v>754</v>
      </c>
      <c r="AE69" s="722">
        <f t="shared" si="87"/>
        <v>2545</v>
      </c>
      <c r="AF69" s="722">
        <f t="shared" si="87"/>
        <v>1451</v>
      </c>
      <c r="AG69" s="722">
        <f t="shared" si="87"/>
        <v>3996</v>
      </c>
      <c r="AH69" s="722">
        <f t="shared" si="87"/>
        <v>3</v>
      </c>
      <c r="AI69" s="722">
        <f t="shared" si="87"/>
        <v>2</v>
      </c>
      <c r="AJ69" s="722">
        <f t="shared" si="87"/>
        <v>5</v>
      </c>
      <c r="AK69" s="722">
        <f t="shared" si="87"/>
        <v>3</v>
      </c>
      <c r="AL69" s="722">
        <f t="shared" si="87"/>
        <v>1</v>
      </c>
      <c r="AM69" s="722">
        <f t="shared" si="87"/>
        <v>4</v>
      </c>
      <c r="AN69" s="722">
        <f t="shared" si="87"/>
        <v>0</v>
      </c>
      <c r="AO69" s="722">
        <f t="shared" si="87"/>
        <v>0</v>
      </c>
      <c r="AP69" s="722">
        <f t="shared" si="87"/>
        <v>0</v>
      </c>
      <c r="AQ69" s="722">
        <f t="shared" si="87"/>
        <v>5</v>
      </c>
      <c r="AR69" s="722">
        <f t="shared" si="87"/>
        <v>3</v>
      </c>
      <c r="AS69" s="722">
        <f t="shared" si="87"/>
        <v>8</v>
      </c>
      <c r="AT69" s="722">
        <f t="shared" si="87"/>
        <v>0</v>
      </c>
      <c r="AU69" s="722">
        <f t="shared" si="87"/>
        <v>0</v>
      </c>
      <c r="AV69" s="722">
        <f t="shared" si="87"/>
        <v>0</v>
      </c>
      <c r="AW69" s="722">
        <f t="shared" si="87"/>
        <v>2992</v>
      </c>
      <c r="AX69" s="722">
        <f t="shared" si="87"/>
        <v>1775</v>
      </c>
      <c r="AY69" s="722">
        <f t="shared" si="87"/>
        <v>4767</v>
      </c>
    </row>
    <row r="71" spans="1:51" ht="15.75">
      <c r="A71" s="776"/>
      <c r="B71" s="776"/>
      <c r="C71" s="776"/>
      <c r="D71" s="776"/>
      <c r="E71" s="776"/>
      <c r="F71" s="776"/>
      <c r="G71" s="776"/>
      <c r="H71" s="776"/>
      <c r="I71" s="776"/>
      <c r="J71" s="776"/>
      <c r="K71" s="776"/>
      <c r="L71" s="776"/>
      <c r="M71" s="776"/>
      <c r="N71" s="776"/>
      <c r="O71" s="776"/>
      <c r="P71" s="776"/>
      <c r="Q71" s="776"/>
      <c r="R71" s="776"/>
      <c r="S71" s="776"/>
      <c r="T71" s="776"/>
      <c r="U71" s="776"/>
      <c r="V71" s="776"/>
      <c r="W71" s="776"/>
      <c r="X71" s="776" t="s">
        <v>27</v>
      </c>
      <c r="Y71" s="776"/>
      <c r="AA71" s="776"/>
      <c r="AB71" s="776"/>
      <c r="AC71" s="776"/>
      <c r="AD71" s="776"/>
      <c r="AE71" s="776"/>
      <c r="AF71" s="776"/>
      <c r="AG71" s="776"/>
      <c r="AH71" s="776"/>
      <c r="AI71" s="776"/>
      <c r="AJ71" s="776"/>
      <c r="AK71" s="776"/>
      <c r="AL71" s="776"/>
      <c r="AM71" s="776"/>
      <c r="AN71" s="776"/>
      <c r="AO71" s="776"/>
      <c r="AP71" s="776"/>
      <c r="AQ71" s="776"/>
      <c r="AR71" s="776"/>
      <c r="AS71" s="776"/>
      <c r="AT71" s="776"/>
      <c r="AU71" s="776"/>
      <c r="AV71" s="776"/>
      <c r="AW71" s="776"/>
      <c r="AX71" s="776" t="s">
        <v>27</v>
      </c>
      <c r="AY71" s="776"/>
    </row>
    <row r="72" spans="1:51" ht="15" customHeight="1">
      <c r="A72" s="1564" t="s">
        <v>361</v>
      </c>
      <c r="B72" s="1568" t="s">
        <v>3</v>
      </c>
      <c r="C72" s="1568"/>
      <c r="D72" s="1568"/>
      <c r="E72" s="1568" t="s">
        <v>4</v>
      </c>
      <c r="F72" s="1568"/>
      <c r="G72" s="1568"/>
      <c r="H72" s="1568" t="s">
        <v>5</v>
      </c>
      <c r="I72" s="1568"/>
      <c r="J72" s="1568"/>
      <c r="K72" s="1568" t="s">
        <v>379</v>
      </c>
      <c r="L72" s="1568"/>
      <c r="M72" s="1568"/>
      <c r="N72" s="1568" t="s">
        <v>870</v>
      </c>
      <c r="O72" s="1568"/>
      <c r="P72" s="1568"/>
      <c r="Q72" s="1568" t="s">
        <v>871</v>
      </c>
      <c r="R72" s="1568"/>
      <c r="S72" s="1568"/>
      <c r="T72" s="1568" t="s">
        <v>351</v>
      </c>
      <c r="U72" s="1568"/>
      <c r="V72" s="1568"/>
      <c r="W72" s="1564" t="s">
        <v>6</v>
      </c>
      <c r="X72" s="1564"/>
      <c r="Y72" s="1564"/>
      <c r="AA72" s="1564" t="s">
        <v>361</v>
      </c>
      <c r="AB72" s="1568" t="s">
        <v>3</v>
      </c>
      <c r="AC72" s="1568"/>
      <c r="AD72" s="1568"/>
      <c r="AE72" s="1568" t="s">
        <v>4</v>
      </c>
      <c r="AF72" s="1568"/>
      <c r="AG72" s="1568"/>
      <c r="AH72" s="1568" t="s">
        <v>5</v>
      </c>
      <c r="AI72" s="1568"/>
      <c r="AJ72" s="1568"/>
      <c r="AK72" s="1568" t="s">
        <v>379</v>
      </c>
      <c r="AL72" s="1568"/>
      <c r="AM72" s="1568"/>
      <c r="AN72" s="1568" t="s">
        <v>870</v>
      </c>
      <c r="AO72" s="1568"/>
      <c r="AP72" s="1568"/>
      <c r="AQ72" s="1568" t="s">
        <v>871</v>
      </c>
      <c r="AR72" s="1568"/>
      <c r="AS72" s="1568"/>
      <c r="AT72" s="1568" t="s">
        <v>351</v>
      </c>
      <c r="AU72" s="1568"/>
      <c r="AV72" s="1568"/>
      <c r="AW72" s="1564" t="s">
        <v>6</v>
      </c>
      <c r="AX72" s="1564"/>
      <c r="AY72" s="1564"/>
    </row>
    <row r="73" spans="1:51">
      <c r="A73" s="1564"/>
      <c r="B73" s="243" t="s">
        <v>240</v>
      </c>
      <c r="C73" s="243" t="s">
        <v>241</v>
      </c>
      <c r="D73" s="243" t="s">
        <v>234</v>
      </c>
      <c r="E73" s="243" t="s">
        <v>240</v>
      </c>
      <c r="F73" s="243" t="s">
        <v>241</v>
      </c>
      <c r="G73" s="243" t="s">
        <v>234</v>
      </c>
      <c r="H73" s="243" t="s">
        <v>240</v>
      </c>
      <c r="I73" s="243" t="s">
        <v>241</v>
      </c>
      <c r="J73" s="243" t="s">
        <v>234</v>
      </c>
      <c r="K73" s="243" t="s">
        <v>240</v>
      </c>
      <c r="L73" s="243" t="s">
        <v>241</v>
      </c>
      <c r="M73" s="243" t="s">
        <v>234</v>
      </c>
      <c r="N73" s="243" t="s">
        <v>240</v>
      </c>
      <c r="O73" s="243" t="s">
        <v>241</v>
      </c>
      <c r="P73" s="243" t="s">
        <v>234</v>
      </c>
      <c r="Q73" s="243" t="s">
        <v>240</v>
      </c>
      <c r="R73" s="243" t="s">
        <v>241</v>
      </c>
      <c r="S73" s="243" t="s">
        <v>234</v>
      </c>
      <c r="T73" s="243" t="s">
        <v>240</v>
      </c>
      <c r="U73" s="243" t="s">
        <v>241</v>
      </c>
      <c r="V73" s="243" t="s">
        <v>234</v>
      </c>
      <c r="W73" s="243" t="s">
        <v>240</v>
      </c>
      <c r="X73" s="243" t="s">
        <v>241</v>
      </c>
      <c r="Y73" s="243" t="s">
        <v>234</v>
      </c>
      <c r="AA73" s="1564"/>
      <c r="AB73" s="243" t="s">
        <v>240</v>
      </c>
      <c r="AC73" s="243" t="s">
        <v>241</v>
      </c>
      <c r="AD73" s="243" t="s">
        <v>234</v>
      </c>
      <c r="AE73" s="243" t="s">
        <v>240</v>
      </c>
      <c r="AF73" s="243" t="s">
        <v>241</v>
      </c>
      <c r="AG73" s="243" t="s">
        <v>234</v>
      </c>
      <c r="AH73" s="243" t="s">
        <v>240</v>
      </c>
      <c r="AI73" s="243" t="s">
        <v>241</v>
      </c>
      <c r="AJ73" s="243" t="s">
        <v>234</v>
      </c>
      <c r="AK73" s="243" t="s">
        <v>240</v>
      </c>
      <c r="AL73" s="243" t="s">
        <v>241</v>
      </c>
      <c r="AM73" s="243" t="s">
        <v>234</v>
      </c>
      <c r="AN73" s="243" t="s">
        <v>240</v>
      </c>
      <c r="AO73" s="243" t="s">
        <v>241</v>
      </c>
      <c r="AP73" s="243" t="s">
        <v>234</v>
      </c>
      <c r="AQ73" s="243" t="s">
        <v>240</v>
      </c>
      <c r="AR73" s="243" t="s">
        <v>241</v>
      </c>
      <c r="AS73" s="243" t="s">
        <v>234</v>
      </c>
      <c r="AT73" s="243" t="s">
        <v>240</v>
      </c>
      <c r="AU73" s="243" t="s">
        <v>241</v>
      </c>
      <c r="AV73" s="243" t="s">
        <v>234</v>
      </c>
      <c r="AW73" s="243" t="s">
        <v>240</v>
      </c>
      <c r="AX73" s="243" t="s">
        <v>241</v>
      </c>
      <c r="AY73" s="243" t="s">
        <v>234</v>
      </c>
    </row>
    <row r="74" spans="1:51">
      <c r="A74" s="735">
        <v>1</v>
      </c>
      <c r="B74" s="243">
        <v>2</v>
      </c>
      <c r="C74" s="243">
        <v>3</v>
      </c>
      <c r="D74" s="243">
        <v>4</v>
      </c>
      <c r="E74" s="243">
        <v>5</v>
      </c>
      <c r="F74" s="243">
        <v>6</v>
      </c>
      <c r="G74" s="243">
        <v>7</v>
      </c>
      <c r="H74" s="243">
        <v>8</v>
      </c>
      <c r="I74" s="243">
        <v>9</v>
      </c>
      <c r="J74" s="243">
        <v>10</v>
      </c>
      <c r="K74" s="243">
        <v>11</v>
      </c>
      <c r="L74" s="243">
        <v>12</v>
      </c>
      <c r="M74" s="243">
        <v>13</v>
      </c>
      <c r="N74" s="243">
        <v>14</v>
      </c>
      <c r="O74" s="243">
        <v>15</v>
      </c>
      <c r="P74" s="243">
        <v>16</v>
      </c>
      <c r="Q74" s="243">
        <v>17</v>
      </c>
      <c r="R74" s="243">
        <v>18</v>
      </c>
      <c r="S74" s="243">
        <v>19</v>
      </c>
      <c r="T74" s="243">
        <v>20</v>
      </c>
      <c r="U74" s="243">
        <v>21</v>
      </c>
      <c r="V74" s="243">
        <v>22</v>
      </c>
      <c r="W74" s="243">
        <v>23</v>
      </c>
      <c r="X74" s="243">
        <v>24</v>
      </c>
      <c r="Y74" s="243">
        <v>25</v>
      </c>
      <c r="AA74" s="735">
        <v>1</v>
      </c>
      <c r="AB74" s="243">
        <v>2</v>
      </c>
      <c r="AC74" s="243">
        <v>3</v>
      </c>
      <c r="AD74" s="243">
        <v>4</v>
      </c>
      <c r="AE74" s="243">
        <v>5</v>
      </c>
      <c r="AF74" s="243">
        <v>6</v>
      </c>
      <c r="AG74" s="243">
        <v>7</v>
      </c>
      <c r="AH74" s="243">
        <v>8</v>
      </c>
      <c r="AI74" s="243">
        <v>9</v>
      </c>
      <c r="AJ74" s="243">
        <v>10</v>
      </c>
      <c r="AK74" s="243">
        <v>11</v>
      </c>
      <c r="AL74" s="243">
        <v>12</v>
      </c>
      <c r="AM74" s="243">
        <v>13</v>
      </c>
      <c r="AN74" s="243">
        <v>14</v>
      </c>
      <c r="AO74" s="243">
        <v>15</v>
      </c>
      <c r="AP74" s="243">
        <v>16</v>
      </c>
      <c r="AQ74" s="243">
        <v>17</v>
      </c>
      <c r="AR74" s="243">
        <v>18</v>
      </c>
      <c r="AS74" s="243">
        <v>19</v>
      </c>
      <c r="AT74" s="243">
        <v>20</v>
      </c>
      <c r="AU74" s="243">
        <v>21</v>
      </c>
      <c r="AV74" s="243">
        <v>22</v>
      </c>
      <c r="AW74" s="243">
        <v>23</v>
      </c>
      <c r="AX74" s="243">
        <v>24</v>
      </c>
      <c r="AY74" s="243">
        <v>25</v>
      </c>
    </row>
    <row r="75" spans="1:51" ht="15.75">
      <c r="A75" s="718" t="s">
        <v>470</v>
      </c>
      <c r="B75" s="600">
        <v>4</v>
      </c>
      <c r="C75" s="600">
        <v>7</v>
      </c>
      <c r="D75" s="752">
        <f>SUM(B75:C75)</f>
        <v>11</v>
      </c>
      <c r="E75" s="600">
        <v>3</v>
      </c>
      <c r="F75" s="600">
        <v>4</v>
      </c>
      <c r="G75" s="752">
        <f>SUM(E75:F75)</f>
        <v>7</v>
      </c>
      <c r="H75" s="600">
        <v>0</v>
      </c>
      <c r="I75" s="600">
        <v>0</v>
      </c>
      <c r="J75" s="752">
        <f>SUM(H75:I75)</f>
        <v>0</v>
      </c>
      <c r="K75" s="600">
        <v>0</v>
      </c>
      <c r="L75" s="600">
        <v>0</v>
      </c>
      <c r="M75" s="752">
        <f>SUM(K75:L75)</f>
        <v>0</v>
      </c>
      <c r="N75" s="736"/>
      <c r="O75" s="736"/>
      <c r="P75" s="752">
        <f>SUM(N75:O75)</f>
        <v>0</v>
      </c>
      <c r="Q75" s="600"/>
      <c r="R75" s="600"/>
      <c r="S75" s="736">
        <f>Q75+R75</f>
        <v>0</v>
      </c>
      <c r="T75" s="600"/>
      <c r="U75" s="600"/>
      <c r="V75" s="736">
        <f>T75+U75</f>
        <v>0</v>
      </c>
      <c r="W75" s="736">
        <f t="shared" ref="W75:W85" si="88">B75+E75+N75+K75+H75+Q75+T75</f>
        <v>7</v>
      </c>
      <c r="X75" s="736">
        <f t="shared" ref="X75:X85" si="89">C75+F75+O75+L75+I75+R75+U75</f>
        <v>11</v>
      </c>
      <c r="Y75" s="736">
        <f t="shared" ref="Y75:Y85" si="90">D75+G75+P75+M75+J75+S75+V75</f>
        <v>18</v>
      </c>
      <c r="AA75" s="718" t="s">
        <v>470</v>
      </c>
      <c r="AB75" s="600">
        <v>9</v>
      </c>
      <c r="AC75" s="600">
        <v>10</v>
      </c>
      <c r="AD75" s="736">
        <f>AB75+AC75</f>
        <v>19</v>
      </c>
      <c r="AE75" s="600">
        <v>0</v>
      </c>
      <c r="AF75" s="600">
        <v>0</v>
      </c>
      <c r="AG75" s="736">
        <f>AE75+AF75</f>
        <v>0</v>
      </c>
      <c r="AH75" s="600">
        <v>0</v>
      </c>
      <c r="AI75" s="600">
        <v>0</v>
      </c>
      <c r="AJ75" s="736">
        <f>AH75+AI75</f>
        <v>0</v>
      </c>
      <c r="AK75" s="600">
        <v>0</v>
      </c>
      <c r="AL75" s="600">
        <v>0</v>
      </c>
      <c r="AM75" s="736">
        <f>AK75+AL75</f>
        <v>0</v>
      </c>
      <c r="AN75" s="736"/>
      <c r="AO75" s="736"/>
      <c r="AP75" s="736">
        <f>AN75+AO75</f>
        <v>0</v>
      </c>
      <c r="AQ75" s="600"/>
      <c r="AR75" s="600"/>
      <c r="AS75" s="736">
        <f>AQ75+AR75</f>
        <v>0</v>
      </c>
      <c r="AT75" s="600"/>
      <c r="AU75" s="600"/>
      <c r="AV75" s="736">
        <f>AT75+AU75</f>
        <v>0</v>
      </c>
      <c r="AW75" s="736">
        <f t="shared" ref="AW75:AW85" si="91">AB75+AE75+AH75+AK75+AT75+AN75+AQ75</f>
        <v>9</v>
      </c>
      <c r="AX75" s="736">
        <f t="shared" ref="AX75:AX85" si="92">AC75+AF75+AI75+AL75+AU75+AO75+AR75</f>
        <v>10</v>
      </c>
      <c r="AY75" s="736">
        <f t="shared" ref="AY75:AY85" si="93">AD75+AG75+AJ75+AM75+AV75+AP75+AS75</f>
        <v>19</v>
      </c>
    </row>
    <row r="76" spans="1:51" ht="15.75">
      <c r="A76" s="719" t="s">
        <v>471</v>
      </c>
      <c r="B76" s="600">
        <v>2</v>
      </c>
      <c r="C76" s="600">
        <v>2</v>
      </c>
      <c r="D76" s="752">
        <f t="shared" ref="D76:D85" si="94">SUM(B76:C76)</f>
        <v>4</v>
      </c>
      <c r="E76" s="600">
        <v>2</v>
      </c>
      <c r="F76" s="600">
        <v>3</v>
      </c>
      <c r="G76" s="752">
        <f t="shared" ref="G76:G85" si="95">SUM(E76:F76)</f>
        <v>5</v>
      </c>
      <c r="H76" s="600">
        <v>0</v>
      </c>
      <c r="I76" s="600">
        <v>0</v>
      </c>
      <c r="J76" s="752">
        <f t="shared" ref="J76:J85" si="96">SUM(H76:I76)</f>
        <v>0</v>
      </c>
      <c r="K76" s="600">
        <v>0</v>
      </c>
      <c r="L76" s="600">
        <v>0</v>
      </c>
      <c r="M76" s="752">
        <f t="shared" ref="M76:M85" si="97">SUM(K76:L76)</f>
        <v>0</v>
      </c>
      <c r="N76" s="736"/>
      <c r="O76" s="736"/>
      <c r="P76" s="752">
        <f t="shared" ref="P76:P85" si="98">SUM(N76:O76)</f>
        <v>0</v>
      </c>
      <c r="Q76" s="600"/>
      <c r="R76" s="600"/>
      <c r="S76" s="736">
        <f t="shared" ref="S76:S85" si="99">Q76+R76</f>
        <v>0</v>
      </c>
      <c r="T76" s="600"/>
      <c r="U76" s="600"/>
      <c r="V76" s="736">
        <f t="shared" ref="V76:V85" si="100">T76+U76</f>
        <v>0</v>
      </c>
      <c r="W76" s="736">
        <f t="shared" si="88"/>
        <v>4</v>
      </c>
      <c r="X76" s="736">
        <f t="shared" si="89"/>
        <v>5</v>
      </c>
      <c r="Y76" s="736">
        <f t="shared" si="90"/>
        <v>9</v>
      </c>
      <c r="AA76" s="719" t="s">
        <v>471</v>
      </c>
      <c r="AB76" s="600">
        <v>7</v>
      </c>
      <c r="AC76" s="600">
        <v>5</v>
      </c>
      <c r="AD76" s="736">
        <f t="shared" ref="AD76:AD85" si="101">AB76+AC76</f>
        <v>12</v>
      </c>
      <c r="AE76" s="600">
        <v>3</v>
      </c>
      <c r="AF76" s="600">
        <v>1</v>
      </c>
      <c r="AG76" s="736">
        <f t="shared" ref="AG76:AG85" si="102">AE76+AF76</f>
        <v>4</v>
      </c>
      <c r="AH76" s="600">
        <v>0</v>
      </c>
      <c r="AI76" s="600">
        <v>0</v>
      </c>
      <c r="AJ76" s="736">
        <f t="shared" ref="AJ76:AJ85" si="103">AH76+AI76</f>
        <v>0</v>
      </c>
      <c r="AK76" s="600">
        <v>1</v>
      </c>
      <c r="AL76" s="600">
        <v>0</v>
      </c>
      <c r="AM76" s="736">
        <f t="shared" ref="AM76:AM85" si="104">AK76+AL76</f>
        <v>1</v>
      </c>
      <c r="AN76" s="736"/>
      <c r="AO76" s="736"/>
      <c r="AP76" s="736">
        <f t="shared" ref="AP76:AP85" si="105">AN76+AO76</f>
        <v>0</v>
      </c>
      <c r="AQ76" s="600"/>
      <c r="AR76" s="600"/>
      <c r="AS76" s="736">
        <f t="shared" ref="AS76:AS85" si="106">AQ76+AR76</f>
        <v>0</v>
      </c>
      <c r="AT76" s="600"/>
      <c r="AU76" s="600"/>
      <c r="AV76" s="736">
        <f t="shared" ref="AV76:AV85" si="107">AT76+AU76</f>
        <v>0</v>
      </c>
      <c r="AW76" s="736">
        <f t="shared" si="91"/>
        <v>11</v>
      </c>
      <c r="AX76" s="736">
        <f t="shared" si="92"/>
        <v>6</v>
      </c>
      <c r="AY76" s="736">
        <f t="shared" si="93"/>
        <v>17</v>
      </c>
    </row>
    <row r="77" spans="1:51" ht="15.75">
      <c r="A77" s="720" t="s">
        <v>362</v>
      </c>
      <c r="B77" s="600">
        <v>11</v>
      </c>
      <c r="C77" s="600">
        <v>7</v>
      </c>
      <c r="D77" s="752">
        <f t="shared" si="94"/>
        <v>18</v>
      </c>
      <c r="E77" s="600">
        <v>10</v>
      </c>
      <c r="F77" s="600">
        <v>13</v>
      </c>
      <c r="G77" s="752">
        <f t="shared" si="95"/>
        <v>23</v>
      </c>
      <c r="H77" s="600">
        <v>0</v>
      </c>
      <c r="I77" s="600">
        <v>0</v>
      </c>
      <c r="J77" s="752">
        <f t="shared" si="96"/>
        <v>0</v>
      </c>
      <c r="K77" s="600">
        <v>1</v>
      </c>
      <c r="L77" s="600">
        <v>0</v>
      </c>
      <c r="M77" s="752">
        <f t="shared" si="97"/>
        <v>1</v>
      </c>
      <c r="N77" s="736"/>
      <c r="O77" s="736"/>
      <c r="P77" s="752">
        <f t="shared" si="98"/>
        <v>0</v>
      </c>
      <c r="Q77" s="600"/>
      <c r="R77" s="600"/>
      <c r="S77" s="736">
        <f t="shared" si="99"/>
        <v>0</v>
      </c>
      <c r="T77" s="600"/>
      <c r="U77" s="600"/>
      <c r="V77" s="736">
        <f t="shared" si="100"/>
        <v>0</v>
      </c>
      <c r="W77" s="736">
        <f t="shared" si="88"/>
        <v>22</v>
      </c>
      <c r="X77" s="736">
        <f t="shared" si="89"/>
        <v>20</v>
      </c>
      <c r="Y77" s="736">
        <f t="shared" si="90"/>
        <v>42</v>
      </c>
      <c r="AA77" s="720" t="s">
        <v>362</v>
      </c>
      <c r="AB77" s="600">
        <v>24</v>
      </c>
      <c r="AC77" s="600">
        <v>14</v>
      </c>
      <c r="AD77" s="736">
        <f t="shared" si="101"/>
        <v>38</v>
      </c>
      <c r="AE77" s="600">
        <v>7</v>
      </c>
      <c r="AF77" s="600">
        <v>5</v>
      </c>
      <c r="AG77" s="736">
        <f t="shared" si="102"/>
        <v>12</v>
      </c>
      <c r="AH77" s="600">
        <v>1</v>
      </c>
      <c r="AI77" s="600">
        <v>0</v>
      </c>
      <c r="AJ77" s="736">
        <f t="shared" si="103"/>
        <v>1</v>
      </c>
      <c r="AK77" s="600">
        <v>1</v>
      </c>
      <c r="AL77" s="600">
        <v>0</v>
      </c>
      <c r="AM77" s="736">
        <f t="shared" si="104"/>
        <v>1</v>
      </c>
      <c r="AN77" s="736"/>
      <c r="AO77" s="736"/>
      <c r="AP77" s="736">
        <f t="shared" si="105"/>
        <v>0</v>
      </c>
      <c r="AQ77" s="600"/>
      <c r="AR77" s="600"/>
      <c r="AS77" s="736">
        <f t="shared" si="106"/>
        <v>0</v>
      </c>
      <c r="AT77" s="600"/>
      <c r="AU77" s="600"/>
      <c r="AV77" s="736">
        <f t="shared" si="107"/>
        <v>0</v>
      </c>
      <c r="AW77" s="736">
        <f t="shared" si="91"/>
        <v>33</v>
      </c>
      <c r="AX77" s="736">
        <f t="shared" si="92"/>
        <v>19</v>
      </c>
      <c r="AY77" s="736">
        <f t="shared" si="93"/>
        <v>52</v>
      </c>
    </row>
    <row r="78" spans="1:51" ht="15.75">
      <c r="A78" s="720" t="s">
        <v>363</v>
      </c>
      <c r="B78" s="600">
        <v>21</v>
      </c>
      <c r="C78" s="600">
        <v>22</v>
      </c>
      <c r="D78" s="752">
        <f t="shared" si="94"/>
        <v>43</v>
      </c>
      <c r="E78" s="600">
        <v>40</v>
      </c>
      <c r="F78" s="600">
        <v>32</v>
      </c>
      <c r="G78" s="752">
        <f t="shared" si="95"/>
        <v>72</v>
      </c>
      <c r="H78" s="600">
        <v>0</v>
      </c>
      <c r="I78" s="600">
        <v>0</v>
      </c>
      <c r="J78" s="752">
        <f t="shared" si="96"/>
        <v>0</v>
      </c>
      <c r="K78" s="600">
        <v>2</v>
      </c>
      <c r="L78" s="600">
        <v>0</v>
      </c>
      <c r="M78" s="752">
        <f t="shared" si="97"/>
        <v>2</v>
      </c>
      <c r="N78" s="736"/>
      <c r="O78" s="736"/>
      <c r="P78" s="752">
        <f t="shared" si="98"/>
        <v>0</v>
      </c>
      <c r="Q78" s="600"/>
      <c r="R78" s="600"/>
      <c r="S78" s="736">
        <f t="shared" si="99"/>
        <v>0</v>
      </c>
      <c r="T78" s="600"/>
      <c r="U78" s="600"/>
      <c r="V78" s="736">
        <f t="shared" si="100"/>
        <v>0</v>
      </c>
      <c r="W78" s="736">
        <f t="shared" si="88"/>
        <v>63</v>
      </c>
      <c r="X78" s="736">
        <f t="shared" si="89"/>
        <v>54</v>
      </c>
      <c r="Y78" s="736">
        <f t="shared" si="90"/>
        <v>117</v>
      </c>
      <c r="AA78" s="720" t="s">
        <v>363</v>
      </c>
      <c r="AB78" s="600">
        <v>27</v>
      </c>
      <c r="AC78" s="600">
        <v>20</v>
      </c>
      <c r="AD78" s="736">
        <f t="shared" si="101"/>
        <v>47</v>
      </c>
      <c r="AE78" s="600">
        <v>10</v>
      </c>
      <c r="AF78" s="600">
        <v>7</v>
      </c>
      <c r="AG78" s="736">
        <f t="shared" si="102"/>
        <v>17</v>
      </c>
      <c r="AH78" s="600">
        <v>1</v>
      </c>
      <c r="AI78" s="600">
        <v>0</v>
      </c>
      <c r="AJ78" s="736">
        <f t="shared" si="103"/>
        <v>1</v>
      </c>
      <c r="AK78" s="600">
        <v>1</v>
      </c>
      <c r="AL78" s="600">
        <v>0</v>
      </c>
      <c r="AM78" s="736">
        <f t="shared" si="104"/>
        <v>1</v>
      </c>
      <c r="AN78" s="736"/>
      <c r="AO78" s="736"/>
      <c r="AP78" s="736">
        <f t="shared" si="105"/>
        <v>0</v>
      </c>
      <c r="AQ78" s="600"/>
      <c r="AR78" s="600"/>
      <c r="AS78" s="736">
        <f t="shared" si="106"/>
        <v>0</v>
      </c>
      <c r="AT78" s="600"/>
      <c r="AU78" s="600"/>
      <c r="AV78" s="736">
        <f t="shared" si="107"/>
        <v>0</v>
      </c>
      <c r="AW78" s="736">
        <f t="shared" si="91"/>
        <v>39</v>
      </c>
      <c r="AX78" s="736">
        <f t="shared" si="92"/>
        <v>27</v>
      </c>
      <c r="AY78" s="736">
        <f t="shared" si="93"/>
        <v>66</v>
      </c>
    </row>
    <row r="79" spans="1:51" ht="15.75">
      <c r="A79" s="720" t="s">
        <v>364</v>
      </c>
      <c r="B79" s="600">
        <v>112</v>
      </c>
      <c r="C79" s="600">
        <v>41</v>
      </c>
      <c r="D79" s="752">
        <f t="shared" si="94"/>
        <v>153</v>
      </c>
      <c r="E79" s="600">
        <v>84</v>
      </c>
      <c r="F79" s="600">
        <v>55</v>
      </c>
      <c r="G79" s="752">
        <f t="shared" si="95"/>
        <v>139</v>
      </c>
      <c r="H79" s="600">
        <v>1</v>
      </c>
      <c r="I79" s="600">
        <v>1</v>
      </c>
      <c r="J79" s="752">
        <f t="shared" si="96"/>
        <v>2</v>
      </c>
      <c r="K79" s="600">
        <v>1</v>
      </c>
      <c r="L79" s="600">
        <v>0</v>
      </c>
      <c r="M79" s="752">
        <f t="shared" si="97"/>
        <v>1</v>
      </c>
      <c r="N79" s="736"/>
      <c r="O79" s="736"/>
      <c r="P79" s="752">
        <f t="shared" si="98"/>
        <v>0</v>
      </c>
      <c r="Q79" s="600"/>
      <c r="R79" s="600"/>
      <c r="S79" s="736">
        <f t="shared" si="99"/>
        <v>0</v>
      </c>
      <c r="T79" s="600"/>
      <c r="U79" s="600"/>
      <c r="V79" s="736">
        <f t="shared" si="100"/>
        <v>0</v>
      </c>
      <c r="W79" s="736">
        <f t="shared" si="88"/>
        <v>198</v>
      </c>
      <c r="X79" s="736">
        <f t="shared" si="89"/>
        <v>97</v>
      </c>
      <c r="Y79" s="736">
        <f t="shared" si="90"/>
        <v>295</v>
      </c>
      <c r="AA79" s="720" t="s">
        <v>364</v>
      </c>
      <c r="AB79" s="600">
        <v>57</v>
      </c>
      <c r="AC79" s="600">
        <v>31</v>
      </c>
      <c r="AD79" s="736">
        <f t="shared" si="101"/>
        <v>88</v>
      </c>
      <c r="AE79" s="600">
        <v>11</v>
      </c>
      <c r="AF79" s="600">
        <v>8</v>
      </c>
      <c r="AG79" s="736">
        <f t="shared" si="102"/>
        <v>19</v>
      </c>
      <c r="AH79" s="600">
        <v>2</v>
      </c>
      <c r="AI79" s="600">
        <v>0</v>
      </c>
      <c r="AJ79" s="736">
        <f t="shared" si="103"/>
        <v>2</v>
      </c>
      <c r="AK79" s="600">
        <v>1</v>
      </c>
      <c r="AL79" s="600">
        <v>0</v>
      </c>
      <c r="AM79" s="736">
        <f t="shared" si="104"/>
        <v>1</v>
      </c>
      <c r="AN79" s="736"/>
      <c r="AO79" s="736"/>
      <c r="AP79" s="736">
        <f t="shared" si="105"/>
        <v>0</v>
      </c>
      <c r="AQ79" s="600"/>
      <c r="AR79" s="600"/>
      <c r="AS79" s="736">
        <f t="shared" si="106"/>
        <v>0</v>
      </c>
      <c r="AT79" s="600"/>
      <c r="AU79" s="600"/>
      <c r="AV79" s="736">
        <f t="shared" si="107"/>
        <v>0</v>
      </c>
      <c r="AW79" s="736">
        <f t="shared" si="91"/>
        <v>71</v>
      </c>
      <c r="AX79" s="736">
        <f t="shared" si="92"/>
        <v>39</v>
      </c>
      <c r="AY79" s="736">
        <f t="shared" si="93"/>
        <v>110</v>
      </c>
    </row>
    <row r="80" spans="1:51" ht="15.75">
      <c r="A80" s="720" t="s">
        <v>365</v>
      </c>
      <c r="B80" s="600">
        <v>120</v>
      </c>
      <c r="C80" s="600">
        <v>60</v>
      </c>
      <c r="D80" s="752">
        <f t="shared" si="94"/>
        <v>180</v>
      </c>
      <c r="E80" s="600">
        <v>127</v>
      </c>
      <c r="F80" s="600">
        <v>82</v>
      </c>
      <c r="G80" s="752">
        <f t="shared" si="95"/>
        <v>209</v>
      </c>
      <c r="H80" s="600">
        <v>1</v>
      </c>
      <c r="I80" s="600">
        <v>1</v>
      </c>
      <c r="J80" s="752">
        <f t="shared" si="96"/>
        <v>2</v>
      </c>
      <c r="K80" s="600">
        <v>0</v>
      </c>
      <c r="L80" s="600">
        <v>0</v>
      </c>
      <c r="M80" s="752">
        <f t="shared" si="97"/>
        <v>0</v>
      </c>
      <c r="N80" s="736"/>
      <c r="O80" s="736"/>
      <c r="P80" s="752">
        <f t="shared" si="98"/>
        <v>0</v>
      </c>
      <c r="Q80" s="600"/>
      <c r="R80" s="600"/>
      <c r="S80" s="736">
        <f t="shared" si="99"/>
        <v>0</v>
      </c>
      <c r="T80" s="600"/>
      <c r="U80" s="600"/>
      <c r="V80" s="736">
        <f t="shared" si="100"/>
        <v>0</v>
      </c>
      <c r="W80" s="736">
        <f t="shared" si="88"/>
        <v>248</v>
      </c>
      <c r="X80" s="736">
        <f t="shared" si="89"/>
        <v>143</v>
      </c>
      <c r="Y80" s="736">
        <f t="shared" si="90"/>
        <v>391</v>
      </c>
      <c r="AA80" s="720" t="s">
        <v>365</v>
      </c>
      <c r="AB80" s="600">
        <v>75</v>
      </c>
      <c r="AC80" s="600">
        <v>22</v>
      </c>
      <c r="AD80" s="736">
        <f t="shared" si="101"/>
        <v>97</v>
      </c>
      <c r="AE80" s="600">
        <v>32</v>
      </c>
      <c r="AF80" s="600">
        <v>14</v>
      </c>
      <c r="AG80" s="736">
        <f t="shared" si="102"/>
        <v>46</v>
      </c>
      <c r="AH80" s="600">
        <v>1</v>
      </c>
      <c r="AI80" s="600">
        <v>0</v>
      </c>
      <c r="AJ80" s="736">
        <f t="shared" si="103"/>
        <v>1</v>
      </c>
      <c r="AK80" s="600">
        <v>2</v>
      </c>
      <c r="AL80" s="600">
        <v>1</v>
      </c>
      <c r="AM80" s="736">
        <f t="shared" si="104"/>
        <v>3</v>
      </c>
      <c r="AN80" s="736"/>
      <c r="AO80" s="736"/>
      <c r="AP80" s="736">
        <f t="shared" si="105"/>
        <v>0</v>
      </c>
      <c r="AQ80" s="600"/>
      <c r="AR80" s="600"/>
      <c r="AS80" s="736">
        <f t="shared" si="106"/>
        <v>0</v>
      </c>
      <c r="AT80" s="600"/>
      <c r="AU80" s="600"/>
      <c r="AV80" s="736">
        <f t="shared" si="107"/>
        <v>0</v>
      </c>
      <c r="AW80" s="736">
        <f t="shared" si="91"/>
        <v>110</v>
      </c>
      <c r="AX80" s="736">
        <f t="shared" si="92"/>
        <v>37</v>
      </c>
      <c r="AY80" s="736">
        <f t="shared" si="93"/>
        <v>147</v>
      </c>
    </row>
    <row r="81" spans="1:51" ht="15.75">
      <c r="A81" s="720" t="s">
        <v>366</v>
      </c>
      <c r="B81" s="600">
        <v>154</v>
      </c>
      <c r="C81" s="600">
        <v>117</v>
      </c>
      <c r="D81" s="752">
        <f t="shared" si="94"/>
        <v>271</v>
      </c>
      <c r="E81" s="600">
        <v>150</v>
      </c>
      <c r="F81" s="600">
        <v>105</v>
      </c>
      <c r="G81" s="752">
        <f t="shared" si="95"/>
        <v>255</v>
      </c>
      <c r="H81" s="600">
        <v>2</v>
      </c>
      <c r="I81" s="600">
        <v>1</v>
      </c>
      <c r="J81" s="752">
        <f t="shared" si="96"/>
        <v>3</v>
      </c>
      <c r="K81" s="600">
        <v>3</v>
      </c>
      <c r="L81" s="600">
        <v>1</v>
      </c>
      <c r="M81" s="752">
        <f t="shared" si="97"/>
        <v>4</v>
      </c>
      <c r="N81" s="736"/>
      <c r="O81" s="736"/>
      <c r="P81" s="752">
        <f t="shared" si="98"/>
        <v>0</v>
      </c>
      <c r="Q81" s="600"/>
      <c r="R81" s="600"/>
      <c r="S81" s="736">
        <f t="shared" si="99"/>
        <v>0</v>
      </c>
      <c r="T81" s="600"/>
      <c r="U81" s="600"/>
      <c r="V81" s="736">
        <f t="shared" si="100"/>
        <v>0</v>
      </c>
      <c r="W81" s="736">
        <f t="shared" si="88"/>
        <v>309</v>
      </c>
      <c r="X81" s="736">
        <f t="shared" si="89"/>
        <v>224</v>
      </c>
      <c r="Y81" s="736">
        <f t="shared" si="90"/>
        <v>533</v>
      </c>
      <c r="AA81" s="720" t="s">
        <v>366</v>
      </c>
      <c r="AB81" s="600">
        <v>172</v>
      </c>
      <c r="AC81" s="600">
        <v>96</v>
      </c>
      <c r="AD81" s="736">
        <f t="shared" si="101"/>
        <v>268</v>
      </c>
      <c r="AE81" s="600">
        <v>41</v>
      </c>
      <c r="AF81" s="600">
        <v>16</v>
      </c>
      <c r="AG81" s="736">
        <f t="shared" si="102"/>
        <v>57</v>
      </c>
      <c r="AH81" s="600">
        <v>2</v>
      </c>
      <c r="AI81" s="600">
        <v>1</v>
      </c>
      <c r="AJ81" s="736">
        <f t="shared" si="103"/>
        <v>3</v>
      </c>
      <c r="AK81" s="600">
        <v>2</v>
      </c>
      <c r="AL81" s="600">
        <v>0</v>
      </c>
      <c r="AM81" s="736">
        <f t="shared" si="104"/>
        <v>2</v>
      </c>
      <c r="AN81" s="736"/>
      <c r="AO81" s="736"/>
      <c r="AP81" s="736">
        <f t="shared" si="105"/>
        <v>0</v>
      </c>
      <c r="AQ81" s="600"/>
      <c r="AR81" s="600"/>
      <c r="AS81" s="736">
        <f t="shared" si="106"/>
        <v>0</v>
      </c>
      <c r="AT81" s="600"/>
      <c r="AU81" s="600"/>
      <c r="AV81" s="736">
        <f t="shared" si="107"/>
        <v>0</v>
      </c>
      <c r="AW81" s="736">
        <f t="shared" si="91"/>
        <v>217</v>
      </c>
      <c r="AX81" s="736">
        <f t="shared" si="92"/>
        <v>113</v>
      </c>
      <c r="AY81" s="736">
        <f t="shared" si="93"/>
        <v>330</v>
      </c>
    </row>
    <row r="82" spans="1:51" ht="15.75">
      <c r="A82" s="720" t="s">
        <v>367</v>
      </c>
      <c r="B82" s="600">
        <v>310</v>
      </c>
      <c r="C82" s="600">
        <v>231</v>
      </c>
      <c r="D82" s="752">
        <f t="shared" si="94"/>
        <v>541</v>
      </c>
      <c r="E82" s="600">
        <v>180</v>
      </c>
      <c r="F82" s="600">
        <v>145</v>
      </c>
      <c r="G82" s="752">
        <f t="shared" si="95"/>
        <v>325</v>
      </c>
      <c r="H82" s="600">
        <v>4</v>
      </c>
      <c r="I82" s="600">
        <v>4</v>
      </c>
      <c r="J82" s="752">
        <f t="shared" si="96"/>
        <v>8</v>
      </c>
      <c r="K82" s="600">
        <v>2</v>
      </c>
      <c r="L82" s="600">
        <v>1</v>
      </c>
      <c r="M82" s="752">
        <f t="shared" si="97"/>
        <v>3</v>
      </c>
      <c r="N82" s="736"/>
      <c r="O82" s="736"/>
      <c r="P82" s="752">
        <f t="shared" si="98"/>
        <v>0</v>
      </c>
      <c r="Q82" s="600"/>
      <c r="R82" s="600"/>
      <c r="S82" s="736">
        <f t="shared" si="99"/>
        <v>0</v>
      </c>
      <c r="T82" s="600"/>
      <c r="U82" s="600"/>
      <c r="V82" s="736">
        <f t="shared" si="100"/>
        <v>0</v>
      </c>
      <c r="W82" s="736">
        <f t="shared" si="88"/>
        <v>496</v>
      </c>
      <c r="X82" s="736">
        <f t="shared" si="89"/>
        <v>381</v>
      </c>
      <c r="Y82" s="736">
        <f t="shared" si="90"/>
        <v>877</v>
      </c>
      <c r="AA82" s="720" t="s">
        <v>367</v>
      </c>
      <c r="AB82" s="600">
        <v>198</v>
      </c>
      <c r="AC82" s="600">
        <v>106</v>
      </c>
      <c r="AD82" s="736">
        <f t="shared" si="101"/>
        <v>304</v>
      </c>
      <c r="AE82" s="600">
        <v>54</v>
      </c>
      <c r="AF82" s="600">
        <v>44</v>
      </c>
      <c r="AG82" s="736">
        <f t="shared" si="102"/>
        <v>98</v>
      </c>
      <c r="AH82" s="600">
        <v>2</v>
      </c>
      <c r="AI82" s="600">
        <v>1</v>
      </c>
      <c r="AJ82" s="736">
        <f t="shared" si="103"/>
        <v>3</v>
      </c>
      <c r="AK82" s="600">
        <v>1</v>
      </c>
      <c r="AL82" s="600">
        <v>1</v>
      </c>
      <c r="AM82" s="736">
        <f t="shared" si="104"/>
        <v>2</v>
      </c>
      <c r="AN82" s="736"/>
      <c r="AO82" s="736"/>
      <c r="AP82" s="736">
        <f t="shared" si="105"/>
        <v>0</v>
      </c>
      <c r="AQ82" s="600"/>
      <c r="AR82" s="600"/>
      <c r="AS82" s="736">
        <f t="shared" si="106"/>
        <v>0</v>
      </c>
      <c r="AT82" s="600"/>
      <c r="AU82" s="600"/>
      <c r="AV82" s="736">
        <f t="shared" si="107"/>
        <v>0</v>
      </c>
      <c r="AW82" s="736">
        <f t="shared" si="91"/>
        <v>255</v>
      </c>
      <c r="AX82" s="736">
        <f t="shared" si="92"/>
        <v>152</v>
      </c>
      <c r="AY82" s="736">
        <f t="shared" si="93"/>
        <v>407</v>
      </c>
    </row>
    <row r="83" spans="1:51" ht="15.75">
      <c r="A83" s="720" t="s">
        <v>368</v>
      </c>
      <c r="B83" s="600">
        <v>389</v>
      </c>
      <c r="C83" s="600">
        <v>286</v>
      </c>
      <c r="D83" s="752">
        <f t="shared" si="94"/>
        <v>675</v>
      </c>
      <c r="E83" s="600">
        <v>292</v>
      </c>
      <c r="F83" s="600">
        <v>165</v>
      </c>
      <c r="G83" s="752">
        <f t="shared" si="95"/>
        <v>457</v>
      </c>
      <c r="H83" s="600">
        <v>3</v>
      </c>
      <c r="I83" s="600">
        <v>1</v>
      </c>
      <c r="J83" s="752">
        <f t="shared" si="96"/>
        <v>4</v>
      </c>
      <c r="K83" s="600">
        <v>2</v>
      </c>
      <c r="L83" s="600">
        <v>1</v>
      </c>
      <c r="M83" s="752">
        <f t="shared" si="97"/>
        <v>3</v>
      </c>
      <c r="N83" s="736"/>
      <c r="O83" s="736"/>
      <c r="P83" s="752">
        <f t="shared" si="98"/>
        <v>0</v>
      </c>
      <c r="Q83" s="600"/>
      <c r="R83" s="600"/>
      <c r="S83" s="736">
        <f t="shared" si="99"/>
        <v>0</v>
      </c>
      <c r="T83" s="600"/>
      <c r="U83" s="600"/>
      <c r="V83" s="736">
        <f t="shared" si="100"/>
        <v>0</v>
      </c>
      <c r="W83" s="736">
        <f t="shared" si="88"/>
        <v>686</v>
      </c>
      <c r="X83" s="736">
        <f t="shared" si="89"/>
        <v>453</v>
      </c>
      <c r="Y83" s="736">
        <f t="shared" si="90"/>
        <v>1139</v>
      </c>
      <c r="AA83" s="720" t="s">
        <v>368</v>
      </c>
      <c r="AB83" s="600">
        <v>213</v>
      </c>
      <c r="AC83" s="600">
        <v>166</v>
      </c>
      <c r="AD83" s="736">
        <f t="shared" si="101"/>
        <v>379</v>
      </c>
      <c r="AE83" s="600">
        <v>51</v>
      </c>
      <c r="AF83" s="600">
        <v>30</v>
      </c>
      <c r="AG83" s="736">
        <f t="shared" si="102"/>
        <v>81</v>
      </c>
      <c r="AH83" s="600">
        <v>1</v>
      </c>
      <c r="AI83" s="600">
        <v>1</v>
      </c>
      <c r="AJ83" s="736">
        <f t="shared" si="103"/>
        <v>2</v>
      </c>
      <c r="AK83" s="600">
        <v>3</v>
      </c>
      <c r="AL83" s="600">
        <v>2</v>
      </c>
      <c r="AM83" s="736">
        <f t="shared" si="104"/>
        <v>5</v>
      </c>
      <c r="AN83" s="736"/>
      <c r="AO83" s="736"/>
      <c r="AP83" s="736">
        <f t="shared" si="105"/>
        <v>0</v>
      </c>
      <c r="AQ83" s="600"/>
      <c r="AR83" s="600"/>
      <c r="AS83" s="736">
        <f t="shared" si="106"/>
        <v>0</v>
      </c>
      <c r="AT83" s="600"/>
      <c r="AU83" s="600"/>
      <c r="AV83" s="736">
        <f t="shared" si="107"/>
        <v>0</v>
      </c>
      <c r="AW83" s="736">
        <f t="shared" si="91"/>
        <v>268</v>
      </c>
      <c r="AX83" s="736">
        <f t="shared" si="92"/>
        <v>199</v>
      </c>
      <c r="AY83" s="736">
        <f t="shared" si="93"/>
        <v>467</v>
      </c>
    </row>
    <row r="84" spans="1:51" ht="15.75">
      <c r="A84" s="718" t="s">
        <v>472</v>
      </c>
      <c r="B84" s="600">
        <v>323</v>
      </c>
      <c r="C84" s="600">
        <v>260</v>
      </c>
      <c r="D84" s="752">
        <f t="shared" si="94"/>
        <v>583</v>
      </c>
      <c r="E84" s="600">
        <v>254</v>
      </c>
      <c r="F84" s="600">
        <v>150</v>
      </c>
      <c r="G84" s="752">
        <f t="shared" si="95"/>
        <v>404</v>
      </c>
      <c r="H84" s="600">
        <v>0</v>
      </c>
      <c r="I84" s="600">
        <v>1</v>
      </c>
      <c r="J84" s="752">
        <f t="shared" si="96"/>
        <v>1</v>
      </c>
      <c r="K84" s="600">
        <v>2</v>
      </c>
      <c r="L84" s="600">
        <v>3</v>
      </c>
      <c r="M84" s="752">
        <f t="shared" si="97"/>
        <v>5</v>
      </c>
      <c r="N84" s="736"/>
      <c r="O84" s="736"/>
      <c r="P84" s="752">
        <f t="shared" si="98"/>
        <v>0</v>
      </c>
      <c r="Q84" s="600"/>
      <c r="R84" s="600"/>
      <c r="S84" s="736">
        <f t="shared" si="99"/>
        <v>0</v>
      </c>
      <c r="T84" s="600"/>
      <c r="U84" s="600"/>
      <c r="V84" s="736">
        <f t="shared" si="100"/>
        <v>0</v>
      </c>
      <c r="W84" s="736">
        <f t="shared" si="88"/>
        <v>579</v>
      </c>
      <c r="X84" s="736">
        <f t="shared" si="89"/>
        <v>414</v>
      </c>
      <c r="Y84" s="736">
        <f t="shared" si="90"/>
        <v>993</v>
      </c>
      <c r="AA84" s="718" t="s">
        <v>472</v>
      </c>
      <c r="AB84" s="600">
        <v>147</v>
      </c>
      <c r="AC84" s="600">
        <v>108</v>
      </c>
      <c r="AD84" s="736">
        <f t="shared" si="101"/>
        <v>255</v>
      </c>
      <c r="AE84" s="600">
        <v>23</v>
      </c>
      <c r="AF84" s="600">
        <v>11</v>
      </c>
      <c r="AG84" s="736">
        <f t="shared" si="102"/>
        <v>34</v>
      </c>
      <c r="AH84" s="600">
        <v>1</v>
      </c>
      <c r="AI84" s="600">
        <v>0</v>
      </c>
      <c r="AJ84" s="736">
        <f t="shared" si="103"/>
        <v>1</v>
      </c>
      <c r="AK84" s="600">
        <v>1</v>
      </c>
      <c r="AL84" s="600">
        <v>1</v>
      </c>
      <c r="AM84" s="736">
        <f t="shared" si="104"/>
        <v>2</v>
      </c>
      <c r="AN84" s="736"/>
      <c r="AO84" s="736"/>
      <c r="AP84" s="736">
        <f t="shared" si="105"/>
        <v>0</v>
      </c>
      <c r="AQ84" s="600"/>
      <c r="AR84" s="600"/>
      <c r="AS84" s="736">
        <f t="shared" si="106"/>
        <v>0</v>
      </c>
      <c r="AT84" s="600"/>
      <c r="AU84" s="600"/>
      <c r="AV84" s="736">
        <f t="shared" si="107"/>
        <v>0</v>
      </c>
      <c r="AW84" s="736">
        <f t="shared" si="91"/>
        <v>172</v>
      </c>
      <c r="AX84" s="736">
        <f t="shared" si="92"/>
        <v>120</v>
      </c>
      <c r="AY84" s="736">
        <f t="shared" si="93"/>
        <v>292</v>
      </c>
    </row>
    <row r="85" spans="1:51" ht="15.75">
      <c r="A85" s="718" t="s">
        <v>614</v>
      </c>
      <c r="B85" s="752">
        <v>0</v>
      </c>
      <c r="C85" s="752">
        <v>1</v>
      </c>
      <c r="D85" s="752">
        <f t="shared" si="94"/>
        <v>1</v>
      </c>
      <c r="E85" s="752">
        <v>1</v>
      </c>
      <c r="F85" s="752">
        <v>0</v>
      </c>
      <c r="G85" s="752">
        <f t="shared" si="95"/>
        <v>1</v>
      </c>
      <c r="H85" s="752">
        <v>0</v>
      </c>
      <c r="I85" s="752">
        <v>0</v>
      </c>
      <c r="J85" s="752">
        <f t="shared" si="96"/>
        <v>0</v>
      </c>
      <c r="K85" s="752">
        <v>0</v>
      </c>
      <c r="L85" s="752"/>
      <c r="M85" s="752">
        <f t="shared" si="97"/>
        <v>0</v>
      </c>
      <c r="N85" s="736"/>
      <c r="O85" s="736"/>
      <c r="P85" s="752">
        <f t="shared" si="98"/>
        <v>0</v>
      </c>
      <c r="Q85" s="736"/>
      <c r="R85" s="736"/>
      <c r="S85" s="736">
        <f t="shared" si="99"/>
        <v>0</v>
      </c>
      <c r="T85" s="752"/>
      <c r="U85" s="752"/>
      <c r="V85" s="736">
        <f t="shared" si="100"/>
        <v>0</v>
      </c>
      <c r="W85" s="736">
        <f t="shared" si="88"/>
        <v>1</v>
      </c>
      <c r="X85" s="736">
        <f t="shared" si="89"/>
        <v>1</v>
      </c>
      <c r="Y85" s="736">
        <f t="shared" si="90"/>
        <v>2</v>
      </c>
      <c r="AA85" s="718" t="s">
        <v>614</v>
      </c>
      <c r="AB85" s="752">
        <v>2</v>
      </c>
      <c r="AC85" s="752">
        <v>1</v>
      </c>
      <c r="AD85" s="736">
        <f t="shared" si="101"/>
        <v>3</v>
      </c>
      <c r="AE85" s="752">
        <v>0</v>
      </c>
      <c r="AF85" s="752">
        <v>0</v>
      </c>
      <c r="AG85" s="736">
        <f t="shared" si="102"/>
        <v>0</v>
      </c>
      <c r="AH85" s="752">
        <v>0</v>
      </c>
      <c r="AI85" s="752">
        <v>0</v>
      </c>
      <c r="AJ85" s="736">
        <f t="shared" si="103"/>
        <v>0</v>
      </c>
      <c r="AK85" s="752">
        <v>0</v>
      </c>
      <c r="AL85" s="752">
        <v>0</v>
      </c>
      <c r="AM85" s="736">
        <f t="shared" si="104"/>
        <v>0</v>
      </c>
      <c r="AN85" s="736"/>
      <c r="AO85" s="736"/>
      <c r="AP85" s="736">
        <f t="shared" si="105"/>
        <v>0</v>
      </c>
      <c r="AQ85" s="736"/>
      <c r="AR85" s="736"/>
      <c r="AS85" s="736">
        <f t="shared" si="106"/>
        <v>0</v>
      </c>
      <c r="AT85" s="752"/>
      <c r="AU85" s="752"/>
      <c r="AV85" s="736">
        <f t="shared" si="107"/>
        <v>0</v>
      </c>
      <c r="AW85" s="736">
        <f t="shared" si="91"/>
        <v>2</v>
      </c>
      <c r="AX85" s="736">
        <f t="shared" si="92"/>
        <v>1</v>
      </c>
      <c r="AY85" s="736">
        <f t="shared" si="93"/>
        <v>3</v>
      </c>
    </row>
    <row r="86" spans="1:51" ht="15.75">
      <c r="A86" s="721" t="s">
        <v>6</v>
      </c>
      <c r="B86" s="722">
        <f t="shared" ref="B86:Y86" si="108">SUM(B75:B85)</f>
        <v>1446</v>
      </c>
      <c r="C86" s="722">
        <f t="shared" si="108"/>
        <v>1034</v>
      </c>
      <c r="D86" s="722">
        <f t="shared" si="108"/>
        <v>2480</v>
      </c>
      <c r="E86" s="722">
        <f t="shared" si="108"/>
        <v>1143</v>
      </c>
      <c r="F86" s="722">
        <f t="shared" si="108"/>
        <v>754</v>
      </c>
      <c r="G86" s="722">
        <f t="shared" si="108"/>
        <v>1897</v>
      </c>
      <c r="H86" s="722">
        <f t="shared" si="108"/>
        <v>11</v>
      </c>
      <c r="I86" s="722">
        <f t="shared" si="108"/>
        <v>9</v>
      </c>
      <c r="J86" s="722">
        <f t="shared" si="108"/>
        <v>20</v>
      </c>
      <c r="K86" s="722">
        <f t="shared" si="108"/>
        <v>13</v>
      </c>
      <c r="L86" s="722">
        <f t="shared" si="108"/>
        <v>6</v>
      </c>
      <c r="M86" s="722">
        <f t="shared" si="108"/>
        <v>19</v>
      </c>
      <c r="N86" s="722">
        <f t="shared" si="108"/>
        <v>0</v>
      </c>
      <c r="O86" s="722">
        <f t="shared" si="108"/>
        <v>0</v>
      </c>
      <c r="P86" s="722">
        <f t="shared" si="108"/>
        <v>0</v>
      </c>
      <c r="Q86" s="722">
        <f t="shared" si="108"/>
        <v>0</v>
      </c>
      <c r="R86" s="722">
        <f t="shared" si="108"/>
        <v>0</v>
      </c>
      <c r="S86" s="722">
        <f t="shared" si="108"/>
        <v>0</v>
      </c>
      <c r="T86" s="722">
        <f t="shared" si="108"/>
        <v>0</v>
      </c>
      <c r="U86" s="722">
        <f t="shared" si="108"/>
        <v>0</v>
      </c>
      <c r="V86" s="722">
        <f t="shared" si="108"/>
        <v>0</v>
      </c>
      <c r="W86" s="722">
        <f t="shared" si="108"/>
        <v>2613</v>
      </c>
      <c r="X86" s="722">
        <f t="shared" si="108"/>
        <v>1803</v>
      </c>
      <c r="Y86" s="722">
        <f t="shared" si="108"/>
        <v>4416</v>
      </c>
      <c r="AA86" s="721" t="s">
        <v>6</v>
      </c>
      <c r="AB86" s="722">
        <f t="shared" ref="AB86:AY86" si="109">SUM(AB75:AB85)</f>
        <v>931</v>
      </c>
      <c r="AC86" s="722">
        <f t="shared" si="109"/>
        <v>579</v>
      </c>
      <c r="AD86" s="722">
        <f t="shared" si="109"/>
        <v>1510</v>
      </c>
      <c r="AE86" s="722">
        <f t="shared" si="109"/>
        <v>232</v>
      </c>
      <c r="AF86" s="722">
        <f t="shared" si="109"/>
        <v>136</v>
      </c>
      <c r="AG86" s="722">
        <f t="shared" si="109"/>
        <v>368</v>
      </c>
      <c r="AH86" s="722">
        <f t="shared" si="109"/>
        <v>11</v>
      </c>
      <c r="AI86" s="722">
        <f t="shared" si="109"/>
        <v>3</v>
      </c>
      <c r="AJ86" s="722">
        <f t="shared" si="109"/>
        <v>14</v>
      </c>
      <c r="AK86" s="722">
        <f t="shared" si="109"/>
        <v>13</v>
      </c>
      <c r="AL86" s="722">
        <f t="shared" si="109"/>
        <v>5</v>
      </c>
      <c r="AM86" s="722">
        <f t="shared" si="109"/>
        <v>18</v>
      </c>
      <c r="AN86" s="722">
        <f t="shared" si="109"/>
        <v>0</v>
      </c>
      <c r="AO86" s="722">
        <f t="shared" si="109"/>
        <v>0</v>
      </c>
      <c r="AP86" s="722">
        <f t="shared" si="109"/>
        <v>0</v>
      </c>
      <c r="AQ86" s="722">
        <f t="shared" si="109"/>
        <v>0</v>
      </c>
      <c r="AR86" s="722">
        <f t="shared" si="109"/>
        <v>0</v>
      </c>
      <c r="AS86" s="722">
        <f t="shared" si="109"/>
        <v>0</v>
      </c>
      <c r="AT86" s="722">
        <f t="shared" si="109"/>
        <v>0</v>
      </c>
      <c r="AU86" s="722">
        <f t="shared" si="109"/>
        <v>0</v>
      </c>
      <c r="AV86" s="722">
        <f t="shared" si="109"/>
        <v>0</v>
      </c>
      <c r="AW86" s="722">
        <f t="shared" si="109"/>
        <v>1187</v>
      </c>
      <c r="AX86" s="722">
        <f t="shared" si="109"/>
        <v>723</v>
      </c>
      <c r="AY86" s="722">
        <f t="shared" si="109"/>
        <v>1910</v>
      </c>
    </row>
    <row r="88" spans="1:51" ht="15.75">
      <c r="A88" s="776"/>
      <c r="B88" s="776"/>
      <c r="C88" s="776"/>
      <c r="D88" s="776"/>
      <c r="E88" s="776"/>
      <c r="F88" s="776"/>
      <c r="G88" s="776"/>
      <c r="H88" s="776"/>
      <c r="I88" s="776"/>
      <c r="J88" s="776"/>
      <c r="K88" s="776"/>
      <c r="L88" s="776"/>
      <c r="M88" s="776"/>
      <c r="N88" s="776"/>
      <c r="O88" s="776"/>
      <c r="P88" s="776"/>
      <c r="Q88" s="776"/>
      <c r="R88" s="776"/>
      <c r="S88" s="776"/>
      <c r="T88" s="776"/>
      <c r="U88" s="776"/>
      <c r="V88" s="776"/>
      <c r="W88" s="776"/>
      <c r="X88" s="776" t="s">
        <v>29</v>
      </c>
      <c r="Y88" s="776"/>
      <c r="AA88" s="776"/>
      <c r="AB88" s="776"/>
      <c r="AC88" s="776"/>
      <c r="AD88" s="776"/>
      <c r="AE88" s="776"/>
      <c r="AF88" s="776"/>
      <c r="AG88" s="776"/>
      <c r="AH88" s="776"/>
      <c r="AI88" s="776"/>
      <c r="AJ88" s="776"/>
      <c r="AK88" s="776"/>
      <c r="AL88" s="776"/>
      <c r="AM88" s="776"/>
      <c r="AN88" s="776"/>
      <c r="AO88" s="776"/>
      <c r="AP88" s="776"/>
      <c r="AQ88" s="776"/>
      <c r="AR88" s="776"/>
      <c r="AS88" s="776"/>
      <c r="AT88" s="776"/>
      <c r="AU88" s="776"/>
      <c r="AV88" s="776"/>
      <c r="AW88" s="776"/>
      <c r="AX88" s="776" t="s">
        <v>29</v>
      </c>
      <c r="AY88" s="776"/>
    </row>
    <row r="89" spans="1:51" ht="15" customHeight="1">
      <c r="A89" s="1564" t="s">
        <v>361</v>
      </c>
      <c r="B89" s="1568" t="s">
        <v>3</v>
      </c>
      <c r="C89" s="1568"/>
      <c r="D89" s="1568"/>
      <c r="E89" s="1568" t="s">
        <v>4</v>
      </c>
      <c r="F89" s="1568"/>
      <c r="G89" s="1568"/>
      <c r="H89" s="1568" t="s">
        <v>5</v>
      </c>
      <c r="I89" s="1568"/>
      <c r="J89" s="1568"/>
      <c r="K89" s="1568" t="s">
        <v>379</v>
      </c>
      <c r="L89" s="1568"/>
      <c r="M89" s="1568"/>
      <c r="N89" s="1568" t="s">
        <v>870</v>
      </c>
      <c r="O89" s="1568"/>
      <c r="P89" s="1568"/>
      <c r="Q89" s="1568" t="s">
        <v>871</v>
      </c>
      <c r="R89" s="1568"/>
      <c r="S89" s="1568"/>
      <c r="T89" s="1568" t="s">
        <v>351</v>
      </c>
      <c r="U89" s="1568"/>
      <c r="V89" s="1568"/>
      <c r="W89" s="1564" t="s">
        <v>6</v>
      </c>
      <c r="X89" s="1564"/>
      <c r="Y89" s="1564"/>
      <c r="AA89" s="1564" t="s">
        <v>361</v>
      </c>
      <c r="AB89" s="1568" t="s">
        <v>3</v>
      </c>
      <c r="AC89" s="1568"/>
      <c r="AD89" s="1568"/>
      <c r="AE89" s="1568" t="s">
        <v>4</v>
      </c>
      <c r="AF89" s="1568"/>
      <c r="AG89" s="1568"/>
      <c r="AH89" s="1568" t="s">
        <v>5</v>
      </c>
      <c r="AI89" s="1568"/>
      <c r="AJ89" s="1568"/>
      <c r="AK89" s="1568" t="s">
        <v>379</v>
      </c>
      <c r="AL89" s="1568"/>
      <c r="AM89" s="1568"/>
      <c r="AN89" s="1568" t="s">
        <v>870</v>
      </c>
      <c r="AO89" s="1568"/>
      <c r="AP89" s="1568"/>
      <c r="AQ89" s="1568" t="s">
        <v>871</v>
      </c>
      <c r="AR89" s="1568"/>
      <c r="AS89" s="1568"/>
      <c r="AT89" s="1568" t="s">
        <v>351</v>
      </c>
      <c r="AU89" s="1568"/>
      <c r="AV89" s="1568"/>
      <c r="AW89" s="1564" t="s">
        <v>6</v>
      </c>
      <c r="AX89" s="1564"/>
      <c r="AY89" s="1564"/>
    </row>
    <row r="90" spans="1:51">
      <c r="A90" s="1564"/>
      <c r="B90" s="243" t="s">
        <v>240</v>
      </c>
      <c r="C90" s="243" t="s">
        <v>241</v>
      </c>
      <c r="D90" s="243" t="s">
        <v>234</v>
      </c>
      <c r="E90" s="243" t="s">
        <v>240</v>
      </c>
      <c r="F90" s="243" t="s">
        <v>241</v>
      </c>
      <c r="G90" s="243" t="s">
        <v>234</v>
      </c>
      <c r="H90" s="243" t="s">
        <v>240</v>
      </c>
      <c r="I90" s="243" t="s">
        <v>241</v>
      </c>
      <c r="J90" s="243" t="s">
        <v>234</v>
      </c>
      <c r="K90" s="243" t="s">
        <v>240</v>
      </c>
      <c r="L90" s="243" t="s">
        <v>241</v>
      </c>
      <c r="M90" s="243" t="s">
        <v>234</v>
      </c>
      <c r="N90" s="243" t="s">
        <v>240</v>
      </c>
      <c r="O90" s="243" t="s">
        <v>241</v>
      </c>
      <c r="P90" s="243" t="s">
        <v>234</v>
      </c>
      <c r="Q90" s="243" t="s">
        <v>240</v>
      </c>
      <c r="R90" s="243" t="s">
        <v>241</v>
      </c>
      <c r="S90" s="243" t="s">
        <v>234</v>
      </c>
      <c r="T90" s="243" t="s">
        <v>240</v>
      </c>
      <c r="U90" s="243" t="s">
        <v>241</v>
      </c>
      <c r="V90" s="243" t="s">
        <v>234</v>
      </c>
      <c r="W90" s="243" t="s">
        <v>240</v>
      </c>
      <c r="X90" s="243" t="s">
        <v>241</v>
      </c>
      <c r="Y90" s="243" t="s">
        <v>234</v>
      </c>
      <c r="AA90" s="1564"/>
      <c r="AB90" s="243" t="s">
        <v>240</v>
      </c>
      <c r="AC90" s="243" t="s">
        <v>241</v>
      </c>
      <c r="AD90" s="243" t="s">
        <v>234</v>
      </c>
      <c r="AE90" s="243" t="s">
        <v>240</v>
      </c>
      <c r="AF90" s="243" t="s">
        <v>241</v>
      </c>
      <c r="AG90" s="243" t="s">
        <v>234</v>
      </c>
      <c r="AH90" s="243" t="s">
        <v>240</v>
      </c>
      <c r="AI90" s="243" t="s">
        <v>241</v>
      </c>
      <c r="AJ90" s="243" t="s">
        <v>234</v>
      </c>
      <c r="AK90" s="243" t="s">
        <v>240</v>
      </c>
      <c r="AL90" s="243" t="s">
        <v>241</v>
      </c>
      <c r="AM90" s="243" t="s">
        <v>234</v>
      </c>
      <c r="AN90" s="243" t="s">
        <v>240</v>
      </c>
      <c r="AO90" s="243" t="s">
        <v>241</v>
      </c>
      <c r="AP90" s="243" t="s">
        <v>234</v>
      </c>
      <c r="AQ90" s="243" t="s">
        <v>240</v>
      </c>
      <c r="AR90" s="243" t="s">
        <v>241</v>
      </c>
      <c r="AS90" s="243" t="s">
        <v>234</v>
      </c>
      <c r="AT90" s="243" t="s">
        <v>240</v>
      </c>
      <c r="AU90" s="243" t="s">
        <v>241</v>
      </c>
      <c r="AV90" s="243" t="s">
        <v>234</v>
      </c>
      <c r="AW90" s="243" t="s">
        <v>240</v>
      </c>
      <c r="AX90" s="243" t="s">
        <v>241</v>
      </c>
      <c r="AY90" s="243" t="s">
        <v>234</v>
      </c>
    </row>
    <row r="91" spans="1:51">
      <c r="A91" s="735">
        <v>1</v>
      </c>
      <c r="B91" s="243">
        <v>2</v>
      </c>
      <c r="C91" s="243">
        <v>3</v>
      </c>
      <c r="D91" s="243">
        <v>4</v>
      </c>
      <c r="E91" s="243">
        <v>5</v>
      </c>
      <c r="F91" s="243">
        <v>6</v>
      </c>
      <c r="G91" s="243">
        <v>7</v>
      </c>
      <c r="H91" s="243">
        <v>8</v>
      </c>
      <c r="I91" s="243">
        <v>9</v>
      </c>
      <c r="J91" s="243">
        <v>10</v>
      </c>
      <c r="K91" s="243">
        <v>11</v>
      </c>
      <c r="L91" s="243">
        <v>12</v>
      </c>
      <c r="M91" s="243">
        <v>13</v>
      </c>
      <c r="N91" s="243">
        <v>14</v>
      </c>
      <c r="O91" s="243">
        <v>15</v>
      </c>
      <c r="P91" s="243">
        <v>16</v>
      </c>
      <c r="Q91" s="243">
        <v>17</v>
      </c>
      <c r="R91" s="243">
        <v>18</v>
      </c>
      <c r="S91" s="243">
        <v>19</v>
      </c>
      <c r="T91" s="243">
        <v>20</v>
      </c>
      <c r="U91" s="243">
        <v>21</v>
      </c>
      <c r="V91" s="243">
        <v>22</v>
      </c>
      <c r="W91" s="243">
        <v>23</v>
      </c>
      <c r="X91" s="243">
        <v>24</v>
      </c>
      <c r="Y91" s="243">
        <v>25</v>
      </c>
      <c r="AA91" s="735">
        <v>1</v>
      </c>
      <c r="AB91" s="243">
        <v>2</v>
      </c>
      <c r="AC91" s="243">
        <v>3</v>
      </c>
      <c r="AD91" s="243">
        <v>4</v>
      </c>
      <c r="AE91" s="243">
        <v>5</v>
      </c>
      <c r="AF91" s="243">
        <v>6</v>
      </c>
      <c r="AG91" s="243">
        <v>7</v>
      </c>
      <c r="AH91" s="243">
        <v>8</v>
      </c>
      <c r="AI91" s="243">
        <v>9</v>
      </c>
      <c r="AJ91" s="243">
        <v>10</v>
      </c>
      <c r="AK91" s="243">
        <v>11</v>
      </c>
      <c r="AL91" s="243">
        <v>12</v>
      </c>
      <c r="AM91" s="243">
        <v>13</v>
      </c>
      <c r="AN91" s="243">
        <v>14</v>
      </c>
      <c r="AO91" s="243">
        <v>15</v>
      </c>
      <c r="AP91" s="243">
        <v>16</v>
      </c>
      <c r="AQ91" s="243">
        <v>17</v>
      </c>
      <c r="AR91" s="243">
        <v>18</v>
      </c>
      <c r="AS91" s="243">
        <v>19</v>
      </c>
      <c r="AT91" s="243">
        <v>20</v>
      </c>
      <c r="AU91" s="243">
        <v>21</v>
      </c>
      <c r="AV91" s="243">
        <v>22</v>
      </c>
      <c r="AW91" s="243">
        <v>23</v>
      </c>
      <c r="AX91" s="243">
        <v>24</v>
      </c>
      <c r="AY91" s="243">
        <v>25</v>
      </c>
    </row>
    <row r="92" spans="1:51" ht="15.75">
      <c r="A92" s="718" t="s">
        <v>470</v>
      </c>
      <c r="B92" s="600">
        <v>0</v>
      </c>
      <c r="C92" s="600">
        <v>0</v>
      </c>
      <c r="D92" s="752">
        <f>SUM(B92:C92)</f>
        <v>0</v>
      </c>
      <c r="E92" s="600">
        <v>7</v>
      </c>
      <c r="F92" s="600">
        <v>2</v>
      </c>
      <c r="G92" s="752">
        <f>SUM(E92:F92)</f>
        <v>9</v>
      </c>
      <c r="H92" s="600">
        <v>0</v>
      </c>
      <c r="I92" s="600">
        <v>0</v>
      </c>
      <c r="J92" s="752">
        <f>SUM(H92:I92)</f>
        <v>0</v>
      </c>
      <c r="K92" s="600"/>
      <c r="L92" s="600"/>
      <c r="M92" s="752">
        <f>SUM(K92:L92)</f>
        <v>0</v>
      </c>
      <c r="N92" s="736"/>
      <c r="O92" s="736"/>
      <c r="P92" s="752">
        <f>SUM(N92:O92)</f>
        <v>0</v>
      </c>
      <c r="Q92" s="600"/>
      <c r="R92" s="600"/>
      <c r="S92" s="736">
        <f>Q92+R92</f>
        <v>0</v>
      </c>
      <c r="T92" s="600"/>
      <c r="U92" s="600"/>
      <c r="V92" s="736">
        <f t="shared" ref="V92:V102" si="110">T92+U92</f>
        <v>0</v>
      </c>
      <c r="W92" s="736">
        <f t="shared" ref="W92:W102" si="111">B92+E92+N92+K92+H92+Q92+T92</f>
        <v>7</v>
      </c>
      <c r="X92" s="736">
        <f t="shared" ref="X92:X102" si="112">C92+F92+O92+L92+I92+R92+U92</f>
        <v>2</v>
      </c>
      <c r="Y92" s="736">
        <f t="shared" ref="Y92:Y102" si="113">D92+G92+P92+M92+J92+S92+V92</f>
        <v>9</v>
      </c>
      <c r="AA92" s="718" t="s">
        <v>470</v>
      </c>
      <c r="AB92" s="600">
        <v>1</v>
      </c>
      <c r="AC92" s="600">
        <v>1</v>
      </c>
      <c r="AD92" s="752">
        <f>SUM(AB92:AC92)</f>
        <v>2</v>
      </c>
      <c r="AE92" s="600">
        <v>3</v>
      </c>
      <c r="AF92" s="600">
        <v>0</v>
      </c>
      <c r="AG92" s="752">
        <f>SUM(AE92:AF92)</f>
        <v>3</v>
      </c>
      <c r="AH92" s="600">
        <v>0</v>
      </c>
      <c r="AI92" s="600">
        <v>0</v>
      </c>
      <c r="AJ92" s="752">
        <f>SUM(AH92:AI92)</f>
        <v>0</v>
      </c>
      <c r="AK92" s="600">
        <v>0</v>
      </c>
      <c r="AL92" s="600">
        <v>0</v>
      </c>
      <c r="AM92" s="752">
        <f>SUM(AK92:AL92)</f>
        <v>0</v>
      </c>
      <c r="AN92" s="736"/>
      <c r="AO92" s="736"/>
      <c r="AP92" s="752">
        <f>SUM(AN92:AO92)</f>
        <v>0</v>
      </c>
      <c r="AQ92" s="600"/>
      <c r="AR92" s="600"/>
      <c r="AS92" s="736">
        <f>AQ92+AR92</f>
        <v>0</v>
      </c>
      <c r="AT92" s="600"/>
      <c r="AU92" s="600"/>
      <c r="AV92" s="736">
        <f t="shared" ref="AV92:AV102" si="114">AT92+AU92</f>
        <v>0</v>
      </c>
      <c r="AW92" s="736">
        <f t="shared" ref="AW92:AW102" si="115">AB92+AE92+AH92+AK92+AT92+AN92+AQ92</f>
        <v>4</v>
      </c>
      <c r="AX92" s="736">
        <f t="shared" ref="AX92:AX102" si="116">AC92+AF92+AI92+AL92+AU92+AO92+AR92</f>
        <v>1</v>
      </c>
      <c r="AY92" s="736">
        <f t="shared" ref="AY92:AY102" si="117">AD92+AG92+AJ92+AM92+AV92+AP92+AS92</f>
        <v>5</v>
      </c>
    </row>
    <row r="93" spans="1:51" ht="15.75">
      <c r="A93" s="719" t="s">
        <v>471</v>
      </c>
      <c r="B93" s="600">
        <v>0</v>
      </c>
      <c r="C93" s="600">
        <v>0</v>
      </c>
      <c r="D93" s="752">
        <f t="shared" ref="D93:D102" si="118">SUM(B93:C93)</f>
        <v>0</v>
      </c>
      <c r="E93" s="600">
        <v>3</v>
      </c>
      <c r="F93" s="600">
        <v>0</v>
      </c>
      <c r="G93" s="752">
        <f t="shared" ref="G93:G102" si="119">SUM(E93:F93)</f>
        <v>3</v>
      </c>
      <c r="H93" s="600">
        <v>0</v>
      </c>
      <c r="I93" s="600">
        <v>0</v>
      </c>
      <c r="J93" s="752">
        <f t="shared" ref="J93:J102" si="120">SUM(H93:I93)</f>
        <v>0</v>
      </c>
      <c r="K93" s="600"/>
      <c r="L93" s="600"/>
      <c r="M93" s="752">
        <f t="shared" ref="M93:M102" si="121">SUM(K93:L93)</f>
        <v>0</v>
      </c>
      <c r="N93" s="736"/>
      <c r="O93" s="736"/>
      <c r="P93" s="752">
        <f t="shared" ref="P93:P102" si="122">SUM(N93:O93)</f>
        <v>0</v>
      </c>
      <c r="Q93" s="600"/>
      <c r="R93" s="600"/>
      <c r="S93" s="736">
        <f t="shared" ref="S93:S102" si="123">Q93+R93</f>
        <v>0</v>
      </c>
      <c r="T93" s="600"/>
      <c r="U93" s="600"/>
      <c r="V93" s="736">
        <f t="shared" si="110"/>
        <v>0</v>
      </c>
      <c r="W93" s="736">
        <f t="shared" si="111"/>
        <v>3</v>
      </c>
      <c r="X93" s="736">
        <f t="shared" si="112"/>
        <v>0</v>
      </c>
      <c r="Y93" s="736">
        <f t="shared" si="113"/>
        <v>3</v>
      </c>
      <c r="AA93" s="719" t="s">
        <v>471</v>
      </c>
      <c r="AB93" s="600">
        <v>0</v>
      </c>
      <c r="AC93" s="600">
        <v>0</v>
      </c>
      <c r="AD93" s="752">
        <f t="shared" ref="AD93:AD102" si="124">SUM(AB93:AC93)</f>
        <v>0</v>
      </c>
      <c r="AE93" s="600">
        <v>0</v>
      </c>
      <c r="AF93" s="600">
        <v>1</v>
      </c>
      <c r="AG93" s="752">
        <f t="shared" ref="AG93:AG102" si="125">SUM(AE93:AF93)</f>
        <v>1</v>
      </c>
      <c r="AH93" s="600">
        <v>0</v>
      </c>
      <c r="AI93" s="600">
        <v>0</v>
      </c>
      <c r="AJ93" s="752">
        <f t="shared" ref="AJ93:AJ102" si="126">SUM(AH93:AI93)</f>
        <v>0</v>
      </c>
      <c r="AK93" s="600">
        <v>0</v>
      </c>
      <c r="AL93" s="600">
        <v>0</v>
      </c>
      <c r="AM93" s="752">
        <f t="shared" ref="AM93:AM102" si="127">SUM(AK93:AL93)</f>
        <v>0</v>
      </c>
      <c r="AN93" s="736"/>
      <c r="AO93" s="736"/>
      <c r="AP93" s="752">
        <f t="shared" ref="AP93:AP102" si="128">SUM(AN93:AO93)</f>
        <v>0</v>
      </c>
      <c r="AQ93" s="600"/>
      <c r="AR93" s="600"/>
      <c r="AS93" s="736">
        <f t="shared" ref="AS93:AS102" si="129">AQ93+AR93</f>
        <v>0</v>
      </c>
      <c r="AT93" s="600"/>
      <c r="AU93" s="600"/>
      <c r="AV93" s="736">
        <f t="shared" si="114"/>
        <v>0</v>
      </c>
      <c r="AW93" s="736">
        <f t="shared" si="115"/>
        <v>0</v>
      </c>
      <c r="AX93" s="736">
        <f t="shared" si="116"/>
        <v>1</v>
      </c>
      <c r="AY93" s="736">
        <f t="shared" si="117"/>
        <v>1</v>
      </c>
    </row>
    <row r="94" spans="1:51" ht="15.75">
      <c r="A94" s="720" t="s">
        <v>362</v>
      </c>
      <c r="B94" s="600">
        <v>2</v>
      </c>
      <c r="C94" s="600">
        <v>2</v>
      </c>
      <c r="D94" s="752">
        <f t="shared" si="118"/>
        <v>4</v>
      </c>
      <c r="E94" s="600">
        <v>5</v>
      </c>
      <c r="F94" s="600">
        <v>4</v>
      </c>
      <c r="G94" s="752">
        <f t="shared" si="119"/>
        <v>9</v>
      </c>
      <c r="H94" s="600">
        <v>0</v>
      </c>
      <c r="I94" s="600">
        <v>1</v>
      </c>
      <c r="J94" s="752">
        <f t="shared" si="120"/>
        <v>1</v>
      </c>
      <c r="K94" s="600"/>
      <c r="L94" s="600"/>
      <c r="M94" s="752">
        <f t="shared" si="121"/>
        <v>0</v>
      </c>
      <c r="N94" s="736"/>
      <c r="O94" s="736"/>
      <c r="P94" s="752">
        <f t="shared" si="122"/>
        <v>0</v>
      </c>
      <c r="Q94" s="600"/>
      <c r="R94" s="600"/>
      <c r="S94" s="736">
        <f t="shared" si="123"/>
        <v>0</v>
      </c>
      <c r="T94" s="600"/>
      <c r="U94" s="600"/>
      <c r="V94" s="736">
        <f t="shared" si="110"/>
        <v>0</v>
      </c>
      <c r="W94" s="736">
        <f t="shared" si="111"/>
        <v>7</v>
      </c>
      <c r="X94" s="736">
        <f t="shared" si="112"/>
        <v>7</v>
      </c>
      <c r="Y94" s="736">
        <f t="shared" si="113"/>
        <v>14</v>
      </c>
      <c r="AA94" s="720" t="s">
        <v>362</v>
      </c>
      <c r="AB94" s="600">
        <v>5</v>
      </c>
      <c r="AC94" s="600">
        <v>3</v>
      </c>
      <c r="AD94" s="752">
        <f t="shared" si="124"/>
        <v>8</v>
      </c>
      <c r="AE94" s="600">
        <v>3</v>
      </c>
      <c r="AF94" s="600">
        <v>0</v>
      </c>
      <c r="AG94" s="752">
        <f t="shared" si="125"/>
        <v>3</v>
      </c>
      <c r="AH94" s="600">
        <v>0</v>
      </c>
      <c r="AI94" s="600">
        <v>1</v>
      </c>
      <c r="AJ94" s="752">
        <f t="shared" si="126"/>
        <v>1</v>
      </c>
      <c r="AK94" s="600">
        <v>0</v>
      </c>
      <c r="AL94" s="600">
        <v>0</v>
      </c>
      <c r="AM94" s="752">
        <f t="shared" si="127"/>
        <v>0</v>
      </c>
      <c r="AN94" s="736"/>
      <c r="AO94" s="736"/>
      <c r="AP94" s="752">
        <f t="shared" si="128"/>
        <v>0</v>
      </c>
      <c r="AQ94" s="600"/>
      <c r="AR94" s="600"/>
      <c r="AS94" s="736">
        <f t="shared" si="129"/>
        <v>0</v>
      </c>
      <c r="AT94" s="600"/>
      <c r="AU94" s="600"/>
      <c r="AV94" s="736">
        <f t="shared" si="114"/>
        <v>0</v>
      </c>
      <c r="AW94" s="736">
        <f t="shared" si="115"/>
        <v>8</v>
      </c>
      <c r="AX94" s="736">
        <f t="shared" si="116"/>
        <v>4</v>
      </c>
      <c r="AY94" s="736">
        <f t="shared" si="117"/>
        <v>12</v>
      </c>
    </row>
    <row r="95" spans="1:51" ht="15.75">
      <c r="A95" s="720" t="s">
        <v>363</v>
      </c>
      <c r="B95" s="600">
        <v>0</v>
      </c>
      <c r="C95" s="600">
        <v>0</v>
      </c>
      <c r="D95" s="752">
        <f t="shared" si="118"/>
        <v>0</v>
      </c>
      <c r="E95" s="600">
        <v>2</v>
      </c>
      <c r="F95" s="600">
        <v>1</v>
      </c>
      <c r="G95" s="752">
        <f t="shared" si="119"/>
        <v>3</v>
      </c>
      <c r="H95" s="600">
        <v>0</v>
      </c>
      <c r="I95" s="600">
        <v>0</v>
      </c>
      <c r="J95" s="752">
        <f t="shared" si="120"/>
        <v>0</v>
      </c>
      <c r="K95" s="600"/>
      <c r="L95" s="600"/>
      <c r="M95" s="752">
        <f t="shared" si="121"/>
        <v>0</v>
      </c>
      <c r="N95" s="736"/>
      <c r="O95" s="736"/>
      <c r="P95" s="752">
        <f t="shared" si="122"/>
        <v>0</v>
      </c>
      <c r="Q95" s="600"/>
      <c r="R95" s="600"/>
      <c r="S95" s="736">
        <f t="shared" si="123"/>
        <v>0</v>
      </c>
      <c r="T95" s="600"/>
      <c r="U95" s="600"/>
      <c r="V95" s="736">
        <f t="shared" si="110"/>
        <v>0</v>
      </c>
      <c r="W95" s="736">
        <f t="shared" si="111"/>
        <v>2</v>
      </c>
      <c r="X95" s="736">
        <f t="shared" si="112"/>
        <v>1</v>
      </c>
      <c r="Y95" s="736">
        <f t="shared" si="113"/>
        <v>3</v>
      </c>
      <c r="AA95" s="720" t="s">
        <v>363</v>
      </c>
      <c r="AB95" s="600">
        <v>1</v>
      </c>
      <c r="AC95" s="600">
        <v>0</v>
      </c>
      <c r="AD95" s="752">
        <f t="shared" si="124"/>
        <v>1</v>
      </c>
      <c r="AE95" s="600">
        <v>0</v>
      </c>
      <c r="AF95" s="600">
        <v>0</v>
      </c>
      <c r="AG95" s="752">
        <f t="shared" si="125"/>
        <v>0</v>
      </c>
      <c r="AH95" s="600">
        <v>0</v>
      </c>
      <c r="AI95" s="600">
        <v>0</v>
      </c>
      <c r="AJ95" s="752">
        <f t="shared" si="126"/>
        <v>0</v>
      </c>
      <c r="AK95" s="600">
        <v>0</v>
      </c>
      <c r="AL95" s="600">
        <v>0</v>
      </c>
      <c r="AM95" s="752">
        <f t="shared" si="127"/>
        <v>0</v>
      </c>
      <c r="AN95" s="736"/>
      <c r="AO95" s="736"/>
      <c r="AP95" s="752">
        <f t="shared" si="128"/>
        <v>0</v>
      </c>
      <c r="AQ95" s="600"/>
      <c r="AR95" s="600"/>
      <c r="AS95" s="736">
        <f t="shared" si="129"/>
        <v>0</v>
      </c>
      <c r="AT95" s="600"/>
      <c r="AU95" s="600"/>
      <c r="AV95" s="736">
        <f t="shared" si="114"/>
        <v>0</v>
      </c>
      <c r="AW95" s="736">
        <f t="shared" si="115"/>
        <v>1</v>
      </c>
      <c r="AX95" s="736">
        <f t="shared" si="116"/>
        <v>0</v>
      </c>
      <c r="AY95" s="736">
        <f t="shared" si="117"/>
        <v>1</v>
      </c>
    </row>
    <row r="96" spans="1:51" ht="15.75">
      <c r="A96" s="720" t="s">
        <v>364</v>
      </c>
      <c r="B96" s="600">
        <v>10</v>
      </c>
      <c r="C96" s="600">
        <v>2</v>
      </c>
      <c r="D96" s="752">
        <f t="shared" si="118"/>
        <v>12</v>
      </c>
      <c r="E96" s="600">
        <v>64</v>
      </c>
      <c r="F96" s="600">
        <v>20</v>
      </c>
      <c r="G96" s="752">
        <f t="shared" si="119"/>
        <v>84</v>
      </c>
      <c r="H96" s="600">
        <v>2</v>
      </c>
      <c r="I96" s="600">
        <v>0</v>
      </c>
      <c r="J96" s="752">
        <f t="shared" si="120"/>
        <v>2</v>
      </c>
      <c r="K96" s="600"/>
      <c r="L96" s="600"/>
      <c r="M96" s="752">
        <f t="shared" si="121"/>
        <v>0</v>
      </c>
      <c r="N96" s="736"/>
      <c r="O96" s="736"/>
      <c r="P96" s="752">
        <f t="shared" si="122"/>
        <v>0</v>
      </c>
      <c r="Q96" s="600"/>
      <c r="R96" s="600"/>
      <c r="S96" s="736">
        <f t="shared" si="123"/>
        <v>0</v>
      </c>
      <c r="T96" s="600"/>
      <c r="U96" s="600"/>
      <c r="V96" s="736">
        <f t="shared" si="110"/>
        <v>0</v>
      </c>
      <c r="W96" s="736">
        <f t="shared" si="111"/>
        <v>76</v>
      </c>
      <c r="X96" s="736">
        <f t="shared" si="112"/>
        <v>22</v>
      </c>
      <c r="Y96" s="736">
        <f t="shared" si="113"/>
        <v>98</v>
      </c>
      <c r="AA96" s="720" t="s">
        <v>364</v>
      </c>
      <c r="AB96" s="600">
        <v>24</v>
      </c>
      <c r="AC96" s="600">
        <v>9</v>
      </c>
      <c r="AD96" s="752">
        <f t="shared" si="124"/>
        <v>33</v>
      </c>
      <c r="AE96" s="600">
        <v>25</v>
      </c>
      <c r="AF96" s="600">
        <v>4</v>
      </c>
      <c r="AG96" s="752">
        <f t="shared" si="125"/>
        <v>29</v>
      </c>
      <c r="AH96" s="600">
        <v>0</v>
      </c>
      <c r="AI96" s="600">
        <v>0</v>
      </c>
      <c r="AJ96" s="752">
        <f t="shared" si="126"/>
        <v>0</v>
      </c>
      <c r="AK96" s="600">
        <v>0</v>
      </c>
      <c r="AL96" s="600">
        <v>0</v>
      </c>
      <c r="AM96" s="752">
        <f t="shared" si="127"/>
        <v>0</v>
      </c>
      <c r="AN96" s="736"/>
      <c r="AO96" s="736"/>
      <c r="AP96" s="752">
        <f t="shared" si="128"/>
        <v>0</v>
      </c>
      <c r="AQ96" s="600"/>
      <c r="AR96" s="600"/>
      <c r="AS96" s="736">
        <f t="shared" si="129"/>
        <v>0</v>
      </c>
      <c r="AT96" s="600"/>
      <c r="AU96" s="600"/>
      <c r="AV96" s="736">
        <f t="shared" si="114"/>
        <v>0</v>
      </c>
      <c r="AW96" s="736">
        <f t="shared" si="115"/>
        <v>49</v>
      </c>
      <c r="AX96" s="736">
        <f t="shared" si="116"/>
        <v>13</v>
      </c>
      <c r="AY96" s="736">
        <f t="shared" si="117"/>
        <v>62</v>
      </c>
    </row>
    <row r="97" spans="1:51" ht="15.75">
      <c r="A97" s="720" t="s">
        <v>365</v>
      </c>
      <c r="B97" s="600">
        <v>8</v>
      </c>
      <c r="C97" s="600">
        <v>2</v>
      </c>
      <c r="D97" s="752">
        <f t="shared" si="118"/>
        <v>10</v>
      </c>
      <c r="E97" s="600">
        <v>130</v>
      </c>
      <c r="F97" s="600">
        <v>30</v>
      </c>
      <c r="G97" s="752">
        <f t="shared" si="119"/>
        <v>160</v>
      </c>
      <c r="H97" s="600">
        <v>0</v>
      </c>
      <c r="I97" s="600">
        <v>1</v>
      </c>
      <c r="J97" s="752">
        <f t="shared" si="120"/>
        <v>1</v>
      </c>
      <c r="K97" s="600"/>
      <c r="L97" s="600"/>
      <c r="M97" s="752">
        <f t="shared" si="121"/>
        <v>0</v>
      </c>
      <c r="N97" s="736"/>
      <c r="O97" s="736"/>
      <c r="P97" s="752">
        <f t="shared" si="122"/>
        <v>0</v>
      </c>
      <c r="Q97" s="600"/>
      <c r="R97" s="600"/>
      <c r="S97" s="736">
        <f t="shared" si="123"/>
        <v>0</v>
      </c>
      <c r="T97" s="600"/>
      <c r="U97" s="600"/>
      <c r="V97" s="736">
        <f t="shared" si="110"/>
        <v>0</v>
      </c>
      <c r="W97" s="736">
        <f t="shared" si="111"/>
        <v>138</v>
      </c>
      <c r="X97" s="736">
        <f t="shared" si="112"/>
        <v>33</v>
      </c>
      <c r="Y97" s="736">
        <f t="shared" si="113"/>
        <v>171</v>
      </c>
      <c r="AA97" s="720" t="s">
        <v>365</v>
      </c>
      <c r="AB97" s="600">
        <v>31</v>
      </c>
      <c r="AC97" s="600">
        <v>11</v>
      </c>
      <c r="AD97" s="752">
        <f t="shared" si="124"/>
        <v>42</v>
      </c>
      <c r="AE97" s="600">
        <v>32</v>
      </c>
      <c r="AF97" s="600">
        <v>7</v>
      </c>
      <c r="AG97" s="752">
        <f t="shared" si="125"/>
        <v>39</v>
      </c>
      <c r="AH97" s="600">
        <v>0</v>
      </c>
      <c r="AI97" s="600">
        <v>1</v>
      </c>
      <c r="AJ97" s="752">
        <f t="shared" si="126"/>
        <v>1</v>
      </c>
      <c r="AK97" s="600">
        <v>1</v>
      </c>
      <c r="AL97" s="600">
        <v>0</v>
      </c>
      <c r="AM97" s="752">
        <f t="shared" si="127"/>
        <v>1</v>
      </c>
      <c r="AN97" s="736"/>
      <c r="AO97" s="736"/>
      <c r="AP97" s="752">
        <f t="shared" si="128"/>
        <v>0</v>
      </c>
      <c r="AQ97" s="600"/>
      <c r="AR97" s="600"/>
      <c r="AS97" s="736">
        <f t="shared" si="129"/>
        <v>0</v>
      </c>
      <c r="AT97" s="600"/>
      <c r="AU97" s="600"/>
      <c r="AV97" s="736">
        <f t="shared" si="114"/>
        <v>0</v>
      </c>
      <c r="AW97" s="736">
        <f t="shared" si="115"/>
        <v>64</v>
      </c>
      <c r="AX97" s="736">
        <f t="shared" si="116"/>
        <v>19</v>
      </c>
      <c r="AY97" s="736">
        <f t="shared" si="117"/>
        <v>83</v>
      </c>
    </row>
    <row r="98" spans="1:51" ht="15.75">
      <c r="A98" s="720" t="s">
        <v>366</v>
      </c>
      <c r="B98" s="600">
        <v>14</v>
      </c>
      <c r="C98" s="600">
        <v>5</v>
      </c>
      <c r="D98" s="752">
        <f t="shared" si="118"/>
        <v>19</v>
      </c>
      <c r="E98" s="600">
        <v>186</v>
      </c>
      <c r="F98" s="600">
        <v>90</v>
      </c>
      <c r="G98" s="752">
        <f t="shared" si="119"/>
        <v>276</v>
      </c>
      <c r="H98" s="600">
        <v>4</v>
      </c>
      <c r="I98" s="600">
        <v>0</v>
      </c>
      <c r="J98" s="752">
        <f t="shared" si="120"/>
        <v>4</v>
      </c>
      <c r="K98" s="600"/>
      <c r="L98" s="600"/>
      <c r="M98" s="752">
        <f t="shared" si="121"/>
        <v>0</v>
      </c>
      <c r="N98" s="736"/>
      <c r="O98" s="736"/>
      <c r="P98" s="752">
        <f t="shared" si="122"/>
        <v>0</v>
      </c>
      <c r="Q98" s="600"/>
      <c r="R98" s="600"/>
      <c r="S98" s="736">
        <f t="shared" si="123"/>
        <v>0</v>
      </c>
      <c r="T98" s="600"/>
      <c r="U98" s="600"/>
      <c r="V98" s="736">
        <f t="shared" si="110"/>
        <v>0</v>
      </c>
      <c r="W98" s="736">
        <f t="shared" si="111"/>
        <v>204</v>
      </c>
      <c r="X98" s="736">
        <f t="shared" si="112"/>
        <v>95</v>
      </c>
      <c r="Y98" s="736">
        <f t="shared" si="113"/>
        <v>299</v>
      </c>
      <c r="AA98" s="720" t="s">
        <v>366</v>
      </c>
      <c r="AB98" s="600">
        <v>55</v>
      </c>
      <c r="AC98" s="600">
        <v>27</v>
      </c>
      <c r="AD98" s="752">
        <f t="shared" si="124"/>
        <v>82</v>
      </c>
      <c r="AE98" s="600">
        <v>62</v>
      </c>
      <c r="AF98" s="600">
        <v>26</v>
      </c>
      <c r="AG98" s="752">
        <f t="shared" si="125"/>
        <v>88</v>
      </c>
      <c r="AH98" s="600">
        <v>1</v>
      </c>
      <c r="AI98" s="600">
        <v>0</v>
      </c>
      <c r="AJ98" s="752">
        <f t="shared" si="126"/>
        <v>1</v>
      </c>
      <c r="AK98" s="600">
        <v>0</v>
      </c>
      <c r="AL98" s="600">
        <v>0</v>
      </c>
      <c r="AM98" s="752">
        <f t="shared" si="127"/>
        <v>0</v>
      </c>
      <c r="AN98" s="736"/>
      <c r="AO98" s="736"/>
      <c r="AP98" s="752">
        <f t="shared" si="128"/>
        <v>0</v>
      </c>
      <c r="AQ98" s="600"/>
      <c r="AR98" s="600"/>
      <c r="AS98" s="736">
        <f t="shared" si="129"/>
        <v>0</v>
      </c>
      <c r="AT98" s="600"/>
      <c r="AU98" s="600"/>
      <c r="AV98" s="736">
        <f t="shared" si="114"/>
        <v>0</v>
      </c>
      <c r="AW98" s="736">
        <f t="shared" si="115"/>
        <v>118</v>
      </c>
      <c r="AX98" s="736">
        <f t="shared" si="116"/>
        <v>53</v>
      </c>
      <c r="AY98" s="736">
        <f t="shared" si="117"/>
        <v>171</v>
      </c>
    </row>
    <row r="99" spans="1:51" ht="15.75">
      <c r="A99" s="720" t="s">
        <v>367</v>
      </c>
      <c r="B99" s="600">
        <v>20</v>
      </c>
      <c r="C99" s="600">
        <v>10</v>
      </c>
      <c r="D99" s="752">
        <f t="shared" si="118"/>
        <v>30</v>
      </c>
      <c r="E99" s="600">
        <v>258</v>
      </c>
      <c r="F99" s="600">
        <v>190</v>
      </c>
      <c r="G99" s="752">
        <f t="shared" si="119"/>
        <v>448</v>
      </c>
      <c r="H99" s="600">
        <v>4</v>
      </c>
      <c r="I99" s="600">
        <v>0</v>
      </c>
      <c r="J99" s="752">
        <f t="shared" si="120"/>
        <v>4</v>
      </c>
      <c r="K99" s="600"/>
      <c r="L99" s="600"/>
      <c r="M99" s="752">
        <f t="shared" si="121"/>
        <v>0</v>
      </c>
      <c r="N99" s="736"/>
      <c r="O99" s="736"/>
      <c r="P99" s="752">
        <f t="shared" si="122"/>
        <v>0</v>
      </c>
      <c r="Q99" s="600"/>
      <c r="R99" s="600"/>
      <c r="S99" s="736">
        <f t="shared" si="123"/>
        <v>0</v>
      </c>
      <c r="T99" s="600"/>
      <c r="U99" s="600"/>
      <c r="V99" s="736">
        <f t="shared" si="110"/>
        <v>0</v>
      </c>
      <c r="W99" s="736">
        <f t="shared" si="111"/>
        <v>282</v>
      </c>
      <c r="X99" s="736">
        <f t="shared" si="112"/>
        <v>200</v>
      </c>
      <c r="Y99" s="736">
        <f t="shared" si="113"/>
        <v>482</v>
      </c>
      <c r="AA99" s="720" t="s">
        <v>367</v>
      </c>
      <c r="AB99" s="600">
        <v>64</v>
      </c>
      <c r="AC99" s="600">
        <v>37</v>
      </c>
      <c r="AD99" s="752">
        <f t="shared" si="124"/>
        <v>101</v>
      </c>
      <c r="AE99" s="600">
        <v>77</v>
      </c>
      <c r="AF99" s="600">
        <v>47</v>
      </c>
      <c r="AG99" s="752">
        <f t="shared" si="125"/>
        <v>124</v>
      </c>
      <c r="AH99" s="600">
        <v>1</v>
      </c>
      <c r="AI99" s="600">
        <v>0</v>
      </c>
      <c r="AJ99" s="752">
        <f t="shared" si="126"/>
        <v>1</v>
      </c>
      <c r="AK99" s="600">
        <v>2</v>
      </c>
      <c r="AL99" s="600">
        <v>0</v>
      </c>
      <c r="AM99" s="752">
        <f t="shared" si="127"/>
        <v>2</v>
      </c>
      <c r="AN99" s="736"/>
      <c r="AO99" s="736"/>
      <c r="AP99" s="752">
        <f t="shared" si="128"/>
        <v>0</v>
      </c>
      <c r="AQ99" s="600"/>
      <c r="AR99" s="600"/>
      <c r="AS99" s="736">
        <f t="shared" si="129"/>
        <v>0</v>
      </c>
      <c r="AT99" s="600"/>
      <c r="AU99" s="600"/>
      <c r="AV99" s="736">
        <f t="shared" si="114"/>
        <v>0</v>
      </c>
      <c r="AW99" s="736">
        <f t="shared" si="115"/>
        <v>144</v>
      </c>
      <c r="AX99" s="736">
        <f t="shared" si="116"/>
        <v>84</v>
      </c>
      <c r="AY99" s="736">
        <f t="shared" si="117"/>
        <v>228</v>
      </c>
    </row>
    <row r="100" spans="1:51" ht="15.75">
      <c r="A100" s="720" t="s">
        <v>368</v>
      </c>
      <c r="B100" s="600">
        <v>8</v>
      </c>
      <c r="C100" s="600">
        <v>7</v>
      </c>
      <c r="D100" s="752">
        <f t="shared" si="118"/>
        <v>15</v>
      </c>
      <c r="E100" s="600">
        <v>174</v>
      </c>
      <c r="F100" s="600">
        <v>108</v>
      </c>
      <c r="G100" s="752">
        <f t="shared" si="119"/>
        <v>282</v>
      </c>
      <c r="H100" s="600">
        <v>1</v>
      </c>
      <c r="I100" s="600">
        <v>2</v>
      </c>
      <c r="J100" s="752">
        <f t="shared" si="120"/>
        <v>3</v>
      </c>
      <c r="K100" s="600"/>
      <c r="L100" s="600"/>
      <c r="M100" s="752">
        <f t="shared" si="121"/>
        <v>0</v>
      </c>
      <c r="N100" s="736"/>
      <c r="O100" s="736"/>
      <c r="P100" s="752">
        <f t="shared" si="122"/>
        <v>0</v>
      </c>
      <c r="Q100" s="600"/>
      <c r="R100" s="600"/>
      <c r="S100" s="736">
        <f t="shared" si="123"/>
        <v>0</v>
      </c>
      <c r="T100" s="600"/>
      <c r="U100" s="600"/>
      <c r="V100" s="736">
        <f t="shared" si="110"/>
        <v>0</v>
      </c>
      <c r="W100" s="736">
        <f t="shared" si="111"/>
        <v>183</v>
      </c>
      <c r="X100" s="736">
        <f t="shared" si="112"/>
        <v>117</v>
      </c>
      <c r="Y100" s="736">
        <f t="shared" si="113"/>
        <v>300</v>
      </c>
      <c r="AA100" s="720" t="s">
        <v>368</v>
      </c>
      <c r="AB100" s="600">
        <v>46</v>
      </c>
      <c r="AC100" s="600">
        <v>33</v>
      </c>
      <c r="AD100" s="752">
        <f t="shared" si="124"/>
        <v>79</v>
      </c>
      <c r="AE100" s="600">
        <v>45</v>
      </c>
      <c r="AF100" s="600">
        <v>46</v>
      </c>
      <c r="AG100" s="752">
        <f t="shared" si="125"/>
        <v>91</v>
      </c>
      <c r="AH100" s="600">
        <v>1</v>
      </c>
      <c r="AI100" s="600">
        <v>0</v>
      </c>
      <c r="AJ100" s="752">
        <f t="shared" si="126"/>
        <v>1</v>
      </c>
      <c r="AK100" s="600">
        <v>0</v>
      </c>
      <c r="AL100" s="600">
        <v>0</v>
      </c>
      <c r="AM100" s="752">
        <f t="shared" si="127"/>
        <v>0</v>
      </c>
      <c r="AN100" s="736"/>
      <c r="AO100" s="736"/>
      <c r="AP100" s="752">
        <f t="shared" si="128"/>
        <v>0</v>
      </c>
      <c r="AQ100" s="600"/>
      <c r="AR100" s="600"/>
      <c r="AS100" s="736">
        <f t="shared" si="129"/>
        <v>0</v>
      </c>
      <c r="AT100" s="600"/>
      <c r="AU100" s="600"/>
      <c r="AV100" s="736">
        <f t="shared" si="114"/>
        <v>0</v>
      </c>
      <c r="AW100" s="736">
        <f t="shared" si="115"/>
        <v>92</v>
      </c>
      <c r="AX100" s="736">
        <f t="shared" si="116"/>
        <v>79</v>
      </c>
      <c r="AY100" s="736">
        <f t="shared" si="117"/>
        <v>171</v>
      </c>
    </row>
    <row r="101" spans="1:51" ht="15.75">
      <c r="A101" s="718" t="s">
        <v>472</v>
      </c>
      <c r="B101" s="600">
        <v>47</v>
      </c>
      <c r="C101" s="600">
        <v>29</v>
      </c>
      <c r="D101" s="752">
        <f t="shared" si="118"/>
        <v>76</v>
      </c>
      <c r="E101" s="600">
        <v>824</v>
      </c>
      <c r="F101" s="600">
        <v>714</v>
      </c>
      <c r="G101" s="752">
        <f t="shared" si="119"/>
        <v>1538</v>
      </c>
      <c r="H101" s="600">
        <v>13</v>
      </c>
      <c r="I101" s="600">
        <v>7</v>
      </c>
      <c r="J101" s="752">
        <f t="shared" si="120"/>
        <v>20</v>
      </c>
      <c r="K101" s="600">
        <v>3</v>
      </c>
      <c r="L101" s="600"/>
      <c r="M101" s="752">
        <f t="shared" si="121"/>
        <v>3</v>
      </c>
      <c r="N101" s="736"/>
      <c r="O101" s="736"/>
      <c r="P101" s="752">
        <f t="shared" si="122"/>
        <v>0</v>
      </c>
      <c r="Q101" s="600"/>
      <c r="R101" s="600"/>
      <c r="S101" s="736">
        <f t="shared" si="123"/>
        <v>0</v>
      </c>
      <c r="T101" s="600"/>
      <c r="U101" s="600"/>
      <c r="V101" s="736">
        <f t="shared" si="110"/>
        <v>0</v>
      </c>
      <c r="W101" s="736">
        <f t="shared" si="111"/>
        <v>887</v>
      </c>
      <c r="X101" s="736">
        <f t="shared" si="112"/>
        <v>750</v>
      </c>
      <c r="Y101" s="736">
        <f t="shared" si="113"/>
        <v>1637</v>
      </c>
      <c r="AA101" s="718" t="s">
        <v>472</v>
      </c>
      <c r="AB101" s="600">
        <v>93</v>
      </c>
      <c r="AC101" s="600">
        <v>107</v>
      </c>
      <c r="AD101" s="752">
        <f t="shared" si="124"/>
        <v>200</v>
      </c>
      <c r="AE101" s="600">
        <v>182</v>
      </c>
      <c r="AF101" s="600">
        <v>159</v>
      </c>
      <c r="AG101" s="752">
        <f t="shared" si="125"/>
        <v>341</v>
      </c>
      <c r="AH101" s="600">
        <v>5</v>
      </c>
      <c r="AI101" s="600">
        <v>2</v>
      </c>
      <c r="AJ101" s="752">
        <f t="shared" si="126"/>
        <v>7</v>
      </c>
      <c r="AK101" s="600">
        <v>0</v>
      </c>
      <c r="AL101" s="600">
        <v>0</v>
      </c>
      <c r="AM101" s="752">
        <f t="shared" si="127"/>
        <v>0</v>
      </c>
      <c r="AN101" s="736"/>
      <c r="AO101" s="736"/>
      <c r="AP101" s="752">
        <f t="shared" si="128"/>
        <v>0</v>
      </c>
      <c r="AQ101" s="600"/>
      <c r="AR101" s="600"/>
      <c r="AS101" s="736">
        <f t="shared" si="129"/>
        <v>0</v>
      </c>
      <c r="AT101" s="600"/>
      <c r="AU101" s="600"/>
      <c r="AV101" s="736">
        <f t="shared" si="114"/>
        <v>0</v>
      </c>
      <c r="AW101" s="736">
        <f t="shared" si="115"/>
        <v>280</v>
      </c>
      <c r="AX101" s="736">
        <f t="shared" si="116"/>
        <v>268</v>
      </c>
      <c r="AY101" s="736">
        <f t="shared" si="117"/>
        <v>548</v>
      </c>
    </row>
    <row r="102" spans="1:51" ht="15.75">
      <c r="A102" s="718" t="s">
        <v>614</v>
      </c>
      <c r="B102" s="752">
        <v>1</v>
      </c>
      <c r="C102" s="752">
        <v>2</v>
      </c>
      <c r="D102" s="752">
        <f t="shared" si="118"/>
        <v>3</v>
      </c>
      <c r="E102" s="752">
        <v>30</v>
      </c>
      <c r="F102" s="752">
        <v>10</v>
      </c>
      <c r="G102" s="752">
        <f t="shared" si="119"/>
        <v>40</v>
      </c>
      <c r="H102" s="752">
        <v>0</v>
      </c>
      <c r="I102" s="752">
        <v>0</v>
      </c>
      <c r="J102" s="752">
        <f t="shared" si="120"/>
        <v>0</v>
      </c>
      <c r="K102" s="736"/>
      <c r="L102" s="736"/>
      <c r="M102" s="752">
        <f t="shared" si="121"/>
        <v>0</v>
      </c>
      <c r="N102" s="736"/>
      <c r="O102" s="736"/>
      <c r="P102" s="752">
        <f t="shared" si="122"/>
        <v>0</v>
      </c>
      <c r="Q102" s="736"/>
      <c r="R102" s="736"/>
      <c r="S102" s="736">
        <f t="shared" si="123"/>
        <v>0</v>
      </c>
      <c r="T102" s="752"/>
      <c r="U102" s="752"/>
      <c r="V102" s="736">
        <f t="shared" si="110"/>
        <v>0</v>
      </c>
      <c r="W102" s="736">
        <f t="shared" si="111"/>
        <v>31</v>
      </c>
      <c r="X102" s="736">
        <f t="shared" si="112"/>
        <v>12</v>
      </c>
      <c r="Y102" s="736">
        <f t="shared" si="113"/>
        <v>43</v>
      </c>
      <c r="AA102" s="718" t="s">
        <v>614</v>
      </c>
      <c r="AB102" s="752">
        <v>13</v>
      </c>
      <c r="AC102" s="752">
        <v>7</v>
      </c>
      <c r="AD102" s="752">
        <f t="shared" si="124"/>
        <v>20</v>
      </c>
      <c r="AE102" s="752">
        <v>8</v>
      </c>
      <c r="AF102" s="752">
        <v>2</v>
      </c>
      <c r="AG102" s="752">
        <f t="shared" si="125"/>
        <v>10</v>
      </c>
      <c r="AH102" s="752">
        <v>0</v>
      </c>
      <c r="AI102" s="752">
        <v>0</v>
      </c>
      <c r="AJ102" s="752">
        <f t="shared" si="126"/>
        <v>0</v>
      </c>
      <c r="AK102" s="752">
        <v>0</v>
      </c>
      <c r="AL102" s="752">
        <v>0</v>
      </c>
      <c r="AM102" s="752">
        <f t="shared" si="127"/>
        <v>0</v>
      </c>
      <c r="AN102" s="736"/>
      <c r="AO102" s="736"/>
      <c r="AP102" s="752">
        <f t="shared" si="128"/>
        <v>0</v>
      </c>
      <c r="AQ102" s="736"/>
      <c r="AR102" s="736"/>
      <c r="AS102" s="736">
        <f t="shared" si="129"/>
        <v>0</v>
      </c>
      <c r="AT102" s="736"/>
      <c r="AU102" s="736"/>
      <c r="AV102" s="736">
        <f t="shared" si="114"/>
        <v>0</v>
      </c>
      <c r="AW102" s="736">
        <f t="shared" si="115"/>
        <v>21</v>
      </c>
      <c r="AX102" s="736">
        <f t="shared" si="116"/>
        <v>9</v>
      </c>
      <c r="AY102" s="736">
        <f t="shared" si="117"/>
        <v>30</v>
      </c>
    </row>
    <row r="103" spans="1:51" ht="15.75">
      <c r="A103" s="721" t="s">
        <v>6</v>
      </c>
      <c r="B103" s="722">
        <f t="shared" ref="B103:Y103" si="130">SUM(B92:B102)</f>
        <v>110</v>
      </c>
      <c r="C103" s="722">
        <f t="shared" si="130"/>
        <v>59</v>
      </c>
      <c r="D103" s="722">
        <f t="shared" si="130"/>
        <v>169</v>
      </c>
      <c r="E103" s="722">
        <f t="shared" si="130"/>
        <v>1683</v>
      </c>
      <c r="F103" s="722">
        <f t="shared" si="130"/>
        <v>1169</v>
      </c>
      <c r="G103" s="722">
        <f t="shared" si="130"/>
        <v>2852</v>
      </c>
      <c r="H103" s="722">
        <f t="shared" si="130"/>
        <v>24</v>
      </c>
      <c r="I103" s="722">
        <f t="shared" si="130"/>
        <v>11</v>
      </c>
      <c r="J103" s="722">
        <f t="shared" si="130"/>
        <v>35</v>
      </c>
      <c r="K103" s="722">
        <f t="shared" si="130"/>
        <v>3</v>
      </c>
      <c r="L103" s="722">
        <f t="shared" si="130"/>
        <v>0</v>
      </c>
      <c r="M103" s="722">
        <f t="shared" si="130"/>
        <v>3</v>
      </c>
      <c r="N103" s="722">
        <f t="shared" si="130"/>
        <v>0</v>
      </c>
      <c r="O103" s="722">
        <f t="shared" si="130"/>
        <v>0</v>
      </c>
      <c r="P103" s="722">
        <f t="shared" si="130"/>
        <v>0</v>
      </c>
      <c r="Q103" s="722">
        <f t="shared" si="130"/>
        <v>0</v>
      </c>
      <c r="R103" s="722">
        <f t="shared" si="130"/>
        <v>0</v>
      </c>
      <c r="S103" s="722">
        <f t="shared" si="130"/>
        <v>0</v>
      </c>
      <c r="T103" s="722">
        <f t="shared" si="130"/>
        <v>0</v>
      </c>
      <c r="U103" s="722">
        <f t="shared" si="130"/>
        <v>0</v>
      </c>
      <c r="V103" s="722">
        <f t="shared" si="130"/>
        <v>0</v>
      </c>
      <c r="W103" s="722">
        <f t="shared" si="130"/>
        <v>1820</v>
      </c>
      <c r="X103" s="722">
        <f t="shared" si="130"/>
        <v>1239</v>
      </c>
      <c r="Y103" s="722">
        <f t="shared" si="130"/>
        <v>3059</v>
      </c>
      <c r="AA103" s="721" t="s">
        <v>6</v>
      </c>
      <c r="AB103" s="722">
        <f t="shared" ref="AB103:AY103" si="131">SUM(AB92:AB102)</f>
        <v>333</v>
      </c>
      <c r="AC103" s="722">
        <f t="shared" si="131"/>
        <v>235</v>
      </c>
      <c r="AD103" s="722">
        <f t="shared" si="131"/>
        <v>568</v>
      </c>
      <c r="AE103" s="722">
        <f t="shared" si="131"/>
        <v>437</v>
      </c>
      <c r="AF103" s="722">
        <f t="shared" si="131"/>
        <v>292</v>
      </c>
      <c r="AG103" s="722">
        <f t="shared" si="131"/>
        <v>729</v>
      </c>
      <c r="AH103" s="722">
        <f t="shared" si="131"/>
        <v>8</v>
      </c>
      <c r="AI103" s="722">
        <f t="shared" si="131"/>
        <v>4</v>
      </c>
      <c r="AJ103" s="722">
        <f t="shared" si="131"/>
        <v>12</v>
      </c>
      <c r="AK103" s="722">
        <f t="shared" si="131"/>
        <v>3</v>
      </c>
      <c r="AL103" s="722">
        <f t="shared" si="131"/>
        <v>0</v>
      </c>
      <c r="AM103" s="722">
        <f t="shared" si="131"/>
        <v>3</v>
      </c>
      <c r="AN103" s="722">
        <f t="shared" si="131"/>
        <v>0</v>
      </c>
      <c r="AO103" s="722">
        <f t="shared" si="131"/>
        <v>0</v>
      </c>
      <c r="AP103" s="722">
        <f t="shared" si="131"/>
        <v>0</v>
      </c>
      <c r="AQ103" s="722">
        <f t="shared" si="131"/>
        <v>0</v>
      </c>
      <c r="AR103" s="722">
        <f t="shared" si="131"/>
        <v>0</v>
      </c>
      <c r="AS103" s="722">
        <f t="shared" si="131"/>
        <v>0</v>
      </c>
      <c r="AT103" s="722">
        <f t="shared" si="131"/>
        <v>0</v>
      </c>
      <c r="AU103" s="722">
        <f t="shared" si="131"/>
        <v>0</v>
      </c>
      <c r="AV103" s="722">
        <f t="shared" si="131"/>
        <v>0</v>
      </c>
      <c r="AW103" s="722">
        <f t="shared" si="131"/>
        <v>781</v>
      </c>
      <c r="AX103" s="722">
        <f t="shared" si="131"/>
        <v>531</v>
      </c>
      <c r="AY103" s="722">
        <f t="shared" si="131"/>
        <v>1312</v>
      </c>
    </row>
    <row r="105" spans="1:51" ht="15.75">
      <c r="A105" s="776"/>
      <c r="B105" s="776"/>
      <c r="C105" s="776"/>
      <c r="D105" s="776"/>
      <c r="E105" s="776"/>
      <c r="F105" s="776"/>
      <c r="G105" s="776"/>
      <c r="H105" s="776"/>
      <c r="I105" s="776"/>
      <c r="J105" s="776"/>
      <c r="K105" s="776"/>
      <c r="L105" s="776"/>
      <c r="M105" s="776"/>
      <c r="N105" s="776"/>
      <c r="O105" s="776"/>
      <c r="P105" s="776"/>
      <c r="Q105" s="776"/>
      <c r="R105" s="776"/>
      <c r="S105" s="776"/>
      <c r="T105" s="776"/>
      <c r="U105" s="776"/>
      <c r="V105" s="776"/>
      <c r="W105" s="776"/>
      <c r="X105" s="776" t="s">
        <v>141</v>
      </c>
      <c r="Y105" s="776"/>
      <c r="AA105" s="776"/>
      <c r="AB105" s="776"/>
      <c r="AC105" s="776"/>
      <c r="AD105" s="776"/>
      <c r="AE105" s="776"/>
      <c r="AF105" s="776"/>
      <c r="AG105" s="776"/>
      <c r="AH105" s="776"/>
      <c r="AI105" s="776"/>
      <c r="AJ105" s="776"/>
      <c r="AK105" s="776"/>
      <c r="AL105" s="776"/>
      <c r="AM105" s="776"/>
      <c r="AN105" s="776"/>
      <c r="AO105" s="776"/>
      <c r="AP105" s="776"/>
      <c r="AQ105" s="776"/>
      <c r="AR105" s="776"/>
      <c r="AS105" s="776"/>
      <c r="AT105" s="776"/>
      <c r="AU105" s="776"/>
      <c r="AV105" s="776"/>
      <c r="AW105" s="776"/>
      <c r="AX105" s="776" t="s">
        <v>141</v>
      </c>
      <c r="AY105" s="776"/>
    </row>
    <row r="106" spans="1:51" ht="15" customHeight="1">
      <c r="A106" s="1564" t="s">
        <v>361</v>
      </c>
      <c r="B106" s="1568" t="s">
        <v>3</v>
      </c>
      <c r="C106" s="1568"/>
      <c r="D106" s="1568"/>
      <c r="E106" s="1568" t="s">
        <v>4</v>
      </c>
      <c r="F106" s="1568"/>
      <c r="G106" s="1568"/>
      <c r="H106" s="1568" t="s">
        <v>5</v>
      </c>
      <c r="I106" s="1568"/>
      <c r="J106" s="1568"/>
      <c r="K106" s="1568" t="s">
        <v>379</v>
      </c>
      <c r="L106" s="1568"/>
      <c r="M106" s="1568"/>
      <c r="N106" s="1568" t="s">
        <v>870</v>
      </c>
      <c r="O106" s="1568"/>
      <c r="P106" s="1568"/>
      <c r="Q106" s="1568" t="s">
        <v>871</v>
      </c>
      <c r="R106" s="1568"/>
      <c r="S106" s="1568"/>
      <c r="T106" s="1568" t="s">
        <v>351</v>
      </c>
      <c r="U106" s="1568"/>
      <c r="V106" s="1568"/>
      <c r="W106" s="1564" t="s">
        <v>6</v>
      </c>
      <c r="X106" s="1564"/>
      <c r="Y106" s="1564"/>
      <c r="AA106" s="1564" t="s">
        <v>361</v>
      </c>
      <c r="AB106" s="1568" t="s">
        <v>3</v>
      </c>
      <c r="AC106" s="1568"/>
      <c r="AD106" s="1568"/>
      <c r="AE106" s="1568" t="s">
        <v>4</v>
      </c>
      <c r="AF106" s="1568"/>
      <c r="AG106" s="1568"/>
      <c r="AH106" s="1568" t="s">
        <v>5</v>
      </c>
      <c r="AI106" s="1568"/>
      <c r="AJ106" s="1568"/>
      <c r="AK106" s="1568" t="s">
        <v>379</v>
      </c>
      <c r="AL106" s="1568"/>
      <c r="AM106" s="1568"/>
      <c r="AN106" s="1568" t="s">
        <v>870</v>
      </c>
      <c r="AO106" s="1568"/>
      <c r="AP106" s="1568"/>
      <c r="AQ106" s="1568" t="s">
        <v>871</v>
      </c>
      <c r="AR106" s="1568"/>
      <c r="AS106" s="1568"/>
      <c r="AT106" s="1568" t="s">
        <v>351</v>
      </c>
      <c r="AU106" s="1568"/>
      <c r="AV106" s="1568"/>
      <c r="AW106" s="1564" t="s">
        <v>6</v>
      </c>
      <c r="AX106" s="1564"/>
      <c r="AY106" s="1564"/>
    </row>
    <row r="107" spans="1:51">
      <c r="A107" s="1564"/>
      <c r="B107" s="243" t="s">
        <v>240</v>
      </c>
      <c r="C107" s="243" t="s">
        <v>241</v>
      </c>
      <c r="D107" s="243" t="s">
        <v>234</v>
      </c>
      <c r="E107" s="243" t="s">
        <v>240</v>
      </c>
      <c r="F107" s="243" t="s">
        <v>241</v>
      </c>
      <c r="G107" s="243" t="s">
        <v>234</v>
      </c>
      <c r="H107" s="243" t="s">
        <v>240</v>
      </c>
      <c r="I107" s="243" t="s">
        <v>241</v>
      </c>
      <c r="J107" s="243" t="s">
        <v>234</v>
      </c>
      <c r="K107" s="243" t="s">
        <v>240</v>
      </c>
      <c r="L107" s="243" t="s">
        <v>241</v>
      </c>
      <c r="M107" s="243" t="s">
        <v>234</v>
      </c>
      <c r="N107" s="243" t="s">
        <v>240</v>
      </c>
      <c r="O107" s="243" t="s">
        <v>241</v>
      </c>
      <c r="P107" s="243" t="s">
        <v>234</v>
      </c>
      <c r="Q107" s="243" t="s">
        <v>240</v>
      </c>
      <c r="R107" s="243" t="s">
        <v>241</v>
      </c>
      <c r="S107" s="243" t="s">
        <v>234</v>
      </c>
      <c r="T107" s="243" t="s">
        <v>240</v>
      </c>
      <c r="U107" s="243" t="s">
        <v>241</v>
      </c>
      <c r="V107" s="243" t="s">
        <v>234</v>
      </c>
      <c r="W107" s="243" t="s">
        <v>240</v>
      </c>
      <c r="X107" s="243" t="s">
        <v>241</v>
      </c>
      <c r="Y107" s="243" t="s">
        <v>234</v>
      </c>
      <c r="AA107" s="1564"/>
      <c r="AB107" s="243" t="s">
        <v>240</v>
      </c>
      <c r="AC107" s="243" t="s">
        <v>241</v>
      </c>
      <c r="AD107" s="243" t="s">
        <v>234</v>
      </c>
      <c r="AE107" s="243" t="s">
        <v>240</v>
      </c>
      <c r="AF107" s="243" t="s">
        <v>241</v>
      </c>
      <c r="AG107" s="243" t="s">
        <v>234</v>
      </c>
      <c r="AH107" s="243" t="s">
        <v>240</v>
      </c>
      <c r="AI107" s="243" t="s">
        <v>241</v>
      </c>
      <c r="AJ107" s="243" t="s">
        <v>234</v>
      </c>
      <c r="AK107" s="243" t="s">
        <v>240</v>
      </c>
      <c r="AL107" s="243" t="s">
        <v>241</v>
      </c>
      <c r="AM107" s="243" t="s">
        <v>234</v>
      </c>
      <c r="AN107" s="243" t="s">
        <v>240</v>
      </c>
      <c r="AO107" s="243" t="s">
        <v>241</v>
      </c>
      <c r="AP107" s="243" t="s">
        <v>234</v>
      </c>
      <c r="AQ107" s="243" t="s">
        <v>240</v>
      </c>
      <c r="AR107" s="243" t="s">
        <v>241</v>
      </c>
      <c r="AS107" s="243" t="s">
        <v>234</v>
      </c>
      <c r="AT107" s="243" t="s">
        <v>240</v>
      </c>
      <c r="AU107" s="243" t="s">
        <v>241</v>
      </c>
      <c r="AV107" s="243" t="s">
        <v>234</v>
      </c>
      <c r="AW107" s="243" t="s">
        <v>240</v>
      </c>
      <c r="AX107" s="243" t="s">
        <v>241</v>
      </c>
      <c r="AY107" s="243" t="s">
        <v>234</v>
      </c>
    </row>
    <row r="108" spans="1:51">
      <c r="A108" s="735">
        <v>1</v>
      </c>
      <c r="B108" s="243">
        <v>2</v>
      </c>
      <c r="C108" s="243">
        <v>3</v>
      </c>
      <c r="D108" s="243">
        <v>4</v>
      </c>
      <c r="E108" s="243">
        <v>5</v>
      </c>
      <c r="F108" s="243">
        <v>6</v>
      </c>
      <c r="G108" s="243">
        <v>7</v>
      </c>
      <c r="H108" s="243">
        <v>8</v>
      </c>
      <c r="I108" s="243">
        <v>9</v>
      </c>
      <c r="J108" s="243">
        <v>10</v>
      </c>
      <c r="K108" s="243">
        <v>11</v>
      </c>
      <c r="L108" s="243">
        <v>12</v>
      </c>
      <c r="M108" s="243">
        <v>13</v>
      </c>
      <c r="N108" s="243">
        <v>14</v>
      </c>
      <c r="O108" s="243">
        <v>15</v>
      </c>
      <c r="P108" s="243">
        <v>16</v>
      </c>
      <c r="Q108" s="243">
        <v>17</v>
      </c>
      <c r="R108" s="243">
        <v>18</v>
      </c>
      <c r="S108" s="243">
        <v>19</v>
      </c>
      <c r="T108" s="243">
        <v>20</v>
      </c>
      <c r="U108" s="243">
        <v>21</v>
      </c>
      <c r="V108" s="243">
        <v>22</v>
      </c>
      <c r="W108" s="243">
        <v>23</v>
      </c>
      <c r="X108" s="243">
        <v>24</v>
      </c>
      <c r="Y108" s="243">
        <v>25</v>
      </c>
      <c r="AA108" s="735">
        <v>1</v>
      </c>
      <c r="AB108" s="243">
        <v>2</v>
      </c>
      <c r="AC108" s="243">
        <v>3</v>
      </c>
      <c r="AD108" s="243">
        <v>4</v>
      </c>
      <c r="AE108" s="243">
        <v>5</v>
      </c>
      <c r="AF108" s="243">
        <v>6</v>
      </c>
      <c r="AG108" s="243">
        <v>7</v>
      </c>
      <c r="AH108" s="243">
        <v>8</v>
      </c>
      <c r="AI108" s="243">
        <v>9</v>
      </c>
      <c r="AJ108" s="243">
        <v>10</v>
      </c>
      <c r="AK108" s="243">
        <v>11</v>
      </c>
      <c r="AL108" s="243">
        <v>12</v>
      </c>
      <c r="AM108" s="243">
        <v>13</v>
      </c>
      <c r="AN108" s="243">
        <v>14</v>
      </c>
      <c r="AO108" s="243">
        <v>15</v>
      </c>
      <c r="AP108" s="243">
        <v>16</v>
      </c>
      <c r="AQ108" s="243">
        <v>17</v>
      </c>
      <c r="AR108" s="243">
        <v>18</v>
      </c>
      <c r="AS108" s="243">
        <v>19</v>
      </c>
      <c r="AT108" s="243">
        <v>20</v>
      </c>
      <c r="AU108" s="243">
        <v>21</v>
      </c>
      <c r="AV108" s="243">
        <v>22</v>
      </c>
      <c r="AW108" s="243">
        <v>23</v>
      </c>
      <c r="AX108" s="243">
        <v>24</v>
      </c>
      <c r="AY108" s="243">
        <v>25</v>
      </c>
    </row>
    <row r="109" spans="1:51" ht="15.75">
      <c r="A109" s="718" t="s">
        <v>470</v>
      </c>
      <c r="B109" s="600">
        <v>0</v>
      </c>
      <c r="C109" s="600">
        <v>1</v>
      </c>
      <c r="D109" s="736">
        <f>B109+C109</f>
        <v>1</v>
      </c>
      <c r="E109" s="600">
        <v>2</v>
      </c>
      <c r="F109" s="600">
        <v>3</v>
      </c>
      <c r="G109" s="736">
        <f>E109+F109</f>
        <v>5</v>
      </c>
      <c r="H109" s="600">
        <v>0</v>
      </c>
      <c r="I109" s="600">
        <v>0</v>
      </c>
      <c r="J109" s="736">
        <f>H109+I109</f>
        <v>0</v>
      </c>
      <c r="K109" s="600">
        <v>0</v>
      </c>
      <c r="L109" s="600">
        <v>0</v>
      </c>
      <c r="M109" s="736">
        <f>K109+L109</f>
        <v>0</v>
      </c>
      <c r="N109" s="736"/>
      <c r="O109" s="736"/>
      <c r="P109" s="736">
        <f>N109+O109</f>
        <v>0</v>
      </c>
      <c r="Q109" s="600"/>
      <c r="R109" s="600"/>
      <c r="S109" s="736">
        <f>Q109+R109</f>
        <v>0</v>
      </c>
      <c r="T109" s="600"/>
      <c r="U109" s="600"/>
      <c r="V109" s="736">
        <f>T109+U109</f>
        <v>0</v>
      </c>
      <c r="W109" s="736">
        <f t="shared" ref="W109:W119" si="132">B109+E109+N109+K109+H109+Q109+T109</f>
        <v>2</v>
      </c>
      <c r="X109" s="736">
        <f t="shared" ref="X109:X119" si="133">C109+F109+O109+L109+I109+R109+U109</f>
        <v>4</v>
      </c>
      <c r="Y109" s="736">
        <f t="shared" ref="Y109:Y119" si="134">D109+G109+P109+M109+J109+S109+V109</f>
        <v>6</v>
      </c>
      <c r="AA109" s="718" t="s">
        <v>470</v>
      </c>
      <c r="AB109" s="600">
        <v>5</v>
      </c>
      <c r="AC109" s="600">
        <v>3</v>
      </c>
      <c r="AD109" s="752">
        <f>SUM(AB109:AC109)</f>
        <v>8</v>
      </c>
      <c r="AE109" s="600">
        <v>6</v>
      </c>
      <c r="AF109" s="600">
        <v>2</v>
      </c>
      <c r="AG109" s="752">
        <f>SUM(AE109:AF109)</f>
        <v>8</v>
      </c>
      <c r="AH109" s="600">
        <v>0</v>
      </c>
      <c r="AI109" s="600">
        <v>0</v>
      </c>
      <c r="AJ109" s="752">
        <f>SUM(AH109:AI109)</f>
        <v>0</v>
      </c>
      <c r="AK109" s="600">
        <v>0</v>
      </c>
      <c r="AL109" s="600">
        <v>0</v>
      </c>
      <c r="AM109" s="752">
        <f>SUM(AK109:AL109)</f>
        <v>0</v>
      </c>
      <c r="AN109" s="736"/>
      <c r="AO109" s="736"/>
      <c r="AP109" s="752">
        <f>SUM(AN109:AO109)</f>
        <v>0</v>
      </c>
      <c r="AQ109" s="600"/>
      <c r="AR109" s="600"/>
      <c r="AS109" s="736">
        <f>AQ109+AR109</f>
        <v>0</v>
      </c>
      <c r="AT109" s="592"/>
      <c r="AU109" s="592"/>
      <c r="AV109" s="736">
        <f>AT109+AU109</f>
        <v>0</v>
      </c>
      <c r="AW109" s="736">
        <f t="shared" ref="AW109:AW119" si="135">AB109+AE109+AH109+AK109+AT109+AN109+AQ109</f>
        <v>11</v>
      </c>
      <c r="AX109" s="736">
        <f t="shared" ref="AX109:AX119" si="136">AC109+AF109+AI109+AL109+AU109+AO109+AR109</f>
        <v>5</v>
      </c>
      <c r="AY109" s="736">
        <f t="shared" ref="AY109:AY119" si="137">AD109+AG109+AJ109+AM109+AV109+AP109+AS109</f>
        <v>16</v>
      </c>
    </row>
    <row r="110" spans="1:51" ht="15.75">
      <c r="A110" s="719" t="s">
        <v>471</v>
      </c>
      <c r="B110" s="600">
        <v>0</v>
      </c>
      <c r="C110" s="600">
        <v>0</v>
      </c>
      <c r="D110" s="736">
        <f t="shared" ref="D110:D119" si="138">B110+C110</f>
        <v>0</v>
      </c>
      <c r="E110" s="600">
        <v>3</v>
      </c>
      <c r="F110" s="600">
        <v>3</v>
      </c>
      <c r="G110" s="736">
        <f t="shared" ref="G110:G119" si="139">E110+F110</f>
        <v>6</v>
      </c>
      <c r="H110" s="600">
        <v>0</v>
      </c>
      <c r="I110" s="600">
        <v>0</v>
      </c>
      <c r="J110" s="736">
        <f t="shared" ref="J110:J119" si="140">H110+I110</f>
        <v>0</v>
      </c>
      <c r="K110" s="600">
        <v>0</v>
      </c>
      <c r="L110" s="600">
        <v>0</v>
      </c>
      <c r="M110" s="736">
        <f t="shared" ref="M110:M119" si="141">K110+L110</f>
        <v>0</v>
      </c>
      <c r="N110" s="736"/>
      <c r="O110" s="736"/>
      <c r="P110" s="736">
        <f t="shared" ref="P110:P119" si="142">N110+O110</f>
        <v>0</v>
      </c>
      <c r="Q110" s="600"/>
      <c r="R110" s="600"/>
      <c r="S110" s="736">
        <f t="shared" ref="S110:S119" si="143">Q110+R110</f>
        <v>0</v>
      </c>
      <c r="T110" s="600"/>
      <c r="U110" s="600"/>
      <c r="V110" s="736">
        <f t="shared" ref="V110:V119" si="144">T110+U110</f>
        <v>0</v>
      </c>
      <c r="W110" s="736">
        <f t="shared" si="132"/>
        <v>3</v>
      </c>
      <c r="X110" s="736">
        <f t="shared" si="133"/>
        <v>3</v>
      </c>
      <c r="Y110" s="736">
        <f t="shared" si="134"/>
        <v>6</v>
      </c>
      <c r="AA110" s="719" t="s">
        <v>471</v>
      </c>
      <c r="AB110" s="600">
        <v>1</v>
      </c>
      <c r="AC110" s="600">
        <v>2</v>
      </c>
      <c r="AD110" s="752">
        <f t="shared" ref="AD110:AD119" si="145">SUM(AB110:AC110)</f>
        <v>3</v>
      </c>
      <c r="AE110" s="600">
        <v>1</v>
      </c>
      <c r="AF110" s="600">
        <v>0</v>
      </c>
      <c r="AG110" s="752">
        <f t="shared" ref="AG110:AG119" si="146">SUM(AE110:AF110)</f>
        <v>1</v>
      </c>
      <c r="AH110" s="600">
        <v>0</v>
      </c>
      <c r="AI110" s="600">
        <v>0</v>
      </c>
      <c r="AJ110" s="752">
        <f t="shared" ref="AJ110:AJ119" si="147">SUM(AH110:AI110)</f>
        <v>0</v>
      </c>
      <c r="AK110" s="600">
        <v>0</v>
      </c>
      <c r="AL110" s="600">
        <v>0</v>
      </c>
      <c r="AM110" s="752">
        <f t="shared" ref="AM110:AM119" si="148">SUM(AK110:AL110)</f>
        <v>0</v>
      </c>
      <c r="AN110" s="736"/>
      <c r="AO110" s="736"/>
      <c r="AP110" s="752">
        <f t="shared" ref="AP110:AP119" si="149">SUM(AN110:AO110)</f>
        <v>0</v>
      </c>
      <c r="AQ110" s="600"/>
      <c r="AR110" s="600"/>
      <c r="AS110" s="736">
        <f t="shared" ref="AS110:AS119" si="150">AQ110+AR110</f>
        <v>0</v>
      </c>
      <c r="AT110" s="592"/>
      <c r="AU110" s="592"/>
      <c r="AV110" s="736">
        <f t="shared" ref="AV110:AV119" si="151">AT110+AU110</f>
        <v>0</v>
      </c>
      <c r="AW110" s="736">
        <f t="shared" si="135"/>
        <v>2</v>
      </c>
      <c r="AX110" s="736">
        <f t="shared" si="136"/>
        <v>2</v>
      </c>
      <c r="AY110" s="736">
        <f t="shared" si="137"/>
        <v>4</v>
      </c>
    </row>
    <row r="111" spans="1:51" ht="15.75">
      <c r="A111" s="720" t="s">
        <v>362</v>
      </c>
      <c r="B111" s="600">
        <v>1</v>
      </c>
      <c r="C111" s="600">
        <v>0</v>
      </c>
      <c r="D111" s="736">
        <f t="shared" si="138"/>
        <v>1</v>
      </c>
      <c r="E111" s="600">
        <v>13</v>
      </c>
      <c r="F111" s="600">
        <v>10</v>
      </c>
      <c r="G111" s="736">
        <f t="shared" si="139"/>
        <v>23</v>
      </c>
      <c r="H111" s="600">
        <v>0</v>
      </c>
      <c r="I111" s="600">
        <v>0</v>
      </c>
      <c r="J111" s="736">
        <f t="shared" si="140"/>
        <v>0</v>
      </c>
      <c r="K111" s="600">
        <v>0</v>
      </c>
      <c r="L111" s="600">
        <v>0</v>
      </c>
      <c r="M111" s="736">
        <f t="shared" si="141"/>
        <v>0</v>
      </c>
      <c r="N111" s="736"/>
      <c r="O111" s="736"/>
      <c r="P111" s="736">
        <f t="shared" si="142"/>
        <v>0</v>
      </c>
      <c r="Q111" s="600"/>
      <c r="R111" s="600"/>
      <c r="S111" s="736">
        <f t="shared" si="143"/>
        <v>0</v>
      </c>
      <c r="T111" s="600"/>
      <c r="U111" s="600"/>
      <c r="V111" s="736">
        <f t="shared" si="144"/>
        <v>0</v>
      </c>
      <c r="W111" s="736">
        <f t="shared" si="132"/>
        <v>14</v>
      </c>
      <c r="X111" s="736">
        <f t="shared" si="133"/>
        <v>10</v>
      </c>
      <c r="Y111" s="736">
        <f t="shared" si="134"/>
        <v>24</v>
      </c>
      <c r="AA111" s="720" t="s">
        <v>362</v>
      </c>
      <c r="AB111" s="600">
        <v>0</v>
      </c>
      <c r="AC111" s="600">
        <v>4</v>
      </c>
      <c r="AD111" s="752">
        <f t="shared" si="145"/>
        <v>4</v>
      </c>
      <c r="AE111" s="600">
        <v>7</v>
      </c>
      <c r="AF111" s="600">
        <v>3</v>
      </c>
      <c r="AG111" s="752">
        <f t="shared" si="146"/>
        <v>10</v>
      </c>
      <c r="AH111" s="600">
        <v>1</v>
      </c>
      <c r="AI111" s="600">
        <v>0</v>
      </c>
      <c r="AJ111" s="752">
        <f t="shared" si="147"/>
        <v>1</v>
      </c>
      <c r="AK111" s="600">
        <v>0</v>
      </c>
      <c r="AL111" s="600">
        <v>1</v>
      </c>
      <c r="AM111" s="752">
        <f t="shared" si="148"/>
        <v>1</v>
      </c>
      <c r="AN111" s="736"/>
      <c r="AO111" s="736"/>
      <c r="AP111" s="752">
        <f t="shared" si="149"/>
        <v>0</v>
      </c>
      <c r="AQ111" s="600"/>
      <c r="AR111" s="600"/>
      <c r="AS111" s="736">
        <f t="shared" si="150"/>
        <v>0</v>
      </c>
      <c r="AT111" s="592"/>
      <c r="AU111" s="592"/>
      <c r="AV111" s="736">
        <f t="shared" si="151"/>
        <v>0</v>
      </c>
      <c r="AW111" s="736">
        <f t="shared" si="135"/>
        <v>8</v>
      </c>
      <c r="AX111" s="736">
        <f t="shared" si="136"/>
        <v>8</v>
      </c>
      <c r="AY111" s="736">
        <f t="shared" si="137"/>
        <v>16</v>
      </c>
    </row>
    <row r="112" spans="1:51" ht="15.75">
      <c r="A112" s="720" t="s">
        <v>363</v>
      </c>
      <c r="B112" s="600">
        <v>0</v>
      </c>
      <c r="C112" s="600">
        <v>0</v>
      </c>
      <c r="D112" s="736">
        <f t="shared" si="138"/>
        <v>0</v>
      </c>
      <c r="E112" s="600">
        <v>2</v>
      </c>
      <c r="F112" s="600">
        <v>2</v>
      </c>
      <c r="G112" s="736">
        <f t="shared" si="139"/>
        <v>4</v>
      </c>
      <c r="H112" s="600">
        <v>0</v>
      </c>
      <c r="I112" s="600">
        <v>0</v>
      </c>
      <c r="J112" s="736">
        <f t="shared" si="140"/>
        <v>0</v>
      </c>
      <c r="K112" s="600">
        <v>0</v>
      </c>
      <c r="L112" s="600">
        <v>0</v>
      </c>
      <c r="M112" s="736">
        <f t="shared" si="141"/>
        <v>0</v>
      </c>
      <c r="N112" s="736"/>
      <c r="O112" s="736"/>
      <c r="P112" s="736">
        <f t="shared" si="142"/>
        <v>0</v>
      </c>
      <c r="Q112" s="600"/>
      <c r="R112" s="600"/>
      <c r="S112" s="736">
        <f t="shared" si="143"/>
        <v>0</v>
      </c>
      <c r="T112" s="600"/>
      <c r="U112" s="600"/>
      <c r="V112" s="736">
        <f t="shared" si="144"/>
        <v>0</v>
      </c>
      <c r="W112" s="736">
        <f t="shared" si="132"/>
        <v>2</v>
      </c>
      <c r="X112" s="736">
        <f t="shared" si="133"/>
        <v>2</v>
      </c>
      <c r="Y112" s="736">
        <f t="shared" si="134"/>
        <v>4</v>
      </c>
      <c r="AA112" s="720" t="s">
        <v>363</v>
      </c>
      <c r="AB112" s="600">
        <v>2</v>
      </c>
      <c r="AC112" s="600">
        <v>1</v>
      </c>
      <c r="AD112" s="752">
        <f t="shared" si="145"/>
        <v>3</v>
      </c>
      <c r="AE112" s="600">
        <v>0</v>
      </c>
      <c r="AF112" s="600">
        <v>1</v>
      </c>
      <c r="AG112" s="752">
        <f t="shared" si="146"/>
        <v>1</v>
      </c>
      <c r="AH112" s="600">
        <v>0</v>
      </c>
      <c r="AI112" s="600">
        <v>0</v>
      </c>
      <c r="AJ112" s="752">
        <f t="shared" si="147"/>
        <v>0</v>
      </c>
      <c r="AK112" s="600">
        <v>0</v>
      </c>
      <c r="AL112" s="600">
        <v>0</v>
      </c>
      <c r="AM112" s="752">
        <f t="shared" si="148"/>
        <v>0</v>
      </c>
      <c r="AN112" s="736"/>
      <c r="AO112" s="736"/>
      <c r="AP112" s="752">
        <f t="shared" si="149"/>
        <v>0</v>
      </c>
      <c r="AQ112" s="600"/>
      <c r="AR112" s="600"/>
      <c r="AS112" s="736">
        <f t="shared" si="150"/>
        <v>0</v>
      </c>
      <c r="AT112" s="592"/>
      <c r="AU112" s="592"/>
      <c r="AV112" s="736">
        <f t="shared" si="151"/>
        <v>0</v>
      </c>
      <c r="AW112" s="736">
        <f t="shared" si="135"/>
        <v>2</v>
      </c>
      <c r="AX112" s="736">
        <f t="shared" si="136"/>
        <v>2</v>
      </c>
      <c r="AY112" s="736">
        <f t="shared" si="137"/>
        <v>4</v>
      </c>
    </row>
    <row r="113" spans="1:51" ht="15.75">
      <c r="A113" s="720" t="s">
        <v>364</v>
      </c>
      <c r="B113" s="600">
        <v>21</v>
      </c>
      <c r="C113" s="600">
        <v>5</v>
      </c>
      <c r="D113" s="736">
        <f t="shared" si="138"/>
        <v>26</v>
      </c>
      <c r="E113" s="600">
        <v>179</v>
      </c>
      <c r="F113" s="600">
        <v>48</v>
      </c>
      <c r="G113" s="736">
        <f t="shared" si="139"/>
        <v>227</v>
      </c>
      <c r="H113" s="600">
        <v>2</v>
      </c>
      <c r="I113" s="600">
        <v>0</v>
      </c>
      <c r="J113" s="736">
        <f t="shared" si="140"/>
        <v>2</v>
      </c>
      <c r="K113" s="600">
        <v>1</v>
      </c>
      <c r="L113" s="600">
        <v>0</v>
      </c>
      <c r="M113" s="736">
        <f t="shared" si="141"/>
        <v>1</v>
      </c>
      <c r="N113" s="736"/>
      <c r="O113" s="736"/>
      <c r="P113" s="736">
        <f t="shared" si="142"/>
        <v>0</v>
      </c>
      <c r="Q113" s="600"/>
      <c r="R113" s="600"/>
      <c r="S113" s="736">
        <f t="shared" si="143"/>
        <v>0</v>
      </c>
      <c r="T113" s="600"/>
      <c r="U113" s="600"/>
      <c r="V113" s="736">
        <f t="shared" si="144"/>
        <v>0</v>
      </c>
      <c r="W113" s="736">
        <f t="shared" si="132"/>
        <v>203</v>
      </c>
      <c r="X113" s="736">
        <f t="shared" si="133"/>
        <v>53</v>
      </c>
      <c r="Y113" s="736">
        <f t="shared" si="134"/>
        <v>256</v>
      </c>
      <c r="AA113" s="720" t="s">
        <v>364</v>
      </c>
      <c r="AB113" s="600">
        <v>50</v>
      </c>
      <c r="AC113" s="600">
        <v>11</v>
      </c>
      <c r="AD113" s="752">
        <f t="shared" si="145"/>
        <v>61</v>
      </c>
      <c r="AE113" s="600">
        <v>76</v>
      </c>
      <c r="AF113" s="600">
        <v>15</v>
      </c>
      <c r="AG113" s="752">
        <f t="shared" si="146"/>
        <v>91</v>
      </c>
      <c r="AH113" s="600">
        <v>0</v>
      </c>
      <c r="AI113" s="600">
        <v>0</v>
      </c>
      <c r="AJ113" s="752">
        <f t="shared" si="147"/>
        <v>0</v>
      </c>
      <c r="AK113" s="600">
        <v>4</v>
      </c>
      <c r="AL113" s="600">
        <v>1</v>
      </c>
      <c r="AM113" s="752">
        <f t="shared" si="148"/>
        <v>5</v>
      </c>
      <c r="AN113" s="736"/>
      <c r="AO113" s="736"/>
      <c r="AP113" s="752">
        <f t="shared" si="149"/>
        <v>0</v>
      </c>
      <c r="AQ113" s="600"/>
      <c r="AR113" s="600"/>
      <c r="AS113" s="736">
        <f t="shared" si="150"/>
        <v>0</v>
      </c>
      <c r="AT113" s="592"/>
      <c r="AU113" s="592"/>
      <c r="AV113" s="736">
        <f t="shared" si="151"/>
        <v>0</v>
      </c>
      <c r="AW113" s="736">
        <f t="shared" si="135"/>
        <v>130</v>
      </c>
      <c r="AX113" s="736">
        <f t="shared" si="136"/>
        <v>27</v>
      </c>
      <c r="AY113" s="736">
        <f t="shared" si="137"/>
        <v>157</v>
      </c>
    </row>
    <row r="114" spans="1:51" ht="15.75">
      <c r="A114" s="720" t="s">
        <v>365</v>
      </c>
      <c r="B114" s="600">
        <v>19</v>
      </c>
      <c r="C114" s="600">
        <v>8</v>
      </c>
      <c r="D114" s="736">
        <f t="shared" si="138"/>
        <v>27</v>
      </c>
      <c r="E114" s="600">
        <v>182</v>
      </c>
      <c r="F114" s="600">
        <v>89</v>
      </c>
      <c r="G114" s="736">
        <f t="shared" si="139"/>
        <v>271</v>
      </c>
      <c r="H114" s="600">
        <v>1</v>
      </c>
      <c r="I114" s="600">
        <v>0</v>
      </c>
      <c r="J114" s="736">
        <f t="shared" si="140"/>
        <v>1</v>
      </c>
      <c r="K114" s="600">
        <v>1</v>
      </c>
      <c r="L114" s="600">
        <v>0</v>
      </c>
      <c r="M114" s="736">
        <f t="shared" si="141"/>
        <v>1</v>
      </c>
      <c r="N114" s="736"/>
      <c r="O114" s="736"/>
      <c r="P114" s="736">
        <f t="shared" si="142"/>
        <v>0</v>
      </c>
      <c r="Q114" s="600"/>
      <c r="R114" s="600"/>
      <c r="S114" s="736">
        <f t="shared" si="143"/>
        <v>0</v>
      </c>
      <c r="T114" s="600"/>
      <c r="U114" s="600"/>
      <c r="V114" s="736">
        <f t="shared" si="144"/>
        <v>0</v>
      </c>
      <c r="W114" s="736">
        <f t="shared" si="132"/>
        <v>203</v>
      </c>
      <c r="X114" s="736">
        <f t="shared" si="133"/>
        <v>97</v>
      </c>
      <c r="Y114" s="736">
        <f t="shared" si="134"/>
        <v>300</v>
      </c>
      <c r="AA114" s="720" t="s">
        <v>365</v>
      </c>
      <c r="AB114" s="600">
        <v>78</v>
      </c>
      <c r="AC114" s="600">
        <v>25</v>
      </c>
      <c r="AD114" s="752">
        <f t="shared" si="145"/>
        <v>103</v>
      </c>
      <c r="AE114" s="600">
        <v>69</v>
      </c>
      <c r="AF114" s="600">
        <v>15</v>
      </c>
      <c r="AG114" s="752">
        <f t="shared" si="146"/>
        <v>84</v>
      </c>
      <c r="AH114" s="600">
        <v>0</v>
      </c>
      <c r="AI114" s="600">
        <v>0</v>
      </c>
      <c r="AJ114" s="752">
        <f t="shared" si="147"/>
        <v>0</v>
      </c>
      <c r="AK114" s="600">
        <v>5</v>
      </c>
      <c r="AL114" s="600">
        <v>2</v>
      </c>
      <c r="AM114" s="752">
        <f t="shared" si="148"/>
        <v>7</v>
      </c>
      <c r="AN114" s="736"/>
      <c r="AO114" s="736"/>
      <c r="AP114" s="752">
        <f t="shared" si="149"/>
        <v>0</v>
      </c>
      <c r="AQ114" s="600"/>
      <c r="AR114" s="600"/>
      <c r="AS114" s="736">
        <f t="shared" si="150"/>
        <v>0</v>
      </c>
      <c r="AT114" s="592"/>
      <c r="AU114" s="592"/>
      <c r="AV114" s="736">
        <f t="shared" si="151"/>
        <v>0</v>
      </c>
      <c r="AW114" s="736">
        <f t="shared" si="135"/>
        <v>152</v>
      </c>
      <c r="AX114" s="736">
        <f t="shared" si="136"/>
        <v>42</v>
      </c>
      <c r="AY114" s="736">
        <f t="shared" si="137"/>
        <v>194</v>
      </c>
    </row>
    <row r="115" spans="1:51" ht="15.75">
      <c r="A115" s="720" t="s">
        <v>366</v>
      </c>
      <c r="B115" s="600">
        <v>24</v>
      </c>
      <c r="C115" s="600">
        <v>14</v>
      </c>
      <c r="D115" s="736">
        <f t="shared" si="138"/>
        <v>38</v>
      </c>
      <c r="E115" s="600">
        <v>296</v>
      </c>
      <c r="F115" s="600">
        <v>134</v>
      </c>
      <c r="G115" s="736">
        <f t="shared" si="139"/>
        <v>430</v>
      </c>
      <c r="H115" s="600">
        <v>0</v>
      </c>
      <c r="I115" s="600">
        <v>0</v>
      </c>
      <c r="J115" s="736">
        <f t="shared" si="140"/>
        <v>0</v>
      </c>
      <c r="K115" s="600">
        <v>2</v>
      </c>
      <c r="L115" s="600">
        <v>1</v>
      </c>
      <c r="M115" s="736">
        <f t="shared" si="141"/>
        <v>3</v>
      </c>
      <c r="N115" s="736"/>
      <c r="O115" s="736"/>
      <c r="P115" s="736">
        <f t="shared" si="142"/>
        <v>0</v>
      </c>
      <c r="Q115" s="600"/>
      <c r="R115" s="600"/>
      <c r="S115" s="736">
        <f t="shared" si="143"/>
        <v>0</v>
      </c>
      <c r="T115" s="600"/>
      <c r="U115" s="600"/>
      <c r="V115" s="736">
        <f t="shared" si="144"/>
        <v>0</v>
      </c>
      <c r="W115" s="736">
        <f t="shared" si="132"/>
        <v>322</v>
      </c>
      <c r="X115" s="736">
        <f t="shared" si="133"/>
        <v>149</v>
      </c>
      <c r="Y115" s="736">
        <f t="shared" si="134"/>
        <v>471</v>
      </c>
      <c r="AA115" s="720" t="s">
        <v>366</v>
      </c>
      <c r="AB115" s="600">
        <v>112</v>
      </c>
      <c r="AC115" s="600">
        <v>36</v>
      </c>
      <c r="AD115" s="752">
        <f t="shared" si="145"/>
        <v>148</v>
      </c>
      <c r="AE115" s="600">
        <v>96</v>
      </c>
      <c r="AF115" s="600">
        <v>56</v>
      </c>
      <c r="AG115" s="752">
        <f t="shared" si="146"/>
        <v>152</v>
      </c>
      <c r="AH115" s="600">
        <v>1</v>
      </c>
      <c r="AI115" s="600">
        <v>0</v>
      </c>
      <c r="AJ115" s="752">
        <f t="shared" si="147"/>
        <v>1</v>
      </c>
      <c r="AK115" s="600">
        <v>9</v>
      </c>
      <c r="AL115" s="600">
        <v>6</v>
      </c>
      <c r="AM115" s="752">
        <f t="shared" si="148"/>
        <v>15</v>
      </c>
      <c r="AN115" s="736"/>
      <c r="AO115" s="736"/>
      <c r="AP115" s="752">
        <f t="shared" si="149"/>
        <v>0</v>
      </c>
      <c r="AQ115" s="600"/>
      <c r="AR115" s="600"/>
      <c r="AS115" s="736">
        <f t="shared" si="150"/>
        <v>0</v>
      </c>
      <c r="AT115" s="592"/>
      <c r="AU115" s="592"/>
      <c r="AV115" s="736">
        <f t="shared" si="151"/>
        <v>0</v>
      </c>
      <c r="AW115" s="736">
        <f t="shared" si="135"/>
        <v>218</v>
      </c>
      <c r="AX115" s="736">
        <f t="shared" si="136"/>
        <v>98</v>
      </c>
      <c r="AY115" s="736">
        <f t="shared" si="137"/>
        <v>316</v>
      </c>
    </row>
    <row r="116" spans="1:51" ht="15.75">
      <c r="A116" s="720" t="s">
        <v>367</v>
      </c>
      <c r="B116" s="600">
        <v>18</v>
      </c>
      <c r="C116" s="600">
        <v>25</v>
      </c>
      <c r="D116" s="736">
        <f t="shared" si="138"/>
        <v>43</v>
      </c>
      <c r="E116" s="600">
        <v>390</v>
      </c>
      <c r="F116" s="600">
        <v>205</v>
      </c>
      <c r="G116" s="736">
        <f t="shared" si="139"/>
        <v>595</v>
      </c>
      <c r="H116" s="600">
        <v>0</v>
      </c>
      <c r="I116" s="600">
        <v>1</v>
      </c>
      <c r="J116" s="736">
        <f t="shared" si="140"/>
        <v>1</v>
      </c>
      <c r="K116" s="600">
        <v>1</v>
      </c>
      <c r="L116" s="600">
        <v>0</v>
      </c>
      <c r="M116" s="736">
        <f t="shared" si="141"/>
        <v>1</v>
      </c>
      <c r="N116" s="736"/>
      <c r="O116" s="736"/>
      <c r="P116" s="736">
        <f t="shared" si="142"/>
        <v>0</v>
      </c>
      <c r="Q116" s="600"/>
      <c r="R116" s="600"/>
      <c r="S116" s="736">
        <f t="shared" si="143"/>
        <v>0</v>
      </c>
      <c r="T116" s="600"/>
      <c r="U116" s="600"/>
      <c r="V116" s="736">
        <f t="shared" si="144"/>
        <v>0</v>
      </c>
      <c r="W116" s="736">
        <f t="shared" si="132"/>
        <v>409</v>
      </c>
      <c r="X116" s="736">
        <f t="shared" si="133"/>
        <v>231</v>
      </c>
      <c r="Y116" s="736">
        <f t="shared" si="134"/>
        <v>640</v>
      </c>
      <c r="AA116" s="720" t="s">
        <v>367</v>
      </c>
      <c r="AB116" s="600">
        <v>121</v>
      </c>
      <c r="AC116" s="600">
        <v>95</v>
      </c>
      <c r="AD116" s="752">
        <f t="shared" si="145"/>
        <v>216</v>
      </c>
      <c r="AE116" s="600">
        <v>109</v>
      </c>
      <c r="AF116" s="600">
        <v>79</v>
      </c>
      <c r="AG116" s="752">
        <f t="shared" si="146"/>
        <v>188</v>
      </c>
      <c r="AH116" s="600">
        <v>0</v>
      </c>
      <c r="AI116" s="600">
        <v>1</v>
      </c>
      <c r="AJ116" s="752">
        <f t="shared" si="147"/>
        <v>1</v>
      </c>
      <c r="AK116" s="600">
        <v>7</v>
      </c>
      <c r="AL116" s="600">
        <v>9</v>
      </c>
      <c r="AM116" s="752">
        <f t="shared" si="148"/>
        <v>16</v>
      </c>
      <c r="AN116" s="736"/>
      <c r="AO116" s="736"/>
      <c r="AP116" s="752">
        <f t="shared" si="149"/>
        <v>0</v>
      </c>
      <c r="AQ116" s="600"/>
      <c r="AR116" s="600"/>
      <c r="AS116" s="736">
        <f t="shared" si="150"/>
        <v>0</v>
      </c>
      <c r="AT116" s="592"/>
      <c r="AU116" s="592"/>
      <c r="AV116" s="736">
        <f t="shared" si="151"/>
        <v>0</v>
      </c>
      <c r="AW116" s="736">
        <f t="shared" si="135"/>
        <v>237</v>
      </c>
      <c r="AX116" s="736">
        <f t="shared" si="136"/>
        <v>184</v>
      </c>
      <c r="AY116" s="736">
        <f t="shared" si="137"/>
        <v>421</v>
      </c>
    </row>
    <row r="117" spans="1:51" ht="15.75">
      <c r="A117" s="720" t="s">
        <v>368</v>
      </c>
      <c r="B117" s="600">
        <v>17</v>
      </c>
      <c r="C117" s="600">
        <v>21</v>
      </c>
      <c r="D117" s="736">
        <f t="shared" si="138"/>
        <v>38</v>
      </c>
      <c r="E117" s="600">
        <v>353</v>
      </c>
      <c r="F117" s="600">
        <v>190</v>
      </c>
      <c r="G117" s="736">
        <f t="shared" si="139"/>
        <v>543</v>
      </c>
      <c r="H117" s="600">
        <v>0</v>
      </c>
      <c r="I117" s="600">
        <v>0</v>
      </c>
      <c r="J117" s="736">
        <f t="shared" si="140"/>
        <v>0</v>
      </c>
      <c r="K117" s="600">
        <v>2</v>
      </c>
      <c r="L117" s="600">
        <v>0</v>
      </c>
      <c r="M117" s="736">
        <f t="shared" si="141"/>
        <v>2</v>
      </c>
      <c r="N117" s="736"/>
      <c r="O117" s="736"/>
      <c r="P117" s="736">
        <f t="shared" si="142"/>
        <v>0</v>
      </c>
      <c r="Q117" s="600"/>
      <c r="R117" s="600"/>
      <c r="S117" s="736">
        <f t="shared" si="143"/>
        <v>0</v>
      </c>
      <c r="T117" s="600"/>
      <c r="U117" s="600"/>
      <c r="V117" s="736">
        <f t="shared" si="144"/>
        <v>0</v>
      </c>
      <c r="W117" s="736">
        <f t="shared" si="132"/>
        <v>372</v>
      </c>
      <c r="X117" s="736">
        <f t="shared" si="133"/>
        <v>211</v>
      </c>
      <c r="Y117" s="736">
        <f t="shared" si="134"/>
        <v>583</v>
      </c>
      <c r="AA117" s="720" t="s">
        <v>368</v>
      </c>
      <c r="AB117" s="600">
        <v>80</v>
      </c>
      <c r="AC117" s="600">
        <v>53</v>
      </c>
      <c r="AD117" s="752">
        <f t="shared" si="145"/>
        <v>133</v>
      </c>
      <c r="AE117" s="600">
        <v>64</v>
      </c>
      <c r="AF117" s="600">
        <v>44</v>
      </c>
      <c r="AG117" s="752">
        <f t="shared" si="146"/>
        <v>108</v>
      </c>
      <c r="AH117" s="600">
        <v>1</v>
      </c>
      <c r="AI117" s="600">
        <v>0</v>
      </c>
      <c r="AJ117" s="752">
        <f t="shared" si="147"/>
        <v>1</v>
      </c>
      <c r="AK117" s="600">
        <v>4</v>
      </c>
      <c r="AL117" s="600">
        <v>2</v>
      </c>
      <c r="AM117" s="752">
        <f t="shared" si="148"/>
        <v>6</v>
      </c>
      <c r="AN117" s="736"/>
      <c r="AO117" s="736"/>
      <c r="AP117" s="752">
        <f t="shared" si="149"/>
        <v>0</v>
      </c>
      <c r="AQ117" s="600"/>
      <c r="AR117" s="600"/>
      <c r="AS117" s="736">
        <f t="shared" si="150"/>
        <v>0</v>
      </c>
      <c r="AT117" s="592"/>
      <c r="AU117" s="592"/>
      <c r="AV117" s="736">
        <f t="shared" si="151"/>
        <v>0</v>
      </c>
      <c r="AW117" s="736">
        <f t="shared" si="135"/>
        <v>149</v>
      </c>
      <c r="AX117" s="736">
        <f t="shared" si="136"/>
        <v>99</v>
      </c>
      <c r="AY117" s="736">
        <f t="shared" si="137"/>
        <v>248</v>
      </c>
    </row>
    <row r="118" spans="1:51" ht="15.75">
      <c r="A118" s="718" t="s">
        <v>472</v>
      </c>
      <c r="B118" s="600">
        <v>99</v>
      </c>
      <c r="C118" s="600">
        <v>57</v>
      </c>
      <c r="D118" s="736">
        <f t="shared" si="138"/>
        <v>156</v>
      </c>
      <c r="E118" s="600">
        <v>733</v>
      </c>
      <c r="F118" s="600">
        <v>762</v>
      </c>
      <c r="G118" s="736">
        <f t="shared" si="139"/>
        <v>1495</v>
      </c>
      <c r="H118" s="600">
        <v>2</v>
      </c>
      <c r="I118" s="600">
        <v>3</v>
      </c>
      <c r="J118" s="736">
        <f t="shared" si="140"/>
        <v>5</v>
      </c>
      <c r="K118" s="600">
        <v>10</v>
      </c>
      <c r="L118" s="600">
        <v>7</v>
      </c>
      <c r="M118" s="736">
        <f t="shared" si="141"/>
        <v>17</v>
      </c>
      <c r="N118" s="736"/>
      <c r="O118" s="736"/>
      <c r="P118" s="736">
        <f t="shared" si="142"/>
        <v>0</v>
      </c>
      <c r="Q118" s="600"/>
      <c r="R118" s="600"/>
      <c r="S118" s="736">
        <f t="shared" si="143"/>
        <v>0</v>
      </c>
      <c r="T118" s="600"/>
      <c r="U118" s="600"/>
      <c r="V118" s="736">
        <f t="shared" si="144"/>
        <v>0</v>
      </c>
      <c r="W118" s="736">
        <f t="shared" si="132"/>
        <v>844</v>
      </c>
      <c r="X118" s="736">
        <f t="shared" si="133"/>
        <v>829</v>
      </c>
      <c r="Y118" s="736">
        <f t="shared" si="134"/>
        <v>1673</v>
      </c>
      <c r="AA118" s="718" t="s">
        <v>472</v>
      </c>
      <c r="AB118" s="600">
        <v>215</v>
      </c>
      <c r="AC118" s="600">
        <v>197</v>
      </c>
      <c r="AD118" s="752">
        <f t="shared" si="145"/>
        <v>412</v>
      </c>
      <c r="AE118" s="600">
        <v>169</v>
      </c>
      <c r="AF118" s="600">
        <v>163</v>
      </c>
      <c r="AG118" s="752">
        <f t="shared" si="146"/>
        <v>332</v>
      </c>
      <c r="AH118" s="600">
        <v>0</v>
      </c>
      <c r="AI118" s="600">
        <v>0</v>
      </c>
      <c r="AJ118" s="752">
        <f t="shared" si="147"/>
        <v>0</v>
      </c>
      <c r="AK118" s="600">
        <v>11</v>
      </c>
      <c r="AL118" s="600">
        <v>5</v>
      </c>
      <c r="AM118" s="752">
        <f t="shared" si="148"/>
        <v>16</v>
      </c>
      <c r="AN118" s="736"/>
      <c r="AO118" s="736"/>
      <c r="AP118" s="752">
        <f t="shared" si="149"/>
        <v>0</v>
      </c>
      <c r="AQ118" s="600"/>
      <c r="AR118" s="600"/>
      <c r="AS118" s="736">
        <f t="shared" si="150"/>
        <v>0</v>
      </c>
      <c r="AT118" s="592"/>
      <c r="AU118" s="592"/>
      <c r="AV118" s="736">
        <f t="shared" si="151"/>
        <v>0</v>
      </c>
      <c r="AW118" s="736">
        <f t="shared" si="135"/>
        <v>395</v>
      </c>
      <c r="AX118" s="736">
        <f t="shared" si="136"/>
        <v>365</v>
      </c>
      <c r="AY118" s="736">
        <f t="shared" si="137"/>
        <v>760</v>
      </c>
    </row>
    <row r="119" spans="1:51" ht="15.75">
      <c r="A119" s="718" t="s">
        <v>614</v>
      </c>
      <c r="B119" s="752">
        <v>6</v>
      </c>
      <c r="C119" s="752">
        <v>0</v>
      </c>
      <c r="D119" s="736">
        <f t="shared" si="138"/>
        <v>6</v>
      </c>
      <c r="E119" s="752">
        <v>76</v>
      </c>
      <c r="F119" s="752">
        <v>36</v>
      </c>
      <c r="G119" s="736">
        <f t="shared" si="139"/>
        <v>112</v>
      </c>
      <c r="H119" s="752">
        <v>1</v>
      </c>
      <c r="I119" s="752">
        <v>0</v>
      </c>
      <c r="J119" s="736">
        <f t="shared" si="140"/>
        <v>1</v>
      </c>
      <c r="K119" s="752">
        <v>0</v>
      </c>
      <c r="L119" s="752">
        <v>0</v>
      </c>
      <c r="M119" s="736">
        <f t="shared" si="141"/>
        <v>0</v>
      </c>
      <c r="N119" s="736"/>
      <c r="O119" s="736"/>
      <c r="P119" s="736">
        <f t="shared" si="142"/>
        <v>0</v>
      </c>
      <c r="Q119" s="736"/>
      <c r="R119" s="736"/>
      <c r="S119" s="736">
        <f t="shared" si="143"/>
        <v>0</v>
      </c>
      <c r="T119" s="752"/>
      <c r="U119" s="752"/>
      <c r="V119" s="736">
        <f t="shared" si="144"/>
        <v>0</v>
      </c>
      <c r="W119" s="736">
        <f t="shared" si="132"/>
        <v>83</v>
      </c>
      <c r="X119" s="736">
        <f t="shared" si="133"/>
        <v>36</v>
      </c>
      <c r="Y119" s="736">
        <f t="shared" si="134"/>
        <v>119</v>
      </c>
      <c r="AA119" s="718" t="s">
        <v>614</v>
      </c>
      <c r="AB119" s="752">
        <v>44</v>
      </c>
      <c r="AC119" s="752">
        <v>26</v>
      </c>
      <c r="AD119" s="752">
        <f t="shared" si="145"/>
        <v>70</v>
      </c>
      <c r="AE119" s="752">
        <v>31</v>
      </c>
      <c r="AF119" s="752">
        <v>6</v>
      </c>
      <c r="AG119" s="752">
        <f t="shared" si="146"/>
        <v>37</v>
      </c>
      <c r="AH119" s="752">
        <v>0</v>
      </c>
      <c r="AI119" s="752">
        <v>0</v>
      </c>
      <c r="AJ119" s="752">
        <f t="shared" si="147"/>
        <v>0</v>
      </c>
      <c r="AK119" s="752">
        <v>3</v>
      </c>
      <c r="AL119" s="752">
        <v>1</v>
      </c>
      <c r="AM119" s="752">
        <f t="shared" si="148"/>
        <v>4</v>
      </c>
      <c r="AN119" s="736"/>
      <c r="AO119" s="736"/>
      <c r="AP119" s="752">
        <f t="shared" si="149"/>
        <v>0</v>
      </c>
      <c r="AQ119" s="736"/>
      <c r="AR119" s="736"/>
      <c r="AS119" s="736">
        <f t="shared" si="150"/>
        <v>0</v>
      </c>
      <c r="AT119" s="592"/>
      <c r="AU119" s="592"/>
      <c r="AV119" s="736">
        <f t="shared" si="151"/>
        <v>0</v>
      </c>
      <c r="AW119" s="736">
        <f t="shared" si="135"/>
        <v>78</v>
      </c>
      <c r="AX119" s="736">
        <f t="shared" si="136"/>
        <v>33</v>
      </c>
      <c r="AY119" s="736">
        <f t="shared" si="137"/>
        <v>111</v>
      </c>
    </row>
    <row r="120" spans="1:51" ht="15.75">
      <c r="A120" s="721" t="s">
        <v>6</v>
      </c>
      <c r="B120" s="722">
        <f t="shared" ref="B120:Y120" si="152">SUM(B109:B119)</f>
        <v>205</v>
      </c>
      <c r="C120" s="722">
        <f t="shared" si="152"/>
        <v>131</v>
      </c>
      <c r="D120" s="722">
        <f t="shared" si="152"/>
        <v>336</v>
      </c>
      <c r="E120" s="722">
        <f t="shared" si="152"/>
        <v>2229</v>
      </c>
      <c r="F120" s="722">
        <f t="shared" si="152"/>
        <v>1482</v>
      </c>
      <c r="G120" s="722">
        <f t="shared" si="152"/>
        <v>3711</v>
      </c>
      <c r="H120" s="722">
        <f t="shared" si="152"/>
        <v>6</v>
      </c>
      <c r="I120" s="722">
        <f t="shared" si="152"/>
        <v>4</v>
      </c>
      <c r="J120" s="722">
        <f t="shared" si="152"/>
        <v>10</v>
      </c>
      <c r="K120" s="722">
        <f t="shared" si="152"/>
        <v>17</v>
      </c>
      <c r="L120" s="722">
        <f t="shared" si="152"/>
        <v>8</v>
      </c>
      <c r="M120" s="722">
        <f t="shared" si="152"/>
        <v>25</v>
      </c>
      <c r="N120" s="722">
        <f t="shared" si="152"/>
        <v>0</v>
      </c>
      <c r="O120" s="722">
        <f t="shared" si="152"/>
        <v>0</v>
      </c>
      <c r="P120" s="722">
        <f t="shared" si="152"/>
        <v>0</v>
      </c>
      <c r="Q120" s="722">
        <f t="shared" si="152"/>
        <v>0</v>
      </c>
      <c r="R120" s="722">
        <f t="shared" si="152"/>
        <v>0</v>
      </c>
      <c r="S120" s="722">
        <f t="shared" si="152"/>
        <v>0</v>
      </c>
      <c r="T120" s="722">
        <f t="shared" si="152"/>
        <v>0</v>
      </c>
      <c r="U120" s="722">
        <f t="shared" si="152"/>
        <v>0</v>
      </c>
      <c r="V120" s="722">
        <f t="shared" si="152"/>
        <v>0</v>
      </c>
      <c r="W120" s="722">
        <f t="shared" si="152"/>
        <v>2457</v>
      </c>
      <c r="X120" s="722">
        <f t="shared" si="152"/>
        <v>1625</v>
      </c>
      <c r="Y120" s="722">
        <f t="shared" si="152"/>
        <v>4082</v>
      </c>
      <c r="AA120" s="721" t="s">
        <v>6</v>
      </c>
      <c r="AB120" s="722">
        <f t="shared" ref="AB120:AY120" si="153">SUM(AB109:AB119)</f>
        <v>708</v>
      </c>
      <c r="AC120" s="722">
        <f t="shared" si="153"/>
        <v>453</v>
      </c>
      <c r="AD120" s="722">
        <f t="shared" si="153"/>
        <v>1161</v>
      </c>
      <c r="AE120" s="722">
        <f t="shared" si="153"/>
        <v>628</v>
      </c>
      <c r="AF120" s="722">
        <f t="shared" si="153"/>
        <v>384</v>
      </c>
      <c r="AG120" s="722">
        <f t="shared" si="153"/>
        <v>1012</v>
      </c>
      <c r="AH120" s="722">
        <f t="shared" si="153"/>
        <v>3</v>
      </c>
      <c r="AI120" s="722">
        <f t="shared" si="153"/>
        <v>1</v>
      </c>
      <c r="AJ120" s="722">
        <f t="shared" si="153"/>
        <v>4</v>
      </c>
      <c r="AK120" s="722">
        <f t="shared" si="153"/>
        <v>43</v>
      </c>
      <c r="AL120" s="722">
        <f t="shared" si="153"/>
        <v>27</v>
      </c>
      <c r="AM120" s="722">
        <f t="shared" si="153"/>
        <v>70</v>
      </c>
      <c r="AN120" s="722">
        <f t="shared" si="153"/>
        <v>0</v>
      </c>
      <c r="AO120" s="722">
        <f t="shared" si="153"/>
        <v>0</v>
      </c>
      <c r="AP120" s="722">
        <f t="shared" si="153"/>
        <v>0</v>
      </c>
      <c r="AQ120" s="722">
        <f t="shared" si="153"/>
        <v>0</v>
      </c>
      <c r="AR120" s="722">
        <f t="shared" si="153"/>
        <v>0</v>
      </c>
      <c r="AS120" s="722">
        <f t="shared" si="153"/>
        <v>0</v>
      </c>
      <c r="AT120" s="722">
        <f t="shared" si="153"/>
        <v>0</v>
      </c>
      <c r="AU120" s="722">
        <f t="shared" si="153"/>
        <v>0</v>
      </c>
      <c r="AV120" s="722">
        <f t="shared" si="153"/>
        <v>0</v>
      </c>
      <c r="AW120" s="722">
        <f t="shared" si="153"/>
        <v>1382</v>
      </c>
      <c r="AX120" s="722">
        <f t="shared" si="153"/>
        <v>865</v>
      </c>
      <c r="AY120" s="722">
        <f t="shared" si="153"/>
        <v>2247</v>
      </c>
    </row>
    <row r="122" spans="1:51" ht="15.75">
      <c r="A122" s="776"/>
      <c r="B122" s="776"/>
      <c r="C122" s="776"/>
      <c r="D122" s="776"/>
      <c r="E122" s="776"/>
      <c r="F122" s="776"/>
      <c r="G122" s="776"/>
      <c r="H122" s="776"/>
      <c r="I122" s="776"/>
      <c r="J122" s="776"/>
      <c r="K122" s="776"/>
      <c r="L122" s="776"/>
      <c r="M122" s="776"/>
      <c r="N122" s="776"/>
      <c r="O122" s="776"/>
      <c r="P122" s="776"/>
      <c r="Q122" s="776"/>
      <c r="R122" s="776"/>
      <c r="S122" s="776"/>
      <c r="T122" s="776"/>
      <c r="U122" s="776"/>
      <c r="V122" s="776"/>
      <c r="W122" s="776"/>
      <c r="X122" s="776" t="s">
        <v>40</v>
      </c>
      <c r="Y122" s="776"/>
      <c r="AA122" s="776"/>
      <c r="AB122" s="776"/>
      <c r="AC122" s="776"/>
      <c r="AD122" s="776"/>
      <c r="AE122" s="776"/>
      <c r="AF122" s="776"/>
      <c r="AG122" s="776"/>
      <c r="AH122" s="776"/>
      <c r="AI122" s="776"/>
      <c r="AJ122" s="776"/>
      <c r="AK122" s="776"/>
      <c r="AL122" s="776"/>
      <c r="AM122" s="776"/>
      <c r="AN122" s="776"/>
      <c r="AO122" s="776"/>
      <c r="AP122" s="776"/>
      <c r="AQ122" s="776"/>
      <c r="AR122" s="776"/>
      <c r="AS122" s="776"/>
      <c r="AT122" s="776"/>
      <c r="AU122" s="776"/>
      <c r="AV122" s="776"/>
      <c r="AW122" s="776"/>
      <c r="AX122" s="776" t="s">
        <v>40</v>
      </c>
      <c r="AY122" s="776"/>
    </row>
    <row r="123" spans="1:51" ht="15" customHeight="1">
      <c r="A123" s="1564" t="s">
        <v>361</v>
      </c>
      <c r="B123" s="1568" t="s">
        <v>3</v>
      </c>
      <c r="C123" s="1568"/>
      <c r="D123" s="1568"/>
      <c r="E123" s="1568" t="s">
        <v>4</v>
      </c>
      <c r="F123" s="1568"/>
      <c r="G123" s="1568"/>
      <c r="H123" s="1568" t="s">
        <v>5</v>
      </c>
      <c r="I123" s="1568"/>
      <c r="J123" s="1568"/>
      <c r="K123" s="1568" t="s">
        <v>379</v>
      </c>
      <c r="L123" s="1568"/>
      <c r="M123" s="1568"/>
      <c r="N123" s="1568" t="s">
        <v>870</v>
      </c>
      <c r="O123" s="1568"/>
      <c r="P123" s="1568"/>
      <c r="Q123" s="1568" t="s">
        <v>871</v>
      </c>
      <c r="R123" s="1568"/>
      <c r="S123" s="1568"/>
      <c r="T123" s="1568" t="s">
        <v>351</v>
      </c>
      <c r="U123" s="1568"/>
      <c r="V123" s="1568"/>
      <c r="W123" s="1564" t="s">
        <v>6</v>
      </c>
      <c r="X123" s="1564"/>
      <c r="Y123" s="1564"/>
      <c r="AA123" s="1564" t="s">
        <v>361</v>
      </c>
      <c r="AB123" s="1568" t="s">
        <v>3</v>
      </c>
      <c r="AC123" s="1568"/>
      <c r="AD123" s="1568"/>
      <c r="AE123" s="1568" t="s">
        <v>4</v>
      </c>
      <c r="AF123" s="1568"/>
      <c r="AG123" s="1568"/>
      <c r="AH123" s="1568" t="s">
        <v>5</v>
      </c>
      <c r="AI123" s="1568"/>
      <c r="AJ123" s="1568"/>
      <c r="AK123" s="1568" t="s">
        <v>379</v>
      </c>
      <c r="AL123" s="1568"/>
      <c r="AM123" s="1568"/>
      <c r="AN123" s="1568" t="s">
        <v>870</v>
      </c>
      <c r="AO123" s="1568"/>
      <c r="AP123" s="1568"/>
      <c r="AQ123" s="1568" t="s">
        <v>871</v>
      </c>
      <c r="AR123" s="1568"/>
      <c r="AS123" s="1568"/>
      <c r="AT123" s="1568" t="s">
        <v>351</v>
      </c>
      <c r="AU123" s="1568"/>
      <c r="AV123" s="1568"/>
      <c r="AW123" s="1564" t="s">
        <v>6</v>
      </c>
      <c r="AX123" s="1564"/>
      <c r="AY123" s="1564"/>
    </row>
    <row r="124" spans="1:51">
      <c r="A124" s="1564"/>
      <c r="B124" s="243" t="s">
        <v>240</v>
      </c>
      <c r="C124" s="243" t="s">
        <v>241</v>
      </c>
      <c r="D124" s="243" t="s">
        <v>234</v>
      </c>
      <c r="E124" s="243" t="s">
        <v>240</v>
      </c>
      <c r="F124" s="243" t="s">
        <v>241</v>
      </c>
      <c r="G124" s="243" t="s">
        <v>234</v>
      </c>
      <c r="H124" s="243" t="s">
        <v>240</v>
      </c>
      <c r="I124" s="243" t="s">
        <v>241</v>
      </c>
      <c r="J124" s="243" t="s">
        <v>234</v>
      </c>
      <c r="K124" s="243" t="s">
        <v>240</v>
      </c>
      <c r="L124" s="243" t="s">
        <v>241</v>
      </c>
      <c r="M124" s="243" t="s">
        <v>234</v>
      </c>
      <c r="N124" s="243" t="s">
        <v>240</v>
      </c>
      <c r="O124" s="243" t="s">
        <v>241</v>
      </c>
      <c r="P124" s="243" t="s">
        <v>234</v>
      </c>
      <c r="Q124" s="243" t="s">
        <v>240</v>
      </c>
      <c r="R124" s="243" t="s">
        <v>241</v>
      </c>
      <c r="S124" s="243" t="s">
        <v>234</v>
      </c>
      <c r="T124" s="243" t="s">
        <v>240</v>
      </c>
      <c r="U124" s="243" t="s">
        <v>241</v>
      </c>
      <c r="V124" s="243" t="s">
        <v>234</v>
      </c>
      <c r="W124" s="243" t="s">
        <v>240</v>
      </c>
      <c r="X124" s="243" t="s">
        <v>241</v>
      </c>
      <c r="Y124" s="243" t="s">
        <v>234</v>
      </c>
      <c r="AA124" s="1564"/>
      <c r="AB124" s="243" t="s">
        <v>240</v>
      </c>
      <c r="AC124" s="243" t="s">
        <v>241</v>
      </c>
      <c r="AD124" s="243" t="s">
        <v>234</v>
      </c>
      <c r="AE124" s="243" t="s">
        <v>240</v>
      </c>
      <c r="AF124" s="243" t="s">
        <v>241</v>
      </c>
      <c r="AG124" s="243" t="s">
        <v>234</v>
      </c>
      <c r="AH124" s="243" t="s">
        <v>240</v>
      </c>
      <c r="AI124" s="243" t="s">
        <v>241</v>
      </c>
      <c r="AJ124" s="243" t="s">
        <v>234</v>
      </c>
      <c r="AK124" s="243" t="s">
        <v>240</v>
      </c>
      <c r="AL124" s="243" t="s">
        <v>241</v>
      </c>
      <c r="AM124" s="243" t="s">
        <v>234</v>
      </c>
      <c r="AN124" s="243" t="s">
        <v>240</v>
      </c>
      <c r="AO124" s="243" t="s">
        <v>241</v>
      </c>
      <c r="AP124" s="243" t="s">
        <v>234</v>
      </c>
      <c r="AQ124" s="243" t="s">
        <v>240</v>
      </c>
      <c r="AR124" s="243" t="s">
        <v>241</v>
      </c>
      <c r="AS124" s="243" t="s">
        <v>234</v>
      </c>
      <c r="AT124" s="243" t="s">
        <v>240</v>
      </c>
      <c r="AU124" s="243" t="s">
        <v>241</v>
      </c>
      <c r="AV124" s="243" t="s">
        <v>234</v>
      </c>
      <c r="AW124" s="243" t="s">
        <v>240</v>
      </c>
      <c r="AX124" s="243" t="s">
        <v>241</v>
      </c>
      <c r="AY124" s="243" t="s">
        <v>234</v>
      </c>
    </row>
    <row r="125" spans="1:51">
      <c r="A125" s="735">
        <v>1</v>
      </c>
      <c r="B125" s="243">
        <v>2</v>
      </c>
      <c r="C125" s="243">
        <v>3</v>
      </c>
      <c r="D125" s="243">
        <v>4</v>
      </c>
      <c r="E125" s="243">
        <v>5</v>
      </c>
      <c r="F125" s="243">
        <v>6</v>
      </c>
      <c r="G125" s="243">
        <v>7</v>
      </c>
      <c r="H125" s="243">
        <v>8</v>
      </c>
      <c r="I125" s="243">
        <v>9</v>
      </c>
      <c r="J125" s="243">
        <v>10</v>
      </c>
      <c r="K125" s="243">
        <v>11</v>
      </c>
      <c r="L125" s="243">
        <v>12</v>
      </c>
      <c r="M125" s="243">
        <v>13</v>
      </c>
      <c r="N125" s="243">
        <v>14</v>
      </c>
      <c r="O125" s="243">
        <v>15</v>
      </c>
      <c r="P125" s="243">
        <v>16</v>
      </c>
      <c r="Q125" s="243">
        <v>17</v>
      </c>
      <c r="R125" s="243">
        <v>18</v>
      </c>
      <c r="S125" s="243">
        <v>19</v>
      </c>
      <c r="T125" s="243">
        <v>20</v>
      </c>
      <c r="U125" s="243">
        <v>21</v>
      </c>
      <c r="V125" s="243">
        <v>22</v>
      </c>
      <c r="W125" s="243">
        <v>23</v>
      </c>
      <c r="X125" s="243">
        <v>24</v>
      </c>
      <c r="Y125" s="243">
        <v>25</v>
      </c>
      <c r="AA125" s="735">
        <v>1</v>
      </c>
      <c r="AB125" s="243">
        <v>2</v>
      </c>
      <c r="AC125" s="243">
        <v>3</v>
      </c>
      <c r="AD125" s="243">
        <v>4</v>
      </c>
      <c r="AE125" s="243">
        <v>5</v>
      </c>
      <c r="AF125" s="243">
        <v>6</v>
      </c>
      <c r="AG125" s="243">
        <v>7</v>
      </c>
      <c r="AH125" s="243">
        <v>8</v>
      </c>
      <c r="AI125" s="243">
        <v>9</v>
      </c>
      <c r="AJ125" s="243">
        <v>10</v>
      </c>
      <c r="AK125" s="243">
        <v>11</v>
      </c>
      <c r="AL125" s="243">
        <v>12</v>
      </c>
      <c r="AM125" s="243">
        <v>13</v>
      </c>
      <c r="AN125" s="243">
        <v>14</v>
      </c>
      <c r="AO125" s="243">
        <v>15</v>
      </c>
      <c r="AP125" s="243">
        <v>16</v>
      </c>
      <c r="AQ125" s="243">
        <v>17</v>
      </c>
      <c r="AR125" s="243">
        <v>18</v>
      </c>
      <c r="AS125" s="243">
        <v>19</v>
      </c>
      <c r="AT125" s="243">
        <v>20</v>
      </c>
      <c r="AU125" s="243">
        <v>21</v>
      </c>
      <c r="AV125" s="243">
        <v>22</v>
      </c>
      <c r="AW125" s="243">
        <v>23</v>
      </c>
      <c r="AX125" s="243">
        <v>24</v>
      </c>
      <c r="AY125" s="243">
        <v>25</v>
      </c>
    </row>
    <row r="126" spans="1:51" ht="15.75">
      <c r="A126" s="718" t="s">
        <v>470</v>
      </c>
      <c r="B126" s="600">
        <v>1</v>
      </c>
      <c r="C126" s="600">
        <v>1</v>
      </c>
      <c r="D126" s="752">
        <f>SUM(B126:C126)</f>
        <v>2</v>
      </c>
      <c r="E126" s="600">
        <v>0</v>
      </c>
      <c r="F126" s="600">
        <v>0</v>
      </c>
      <c r="G126" s="752">
        <f>SUM(E126:F126)</f>
        <v>0</v>
      </c>
      <c r="H126" s="600">
        <v>0</v>
      </c>
      <c r="I126" s="600">
        <v>1</v>
      </c>
      <c r="J126" s="752">
        <f>SUM(H126:I126)</f>
        <v>1</v>
      </c>
      <c r="K126" s="600">
        <v>0</v>
      </c>
      <c r="L126" s="600">
        <v>0</v>
      </c>
      <c r="M126" s="752">
        <f>SUM(K126:L126)</f>
        <v>0</v>
      </c>
      <c r="N126" s="736"/>
      <c r="O126" s="736"/>
      <c r="P126" s="752">
        <f>SUM(N126:O126)</f>
        <v>0</v>
      </c>
      <c r="Q126" s="600"/>
      <c r="R126" s="600"/>
      <c r="S126" s="736">
        <f>Q126+R126</f>
        <v>0</v>
      </c>
      <c r="T126" s="600"/>
      <c r="U126" s="600"/>
      <c r="V126" s="736">
        <f>T126+U126</f>
        <v>0</v>
      </c>
      <c r="W126" s="736">
        <f t="shared" ref="W126:W136" si="154">B126+E126+N126+K126+H126+Q126+T126</f>
        <v>1</v>
      </c>
      <c r="X126" s="736">
        <f t="shared" ref="X126:X136" si="155">C126+F126+O126+L126+I126+R126+U126</f>
        <v>2</v>
      </c>
      <c r="Y126" s="736">
        <f t="shared" ref="Y126:Y136" si="156">D126+G126+P126+M126+J126+S126+V126</f>
        <v>3</v>
      </c>
      <c r="AA126" s="718" t="s">
        <v>470</v>
      </c>
      <c r="AB126" s="600">
        <v>0</v>
      </c>
      <c r="AC126" s="600">
        <v>0</v>
      </c>
      <c r="AD126" s="752">
        <f>SUM(AB126:AC126)</f>
        <v>0</v>
      </c>
      <c r="AE126" s="600">
        <v>0</v>
      </c>
      <c r="AF126" s="600">
        <v>0</v>
      </c>
      <c r="AG126" s="752">
        <f>SUM(AE126:AF126)</f>
        <v>0</v>
      </c>
      <c r="AH126" s="600">
        <v>0</v>
      </c>
      <c r="AI126" s="600">
        <v>0</v>
      </c>
      <c r="AJ126" s="752">
        <f>SUM(AH126:AI126)</f>
        <v>0</v>
      </c>
      <c r="AK126" s="600">
        <v>0</v>
      </c>
      <c r="AL126" s="600">
        <v>0</v>
      </c>
      <c r="AM126" s="752">
        <f>SUM(AK126:AL126)</f>
        <v>0</v>
      </c>
      <c r="AN126" s="736"/>
      <c r="AO126" s="736"/>
      <c r="AP126" s="752">
        <f>SUM(AN126:AO126)</f>
        <v>0</v>
      </c>
      <c r="AQ126" s="600"/>
      <c r="AR126" s="600"/>
      <c r="AS126" s="736">
        <f>AQ126+AR126</f>
        <v>0</v>
      </c>
      <c r="AT126" s="600"/>
      <c r="AU126" s="600"/>
      <c r="AV126" s="736">
        <f>AT126+AU126</f>
        <v>0</v>
      </c>
      <c r="AW126" s="736">
        <f t="shared" ref="AW126:AW136" si="157">AB126+AE126+AH126+AK126+AT126+AN126+AQ126</f>
        <v>0</v>
      </c>
      <c r="AX126" s="736">
        <f t="shared" ref="AX126:AX136" si="158">AC126+AF126+AI126+AL126+AU126+AO126+AR126</f>
        <v>0</v>
      </c>
      <c r="AY126" s="736">
        <f t="shared" ref="AY126:AY136" si="159">AD126+AG126+AJ126+AM126+AV126+AP126+AS126</f>
        <v>0</v>
      </c>
    </row>
    <row r="127" spans="1:51" ht="15.75">
      <c r="A127" s="719" t="s">
        <v>471</v>
      </c>
      <c r="B127" s="600">
        <v>4</v>
      </c>
      <c r="C127" s="600">
        <v>6</v>
      </c>
      <c r="D127" s="752">
        <f t="shared" ref="D127:D136" si="160">SUM(B127:C127)</f>
        <v>10</v>
      </c>
      <c r="E127" s="600">
        <v>9</v>
      </c>
      <c r="F127" s="600">
        <v>8</v>
      </c>
      <c r="G127" s="752">
        <f t="shared" ref="G127:G136" si="161">SUM(E127:F127)</f>
        <v>17</v>
      </c>
      <c r="H127" s="600">
        <v>2</v>
      </c>
      <c r="I127" s="600">
        <v>1</v>
      </c>
      <c r="J127" s="752">
        <f t="shared" ref="J127:J136" si="162">SUM(H127:I127)</f>
        <v>3</v>
      </c>
      <c r="K127" s="600">
        <v>1</v>
      </c>
      <c r="L127" s="600">
        <v>1</v>
      </c>
      <c r="M127" s="752">
        <f t="shared" ref="M127:M136" si="163">SUM(K127:L127)</f>
        <v>2</v>
      </c>
      <c r="N127" s="736"/>
      <c r="O127" s="736"/>
      <c r="P127" s="752">
        <f t="shared" ref="P127:P136" si="164">SUM(N127:O127)</f>
        <v>0</v>
      </c>
      <c r="Q127" s="600"/>
      <c r="R127" s="600"/>
      <c r="S127" s="736">
        <f t="shared" ref="S127:S136" si="165">Q127+R127</f>
        <v>0</v>
      </c>
      <c r="T127" s="600"/>
      <c r="U127" s="600"/>
      <c r="V127" s="736">
        <f t="shared" ref="V127:V136" si="166">T127+U127</f>
        <v>0</v>
      </c>
      <c r="W127" s="736">
        <f t="shared" si="154"/>
        <v>16</v>
      </c>
      <c r="X127" s="736">
        <f t="shared" si="155"/>
        <v>16</v>
      </c>
      <c r="Y127" s="736">
        <f t="shared" si="156"/>
        <v>32</v>
      </c>
      <c r="AA127" s="719" t="s">
        <v>471</v>
      </c>
      <c r="AB127" s="600">
        <v>1</v>
      </c>
      <c r="AC127" s="600">
        <v>0</v>
      </c>
      <c r="AD127" s="752">
        <f t="shared" ref="AD127:AD135" si="167">SUM(AB127:AC127)</f>
        <v>1</v>
      </c>
      <c r="AE127" s="600">
        <v>1</v>
      </c>
      <c r="AF127" s="600">
        <v>0</v>
      </c>
      <c r="AG127" s="752">
        <f t="shared" ref="AG127:AG135" si="168">SUM(AE127:AF127)</f>
        <v>1</v>
      </c>
      <c r="AH127" s="600">
        <v>0</v>
      </c>
      <c r="AI127" s="600">
        <v>0</v>
      </c>
      <c r="AJ127" s="752">
        <f t="shared" ref="AJ127:AJ135" si="169">SUM(AH127:AI127)</f>
        <v>0</v>
      </c>
      <c r="AK127" s="600">
        <v>0</v>
      </c>
      <c r="AL127" s="600">
        <v>0</v>
      </c>
      <c r="AM127" s="752">
        <f t="shared" ref="AM127:AM136" si="170">SUM(AK127:AL127)</f>
        <v>0</v>
      </c>
      <c r="AN127" s="736"/>
      <c r="AO127" s="736"/>
      <c r="AP127" s="752">
        <f t="shared" ref="AP127:AP136" si="171">SUM(AN127:AO127)</f>
        <v>0</v>
      </c>
      <c r="AQ127" s="600"/>
      <c r="AR127" s="600"/>
      <c r="AS127" s="736">
        <f t="shared" ref="AS127:AS136" si="172">AQ127+AR127</f>
        <v>0</v>
      </c>
      <c r="AT127" s="600"/>
      <c r="AU127" s="600"/>
      <c r="AV127" s="736">
        <f t="shared" ref="AV127:AV136" si="173">AT127+AU127</f>
        <v>0</v>
      </c>
      <c r="AW127" s="736">
        <f t="shared" si="157"/>
        <v>2</v>
      </c>
      <c r="AX127" s="736">
        <f t="shared" si="158"/>
        <v>0</v>
      </c>
      <c r="AY127" s="736">
        <f t="shared" si="159"/>
        <v>2</v>
      </c>
    </row>
    <row r="128" spans="1:51" ht="15.75">
      <c r="A128" s="720" t="s">
        <v>362</v>
      </c>
      <c r="B128" s="600">
        <v>17</v>
      </c>
      <c r="C128" s="600">
        <v>5</v>
      </c>
      <c r="D128" s="752">
        <f t="shared" si="160"/>
        <v>22</v>
      </c>
      <c r="E128" s="600">
        <v>14</v>
      </c>
      <c r="F128" s="600">
        <v>12</v>
      </c>
      <c r="G128" s="752">
        <f t="shared" si="161"/>
        <v>26</v>
      </c>
      <c r="H128" s="600">
        <v>1</v>
      </c>
      <c r="I128" s="600">
        <v>0</v>
      </c>
      <c r="J128" s="752">
        <f t="shared" si="162"/>
        <v>1</v>
      </c>
      <c r="K128" s="600">
        <v>7</v>
      </c>
      <c r="L128" s="600">
        <v>2</v>
      </c>
      <c r="M128" s="752">
        <f t="shared" si="163"/>
        <v>9</v>
      </c>
      <c r="N128" s="736"/>
      <c r="O128" s="736"/>
      <c r="P128" s="752">
        <f t="shared" si="164"/>
        <v>0</v>
      </c>
      <c r="Q128" s="600"/>
      <c r="R128" s="600"/>
      <c r="S128" s="736">
        <f t="shared" si="165"/>
        <v>0</v>
      </c>
      <c r="T128" s="600"/>
      <c r="U128" s="600"/>
      <c r="V128" s="736">
        <f t="shared" si="166"/>
        <v>0</v>
      </c>
      <c r="W128" s="736">
        <f t="shared" si="154"/>
        <v>39</v>
      </c>
      <c r="X128" s="736">
        <f t="shared" si="155"/>
        <v>19</v>
      </c>
      <c r="Y128" s="736">
        <f t="shared" si="156"/>
        <v>58</v>
      </c>
      <c r="AA128" s="720" t="s">
        <v>362</v>
      </c>
      <c r="AB128" s="600">
        <v>4</v>
      </c>
      <c r="AC128" s="600">
        <v>3</v>
      </c>
      <c r="AD128" s="752">
        <f t="shared" si="167"/>
        <v>7</v>
      </c>
      <c r="AE128" s="600">
        <v>2</v>
      </c>
      <c r="AF128" s="600">
        <v>3</v>
      </c>
      <c r="AG128" s="752">
        <f t="shared" si="168"/>
        <v>5</v>
      </c>
      <c r="AH128" s="600">
        <v>0</v>
      </c>
      <c r="AI128" s="600">
        <v>0</v>
      </c>
      <c r="AJ128" s="752">
        <f t="shared" si="169"/>
        <v>0</v>
      </c>
      <c r="AK128" s="600">
        <v>0</v>
      </c>
      <c r="AL128" s="600">
        <v>0</v>
      </c>
      <c r="AM128" s="752">
        <f t="shared" si="170"/>
        <v>0</v>
      </c>
      <c r="AN128" s="736"/>
      <c r="AO128" s="736"/>
      <c r="AP128" s="752">
        <f t="shared" si="171"/>
        <v>0</v>
      </c>
      <c r="AQ128" s="600"/>
      <c r="AR128" s="600"/>
      <c r="AS128" s="736">
        <f t="shared" si="172"/>
        <v>0</v>
      </c>
      <c r="AT128" s="600"/>
      <c r="AU128" s="600"/>
      <c r="AV128" s="736">
        <f t="shared" si="173"/>
        <v>0</v>
      </c>
      <c r="AW128" s="736">
        <f t="shared" si="157"/>
        <v>6</v>
      </c>
      <c r="AX128" s="736">
        <f t="shared" si="158"/>
        <v>6</v>
      </c>
      <c r="AY128" s="736">
        <f t="shared" si="159"/>
        <v>12</v>
      </c>
    </row>
    <row r="129" spans="1:51" ht="15.75">
      <c r="A129" s="720" t="s">
        <v>363</v>
      </c>
      <c r="B129" s="600">
        <v>42</v>
      </c>
      <c r="C129" s="600">
        <v>18</v>
      </c>
      <c r="D129" s="752">
        <f t="shared" si="160"/>
        <v>60</v>
      </c>
      <c r="E129" s="600">
        <v>55</v>
      </c>
      <c r="F129" s="600">
        <v>32</v>
      </c>
      <c r="G129" s="752">
        <f t="shared" si="161"/>
        <v>87</v>
      </c>
      <c r="H129" s="600">
        <v>2</v>
      </c>
      <c r="I129" s="600">
        <v>0</v>
      </c>
      <c r="J129" s="752">
        <f t="shared" si="162"/>
        <v>2</v>
      </c>
      <c r="K129" s="600">
        <v>12</v>
      </c>
      <c r="L129" s="600">
        <v>6</v>
      </c>
      <c r="M129" s="752">
        <f t="shared" si="163"/>
        <v>18</v>
      </c>
      <c r="N129" s="736"/>
      <c r="O129" s="736"/>
      <c r="P129" s="752">
        <f t="shared" si="164"/>
        <v>0</v>
      </c>
      <c r="Q129" s="600"/>
      <c r="R129" s="600"/>
      <c r="S129" s="736">
        <f t="shared" si="165"/>
        <v>0</v>
      </c>
      <c r="T129" s="600"/>
      <c r="U129" s="600"/>
      <c r="V129" s="736">
        <f t="shared" si="166"/>
        <v>0</v>
      </c>
      <c r="W129" s="736">
        <f t="shared" si="154"/>
        <v>111</v>
      </c>
      <c r="X129" s="736">
        <f t="shared" si="155"/>
        <v>56</v>
      </c>
      <c r="Y129" s="736">
        <f t="shared" si="156"/>
        <v>167</v>
      </c>
      <c r="AA129" s="720" t="s">
        <v>363</v>
      </c>
      <c r="AB129" s="600">
        <v>13</v>
      </c>
      <c r="AC129" s="600">
        <v>5</v>
      </c>
      <c r="AD129" s="752">
        <f t="shared" si="167"/>
        <v>18</v>
      </c>
      <c r="AE129" s="600">
        <v>21</v>
      </c>
      <c r="AF129" s="600">
        <v>8</v>
      </c>
      <c r="AG129" s="752">
        <f t="shared" si="168"/>
        <v>29</v>
      </c>
      <c r="AH129" s="600">
        <v>0</v>
      </c>
      <c r="AI129" s="600">
        <v>0</v>
      </c>
      <c r="AJ129" s="752">
        <f t="shared" si="169"/>
        <v>0</v>
      </c>
      <c r="AK129" s="600">
        <v>0</v>
      </c>
      <c r="AL129" s="600">
        <v>0</v>
      </c>
      <c r="AM129" s="752">
        <f t="shared" si="170"/>
        <v>0</v>
      </c>
      <c r="AN129" s="736"/>
      <c r="AO129" s="736"/>
      <c r="AP129" s="752">
        <f t="shared" si="171"/>
        <v>0</v>
      </c>
      <c r="AQ129" s="600"/>
      <c r="AR129" s="600"/>
      <c r="AS129" s="736">
        <f t="shared" si="172"/>
        <v>0</v>
      </c>
      <c r="AT129" s="600"/>
      <c r="AU129" s="600"/>
      <c r="AV129" s="736">
        <f t="shared" si="173"/>
        <v>0</v>
      </c>
      <c r="AW129" s="736">
        <f t="shared" si="157"/>
        <v>34</v>
      </c>
      <c r="AX129" s="736">
        <f t="shared" si="158"/>
        <v>13</v>
      </c>
      <c r="AY129" s="736">
        <f t="shared" si="159"/>
        <v>47</v>
      </c>
    </row>
    <row r="130" spans="1:51" ht="15.75">
      <c r="A130" s="720" t="s">
        <v>364</v>
      </c>
      <c r="B130" s="600">
        <v>76</v>
      </c>
      <c r="C130" s="600">
        <v>52</v>
      </c>
      <c r="D130" s="752">
        <f t="shared" si="160"/>
        <v>128</v>
      </c>
      <c r="E130" s="600">
        <v>122</v>
      </c>
      <c r="F130" s="600">
        <v>70</v>
      </c>
      <c r="G130" s="752">
        <f t="shared" si="161"/>
        <v>192</v>
      </c>
      <c r="H130" s="600">
        <v>7</v>
      </c>
      <c r="I130" s="600">
        <v>5</v>
      </c>
      <c r="J130" s="752">
        <f t="shared" si="162"/>
        <v>12</v>
      </c>
      <c r="K130" s="600">
        <v>61</v>
      </c>
      <c r="L130" s="600">
        <v>36</v>
      </c>
      <c r="M130" s="752">
        <f t="shared" si="163"/>
        <v>97</v>
      </c>
      <c r="N130" s="736"/>
      <c r="O130" s="736"/>
      <c r="P130" s="752">
        <f t="shared" si="164"/>
        <v>0</v>
      </c>
      <c r="Q130" s="600"/>
      <c r="R130" s="600"/>
      <c r="S130" s="736">
        <f t="shared" si="165"/>
        <v>0</v>
      </c>
      <c r="T130" s="600"/>
      <c r="U130" s="600"/>
      <c r="V130" s="736">
        <f t="shared" si="166"/>
        <v>0</v>
      </c>
      <c r="W130" s="736">
        <f t="shared" si="154"/>
        <v>266</v>
      </c>
      <c r="X130" s="736">
        <f t="shared" si="155"/>
        <v>163</v>
      </c>
      <c r="Y130" s="736">
        <f t="shared" si="156"/>
        <v>429</v>
      </c>
      <c r="AA130" s="720" t="s">
        <v>364</v>
      </c>
      <c r="AB130" s="600">
        <v>30</v>
      </c>
      <c r="AC130" s="600">
        <v>14</v>
      </c>
      <c r="AD130" s="752">
        <f t="shared" si="167"/>
        <v>44</v>
      </c>
      <c r="AE130" s="600">
        <v>19</v>
      </c>
      <c r="AF130" s="600">
        <v>10</v>
      </c>
      <c r="AG130" s="752">
        <f t="shared" si="168"/>
        <v>29</v>
      </c>
      <c r="AH130" s="600">
        <v>2</v>
      </c>
      <c r="AI130" s="600">
        <v>0</v>
      </c>
      <c r="AJ130" s="752">
        <f t="shared" si="169"/>
        <v>2</v>
      </c>
      <c r="AK130" s="600">
        <v>3</v>
      </c>
      <c r="AL130" s="600">
        <v>5</v>
      </c>
      <c r="AM130" s="752">
        <f t="shared" si="170"/>
        <v>8</v>
      </c>
      <c r="AN130" s="736"/>
      <c r="AO130" s="736"/>
      <c r="AP130" s="752">
        <f t="shared" si="171"/>
        <v>0</v>
      </c>
      <c r="AQ130" s="600"/>
      <c r="AR130" s="600"/>
      <c r="AS130" s="736">
        <f t="shared" si="172"/>
        <v>0</v>
      </c>
      <c r="AT130" s="600"/>
      <c r="AU130" s="600"/>
      <c r="AV130" s="736">
        <f t="shared" si="173"/>
        <v>0</v>
      </c>
      <c r="AW130" s="736">
        <f t="shared" si="157"/>
        <v>54</v>
      </c>
      <c r="AX130" s="736">
        <f t="shared" si="158"/>
        <v>29</v>
      </c>
      <c r="AY130" s="736">
        <f t="shared" si="159"/>
        <v>83</v>
      </c>
    </row>
    <row r="131" spans="1:51" ht="15.75">
      <c r="A131" s="720" t="s">
        <v>365</v>
      </c>
      <c r="B131" s="600">
        <v>94</v>
      </c>
      <c r="C131" s="600">
        <v>126</v>
      </c>
      <c r="D131" s="752">
        <f t="shared" si="160"/>
        <v>220</v>
      </c>
      <c r="E131" s="600">
        <v>154</v>
      </c>
      <c r="F131" s="600">
        <v>116</v>
      </c>
      <c r="G131" s="752">
        <f t="shared" si="161"/>
        <v>270</v>
      </c>
      <c r="H131" s="600">
        <v>9</v>
      </c>
      <c r="I131" s="600">
        <v>2</v>
      </c>
      <c r="J131" s="752">
        <f t="shared" si="162"/>
        <v>11</v>
      </c>
      <c r="K131" s="600">
        <v>54</v>
      </c>
      <c r="L131" s="600">
        <v>44</v>
      </c>
      <c r="M131" s="752">
        <f t="shared" si="163"/>
        <v>98</v>
      </c>
      <c r="N131" s="736"/>
      <c r="O131" s="736"/>
      <c r="P131" s="752">
        <f t="shared" si="164"/>
        <v>0</v>
      </c>
      <c r="Q131" s="600"/>
      <c r="R131" s="600"/>
      <c r="S131" s="736">
        <f t="shared" si="165"/>
        <v>0</v>
      </c>
      <c r="T131" s="600"/>
      <c r="U131" s="600"/>
      <c r="V131" s="736">
        <f t="shared" si="166"/>
        <v>0</v>
      </c>
      <c r="W131" s="736">
        <f t="shared" si="154"/>
        <v>311</v>
      </c>
      <c r="X131" s="736">
        <f t="shared" si="155"/>
        <v>288</v>
      </c>
      <c r="Y131" s="736">
        <f t="shared" si="156"/>
        <v>599</v>
      </c>
      <c r="AA131" s="720" t="s">
        <v>365</v>
      </c>
      <c r="AB131" s="600">
        <v>67</v>
      </c>
      <c r="AC131" s="600">
        <v>44</v>
      </c>
      <c r="AD131" s="752">
        <f t="shared" si="167"/>
        <v>111</v>
      </c>
      <c r="AE131" s="600">
        <v>57</v>
      </c>
      <c r="AF131" s="600">
        <v>21</v>
      </c>
      <c r="AG131" s="752">
        <f t="shared" si="168"/>
        <v>78</v>
      </c>
      <c r="AH131" s="600">
        <v>0</v>
      </c>
      <c r="AI131" s="600">
        <v>2</v>
      </c>
      <c r="AJ131" s="752">
        <f t="shared" si="169"/>
        <v>2</v>
      </c>
      <c r="AK131" s="600">
        <v>21</v>
      </c>
      <c r="AL131" s="600">
        <v>7</v>
      </c>
      <c r="AM131" s="752">
        <f t="shared" si="170"/>
        <v>28</v>
      </c>
      <c r="AN131" s="736"/>
      <c r="AO131" s="736"/>
      <c r="AP131" s="752">
        <f t="shared" si="171"/>
        <v>0</v>
      </c>
      <c r="AQ131" s="600"/>
      <c r="AR131" s="600"/>
      <c r="AS131" s="736">
        <f t="shared" si="172"/>
        <v>0</v>
      </c>
      <c r="AT131" s="600"/>
      <c r="AU131" s="600"/>
      <c r="AV131" s="736">
        <f t="shared" si="173"/>
        <v>0</v>
      </c>
      <c r="AW131" s="736">
        <f t="shared" si="157"/>
        <v>145</v>
      </c>
      <c r="AX131" s="736">
        <f t="shared" si="158"/>
        <v>74</v>
      </c>
      <c r="AY131" s="736">
        <f t="shared" si="159"/>
        <v>219</v>
      </c>
    </row>
    <row r="132" spans="1:51" ht="15.75">
      <c r="A132" s="720" t="s">
        <v>366</v>
      </c>
      <c r="B132" s="600">
        <v>167</v>
      </c>
      <c r="C132" s="600">
        <v>228</v>
      </c>
      <c r="D132" s="752">
        <f t="shared" si="160"/>
        <v>395</v>
      </c>
      <c r="E132" s="600">
        <v>234</v>
      </c>
      <c r="F132" s="600">
        <v>122</v>
      </c>
      <c r="G132" s="752">
        <f t="shared" si="161"/>
        <v>356</v>
      </c>
      <c r="H132" s="600">
        <v>15</v>
      </c>
      <c r="I132" s="600">
        <v>6</v>
      </c>
      <c r="J132" s="752">
        <f t="shared" si="162"/>
        <v>21</v>
      </c>
      <c r="K132" s="600">
        <v>78</v>
      </c>
      <c r="L132" s="600">
        <v>79</v>
      </c>
      <c r="M132" s="752">
        <f t="shared" si="163"/>
        <v>157</v>
      </c>
      <c r="N132" s="736"/>
      <c r="O132" s="736"/>
      <c r="P132" s="752">
        <f t="shared" si="164"/>
        <v>0</v>
      </c>
      <c r="Q132" s="600"/>
      <c r="R132" s="600"/>
      <c r="S132" s="736">
        <f t="shared" si="165"/>
        <v>0</v>
      </c>
      <c r="T132" s="600"/>
      <c r="U132" s="600"/>
      <c r="V132" s="736">
        <f t="shared" si="166"/>
        <v>0</v>
      </c>
      <c r="W132" s="736">
        <f t="shared" si="154"/>
        <v>494</v>
      </c>
      <c r="X132" s="736">
        <f t="shared" si="155"/>
        <v>435</v>
      </c>
      <c r="Y132" s="736">
        <f t="shared" si="156"/>
        <v>929</v>
      </c>
      <c r="AA132" s="720" t="s">
        <v>366</v>
      </c>
      <c r="AB132" s="600">
        <v>173</v>
      </c>
      <c r="AC132" s="600">
        <v>112</v>
      </c>
      <c r="AD132" s="752">
        <f t="shared" si="167"/>
        <v>285</v>
      </c>
      <c r="AE132" s="600">
        <v>75</v>
      </c>
      <c r="AF132" s="600">
        <v>68</v>
      </c>
      <c r="AG132" s="752">
        <f t="shared" si="168"/>
        <v>143</v>
      </c>
      <c r="AH132" s="600">
        <v>4</v>
      </c>
      <c r="AI132" s="600">
        <v>3</v>
      </c>
      <c r="AJ132" s="752">
        <f t="shared" si="169"/>
        <v>7</v>
      </c>
      <c r="AK132" s="600">
        <v>37</v>
      </c>
      <c r="AL132" s="600">
        <v>26</v>
      </c>
      <c r="AM132" s="752">
        <f t="shared" si="170"/>
        <v>63</v>
      </c>
      <c r="AN132" s="736"/>
      <c r="AO132" s="736"/>
      <c r="AP132" s="752">
        <f t="shared" si="171"/>
        <v>0</v>
      </c>
      <c r="AQ132" s="600"/>
      <c r="AR132" s="600"/>
      <c r="AS132" s="736">
        <f t="shared" si="172"/>
        <v>0</v>
      </c>
      <c r="AT132" s="600"/>
      <c r="AU132" s="600"/>
      <c r="AV132" s="736">
        <f t="shared" si="173"/>
        <v>0</v>
      </c>
      <c r="AW132" s="736">
        <f t="shared" si="157"/>
        <v>289</v>
      </c>
      <c r="AX132" s="736">
        <f t="shared" si="158"/>
        <v>209</v>
      </c>
      <c r="AY132" s="736">
        <f t="shared" si="159"/>
        <v>498</v>
      </c>
    </row>
    <row r="133" spans="1:51" ht="15.75">
      <c r="A133" s="720" t="s">
        <v>367</v>
      </c>
      <c r="B133" s="600">
        <v>337</v>
      </c>
      <c r="C133" s="600">
        <v>234</v>
      </c>
      <c r="D133" s="752">
        <f t="shared" si="160"/>
        <v>571</v>
      </c>
      <c r="E133" s="600">
        <v>345</v>
      </c>
      <c r="F133" s="600">
        <v>289</v>
      </c>
      <c r="G133" s="752">
        <f t="shared" si="161"/>
        <v>634</v>
      </c>
      <c r="H133" s="600">
        <v>16</v>
      </c>
      <c r="I133" s="600">
        <v>7</v>
      </c>
      <c r="J133" s="752">
        <f t="shared" si="162"/>
        <v>23</v>
      </c>
      <c r="K133" s="600">
        <v>167</v>
      </c>
      <c r="L133" s="600">
        <v>96</v>
      </c>
      <c r="M133" s="752">
        <f t="shared" si="163"/>
        <v>263</v>
      </c>
      <c r="N133" s="736"/>
      <c r="O133" s="736"/>
      <c r="P133" s="752">
        <f t="shared" si="164"/>
        <v>0</v>
      </c>
      <c r="Q133" s="600"/>
      <c r="R133" s="600"/>
      <c r="S133" s="736">
        <f t="shared" si="165"/>
        <v>0</v>
      </c>
      <c r="T133" s="600"/>
      <c r="U133" s="600"/>
      <c r="V133" s="736">
        <f t="shared" si="166"/>
        <v>0</v>
      </c>
      <c r="W133" s="736">
        <f t="shared" si="154"/>
        <v>865</v>
      </c>
      <c r="X133" s="736">
        <f t="shared" si="155"/>
        <v>626</v>
      </c>
      <c r="Y133" s="736">
        <f t="shared" si="156"/>
        <v>1491</v>
      </c>
      <c r="AA133" s="720" t="s">
        <v>367</v>
      </c>
      <c r="AB133" s="600">
        <v>176</v>
      </c>
      <c r="AC133" s="600">
        <v>148</v>
      </c>
      <c r="AD133" s="752">
        <f t="shared" si="167"/>
        <v>324</v>
      </c>
      <c r="AE133" s="600">
        <v>134</v>
      </c>
      <c r="AF133" s="600">
        <v>116</v>
      </c>
      <c r="AG133" s="752">
        <f t="shared" si="168"/>
        <v>250</v>
      </c>
      <c r="AH133" s="600">
        <v>5</v>
      </c>
      <c r="AI133" s="600">
        <v>6</v>
      </c>
      <c r="AJ133" s="752">
        <f t="shared" si="169"/>
        <v>11</v>
      </c>
      <c r="AK133" s="600">
        <v>46</v>
      </c>
      <c r="AL133" s="600">
        <v>43</v>
      </c>
      <c r="AM133" s="752">
        <f t="shared" si="170"/>
        <v>89</v>
      </c>
      <c r="AN133" s="736"/>
      <c r="AO133" s="736"/>
      <c r="AP133" s="752">
        <f t="shared" si="171"/>
        <v>0</v>
      </c>
      <c r="AQ133" s="600"/>
      <c r="AR133" s="600"/>
      <c r="AS133" s="736">
        <f t="shared" si="172"/>
        <v>0</v>
      </c>
      <c r="AT133" s="600"/>
      <c r="AU133" s="600"/>
      <c r="AV133" s="736">
        <f t="shared" si="173"/>
        <v>0</v>
      </c>
      <c r="AW133" s="736">
        <f t="shared" si="157"/>
        <v>361</v>
      </c>
      <c r="AX133" s="736">
        <f t="shared" si="158"/>
        <v>313</v>
      </c>
      <c r="AY133" s="736">
        <f t="shared" si="159"/>
        <v>674</v>
      </c>
    </row>
    <row r="134" spans="1:51" ht="15.75">
      <c r="A134" s="720" t="s">
        <v>368</v>
      </c>
      <c r="B134" s="600">
        <v>428</v>
      </c>
      <c r="C134" s="600">
        <v>319</v>
      </c>
      <c r="D134" s="752">
        <f t="shared" si="160"/>
        <v>747</v>
      </c>
      <c r="E134" s="600">
        <v>417</v>
      </c>
      <c r="F134" s="600">
        <v>369</v>
      </c>
      <c r="G134" s="752">
        <f t="shared" si="161"/>
        <v>786</v>
      </c>
      <c r="H134" s="600">
        <v>24</v>
      </c>
      <c r="I134" s="600">
        <v>10</v>
      </c>
      <c r="J134" s="752">
        <f t="shared" si="162"/>
        <v>34</v>
      </c>
      <c r="K134" s="600">
        <v>163</v>
      </c>
      <c r="L134" s="600">
        <v>138</v>
      </c>
      <c r="M134" s="752">
        <f t="shared" si="163"/>
        <v>301</v>
      </c>
      <c r="N134" s="736"/>
      <c r="O134" s="736"/>
      <c r="P134" s="752">
        <f t="shared" si="164"/>
        <v>0</v>
      </c>
      <c r="Q134" s="600"/>
      <c r="R134" s="600"/>
      <c r="S134" s="736">
        <f t="shared" si="165"/>
        <v>0</v>
      </c>
      <c r="T134" s="600"/>
      <c r="U134" s="600"/>
      <c r="V134" s="736">
        <f t="shared" si="166"/>
        <v>0</v>
      </c>
      <c r="W134" s="736">
        <f t="shared" si="154"/>
        <v>1032</v>
      </c>
      <c r="X134" s="736">
        <f t="shared" si="155"/>
        <v>836</v>
      </c>
      <c r="Y134" s="736">
        <f t="shared" si="156"/>
        <v>1868</v>
      </c>
      <c r="AA134" s="720" t="s">
        <v>368</v>
      </c>
      <c r="AB134" s="600">
        <v>194</v>
      </c>
      <c r="AC134" s="600">
        <v>167</v>
      </c>
      <c r="AD134" s="752">
        <f t="shared" si="167"/>
        <v>361</v>
      </c>
      <c r="AE134" s="600">
        <v>185</v>
      </c>
      <c r="AF134" s="600">
        <v>174</v>
      </c>
      <c r="AG134" s="752">
        <f t="shared" si="168"/>
        <v>359</v>
      </c>
      <c r="AH134" s="600">
        <v>8</v>
      </c>
      <c r="AI134" s="600">
        <v>12</v>
      </c>
      <c r="AJ134" s="752">
        <f t="shared" si="169"/>
        <v>20</v>
      </c>
      <c r="AK134" s="600">
        <v>162</v>
      </c>
      <c r="AL134" s="600">
        <v>56</v>
      </c>
      <c r="AM134" s="752">
        <f t="shared" si="170"/>
        <v>218</v>
      </c>
      <c r="AN134" s="736"/>
      <c r="AO134" s="736"/>
      <c r="AP134" s="752">
        <f t="shared" si="171"/>
        <v>0</v>
      </c>
      <c r="AQ134" s="600"/>
      <c r="AR134" s="600"/>
      <c r="AS134" s="736">
        <f t="shared" si="172"/>
        <v>0</v>
      </c>
      <c r="AT134" s="600"/>
      <c r="AU134" s="600"/>
      <c r="AV134" s="736">
        <f t="shared" si="173"/>
        <v>0</v>
      </c>
      <c r="AW134" s="736">
        <f t="shared" si="157"/>
        <v>549</v>
      </c>
      <c r="AX134" s="736">
        <f t="shared" si="158"/>
        <v>409</v>
      </c>
      <c r="AY134" s="736">
        <f t="shared" si="159"/>
        <v>958</v>
      </c>
    </row>
    <row r="135" spans="1:51" ht="15.75">
      <c r="A135" s="718" t="s">
        <v>472</v>
      </c>
      <c r="B135" s="600">
        <v>482</v>
      </c>
      <c r="C135" s="600">
        <v>328</v>
      </c>
      <c r="D135" s="752">
        <f t="shared" si="160"/>
        <v>810</v>
      </c>
      <c r="E135" s="600">
        <v>607</v>
      </c>
      <c r="F135" s="600">
        <v>535</v>
      </c>
      <c r="G135" s="752">
        <f t="shared" si="161"/>
        <v>1142</v>
      </c>
      <c r="H135" s="600">
        <v>29</v>
      </c>
      <c r="I135" s="600">
        <v>16</v>
      </c>
      <c r="J135" s="752">
        <f t="shared" si="162"/>
        <v>45</v>
      </c>
      <c r="K135" s="600">
        <v>194</v>
      </c>
      <c r="L135" s="600">
        <v>167</v>
      </c>
      <c r="M135" s="752">
        <f t="shared" si="163"/>
        <v>361</v>
      </c>
      <c r="N135" s="736"/>
      <c r="O135" s="736"/>
      <c r="P135" s="752">
        <f t="shared" si="164"/>
        <v>0</v>
      </c>
      <c r="Q135" s="600"/>
      <c r="R135" s="600"/>
      <c r="S135" s="736">
        <f t="shared" si="165"/>
        <v>0</v>
      </c>
      <c r="T135" s="600"/>
      <c r="U135" s="600"/>
      <c r="V135" s="736">
        <f t="shared" si="166"/>
        <v>0</v>
      </c>
      <c r="W135" s="736">
        <f t="shared" si="154"/>
        <v>1312</v>
      </c>
      <c r="X135" s="736">
        <f t="shared" si="155"/>
        <v>1046</v>
      </c>
      <c r="Y135" s="736">
        <f t="shared" si="156"/>
        <v>2358</v>
      </c>
      <c r="AA135" s="718" t="s">
        <v>472</v>
      </c>
      <c r="AB135" s="600">
        <v>148</v>
      </c>
      <c r="AC135" s="600">
        <v>124</v>
      </c>
      <c r="AD135" s="752">
        <f t="shared" si="167"/>
        <v>272</v>
      </c>
      <c r="AE135" s="600">
        <v>136</v>
      </c>
      <c r="AF135" s="600">
        <v>121</v>
      </c>
      <c r="AG135" s="752">
        <f t="shared" si="168"/>
        <v>257</v>
      </c>
      <c r="AH135" s="600">
        <v>12</v>
      </c>
      <c r="AI135" s="600">
        <v>11</v>
      </c>
      <c r="AJ135" s="752">
        <f t="shared" si="169"/>
        <v>23</v>
      </c>
      <c r="AK135" s="600">
        <v>53</v>
      </c>
      <c r="AL135" s="600">
        <v>54</v>
      </c>
      <c r="AM135" s="752">
        <f t="shared" si="170"/>
        <v>107</v>
      </c>
      <c r="AN135" s="736"/>
      <c r="AO135" s="736"/>
      <c r="AP135" s="752">
        <f t="shared" si="171"/>
        <v>0</v>
      </c>
      <c r="AQ135" s="600"/>
      <c r="AR135" s="600"/>
      <c r="AS135" s="736">
        <f t="shared" si="172"/>
        <v>0</v>
      </c>
      <c r="AT135" s="600"/>
      <c r="AU135" s="600"/>
      <c r="AV135" s="736">
        <f t="shared" si="173"/>
        <v>0</v>
      </c>
      <c r="AW135" s="736">
        <f t="shared" si="157"/>
        <v>349</v>
      </c>
      <c r="AX135" s="736">
        <f t="shared" si="158"/>
        <v>310</v>
      </c>
      <c r="AY135" s="736">
        <f t="shared" si="159"/>
        <v>659</v>
      </c>
    </row>
    <row r="136" spans="1:51" ht="15.75">
      <c r="A136" s="718" t="s">
        <v>614</v>
      </c>
      <c r="B136" s="736"/>
      <c r="C136" s="736"/>
      <c r="D136" s="752">
        <f t="shared" si="160"/>
        <v>0</v>
      </c>
      <c r="E136" s="736"/>
      <c r="F136" s="736"/>
      <c r="G136" s="752">
        <f t="shared" si="161"/>
        <v>0</v>
      </c>
      <c r="H136" s="736"/>
      <c r="I136" s="736"/>
      <c r="J136" s="752">
        <f t="shared" si="162"/>
        <v>0</v>
      </c>
      <c r="K136" s="736"/>
      <c r="L136" s="736"/>
      <c r="M136" s="752">
        <f t="shared" si="163"/>
        <v>0</v>
      </c>
      <c r="N136" s="736"/>
      <c r="O136" s="736"/>
      <c r="P136" s="752">
        <f t="shared" si="164"/>
        <v>0</v>
      </c>
      <c r="Q136" s="736"/>
      <c r="R136" s="736"/>
      <c r="S136" s="736">
        <f t="shared" si="165"/>
        <v>0</v>
      </c>
      <c r="T136" s="736"/>
      <c r="U136" s="736"/>
      <c r="V136" s="736">
        <f t="shared" si="166"/>
        <v>0</v>
      </c>
      <c r="W136" s="736">
        <f t="shared" si="154"/>
        <v>0</v>
      </c>
      <c r="X136" s="736">
        <f t="shared" si="155"/>
        <v>0</v>
      </c>
      <c r="Y136" s="736">
        <f t="shared" si="156"/>
        <v>0</v>
      </c>
      <c r="AA136" s="718" t="s">
        <v>614</v>
      </c>
      <c r="AB136" s="736"/>
      <c r="AC136" s="736"/>
      <c r="AD136" s="752">
        <f t="shared" ref="AD136" si="174">SUM(AB136:AC136)</f>
        <v>0</v>
      </c>
      <c r="AE136" s="736"/>
      <c r="AF136" s="736"/>
      <c r="AG136" s="752">
        <f t="shared" ref="AG136" si="175">SUM(AE136:AF136)</f>
        <v>0</v>
      </c>
      <c r="AH136" s="736"/>
      <c r="AI136" s="736"/>
      <c r="AJ136" s="752">
        <f t="shared" ref="AJ136" si="176">SUM(AH136:AI136)</f>
        <v>0</v>
      </c>
      <c r="AK136" s="736"/>
      <c r="AL136" s="736"/>
      <c r="AM136" s="752">
        <f t="shared" si="170"/>
        <v>0</v>
      </c>
      <c r="AN136" s="736"/>
      <c r="AO136" s="736"/>
      <c r="AP136" s="752">
        <f t="shared" si="171"/>
        <v>0</v>
      </c>
      <c r="AQ136" s="736"/>
      <c r="AR136" s="736"/>
      <c r="AS136" s="736">
        <f t="shared" si="172"/>
        <v>0</v>
      </c>
      <c r="AT136" s="736"/>
      <c r="AU136" s="736"/>
      <c r="AV136" s="736">
        <f t="shared" si="173"/>
        <v>0</v>
      </c>
      <c r="AW136" s="736">
        <f t="shared" si="157"/>
        <v>0</v>
      </c>
      <c r="AX136" s="736">
        <f t="shared" si="158"/>
        <v>0</v>
      </c>
      <c r="AY136" s="736">
        <f t="shared" si="159"/>
        <v>0</v>
      </c>
    </row>
    <row r="137" spans="1:51" ht="15.75">
      <c r="A137" s="721" t="s">
        <v>6</v>
      </c>
      <c r="B137" s="722">
        <f t="shared" ref="B137:Y137" si="177">SUM(B126:B136)</f>
        <v>1648</v>
      </c>
      <c r="C137" s="722">
        <f t="shared" si="177"/>
        <v>1317</v>
      </c>
      <c r="D137" s="722">
        <f t="shared" si="177"/>
        <v>2965</v>
      </c>
      <c r="E137" s="722">
        <f t="shared" si="177"/>
        <v>1957</v>
      </c>
      <c r="F137" s="722">
        <f t="shared" si="177"/>
        <v>1553</v>
      </c>
      <c r="G137" s="722">
        <f t="shared" si="177"/>
        <v>3510</v>
      </c>
      <c r="H137" s="722">
        <f t="shared" si="177"/>
        <v>105</v>
      </c>
      <c r="I137" s="722">
        <f t="shared" si="177"/>
        <v>48</v>
      </c>
      <c r="J137" s="722">
        <f t="shared" si="177"/>
        <v>153</v>
      </c>
      <c r="K137" s="722">
        <f t="shared" si="177"/>
        <v>737</v>
      </c>
      <c r="L137" s="722">
        <f t="shared" si="177"/>
        <v>569</v>
      </c>
      <c r="M137" s="722">
        <f t="shared" si="177"/>
        <v>1306</v>
      </c>
      <c r="N137" s="722">
        <f t="shared" si="177"/>
        <v>0</v>
      </c>
      <c r="O137" s="722">
        <f t="shared" si="177"/>
        <v>0</v>
      </c>
      <c r="P137" s="722">
        <f t="shared" si="177"/>
        <v>0</v>
      </c>
      <c r="Q137" s="722">
        <f t="shared" si="177"/>
        <v>0</v>
      </c>
      <c r="R137" s="722">
        <f t="shared" si="177"/>
        <v>0</v>
      </c>
      <c r="S137" s="722">
        <f t="shared" si="177"/>
        <v>0</v>
      </c>
      <c r="T137" s="722">
        <f t="shared" si="177"/>
        <v>0</v>
      </c>
      <c r="U137" s="722">
        <f t="shared" si="177"/>
        <v>0</v>
      </c>
      <c r="V137" s="722">
        <f t="shared" si="177"/>
        <v>0</v>
      </c>
      <c r="W137" s="722">
        <f t="shared" si="177"/>
        <v>4447</v>
      </c>
      <c r="X137" s="722">
        <f t="shared" si="177"/>
        <v>3487</v>
      </c>
      <c r="Y137" s="722">
        <f t="shared" si="177"/>
        <v>7934</v>
      </c>
      <c r="AA137" s="721" t="s">
        <v>6</v>
      </c>
      <c r="AB137" s="722">
        <f t="shared" ref="AB137:AY137" si="178">SUM(AB126:AB136)</f>
        <v>806</v>
      </c>
      <c r="AC137" s="722">
        <f t="shared" si="178"/>
        <v>617</v>
      </c>
      <c r="AD137" s="722">
        <f t="shared" si="178"/>
        <v>1423</v>
      </c>
      <c r="AE137" s="722">
        <f t="shared" si="178"/>
        <v>630</v>
      </c>
      <c r="AF137" s="722">
        <f t="shared" si="178"/>
        <v>521</v>
      </c>
      <c r="AG137" s="722">
        <f t="shared" si="178"/>
        <v>1151</v>
      </c>
      <c r="AH137" s="722">
        <f t="shared" si="178"/>
        <v>31</v>
      </c>
      <c r="AI137" s="722">
        <f t="shared" si="178"/>
        <v>34</v>
      </c>
      <c r="AJ137" s="722">
        <f t="shared" si="178"/>
        <v>65</v>
      </c>
      <c r="AK137" s="722">
        <f t="shared" si="178"/>
        <v>322</v>
      </c>
      <c r="AL137" s="722">
        <f t="shared" si="178"/>
        <v>191</v>
      </c>
      <c r="AM137" s="722">
        <f t="shared" si="178"/>
        <v>513</v>
      </c>
      <c r="AN137" s="722">
        <f t="shared" si="178"/>
        <v>0</v>
      </c>
      <c r="AO137" s="722">
        <f t="shared" si="178"/>
        <v>0</v>
      </c>
      <c r="AP137" s="722">
        <f t="shared" si="178"/>
        <v>0</v>
      </c>
      <c r="AQ137" s="722">
        <f t="shared" si="178"/>
        <v>0</v>
      </c>
      <c r="AR137" s="722">
        <f t="shared" si="178"/>
        <v>0</v>
      </c>
      <c r="AS137" s="722">
        <f t="shared" si="178"/>
        <v>0</v>
      </c>
      <c r="AT137" s="722">
        <f t="shared" si="178"/>
        <v>0</v>
      </c>
      <c r="AU137" s="722">
        <f t="shared" si="178"/>
        <v>0</v>
      </c>
      <c r="AV137" s="722">
        <f t="shared" si="178"/>
        <v>0</v>
      </c>
      <c r="AW137" s="722">
        <f t="shared" si="178"/>
        <v>1789</v>
      </c>
      <c r="AX137" s="722">
        <f t="shared" si="178"/>
        <v>1363</v>
      </c>
      <c r="AY137" s="722">
        <f t="shared" si="178"/>
        <v>3152</v>
      </c>
    </row>
    <row r="139" spans="1:51" ht="15.75">
      <c r="A139" s="776"/>
      <c r="B139" s="776"/>
      <c r="C139" s="776"/>
      <c r="D139" s="776"/>
      <c r="E139" s="776"/>
      <c r="F139" s="776"/>
      <c r="G139" s="776"/>
      <c r="H139" s="776"/>
      <c r="I139" s="776"/>
      <c r="J139" s="776"/>
      <c r="K139" s="776"/>
      <c r="L139" s="776"/>
      <c r="M139" s="776"/>
      <c r="N139" s="776"/>
      <c r="O139" s="776"/>
      <c r="P139" s="776"/>
      <c r="Q139" s="776"/>
      <c r="R139" s="776"/>
      <c r="S139" s="776"/>
      <c r="T139" s="776"/>
      <c r="U139" s="776"/>
      <c r="V139" s="776"/>
      <c r="W139" s="776"/>
      <c r="X139" s="776" t="s">
        <v>188</v>
      </c>
      <c r="Y139" s="776"/>
      <c r="AA139" s="776"/>
      <c r="AB139" s="776"/>
      <c r="AC139" s="776"/>
      <c r="AD139" s="776"/>
      <c r="AE139" s="776"/>
      <c r="AF139" s="776"/>
      <c r="AG139" s="776"/>
      <c r="AH139" s="776"/>
      <c r="AI139" s="776"/>
      <c r="AJ139" s="776"/>
      <c r="AK139" s="776"/>
      <c r="AL139" s="776"/>
      <c r="AM139" s="776"/>
      <c r="AN139" s="776"/>
      <c r="AO139" s="776"/>
      <c r="AP139" s="776"/>
      <c r="AQ139" s="776"/>
      <c r="AR139" s="776"/>
      <c r="AS139" s="776"/>
      <c r="AT139" s="776"/>
      <c r="AU139" s="776"/>
      <c r="AV139" s="776"/>
      <c r="AW139" s="776"/>
      <c r="AX139" s="776" t="s">
        <v>188</v>
      </c>
      <c r="AY139" s="776"/>
    </row>
    <row r="140" spans="1:51" ht="15" customHeight="1">
      <c r="A140" s="1564" t="s">
        <v>361</v>
      </c>
      <c r="B140" s="1568" t="s">
        <v>3</v>
      </c>
      <c r="C140" s="1568"/>
      <c r="D140" s="1568"/>
      <c r="E140" s="1568" t="s">
        <v>4</v>
      </c>
      <c r="F140" s="1568"/>
      <c r="G140" s="1568"/>
      <c r="H140" s="1568" t="s">
        <v>5</v>
      </c>
      <c r="I140" s="1568"/>
      <c r="J140" s="1568"/>
      <c r="K140" s="1568" t="s">
        <v>379</v>
      </c>
      <c r="L140" s="1568"/>
      <c r="M140" s="1568"/>
      <c r="N140" s="1568" t="s">
        <v>870</v>
      </c>
      <c r="O140" s="1568"/>
      <c r="P140" s="1568"/>
      <c r="Q140" s="1568" t="s">
        <v>871</v>
      </c>
      <c r="R140" s="1568"/>
      <c r="S140" s="1568"/>
      <c r="T140" s="1568" t="s">
        <v>351</v>
      </c>
      <c r="U140" s="1568"/>
      <c r="V140" s="1568"/>
      <c r="W140" s="1564" t="s">
        <v>6</v>
      </c>
      <c r="X140" s="1564"/>
      <c r="Y140" s="1564"/>
      <c r="AA140" s="1564" t="s">
        <v>361</v>
      </c>
      <c r="AB140" s="1568" t="s">
        <v>3</v>
      </c>
      <c r="AC140" s="1568"/>
      <c r="AD140" s="1568"/>
      <c r="AE140" s="1568" t="s">
        <v>4</v>
      </c>
      <c r="AF140" s="1568"/>
      <c r="AG140" s="1568"/>
      <c r="AH140" s="1568" t="s">
        <v>5</v>
      </c>
      <c r="AI140" s="1568"/>
      <c r="AJ140" s="1568"/>
      <c r="AK140" s="1568" t="s">
        <v>379</v>
      </c>
      <c r="AL140" s="1568"/>
      <c r="AM140" s="1568"/>
      <c r="AN140" s="1568" t="s">
        <v>870</v>
      </c>
      <c r="AO140" s="1568"/>
      <c r="AP140" s="1568"/>
      <c r="AQ140" s="1568" t="s">
        <v>871</v>
      </c>
      <c r="AR140" s="1568"/>
      <c r="AS140" s="1568"/>
      <c r="AT140" s="1568" t="s">
        <v>351</v>
      </c>
      <c r="AU140" s="1568"/>
      <c r="AV140" s="1568"/>
      <c r="AW140" s="1564" t="s">
        <v>6</v>
      </c>
      <c r="AX140" s="1564"/>
      <c r="AY140" s="1564"/>
    </row>
    <row r="141" spans="1:51">
      <c r="A141" s="1564"/>
      <c r="B141" s="243" t="s">
        <v>240</v>
      </c>
      <c r="C141" s="243" t="s">
        <v>241</v>
      </c>
      <c r="D141" s="243" t="s">
        <v>234</v>
      </c>
      <c r="E141" s="243" t="s">
        <v>240</v>
      </c>
      <c r="F141" s="243" t="s">
        <v>241</v>
      </c>
      <c r="G141" s="243" t="s">
        <v>234</v>
      </c>
      <c r="H141" s="243" t="s">
        <v>240</v>
      </c>
      <c r="I141" s="243" t="s">
        <v>241</v>
      </c>
      <c r="J141" s="243" t="s">
        <v>234</v>
      </c>
      <c r="K141" s="243" t="s">
        <v>240</v>
      </c>
      <c r="L141" s="243" t="s">
        <v>241</v>
      </c>
      <c r="M141" s="243" t="s">
        <v>234</v>
      </c>
      <c r="N141" s="243" t="s">
        <v>240</v>
      </c>
      <c r="O141" s="243" t="s">
        <v>241</v>
      </c>
      <c r="P141" s="243" t="s">
        <v>234</v>
      </c>
      <c r="Q141" s="243" t="s">
        <v>240</v>
      </c>
      <c r="R141" s="243" t="s">
        <v>241</v>
      </c>
      <c r="S141" s="243" t="s">
        <v>234</v>
      </c>
      <c r="T141" s="243" t="s">
        <v>240</v>
      </c>
      <c r="U141" s="243" t="s">
        <v>241</v>
      </c>
      <c r="V141" s="243" t="s">
        <v>234</v>
      </c>
      <c r="W141" s="243" t="s">
        <v>240</v>
      </c>
      <c r="X141" s="243" t="s">
        <v>241</v>
      </c>
      <c r="Y141" s="243" t="s">
        <v>234</v>
      </c>
      <c r="AA141" s="1564"/>
      <c r="AB141" s="243" t="s">
        <v>240</v>
      </c>
      <c r="AC141" s="243" t="s">
        <v>241</v>
      </c>
      <c r="AD141" s="243" t="s">
        <v>234</v>
      </c>
      <c r="AE141" s="243" t="s">
        <v>240</v>
      </c>
      <c r="AF141" s="243" t="s">
        <v>241</v>
      </c>
      <c r="AG141" s="243" t="s">
        <v>234</v>
      </c>
      <c r="AH141" s="243" t="s">
        <v>240</v>
      </c>
      <c r="AI141" s="243" t="s">
        <v>241</v>
      </c>
      <c r="AJ141" s="243" t="s">
        <v>234</v>
      </c>
      <c r="AK141" s="243" t="s">
        <v>240</v>
      </c>
      <c r="AL141" s="243" t="s">
        <v>241</v>
      </c>
      <c r="AM141" s="243" t="s">
        <v>234</v>
      </c>
      <c r="AN141" s="243" t="s">
        <v>240</v>
      </c>
      <c r="AO141" s="243" t="s">
        <v>241</v>
      </c>
      <c r="AP141" s="243" t="s">
        <v>234</v>
      </c>
      <c r="AQ141" s="243" t="s">
        <v>240</v>
      </c>
      <c r="AR141" s="243" t="s">
        <v>241</v>
      </c>
      <c r="AS141" s="243" t="s">
        <v>234</v>
      </c>
      <c r="AT141" s="243" t="s">
        <v>240</v>
      </c>
      <c r="AU141" s="243" t="s">
        <v>241</v>
      </c>
      <c r="AV141" s="243" t="s">
        <v>234</v>
      </c>
      <c r="AW141" s="243" t="s">
        <v>240</v>
      </c>
      <c r="AX141" s="243" t="s">
        <v>241</v>
      </c>
      <c r="AY141" s="243" t="s">
        <v>234</v>
      </c>
    </row>
    <row r="142" spans="1:51">
      <c r="A142" s="735">
        <v>1</v>
      </c>
      <c r="B142" s="243">
        <v>2</v>
      </c>
      <c r="C142" s="243">
        <v>3</v>
      </c>
      <c r="D142" s="243">
        <v>4</v>
      </c>
      <c r="E142" s="243">
        <v>5</v>
      </c>
      <c r="F142" s="243">
        <v>6</v>
      </c>
      <c r="G142" s="243">
        <v>7</v>
      </c>
      <c r="H142" s="243">
        <v>8</v>
      </c>
      <c r="I142" s="243">
        <v>9</v>
      </c>
      <c r="J142" s="243">
        <v>10</v>
      </c>
      <c r="K142" s="243">
        <v>11</v>
      </c>
      <c r="L142" s="243">
        <v>12</v>
      </c>
      <c r="M142" s="243">
        <v>13</v>
      </c>
      <c r="N142" s="243">
        <v>14</v>
      </c>
      <c r="O142" s="243">
        <v>15</v>
      </c>
      <c r="P142" s="243">
        <v>16</v>
      </c>
      <c r="Q142" s="243">
        <v>17</v>
      </c>
      <c r="R142" s="243">
        <v>18</v>
      </c>
      <c r="S142" s="243">
        <v>19</v>
      </c>
      <c r="T142" s="243">
        <v>20</v>
      </c>
      <c r="U142" s="243">
        <v>21</v>
      </c>
      <c r="V142" s="243">
        <v>22</v>
      </c>
      <c r="W142" s="243">
        <v>23</v>
      </c>
      <c r="X142" s="243">
        <v>24</v>
      </c>
      <c r="Y142" s="243">
        <v>25</v>
      </c>
      <c r="AA142" s="735">
        <v>1</v>
      </c>
      <c r="AB142" s="243">
        <v>2</v>
      </c>
      <c r="AC142" s="243">
        <v>3</v>
      </c>
      <c r="AD142" s="243">
        <v>4</v>
      </c>
      <c r="AE142" s="243">
        <v>5</v>
      </c>
      <c r="AF142" s="243">
        <v>6</v>
      </c>
      <c r="AG142" s="243">
        <v>7</v>
      </c>
      <c r="AH142" s="243">
        <v>8</v>
      </c>
      <c r="AI142" s="243">
        <v>9</v>
      </c>
      <c r="AJ142" s="243">
        <v>10</v>
      </c>
      <c r="AK142" s="243">
        <v>11</v>
      </c>
      <c r="AL142" s="243">
        <v>12</v>
      </c>
      <c r="AM142" s="243">
        <v>13</v>
      </c>
      <c r="AN142" s="243">
        <v>14</v>
      </c>
      <c r="AO142" s="243">
        <v>15</v>
      </c>
      <c r="AP142" s="243">
        <v>16</v>
      </c>
      <c r="AQ142" s="243">
        <v>17</v>
      </c>
      <c r="AR142" s="243">
        <v>18</v>
      </c>
      <c r="AS142" s="243">
        <v>19</v>
      </c>
      <c r="AT142" s="243">
        <v>20</v>
      </c>
      <c r="AU142" s="243">
        <v>21</v>
      </c>
      <c r="AV142" s="243">
        <v>22</v>
      </c>
      <c r="AW142" s="243">
        <v>23</v>
      </c>
      <c r="AX142" s="243">
        <v>24</v>
      </c>
      <c r="AY142" s="243">
        <v>25</v>
      </c>
    </row>
    <row r="143" spans="1:51" ht="15.75">
      <c r="A143" s="718" t="s">
        <v>470</v>
      </c>
      <c r="B143" s="600">
        <v>1</v>
      </c>
      <c r="C143" s="600">
        <v>2</v>
      </c>
      <c r="D143" s="752">
        <f>SUM(B143:C143)</f>
        <v>3</v>
      </c>
      <c r="E143" s="600">
        <v>0</v>
      </c>
      <c r="F143" s="600">
        <v>2</v>
      </c>
      <c r="G143" s="752">
        <f>SUM(E143:F143)</f>
        <v>2</v>
      </c>
      <c r="H143" s="600">
        <v>0</v>
      </c>
      <c r="I143" s="600">
        <v>0</v>
      </c>
      <c r="J143" s="752">
        <f>SUM(H143:I143)</f>
        <v>0</v>
      </c>
      <c r="K143" s="600">
        <v>0</v>
      </c>
      <c r="L143" s="600">
        <v>1</v>
      </c>
      <c r="M143" s="752">
        <f>SUM(K143:L143)</f>
        <v>1</v>
      </c>
      <c r="N143" s="752">
        <v>0</v>
      </c>
      <c r="O143" s="752">
        <v>0</v>
      </c>
      <c r="P143" s="752">
        <f>SUM(N143:O143)</f>
        <v>0</v>
      </c>
      <c r="Q143" s="600">
        <v>0</v>
      </c>
      <c r="R143" s="600">
        <v>0</v>
      </c>
      <c r="S143" s="736">
        <f>Q143+R143</f>
        <v>0</v>
      </c>
      <c r="T143" s="600"/>
      <c r="U143" s="600"/>
      <c r="V143" s="736">
        <f>T143+U143</f>
        <v>0</v>
      </c>
      <c r="W143" s="736">
        <f t="shared" ref="W143:W153" si="179">B143+E143+N143+K143+H143+Q143+T143</f>
        <v>1</v>
      </c>
      <c r="X143" s="736">
        <f t="shared" ref="X143:X153" si="180">C143+F143+O143+L143+I143+R143+U143</f>
        <v>5</v>
      </c>
      <c r="Y143" s="736">
        <f t="shared" ref="Y143:Y153" si="181">D143+G143+P143+M143+J143+S143+V143</f>
        <v>6</v>
      </c>
      <c r="AA143" s="718" t="s">
        <v>470</v>
      </c>
      <c r="AB143" s="137">
        <v>7</v>
      </c>
      <c r="AC143" s="137">
        <v>5</v>
      </c>
      <c r="AD143" s="752">
        <f>SUM(AB143:AC143)</f>
        <v>12</v>
      </c>
      <c r="AE143" s="137">
        <v>4</v>
      </c>
      <c r="AF143" s="137">
        <v>3</v>
      </c>
      <c r="AG143" s="752">
        <f>SUM(AE143:AF143)</f>
        <v>7</v>
      </c>
      <c r="AH143" s="137">
        <v>2</v>
      </c>
      <c r="AI143" s="137">
        <v>3</v>
      </c>
      <c r="AJ143" s="752">
        <f>SUM(AH143:AI143)</f>
        <v>5</v>
      </c>
      <c r="AK143" s="137">
        <v>2</v>
      </c>
      <c r="AL143" s="137">
        <v>1</v>
      </c>
      <c r="AM143" s="752">
        <f>SUM(AK143:AL143)</f>
        <v>3</v>
      </c>
      <c r="AN143" s="752">
        <v>0</v>
      </c>
      <c r="AO143" s="752">
        <v>0</v>
      </c>
      <c r="AP143" s="752">
        <f>SUM(AN143:AO143)</f>
        <v>0</v>
      </c>
      <c r="AQ143" s="600">
        <v>2</v>
      </c>
      <c r="AR143" s="600">
        <v>0</v>
      </c>
      <c r="AS143" s="736">
        <f>AQ143+AR143</f>
        <v>2</v>
      </c>
      <c r="AT143" s="600"/>
      <c r="AU143" s="600"/>
      <c r="AV143" s="736">
        <f>AT143+AU143</f>
        <v>0</v>
      </c>
      <c r="AW143" s="736">
        <f t="shared" ref="AW143:AW153" si="182">AB143+AE143+AH143+AK143+AT143+AN143+AQ143</f>
        <v>17</v>
      </c>
      <c r="AX143" s="736">
        <f t="shared" ref="AX143:AX153" si="183">AC143+AF143+AI143+AL143+AU143+AO143+AR143</f>
        <v>12</v>
      </c>
      <c r="AY143" s="736">
        <f t="shared" ref="AY143:AY153" si="184">AD143+AG143+AJ143+AM143+AV143+AP143+AS143</f>
        <v>29</v>
      </c>
    </row>
    <row r="144" spans="1:51" ht="15.75">
      <c r="A144" s="719" t="s">
        <v>471</v>
      </c>
      <c r="B144" s="600">
        <v>4</v>
      </c>
      <c r="C144" s="600">
        <v>2</v>
      </c>
      <c r="D144" s="752">
        <f t="shared" ref="D144:D153" si="185">SUM(B144:C144)</f>
        <v>6</v>
      </c>
      <c r="E144" s="600">
        <v>2</v>
      </c>
      <c r="F144" s="600">
        <v>6</v>
      </c>
      <c r="G144" s="752">
        <f t="shared" ref="G144:G153" si="186">SUM(E144:F144)</f>
        <v>8</v>
      </c>
      <c r="H144" s="600">
        <v>6</v>
      </c>
      <c r="I144" s="600">
        <v>3</v>
      </c>
      <c r="J144" s="752">
        <f t="shared" ref="J144:J153" si="187">SUM(H144:I144)</f>
        <v>9</v>
      </c>
      <c r="K144" s="600">
        <v>2</v>
      </c>
      <c r="L144" s="600">
        <v>2</v>
      </c>
      <c r="M144" s="752">
        <f t="shared" ref="M144:M153" si="188">SUM(K144:L144)</f>
        <v>4</v>
      </c>
      <c r="N144" s="752">
        <v>0</v>
      </c>
      <c r="O144" s="752">
        <v>0</v>
      </c>
      <c r="P144" s="752">
        <f t="shared" ref="P144:P153" si="189">SUM(N144:O144)</f>
        <v>0</v>
      </c>
      <c r="Q144" s="600">
        <v>0</v>
      </c>
      <c r="R144" s="600">
        <v>0</v>
      </c>
      <c r="S144" s="736">
        <f t="shared" ref="S144:S153" si="190">Q144+R144</f>
        <v>0</v>
      </c>
      <c r="T144" s="600"/>
      <c r="U144" s="600"/>
      <c r="V144" s="736">
        <f t="shared" ref="V144:V153" si="191">T144+U144</f>
        <v>0</v>
      </c>
      <c r="W144" s="736">
        <f t="shared" si="179"/>
        <v>14</v>
      </c>
      <c r="X144" s="736">
        <f t="shared" si="180"/>
        <v>13</v>
      </c>
      <c r="Y144" s="736">
        <f t="shared" si="181"/>
        <v>27</v>
      </c>
      <c r="AA144" s="719" t="s">
        <v>471</v>
      </c>
      <c r="AB144" s="137">
        <v>2</v>
      </c>
      <c r="AC144" s="137">
        <v>2</v>
      </c>
      <c r="AD144" s="752">
        <f t="shared" ref="AD144:AD153" si="192">SUM(AB144:AC144)</f>
        <v>4</v>
      </c>
      <c r="AE144" s="137">
        <v>0</v>
      </c>
      <c r="AF144" s="137">
        <v>1</v>
      </c>
      <c r="AG144" s="752">
        <f t="shared" ref="AG144:AG153" si="193">SUM(AE144:AF144)</f>
        <v>1</v>
      </c>
      <c r="AH144" s="137">
        <v>1</v>
      </c>
      <c r="AI144" s="137">
        <v>1</v>
      </c>
      <c r="AJ144" s="752">
        <f t="shared" ref="AJ144:AJ153" si="194">SUM(AH144:AI144)</f>
        <v>2</v>
      </c>
      <c r="AK144" s="137">
        <v>1</v>
      </c>
      <c r="AL144" s="137">
        <v>1</v>
      </c>
      <c r="AM144" s="752">
        <f t="shared" ref="AM144:AM153" si="195">SUM(AK144:AL144)</f>
        <v>2</v>
      </c>
      <c r="AN144" s="752">
        <v>0</v>
      </c>
      <c r="AO144" s="752">
        <v>0</v>
      </c>
      <c r="AP144" s="752">
        <f t="shared" ref="AP144:AP153" si="196">SUM(AN144:AO144)</f>
        <v>0</v>
      </c>
      <c r="AQ144" s="600">
        <v>0</v>
      </c>
      <c r="AR144" s="600">
        <v>0</v>
      </c>
      <c r="AS144" s="736">
        <f t="shared" ref="AS144:AS153" si="197">AQ144+AR144</f>
        <v>0</v>
      </c>
      <c r="AT144" s="600"/>
      <c r="AU144" s="600"/>
      <c r="AV144" s="736">
        <f t="shared" ref="AV144:AV153" si="198">AT144+AU144</f>
        <v>0</v>
      </c>
      <c r="AW144" s="736">
        <f t="shared" si="182"/>
        <v>4</v>
      </c>
      <c r="AX144" s="736">
        <f t="shared" si="183"/>
        <v>5</v>
      </c>
      <c r="AY144" s="736">
        <f t="shared" si="184"/>
        <v>9</v>
      </c>
    </row>
    <row r="145" spans="1:51" ht="15.75">
      <c r="A145" s="720" t="s">
        <v>362</v>
      </c>
      <c r="B145" s="600">
        <v>9</v>
      </c>
      <c r="C145" s="600">
        <v>9</v>
      </c>
      <c r="D145" s="752">
        <f t="shared" si="185"/>
        <v>18</v>
      </c>
      <c r="E145" s="600">
        <v>5</v>
      </c>
      <c r="F145" s="600">
        <v>9</v>
      </c>
      <c r="G145" s="752">
        <f t="shared" si="186"/>
        <v>14</v>
      </c>
      <c r="H145" s="600">
        <v>0</v>
      </c>
      <c r="I145" s="600">
        <v>0</v>
      </c>
      <c r="J145" s="752">
        <f t="shared" si="187"/>
        <v>0</v>
      </c>
      <c r="K145" s="600">
        <v>0</v>
      </c>
      <c r="L145" s="600">
        <v>0</v>
      </c>
      <c r="M145" s="752">
        <f t="shared" si="188"/>
        <v>0</v>
      </c>
      <c r="N145" s="752">
        <v>0</v>
      </c>
      <c r="O145" s="752">
        <v>0</v>
      </c>
      <c r="P145" s="752">
        <f t="shared" si="189"/>
        <v>0</v>
      </c>
      <c r="Q145" s="600">
        <v>0</v>
      </c>
      <c r="R145" s="600">
        <v>0</v>
      </c>
      <c r="S145" s="736">
        <f t="shared" si="190"/>
        <v>0</v>
      </c>
      <c r="T145" s="600"/>
      <c r="U145" s="600"/>
      <c r="V145" s="736">
        <f t="shared" si="191"/>
        <v>0</v>
      </c>
      <c r="W145" s="736">
        <f t="shared" si="179"/>
        <v>14</v>
      </c>
      <c r="X145" s="736">
        <f t="shared" si="180"/>
        <v>18</v>
      </c>
      <c r="Y145" s="736">
        <f t="shared" si="181"/>
        <v>32</v>
      </c>
      <c r="AA145" s="720" t="s">
        <v>362</v>
      </c>
      <c r="AB145" s="137">
        <v>0</v>
      </c>
      <c r="AC145" s="137">
        <v>2</v>
      </c>
      <c r="AD145" s="752">
        <f t="shared" si="192"/>
        <v>2</v>
      </c>
      <c r="AE145" s="137">
        <v>0</v>
      </c>
      <c r="AF145" s="137">
        <v>0</v>
      </c>
      <c r="AG145" s="752">
        <f t="shared" si="193"/>
        <v>0</v>
      </c>
      <c r="AH145" s="137">
        <v>0</v>
      </c>
      <c r="AI145" s="137">
        <v>0</v>
      </c>
      <c r="AJ145" s="752">
        <f t="shared" si="194"/>
        <v>0</v>
      </c>
      <c r="AK145" s="137">
        <v>0</v>
      </c>
      <c r="AL145" s="137">
        <v>0</v>
      </c>
      <c r="AM145" s="752">
        <f t="shared" si="195"/>
        <v>0</v>
      </c>
      <c r="AN145" s="752">
        <v>0</v>
      </c>
      <c r="AO145" s="752">
        <v>0</v>
      </c>
      <c r="AP145" s="752">
        <f t="shared" si="196"/>
        <v>0</v>
      </c>
      <c r="AQ145" s="600">
        <v>0</v>
      </c>
      <c r="AR145" s="600">
        <v>0</v>
      </c>
      <c r="AS145" s="736">
        <f t="shared" si="197"/>
        <v>0</v>
      </c>
      <c r="AT145" s="600"/>
      <c r="AU145" s="600"/>
      <c r="AV145" s="736">
        <f t="shared" si="198"/>
        <v>0</v>
      </c>
      <c r="AW145" s="736">
        <f t="shared" si="182"/>
        <v>0</v>
      </c>
      <c r="AX145" s="736">
        <f t="shared" si="183"/>
        <v>2</v>
      </c>
      <c r="AY145" s="736">
        <f t="shared" si="184"/>
        <v>2</v>
      </c>
    </row>
    <row r="146" spans="1:51" ht="15.75">
      <c r="A146" s="720" t="s">
        <v>363</v>
      </c>
      <c r="B146" s="600">
        <v>4</v>
      </c>
      <c r="C146" s="600">
        <v>7</v>
      </c>
      <c r="D146" s="752">
        <f t="shared" si="185"/>
        <v>11</v>
      </c>
      <c r="E146" s="600">
        <v>1</v>
      </c>
      <c r="F146" s="600">
        <v>1</v>
      </c>
      <c r="G146" s="752">
        <f t="shared" si="186"/>
        <v>2</v>
      </c>
      <c r="H146" s="600">
        <v>0</v>
      </c>
      <c r="I146" s="600">
        <v>0</v>
      </c>
      <c r="J146" s="752">
        <f t="shared" si="187"/>
        <v>0</v>
      </c>
      <c r="K146" s="600">
        <v>0</v>
      </c>
      <c r="L146" s="600">
        <v>0</v>
      </c>
      <c r="M146" s="752">
        <f t="shared" si="188"/>
        <v>0</v>
      </c>
      <c r="N146" s="752">
        <v>0</v>
      </c>
      <c r="O146" s="752">
        <v>0</v>
      </c>
      <c r="P146" s="752">
        <f t="shared" si="189"/>
        <v>0</v>
      </c>
      <c r="Q146" s="600">
        <v>0</v>
      </c>
      <c r="R146" s="600">
        <v>0</v>
      </c>
      <c r="S146" s="736">
        <f t="shared" si="190"/>
        <v>0</v>
      </c>
      <c r="T146" s="600"/>
      <c r="U146" s="600"/>
      <c r="V146" s="736">
        <f t="shared" si="191"/>
        <v>0</v>
      </c>
      <c r="W146" s="736">
        <f t="shared" si="179"/>
        <v>5</v>
      </c>
      <c r="X146" s="736">
        <f t="shared" si="180"/>
        <v>8</v>
      </c>
      <c r="Y146" s="736">
        <f t="shared" si="181"/>
        <v>13</v>
      </c>
      <c r="AA146" s="720" t="s">
        <v>363</v>
      </c>
      <c r="AB146" s="137">
        <v>5</v>
      </c>
      <c r="AC146" s="137">
        <v>2</v>
      </c>
      <c r="AD146" s="752">
        <f t="shared" si="192"/>
        <v>7</v>
      </c>
      <c r="AE146" s="754">
        <v>0</v>
      </c>
      <c r="AF146" s="137">
        <v>0</v>
      </c>
      <c r="AG146" s="752">
        <f t="shared" si="193"/>
        <v>0</v>
      </c>
      <c r="AH146" s="137">
        <v>0</v>
      </c>
      <c r="AI146" s="137">
        <v>2</v>
      </c>
      <c r="AJ146" s="752">
        <f t="shared" si="194"/>
        <v>2</v>
      </c>
      <c r="AK146" s="137">
        <v>1</v>
      </c>
      <c r="AL146" s="137">
        <v>1</v>
      </c>
      <c r="AM146" s="752">
        <f t="shared" si="195"/>
        <v>2</v>
      </c>
      <c r="AN146" s="752">
        <v>1</v>
      </c>
      <c r="AO146" s="752">
        <v>0</v>
      </c>
      <c r="AP146" s="752">
        <f t="shared" si="196"/>
        <v>1</v>
      </c>
      <c r="AQ146" s="600">
        <v>0</v>
      </c>
      <c r="AR146" s="600">
        <v>0</v>
      </c>
      <c r="AS146" s="736">
        <f t="shared" si="197"/>
        <v>0</v>
      </c>
      <c r="AT146" s="600"/>
      <c r="AU146" s="600"/>
      <c r="AV146" s="736">
        <f t="shared" si="198"/>
        <v>0</v>
      </c>
      <c r="AW146" s="736">
        <f t="shared" si="182"/>
        <v>7</v>
      </c>
      <c r="AX146" s="736">
        <f t="shared" si="183"/>
        <v>5</v>
      </c>
      <c r="AY146" s="736">
        <f t="shared" si="184"/>
        <v>12</v>
      </c>
    </row>
    <row r="147" spans="1:51" ht="15.75">
      <c r="A147" s="720" t="s">
        <v>364</v>
      </c>
      <c r="B147" s="600">
        <v>158</v>
      </c>
      <c r="C147" s="600">
        <v>41</v>
      </c>
      <c r="D147" s="752">
        <f t="shared" si="185"/>
        <v>199</v>
      </c>
      <c r="E147" s="600">
        <v>68</v>
      </c>
      <c r="F147" s="600">
        <v>16</v>
      </c>
      <c r="G147" s="752">
        <f t="shared" si="186"/>
        <v>84</v>
      </c>
      <c r="H147" s="600">
        <v>2</v>
      </c>
      <c r="I147" s="600">
        <v>2</v>
      </c>
      <c r="J147" s="752">
        <f t="shared" si="187"/>
        <v>4</v>
      </c>
      <c r="K147" s="600">
        <v>5</v>
      </c>
      <c r="L147" s="600">
        <v>2</v>
      </c>
      <c r="M147" s="752">
        <f t="shared" si="188"/>
        <v>7</v>
      </c>
      <c r="N147" s="752">
        <v>0</v>
      </c>
      <c r="O147" s="752">
        <v>0</v>
      </c>
      <c r="P147" s="752">
        <f t="shared" si="189"/>
        <v>0</v>
      </c>
      <c r="Q147" s="600">
        <v>0</v>
      </c>
      <c r="R147" s="600">
        <v>0</v>
      </c>
      <c r="S147" s="736">
        <f t="shared" si="190"/>
        <v>0</v>
      </c>
      <c r="T147" s="600"/>
      <c r="U147" s="600"/>
      <c r="V147" s="736">
        <f t="shared" si="191"/>
        <v>0</v>
      </c>
      <c r="W147" s="736">
        <f t="shared" si="179"/>
        <v>233</v>
      </c>
      <c r="X147" s="736">
        <f t="shared" si="180"/>
        <v>61</v>
      </c>
      <c r="Y147" s="736">
        <f t="shared" si="181"/>
        <v>294</v>
      </c>
      <c r="AA147" s="720" t="s">
        <v>364</v>
      </c>
      <c r="AB147" s="137">
        <v>94</v>
      </c>
      <c r="AC147" s="137">
        <v>34</v>
      </c>
      <c r="AD147" s="752">
        <f t="shared" si="192"/>
        <v>128</v>
      </c>
      <c r="AE147" s="754">
        <v>36</v>
      </c>
      <c r="AF147" s="137">
        <v>6</v>
      </c>
      <c r="AG147" s="752">
        <f t="shared" si="193"/>
        <v>42</v>
      </c>
      <c r="AH147" s="137">
        <v>3</v>
      </c>
      <c r="AI147" s="137">
        <v>0</v>
      </c>
      <c r="AJ147" s="752">
        <f t="shared" si="194"/>
        <v>3</v>
      </c>
      <c r="AK147" s="137">
        <v>3</v>
      </c>
      <c r="AL147" s="137">
        <v>2</v>
      </c>
      <c r="AM147" s="752">
        <f t="shared" si="195"/>
        <v>5</v>
      </c>
      <c r="AN147" s="752">
        <v>0</v>
      </c>
      <c r="AO147" s="752">
        <v>0</v>
      </c>
      <c r="AP147" s="752">
        <f t="shared" si="196"/>
        <v>0</v>
      </c>
      <c r="AQ147" s="600">
        <v>0</v>
      </c>
      <c r="AR147" s="600">
        <v>0</v>
      </c>
      <c r="AS147" s="736">
        <f t="shared" si="197"/>
        <v>0</v>
      </c>
      <c r="AT147" s="600"/>
      <c r="AU147" s="600"/>
      <c r="AV147" s="736">
        <f t="shared" si="198"/>
        <v>0</v>
      </c>
      <c r="AW147" s="736">
        <f t="shared" si="182"/>
        <v>136</v>
      </c>
      <c r="AX147" s="736">
        <f t="shared" si="183"/>
        <v>42</v>
      </c>
      <c r="AY147" s="736">
        <f t="shared" si="184"/>
        <v>178</v>
      </c>
    </row>
    <row r="148" spans="1:51" ht="15.75">
      <c r="A148" s="720" t="s">
        <v>365</v>
      </c>
      <c r="B148" s="600">
        <v>247</v>
      </c>
      <c r="C148" s="600">
        <v>79</v>
      </c>
      <c r="D148" s="752">
        <f t="shared" si="185"/>
        <v>326</v>
      </c>
      <c r="E148" s="600">
        <v>134</v>
      </c>
      <c r="F148" s="600">
        <v>48</v>
      </c>
      <c r="G148" s="752">
        <f t="shared" si="186"/>
        <v>182</v>
      </c>
      <c r="H148" s="600">
        <v>6</v>
      </c>
      <c r="I148" s="600">
        <v>5</v>
      </c>
      <c r="J148" s="752">
        <f t="shared" si="187"/>
        <v>11</v>
      </c>
      <c r="K148" s="600">
        <v>8</v>
      </c>
      <c r="L148" s="600">
        <v>4</v>
      </c>
      <c r="M148" s="752">
        <f t="shared" si="188"/>
        <v>12</v>
      </c>
      <c r="N148" s="752">
        <v>0</v>
      </c>
      <c r="O148" s="752">
        <v>0</v>
      </c>
      <c r="P148" s="752">
        <f t="shared" si="189"/>
        <v>0</v>
      </c>
      <c r="Q148" s="600">
        <v>0</v>
      </c>
      <c r="R148" s="600">
        <v>0</v>
      </c>
      <c r="S148" s="736">
        <f t="shared" si="190"/>
        <v>0</v>
      </c>
      <c r="T148" s="600"/>
      <c r="U148" s="600"/>
      <c r="V148" s="736">
        <f t="shared" si="191"/>
        <v>0</v>
      </c>
      <c r="W148" s="736">
        <f t="shared" si="179"/>
        <v>395</v>
      </c>
      <c r="X148" s="736">
        <f t="shared" si="180"/>
        <v>136</v>
      </c>
      <c r="Y148" s="736">
        <f t="shared" si="181"/>
        <v>531</v>
      </c>
      <c r="AA148" s="720" t="s">
        <v>365</v>
      </c>
      <c r="AB148" s="137">
        <v>105</v>
      </c>
      <c r="AC148" s="137">
        <v>96</v>
      </c>
      <c r="AD148" s="752">
        <f t="shared" si="192"/>
        <v>201</v>
      </c>
      <c r="AE148" s="137">
        <v>62</v>
      </c>
      <c r="AF148" s="137">
        <v>29</v>
      </c>
      <c r="AG148" s="752">
        <f t="shared" si="193"/>
        <v>91</v>
      </c>
      <c r="AH148" s="137">
        <v>5</v>
      </c>
      <c r="AI148" s="137">
        <v>0</v>
      </c>
      <c r="AJ148" s="752">
        <f t="shared" si="194"/>
        <v>5</v>
      </c>
      <c r="AK148" s="137">
        <v>5</v>
      </c>
      <c r="AL148" s="137">
        <v>3</v>
      </c>
      <c r="AM148" s="752">
        <f t="shared" si="195"/>
        <v>8</v>
      </c>
      <c r="AN148" s="752">
        <v>0</v>
      </c>
      <c r="AO148" s="752">
        <v>1</v>
      </c>
      <c r="AP148" s="752">
        <f t="shared" si="196"/>
        <v>1</v>
      </c>
      <c r="AQ148" s="600">
        <v>1</v>
      </c>
      <c r="AR148" s="600">
        <v>0</v>
      </c>
      <c r="AS148" s="736">
        <f t="shared" si="197"/>
        <v>1</v>
      </c>
      <c r="AT148" s="600"/>
      <c r="AU148" s="600"/>
      <c r="AV148" s="736">
        <f t="shared" si="198"/>
        <v>0</v>
      </c>
      <c r="AW148" s="736">
        <f t="shared" si="182"/>
        <v>178</v>
      </c>
      <c r="AX148" s="736">
        <f t="shared" si="183"/>
        <v>129</v>
      </c>
      <c r="AY148" s="736">
        <f t="shared" si="184"/>
        <v>307</v>
      </c>
    </row>
    <row r="149" spans="1:51" ht="15.75">
      <c r="A149" s="720" t="s">
        <v>366</v>
      </c>
      <c r="B149" s="600">
        <v>406</v>
      </c>
      <c r="C149" s="600">
        <v>198</v>
      </c>
      <c r="D149" s="752">
        <f t="shared" si="185"/>
        <v>604</v>
      </c>
      <c r="E149" s="600">
        <v>221</v>
      </c>
      <c r="F149" s="600">
        <v>108</v>
      </c>
      <c r="G149" s="752">
        <f t="shared" si="186"/>
        <v>329</v>
      </c>
      <c r="H149" s="600">
        <v>5</v>
      </c>
      <c r="I149" s="600">
        <v>6</v>
      </c>
      <c r="J149" s="752">
        <f t="shared" si="187"/>
        <v>11</v>
      </c>
      <c r="K149" s="600">
        <v>12</v>
      </c>
      <c r="L149" s="600">
        <v>5</v>
      </c>
      <c r="M149" s="752">
        <f t="shared" si="188"/>
        <v>17</v>
      </c>
      <c r="N149" s="752">
        <v>0</v>
      </c>
      <c r="O149" s="752">
        <v>0</v>
      </c>
      <c r="P149" s="752">
        <f t="shared" si="189"/>
        <v>0</v>
      </c>
      <c r="Q149" s="600">
        <v>0</v>
      </c>
      <c r="R149" s="600">
        <v>0</v>
      </c>
      <c r="S149" s="736">
        <f t="shared" si="190"/>
        <v>0</v>
      </c>
      <c r="T149" s="600"/>
      <c r="U149" s="600"/>
      <c r="V149" s="736">
        <f t="shared" si="191"/>
        <v>0</v>
      </c>
      <c r="W149" s="736">
        <f t="shared" si="179"/>
        <v>644</v>
      </c>
      <c r="X149" s="736">
        <f t="shared" si="180"/>
        <v>317</v>
      </c>
      <c r="Y149" s="736">
        <f t="shared" si="181"/>
        <v>961</v>
      </c>
      <c r="AA149" s="720" t="s">
        <v>366</v>
      </c>
      <c r="AB149" s="137">
        <v>120</v>
      </c>
      <c r="AC149" s="137">
        <v>110</v>
      </c>
      <c r="AD149" s="752">
        <f t="shared" si="192"/>
        <v>230</v>
      </c>
      <c r="AE149" s="137">
        <v>93</v>
      </c>
      <c r="AF149" s="137">
        <v>72</v>
      </c>
      <c r="AG149" s="752">
        <f t="shared" si="193"/>
        <v>165</v>
      </c>
      <c r="AH149" s="137">
        <v>0</v>
      </c>
      <c r="AI149" s="137">
        <v>3</v>
      </c>
      <c r="AJ149" s="752">
        <f t="shared" si="194"/>
        <v>3</v>
      </c>
      <c r="AK149" s="137">
        <v>2</v>
      </c>
      <c r="AL149" s="137">
        <v>1</v>
      </c>
      <c r="AM149" s="752">
        <f t="shared" si="195"/>
        <v>3</v>
      </c>
      <c r="AN149" s="752">
        <v>1</v>
      </c>
      <c r="AO149" s="752">
        <v>2</v>
      </c>
      <c r="AP149" s="752">
        <f t="shared" si="196"/>
        <v>3</v>
      </c>
      <c r="AQ149" s="600">
        <v>3</v>
      </c>
      <c r="AR149" s="600">
        <v>2</v>
      </c>
      <c r="AS149" s="736">
        <f t="shared" si="197"/>
        <v>5</v>
      </c>
      <c r="AT149" s="600"/>
      <c r="AU149" s="600"/>
      <c r="AV149" s="736">
        <f t="shared" si="198"/>
        <v>0</v>
      </c>
      <c r="AW149" s="736">
        <f t="shared" si="182"/>
        <v>219</v>
      </c>
      <c r="AX149" s="736">
        <f t="shared" si="183"/>
        <v>190</v>
      </c>
      <c r="AY149" s="736">
        <f t="shared" si="184"/>
        <v>409</v>
      </c>
    </row>
    <row r="150" spans="1:51" ht="15.75">
      <c r="A150" s="720" t="s">
        <v>367</v>
      </c>
      <c r="B150" s="600">
        <v>470</v>
      </c>
      <c r="C150" s="600">
        <v>214</v>
      </c>
      <c r="D150" s="752">
        <f t="shared" si="185"/>
        <v>684</v>
      </c>
      <c r="E150" s="600">
        <v>324</v>
      </c>
      <c r="F150" s="600">
        <v>218</v>
      </c>
      <c r="G150" s="752">
        <f t="shared" si="186"/>
        <v>542</v>
      </c>
      <c r="H150" s="600">
        <v>8</v>
      </c>
      <c r="I150" s="600">
        <v>7</v>
      </c>
      <c r="J150" s="752">
        <f t="shared" si="187"/>
        <v>15</v>
      </c>
      <c r="K150" s="600">
        <v>16</v>
      </c>
      <c r="L150" s="600">
        <v>7</v>
      </c>
      <c r="M150" s="752">
        <f t="shared" si="188"/>
        <v>23</v>
      </c>
      <c r="N150" s="752">
        <v>0</v>
      </c>
      <c r="O150" s="752">
        <v>0</v>
      </c>
      <c r="P150" s="752">
        <f t="shared" si="189"/>
        <v>0</v>
      </c>
      <c r="Q150" s="600">
        <v>0</v>
      </c>
      <c r="R150" s="600">
        <v>0</v>
      </c>
      <c r="S150" s="736">
        <f t="shared" si="190"/>
        <v>0</v>
      </c>
      <c r="T150" s="600"/>
      <c r="U150" s="600"/>
      <c r="V150" s="736">
        <f t="shared" si="191"/>
        <v>0</v>
      </c>
      <c r="W150" s="736">
        <f t="shared" si="179"/>
        <v>818</v>
      </c>
      <c r="X150" s="736">
        <f t="shared" si="180"/>
        <v>446</v>
      </c>
      <c r="Y150" s="736">
        <f t="shared" si="181"/>
        <v>1264</v>
      </c>
      <c r="AA150" s="720" t="s">
        <v>367</v>
      </c>
      <c r="AB150" s="137">
        <v>207</v>
      </c>
      <c r="AC150" s="137">
        <v>184</v>
      </c>
      <c r="AD150" s="752">
        <f t="shared" si="192"/>
        <v>391</v>
      </c>
      <c r="AE150" s="137">
        <v>201</v>
      </c>
      <c r="AF150" s="137">
        <v>116</v>
      </c>
      <c r="AG150" s="752">
        <f t="shared" si="193"/>
        <v>317</v>
      </c>
      <c r="AH150" s="137">
        <v>1</v>
      </c>
      <c r="AI150" s="137">
        <v>2</v>
      </c>
      <c r="AJ150" s="752">
        <f t="shared" si="194"/>
        <v>3</v>
      </c>
      <c r="AK150" s="137">
        <v>0</v>
      </c>
      <c r="AL150" s="137">
        <v>4</v>
      </c>
      <c r="AM150" s="752">
        <f t="shared" si="195"/>
        <v>4</v>
      </c>
      <c r="AN150" s="752">
        <v>2</v>
      </c>
      <c r="AO150" s="752">
        <v>0</v>
      </c>
      <c r="AP150" s="752">
        <f t="shared" si="196"/>
        <v>2</v>
      </c>
      <c r="AQ150" s="600">
        <v>5</v>
      </c>
      <c r="AR150" s="600">
        <v>2</v>
      </c>
      <c r="AS150" s="736">
        <f t="shared" si="197"/>
        <v>7</v>
      </c>
      <c r="AT150" s="600"/>
      <c r="AU150" s="600"/>
      <c r="AV150" s="736">
        <f t="shared" si="198"/>
        <v>0</v>
      </c>
      <c r="AW150" s="736">
        <f t="shared" si="182"/>
        <v>416</v>
      </c>
      <c r="AX150" s="736">
        <f t="shared" si="183"/>
        <v>308</v>
      </c>
      <c r="AY150" s="736">
        <f t="shared" si="184"/>
        <v>724</v>
      </c>
    </row>
    <row r="151" spans="1:51" ht="15.75">
      <c r="A151" s="720" t="s">
        <v>368</v>
      </c>
      <c r="B151" s="600">
        <v>371</v>
      </c>
      <c r="C151" s="600">
        <v>239</v>
      </c>
      <c r="D151" s="752">
        <f t="shared" si="185"/>
        <v>610</v>
      </c>
      <c r="E151" s="600">
        <v>231</v>
      </c>
      <c r="F151" s="600">
        <v>193</v>
      </c>
      <c r="G151" s="752">
        <f t="shared" si="186"/>
        <v>424</v>
      </c>
      <c r="H151" s="600">
        <v>3</v>
      </c>
      <c r="I151" s="600">
        <v>1</v>
      </c>
      <c r="J151" s="752">
        <f t="shared" si="187"/>
        <v>4</v>
      </c>
      <c r="K151" s="600">
        <v>12</v>
      </c>
      <c r="L151" s="600">
        <v>16</v>
      </c>
      <c r="M151" s="752">
        <f t="shared" si="188"/>
        <v>28</v>
      </c>
      <c r="N151" s="752">
        <v>1</v>
      </c>
      <c r="O151" s="752">
        <v>1</v>
      </c>
      <c r="P151" s="752">
        <f t="shared" si="189"/>
        <v>2</v>
      </c>
      <c r="Q151" s="600">
        <v>1</v>
      </c>
      <c r="R151" s="600">
        <v>0</v>
      </c>
      <c r="S151" s="736">
        <f t="shared" si="190"/>
        <v>1</v>
      </c>
      <c r="T151" s="600"/>
      <c r="U151" s="600"/>
      <c r="V151" s="736">
        <f t="shared" si="191"/>
        <v>0</v>
      </c>
      <c r="W151" s="736">
        <f t="shared" si="179"/>
        <v>619</v>
      </c>
      <c r="X151" s="736">
        <f t="shared" si="180"/>
        <v>450</v>
      </c>
      <c r="Y151" s="736">
        <f t="shared" si="181"/>
        <v>1069</v>
      </c>
      <c r="AA151" s="720" t="s">
        <v>368</v>
      </c>
      <c r="AB151" s="137">
        <v>204</v>
      </c>
      <c r="AC151" s="137">
        <v>142</v>
      </c>
      <c r="AD151" s="752">
        <f t="shared" si="192"/>
        <v>346</v>
      </c>
      <c r="AE151" s="137">
        <v>193</v>
      </c>
      <c r="AF151" s="137">
        <v>164</v>
      </c>
      <c r="AG151" s="752">
        <f t="shared" si="193"/>
        <v>357</v>
      </c>
      <c r="AH151" s="137">
        <v>4</v>
      </c>
      <c r="AI151" s="137">
        <v>3</v>
      </c>
      <c r="AJ151" s="752">
        <f t="shared" si="194"/>
        <v>7</v>
      </c>
      <c r="AK151" s="137">
        <v>4</v>
      </c>
      <c r="AL151" s="137">
        <v>2</v>
      </c>
      <c r="AM151" s="752">
        <f t="shared" si="195"/>
        <v>6</v>
      </c>
      <c r="AN151" s="752">
        <v>1</v>
      </c>
      <c r="AO151" s="752">
        <v>1</v>
      </c>
      <c r="AP151" s="752">
        <f t="shared" si="196"/>
        <v>2</v>
      </c>
      <c r="AQ151" s="600">
        <v>4</v>
      </c>
      <c r="AR151" s="600">
        <v>5</v>
      </c>
      <c r="AS151" s="736">
        <f t="shared" si="197"/>
        <v>9</v>
      </c>
      <c r="AT151" s="600"/>
      <c r="AU151" s="600"/>
      <c r="AV151" s="736">
        <f t="shared" si="198"/>
        <v>0</v>
      </c>
      <c r="AW151" s="736">
        <f t="shared" si="182"/>
        <v>410</v>
      </c>
      <c r="AX151" s="736">
        <f t="shared" si="183"/>
        <v>317</v>
      </c>
      <c r="AY151" s="736">
        <f t="shared" si="184"/>
        <v>727</v>
      </c>
    </row>
    <row r="152" spans="1:51" ht="15.75">
      <c r="A152" s="718" t="s">
        <v>472</v>
      </c>
      <c r="B152" s="600">
        <v>1536</v>
      </c>
      <c r="C152" s="600">
        <v>1461</v>
      </c>
      <c r="D152" s="752">
        <f t="shared" si="185"/>
        <v>2997</v>
      </c>
      <c r="E152" s="600">
        <v>1331</v>
      </c>
      <c r="F152" s="600">
        <v>1242</v>
      </c>
      <c r="G152" s="752">
        <f t="shared" si="186"/>
        <v>2573</v>
      </c>
      <c r="H152" s="600">
        <v>9</v>
      </c>
      <c r="I152" s="600">
        <v>9</v>
      </c>
      <c r="J152" s="752">
        <f t="shared" si="187"/>
        <v>18</v>
      </c>
      <c r="K152" s="600">
        <v>17</v>
      </c>
      <c r="L152" s="600">
        <v>19</v>
      </c>
      <c r="M152" s="752">
        <f t="shared" si="188"/>
        <v>36</v>
      </c>
      <c r="N152" s="752">
        <v>2</v>
      </c>
      <c r="O152" s="752">
        <v>1</v>
      </c>
      <c r="P152" s="752">
        <f t="shared" si="189"/>
        <v>3</v>
      </c>
      <c r="Q152" s="600">
        <v>2</v>
      </c>
      <c r="R152" s="600">
        <v>2</v>
      </c>
      <c r="S152" s="736">
        <f t="shared" si="190"/>
        <v>4</v>
      </c>
      <c r="T152" s="600"/>
      <c r="U152" s="600"/>
      <c r="V152" s="736">
        <f t="shared" si="191"/>
        <v>0</v>
      </c>
      <c r="W152" s="736">
        <f t="shared" si="179"/>
        <v>2897</v>
      </c>
      <c r="X152" s="736">
        <f t="shared" si="180"/>
        <v>2734</v>
      </c>
      <c r="Y152" s="736">
        <f t="shared" si="181"/>
        <v>5631</v>
      </c>
      <c r="AA152" s="718" t="s">
        <v>472</v>
      </c>
      <c r="AB152" s="137">
        <v>385</v>
      </c>
      <c r="AC152" s="137">
        <v>302</v>
      </c>
      <c r="AD152" s="752">
        <f t="shared" si="192"/>
        <v>687</v>
      </c>
      <c r="AE152" s="137">
        <v>298</v>
      </c>
      <c r="AF152" s="137">
        <v>247</v>
      </c>
      <c r="AG152" s="752">
        <f t="shared" si="193"/>
        <v>545</v>
      </c>
      <c r="AH152" s="137">
        <v>5</v>
      </c>
      <c r="AI152" s="137">
        <v>3</v>
      </c>
      <c r="AJ152" s="752">
        <f t="shared" si="194"/>
        <v>8</v>
      </c>
      <c r="AK152" s="137">
        <v>3</v>
      </c>
      <c r="AL152" s="137">
        <v>2</v>
      </c>
      <c r="AM152" s="752">
        <f t="shared" si="195"/>
        <v>5</v>
      </c>
      <c r="AN152" s="752">
        <v>2</v>
      </c>
      <c r="AO152" s="752">
        <v>1</v>
      </c>
      <c r="AP152" s="752">
        <f t="shared" si="196"/>
        <v>3</v>
      </c>
      <c r="AQ152" s="600">
        <v>3</v>
      </c>
      <c r="AR152" s="600">
        <v>2</v>
      </c>
      <c r="AS152" s="736">
        <f t="shared" si="197"/>
        <v>5</v>
      </c>
      <c r="AT152" s="600"/>
      <c r="AU152" s="600"/>
      <c r="AV152" s="736">
        <f t="shared" si="198"/>
        <v>0</v>
      </c>
      <c r="AW152" s="736">
        <f t="shared" si="182"/>
        <v>696</v>
      </c>
      <c r="AX152" s="736">
        <f t="shared" si="183"/>
        <v>557</v>
      </c>
      <c r="AY152" s="736">
        <f t="shared" si="184"/>
        <v>1253</v>
      </c>
    </row>
    <row r="153" spans="1:51" ht="15.75">
      <c r="A153" s="718" t="s">
        <v>614</v>
      </c>
      <c r="B153" s="752">
        <v>46</v>
      </c>
      <c r="C153" s="752">
        <v>26</v>
      </c>
      <c r="D153" s="752">
        <f t="shared" si="185"/>
        <v>72</v>
      </c>
      <c r="E153" s="752">
        <v>34</v>
      </c>
      <c r="F153" s="752">
        <v>17</v>
      </c>
      <c r="G153" s="752">
        <f t="shared" si="186"/>
        <v>51</v>
      </c>
      <c r="H153" s="752">
        <v>1</v>
      </c>
      <c r="I153" s="752">
        <v>4</v>
      </c>
      <c r="J153" s="752">
        <f t="shared" si="187"/>
        <v>5</v>
      </c>
      <c r="K153" s="752">
        <v>6</v>
      </c>
      <c r="L153" s="752">
        <v>1</v>
      </c>
      <c r="M153" s="752">
        <f t="shared" si="188"/>
        <v>7</v>
      </c>
      <c r="N153" s="752">
        <v>0</v>
      </c>
      <c r="O153" s="752">
        <v>1</v>
      </c>
      <c r="P153" s="752">
        <f t="shared" si="189"/>
        <v>1</v>
      </c>
      <c r="Q153" s="752">
        <v>1</v>
      </c>
      <c r="R153" s="752">
        <v>3</v>
      </c>
      <c r="S153" s="736">
        <f t="shared" si="190"/>
        <v>4</v>
      </c>
      <c r="T153" s="752"/>
      <c r="U153" s="752"/>
      <c r="V153" s="736">
        <f t="shared" si="191"/>
        <v>0</v>
      </c>
      <c r="W153" s="736">
        <f t="shared" si="179"/>
        <v>88</v>
      </c>
      <c r="X153" s="736">
        <f t="shared" si="180"/>
        <v>52</v>
      </c>
      <c r="Y153" s="736">
        <f t="shared" si="181"/>
        <v>140</v>
      </c>
      <c r="AA153" s="718" t="s">
        <v>614</v>
      </c>
      <c r="AB153" s="137">
        <v>38</v>
      </c>
      <c r="AC153" s="137">
        <v>23</v>
      </c>
      <c r="AD153" s="752">
        <f t="shared" si="192"/>
        <v>61</v>
      </c>
      <c r="AE153" s="137">
        <v>13</v>
      </c>
      <c r="AF153" s="137">
        <v>3</v>
      </c>
      <c r="AG153" s="752">
        <f t="shared" si="193"/>
        <v>16</v>
      </c>
      <c r="AH153" s="137">
        <v>3</v>
      </c>
      <c r="AI153" s="137">
        <v>2</v>
      </c>
      <c r="AJ153" s="752">
        <f t="shared" si="194"/>
        <v>5</v>
      </c>
      <c r="AK153" s="137">
        <v>1</v>
      </c>
      <c r="AL153" s="137">
        <v>2</v>
      </c>
      <c r="AM153" s="752">
        <f t="shared" si="195"/>
        <v>3</v>
      </c>
      <c r="AN153" s="752">
        <v>0</v>
      </c>
      <c r="AO153" s="752">
        <v>0</v>
      </c>
      <c r="AP153" s="752">
        <f t="shared" si="196"/>
        <v>0</v>
      </c>
      <c r="AQ153" s="752">
        <v>2</v>
      </c>
      <c r="AR153" s="752">
        <v>1</v>
      </c>
      <c r="AS153" s="736">
        <f t="shared" si="197"/>
        <v>3</v>
      </c>
      <c r="AT153" s="752"/>
      <c r="AU153" s="752"/>
      <c r="AV153" s="736">
        <f t="shared" si="198"/>
        <v>0</v>
      </c>
      <c r="AW153" s="736">
        <f t="shared" si="182"/>
        <v>57</v>
      </c>
      <c r="AX153" s="736">
        <f t="shared" si="183"/>
        <v>31</v>
      </c>
      <c r="AY153" s="736">
        <f t="shared" si="184"/>
        <v>88</v>
      </c>
    </row>
    <row r="154" spans="1:51" ht="15.75">
      <c r="A154" s="721" t="s">
        <v>6</v>
      </c>
      <c r="B154" s="722">
        <f t="shared" ref="B154:Y154" si="199">SUM(B143:B153)</f>
        <v>3252</v>
      </c>
      <c r="C154" s="722">
        <f t="shared" si="199"/>
        <v>2278</v>
      </c>
      <c r="D154" s="722">
        <f t="shared" si="199"/>
        <v>5530</v>
      </c>
      <c r="E154" s="722">
        <f t="shared" si="199"/>
        <v>2351</v>
      </c>
      <c r="F154" s="722">
        <f t="shared" si="199"/>
        <v>1860</v>
      </c>
      <c r="G154" s="722">
        <f t="shared" si="199"/>
        <v>4211</v>
      </c>
      <c r="H154" s="722">
        <f t="shared" si="199"/>
        <v>40</v>
      </c>
      <c r="I154" s="722">
        <f t="shared" si="199"/>
        <v>37</v>
      </c>
      <c r="J154" s="722">
        <f t="shared" si="199"/>
        <v>77</v>
      </c>
      <c r="K154" s="722">
        <f t="shared" si="199"/>
        <v>78</v>
      </c>
      <c r="L154" s="722">
        <f t="shared" si="199"/>
        <v>57</v>
      </c>
      <c r="M154" s="722">
        <f t="shared" si="199"/>
        <v>135</v>
      </c>
      <c r="N154" s="722">
        <f t="shared" si="199"/>
        <v>3</v>
      </c>
      <c r="O154" s="722">
        <f t="shared" si="199"/>
        <v>3</v>
      </c>
      <c r="P154" s="722">
        <f t="shared" si="199"/>
        <v>6</v>
      </c>
      <c r="Q154" s="722">
        <f t="shared" si="199"/>
        <v>4</v>
      </c>
      <c r="R154" s="722">
        <f t="shared" si="199"/>
        <v>5</v>
      </c>
      <c r="S154" s="722">
        <f t="shared" si="199"/>
        <v>9</v>
      </c>
      <c r="T154" s="722">
        <f t="shared" si="199"/>
        <v>0</v>
      </c>
      <c r="U154" s="722">
        <f t="shared" si="199"/>
        <v>0</v>
      </c>
      <c r="V154" s="722">
        <f t="shared" si="199"/>
        <v>0</v>
      </c>
      <c r="W154" s="722">
        <f t="shared" si="199"/>
        <v>5728</v>
      </c>
      <c r="X154" s="722">
        <f t="shared" si="199"/>
        <v>4240</v>
      </c>
      <c r="Y154" s="722">
        <f t="shared" si="199"/>
        <v>9968</v>
      </c>
      <c r="AA154" s="721" t="s">
        <v>6</v>
      </c>
      <c r="AB154" s="722">
        <f>SUM(AB143:AB153)</f>
        <v>1167</v>
      </c>
      <c r="AC154" s="722">
        <f t="shared" ref="AC154:AY154" si="200">SUM(AC143:AC153)</f>
        <v>902</v>
      </c>
      <c r="AD154" s="722">
        <f t="shared" si="200"/>
        <v>2069</v>
      </c>
      <c r="AE154" s="722">
        <f t="shared" si="200"/>
        <v>900</v>
      </c>
      <c r="AF154" s="722">
        <f t="shared" si="200"/>
        <v>641</v>
      </c>
      <c r="AG154" s="722">
        <f t="shared" si="200"/>
        <v>1541</v>
      </c>
      <c r="AH154" s="722">
        <f t="shared" si="200"/>
        <v>24</v>
      </c>
      <c r="AI154" s="722">
        <f t="shared" si="200"/>
        <v>19</v>
      </c>
      <c r="AJ154" s="722">
        <f t="shared" si="200"/>
        <v>43</v>
      </c>
      <c r="AK154" s="722">
        <f t="shared" si="200"/>
        <v>22</v>
      </c>
      <c r="AL154" s="722">
        <f t="shared" si="200"/>
        <v>19</v>
      </c>
      <c r="AM154" s="722">
        <f t="shared" si="200"/>
        <v>41</v>
      </c>
      <c r="AN154" s="722">
        <f t="shared" si="200"/>
        <v>7</v>
      </c>
      <c r="AO154" s="722">
        <f t="shared" si="200"/>
        <v>5</v>
      </c>
      <c r="AP154" s="722">
        <f t="shared" si="200"/>
        <v>12</v>
      </c>
      <c r="AQ154" s="722">
        <f t="shared" si="200"/>
        <v>20</v>
      </c>
      <c r="AR154" s="722">
        <f t="shared" si="200"/>
        <v>12</v>
      </c>
      <c r="AS154" s="722">
        <f t="shared" si="200"/>
        <v>32</v>
      </c>
      <c r="AT154" s="722">
        <f t="shared" si="200"/>
        <v>0</v>
      </c>
      <c r="AU154" s="722">
        <f t="shared" si="200"/>
        <v>0</v>
      </c>
      <c r="AV154" s="722">
        <f t="shared" si="200"/>
        <v>0</v>
      </c>
      <c r="AW154" s="722">
        <f t="shared" si="200"/>
        <v>2140</v>
      </c>
      <c r="AX154" s="722">
        <f t="shared" si="200"/>
        <v>1598</v>
      </c>
      <c r="AY154" s="722">
        <f t="shared" si="200"/>
        <v>3738</v>
      </c>
    </row>
    <row r="156" spans="1:51" ht="15.75">
      <c r="A156" s="776"/>
      <c r="B156" s="776"/>
      <c r="C156" s="776"/>
      <c r="D156" s="776"/>
      <c r="E156" s="776"/>
      <c r="F156" s="776"/>
      <c r="G156" s="776"/>
      <c r="H156" s="776"/>
      <c r="I156" s="776"/>
      <c r="J156" s="776"/>
      <c r="K156" s="776"/>
      <c r="L156" s="776"/>
      <c r="M156" s="776"/>
      <c r="N156" s="776"/>
      <c r="O156" s="776"/>
      <c r="P156" s="776"/>
      <c r="Q156" s="776"/>
      <c r="R156" s="776"/>
      <c r="S156" s="776"/>
      <c r="T156" s="776"/>
      <c r="U156" s="776"/>
      <c r="V156" s="776"/>
      <c r="W156" s="776"/>
      <c r="X156" s="776" t="s">
        <v>51</v>
      </c>
      <c r="Y156" s="776"/>
      <c r="AA156" s="776"/>
      <c r="AB156" s="776"/>
      <c r="AC156" s="776"/>
      <c r="AD156" s="776"/>
      <c r="AE156" s="776"/>
      <c r="AF156" s="776"/>
      <c r="AG156" s="776"/>
      <c r="AH156" s="776"/>
      <c r="AI156" s="776"/>
      <c r="AJ156" s="776"/>
      <c r="AK156" s="776"/>
      <c r="AL156" s="776"/>
      <c r="AM156" s="776"/>
      <c r="AN156" s="776"/>
      <c r="AO156" s="776"/>
      <c r="AP156" s="776"/>
      <c r="AQ156" s="776"/>
      <c r="AR156" s="776"/>
      <c r="AS156" s="776"/>
      <c r="AT156" s="776"/>
      <c r="AU156" s="776"/>
      <c r="AV156" s="776"/>
      <c r="AW156" s="776"/>
      <c r="AX156" s="776" t="s">
        <v>51</v>
      </c>
      <c r="AY156" s="776"/>
    </row>
    <row r="157" spans="1:51" ht="15" customHeight="1">
      <c r="A157" s="1564" t="s">
        <v>361</v>
      </c>
      <c r="B157" s="1568" t="s">
        <v>3</v>
      </c>
      <c r="C157" s="1568"/>
      <c r="D157" s="1568"/>
      <c r="E157" s="1568" t="s">
        <v>4</v>
      </c>
      <c r="F157" s="1568"/>
      <c r="G157" s="1568"/>
      <c r="H157" s="1568" t="s">
        <v>5</v>
      </c>
      <c r="I157" s="1568"/>
      <c r="J157" s="1568"/>
      <c r="K157" s="1568" t="s">
        <v>379</v>
      </c>
      <c r="L157" s="1568"/>
      <c r="M157" s="1568"/>
      <c r="N157" s="1568" t="s">
        <v>870</v>
      </c>
      <c r="O157" s="1568"/>
      <c r="P157" s="1568"/>
      <c r="Q157" s="1568" t="s">
        <v>871</v>
      </c>
      <c r="R157" s="1568"/>
      <c r="S157" s="1568"/>
      <c r="T157" s="1568" t="s">
        <v>351</v>
      </c>
      <c r="U157" s="1568"/>
      <c r="V157" s="1568"/>
      <c r="W157" s="1564" t="s">
        <v>6</v>
      </c>
      <c r="X157" s="1564"/>
      <c r="Y157" s="1564"/>
      <c r="AA157" s="1564" t="s">
        <v>361</v>
      </c>
      <c r="AB157" s="1568" t="s">
        <v>3</v>
      </c>
      <c r="AC157" s="1568"/>
      <c r="AD157" s="1568"/>
      <c r="AE157" s="1568" t="s">
        <v>4</v>
      </c>
      <c r="AF157" s="1568"/>
      <c r="AG157" s="1568"/>
      <c r="AH157" s="1568" t="s">
        <v>5</v>
      </c>
      <c r="AI157" s="1568"/>
      <c r="AJ157" s="1568"/>
      <c r="AK157" s="1568" t="s">
        <v>379</v>
      </c>
      <c r="AL157" s="1568"/>
      <c r="AM157" s="1568"/>
      <c r="AN157" s="1568" t="s">
        <v>870</v>
      </c>
      <c r="AO157" s="1568"/>
      <c r="AP157" s="1568"/>
      <c r="AQ157" s="1568" t="s">
        <v>871</v>
      </c>
      <c r="AR157" s="1568"/>
      <c r="AS157" s="1568"/>
      <c r="AT157" s="1568" t="s">
        <v>351</v>
      </c>
      <c r="AU157" s="1568"/>
      <c r="AV157" s="1568"/>
      <c r="AW157" s="1564" t="s">
        <v>6</v>
      </c>
      <c r="AX157" s="1564"/>
      <c r="AY157" s="1564"/>
    </row>
    <row r="158" spans="1:51">
      <c r="A158" s="1564"/>
      <c r="B158" s="243" t="s">
        <v>240</v>
      </c>
      <c r="C158" s="243" t="s">
        <v>241</v>
      </c>
      <c r="D158" s="243" t="s">
        <v>234</v>
      </c>
      <c r="E158" s="243" t="s">
        <v>240</v>
      </c>
      <c r="F158" s="243" t="s">
        <v>241</v>
      </c>
      <c r="G158" s="243" t="s">
        <v>234</v>
      </c>
      <c r="H158" s="243" t="s">
        <v>240</v>
      </c>
      <c r="I158" s="243" t="s">
        <v>241</v>
      </c>
      <c r="J158" s="243" t="s">
        <v>234</v>
      </c>
      <c r="K158" s="243" t="s">
        <v>240</v>
      </c>
      <c r="L158" s="243" t="s">
        <v>241</v>
      </c>
      <c r="M158" s="243" t="s">
        <v>234</v>
      </c>
      <c r="N158" s="243" t="s">
        <v>240</v>
      </c>
      <c r="O158" s="243" t="s">
        <v>241</v>
      </c>
      <c r="P158" s="243" t="s">
        <v>234</v>
      </c>
      <c r="Q158" s="243" t="s">
        <v>240</v>
      </c>
      <c r="R158" s="243" t="s">
        <v>241</v>
      </c>
      <c r="S158" s="243" t="s">
        <v>234</v>
      </c>
      <c r="T158" s="243" t="s">
        <v>240</v>
      </c>
      <c r="U158" s="243" t="s">
        <v>241</v>
      </c>
      <c r="V158" s="243" t="s">
        <v>234</v>
      </c>
      <c r="W158" s="243" t="s">
        <v>240</v>
      </c>
      <c r="X158" s="243" t="s">
        <v>241</v>
      </c>
      <c r="Y158" s="243" t="s">
        <v>234</v>
      </c>
      <c r="AA158" s="1564"/>
      <c r="AB158" s="243" t="s">
        <v>240</v>
      </c>
      <c r="AC158" s="243" t="s">
        <v>241</v>
      </c>
      <c r="AD158" s="243" t="s">
        <v>234</v>
      </c>
      <c r="AE158" s="243" t="s">
        <v>240</v>
      </c>
      <c r="AF158" s="243" t="s">
        <v>241</v>
      </c>
      <c r="AG158" s="243" t="s">
        <v>234</v>
      </c>
      <c r="AH158" s="243" t="s">
        <v>240</v>
      </c>
      <c r="AI158" s="243" t="s">
        <v>241</v>
      </c>
      <c r="AJ158" s="243" t="s">
        <v>234</v>
      </c>
      <c r="AK158" s="243" t="s">
        <v>240</v>
      </c>
      <c r="AL158" s="243" t="s">
        <v>241</v>
      </c>
      <c r="AM158" s="243" t="s">
        <v>234</v>
      </c>
      <c r="AN158" s="243" t="s">
        <v>240</v>
      </c>
      <c r="AO158" s="243" t="s">
        <v>241</v>
      </c>
      <c r="AP158" s="243" t="s">
        <v>234</v>
      </c>
      <c r="AQ158" s="243" t="s">
        <v>240</v>
      </c>
      <c r="AR158" s="243" t="s">
        <v>241</v>
      </c>
      <c r="AS158" s="243" t="s">
        <v>234</v>
      </c>
      <c r="AT158" s="243" t="s">
        <v>240</v>
      </c>
      <c r="AU158" s="243" t="s">
        <v>241</v>
      </c>
      <c r="AV158" s="243" t="s">
        <v>234</v>
      </c>
      <c r="AW158" s="243" t="s">
        <v>240</v>
      </c>
      <c r="AX158" s="243" t="s">
        <v>241</v>
      </c>
      <c r="AY158" s="243" t="s">
        <v>234</v>
      </c>
    </row>
    <row r="159" spans="1:51">
      <c r="A159" s="735">
        <v>1</v>
      </c>
      <c r="B159" s="243">
        <v>2</v>
      </c>
      <c r="C159" s="243">
        <v>3</v>
      </c>
      <c r="D159" s="243">
        <v>4</v>
      </c>
      <c r="E159" s="243">
        <v>5</v>
      </c>
      <c r="F159" s="243">
        <v>6</v>
      </c>
      <c r="G159" s="243">
        <v>7</v>
      </c>
      <c r="H159" s="243">
        <v>8</v>
      </c>
      <c r="I159" s="243">
        <v>9</v>
      </c>
      <c r="J159" s="243">
        <v>10</v>
      </c>
      <c r="K159" s="243">
        <v>11</v>
      </c>
      <c r="L159" s="243">
        <v>12</v>
      </c>
      <c r="M159" s="243">
        <v>13</v>
      </c>
      <c r="N159" s="243">
        <v>14</v>
      </c>
      <c r="O159" s="243">
        <v>15</v>
      </c>
      <c r="P159" s="243">
        <v>16</v>
      </c>
      <c r="Q159" s="243">
        <v>17</v>
      </c>
      <c r="R159" s="243">
        <v>18</v>
      </c>
      <c r="S159" s="243">
        <v>19</v>
      </c>
      <c r="T159" s="243">
        <v>20</v>
      </c>
      <c r="U159" s="243">
        <v>21</v>
      </c>
      <c r="V159" s="243">
        <v>22</v>
      </c>
      <c r="W159" s="243">
        <v>23</v>
      </c>
      <c r="X159" s="243">
        <v>24</v>
      </c>
      <c r="Y159" s="243">
        <v>25</v>
      </c>
      <c r="AA159" s="735">
        <v>1</v>
      </c>
      <c r="AB159" s="243">
        <v>2</v>
      </c>
      <c r="AC159" s="243">
        <v>3</v>
      </c>
      <c r="AD159" s="243">
        <v>4</v>
      </c>
      <c r="AE159" s="243">
        <v>5</v>
      </c>
      <c r="AF159" s="243">
        <v>6</v>
      </c>
      <c r="AG159" s="243">
        <v>7</v>
      </c>
      <c r="AH159" s="243">
        <v>8</v>
      </c>
      <c r="AI159" s="243">
        <v>9</v>
      </c>
      <c r="AJ159" s="243">
        <v>10</v>
      </c>
      <c r="AK159" s="243">
        <v>11</v>
      </c>
      <c r="AL159" s="243">
        <v>12</v>
      </c>
      <c r="AM159" s="243">
        <v>13</v>
      </c>
      <c r="AN159" s="243">
        <v>14</v>
      </c>
      <c r="AO159" s="243">
        <v>15</v>
      </c>
      <c r="AP159" s="243">
        <v>16</v>
      </c>
      <c r="AQ159" s="243">
        <v>17</v>
      </c>
      <c r="AR159" s="243">
        <v>18</v>
      </c>
      <c r="AS159" s="243">
        <v>19</v>
      </c>
      <c r="AT159" s="243">
        <v>20</v>
      </c>
      <c r="AU159" s="243">
        <v>21</v>
      </c>
      <c r="AV159" s="243">
        <v>22</v>
      </c>
      <c r="AW159" s="243">
        <v>23</v>
      </c>
      <c r="AX159" s="243">
        <v>24</v>
      </c>
      <c r="AY159" s="243">
        <v>25</v>
      </c>
    </row>
    <row r="160" spans="1:51" ht="15.75">
      <c r="A160" s="718" t="s">
        <v>470</v>
      </c>
      <c r="B160" s="600">
        <v>2</v>
      </c>
      <c r="C160" s="600">
        <v>3</v>
      </c>
      <c r="D160" s="736">
        <f>B160+C160</f>
        <v>5</v>
      </c>
      <c r="E160" s="600">
        <v>1</v>
      </c>
      <c r="F160" s="600">
        <v>2</v>
      </c>
      <c r="G160" s="736">
        <f>E160+F160</f>
        <v>3</v>
      </c>
      <c r="H160" s="600">
        <v>0</v>
      </c>
      <c r="I160" s="600">
        <v>0</v>
      </c>
      <c r="J160" s="736">
        <f>H160+I160</f>
        <v>0</v>
      </c>
      <c r="K160" s="600">
        <v>1</v>
      </c>
      <c r="L160" s="600">
        <v>0</v>
      </c>
      <c r="M160" s="752">
        <f>SUM(K160:L160)</f>
        <v>1</v>
      </c>
      <c r="N160" s="752">
        <v>0</v>
      </c>
      <c r="O160" s="752">
        <v>0</v>
      </c>
      <c r="P160" s="736">
        <f>N160+O160</f>
        <v>0</v>
      </c>
      <c r="Q160" s="600">
        <v>0</v>
      </c>
      <c r="R160" s="600">
        <v>0</v>
      </c>
      <c r="S160" s="736">
        <f>Q160+R160</f>
        <v>0</v>
      </c>
      <c r="T160" s="600"/>
      <c r="U160" s="600"/>
      <c r="V160" s="736">
        <f>T160+U160</f>
        <v>0</v>
      </c>
      <c r="W160" s="736">
        <f t="shared" ref="W160:W170" si="201">B160+E160+N160+K160+H160+Q160+T160</f>
        <v>4</v>
      </c>
      <c r="X160" s="736">
        <f t="shared" ref="X160:X170" si="202">C160+F160+O160+L160+I160+R160+U160</f>
        <v>5</v>
      </c>
      <c r="Y160" s="736">
        <f t="shared" ref="Y160:Y170" si="203">D160+G160+P160+M160+J160+S160+V160</f>
        <v>9</v>
      </c>
      <c r="AA160" s="718" t="s">
        <v>470</v>
      </c>
      <c r="AB160" s="600">
        <v>74</v>
      </c>
      <c r="AC160" s="600">
        <v>55</v>
      </c>
      <c r="AD160" s="752">
        <f>SUM(AB160:AC160)</f>
        <v>129</v>
      </c>
      <c r="AE160" s="600">
        <v>85</v>
      </c>
      <c r="AF160" s="600">
        <v>56</v>
      </c>
      <c r="AG160" s="752">
        <f>SUM(AE160:AF160)</f>
        <v>141</v>
      </c>
      <c r="AH160" s="600">
        <v>1</v>
      </c>
      <c r="AI160" s="600">
        <v>1</v>
      </c>
      <c r="AJ160" s="752">
        <f>SUM(AH160:AI160)</f>
        <v>2</v>
      </c>
      <c r="AK160" s="600">
        <v>2</v>
      </c>
      <c r="AL160" s="600">
        <v>1</v>
      </c>
      <c r="AM160" s="752">
        <f>SUM(AK160:AL160)</f>
        <v>3</v>
      </c>
      <c r="AN160" s="752">
        <v>0</v>
      </c>
      <c r="AO160" s="752">
        <v>0</v>
      </c>
      <c r="AP160" s="736">
        <f>AN160+AO160</f>
        <v>0</v>
      </c>
      <c r="AQ160" s="600">
        <v>0</v>
      </c>
      <c r="AR160" s="600">
        <v>1</v>
      </c>
      <c r="AS160" s="736">
        <f>AQ160+AR160</f>
        <v>1</v>
      </c>
      <c r="AT160" s="600"/>
      <c r="AU160" s="600"/>
      <c r="AV160" s="736">
        <f>AT160+AU160</f>
        <v>0</v>
      </c>
      <c r="AW160" s="736">
        <f t="shared" ref="AW160:AW170" si="204">AB160+AE160+AH160+AK160+AT160+AN160+AQ160</f>
        <v>162</v>
      </c>
      <c r="AX160" s="736">
        <f t="shared" ref="AX160:AX170" si="205">AC160+AF160+AI160+AL160+AU160+AO160+AR160</f>
        <v>114</v>
      </c>
      <c r="AY160" s="736">
        <f t="shared" ref="AY160:AY170" si="206">AD160+AG160+AJ160+AM160+AV160+AP160+AS160</f>
        <v>276</v>
      </c>
    </row>
    <row r="161" spans="1:51" ht="15.75">
      <c r="A161" s="719" t="s">
        <v>471</v>
      </c>
      <c r="B161" s="600">
        <v>0</v>
      </c>
      <c r="C161" s="600">
        <v>1</v>
      </c>
      <c r="D161" s="736">
        <f t="shared" ref="D161:D170" si="207">B161+C161</f>
        <v>1</v>
      </c>
      <c r="E161" s="600">
        <v>0</v>
      </c>
      <c r="F161" s="600">
        <v>0</v>
      </c>
      <c r="G161" s="736">
        <f t="shared" ref="G161:G170" si="208">E161+F161</f>
        <v>0</v>
      </c>
      <c r="H161" s="600">
        <v>0</v>
      </c>
      <c r="I161" s="600">
        <v>0</v>
      </c>
      <c r="J161" s="736">
        <f t="shared" ref="J161:J170" si="209">H161+I161</f>
        <v>0</v>
      </c>
      <c r="K161" s="600">
        <v>0</v>
      </c>
      <c r="L161" s="600">
        <v>0</v>
      </c>
      <c r="M161" s="752">
        <f t="shared" ref="M161:M170" si="210">SUM(K161:L161)</f>
        <v>0</v>
      </c>
      <c r="N161" s="752">
        <v>0</v>
      </c>
      <c r="O161" s="752">
        <v>0</v>
      </c>
      <c r="P161" s="736">
        <f t="shared" ref="P161:P170" si="211">N161+O161</f>
        <v>0</v>
      </c>
      <c r="Q161" s="600">
        <v>0</v>
      </c>
      <c r="R161" s="600">
        <v>0</v>
      </c>
      <c r="S161" s="736">
        <f t="shared" ref="S161:S170" si="212">Q161+R161</f>
        <v>0</v>
      </c>
      <c r="T161" s="600"/>
      <c r="U161" s="600"/>
      <c r="V161" s="736">
        <f t="shared" ref="V161:V170" si="213">T161+U161</f>
        <v>0</v>
      </c>
      <c r="W161" s="736">
        <f t="shared" si="201"/>
        <v>0</v>
      </c>
      <c r="X161" s="736">
        <f t="shared" si="202"/>
        <v>1</v>
      </c>
      <c r="Y161" s="736">
        <f t="shared" si="203"/>
        <v>1</v>
      </c>
      <c r="AA161" s="719" t="s">
        <v>471</v>
      </c>
      <c r="AB161" s="600">
        <v>4</v>
      </c>
      <c r="AC161" s="600">
        <v>0</v>
      </c>
      <c r="AD161" s="752">
        <f t="shared" ref="AD161:AD170" si="214">SUM(AB161:AC161)</f>
        <v>4</v>
      </c>
      <c r="AE161" s="600">
        <v>0</v>
      </c>
      <c r="AF161" s="600">
        <v>0</v>
      </c>
      <c r="AG161" s="752">
        <f t="shared" ref="AG161:AG170" si="215">SUM(AE161:AF161)</f>
        <v>0</v>
      </c>
      <c r="AH161" s="600">
        <v>0</v>
      </c>
      <c r="AI161" s="600">
        <v>0</v>
      </c>
      <c r="AJ161" s="752">
        <f t="shared" ref="AJ161:AJ170" si="216">SUM(AH161:AI161)</f>
        <v>0</v>
      </c>
      <c r="AK161" s="600">
        <v>0</v>
      </c>
      <c r="AL161" s="600">
        <v>0</v>
      </c>
      <c r="AM161" s="752">
        <f t="shared" ref="AM161:AM170" si="217">SUM(AK161:AL161)</f>
        <v>0</v>
      </c>
      <c r="AN161" s="752">
        <v>0</v>
      </c>
      <c r="AO161" s="752">
        <v>0</v>
      </c>
      <c r="AP161" s="736">
        <f t="shared" ref="AP161:AP170" si="218">AN161+AO161</f>
        <v>0</v>
      </c>
      <c r="AQ161" s="600">
        <v>0</v>
      </c>
      <c r="AR161" s="600">
        <v>0</v>
      </c>
      <c r="AS161" s="736">
        <f t="shared" ref="AS161:AS170" si="219">AQ161+AR161</f>
        <v>0</v>
      </c>
      <c r="AT161" s="600"/>
      <c r="AU161" s="600"/>
      <c r="AV161" s="736">
        <f t="shared" ref="AV161:AV170" si="220">AT161+AU161</f>
        <v>0</v>
      </c>
      <c r="AW161" s="736">
        <f t="shared" si="204"/>
        <v>4</v>
      </c>
      <c r="AX161" s="736">
        <f t="shared" si="205"/>
        <v>0</v>
      </c>
      <c r="AY161" s="736">
        <f t="shared" si="206"/>
        <v>4</v>
      </c>
    </row>
    <row r="162" spans="1:51" ht="15.75">
      <c r="A162" s="720" t="s">
        <v>362</v>
      </c>
      <c r="B162" s="600">
        <v>0</v>
      </c>
      <c r="C162" s="600">
        <v>19</v>
      </c>
      <c r="D162" s="736">
        <f t="shared" si="207"/>
        <v>19</v>
      </c>
      <c r="E162" s="600">
        <v>0</v>
      </c>
      <c r="F162" s="600">
        <v>4</v>
      </c>
      <c r="G162" s="736">
        <f t="shared" si="208"/>
        <v>4</v>
      </c>
      <c r="H162" s="600">
        <v>0</v>
      </c>
      <c r="I162" s="600">
        <v>0</v>
      </c>
      <c r="J162" s="736">
        <f t="shared" si="209"/>
        <v>0</v>
      </c>
      <c r="K162" s="600">
        <v>0</v>
      </c>
      <c r="L162" s="600">
        <v>0</v>
      </c>
      <c r="M162" s="752">
        <f t="shared" si="210"/>
        <v>0</v>
      </c>
      <c r="N162" s="752">
        <v>0</v>
      </c>
      <c r="O162" s="752">
        <v>0</v>
      </c>
      <c r="P162" s="736">
        <f t="shared" si="211"/>
        <v>0</v>
      </c>
      <c r="Q162" s="600">
        <v>0</v>
      </c>
      <c r="R162" s="600">
        <v>0</v>
      </c>
      <c r="S162" s="736">
        <f t="shared" si="212"/>
        <v>0</v>
      </c>
      <c r="T162" s="600"/>
      <c r="U162" s="600"/>
      <c r="V162" s="736">
        <f t="shared" si="213"/>
        <v>0</v>
      </c>
      <c r="W162" s="736">
        <f t="shared" si="201"/>
        <v>0</v>
      </c>
      <c r="X162" s="736">
        <f t="shared" si="202"/>
        <v>23</v>
      </c>
      <c r="Y162" s="736">
        <f t="shared" si="203"/>
        <v>23</v>
      </c>
      <c r="AA162" s="720" t="s">
        <v>362</v>
      </c>
      <c r="AB162" s="600">
        <v>24</v>
      </c>
      <c r="AC162" s="600">
        <v>21</v>
      </c>
      <c r="AD162" s="752">
        <f t="shared" si="214"/>
        <v>45</v>
      </c>
      <c r="AE162" s="600">
        <v>0</v>
      </c>
      <c r="AF162" s="600">
        <v>0</v>
      </c>
      <c r="AG162" s="752">
        <f t="shared" si="215"/>
        <v>0</v>
      </c>
      <c r="AH162" s="600">
        <v>0</v>
      </c>
      <c r="AI162" s="600">
        <v>0</v>
      </c>
      <c r="AJ162" s="752">
        <f t="shared" si="216"/>
        <v>0</v>
      </c>
      <c r="AK162" s="600">
        <v>0</v>
      </c>
      <c r="AL162" s="600">
        <v>0</v>
      </c>
      <c r="AM162" s="752">
        <f t="shared" si="217"/>
        <v>0</v>
      </c>
      <c r="AN162" s="752">
        <v>0</v>
      </c>
      <c r="AO162" s="752">
        <v>0</v>
      </c>
      <c r="AP162" s="736">
        <f t="shared" si="218"/>
        <v>0</v>
      </c>
      <c r="AQ162" s="600">
        <v>0</v>
      </c>
      <c r="AR162" s="600">
        <v>0</v>
      </c>
      <c r="AS162" s="736">
        <f t="shared" si="219"/>
        <v>0</v>
      </c>
      <c r="AT162" s="600"/>
      <c r="AU162" s="600"/>
      <c r="AV162" s="736">
        <f t="shared" si="220"/>
        <v>0</v>
      </c>
      <c r="AW162" s="736">
        <f t="shared" si="204"/>
        <v>24</v>
      </c>
      <c r="AX162" s="736">
        <f t="shared" si="205"/>
        <v>21</v>
      </c>
      <c r="AY162" s="736">
        <f t="shared" si="206"/>
        <v>45</v>
      </c>
    </row>
    <row r="163" spans="1:51" ht="15.75">
      <c r="A163" s="720" t="s">
        <v>363</v>
      </c>
      <c r="B163" s="600">
        <v>2</v>
      </c>
      <c r="C163" s="600">
        <v>3</v>
      </c>
      <c r="D163" s="736">
        <f t="shared" si="207"/>
        <v>5</v>
      </c>
      <c r="E163" s="600">
        <v>0</v>
      </c>
      <c r="F163" s="600">
        <v>0</v>
      </c>
      <c r="G163" s="736">
        <f t="shared" si="208"/>
        <v>0</v>
      </c>
      <c r="H163" s="600">
        <v>0</v>
      </c>
      <c r="I163" s="600">
        <v>0</v>
      </c>
      <c r="J163" s="736">
        <f t="shared" si="209"/>
        <v>0</v>
      </c>
      <c r="K163" s="600">
        <v>0</v>
      </c>
      <c r="L163" s="600">
        <v>0</v>
      </c>
      <c r="M163" s="752">
        <f t="shared" si="210"/>
        <v>0</v>
      </c>
      <c r="N163" s="752">
        <v>0</v>
      </c>
      <c r="O163" s="752">
        <v>0</v>
      </c>
      <c r="P163" s="736">
        <f t="shared" si="211"/>
        <v>0</v>
      </c>
      <c r="Q163" s="600">
        <v>0</v>
      </c>
      <c r="R163" s="600">
        <v>0</v>
      </c>
      <c r="S163" s="736">
        <f t="shared" si="212"/>
        <v>0</v>
      </c>
      <c r="T163" s="600"/>
      <c r="U163" s="600"/>
      <c r="V163" s="736">
        <f t="shared" si="213"/>
        <v>0</v>
      </c>
      <c r="W163" s="736">
        <f t="shared" si="201"/>
        <v>2</v>
      </c>
      <c r="X163" s="736">
        <f t="shared" si="202"/>
        <v>3</v>
      </c>
      <c r="Y163" s="736">
        <f t="shared" si="203"/>
        <v>5</v>
      </c>
      <c r="AA163" s="720" t="s">
        <v>363</v>
      </c>
      <c r="AB163" s="600">
        <v>5</v>
      </c>
      <c r="AC163" s="600">
        <v>8</v>
      </c>
      <c r="AD163" s="752">
        <f t="shared" si="214"/>
        <v>13</v>
      </c>
      <c r="AE163" s="600">
        <v>0</v>
      </c>
      <c r="AF163" s="600">
        <v>0</v>
      </c>
      <c r="AG163" s="752">
        <f t="shared" si="215"/>
        <v>0</v>
      </c>
      <c r="AH163" s="600">
        <v>0</v>
      </c>
      <c r="AI163" s="600">
        <v>0</v>
      </c>
      <c r="AJ163" s="752">
        <f t="shared" si="216"/>
        <v>0</v>
      </c>
      <c r="AK163" s="600">
        <v>0</v>
      </c>
      <c r="AL163" s="600">
        <v>0</v>
      </c>
      <c r="AM163" s="752">
        <f t="shared" si="217"/>
        <v>0</v>
      </c>
      <c r="AN163" s="752">
        <v>0</v>
      </c>
      <c r="AO163" s="752">
        <v>0</v>
      </c>
      <c r="AP163" s="736">
        <f t="shared" si="218"/>
        <v>0</v>
      </c>
      <c r="AQ163" s="600">
        <v>0</v>
      </c>
      <c r="AR163" s="600">
        <v>0</v>
      </c>
      <c r="AS163" s="736">
        <f t="shared" si="219"/>
        <v>0</v>
      </c>
      <c r="AT163" s="600"/>
      <c r="AU163" s="600"/>
      <c r="AV163" s="736">
        <f t="shared" si="220"/>
        <v>0</v>
      </c>
      <c r="AW163" s="736">
        <f t="shared" si="204"/>
        <v>5</v>
      </c>
      <c r="AX163" s="736">
        <f t="shared" si="205"/>
        <v>8</v>
      </c>
      <c r="AY163" s="736">
        <f t="shared" si="206"/>
        <v>13</v>
      </c>
    </row>
    <row r="164" spans="1:51" ht="15.75">
      <c r="A164" s="720" t="s">
        <v>364</v>
      </c>
      <c r="B164" s="600">
        <v>129</v>
      </c>
      <c r="C164" s="600">
        <v>34</v>
      </c>
      <c r="D164" s="736">
        <f t="shared" si="207"/>
        <v>163</v>
      </c>
      <c r="E164" s="600">
        <v>128</v>
      </c>
      <c r="F164" s="600">
        <v>9</v>
      </c>
      <c r="G164" s="736">
        <f t="shared" si="208"/>
        <v>137</v>
      </c>
      <c r="H164" s="600">
        <v>2</v>
      </c>
      <c r="I164" s="600">
        <v>0</v>
      </c>
      <c r="J164" s="736">
        <f t="shared" si="209"/>
        <v>2</v>
      </c>
      <c r="K164" s="600">
        <v>1</v>
      </c>
      <c r="L164" s="600">
        <v>1</v>
      </c>
      <c r="M164" s="752">
        <f t="shared" si="210"/>
        <v>2</v>
      </c>
      <c r="N164" s="752">
        <v>0</v>
      </c>
      <c r="O164" s="752">
        <v>0</v>
      </c>
      <c r="P164" s="736">
        <f t="shared" si="211"/>
        <v>0</v>
      </c>
      <c r="Q164" s="600">
        <v>0</v>
      </c>
      <c r="R164" s="600">
        <v>0</v>
      </c>
      <c r="S164" s="736">
        <f t="shared" si="212"/>
        <v>0</v>
      </c>
      <c r="T164" s="600"/>
      <c r="U164" s="600"/>
      <c r="V164" s="736">
        <f t="shared" si="213"/>
        <v>0</v>
      </c>
      <c r="W164" s="736">
        <f t="shared" si="201"/>
        <v>260</v>
      </c>
      <c r="X164" s="736">
        <f t="shared" si="202"/>
        <v>44</v>
      </c>
      <c r="Y164" s="736">
        <f t="shared" si="203"/>
        <v>304</v>
      </c>
      <c r="AA164" s="720" t="s">
        <v>364</v>
      </c>
      <c r="AB164" s="600">
        <v>198</v>
      </c>
      <c r="AC164" s="600">
        <v>121</v>
      </c>
      <c r="AD164" s="752">
        <f t="shared" si="214"/>
        <v>319</v>
      </c>
      <c r="AE164" s="600">
        <v>13</v>
      </c>
      <c r="AF164" s="600">
        <v>0</v>
      </c>
      <c r="AG164" s="752">
        <f t="shared" si="215"/>
        <v>13</v>
      </c>
      <c r="AH164" s="600">
        <v>3</v>
      </c>
      <c r="AI164" s="600">
        <v>1</v>
      </c>
      <c r="AJ164" s="752">
        <f t="shared" si="216"/>
        <v>4</v>
      </c>
      <c r="AK164" s="600">
        <v>3</v>
      </c>
      <c r="AL164" s="600">
        <v>2</v>
      </c>
      <c r="AM164" s="752">
        <f t="shared" si="217"/>
        <v>5</v>
      </c>
      <c r="AN164" s="752">
        <v>4</v>
      </c>
      <c r="AO164" s="752">
        <v>1</v>
      </c>
      <c r="AP164" s="736">
        <f t="shared" si="218"/>
        <v>5</v>
      </c>
      <c r="AQ164" s="600">
        <v>3</v>
      </c>
      <c r="AR164" s="600">
        <v>1</v>
      </c>
      <c r="AS164" s="736">
        <f t="shared" si="219"/>
        <v>4</v>
      </c>
      <c r="AT164" s="600"/>
      <c r="AU164" s="600"/>
      <c r="AV164" s="736">
        <f t="shared" si="220"/>
        <v>0</v>
      </c>
      <c r="AW164" s="736">
        <f t="shared" si="204"/>
        <v>224</v>
      </c>
      <c r="AX164" s="736">
        <f t="shared" si="205"/>
        <v>126</v>
      </c>
      <c r="AY164" s="736">
        <f t="shared" si="206"/>
        <v>350</v>
      </c>
    </row>
    <row r="165" spans="1:51" ht="15.75">
      <c r="A165" s="720" t="s">
        <v>365</v>
      </c>
      <c r="B165" s="600">
        <v>118</v>
      </c>
      <c r="C165" s="600">
        <v>80</v>
      </c>
      <c r="D165" s="736">
        <f t="shared" si="207"/>
        <v>198</v>
      </c>
      <c r="E165" s="600">
        <v>111</v>
      </c>
      <c r="F165" s="600">
        <v>24</v>
      </c>
      <c r="G165" s="736">
        <f t="shared" si="208"/>
        <v>135</v>
      </c>
      <c r="H165" s="600">
        <v>2</v>
      </c>
      <c r="I165" s="600">
        <v>1</v>
      </c>
      <c r="J165" s="736">
        <f t="shared" si="209"/>
        <v>3</v>
      </c>
      <c r="K165" s="600">
        <v>2</v>
      </c>
      <c r="L165" s="600">
        <v>1</v>
      </c>
      <c r="M165" s="752">
        <f t="shared" si="210"/>
        <v>3</v>
      </c>
      <c r="N165" s="752">
        <v>1</v>
      </c>
      <c r="O165" s="752">
        <v>0</v>
      </c>
      <c r="P165" s="736">
        <f t="shared" si="211"/>
        <v>1</v>
      </c>
      <c r="Q165" s="600">
        <v>1</v>
      </c>
      <c r="R165" s="600">
        <v>0</v>
      </c>
      <c r="S165" s="736">
        <f t="shared" si="212"/>
        <v>1</v>
      </c>
      <c r="T165" s="600"/>
      <c r="U165" s="600"/>
      <c r="V165" s="736">
        <f t="shared" si="213"/>
        <v>0</v>
      </c>
      <c r="W165" s="736">
        <f t="shared" si="201"/>
        <v>235</v>
      </c>
      <c r="X165" s="736">
        <f t="shared" si="202"/>
        <v>106</v>
      </c>
      <c r="Y165" s="736">
        <f t="shared" si="203"/>
        <v>341</v>
      </c>
      <c r="AA165" s="720" t="s">
        <v>365</v>
      </c>
      <c r="AB165" s="600">
        <v>536</v>
      </c>
      <c r="AC165" s="600">
        <v>138</v>
      </c>
      <c r="AD165" s="752">
        <f t="shared" si="214"/>
        <v>674</v>
      </c>
      <c r="AE165" s="600">
        <v>27</v>
      </c>
      <c r="AF165" s="600">
        <v>57</v>
      </c>
      <c r="AG165" s="752">
        <f t="shared" si="215"/>
        <v>84</v>
      </c>
      <c r="AH165" s="600">
        <v>5</v>
      </c>
      <c r="AI165" s="600">
        <v>2</v>
      </c>
      <c r="AJ165" s="752">
        <f t="shared" si="216"/>
        <v>7</v>
      </c>
      <c r="AK165" s="600">
        <v>8</v>
      </c>
      <c r="AL165" s="600">
        <v>4</v>
      </c>
      <c r="AM165" s="752">
        <f t="shared" si="217"/>
        <v>12</v>
      </c>
      <c r="AN165" s="752">
        <v>4</v>
      </c>
      <c r="AO165" s="752">
        <v>0</v>
      </c>
      <c r="AP165" s="736">
        <f t="shared" si="218"/>
        <v>4</v>
      </c>
      <c r="AQ165" s="600">
        <v>2</v>
      </c>
      <c r="AR165" s="600">
        <v>2</v>
      </c>
      <c r="AS165" s="736">
        <f t="shared" si="219"/>
        <v>4</v>
      </c>
      <c r="AT165" s="600"/>
      <c r="AU165" s="600"/>
      <c r="AV165" s="736">
        <f t="shared" si="220"/>
        <v>0</v>
      </c>
      <c r="AW165" s="736">
        <f t="shared" si="204"/>
        <v>582</v>
      </c>
      <c r="AX165" s="736">
        <f t="shared" si="205"/>
        <v>203</v>
      </c>
      <c r="AY165" s="736">
        <f t="shared" si="206"/>
        <v>785</v>
      </c>
    </row>
    <row r="166" spans="1:51" ht="15.75">
      <c r="A166" s="720" t="s">
        <v>366</v>
      </c>
      <c r="B166" s="600">
        <v>245</v>
      </c>
      <c r="C166" s="600">
        <v>189</v>
      </c>
      <c r="D166" s="736">
        <f t="shared" si="207"/>
        <v>434</v>
      </c>
      <c r="E166" s="600">
        <v>245</v>
      </c>
      <c r="F166" s="600">
        <v>121</v>
      </c>
      <c r="G166" s="736">
        <f t="shared" si="208"/>
        <v>366</v>
      </c>
      <c r="H166" s="600">
        <v>3</v>
      </c>
      <c r="I166" s="600">
        <v>2</v>
      </c>
      <c r="J166" s="736">
        <f t="shared" si="209"/>
        <v>5</v>
      </c>
      <c r="K166" s="600">
        <v>3</v>
      </c>
      <c r="L166" s="600">
        <v>3</v>
      </c>
      <c r="M166" s="752">
        <f t="shared" si="210"/>
        <v>6</v>
      </c>
      <c r="N166" s="752">
        <v>2</v>
      </c>
      <c r="O166" s="752">
        <v>0</v>
      </c>
      <c r="P166" s="736">
        <f t="shared" si="211"/>
        <v>2</v>
      </c>
      <c r="Q166" s="600">
        <v>7</v>
      </c>
      <c r="R166" s="600">
        <v>1</v>
      </c>
      <c r="S166" s="736">
        <f t="shared" si="212"/>
        <v>8</v>
      </c>
      <c r="T166" s="600"/>
      <c r="U166" s="600"/>
      <c r="V166" s="736">
        <f t="shared" si="213"/>
        <v>0</v>
      </c>
      <c r="W166" s="736">
        <f t="shared" si="201"/>
        <v>505</v>
      </c>
      <c r="X166" s="736">
        <f t="shared" si="202"/>
        <v>316</v>
      </c>
      <c r="Y166" s="736">
        <f t="shared" si="203"/>
        <v>821</v>
      </c>
      <c r="AA166" s="720" t="s">
        <v>366</v>
      </c>
      <c r="AB166" s="600">
        <v>1032</v>
      </c>
      <c r="AC166" s="600">
        <v>625</v>
      </c>
      <c r="AD166" s="752">
        <f t="shared" si="214"/>
        <v>1657</v>
      </c>
      <c r="AE166" s="600">
        <v>52</v>
      </c>
      <c r="AF166" s="600">
        <v>144</v>
      </c>
      <c r="AG166" s="752">
        <f t="shared" si="215"/>
        <v>196</v>
      </c>
      <c r="AH166" s="600">
        <v>9</v>
      </c>
      <c r="AI166" s="600">
        <v>2</v>
      </c>
      <c r="AJ166" s="752">
        <f t="shared" si="216"/>
        <v>11</v>
      </c>
      <c r="AK166" s="600">
        <v>18</v>
      </c>
      <c r="AL166" s="600">
        <v>3</v>
      </c>
      <c r="AM166" s="752">
        <f t="shared" si="217"/>
        <v>21</v>
      </c>
      <c r="AN166" s="752">
        <v>3</v>
      </c>
      <c r="AO166" s="752">
        <v>5</v>
      </c>
      <c r="AP166" s="736">
        <f t="shared" si="218"/>
        <v>8</v>
      </c>
      <c r="AQ166" s="600">
        <v>4</v>
      </c>
      <c r="AR166" s="600">
        <v>4</v>
      </c>
      <c r="AS166" s="736">
        <f t="shared" si="219"/>
        <v>8</v>
      </c>
      <c r="AT166" s="600"/>
      <c r="AU166" s="600"/>
      <c r="AV166" s="736">
        <f t="shared" si="220"/>
        <v>0</v>
      </c>
      <c r="AW166" s="736">
        <f t="shared" si="204"/>
        <v>1118</v>
      </c>
      <c r="AX166" s="736">
        <f t="shared" si="205"/>
        <v>783</v>
      </c>
      <c r="AY166" s="736">
        <f t="shared" si="206"/>
        <v>1901</v>
      </c>
    </row>
    <row r="167" spans="1:51" ht="15.75">
      <c r="A167" s="720" t="s">
        <v>367</v>
      </c>
      <c r="B167" s="600">
        <v>361</v>
      </c>
      <c r="C167" s="600">
        <v>196</v>
      </c>
      <c r="D167" s="736">
        <f t="shared" si="207"/>
        <v>557</v>
      </c>
      <c r="E167" s="600">
        <v>349</v>
      </c>
      <c r="F167" s="600">
        <v>246</v>
      </c>
      <c r="G167" s="736">
        <f t="shared" si="208"/>
        <v>595</v>
      </c>
      <c r="H167" s="600">
        <v>4</v>
      </c>
      <c r="I167" s="600">
        <v>3</v>
      </c>
      <c r="J167" s="736">
        <f t="shared" si="209"/>
        <v>7</v>
      </c>
      <c r="K167" s="600">
        <v>8</v>
      </c>
      <c r="L167" s="600">
        <v>3</v>
      </c>
      <c r="M167" s="752">
        <f t="shared" si="210"/>
        <v>11</v>
      </c>
      <c r="N167" s="752">
        <v>1</v>
      </c>
      <c r="O167" s="752">
        <v>1</v>
      </c>
      <c r="P167" s="736">
        <f t="shared" si="211"/>
        <v>2</v>
      </c>
      <c r="Q167" s="600">
        <v>2</v>
      </c>
      <c r="R167" s="600">
        <v>1</v>
      </c>
      <c r="S167" s="736">
        <f t="shared" si="212"/>
        <v>3</v>
      </c>
      <c r="T167" s="600"/>
      <c r="U167" s="600"/>
      <c r="V167" s="736">
        <f t="shared" si="213"/>
        <v>0</v>
      </c>
      <c r="W167" s="736">
        <f t="shared" si="201"/>
        <v>725</v>
      </c>
      <c r="X167" s="736">
        <f t="shared" si="202"/>
        <v>450</v>
      </c>
      <c r="Y167" s="736">
        <f t="shared" si="203"/>
        <v>1175</v>
      </c>
      <c r="AA167" s="720" t="s">
        <v>367</v>
      </c>
      <c r="AB167" s="600">
        <v>1459</v>
      </c>
      <c r="AC167" s="600">
        <v>897</v>
      </c>
      <c r="AD167" s="752">
        <f t="shared" si="214"/>
        <v>2356</v>
      </c>
      <c r="AE167" s="600">
        <v>581</v>
      </c>
      <c r="AF167" s="600">
        <v>152</v>
      </c>
      <c r="AG167" s="752">
        <f t="shared" si="215"/>
        <v>733</v>
      </c>
      <c r="AH167" s="600">
        <v>6</v>
      </c>
      <c r="AI167" s="600">
        <v>5</v>
      </c>
      <c r="AJ167" s="752">
        <f t="shared" si="216"/>
        <v>11</v>
      </c>
      <c r="AK167" s="600">
        <v>21</v>
      </c>
      <c r="AL167" s="600">
        <v>11</v>
      </c>
      <c r="AM167" s="752">
        <f t="shared" si="217"/>
        <v>32</v>
      </c>
      <c r="AN167" s="752">
        <v>4</v>
      </c>
      <c r="AO167" s="752">
        <v>1</v>
      </c>
      <c r="AP167" s="736">
        <f t="shared" si="218"/>
        <v>5</v>
      </c>
      <c r="AQ167" s="600">
        <v>1</v>
      </c>
      <c r="AR167" s="600">
        <v>2</v>
      </c>
      <c r="AS167" s="736">
        <f t="shared" si="219"/>
        <v>3</v>
      </c>
      <c r="AT167" s="600"/>
      <c r="AU167" s="600"/>
      <c r="AV167" s="736">
        <f t="shared" si="220"/>
        <v>0</v>
      </c>
      <c r="AW167" s="736">
        <f t="shared" si="204"/>
        <v>2072</v>
      </c>
      <c r="AX167" s="736">
        <f t="shared" si="205"/>
        <v>1068</v>
      </c>
      <c r="AY167" s="736">
        <f t="shared" si="206"/>
        <v>3140</v>
      </c>
    </row>
    <row r="168" spans="1:51" ht="15.75">
      <c r="A168" s="720" t="s">
        <v>368</v>
      </c>
      <c r="B168" s="600">
        <v>301</v>
      </c>
      <c r="C168" s="600">
        <v>171</v>
      </c>
      <c r="D168" s="736">
        <f t="shared" si="207"/>
        <v>472</v>
      </c>
      <c r="E168" s="600">
        <v>220</v>
      </c>
      <c r="F168" s="600">
        <v>135</v>
      </c>
      <c r="G168" s="736">
        <f t="shared" si="208"/>
        <v>355</v>
      </c>
      <c r="H168" s="600">
        <v>5</v>
      </c>
      <c r="I168" s="600">
        <v>2</v>
      </c>
      <c r="J168" s="736">
        <f t="shared" si="209"/>
        <v>7</v>
      </c>
      <c r="K168" s="600">
        <v>3</v>
      </c>
      <c r="L168" s="600">
        <v>6</v>
      </c>
      <c r="M168" s="752">
        <f t="shared" si="210"/>
        <v>9</v>
      </c>
      <c r="N168" s="752">
        <v>2</v>
      </c>
      <c r="O168" s="752">
        <v>1</v>
      </c>
      <c r="P168" s="736">
        <f t="shared" si="211"/>
        <v>3</v>
      </c>
      <c r="Q168" s="600">
        <v>2</v>
      </c>
      <c r="R168" s="600">
        <v>0</v>
      </c>
      <c r="S168" s="736">
        <f t="shared" si="212"/>
        <v>2</v>
      </c>
      <c r="T168" s="600"/>
      <c r="U168" s="600"/>
      <c r="V168" s="736">
        <f t="shared" si="213"/>
        <v>0</v>
      </c>
      <c r="W168" s="736">
        <f t="shared" si="201"/>
        <v>533</v>
      </c>
      <c r="X168" s="736">
        <f t="shared" si="202"/>
        <v>315</v>
      </c>
      <c r="Y168" s="736">
        <f t="shared" si="203"/>
        <v>848</v>
      </c>
      <c r="AA168" s="720" t="s">
        <v>368</v>
      </c>
      <c r="AB168" s="600">
        <v>859</v>
      </c>
      <c r="AC168" s="600">
        <v>431</v>
      </c>
      <c r="AD168" s="752">
        <f t="shared" si="214"/>
        <v>1290</v>
      </c>
      <c r="AE168" s="600">
        <v>249</v>
      </c>
      <c r="AF168" s="600">
        <v>330</v>
      </c>
      <c r="AG168" s="752">
        <f t="shared" si="215"/>
        <v>579</v>
      </c>
      <c r="AH168" s="600">
        <v>8</v>
      </c>
      <c r="AI168" s="600">
        <v>2</v>
      </c>
      <c r="AJ168" s="752">
        <f t="shared" si="216"/>
        <v>10</v>
      </c>
      <c r="AK168" s="600">
        <v>8</v>
      </c>
      <c r="AL168" s="600">
        <v>4</v>
      </c>
      <c r="AM168" s="752">
        <f t="shared" si="217"/>
        <v>12</v>
      </c>
      <c r="AN168" s="752">
        <v>3</v>
      </c>
      <c r="AO168" s="752">
        <v>1</v>
      </c>
      <c r="AP168" s="736">
        <f t="shared" si="218"/>
        <v>4</v>
      </c>
      <c r="AQ168" s="600">
        <v>2</v>
      </c>
      <c r="AR168" s="600">
        <v>3</v>
      </c>
      <c r="AS168" s="736">
        <f t="shared" si="219"/>
        <v>5</v>
      </c>
      <c r="AT168" s="600"/>
      <c r="AU168" s="600"/>
      <c r="AV168" s="736">
        <f t="shared" si="220"/>
        <v>0</v>
      </c>
      <c r="AW168" s="736">
        <f t="shared" si="204"/>
        <v>1129</v>
      </c>
      <c r="AX168" s="736">
        <f t="shared" si="205"/>
        <v>771</v>
      </c>
      <c r="AY168" s="736">
        <f t="shared" si="206"/>
        <v>1900</v>
      </c>
    </row>
    <row r="169" spans="1:51" ht="15.75">
      <c r="A169" s="718" t="s">
        <v>472</v>
      </c>
      <c r="B169" s="600">
        <v>1205</v>
      </c>
      <c r="C169" s="600">
        <v>981</v>
      </c>
      <c r="D169" s="736">
        <f t="shared" si="207"/>
        <v>2186</v>
      </c>
      <c r="E169" s="600">
        <v>1355</v>
      </c>
      <c r="F169" s="600">
        <v>1155</v>
      </c>
      <c r="G169" s="736">
        <f t="shared" si="208"/>
        <v>2510</v>
      </c>
      <c r="H169" s="600">
        <v>25</v>
      </c>
      <c r="I169" s="600">
        <v>10</v>
      </c>
      <c r="J169" s="736">
        <f t="shared" si="209"/>
        <v>35</v>
      </c>
      <c r="K169" s="600">
        <v>17</v>
      </c>
      <c r="L169" s="600">
        <v>19</v>
      </c>
      <c r="M169" s="752">
        <f t="shared" si="210"/>
        <v>36</v>
      </c>
      <c r="N169" s="752">
        <v>11</v>
      </c>
      <c r="O169" s="752">
        <v>16</v>
      </c>
      <c r="P169" s="736">
        <f t="shared" si="211"/>
        <v>27</v>
      </c>
      <c r="Q169" s="600">
        <v>9</v>
      </c>
      <c r="R169" s="600">
        <v>12</v>
      </c>
      <c r="S169" s="736">
        <f t="shared" si="212"/>
        <v>21</v>
      </c>
      <c r="T169" s="600"/>
      <c r="U169" s="600"/>
      <c r="V169" s="736">
        <f t="shared" si="213"/>
        <v>0</v>
      </c>
      <c r="W169" s="736">
        <f t="shared" si="201"/>
        <v>2622</v>
      </c>
      <c r="X169" s="736">
        <f t="shared" si="202"/>
        <v>2193</v>
      </c>
      <c r="Y169" s="736">
        <f t="shared" si="203"/>
        <v>4815</v>
      </c>
      <c r="AA169" s="718" t="s">
        <v>472</v>
      </c>
      <c r="AB169" s="600">
        <v>1929</v>
      </c>
      <c r="AC169" s="600">
        <v>1752</v>
      </c>
      <c r="AD169" s="752">
        <f t="shared" si="214"/>
        <v>3681</v>
      </c>
      <c r="AE169" s="600">
        <v>1277</v>
      </c>
      <c r="AF169" s="600">
        <v>957</v>
      </c>
      <c r="AG169" s="752">
        <f t="shared" si="215"/>
        <v>2234</v>
      </c>
      <c r="AH169" s="600">
        <v>10</v>
      </c>
      <c r="AI169" s="600">
        <v>3</v>
      </c>
      <c r="AJ169" s="752">
        <f t="shared" si="216"/>
        <v>13</v>
      </c>
      <c r="AK169" s="600">
        <v>28</v>
      </c>
      <c r="AL169" s="600">
        <v>30</v>
      </c>
      <c r="AM169" s="752">
        <f t="shared" si="217"/>
        <v>58</v>
      </c>
      <c r="AN169" s="752">
        <v>19</v>
      </c>
      <c r="AO169" s="752">
        <v>12</v>
      </c>
      <c r="AP169" s="736">
        <f t="shared" si="218"/>
        <v>31</v>
      </c>
      <c r="AQ169" s="600">
        <v>17</v>
      </c>
      <c r="AR169" s="600">
        <v>2</v>
      </c>
      <c r="AS169" s="736">
        <f t="shared" si="219"/>
        <v>19</v>
      </c>
      <c r="AT169" s="600"/>
      <c r="AU169" s="600"/>
      <c r="AV169" s="736">
        <f t="shared" si="220"/>
        <v>0</v>
      </c>
      <c r="AW169" s="736">
        <f t="shared" si="204"/>
        <v>3280</v>
      </c>
      <c r="AX169" s="736">
        <f t="shared" si="205"/>
        <v>2756</v>
      </c>
      <c r="AY169" s="736">
        <f t="shared" si="206"/>
        <v>6036</v>
      </c>
    </row>
    <row r="170" spans="1:51" ht="15.75">
      <c r="A170" s="718" t="s">
        <v>614</v>
      </c>
      <c r="B170" s="752">
        <v>0</v>
      </c>
      <c r="C170" s="752">
        <v>0</v>
      </c>
      <c r="D170" s="736">
        <f t="shared" si="207"/>
        <v>0</v>
      </c>
      <c r="E170" s="752">
        <v>0</v>
      </c>
      <c r="F170" s="752">
        <v>0</v>
      </c>
      <c r="G170" s="736">
        <f t="shared" si="208"/>
        <v>0</v>
      </c>
      <c r="H170" s="752">
        <v>0</v>
      </c>
      <c r="I170" s="752">
        <v>0</v>
      </c>
      <c r="J170" s="736">
        <f t="shared" si="209"/>
        <v>0</v>
      </c>
      <c r="K170" s="752">
        <v>0</v>
      </c>
      <c r="L170" s="752">
        <v>0</v>
      </c>
      <c r="M170" s="752">
        <f t="shared" si="210"/>
        <v>0</v>
      </c>
      <c r="N170" s="752">
        <v>0</v>
      </c>
      <c r="O170" s="752">
        <v>0</v>
      </c>
      <c r="P170" s="736">
        <f t="shared" si="211"/>
        <v>0</v>
      </c>
      <c r="Q170" s="752">
        <v>0</v>
      </c>
      <c r="R170" s="752">
        <v>0</v>
      </c>
      <c r="S170" s="736">
        <f t="shared" si="212"/>
        <v>0</v>
      </c>
      <c r="T170" s="736"/>
      <c r="U170" s="736"/>
      <c r="V170" s="736">
        <f t="shared" si="213"/>
        <v>0</v>
      </c>
      <c r="W170" s="736">
        <f t="shared" si="201"/>
        <v>0</v>
      </c>
      <c r="X170" s="736">
        <f t="shared" si="202"/>
        <v>0</v>
      </c>
      <c r="Y170" s="736">
        <f t="shared" si="203"/>
        <v>0</v>
      </c>
      <c r="AA170" s="718" t="s">
        <v>614</v>
      </c>
      <c r="AB170" s="736"/>
      <c r="AC170" s="736"/>
      <c r="AD170" s="752">
        <f t="shared" si="214"/>
        <v>0</v>
      </c>
      <c r="AE170" s="736"/>
      <c r="AF170" s="736"/>
      <c r="AG170" s="752">
        <f t="shared" si="215"/>
        <v>0</v>
      </c>
      <c r="AH170" s="736"/>
      <c r="AI170" s="736"/>
      <c r="AJ170" s="752">
        <f t="shared" si="216"/>
        <v>0</v>
      </c>
      <c r="AK170" s="736"/>
      <c r="AL170" s="736"/>
      <c r="AM170" s="752">
        <f t="shared" si="217"/>
        <v>0</v>
      </c>
      <c r="AN170" s="752">
        <v>0</v>
      </c>
      <c r="AO170" s="752">
        <v>0</v>
      </c>
      <c r="AP170" s="736">
        <f t="shared" si="218"/>
        <v>0</v>
      </c>
      <c r="AQ170" s="752">
        <v>0</v>
      </c>
      <c r="AR170" s="752">
        <v>0</v>
      </c>
      <c r="AS170" s="736">
        <f t="shared" si="219"/>
        <v>0</v>
      </c>
      <c r="AT170" s="736"/>
      <c r="AU170" s="736"/>
      <c r="AV170" s="736">
        <f t="shared" si="220"/>
        <v>0</v>
      </c>
      <c r="AW170" s="736">
        <f t="shared" si="204"/>
        <v>0</v>
      </c>
      <c r="AX170" s="736">
        <f t="shared" si="205"/>
        <v>0</v>
      </c>
      <c r="AY170" s="736">
        <f t="shared" si="206"/>
        <v>0</v>
      </c>
    </row>
    <row r="171" spans="1:51" ht="15.75">
      <c r="A171" s="721" t="s">
        <v>6</v>
      </c>
      <c r="B171" s="722">
        <f t="shared" ref="B171:Y171" si="221">SUM(B160:B170)</f>
        <v>2363</v>
      </c>
      <c r="C171" s="722">
        <f t="shared" si="221"/>
        <v>1677</v>
      </c>
      <c r="D171" s="722">
        <f t="shared" si="221"/>
        <v>4040</v>
      </c>
      <c r="E171" s="722">
        <f t="shared" si="221"/>
        <v>2409</v>
      </c>
      <c r="F171" s="722">
        <f t="shared" si="221"/>
        <v>1696</v>
      </c>
      <c r="G171" s="722">
        <f t="shared" si="221"/>
        <v>4105</v>
      </c>
      <c r="H171" s="722">
        <f t="shared" si="221"/>
        <v>41</v>
      </c>
      <c r="I171" s="722">
        <f t="shared" si="221"/>
        <v>18</v>
      </c>
      <c r="J171" s="722">
        <f t="shared" si="221"/>
        <v>59</v>
      </c>
      <c r="K171" s="722">
        <f t="shared" si="221"/>
        <v>35</v>
      </c>
      <c r="L171" s="722">
        <f t="shared" si="221"/>
        <v>33</v>
      </c>
      <c r="M171" s="722">
        <f t="shared" si="221"/>
        <v>68</v>
      </c>
      <c r="N171" s="722">
        <f t="shared" si="221"/>
        <v>17</v>
      </c>
      <c r="O171" s="722">
        <f t="shared" si="221"/>
        <v>18</v>
      </c>
      <c r="P171" s="722">
        <f t="shared" si="221"/>
        <v>35</v>
      </c>
      <c r="Q171" s="722">
        <f t="shared" si="221"/>
        <v>21</v>
      </c>
      <c r="R171" s="722">
        <f t="shared" si="221"/>
        <v>14</v>
      </c>
      <c r="S171" s="722">
        <f t="shared" si="221"/>
        <v>35</v>
      </c>
      <c r="T171" s="722">
        <f t="shared" si="221"/>
        <v>0</v>
      </c>
      <c r="U171" s="722">
        <f t="shared" si="221"/>
        <v>0</v>
      </c>
      <c r="V171" s="722">
        <f t="shared" si="221"/>
        <v>0</v>
      </c>
      <c r="W171" s="722">
        <f t="shared" si="221"/>
        <v>4886</v>
      </c>
      <c r="X171" s="722">
        <f t="shared" si="221"/>
        <v>3456</v>
      </c>
      <c r="Y171" s="722">
        <f t="shared" si="221"/>
        <v>8342</v>
      </c>
      <c r="AA171" s="721" t="s">
        <v>6</v>
      </c>
      <c r="AB171" s="722">
        <f t="shared" ref="AB171:AY171" si="222">SUM(AB160:AB170)</f>
        <v>6120</v>
      </c>
      <c r="AC171" s="722">
        <f t="shared" si="222"/>
        <v>4048</v>
      </c>
      <c r="AD171" s="722">
        <f t="shared" si="222"/>
        <v>10168</v>
      </c>
      <c r="AE171" s="722">
        <f t="shared" si="222"/>
        <v>2284</v>
      </c>
      <c r="AF171" s="722">
        <f t="shared" si="222"/>
        <v>1696</v>
      </c>
      <c r="AG171" s="722">
        <f t="shared" si="222"/>
        <v>3980</v>
      </c>
      <c r="AH171" s="722">
        <f t="shared" si="222"/>
        <v>42</v>
      </c>
      <c r="AI171" s="722">
        <f t="shared" si="222"/>
        <v>16</v>
      </c>
      <c r="AJ171" s="722">
        <f t="shared" si="222"/>
        <v>58</v>
      </c>
      <c r="AK171" s="722">
        <f t="shared" si="222"/>
        <v>88</v>
      </c>
      <c r="AL171" s="722">
        <f t="shared" si="222"/>
        <v>55</v>
      </c>
      <c r="AM171" s="722">
        <f t="shared" si="222"/>
        <v>143</v>
      </c>
      <c r="AN171" s="722">
        <f t="shared" si="222"/>
        <v>37</v>
      </c>
      <c r="AO171" s="722">
        <f t="shared" si="222"/>
        <v>20</v>
      </c>
      <c r="AP171" s="722">
        <f t="shared" si="222"/>
        <v>57</v>
      </c>
      <c r="AQ171" s="722">
        <f t="shared" si="222"/>
        <v>29</v>
      </c>
      <c r="AR171" s="722">
        <f t="shared" si="222"/>
        <v>15</v>
      </c>
      <c r="AS171" s="722">
        <f t="shared" si="222"/>
        <v>44</v>
      </c>
      <c r="AT171" s="722">
        <f t="shared" si="222"/>
        <v>0</v>
      </c>
      <c r="AU171" s="722">
        <f t="shared" si="222"/>
        <v>0</v>
      </c>
      <c r="AV171" s="722">
        <f t="shared" si="222"/>
        <v>0</v>
      </c>
      <c r="AW171" s="722">
        <f t="shared" si="222"/>
        <v>8600</v>
      </c>
      <c r="AX171" s="722">
        <f t="shared" si="222"/>
        <v>5850</v>
      </c>
      <c r="AY171" s="722">
        <f t="shared" si="222"/>
        <v>14450</v>
      </c>
    </row>
    <row r="173" spans="1:51" ht="15.75">
      <c r="A173" s="776"/>
      <c r="B173" s="776"/>
      <c r="C173" s="776"/>
      <c r="D173" s="776"/>
      <c r="E173" s="776"/>
      <c r="F173" s="776"/>
      <c r="G173" s="776"/>
      <c r="H173" s="776"/>
      <c r="I173" s="776"/>
      <c r="J173" s="776"/>
      <c r="K173" s="776"/>
      <c r="L173" s="776"/>
      <c r="M173" s="776"/>
      <c r="N173" s="776"/>
      <c r="O173" s="776"/>
      <c r="P173" s="776"/>
      <c r="Q173" s="776"/>
      <c r="R173" s="776"/>
      <c r="S173" s="776"/>
      <c r="T173" s="776"/>
      <c r="U173" s="776"/>
      <c r="V173" s="776"/>
      <c r="W173" s="776"/>
      <c r="X173" s="776" t="s">
        <v>57</v>
      </c>
      <c r="Y173" s="776"/>
      <c r="AA173" s="776"/>
      <c r="AB173" s="776"/>
      <c r="AC173" s="776"/>
      <c r="AD173" s="776"/>
      <c r="AE173" s="776"/>
      <c r="AF173" s="776"/>
      <c r="AG173" s="776"/>
      <c r="AH173" s="776"/>
      <c r="AI173" s="776"/>
      <c r="AJ173" s="776"/>
      <c r="AK173" s="776"/>
      <c r="AL173" s="776"/>
      <c r="AM173" s="776"/>
      <c r="AN173" s="776"/>
      <c r="AO173" s="776"/>
      <c r="AP173" s="776"/>
      <c r="AQ173" s="776"/>
      <c r="AR173" s="776"/>
      <c r="AS173" s="776"/>
      <c r="AT173" s="776"/>
      <c r="AU173" s="776"/>
      <c r="AV173" s="776"/>
      <c r="AW173" s="776"/>
      <c r="AX173" s="776" t="s">
        <v>57</v>
      </c>
      <c r="AY173" s="776"/>
    </row>
    <row r="174" spans="1:51" ht="15" customHeight="1">
      <c r="A174" s="1564" t="s">
        <v>361</v>
      </c>
      <c r="B174" s="1568" t="s">
        <v>3</v>
      </c>
      <c r="C174" s="1568"/>
      <c r="D174" s="1568"/>
      <c r="E174" s="1568" t="s">
        <v>4</v>
      </c>
      <c r="F174" s="1568"/>
      <c r="G174" s="1568"/>
      <c r="H174" s="1568" t="s">
        <v>5</v>
      </c>
      <c r="I174" s="1568"/>
      <c r="J174" s="1568"/>
      <c r="K174" s="1568" t="s">
        <v>379</v>
      </c>
      <c r="L174" s="1568"/>
      <c r="M174" s="1568"/>
      <c r="N174" s="1568" t="s">
        <v>870</v>
      </c>
      <c r="O174" s="1568"/>
      <c r="P174" s="1568"/>
      <c r="Q174" s="1568" t="s">
        <v>871</v>
      </c>
      <c r="R174" s="1568"/>
      <c r="S174" s="1568"/>
      <c r="T174" s="1568" t="s">
        <v>351</v>
      </c>
      <c r="U174" s="1568"/>
      <c r="V174" s="1568"/>
      <c r="W174" s="1564" t="s">
        <v>6</v>
      </c>
      <c r="X174" s="1564"/>
      <c r="Y174" s="1564"/>
      <c r="AA174" s="1564" t="s">
        <v>361</v>
      </c>
      <c r="AB174" s="1568" t="s">
        <v>3</v>
      </c>
      <c r="AC174" s="1568"/>
      <c r="AD174" s="1568"/>
      <c r="AE174" s="1568" t="s">
        <v>4</v>
      </c>
      <c r="AF174" s="1568"/>
      <c r="AG174" s="1568"/>
      <c r="AH174" s="1568" t="s">
        <v>5</v>
      </c>
      <c r="AI174" s="1568"/>
      <c r="AJ174" s="1568"/>
      <c r="AK174" s="1568" t="s">
        <v>379</v>
      </c>
      <c r="AL174" s="1568"/>
      <c r="AM174" s="1568"/>
      <c r="AN174" s="1568" t="s">
        <v>870</v>
      </c>
      <c r="AO174" s="1568"/>
      <c r="AP174" s="1568"/>
      <c r="AQ174" s="1568" t="s">
        <v>871</v>
      </c>
      <c r="AR174" s="1568"/>
      <c r="AS174" s="1568"/>
      <c r="AT174" s="1568" t="s">
        <v>351</v>
      </c>
      <c r="AU174" s="1568"/>
      <c r="AV174" s="1568"/>
      <c r="AW174" s="1564" t="s">
        <v>6</v>
      </c>
      <c r="AX174" s="1564"/>
      <c r="AY174" s="1564"/>
    </row>
    <row r="175" spans="1:51">
      <c r="A175" s="1564"/>
      <c r="B175" s="243" t="s">
        <v>240</v>
      </c>
      <c r="C175" s="243" t="s">
        <v>241</v>
      </c>
      <c r="D175" s="243" t="s">
        <v>234</v>
      </c>
      <c r="E175" s="243" t="s">
        <v>240</v>
      </c>
      <c r="F175" s="243" t="s">
        <v>241</v>
      </c>
      <c r="G175" s="243" t="s">
        <v>234</v>
      </c>
      <c r="H175" s="243" t="s">
        <v>240</v>
      </c>
      <c r="I175" s="243" t="s">
        <v>241</v>
      </c>
      <c r="J175" s="243" t="s">
        <v>234</v>
      </c>
      <c r="K175" s="243" t="s">
        <v>240</v>
      </c>
      <c r="L175" s="243" t="s">
        <v>241</v>
      </c>
      <c r="M175" s="243" t="s">
        <v>234</v>
      </c>
      <c r="N175" s="243" t="s">
        <v>240</v>
      </c>
      <c r="O175" s="243" t="s">
        <v>241</v>
      </c>
      <c r="P175" s="243" t="s">
        <v>234</v>
      </c>
      <c r="Q175" s="243" t="s">
        <v>240</v>
      </c>
      <c r="R175" s="243" t="s">
        <v>241</v>
      </c>
      <c r="S175" s="243" t="s">
        <v>234</v>
      </c>
      <c r="T175" s="243" t="s">
        <v>240</v>
      </c>
      <c r="U175" s="243" t="s">
        <v>241</v>
      </c>
      <c r="V175" s="243" t="s">
        <v>234</v>
      </c>
      <c r="W175" s="243" t="s">
        <v>240</v>
      </c>
      <c r="X175" s="243" t="s">
        <v>241</v>
      </c>
      <c r="Y175" s="243" t="s">
        <v>234</v>
      </c>
      <c r="AA175" s="1564"/>
      <c r="AB175" s="243" t="s">
        <v>240</v>
      </c>
      <c r="AC175" s="243" t="s">
        <v>241</v>
      </c>
      <c r="AD175" s="243" t="s">
        <v>234</v>
      </c>
      <c r="AE175" s="243" t="s">
        <v>240</v>
      </c>
      <c r="AF175" s="243" t="s">
        <v>241</v>
      </c>
      <c r="AG175" s="243" t="s">
        <v>234</v>
      </c>
      <c r="AH175" s="243" t="s">
        <v>240</v>
      </c>
      <c r="AI175" s="243" t="s">
        <v>241</v>
      </c>
      <c r="AJ175" s="243" t="s">
        <v>234</v>
      </c>
      <c r="AK175" s="243" t="s">
        <v>240</v>
      </c>
      <c r="AL175" s="243" t="s">
        <v>241</v>
      </c>
      <c r="AM175" s="243" t="s">
        <v>234</v>
      </c>
      <c r="AN175" s="243" t="s">
        <v>240</v>
      </c>
      <c r="AO175" s="243" t="s">
        <v>241</v>
      </c>
      <c r="AP175" s="243" t="s">
        <v>234</v>
      </c>
      <c r="AQ175" s="243" t="s">
        <v>240</v>
      </c>
      <c r="AR175" s="243" t="s">
        <v>241</v>
      </c>
      <c r="AS175" s="243" t="s">
        <v>234</v>
      </c>
      <c r="AT175" s="243" t="s">
        <v>240</v>
      </c>
      <c r="AU175" s="243" t="s">
        <v>241</v>
      </c>
      <c r="AV175" s="243" t="s">
        <v>234</v>
      </c>
      <c r="AW175" s="243" t="s">
        <v>240</v>
      </c>
      <c r="AX175" s="243" t="s">
        <v>241</v>
      </c>
      <c r="AY175" s="243" t="s">
        <v>234</v>
      </c>
    </row>
    <row r="176" spans="1:51">
      <c r="A176" s="735">
        <v>1</v>
      </c>
      <c r="B176" s="243">
        <v>2</v>
      </c>
      <c r="C176" s="243">
        <v>3</v>
      </c>
      <c r="D176" s="243">
        <v>4</v>
      </c>
      <c r="E176" s="243">
        <v>5</v>
      </c>
      <c r="F176" s="243">
        <v>6</v>
      </c>
      <c r="G176" s="243">
        <v>7</v>
      </c>
      <c r="H176" s="243">
        <v>8</v>
      </c>
      <c r="I176" s="243">
        <v>9</v>
      </c>
      <c r="J176" s="243">
        <v>10</v>
      </c>
      <c r="K176" s="243">
        <v>11</v>
      </c>
      <c r="L176" s="243">
        <v>12</v>
      </c>
      <c r="M176" s="243">
        <v>13</v>
      </c>
      <c r="N176" s="243">
        <v>14</v>
      </c>
      <c r="O176" s="243">
        <v>15</v>
      </c>
      <c r="P176" s="243">
        <v>16</v>
      </c>
      <c r="Q176" s="243">
        <v>17</v>
      </c>
      <c r="R176" s="243">
        <v>18</v>
      </c>
      <c r="S176" s="243">
        <v>19</v>
      </c>
      <c r="T176" s="243">
        <v>20</v>
      </c>
      <c r="U176" s="243">
        <v>21</v>
      </c>
      <c r="V176" s="243">
        <v>22</v>
      </c>
      <c r="W176" s="243">
        <v>23</v>
      </c>
      <c r="X176" s="243">
        <v>24</v>
      </c>
      <c r="Y176" s="243">
        <v>25</v>
      </c>
      <c r="AA176" s="735">
        <v>1</v>
      </c>
      <c r="AB176" s="243">
        <v>2</v>
      </c>
      <c r="AC176" s="243">
        <v>3</v>
      </c>
      <c r="AD176" s="243">
        <v>4</v>
      </c>
      <c r="AE176" s="243">
        <v>5</v>
      </c>
      <c r="AF176" s="243">
        <v>6</v>
      </c>
      <c r="AG176" s="243">
        <v>7</v>
      </c>
      <c r="AH176" s="243">
        <v>8</v>
      </c>
      <c r="AI176" s="243">
        <v>9</v>
      </c>
      <c r="AJ176" s="243">
        <v>10</v>
      </c>
      <c r="AK176" s="243">
        <v>11</v>
      </c>
      <c r="AL176" s="243">
        <v>12</v>
      </c>
      <c r="AM176" s="243">
        <v>13</v>
      </c>
      <c r="AN176" s="243">
        <v>14</v>
      </c>
      <c r="AO176" s="243">
        <v>15</v>
      </c>
      <c r="AP176" s="243">
        <v>16</v>
      </c>
      <c r="AQ176" s="243">
        <v>17</v>
      </c>
      <c r="AR176" s="243">
        <v>18</v>
      </c>
      <c r="AS176" s="243">
        <v>19</v>
      </c>
      <c r="AT176" s="243">
        <v>20</v>
      </c>
      <c r="AU176" s="243">
        <v>21</v>
      </c>
      <c r="AV176" s="243">
        <v>22</v>
      </c>
      <c r="AW176" s="243">
        <v>23</v>
      </c>
      <c r="AX176" s="243">
        <v>24</v>
      </c>
      <c r="AY176" s="243">
        <v>25</v>
      </c>
    </row>
    <row r="177" spans="1:51" ht="15.75">
      <c r="A177" s="718" t="s">
        <v>470</v>
      </c>
      <c r="B177" s="600">
        <v>0</v>
      </c>
      <c r="C177" s="600">
        <v>0</v>
      </c>
      <c r="D177" s="752">
        <f>SUM(B177:C177)</f>
        <v>0</v>
      </c>
      <c r="E177" s="600">
        <v>5</v>
      </c>
      <c r="F177" s="600">
        <v>0</v>
      </c>
      <c r="G177" s="752">
        <f>SUM(E177:F177)</f>
        <v>5</v>
      </c>
      <c r="H177" s="600">
        <v>0</v>
      </c>
      <c r="I177" s="600">
        <v>0</v>
      </c>
      <c r="J177" s="752">
        <f>SUM(H177:I177)</f>
        <v>0</v>
      </c>
      <c r="K177" s="600">
        <v>0</v>
      </c>
      <c r="L177" s="600">
        <v>0</v>
      </c>
      <c r="M177" s="752">
        <f>SUM(K177:L177)</f>
        <v>0</v>
      </c>
      <c r="N177" s="736"/>
      <c r="O177" s="736"/>
      <c r="P177" s="752">
        <f>SUM(N177:O177)</f>
        <v>0</v>
      </c>
      <c r="Q177" s="600"/>
      <c r="R177" s="600"/>
      <c r="S177" s="736">
        <f>Q177+R177</f>
        <v>0</v>
      </c>
      <c r="T177" s="600"/>
      <c r="U177" s="600"/>
      <c r="V177" s="736">
        <f>T177+U177</f>
        <v>0</v>
      </c>
      <c r="W177" s="736">
        <f t="shared" ref="W177:W187" si="223">B177+E177+N177+K177+H177+Q177+T177</f>
        <v>5</v>
      </c>
      <c r="X177" s="736">
        <f t="shared" ref="X177:X187" si="224">C177+F177+O177+L177+I177+R177+U177</f>
        <v>0</v>
      </c>
      <c r="Y177" s="736">
        <f t="shared" ref="Y177:Y187" si="225">D177+G177+P177+M177+J177+S177+V177</f>
        <v>5</v>
      </c>
      <c r="AA177" s="718" t="s">
        <v>470</v>
      </c>
      <c r="AB177" s="600">
        <v>1</v>
      </c>
      <c r="AC177" s="600">
        <v>4</v>
      </c>
      <c r="AD177" s="752">
        <f>SUM(AB177:AC177)</f>
        <v>5</v>
      </c>
      <c r="AE177" s="600">
        <v>8</v>
      </c>
      <c r="AF177" s="600">
        <v>2</v>
      </c>
      <c r="AG177" s="752">
        <f>SUM(AE177:AF177)</f>
        <v>10</v>
      </c>
      <c r="AH177" s="600">
        <v>0</v>
      </c>
      <c r="AI177" s="600">
        <v>0</v>
      </c>
      <c r="AJ177" s="752">
        <f>SUM(AH177:AI177)</f>
        <v>0</v>
      </c>
      <c r="AK177" s="600">
        <v>0</v>
      </c>
      <c r="AL177" s="600">
        <v>0</v>
      </c>
      <c r="AM177" s="752">
        <f>SUM(AK177:AL177)</f>
        <v>0</v>
      </c>
      <c r="AN177" s="736"/>
      <c r="AO177" s="736"/>
      <c r="AP177" s="752">
        <f>SUM(AN177:AO177)</f>
        <v>0</v>
      </c>
      <c r="AQ177" s="600"/>
      <c r="AR177" s="600"/>
      <c r="AS177" s="736">
        <f>AQ177+AR177</f>
        <v>0</v>
      </c>
      <c r="AT177" s="600"/>
      <c r="AU177" s="600"/>
      <c r="AV177" s="736">
        <f>AT177+AU177</f>
        <v>0</v>
      </c>
      <c r="AW177" s="736">
        <f t="shared" ref="AW177:AW187" si="226">AB177+AE177+AH177+AK177+AT177+AN177+AQ177</f>
        <v>9</v>
      </c>
      <c r="AX177" s="736">
        <f t="shared" ref="AX177:AX187" si="227">AC177+AF177+AI177+AL177+AU177+AO177+AR177</f>
        <v>6</v>
      </c>
      <c r="AY177" s="736">
        <f t="shared" ref="AY177:AY187" si="228">AD177+AG177+AJ177+AM177+AV177+AP177+AS177</f>
        <v>15</v>
      </c>
    </row>
    <row r="178" spans="1:51" ht="15.75">
      <c r="A178" s="719" t="s">
        <v>471</v>
      </c>
      <c r="B178" s="600">
        <v>0</v>
      </c>
      <c r="C178" s="600">
        <v>0</v>
      </c>
      <c r="D178" s="752">
        <f t="shared" ref="D178:D187" si="229">SUM(B178:C178)</f>
        <v>0</v>
      </c>
      <c r="E178" s="600">
        <v>0</v>
      </c>
      <c r="F178" s="600">
        <v>2</v>
      </c>
      <c r="G178" s="752">
        <f t="shared" ref="G178:G187" si="230">SUM(E178:F178)</f>
        <v>2</v>
      </c>
      <c r="H178" s="600">
        <v>0</v>
      </c>
      <c r="I178" s="600">
        <v>0</v>
      </c>
      <c r="J178" s="752">
        <f t="shared" ref="J178:J187" si="231">SUM(H178:I178)</f>
        <v>0</v>
      </c>
      <c r="K178" s="600">
        <v>0</v>
      </c>
      <c r="L178" s="600">
        <v>0</v>
      </c>
      <c r="M178" s="752">
        <f t="shared" ref="M178:M187" si="232">SUM(K178:L178)</f>
        <v>0</v>
      </c>
      <c r="N178" s="736"/>
      <c r="O178" s="736"/>
      <c r="P178" s="752">
        <f t="shared" ref="P178:P187" si="233">SUM(N178:O178)</f>
        <v>0</v>
      </c>
      <c r="Q178" s="600"/>
      <c r="R178" s="600"/>
      <c r="S178" s="736">
        <f t="shared" ref="S178:S187" si="234">Q178+R178</f>
        <v>0</v>
      </c>
      <c r="T178" s="600"/>
      <c r="U178" s="600"/>
      <c r="V178" s="736">
        <f t="shared" ref="V178:V187" si="235">T178+U178</f>
        <v>0</v>
      </c>
      <c r="W178" s="736">
        <f t="shared" si="223"/>
        <v>0</v>
      </c>
      <c r="X178" s="736">
        <f t="shared" si="224"/>
        <v>2</v>
      </c>
      <c r="Y178" s="736">
        <f t="shared" si="225"/>
        <v>2</v>
      </c>
      <c r="AA178" s="719" t="s">
        <v>471</v>
      </c>
      <c r="AB178" s="600">
        <v>2</v>
      </c>
      <c r="AC178" s="600">
        <v>1</v>
      </c>
      <c r="AD178" s="752">
        <f t="shared" ref="AD178:AD187" si="236">SUM(AB178:AC178)</f>
        <v>3</v>
      </c>
      <c r="AE178" s="600">
        <v>1</v>
      </c>
      <c r="AF178" s="600">
        <v>0</v>
      </c>
      <c r="AG178" s="752">
        <f t="shared" ref="AG178:AG187" si="237">SUM(AE178:AF178)</f>
        <v>1</v>
      </c>
      <c r="AH178" s="600">
        <v>0</v>
      </c>
      <c r="AI178" s="600">
        <v>0</v>
      </c>
      <c r="AJ178" s="752">
        <f t="shared" ref="AJ178:AJ187" si="238">SUM(AH178:AI178)</f>
        <v>0</v>
      </c>
      <c r="AK178" s="600">
        <v>0</v>
      </c>
      <c r="AL178" s="600">
        <v>0</v>
      </c>
      <c r="AM178" s="752">
        <f t="shared" ref="AM178:AM187" si="239">SUM(AK178:AL178)</f>
        <v>0</v>
      </c>
      <c r="AN178" s="736"/>
      <c r="AO178" s="736"/>
      <c r="AP178" s="752">
        <f t="shared" ref="AP178:AP187" si="240">SUM(AN178:AO178)</f>
        <v>0</v>
      </c>
      <c r="AQ178" s="600"/>
      <c r="AR178" s="600"/>
      <c r="AS178" s="736">
        <f t="shared" ref="AS178:AS187" si="241">AQ178+AR178</f>
        <v>0</v>
      </c>
      <c r="AT178" s="600"/>
      <c r="AU178" s="600"/>
      <c r="AV178" s="736">
        <f t="shared" ref="AV178:AV187" si="242">AT178+AU178</f>
        <v>0</v>
      </c>
      <c r="AW178" s="736">
        <f t="shared" si="226"/>
        <v>3</v>
      </c>
      <c r="AX178" s="736">
        <f t="shared" si="227"/>
        <v>1</v>
      </c>
      <c r="AY178" s="736">
        <f t="shared" si="228"/>
        <v>4</v>
      </c>
    </row>
    <row r="179" spans="1:51" ht="15.75">
      <c r="A179" s="720" t="s">
        <v>362</v>
      </c>
      <c r="B179" s="600">
        <v>3</v>
      </c>
      <c r="C179" s="600">
        <v>3</v>
      </c>
      <c r="D179" s="752">
        <f t="shared" si="229"/>
        <v>6</v>
      </c>
      <c r="E179" s="600">
        <v>5</v>
      </c>
      <c r="F179" s="600">
        <v>4</v>
      </c>
      <c r="G179" s="752">
        <f t="shared" si="230"/>
        <v>9</v>
      </c>
      <c r="H179" s="600">
        <v>0</v>
      </c>
      <c r="I179" s="600">
        <v>0</v>
      </c>
      <c r="J179" s="752">
        <f t="shared" si="231"/>
        <v>0</v>
      </c>
      <c r="K179" s="600">
        <v>0</v>
      </c>
      <c r="L179" s="600">
        <v>0</v>
      </c>
      <c r="M179" s="752">
        <f t="shared" si="232"/>
        <v>0</v>
      </c>
      <c r="N179" s="736"/>
      <c r="O179" s="736"/>
      <c r="P179" s="752">
        <f t="shared" si="233"/>
        <v>0</v>
      </c>
      <c r="Q179" s="600"/>
      <c r="R179" s="600"/>
      <c r="S179" s="736">
        <f t="shared" si="234"/>
        <v>0</v>
      </c>
      <c r="T179" s="600"/>
      <c r="U179" s="600"/>
      <c r="V179" s="736">
        <f t="shared" si="235"/>
        <v>0</v>
      </c>
      <c r="W179" s="736">
        <f t="shared" si="223"/>
        <v>8</v>
      </c>
      <c r="X179" s="736">
        <f t="shared" si="224"/>
        <v>7</v>
      </c>
      <c r="Y179" s="736">
        <f t="shared" si="225"/>
        <v>15</v>
      </c>
      <c r="AA179" s="720" t="s">
        <v>362</v>
      </c>
      <c r="AB179" s="600">
        <v>3</v>
      </c>
      <c r="AC179" s="600">
        <v>6</v>
      </c>
      <c r="AD179" s="752">
        <f t="shared" si="236"/>
        <v>9</v>
      </c>
      <c r="AE179" s="600">
        <v>1</v>
      </c>
      <c r="AF179" s="600">
        <v>0</v>
      </c>
      <c r="AG179" s="752">
        <f t="shared" si="237"/>
        <v>1</v>
      </c>
      <c r="AH179" s="600">
        <v>0</v>
      </c>
      <c r="AI179" s="600">
        <v>0</v>
      </c>
      <c r="AJ179" s="752">
        <f t="shared" si="238"/>
        <v>0</v>
      </c>
      <c r="AK179" s="600">
        <v>0</v>
      </c>
      <c r="AL179" s="600">
        <v>0</v>
      </c>
      <c r="AM179" s="752">
        <f t="shared" si="239"/>
        <v>0</v>
      </c>
      <c r="AN179" s="736"/>
      <c r="AO179" s="736"/>
      <c r="AP179" s="752">
        <f t="shared" si="240"/>
        <v>0</v>
      </c>
      <c r="AQ179" s="600"/>
      <c r="AR179" s="600"/>
      <c r="AS179" s="736">
        <f t="shared" si="241"/>
        <v>0</v>
      </c>
      <c r="AT179" s="600"/>
      <c r="AU179" s="600"/>
      <c r="AV179" s="736">
        <f t="shared" si="242"/>
        <v>0</v>
      </c>
      <c r="AW179" s="736">
        <f t="shared" si="226"/>
        <v>4</v>
      </c>
      <c r="AX179" s="736">
        <f t="shared" si="227"/>
        <v>6</v>
      </c>
      <c r="AY179" s="736">
        <f t="shared" si="228"/>
        <v>10</v>
      </c>
    </row>
    <row r="180" spans="1:51" ht="15.75">
      <c r="A180" s="720" t="s">
        <v>363</v>
      </c>
      <c r="B180" s="600">
        <v>0</v>
      </c>
      <c r="C180" s="600">
        <v>0</v>
      </c>
      <c r="D180" s="752">
        <f t="shared" si="229"/>
        <v>0</v>
      </c>
      <c r="E180" s="600">
        <v>3</v>
      </c>
      <c r="F180" s="600">
        <v>2</v>
      </c>
      <c r="G180" s="752">
        <f t="shared" si="230"/>
        <v>5</v>
      </c>
      <c r="H180" s="600">
        <v>0</v>
      </c>
      <c r="I180" s="600">
        <v>0</v>
      </c>
      <c r="J180" s="752">
        <f t="shared" si="231"/>
        <v>0</v>
      </c>
      <c r="K180" s="600">
        <v>0</v>
      </c>
      <c r="L180" s="600">
        <v>0</v>
      </c>
      <c r="M180" s="752">
        <f t="shared" si="232"/>
        <v>0</v>
      </c>
      <c r="N180" s="736"/>
      <c r="O180" s="736"/>
      <c r="P180" s="752">
        <f t="shared" si="233"/>
        <v>0</v>
      </c>
      <c r="Q180" s="600"/>
      <c r="R180" s="600"/>
      <c r="S180" s="736">
        <f t="shared" si="234"/>
        <v>0</v>
      </c>
      <c r="T180" s="600"/>
      <c r="U180" s="600"/>
      <c r="V180" s="736">
        <f t="shared" si="235"/>
        <v>0</v>
      </c>
      <c r="W180" s="736">
        <f t="shared" si="223"/>
        <v>3</v>
      </c>
      <c r="X180" s="736">
        <f t="shared" si="224"/>
        <v>2</v>
      </c>
      <c r="Y180" s="736">
        <f t="shared" si="225"/>
        <v>5</v>
      </c>
      <c r="AA180" s="720" t="s">
        <v>363</v>
      </c>
      <c r="AB180" s="600">
        <v>3</v>
      </c>
      <c r="AC180" s="600">
        <v>1</v>
      </c>
      <c r="AD180" s="752">
        <f t="shared" si="236"/>
        <v>4</v>
      </c>
      <c r="AE180" s="600"/>
      <c r="AF180" s="600"/>
      <c r="AG180" s="752">
        <f t="shared" si="237"/>
        <v>0</v>
      </c>
      <c r="AH180" s="600">
        <v>0</v>
      </c>
      <c r="AI180" s="600">
        <v>0</v>
      </c>
      <c r="AJ180" s="752">
        <f t="shared" si="238"/>
        <v>0</v>
      </c>
      <c r="AK180" s="600">
        <v>0</v>
      </c>
      <c r="AL180" s="600">
        <v>0</v>
      </c>
      <c r="AM180" s="752">
        <f t="shared" si="239"/>
        <v>0</v>
      </c>
      <c r="AN180" s="736"/>
      <c r="AO180" s="736"/>
      <c r="AP180" s="752">
        <f t="shared" si="240"/>
        <v>0</v>
      </c>
      <c r="AQ180" s="600"/>
      <c r="AR180" s="600"/>
      <c r="AS180" s="736">
        <f t="shared" si="241"/>
        <v>0</v>
      </c>
      <c r="AT180" s="600"/>
      <c r="AU180" s="600"/>
      <c r="AV180" s="736">
        <f t="shared" si="242"/>
        <v>0</v>
      </c>
      <c r="AW180" s="736">
        <f t="shared" si="226"/>
        <v>3</v>
      </c>
      <c r="AX180" s="736">
        <f t="shared" si="227"/>
        <v>1</v>
      </c>
      <c r="AY180" s="736">
        <f t="shared" si="228"/>
        <v>4</v>
      </c>
    </row>
    <row r="181" spans="1:51" ht="15.75">
      <c r="A181" s="720" t="s">
        <v>364</v>
      </c>
      <c r="B181" s="600">
        <v>41</v>
      </c>
      <c r="C181" s="600">
        <v>16</v>
      </c>
      <c r="D181" s="752">
        <f t="shared" si="229"/>
        <v>57</v>
      </c>
      <c r="E181" s="600">
        <v>90</v>
      </c>
      <c r="F181" s="600">
        <v>24</v>
      </c>
      <c r="G181" s="752">
        <f t="shared" si="230"/>
        <v>114</v>
      </c>
      <c r="H181" s="600">
        <v>1</v>
      </c>
      <c r="I181" s="600">
        <v>0</v>
      </c>
      <c r="J181" s="752">
        <f t="shared" si="231"/>
        <v>1</v>
      </c>
      <c r="K181" s="600">
        <v>0</v>
      </c>
      <c r="L181" s="600">
        <v>0</v>
      </c>
      <c r="M181" s="752">
        <f t="shared" si="232"/>
        <v>0</v>
      </c>
      <c r="N181" s="736"/>
      <c r="O181" s="736"/>
      <c r="P181" s="752">
        <f t="shared" si="233"/>
        <v>0</v>
      </c>
      <c r="Q181" s="600"/>
      <c r="R181" s="600"/>
      <c r="S181" s="736">
        <f t="shared" si="234"/>
        <v>0</v>
      </c>
      <c r="T181" s="600"/>
      <c r="U181" s="600"/>
      <c r="V181" s="736">
        <f t="shared" si="235"/>
        <v>0</v>
      </c>
      <c r="W181" s="736">
        <f t="shared" si="223"/>
        <v>132</v>
      </c>
      <c r="X181" s="736">
        <f t="shared" si="224"/>
        <v>40</v>
      </c>
      <c r="Y181" s="736">
        <f t="shared" si="225"/>
        <v>172</v>
      </c>
      <c r="AA181" s="720" t="s">
        <v>364</v>
      </c>
      <c r="AB181" s="600">
        <v>63</v>
      </c>
      <c r="AC181" s="600">
        <v>13</v>
      </c>
      <c r="AD181" s="752">
        <f t="shared" si="236"/>
        <v>76</v>
      </c>
      <c r="AE181" s="600">
        <v>35</v>
      </c>
      <c r="AF181" s="600">
        <v>10</v>
      </c>
      <c r="AG181" s="752">
        <f t="shared" si="237"/>
        <v>45</v>
      </c>
      <c r="AH181" s="600">
        <v>0</v>
      </c>
      <c r="AI181" s="600">
        <v>0</v>
      </c>
      <c r="AJ181" s="752">
        <f t="shared" si="238"/>
        <v>0</v>
      </c>
      <c r="AK181" s="600">
        <v>2</v>
      </c>
      <c r="AL181" s="600">
        <v>0</v>
      </c>
      <c r="AM181" s="752">
        <f t="shared" si="239"/>
        <v>2</v>
      </c>
      <c r="AN181" s="736"/>
      <c r="AO181" s="736"/>
      <c r="AP181" s="752">
        <f t="shared" si="240"/>
        <v>0</v>
      </c>
      <c r="AQ181" s="600"/>
      <c r="AR181" s="600"/>
      <c r="AS181" s="736">
        <f t="shared" si="241"/>
        <v>0</v>
      </c>
      <c r="AT181" s="600"/>
      <c r="AU181" s="600"/>
      <c r="AV181" s="736">
        <f t="shared" si="242"/>
        <v>0</v>
      </c>
      <c r="AW181" s="736">
        <f t="shared" si="226"/>
        <v>100</v>
      </c>
      <c r="AX181" s="736">
        <f t="shared" si="227"/>
        <v>23</v>
      </c>
      <c r="AY181" s="736">
        <f t="shared" si="228"/>
        <v>123</v>
      </c>
    </row>
    <row r="182" spans="1:51" ht="15.75">
      <c r="A182" s="720" t="s">
        <v>365</v>
      </c>
      <c r="B182" s="600">
        <v>41</v>
      </c>
      <c r="C182" s="600">
        <v>16</v>
      </c>
      <c r="D182" s="752">
        <f t="shared" si="229"/>
        <v>57</v>
      </c>
      <c r="E182" s="600">
        <v>115</v>
      </c>
      <c r="F182" s="600">
        <v>42</v>
      </c>
      <c r="G182" s="752">
        <f t="shared" si="230"/>
        <v>157</v>
      </c>
      <c r="H182" s="600">
        <v>2</v>
      </c>
      <c r="I182" s="600">
        <v>1</v>
      </c>
      <c r="J182" s="752">
        <f t="shared" si="231"/>
        <v>3</v>
      </c>
      <c r="K182" s="600">
        <v>2</v>
      </c>
      <c r="L182" s="600">
        <v>0</v>
      </c>
      <c r="M182" s="752">
        <f t="shared" si="232"/>
        <v>2</v>
      </c>
      <c r="N182" s="736"/>
      <c r="O182" s="736"/>
      <c r="P182" s="752">
        <f t="shared" si="233"/>
        <v>0</v>
      </c>
      <c r="Q182" s="600"/>
      <c r="R182" s="600"/>
      <c r="S182" s="736">
        <f t="shared" si="234"/>
        <v>0</v>
      </c>
      <c r="T182" s="600"/>
      <c r="U182" s="600"/>
      <c r="V182" s="736">
        <f t="shared" si="235"/>
        <v>0</v>
      </c>
      <c r="W182" s="736">
        <f t="shared" si="223"/>
        <v>160</v>
      </c>
      <c r="X182" s="736">
        <f t="shared" si="224"/>
        <v>59</v>
      </c>
      <c r="Y182" s="736">
        <f t="shared" si="225"/>
        <v>219</v>
      </c>
      <c r="AA182" s="720" t="s">
        <v>365</v>
      </c>
      <c r="AB182" s="600">
        <v>68</v>
      </c>
      <c r="AC182" s="600">
        <v>27</v>
      </c>
      <c r="AD182" s="752">
        <f t="shared" si="236"/>
        <v>95</v>
      </c>
      <c r="AE182" s="600">
        <v>41</v>
      </c>
      <c r="AF182" s="600">
        <v>10</v>
      </c>
      <c r="AG182" s="752">
        <f t="shared" si="237"/>
        <v>51</v>
      </c>
      <c r="AH182" s="600">
        <v>2</v>
      </c>
      <c r="AI182" s="600">
        <v>0</v>
      </c>
      <c r="AJ182" s="752">
        <f t="shared" si="238"/>
        <v>2</v>
      </c>
      <c r="AK182" s="600">
        <v>0</v>
      </c>
      <c r="AL182" s="600">
        <v>0</v>
      </c>
      <c r="AM182" s="752">
        <f t="shared" si="239"/>
        <v>0</v>
      </c>
      <c r="AN182" s="736"/>
      <c r="AO182" s="736"/>
      <c r="AP182" s="752">
        <f t="shared" si="240"/>
        <v>0</v>
      </c>
      <c r="AQ182" s="600"/>
      <c r="AR182" s="600"/>
      <c r="AS182" s="736">
        <f t="shared" si="241"/>
        <v>0</v>
      </c>
      <c r="AT182" s="600"/>
      <c r="AU182" s="600"/>
      <c r="AV182" s="736">
        <f t="shared" si="242"/>
        <v>0</v>
      </c>
      <c r="AW182" s="736">
        <f t="shared" si="226"/>
        <v>111</v>
      </c>
      <c r="AX182" s="736">
        <f t="shared" si="227"/>
        <v>37</v>
      </c>
      <c r="AY182" s="736">
        <f t="shared" si="228"/>
        <v>148</v>
      </c>
    </row>
    <row r="183" spans="1:51" ht="15.75">
      <c r="A183" s="720" t="s">
        <v>366</v>
      </c>
      <c r="B183" s="600">
        <v>83</v>
      </c>
      <c r="C183" s="600">
        <v>49</v>
      </c>
      <c r="D183" s="752">
        <f t="shared" si="229"/>
        <v>132</v>
      </c>
      <c r="E183" s="600">
        <v>178</v>
      </c>
      <c r="F183" s="600">
        <v>97</v>
      </c>
      <c r="G183" s="752">
        <f t="shared" si="230"/>
        <v>275</v>
      </c>
      <c r="H183" s="600">
        <v>3</v>
      </c>
      <c r="I183" s="600">
        <v>0</v>
      </c>
      <c r="J183" s="752">
        <f t="shared" si="231"/>
        <v>3</v>
      </c>
      <c r="K183" s="600">
        <v>0</v>
      </c>
      <c r="L183" s="600">
        <v>1</v>
      </c>
      <c r="M183" s="752">
        <f t="shared" si="232"/>
        <v>1</v>
      </c>
      <c r="N183" s="736"/>
      <c r="O183" s="736"/>
      <c r="P183" s="752">
        <f t="shared" si="233"/>
        <v>0</v>
      </c>
      <c r="Q183" s="600"/>
      <c r="R183" s="600"/>
      <c r="S183" s="736">
        <f t="shared" si="234"/>
        <v>0</v>
      </c>
      <c r="T183" s="600"/>
      <c r="U183" s="600"/>
      <c r="V183" s="736">
        <f t="shared" si="235"/>
        <v>0</v>
      </c>
      <c r="W183" s="736">
        <f t="shared" si="223"/>
        <v>264</v>
      </c>
      <c r="X183" s="736">
        <f t="shared" si="224"/>
        <v>147</v>
      </c>
      <c r="Y183" s="736">
        <f t="shared" si="225"/>
        <v>411</v>
      </c>
      <c r="AA183" s="720" t="s">
        <v>366</v>
      </c>
      <c r="AB183" s="600">
        <v>137</v>
      </c>
      <c r="AC183" s="600">
        <v>63</v>
      </c>
      <c r="AD183" s="752">
        <f t="shared" si="236"/>
        <v>200</v>
      </c>
      <c r="AE183" s="600">
        <v>57</v>
      </c>
      <c r="AF183" s="600">
        <v>20</v>
      </c>
      <c r="AG183" s="752">
        <f t="shared" si="237"/>
        <v>77</v>
      </c>
      <c r="AH183" s="600">
        <v>2</v>
      </c>
      <c r="AI183" s="600">
        <v>1</v>
      </c>
      <c r="AJ183" s="752">
        <f t="shared" si="238"/>
        <v>3</v>
      </c>
      <c r="AK183" s="600">
        <v>3</v>
      </c>
      <c r="AL183" s="600">
        <v>0</v>
      </c>
      <c r="AM183" s="752">
        <f t="shared" si="239"/>
        <v>3</v>
      </c>
      <c r="AN183" s="736"/>
      <c r="AO183" s="736"/>
      <c r="AP183" s="752">
        <f t="shared" si="240"/>
        <v>0</v>
      </c>
      <c r="AQ183" s="600"/>
      <c r="AR183" s="600"/>
      <c r="AS183" s="736">
        <f t="shared" si="241"/>
        <v>0</v>
      </c>
      <c r="AT183" s="600"/>
      <c r="AU183" s="600"/>
      <c r="AV183" s="736">
        <f t="shared" si="242"/>
        <v>0</v>
      </c>
      <c r="AW183" s="736">
        <f t="shared" si="226"/>
        <v>199</v>
      </c>
      <c r="AX183" s="736">
        <f t="shared" si="227"/>
        <v>84</v>
      </c>
      <c r="AY183" s="736">
        <f t="shared" si="228"/>
        <v>283</v>
      </c>
    </row>
    <row r="184" spans="1:51" ht="15.75">
      <c r="A184" s="720" t="s">
        <v>367</v>
      </c>
      <c r="B184" s="600">
        <v>102</v>
      </c>
      <c r="C184" s="600">
        <v>58</v>
      </c>
      <c r="D184" s="752">
        <f t="shared" si="229"/>
        <v>160</v>
      </c>
      <c r="E184" s="600">
        <v>278</v>
      </c>
      <c r="F184" s="600">
        <v>165</v>
      </c>
      <c r="G184" s="752">
        <f t="shared" si="230"/>
        <v>443</v>
      </c>
      <c r="H184" s="600">
        <v>4</v>
      </c>
      <c r="I184" s="600">
        <v>0</v>
      </c>
      <c r="J184" s="752">
        <f t="shared" si="231"/>
        <v>4</v>
      </c>
      <c r="K184" s="600">
        <v>2</v>
      </c>
      <c r="L184" s="600">
        <v>1</v>
      </c>
      <c r="M184" s="752">
        <f t="shared" si="232"/>
        <v>3</v>
      </c>
      <c r="N184" s="736"/>
      <c r="O184" s="736"/>
      <c r="P184" s="752">
        <f t="shared" si="233"/>
        <v>0</v>
      </c>
      <c r="Q184" s="600"/>
      <c r="R184" s="600"/>
      <c r="S184" s="736">
        <f t="shared" si="234"/>
        <v>0</v>
      </c>
      <c r="T184" s="600"/>
      <c r="U184" s="600"/>
      <c r="V184" s="736">
        <f t="shared" si="235"/>
        <v>0</v>
      </c>
      <c r="W184" s="736">
        <f t="shared" si="223"/>
        <v>386</v>
      </c>
      <c r="X184" s="736">
        <f t="shared" si="224"/>
        <v>224</v>
      </c>
      <c r="Y184" s="736">
        <f t="shared" si="225"/>
        <v>610</v>
      </c>
      <c r="AA184" s="720" t="s">
        <v>367</v>
      </c>
      <c r="AB184" s="600">
        <v>169</v>
      </c>
      <c r="AC184" s="600">
        <v>125</v>
      </c>
      <c r="AD184" s="752">
        <f t="shared" si="236"/>
        <v>294</v>
      </c>
      <c r="AE184" s="600">
        <v>85</v>
      </c>
      <c r="AF184" s="600">
        <v>68</v>
      </c>
      <c r="AG184" s="752">
        <f t="shared" si="237"/>
        <v>153</v>
      </c>
      <c r="AH184" s="600">
        <v>1</v>
      </c>
      <c r="AI184" s="600">
        <v>3</v>
      </c>
      <c r="AJ184" s="752">
        <f t="shared" si="238"/>
        <v>4</v>
      </c>
      <c r="AK184" s="600">
        <v>0</v>
      </c>
      <c r="AL184" s="600">
        <v>1</v>
      </c>
      <c r="AM184" s="752">
        <f t="shared" si="239"/>
        <v>1</v>
      </c>
      <c r="AN184" s="736"/>
      <c r="AO184" s="736"/>
      <c r="AP184" s="752">
        <f t="shared" si="240"/>
        <v>0</v>
      </c>
      <c r="AQ184" s="600"/>
      <c r="AR184" s="600"/>
      <c r="AS184" s="736">
        <f t="shared" si="241"/>
        <v>0</v>
      </c>
      <c r="AT184" s="600"/>
      <c r="AU184" s="600"/>
      <c r="AV184" s="736">
        <f t="shared" si="242"/>
        <v>0</v>
      </c>
      <c r="AW184" s="736">
        <f t="shared" si="226"/>
        <v>255</v>
      </c>
      <c r="AX184" s="736">
        <f t="shared" si="227"/>
        <v>197</v>
      </c>
      <c r="AY184" s="736">
        <f t="shared" si="228"/>
        <v>452</v>
      </c>
    </row>
    <row r="185" spans="1:51" ht="15.75">
      <c r="A185" s="720" t="s">
        <v>368</v>
      </c>
      <c r="B185" s="600">
        <v>56</v>
      </c>
      <c r="C185" s="600">
        <v>43</v>
      </c>
      <c r="D185" s="752">
        <f t="shared" si="229"/>
        <v>99</v>
      </c>
      <c r="E185" s="600">
        <v>162</v>
      </c>
      <c r="F185" s="600">
        <v>123</v>
      </c>
      <c r="G185" s="752">
        <f t="shared" si="230"/>
        <v>285</v>
      </c>
      <c r="H185" s="600">
        <v>4</v>
      </c>
      <c r="I185" s="600">
        <v>2</v>
      </c>
      <c r="J185" s="752">
        <f t="shared" si="231"/>
        <v>6</v>
      </c>
      <c r="K185" s="600">
        <v>0</v>
      </c>
      <c r="L185" s="600">
        <v>2</v>
      </c>
      <c r="M185" s="752">
        <f t="shared" si="232"/>
        <v>2</v>
      </c>
      <c r="N185" s="736"/>
      <c r="O185" s="736"/>
      <c r="P185" s="752">
        <f t="shared" si="233"/>
        <v>0</v>
      </c>
      <c r="Q185" s="600"/>
      <c r="R185" s="600"/>
      <c r="S185" s="736">
        <f t="shared" si="234"/>
        <v>0</v>
      </c>
      <c r="T185" s="600"/>
      <c r="U185" s="600"/>
      <c r="V185" s="736">
        <f t="shared" si="235"/>
        <v>0</v>
      </c>
      <c r="W185" s="736">
        <f t="shared" si="223"/>
        <v>222</v>
      </c>
      <c r="X185" s="736">
        <f t="shared" si="224"/>
        <v>170</v>
      </c>
      <c r="Y185" s="736">
        <f t="shared" si="225"/>
        <v>392</v>
      </c>
      <c r="AA185" s="720" t="s">
        <v>368</v>
      </c>
      <c r="AB185" s="600">
        <v>88</v>
      </c>
      <c r="AC185" s="600">
        <v>53</v>
      </c>
      <c r="AD185" s="752">
        <f t="shared" si="236"/>
        <v>141</v>
      </c>
      <c r="AE185" s="600">
        <v>77</v>
      </c>
      <c r="AF185" s="600">
        <v>43</v>
      </c>
      <c r="AG185" s="752">
        <f t="shared" si="237"/>
        <v>120</v>
      </c>
      <c r="AH185" s="600">
        <v>0</v>
      </c>
      <c r="AI185" s="600">
        <v>1</v>
      </c>
      <c r="AJ185" s="752">
        <f t="shared" si="238"/>
        <v>1</v>
      </c>
      <c r="AK185" s="600">
        <v>2</v>
      </c>
      <c r="AL185" s="600">
        <v>0</v>
      </c>
      <c r="AM185" s="752">
        <f t="shared" si="239"/>
        <v>2</v>
      </c>
      <c r="AN185" s="736"/>
      <c r="AO185" s="736"/>
      <c r="AP185" s="752">
        <f t="shared" si="240"/>
        <v>0</v>
      </c>
      <c r="AQ185" s="600"/>
      <c r="AR185" s="600"/>
      <c r="AS185" s="736">
        <f t="shared" si="241"/>
        <v>0</v>
      </c>
      <c r="AT185" s="600"/>
      <c r="AU185" s="600"/>
      <c r="AV185" s="736">
        <f t="shared" si="242"/>
        <v>0</v>
      </c>
      <c r="AW185" s="736">
        <f t="shared" si="226"/>
        <v>167</v>
      </c>
      <c r="AX185" s="736">
        <f t="shared" si="227"/>
        <v>97</v>
      </c>
      <c r="AY185" s="736">
        <f t="shared" si="228"/>
        <v>264</v>
      </c>
    </row>
    <row r="186" spans="1:51" ht="15.75">
      <c r="A186" s="718" t="s">
        <v>472</v>
      </c>
      <c r="B186" s="600">
        <v>175</v>
      </c>
      <c r="C186" s="600">
        <v>183</v>
      </c>
      <c r="D186" s="752">
        <f t="shared" si="229"/>
        <v>358</v>
      </c>
      <c r="E186" s="600">
        <v>803</v>
      </c>
      <c r="F186" s="600">
        <v>719</v>
      </c>
      <c r="G186" s="752">
        <f t="shared" si="230"/>
        <v>1522</v>
      </c>
      <c r="H186" s="600">
        <v>3</v>
      </c>
      <c r="I186" s="600">
        <v>5</v>
      </c>
      <c r="J186" s="752">
        <f t="shared" si="231"/>
        <v>8</v>
      </c>
      <c r="K186" s="600">
        <v>4</v>
      </c>
      <c r="L186" s="600">
        <v>1</v>
      </c>
      <c r="M186" s="752">
        <f t="shared" si="232"/>
        <v>5</v>
      </c>
      <c r="N186" s="736"/>
      <c r="O186" s="736"/>
      <c r="P186" s="752">
        <f t="shared" si="233"/>
        <v>0</v>
      </c>
      <c r="Q186" s="600"/>
      <c r="R186" s="600"/>
      <c r="S186" s="736">
        <f t="shared" si="234"/>
        <v>0</v>
      </c>
      <c r="T186" s="600"/>
      <c r="U186" s="600"/>
      <c r="V186" s="736">
        <f t="shared" si="235"/>
        <v>0</v>
      </c>
      <c r="W186" s="736">
        <f t="shared" si="223"/>
        <v>985</v>
      </c>
      <c r="X186" s="736">
        <f t="shared" si="224"/>
        <v>908</v>
      </c>
      <c r="Y186" s="736">
        <f t="shared" si="225"/>
        <v>1893</v>
      </c>
      <c r="AA186" s="718" t="s">
        <v>472</v>
      </c>
      <c r="AB186" s="600">
        <v>314</v>
      </c>
      <c r="AC186" s="600">
        <v>285</v>
      </c>
      <c r="AD186" s="752">
        <f t="shared" si="236"/>
        <v>599</v>
      </c>
      <c r="AE186" s="600">
        <v>229</v>
      </c>
      <c r="AF186" s="600">
        <v>240</v>
      </c>
      <c r="AG186" s="752">
        <f t="shared" si="237"/>
        <v>469</v>
      </c>
      <c r="AH186" s="600">
        <v>1</v>
      </c>
      <c r="AI186" s="600">
        <v>2</v>
      </c>
      <c r="AJ186" s="752">
        <f t="shared" si="238"/>
        <v>3</v>
      </c>
      <c r="AK186" s="600">
        <v>1</v>
      </c>
      <c r="AL186" s="600">
        <v>2</v>
      </c>
      <c r="AM186" s="752">
        <f t="shared" si="239"/>
        <v>3</v>
      </c>
      <c r="AN186" s="736"/>
      <c r="AO186" s="736"/>
      <c r="AP186" s="752">
        <f t="shared" si="240"/>
        <v>0</v>
      </c>
      <c r="AQ186" s="600"/>
      <c r="AR186" s="600"/>
      <c r="AS186" s="736">
        <f t="shared" si="241"/>
        <v>0</v>
      </c>
      <c r="AT186" s="600"/>
      <c r="AU186" s="600"/>
      <c r="AV186" s="736">
        <f t="shared" si="242"/>
        <v>0</v>
      </c>
      <c r="AW186" s="736">
        <f t="shared" si="226"/>
        <v>545</v>
      </c>
      <c r="AX186" s="736">
        <f t="shared" si="227"/>
        <v>529</v>
      </c>
      <c r="AY186" s="736">
        <f t="shared" si="228"/>
        <v>1074</v>
      </c>
    </row>
    <row r="187" spans="1:51" ht="15.75">
      <c r="A187" s="718" t="s">
        <v>614</v>
      </c>
      <c r="B187" s="752">
        <v>20</v>
      </c>
      <c r="C187" s="752">
        <v>10</v>
      </c>
      <c r="D187" s="752">
        <f t="shared" si="229"/>
        <v>30</v>
      </c>
      <c r="E187" s="752">
        <v>41</v>
      </c>
      <c r="F187" s="752">
        <v>21</v>
      </c>
      <c r="G187" s="752">
        <f t="shared" si="230"/>
        <v>62</v>
      </c>
      <c r="H187" s="752">
        <v>1</v>
      </c>
      <c r="I187" s="752">
        <v>1</v>
      </c>
      <c r="J187" s="752">
        <f t="shared" si="231"/>
        <v>2</v>
      </c>
      <c r="K187" s="752">
        <v>1</v>
      </c>
      <c r="L187" s="752">
        <v>0</v>
      </c>
      <c r="M187" s="752">
        <f t="shared" si="232"/>
        <v>1</v>
      </c>
      <c r="N187" s="736"/>
      <c r="O187" s="736"/>
      <c r="P187" s="752">
        <f t="shared" si="233"/>
        <v>0</v>
      </c>
      <c r="Q187" s="736"/>
      <c r="R187" s="736"/>
      <c r="S187" s="736">
        <f t="shared" si="234"/>
        <v>0</v>
      </c>
      <c r="T187" s="752"/>
      <c r="U187" s="752"/>
      <c r="V187" s="736">
        <f t="shared" si="235"/>
        <v>0</v>
      </c>
      <c r="W187" s="736">
        <f t="shared" si="223"/>
        <v>63</v>
      </c>
      <c r="X187" s="736">
        <f t="shared" si="224"/>
        <v>32</v>
      </c>
      <c r="Y187" s="736">
        <f t="shared" si="225"/>
        <v>95</v>
      </c>
      <c r="AA187" s="718" t="s">
        <v>614</v>
      </c>
      <c r="AB187" s="752">
        <v>33</v>
      </c>
      <c r="AC187" s="752">
        <v>4</v>
      </c>
      <c r="AD187" s="752">
        <f t="shared" si="236"/>
        <v>37</v>
      </c>
      <c r="AE187" s="752">
        <v>12</v>
      </c>
      <c r="AF187" s="752">
        <v>8</v>
      </c>
      <c r="AG187" s="752">
        <f t="shared" si="237"/>
        <v>20</v>
      </c>
      <c r="AH187" s="752">
        <v>0</v>
      </c>
      <c r="AI187" s="752">
        <v>1</v>
      </c>
      <c r="AJ187" s="752">
        <f t="shared" si="238"/>
        <v>1</v>
      </c>
      <c r="AK187" s="752">
        <v>0</v>
      </c>
      <c r="AL187" s="752">
        <v>0</v>
      </c>
      <c r="AM187" s="752">
        <f t="shared" si="239"/>
        <v>0</v>
      </c>
      <c r="AN187" s="736"/>
      <c r="AO187" s="736"/>
      <c r="AP187" s="752">
        <f t="shared" si="240"/>
        <v>0</v>
      </c>
      <c r="AQ187" s="736"/>
      <c r="AR187" s="736"/>
      <c r="AS187" s="736">
        <f t="shared" si="241"/>
        <v>0</v>
      </c>
      <c r="AT187" s="752"/>
      <c r="AU187" s="752"/>
      <c r="AV187" s="736">
        <f t="shared" si="242"/>
        <v>0</v>
      </c>
      <c r="AW187" s="736">
        <f t="shared" si="226"/>
        <v>45</v>
      </c>
      <c r="AX187" s="736">
        <f t="shared" si="227"/>
        <v>13</v>
      </c>
      <c r="AY187" s="736">
        <f t="shared" si="228"/>
        <v>58</v>
      </c>
    </row>
    <row r="188" spans="1:51" ht="15.75">
      <c r="A188" s="721" t="s">
        <v>6</v>
      </c>
      <c r="B188" s="722">
        <f t="shared" ref="B188:Y188" si="243">SUM(B177:B187)</f>
        <v>521</v>
      </c>
      <c r="C188" s="722">
        <f t="shared" si="243"/>
        <v>378</v>
      </c>
      <c r="D188" s="722">
        <f t="shared" si="243"/>
        <v>899</v>
      </c>
      <c r="E188" s="722">
        <f t="shared" si="243"/>
        <v>1680</v>
      </c>
      <c r="F188" s="722">
        <f t="shared" si="243"/>
        <v>1199</v>
      </c>
      <c r="G188" s="722">
        <f t="shared" si="243"/>
        <v>2879</v>
      </c>
      <c r="H188" s="722">
        <f t="shared" si="243"/>
        <v>18</v>
      </c>
      <c r="I188" s="722">
        <f t="shared" si="243"/>
        <v>9</v>
      </c>
      <c r="J188" s="722">
        <f t="shared" si="243"/>
        <v>27</v>
      </c>
      <c r="K188" s="722">
        <f t="shared" si="243"/>
        <v>9</v>
      </c>
      <c r="L188" s="722">
        <f t="shared" si="243"/>
        <v>5</v>
      </c>
      <c r="M188" s="722">
        <f t="shared" si="243"/>
        <v>14</v>
      </c>
      <c r="N188" s="722">
        <f t="shared" si="243"/>
        <v>0</v>
      </c>
      <c r="O188" s="722">
        <f t="shared" si="243"/>
        <v>0</v>
      </c>
      <c r="P188" s="722">
        <f t="shared" si="243"/>
        <v>0</v>
      </c>
      <c r="Q188" s="722">
        <f t="shared" si="243"/>
        <v>0</v>
      </c>
      <c r="R188" s="722">
        <f t="shared" si="243"/>
        <v>0</v>
      </c>
      <c r="S188" s="722">
        <f t="shared" si="243"/>
        <v>0</v>
      </c>
      <c r="T188" s="722">
        <f t="shared" si="243"/>
        <v>0</v>
      </c>
      <c r="U188" s="722">
        <f t="shared" si="243"/>
        <v>0</v>
      </c>
      <c r="V188" s="722">
        <f t="shared" si="243"/>
        <v>0</v>
      </c>
      <c r="W188" s="722">
        <f t="shared" si="243"/>
        <v>2228</v>
      </c>
      <c r="X188" s="722">
        <f t="shared" si="243"/>
        <v>1591</v>
      </c>
      <c r="Y188" s="722">
        <f t="shared" si="243"/>
        <v>3819</v>
      </c>
      <c r="AA188" s="721" t="s">
        <v>6</v>
      </c>
      <c r="AB188" s="722">
        <f t="shared" ref="AB188:AY188" si="244">SUM(AB177:AB187)</f>
        <v>881</v>
      </c>
      <c r="AC188" s="722">
        <f t="shared" si="244"/>
        <v>582</v>
      </c>
      <c r="AD188" s="722">
        <f t="shared" si="244"/>
        <v>1463</v>
      </c>
      <c r="AE188" s="722">
        <f t="shared" si="244"/>
        <v>546</v>
      </c>
      <c r="AF188" s="722">
        <f t="shared" si="244"/>
        <v>401</v>
      </c>
      <c r="AG188" s="722">
        <f t="shared" si="244"/>
        <v>947</v>
      </c>
      <c r="AH188" s="722">
        <f t="shared" si="244"/>
        <v>6</v>
      </c>
      <c r="AI188" s="722">
        <f t="shared" si="244"/>
        <v>8</v>
      </c>
      <c r="AJ188" s="722">
        <f t="shared" si="244"/>
        <v>14</v>
      </c>
      <c r="AK188" s="722">
        <f t="shared" si="244"/>
        <v>8</v>
      </c>
      <c r="AL188" s="722">
        <f t="shared" si="244"/>
        <v>3</v>
      </c>
      <c r="AM188" s="722">
        <f t="shared" si="244"/>
        <v>11</v>
      </c>
      <c r="AN188" s="722">
        <f t="shared" si="244"/>
        <v>0</v>
      </c>
      <c r="AO188" s="722">
        <f t="shared" si="244"/>
        <v>0</v>
      </c>
      <c r="AP188" s="722">
        <f t="shared" si="244"/>
        <v>0</v>
      </c>
      <c r="AQ188" s="722">
        <f t="shared" si="244"/>
        <v>0</v>
      </c>
      <c r="AR188" s="722">
        <f t="shared" si="244"/>
        <v>0</v>
      </c>
      <c r="AS188" s="722">
        <f t="shared" si="244"/>
        <v>0</v>
      </c>
      <c r="AT188" s="722">
        <f t="shared" si="244"/>
        <v>0</v>
      </c>
      <c r="AU188" s="722">
        <f t="shared" si="244"/>
        <v>0</v>
      </c>
      <c r="AV188" s="722">
        <f t="shared" si="244"/>
        <v>0</v>
      </c>
      <c r="AW188" s="722">
        <f t="shared" si="244"/>
        <v>1441</v>
      </c>
      <c r="AX188" s="722">
        <f t="shared" si="244"/>
        <v>994</v>
      </c>
      <c r="AY188" s="722">
        <f t="shared" si="244"/>
        <v>2435</v>
      </c>
    </row>
    <row r="190" spans="1:51" ht="15.75">
      <c r="A190" s="776"/>
      <c r="B190" s="776"/>
      <c r="C190" s="776"/>
      <c r="D190" s="776"/>
      <c r="E190" s="776"/>
      <c r="F190" s="776"/>
      <c r="G190" s="776"/>
      <c r="H190" s="776"/>
      <c r="I190" s="776"/>
      <c r="J190" s="776"/>
      <c r="K190" s="776"/>
      <c r="L190" s="776"/>
      <c r="M190" s="776"/>
      <c r="N190" s="776"/>
      <c r="O190" s="776"/>
      <c r="P190" s="776"/>
      <c r="Q190" s="776"/>
      <c r="R190" s="776"/>
      <c r="S190" s="776"/>
      <c r="T190" s="776"/>
      <c r="U190" s="776"/>
      <c r="V190" s="776"/>
      <c r="W190" s="776"/>
      <c r="X190" s="776" t="s">
        <v>61</v>
      </c>
      <c r="Y190" s="776"/>
      <c r="AA190" s="776"/>
      <c r="AB190" s="776"/>
      <c r="AC190" s="776"/>
      <c r="AD190" s="776"/>
      <c r="AE190" s="776"/>
      <c r="AF190" s="776"/>
      <c r="AG190" s="776"/>
      <c r="AH190" s="776"/>
      <c r="AI190" s="776"/>
      <c r="AJ190" s="776"/>
      <c r="AK190" s="776"/>
      <c r="AL190" s="776"/>
      <c r="AM190" s="776"/>
      <c r="AN190" s="776"/>
      <c r="AO190" s="776"/>
      <c r="AP190" s="776"/>
      <c r="AQ190" s="776"/>
      <c r="AR190" s="776"/>
      <c r="AS190" s="776"/>
      <c r="AT190" s="776"/>
      <c r="AU190" s="776"/>
      <c r="AV190" s="776"/>
      <c r="AW190" s="776"/>
      <c r="AX190" s="776" t="s">
        <v>61</v>
      </c>
      <c r="AY190" s="776"/>
    </row>
    <row r="191" spans="1:51" ht="15" customHeight="1">
      <c r="A191" s="1564" t="s">
        <v>361</v>
      </c>
      <c r="B191" s="1568" t="s">
        <v>3</v>
      </c>
      <c r="C191" s="1568"/>
      <c r="D191" s="1568"/>
      <c r="E191" s="1568" t="s">
        <v>4</v>
      </c>
      <c r="F191" s="1568"/>
      <c r="G191" s="1568"/>
      <c r="H191" s="1568" t="s">
        <v>5</v>
      </c>
      <c r="I191" s="1568"/>
      <c r="J191" s="1568"/>
      <c r="K191" s="1568" t="s">
        <v>379</v>
      </c>
      <c r="L191" s="1568"/>
      <c r="M191" s="1568"/>
      <c r="N191" s="1568" t="s">
        <v>870</v>
      </c>
      <c r="O191" s="1568"/>
      <c r="P191" s="1568"/>
      <c r="Q191" s="1568" t="s">
        <v>871</v>
      </c>
      <c r="R191" s="1568"/>
      <c r="S191" s="1568"/>
      <c r="T191" s="1568" t="s">
        <v>351</v>
      </c>
      <c r="U191" s="1568"/>
      <c r="V191" s="1568"/>
      <c r="W191" s="1564" t="s">
        <v>6</v>
      </c>
      <c r="X191" s="1564"/>
      <c r="Y191" s="1564"/>
      <c r="AA191" s="1564" t="s">
        <v>361</v>
      </c>
      <c r="AB191" s="1568" t="s">
        <v>3</v>
      </c>
      <c r="AC191" s="1568"/>
      <c r="AD191" s="1568"/>
      <c r="AE191" s="1568" t="s">
        <v>4</v>
      </c>
      <c r="AF191" s="1568"/>
      <c r="AG191" s="1568"/>
      <c r="AH191" s="1568" t="s">
        <v>5</v>
      </c>
      <c r="AI191" s="1568"/>
      <c r="AJ191" s="1568"/>
      <c r="AK191" s="1568" t="s">
        <v>379</v>
      </c>
      <c r="AL191" s="1568"/>
      <c r="AM191" s="1568"/>
      <c r="AN191" s="1568" t="s">
        <v>870</v>
      </c>
      <c r="AO191" s="1568"/>
      <c r="AP191" s="1568"/>
      <c r="AQ191" s="1568" t="s">
        <v>871</v>
      </c>
      <c r="AR191" s="1568"/>
      <c r="AS191" s="1568"/>
      <c r="AT191" s="1568" t="s">
        <v>351</v>
      </c>
      <c r="AU191" s="1568"/>
      <c r="AV191" s="1568"/>
      <c r="AW191" s="1564" t="s">
        <v>6</v>
      </c>
      <c r="AX191" s="1564"/>
      <c r="AY191" s="1564"/>
    </row>
    <row r="192" spans="1:51">
      <c r="A192" s="1564"/>
      <c r="B192" s="243" t="s">
        <v>240</v>
      </c>
      <c r="C192" s="243" t="s">
        <v>241</v>
      </c>
      <c r="D192" s="243" t="s">
        <v>234</v>
      </c>
      <c r="E192" s="243" t="s">
        <v>240</v>
      </c>
      <c r="F192" s="243" t="s">
        <v>241</v>
      </c>
      <c r="G192" s="243" t="s">
        <v>234</v>
      </c>
      <c r="H192" s="243" t="s">
        <v>240</v>
      </c>
      <c r="I192" s="243" t="s">
        <v>241</v>
      </c>
      <c r="J192" s="243" t="s">
        <v>234</v>
      </c>
      <c r="K192" s="243" t="s">
        <v>240</v>
      </c>
      <c r="L192" s="243" t="s">
        <v>241</v>
      </c>
      <c r="M192" s="243" t="s">
        <v>234</v>
      </c>
      <c r="N192" s="243" t="s">
        <v>240</v>
      </c>
      <c r="O192" s="243" t="s">
        <v>241</v>
      </c>
      <c r="P192" s="243" t="s">
        <v>234</v>
      </c>
      <c r="Q192" s="243" t="s">
        <v>240</v>
      </c>
      <c r="R192" s="243" t="s">
        <v>241</v>
      </c>
      <c r="S192" s="243" t="s">
        <v>234</v>
      </c>
      <c r="T192" s="243" t="s">
        <v>240</v>
      </c>
      <c r="U192" s="243" t="s">
        <v>241</v>
      </c>
      <c r="V192" s="243" t="s">
        <v>234</v>
      </c>
      <c r="W192" s="243" t="s">
        <v>240</v>
      </c>
      <c r="X192" s="243" t="s">
        <v>241</v>
      </c>
      <c r="Y192" s="243" t="s">
        <v>234</v>
      </c>
      <c r="AA192" s="1564"/>
      <c r="AB192" s="243" t="s">
        <v>240</v>
      </c>
      <c r="AC192" s="243" t="s">
        <v>241</v>
      </c>
      <c r="AD192" s="243" t="s">
        <v>234</v>
      </c>
      <c r="AE192" s="243" t="s">
        <v>240</v>
      </c>
      <c r="AF192" s="243" t="s">
        <v>241</v>
      </c>
      <c r="AG192" s="243" t="s">
        <v>234</v>
      </c>
      <c r="AH192" s="243" t="s">
        <v>240</v>
      </c>
      <c r="AI192" s="243" t="s">
        <v>241</v>
      </c>
      <c r="AJ192" s="243" t="s">
        <v>234</v>
      </c>
      <c r="AK192" s="243" t="s">
        <v>240</v>
      </c>
      <c r="AL192" s="243" t="s">
        <v>241</v>
      </c>
      <c r="AM192" s="243" t="s">
        <v>234</v>
      </c>
      <c r="AN192" s="243" t="s">
        <v>240</v>
      </c>
      <c r="AO192" s="243" t="s">
        <v>241</v>
      </c>
      <c r="AP192" s="243" t="s">
        <v>234</v>
      </c>
      <c r="AQ192" s="243" t="s">
        <v>240</v>
      </c>
      <c r="AR192" s="243" t="s">
        <v>241</v>
      </c>
      <c r="AS192" s="243" t="s">
        <v>234</v>
      </c>
      <c r="AT192" s="243" t="s">
        <v>240</v>
      </c>
      <c r="AU192" s="243" t="s">
        <v>241</v>
      </c>
      <c r="AV192" s="243" t="s">
        <v>234</v>
      </c>
      <c r="AW192" s="243" t="s">
        <v>240</v>
      </c>
      <c r="AX192" s="243" t="s">
        <v>241</v>
      </c>
      <c r="AY192" s="243" t="s">
        <v>234</v>
      </c>
    </row>
    <row r="193" spans="1:51">
      <c r="A193" s="735">
        <v>1</v>
      </c>
      <c r="B193" s="243">
        <v>2</v>
      </c>
      <c r="C193" s="243">
        <v>3</v>
      </c>
      <c r="D193" s="243">
        <v>4</v>
      </c>
      <c r="E193" s="243">
        <v>5</v>
      </c>
      <c r="F193" s="243">
        <v>6</v>
      </c>
      <c r="G193" s="243">
        <v>7</v>
      </c>
      <c r="H193" s="243">
        <v>8</v>
      </c>
      <c r="I193" s="243">
        <v>9</v>
      </c>
      <c r="J193" s="243">
        <v>10</v>
      </c>
      <c r="K193" s="243">
        <v>11</v>
      </c>
      <c r="L193" s="243">
        <v>12</v>
      </c>
      <c r="M193" s="243">
        <v>13</v>
      </c>
      <c r="N193" s="243">
        <v>14</v>
      </c>
      <c r="O193" s="243">
        <v>15</v>
      </c>
      <c r="P193" s="243">
        <v>16</v>
      </c>
      <c r="Q193" s="243">
        <v>17</v>
      </c>
      <c r="R193" s="243">
        <v>18</v>
      </c>
      <c r="S193" s="243">
        <v>19</v>
      </c>
      <c r="T193" s="243">
        <v>20</v>
      </c>
      <c r="U193" s="243">
        <v>21</v>
      </c>
      <c r="V193" s="243">
        <v>22</v>
      </c>
      <c r="W193" s="243">
        <v>23</v>
      </c>
      <c r="X193" s="243">
        <v>24</v>
      </c>
      <c r="Y193" s="243">
        <v>25</v>
      </c>
      <c r="AA193" s="735">
        <v>1</v>
      </c>
      <c r="AB193" s="243">
        <v>2</v>
      </c>
      <c r="AC193" s="243">
        <v>3</v>
      </c>
      <c r="AD193" s="243">
        <v>4</v>
      </c>
      <c r="AE193" s="243">
        <v>5</v>
      </c>
      <c r="AF193" s="243">
        <v>6</v>
      </c>
      <c r="AG193" s="243">
        <v>7</v>
      </c>
      <c r="AH193" s="243">
        <v>8</v>
      </c>
      <c r="AI193" s="243">
        <v>9</v>
      </c>
      <c r="AJ193" s="243">
        <v>10</v>
      </c>
      <c r="AK193" s="243">
        <v>11</v>
      </c>
      <c r="AL193" s="243">
        <v>12</v>
      </c>
      <c r="AM193" s="243">
        <v>13</v>
      </c>
      <c r="AN193" s="243">
        <v>14</v>
      </c>
      <c r="AO193" s="243">
        <v>15</v>
      </c>
      <c r="AP193" s="243">
        <v>16</v>
      </c>
      <c r="AQ193" s="243">
        <v>17</v>
      </c>
      <c r="AR193" s="243">
        <v>18</v>
      </c>
      <c r="AS193" s="243">
        <v>19</v>
      </c>
      <c r="AT193" s="243">
        <v>20</v>
      </c>
      <c r="AU193" s="243">
        <v>21</v>
      </c>
      <c r="AV193" s="243">
        <v>22</v>
      </c>
      <c r="AW193" s="243">
        <v>23</v>
      </c>
      <c r="AX193" s="243">
        <v>24</v>
      </c>
      <c r="AY193" s="243">
        <v>25</v>
      </c>
    </row>
    <row r="194" spans="1:51" ht="15.75">
      <c r="A194" s="718" t="s">
        <v>470</v>
      </c>
      <c r="B194" s="600">
        <v>3</v>
      </c>
      <c r="C194" s="600">
        <v>2</v>
      </c>
      <c r="D194" s="736">
        <f>B194+C194</f>
        <v>5</v>
      </c>
      <c r="E194" s="600">
        <v>2</v>
      </c>
      <c r="F194" s="600">
        <v>4</v>
      </c>
      <c r="G194" s="736">
        <f>E194+F194</f>
        <v>6</v>
      </c>
      <c r="H194" s="600">
        <v>0</v>
      </c>
      <c r="I194" s="600">
        <v>1</v>
      </c>
      <c r="J194" s="736">
        <f>H194+I194</f>
        <v>1</v>
      </c>
      <c r="K194" s="600">
        <v>1</v>
      </c>
      <c r="L194" s="600"/>
      <c r="M194" s="736">
        <f>K194+L194</f>
        <v>1</v>
      </c>
      <c r="N194" s="736"/>
      <c r="O194" s="736"/>
      <c r="P194" s="752">
        <f>SUM(N194:O194)</f>
        <v>0</v>
      </c>
      <c r="Q194" s="600"/>
      <c r="R194" s="600"/>
      <c r="S194" s="736">
        <f>Q194+R194</f>
        <v>0</v>
      </c>
      <c r="T194" s="600"/>
      <c r="U194" s="600"/>
      <c r="V194" s="736">
        <f>T194+U194</f>
        <v>0</v>
      </c>
      <c r="W194" s="736">
        <f t="shared" ref="W194:W204" si="245">B194+E194+N194+K194+H194+Q194+T194</f>
        <v>6</v>
      </c>
      <c r="X194" s="736">
        <f t="shared" ref="X194:X204" si="246">C194+F194+O194+L194+I194+R194+U194</f>
        <v>7</v>
      </c>
      <c r="Y194" s="736">
        <f t="shared" ref="Y194:Y204" si="247">D194+G194+P194+M194+J194+S194+V194</f>
        <v>13</v>
      </c>
      <c r="AA194" s="718" t="s">
        <v>470</v>
      </c>
      <c r="AB194" s="600">
        <v>75</v>
      </c>
      <c r="AC194" s="600">
        <v>48</v>
      </c>
      <c r="AD194" s="752">
        <f>SUM(AB194:AC194)</f>
        <v>123</v>
      </c>
      <c r="AE194" s="600">
        <v>97</v>
      </c>
      <c r="AF194" s="600">
        <v>64</v>
      </c>
      <c r="AG194" s="752">
        <f>SUM(AE194:AF194)</f>
        <v>161</v>
      </c>
      <c r="AH194" s="600">
        <v>7</v>
      </c>
      <c r="AI194" s="600">
        <v>7</v>
      </c>
      <c r="AJ194" s="752">
        <f>SUM(AH194:AI194)</f>
        <v>14</v>
      </c>
      <c r="AK194" s="600">
        <v>0</v>
      </c>
      <c r="AL194" s="600">
        <v>0</v>
      </c>
      <c r="AM194" s="752">
        <f>SUM(AK194:AL194)</f>
        <v>0</v>
      </c>
      <c r="AN194" s="736"/>
      <c r="AO194" s="736"/>
      <c r="AP194" s="752">
        <f>SUM(AN194:AO194)</f>
        <v>0</v>
      </c>
      <c r="AQ194" s="600"/>
      <c r="AR194" s="600"/>
      <c r="AS194" s="736">
        <f>AQ194+AR194</f>
        <v>0</v>
      </c>
      <c r="AT194" s="600"/>
      <c r="AU194" s="600"/>
      <c r="AV194" s="736">
        <f t="shared" ref="AV194:AV204" si="248">AT194+AU194</f>
        <v>0</v>
      </c>
      <c r="AW194" s="736">
        <f t="shared" ref="AW194:AW204" si="249">AB194+AE194+AH194+AK194+AT194+AN194+AQ194</f>
        <v>179</v>
      </c>
      <c r="AX194" s="736">
        <f t="shared" ref="AX194:AX204" si="250">AC194+AF194+AI194+AL194+AU194+AO194+AR194</f>
        <v>119</v>
      </c>
      <c r="AY194" s="736">
        <f t="shared" ref="AY194:AY204" si="251">AD194+AG194+AJ194+AM194+AV194+AP194+AS194</f>
        <v>298</v>
      </c>
    </row>
    <row r="195" spans="1:51" ht="15.75">
      <c r="A195" s="719" t="s">
        <v>471</v>
      </c>
      <c r="B195" s="600">
        <v>4</v>
      </c>
      <c r="C195" s="600">
        <v>2</v>
      </c>
      <c r="D195" s="736">
        <f t="shared" ref="D195:D204" si="252">B195+C195</f>
        <v>6</v>
      </c>
      <c r="E195" s="600">
        <v>12</v>
      </c>
      <c r="F195" s="600">
        <v>6</v>
      </c>
      <c r="G195" s="736">
        <f t="shared" ref="G195:G204" si="253">E195+F195</f>
        <v>18</v>
      </c>
      <c r="H195" s="600">
        <v>0</v>
      </c>
      <c r="I195" s="600">
        <v>0</v>
      </c>
      <c r="J195" s="736">
        <f t="shared" ref="J195:J204" si="254">H195+I195</f>
        <v>0</v>
      </c>
      <c r="K195" s="600"/>
      <c r="L195" s="600"/>
      <c r="M195" s="736">
        <f t="shared" ref="M195:M204" si="255">K195+L195</f>
        <v>0</v>
      </c>
      <c r="N195" s="736"/>
      <c r="O195" s="736"/>
      <c r="P195" s="752">
        <f t="shared" ref="P195:P204" si="256">SUM(N195:O195)</f>
        <v>0</v>
      </c>
      <c r="Q195" s="600"/>
      <c r="R195" s="600"/>
      <c r="S195" s="736">
        <f t="shared" ref="S195:S204" si="257">Q195+R195</f>
        <v>0</v>
      </c>
      <c r="T195" s="600"/>
      <c r="U195" s="600"/>
      <c r="V195" s="736">
        <f t="shared" ref="V195:V204" si="258">T195+U195</f>
        <v>0</v>
      </c>
      <c r="W195" s="736">
        <f t="shared" si="245"/>
        <v>16</v>
      </c>
      <c r="X195" s="736">
        <f t="shared" si="246"/>
        <v>8</v>
      </c>
      <c r="Y195" s="736">
        <f t="shared" si="247"/>
        <v>24</v>
      </c>
      <c r="AA195" s="719" t="s">
        <v>471</v>
      </c>
      <c r="AB195" s="600">
        <v>38</v>
      </c>
      <c r="AC195" s="600">
        <v>35</v>
      </c>
      <c r="AD195" s="752">
        <f t="shared" ref="AD195:AD204" si="259">SUM(AB195:AC195)</f>
        <v>73</v>
      </c>
      <c r="AE195" s="600">
        <v>56</v>
      </c>
      <c r="AF195" s="600">
        <v>31</v>
      </c>
      <c r="AG195" s="752">
        <f t="shared" ref="AG195:AG204" si="260">SUM(AE195:AF195)</f>
        <v>87</v>
      </c>
      <c r="AH195" s="600">
        <v>4</v>
      </c>
      <c r="AI195" s="600">
        <v>0</v>
      </c>
      <c r="AJ195" s="752">
        <f t="shared" ref="AJ195:AJ204" si="261">SUM(AH195:AI195)</f>
        <v>4</v>
      </c>
      <c r="AK195" s="600">
        <v>0</v>
      </c>
      <c r="AL195" s="600">
        <v>0</v>
      </c>
      <c r="AM195" s="752">
        <f t="shared" ref="AM195:AM204" si="262">SUM(AK195:AL195)</f>
        <v>0</v>
      </c>
      <c r="AN195" s="736"/>
      <c r="AO195" s="736"/>
      <c r="AP195" s="752">
        <f t="shared" ref="AP195:AP204" si="263">SUM(AN195:AO195)</f>
        <v>0</v>
      </c>
      <c r="AQ195" s="600"/>
      <c r="AR195" s="600"/>
      <c r="AS195" s="736">
        <f t="shared" ref="AS195:AS204" si="264">AQ195+AR195</f>
        <v>0</v>
      </c>
      <c r="AT195" s="600"/>
      <c r="AU195" s="600"/>
      <c r="AV195" s="736">
        <f t="shared" si="248"/>
        <v>0</v>
      </c>
      <c r="AW195" s="736">
        <f t="shared" si="249"/>
        <v>98</v>
      </c>
      <c r="AX195" s="736">
        <f t="shared" si="250"/>
        <v>66</v>
      </c>
      <c r="AY195" s="736">
        <f t="shared" si="251"/>
        <v>164</v>
      </c>
    </row>
    <row r="196" spans="1:51" ht="15.75">
      <c r="A196" s="720" t="s">
        <v>362</v>
      </c>
      <c r="B196" s="600">
        <v>8</v>
      </c>
      <c r="C196" s="600">
        <v>11</v>
      </c>
      <c r="D196" s="736">
        <f t="shared" si="252"/>
        <v>19</v>
      </c>
      <c r="E196" s="600">
        <v>22</v>
      </c>
      <c r="F196" s="600">
        <v>5</v>
      </c>
      <c r="G196" s="736">
        <f t="shared" si="253"/>
        <v>27</v>
      </c>
      <c r="H196" s="600">
        <v>4</v>
      </c>
      <c r="I196" s="600">
        <v>1</v>
      </c>
      <c r="J196" s="736">
        <f t="shared" si="254"/>
        <v>5</v>
      </c>
      <c r="K196" s="600"/>
      <c r="L196" s="600"/>
      <c r="M196" s="736">
        <f t="shared" si="255"/>
        <v>0</v>
      </c>
      <c r="N196" s="736"/>
      <c r="O196" s="736"/>
      <c r="P196" s="752">
        <f t="shared" si="256"/>
        <v>0</v>
      </c>
      <c r="Q196" s="600"/>
      <c r="R196" s="600"/>
      <c r="S196" s="736">
        <f t="shared" si="257"/>
        <v>0</v>
      </c>
      <c r="T196" s="600"/>
      <c r="U196" s="600"/>
      <c r="V196" s="736">
        <f t="shared" si="258"/>
        <v>0</v>
      </c>
      <c r="W196" s="736">
        <f t="shared" si="245"/>
        <v>34</v>
      </c>
      <c r="X196" s="736">
        <f t="shared" si="246"/>
        <v>17</v>
      </c>
      <c r="Y196" s="736">
        <f t="shared" si="247"/>
        <v>51</v>
      </c>
      <c r="AA196" s="720" t="s">
        <v>362</v>
      </c>
      <c r="AB196" s="600">
        <v>25</v>
      </c>
      <c r="AC196" s="600">
        <v>21</v>
      </c>
      <c r="AD196" s="752">
        <f t="shared" si="259"/>
        <v>46</v>
      </c>
      <c r="AE196" s="600">
        <v>68</v>
      </c>
      <c r="AF196" s="600">
        <v>42</v>
      </c>
      <c r="AG196" s="752">
        <f t="shared" si="260"/>
        <v>110</v>
      </c>
      <c r="AH196" s="600">
        <v>8</v>
      </c>
      <c r="AI196" s="600">
        <v>4</v>
      </c>
      <c r="AJ196" s="752">
        <f t="shared" si="261"/>
        <v>12</v>
      </c>
      <c r="AK196" s="600">
        <v>1</v>
      </c>
      <c r="AL196" s="600">
        <v>0</v>
      </c>
      <c r="AM196" s="752">
        <f t="shared" si="262"/>
        <v>1</v>
      </c>
      <c r="AN196" s="736"/>
      <c r="AO196" s="736"/>
      <c r="AP196" s="752">
        <f t="shared" si="263"/>
        <v>0</v>
      </c>
      <c r="AQ196" s="600"/>
      <c r="AR196" s="600"/>
      <c r="AS196" s="736">
        <f t="shared" si="264"/>
        <v>0</v>
      </c>
      <c r="AT196" s="600"/>
      <c r="AU196" s="600"/>
      <c r="AV196" s="736">
        <f t="shared" si="248"/>
        <v>0</v>
      </c>
      <c r="AW196" s="736">
        <f t="shared" si="249"/>
        <v>102</v>
      </c>
      <c r="AX196" s="736">
        <f t="shared" si="250"/>
        <v>67</v>
      </c>
      <c r="AY196" s="736">
        <f t="shared" si="251"/>
        <v>169</v>
      </c>
    </row>
    <row r="197" spans="1:51" ht="15.75">
      <c r="A197" s="720" t="s">
        <v>363</v>
      </c>
      <c r="B197" s="600">
        <v>35</v>
      </c>
      <c r="C197" s="600">
        <v>10</v>
      </c>
      <c r="D197" s="736">
        <f t="shared" si="252"/>
        <v>45</v>
      </c>
      <c r="E197" s="600">
        <v>31</v>
      </c>
      <c r="F197" s="600">
        <v>12</v>
      </c>
      <c r="G197" s="736">
        <f t="shared" si="253"/>
        <v>43</v>
      </c>
      <c r="H197" s="600">
        <v>8</v>
      </c>
      <c r="I197" s="600">
        <v>4</v>
      </c>
      <c r="J197" s="736">
        <f t="shared" si="254"/>
        <v>12</v>
      </c>
      <c r="K197" s="600">
        <v>0</v>
      </c>
      <c r="L197" s="600">
        <v>0</v>
      </c>
      <c r="M197" s="736">
        <f t="shared" si="255"/>
        <v>0</v>
      </c>
      <c r="N197" s="736"/>
      <c r="O197" s="736"/>
      <c r="P197" s="752">
        <f t="shared" si="256"/>
        <v>0</v>
      </c>
      <c r="Q197" s="600"/>
      <c r="R197" s="600"/>
      <c r="S197" s="736">
        <f t="shared" si="257"/>
        <v>0</v>
      </c>
      <c r="T197" s="600"/>
      <c r="U197" s="600"/>
      <c r="V197" s="736">
        <f t="shared" si="258"/>
        <v>0</v>
      </c>
      <c r="W197" s="736">
        <f t="shared" si="245"/>
        <v>74</v>
      </c>
      <c r="X197" s="736">
        <f t="shared" si="246"/>
        <v>26</v>
      </c>
      <c r="Y197" s="736">
        <f t="shared" si="247"/>
        <v>100</v>
      </c>
      <c r="AA197" s="720" t="s">
        <v>363</v>
      </c>
      <c r="AB197" s="600">
        <v>95</v>
      </c>
      <c r="AC197" s="600">
        <v>58</v>
      </c>
      <c r="AD197" s="752">
        <f t="shared" si="259"/>
        <v>153</v>
      </c>
      <c r="AE197" s="600">
        <v>45</v>
      </c>
      <c r="AF197" s="600">
        <v>112</v>
      </c>
      <c r="AG197" s="752">
        <f t="shared" si="260"/>
        <v>157</v>
      </c>
      <c r="AH197" s="600">
        <v>5</v>
      </c>
      <c r="AI197" s="600">
        <v>5</v>
      </c>
      <c r="AJ197" s="752">
        <f t="shared" si="261"/>
        <v>10</v>
      </c>
      <c r="AK197" s="600">
        <v>1</v>
      </c>
      <c r="AL197" s="600">
        <v>0</v>
      </c>
      <c r="AM197" s="752">
        <f t="shared" si="262"/>
        <v>1</v>
      </c>
      <c r="AN197" s="736"/>
      <c r="AO197" s="736"/>
      <c r="AP197" s="752">
        <f t="shared" si="263"/>
        <v>0</v>
      </c>
      <c r="AQ197" s="600"/>
      <c r="AR197" s="600"/>
      <c r="AS197" s="736">
        <f t="shared" si="264"/>
        <v>0</v>
      </c>
      <c r="AT197" s="600"/>
      <c r="AU197" s="600"/>
      <c r="AV197" s="736">
        <f t="shared" si="248"/>
        <v>0</v>
      </c>
      <c r="AW197" s="736">
        <f t="shared" si="249"/>
        <v>146</v>
      </c>
      <c r="AX197" s="736">
        <f t="shared" si="250"/>
        <v>175</v>
      </c>
      <c r="AY197" s="736">
        <f t="shared" si="251"/>
        <v>321</v>
      </c>
    </row>
    <row r="198" spans="1:51" ht="15.75">
      <c r="A198" s="720" t="s">
        <v>364</v>
      </c>
      <c r="B198" s="600">
        <v>45</v>
      </c>
      <c r="C198" s="600">
        <v>32</v>
      </c>
      <c r="D198" s="736">
        <f t="shared" si="252"/>
        <v>77</v>
      </c>
      <c r="E198" s="600">
        <v>115</v>
      </c>
      <c r="F198" s="600">
        <v>32</v>
      </c>
      <c r="G198" s="736">
        <f t="shared" si="253"/>
        <v>147</v>
      </c>
      <c r="H198" s="600">
        <v>14</v>
      </c>
      <c r="I198" s="600">
        <v>2</v>
      </c>
      <c r="J198" s="736">
        <f t="shared" si="254"/>
        <v>16</v>
      </c>
      <c r="K198" s="600">
        <v>2</v>
      </c>
      <c r="L198" s="600">
        <v>0</v>
      </c>
      <c r="M198" s="736">
        <f t="shared" si="255"/>
        <v>2</v>
      </c>
      <c r="N198" s="736"/>
      <c r="O198" s="736"/>
      <c r="P198" s="752">
        <f t="shared" si="256"/>
        <v>0</v>
      </c>
      <c r="Q198" s="600"/>
      <c r="R198" s="600"/>
      <c r="S198" s="736">
        <f t="shared" si="257"/>
        <v>0</v>
      </c>
      <c r="T198" s="600"/>
      <c r="U198" s="600"/>
      <c r="V198" s="736">
        <f t="shared" si="258"/>
        <v>0</v>
      </c>
      <c r="W198" s="736">
        <f t="shared" si="245"/>
        <v>176</v>
      </c>
      <c r="X198" s="736">
        <f t="shared" si="246"/>
        <v>66</v>
      </c>
      <c r="Y198" s="736">
        <f t="shared" si="247"/>
        <v>242</v>
      </c>
      <c r="AA198" s="720" t="s">
        <v>364</v>
      </c>
      <c r="AB198" s="600">
        <v>281</v>
      </c>
      <c r="AC198" s="600">
        <v>65</v>
      </c>
      <c r="AD198" s="752">
        <f t="shared" si="259"/>
        <v>346</v>
      </c>
      <c r="AE198" s="600">
        <v>321</v>
      </c>
      <c r="AF198" s="600">
        <v>254</v>
      </c>
      <c r="AG198" s="752">
        <f t="shared" si="260"/>
        <v>575</v>
      </c>
      <c r="AH198" s="600">
        <v>8</v>
      </c>
      <c r="AI198" s="600">
        <v>4</v>
      </c>
      <c r="AJ198" s="752">
        <f t="shared" si="261"/>
        <v>12</v>
      </c>
      <c r="AK198" s="600">
        <v>1</v>
      </c>
      <c r="AL198" s="600">
        <v>3</v>
      </c>
      <c r="AM198" s="752">
        <f t="shared" si="262"/>
        <v>4</v>
      </c>
      <c r="AN198" s="736"/>
      <c r="AO198" s="736"/>
      <c r="AP198" s="752">
        <f t="shared" si="263"/>
        <v>0</v>
      </c>
      <c r="AQ198" s="600"/>
      <c r="AR198" s="600"/>
      <c r="AS198" s="736">
        <f t="shared" si="264"/>
        <v>0</v>
      </c>
      <c r="AT198" s="600"/>
      <c r="AU198" s="600"/>
      <c r="AV198" s="736">
        <f t="shared" si="248"/>
        <v>0</v>
      </c>
      <c r="AW198" s="736">
        <f t="shared" si="249"/>
        <v>611</v>
      </c>
      <c r="AX198" s="736">
        <f t="shared" si="250"/>
        <v>326</v>
      </c>
      <c r="AY198" s="736">
        <f t="shared" si="251"/>
        <v>937</v>
      </c>
    </row>
    <row r="199" spans="1:51" ht="15.75">
      <c r="A199" s="720" t="s">
        <v>365</v>
      </c>
      <c r="B199" s="600">
        <v>98</v>
      </c>
      <c r="C199" s="600">
        <v>45</v>
      </c>
      <c r="D199" s="736">
        <f t="shared" si="252"/>
        <v>143</v>
      </c>
      <c r="E199" s="600">
        <v>310</v>
      </c>
      <c r="F199" s="600">
        <v>35</v>
      </c>
      <c r="G199" s="736">
        <f t="shared" si="253"/>
        <v>345</v>
      </c>
      <c r="H199" s="600">
        <v>22</v>
      </c>
      <c r="I199" s="600">
        <v>5</v>
      </c>
      <c r="J199" s="736">
        <f t="shared" si="254"/>
        <v>27</v>
      </c>
      <c r="K199" s="600">
        <v>12</v>
      </c>
      <c r="L199" s="600">
        <v>0</v>
      </c>
      <c r="M199" s="736">
        <f t="shared" si="255"/>
        <v>12</v>
      </c>
      <c r="N199" s="736"/>
      <c r="O199" s="736"/>
      <c r="P199" s="752">
        <f t="shared" si="256"/>
        <v>0</v>
      </c>
      <c r="Q199" s="600"/>
      <c r="R199" s="600"/>
      <c r="S199" s="736">
        <f t="shared" si="257"/>
        <v>0</v>
      </c>
      <c r="T199" s="600"/>
      <c r="U199" s="600"/>
      <c r="V199" s="736">
        <f t="shared" si="258"/>
        <v>0</v>
      </c>
      <c r="W199" s="736">
        <f t="shared" si="245"/>
        <v>442</v>
      </c>
      <c r="X199" s="736">
        <f t="shared" si="246"/>
        <v>85</v>
      </c>
      <c r="Y199" s="736">
        <f t="shared" si="247"/>
        <v>527</v>
      </c>
      <c r="AA199" s="720" t="s">
        <v>365</v>
      </c>
      <c r="AB199" s="600">
        <v>358</v>
      </c>
      <c r="AC199" s="600">
        <v>285</v>
      </c>
      <c r="AD199" s="752">
        <f t="shared" si="259"/>
        <v>643</v>
      </c>
      <c r="AE199" s="600">
        <v>451</v>
      </c>
      <c r="AF199" s="600">
        <v>375</v>
      </c>
      <c r="AG199" s="752">
        <f t="shared" si="260"/>
        <v>826</v>
      </c>
      <c r="AH199" s="600">
        <v>6</v>
      </c>
      <c r="AI199" s="600">
        <v>5</v>
      </c>
      <c r="AJ199" s="752">
        <f t="shared" si="261"/>
        <v>11</v>
      </c>
      <c r="AK199" s="600">
        <v>1</v>
      </c>
      <c r="AL199" s="600">
        <v>1</v>
      </c>
      <c r="AM199" s="752">
        <f t="shared" si="262"/>
        <v>2</v>
      </c>
      <c r="AN199" s="736"/>
      <c r="AO199" s="736"/>
      <c r="AP199" s="752">
        <f t="shared" si="263"/>
        <v>0</v>
      </c>
      <c r="AQ199" s="600"/>
      <c r="AR199" s="600"/>
      <c r="AS199" s="736">
        <f t="shared" si="264"/>
        <v>0</v>
      </c>
      <c r="AT199" s="600"/>
      <c r="AU199" s="600"/>
      <c r="AV199" s="736">
        <f t="shared" si="248"/>
        <v>0</v>
      </c>
      <c r="AW199" s="736">
        <f t="shared" si="249"/>
        <v>816</v>
      </c>
      <c r="AX199" s="736">
        <f t="shared" si="250"/>
        <v>666</v>
      </c>
      <c r="AY199" s="736">
        <f t="shared" si="251"/>
        <v>1482</v>
      </c>
    </row>
    <row r="200" spans="1:51" ht="15.75">
      <c r="A200" s="720" t="s">
        <v>366</v>
      </c>
      <c r="B200" s="600">
        <v>285</v>
      </c>
      <c r="C200" s="600">
        <v>81</v>
      </c>
      <c r="D200" s="736">
        <f t="shared" si="252"/>
        <v>366</v>
      </c>
      <c r="E200" s="600">
        <v>285</v>
      </c>
      <c r="F200" s="600">
        <v>192</v>
      </c>
      <c r="G200" s="736">
        <f t="shared" si="253"/>
        <v>477</v>
      </c>
      <c r="H200" s="600">
        <v>61</v>
      </c>
      <c r="I200" s="600">
        <v>33</v>
      </c>
      <c r="J200" s="736">
        <f t="shared" si="254"/>
        <v>94</v>
      </c>
      <c r="K200" s="600">
        <v>4</v>
      </c>
      <c r="L200" s="600">
        <v>1</v>
      </c>
      <c r="M200" s="736">
        <f t="shared" si="255"/>
        <v>5</v>
      </c>
      <c r="N200" s="736"/>
      <c r="O200" s="736"/>
      <c r="P200" s="752">
        <f t="shared" si="256"/>
        <v>0</v>
      </c>
      <c r="Q200" s="600"/>
      <c r="R200" s="600"/>
      <c r="S200" s="736">
        <f t="shared" si="257"/>
        <v>0</v>
      </c>
      <c r="T200" s="600"/>
      <c r="U200" s="600"/>
      <c r="V200" s="736">
        <f t="shared" si="258"/>
        <v>0</v>
      </c>
      <c r="W200" s="736">
        <f t="shared" si="245"/>
        <v>635</v>
      </c>
      <c r="X200" s="736">
        <f t="shared" si="246"/>
        <v>307</v>
      </c>
      <c r="Y200" s="736">
        <f t="shared" si="247"/>
        <v>942</v>
      </c>
      <c r="AA200" s="720" t="s">
        <v>366</v>
      </c>
      <c r="AB200" s="600">
        <v>684</v>
      </c>
      <c r="AC200" s="600">
        <v>330</v>
      </c>
      <c r="AD200" s="752">
        <f t="shared" si="259"/>
        <v>1014</v>
      </c>
      <c r="AE200" s="600">
        <v>841</v>
      </c>
      <c r="AF200" s="600">
        <v>415</v>
      </c>
      <c r="AG200" s="752">
        <f t="shared" si="260"/>
        <v>1256</v>
      </c>
      <c r="AH200" s="600">
        <v>2</v>
      </c>
      <c r="AI200" s="600">
        <v>7</v>
      </c>
      <c r="AJ200" s="752">
        <f t="shared" si="261"/>
        <v>9</v>
      </c>
      <c r="AK200" s="600">
        <v>1</v>
      </c>
      <c r="AL200" s="600">
        <v>2</v>
      </c>
      <c r="AM200" s="752">
        <f t="shared" si="262"/>
        <v>3</v>
      </c>
      <c r="AN200" s="736"/>
      <c r="AO200" s="736"/>
      <c r="AP200" s="752">
        <f t="shared" si="263"/>
        <v>0</v>
      </c>
      <c r="AQ200" s="600"/>
      <c r="AR200" s="600"/>
      <c r="AS200" s="736">
        <f t="shared" si="264"/>
        <v>0</v>
      </c>
      <c r="AT200" s="600"/>
      <c r="AU200" s="600"/>
      <c r="AV200" s="736">
        <f t="shared" si="248"/>
        <v>0</v>
      </c>
      <c r="AW200" s="736">
        <f t="shared" si="249"/>
        <v>1528</v>
      </c>
      <c r="AX200" s="736">
        <f t="shared" si="250"/>
        <v>754</v>
      </c>
      <c r="AY200" s="736">
        <f t="shared" si="251"/>
        <v>2282</v>
      </c>
    </row>
    <row r="201" spans="1:51" ht="15.75">
      <c r="A201" s="720" t="s">
        <v>367</v>
      </c>
      <c r="B201" s="600">
        <v>112</v>
      </c>
      <c r="C201" s="600">
        <v>265</v>
      </c>
      <c r="D201" s="736">
        <f t="shared" si="252"/>
        <v>377</v>
      </c>
      <c r="E201" s="600">
        <v>265</v>
      </c>
      <c r="F201" s="600">
        <v>154</v>
      </c>
      <c r="G201" s="736">
        <f t="shared" si="253"/>
        <v>419</v>
      </c>
      <c r="H201" s="600">
        <v>12</v>
      </c>
      <c r="I201" s="600">
        <v>8</v>
      </c>
      <c r="J201" s="736">
        <f t="shared" si="254"/>
        <v>20</v>
      </c>
      <c r="K201" s="600">
        <v>5</v>
      </c>
      <c r="L201" s="600">
        <v>5</v>
      </c>
      <c r="M201" s="736">
        <f t="shared" si="255"/>
        <v>10</v>
      </c>
      <c r="N201" s="736"/>
      <c r="O201" s="736"/>
      <c r="P201" s="752">
        <f t="shared" si="256"/>
        <v>0</v>
      </c>
      <c r="Q201" s="600"/>
      <c r="R201" s="600"/>
      <c r="S201" s="736">
        <f t="shared" si="257"/>
        <v>0</v>
      </c>
      <c r="T201" s="600"/>
      <c r="U201" s="600"/>
      <c r="V201" s="736">
        <f t="shared" si="258"/>
        <v>0</v>
      </c>
      <c r="W201" s="736">
        <f t="shared" si="245"/>
        <v>394</v>
      </c>
      <c r="X201" s="736">
        <f t="shared" si="246"/>
        <v>432</v>
      </c>
      <c r="Y201" s="736">
        <f t="shared" si="247"/>
        <v>826</v>
      </c>
      <c r="AA201" s="720" t="s">
        <v>367</v>
      </c>
      <c r="AB201" s="600">
        <v>854</v>
      </c>
      <c r="AC201" s="600">
        <v>756</v>
      </c>
      <c r="AD201" s="752">
        <f t="shared" si="259"/>
        <v>1610</v>
      </c>
      <c r="AE201" s="600">
        <v>985</v>
      </c>
      <c r="AF201" s="600">
        <v>610</v>
      </c>
      <c r="AG201" s="752">
        <f t="shared" si="260"/>
        <v>1595</v>
      </c>
      <c r="AH201" s="600">
        <v>35</v>
      </c>
      <c r="AI201" s="600">
        <v>11</v>
      </c>
      <c r="AJ201" s="752">
        <f t="shared" si="261"/>
        <v>46</v>
      </c>
      <c r="AK201" s="600">
        <v>2</v>
      </c>
      <c r="AL201" s="600">
        <v>1</v>
      </c>
      <c r="AM201" s="752">
        <f t="shared" si="262"/>
        <v>3</v>
      </c>
      <c r="AN201" s="736"/>
      <c r="AO201" s="736"/>
      <c r="AP201" s="752">
        <f t="shared" si="263"/>
        <v>0</v>
      </c>
      <c r="AQ201" s="600"/>
      <c r="AR201" s="600"/>
      <c r="AS201" s="736">
        <f t="shared" si="264"/>
        <v>0</v>
      </c>
      <c r="AT201" s="600"/>
      <c r="AU201" s="600"/>
      <c r="AV201" s="736">
        <f t="shared" si="248"/>
        <v>0</v>
      </c>
      <c r="AW201" s="736">
        <f t="shared" si="249"/>
        <v>1876</v>
      </c>
      <c r="AX201" s="736">
        <f t="shared" si="250"/>
        <v>1378</v>
      </c>
      <c r="AY201" s="736">
        <f t="shared" si="251"/>
        <v>3254</v>
      </c>
    </row>
    <row r="202" spans="1:51" ht="15.75">
      <c r="A202" s="720" t="s">
        <v>368</v>
      </c>
      <c r="B202" s="600">
        <v>299</v>
      </c>
      <c r="C202" s="600">
        <v>145</v>
      </c>
      <c r="D202" s="736">
        <f t="shared" si="252"/>
        <v>444</v>
      </c>
      <c r="E202" s="600">
        <v>875</v>
      </c>
      <c r="F202" s="600">
        <v>410</v>
      </c>
      <c r="G202" s="736">
        <f t="shared" si="253"/>
        <v>1285</v>
      </c>
      <c r="H202" s="600">
        <v>45</v>
      </c>
      <c r="I202" s="600">
        <v>41</v>
      </c>
      <c r="J202" s="736">
        <f t="shared" si="254"/>
        <v>86</v>
      </c>
      <c r="K202" s="600">
        <v>12</v>
      </c>
      <c r="L202" s="600">
        <v>2</v>
      </c>
      <c r="M202" s="736">
        <f t="shared" si="255"/>
        <v>14</v>
      </c>
      <c r="N202" s="736"/>
      <c r="O202" s="736"/>
      <c r="P202" s="752">
        <f t="shared" si="256"/>
        <v>0</v>
      </c>
      <c r="Q202" s="600"/>
      <c r="R202" s="600"/>
      <c r="S202" s="736">
        <f t="shared" si="257"/>
        <v>0</v>
      </c>
      <c r="T202" s="600"/>
      <c r="U202" s="600"/>
      <c r="V202" s="736">
        <f t="shared" si="258"/>
        <v>0</v>
      </c>
      <c r="W202" s="736">
        <f t="shared" si="245"/>
        <v>1231</v>
      </c>
      <c r="X202" s="736">
        <f t="shared" si="246"/>
        <v>598</v>
      </c>
      <c r="Y202" s="736">
        <f t="shared" si="247"/>
        <v>1829</v>
      </c>
      <c r="AA202" s="720" t="s">
        <v>368</v>
      </c>
      <c r="AB202" s="600">
        <v>754</v>
      </c>
      <c r="AC202" s="600">
        <v>585</v>
      </c>
      <c r="AD202" s="752">
        <f t="shared" si="259"/>
        <v>1339</v>
      </c>
      <c r="AE202" s="600">
        <v>1510</v>
      </c>
      <c r="AF202" s="600">
        <v>797</v>
      </c>
      <c r="AG202" s="752">
        <f t="shared" si="260"/>
        <v>2307</v>
      </c>
      <c r="AH202" s="600">
        <v>43</v>
      </c>
      <c r="AI202" s="600">
        <v>21</v>
      </c>
      <c r="AJ202" s="752">
        <f t="shared" si="261"/>
        <v>64</v>
      </c>
      <c r="AK202" s="600">
        <v>3</v>
      </c>
      <c r="AL202" s="600">
        <v>1</v>
      </c>
      <c r="AM202" s="752">
        <f t="shared" si="262"/>
        <v>4</v>
      </c>
      <c r="AN202" s="736"/>
      <c r="AO202" s="736"/>
      <c r="AP202" s="752">
        <f t="shared" si="263"/>
        <v>0</v>
      </c>
      <c r="AQ202" s="600"/>
      <c r="AR202" s="600"/>
      <c r="AS202" s="736">
        <f t="shared" si="264"/>
        <v>0</v>
      </c>
      <c r="AT202" s="600"/>
      <c r="AU202" s="600"/>
      <c r="AV202" s="736">
        <f t="shared" si="248"/>
        <v>0</v>
      </c>
      <c r="AW202" s="736">
        <f t="shared" si="249"/>
        <v>2310</v>
      </c>
      <c r="AX202" s="736">
        <f t="shared" si="250"/>
        <v>1404</v>
      </c>
      <c r="AY202" s="736">
        <f t="shared" si="251"/>
        <v>3714</v>
      </c>
    </row>
    <row r="203" spans="1:51" ht="15.75">
      <c r="A203" s="718" t="s">
        <v>472</v>
      </c>
      <c r="B203" s="600">
        <v>735</v>
      </c>
      <c r="C203" s="600">
        <v>446</v>
      </c>
      <c r="D203" s="736">
        <f t="shared" si="252"/>
        <v>1181</v>
      </c>
      <c r="E203" s="600">
        <v>2999</v>
      </c>
      <c r="F203" s="600">
        <v>2750</v>
      </c>
      <c r="G203" s="736">
        <f t="shared" si="253"/>
        <v>5749</v>
      </c>
      <c r="H203" s="600">
        <v>41</v>
      </c>
      <c r="I203" s="600">
        <v>45</v>
      </c>
      <c r="J203" s="736">
        <f t="shared" si="254"/>
        <v>86</v>
      </c>
      <c r="K203" s="600">
        <v>14</v>
      </c>
      <c r="L203" s="600">
        <v>10</v>
      </c>
      <c r="M203" s="736">
        <f t="shared" si="255"/>
        <v>24</v>
      </c>
      <c r="N203" s="736"/>
      <c r="O203" s="736"/>
      <c r="P203" s="752">
        <f t="shared" si="256"/>
        <v>0</v>
      </c>
      <c r="Q203" s="600"/>
      <c r="R203" s="600"/>
      <c r="S203" s="736">
        <f t="shared" si="257"/>
        <v>0</v>
      </c>
      <c r="T203" s="600"/>
      <c r="U203" s="600"/>
      <c r="V203" s="736">
        <f t="shared" si="258"/>
        <v>0</v>
      </c>
      <c r="W203" s="736">
        <f t="shared" si="245"/>
        <v>3789</v>
      </c>
      <c r="X203" s="736">
        <f t="shared" si="246"/>
        <v>3251</v>
      </c>
      <c r="Y203" s="736">
        <f t="shared" si="247"/>
        <v>7040</v>
      </c>
      <c r="AA203" s="718" t="s">
        <v>472</v>
      </c>
      <c r="AB203" s="600">
        <v>451</v>
      </c>
      <c r="AC203" s="600">
        <v>215</v>
      </c>
      <c r="AD203" s="752">
        <f t="shared" si="259"/>
        <v>666</v>
      </c>
      <c r="AE203" s="600">
        <v>685</v>
      </c>
      <c r="AF203" s="600">
        <v>354</v>
      </c>
      <c r="AG203" s="752">
        <f t="shared" si="260"/>
        <v>1039</v>
      </c>
      <c r="AH203" s="600">
        <v>8</v>
      </c>
      <c r="AI203" s="600">
        <v>14</v>
      </c>
      <c r="AJ203" s="752">
        <f t="shared" si="261"/>
        <v>22</v>
      </c>
      <c r="AK203" s="600">
        <v>21</v>
      </c>
      <c r="AL203" s="600">
        <v>12</v>
      </c>
      <c r="AM203" s="752">
        <f t="shared" si="262"/>
        <v>33</v>
      </c>
      <c r="AN203" s="736"/>
      <c r="AO203" s="736"/>
      <c r="AP203" s="752">
        <f t="shared" si="263"/>
        <v>0</v>
      </c>
      <c r="AQ203" s="600"/>
      <c r="AR203" s="600"/>
      <c r="AS203" s="736">
        <f t="shared" si="264"/>
        <v>0</v>
      </c>
      <c r="AT203" s="600"/>
      <c r="AU203" s="600"/>
      <c r="AV203" s="736">
        <f t="shared" si="248"/>
        <v>0</v>
      </c>
      <c r="AW203" s="736">
        <f t="shared" si="249"/>
        <v>1165</v>
      </c>
      <c r="AX203" s="736">
        <f t="shared" si="250"/>
        <v>595</v>
      </c>
      <c r="AY203" s="736">
        <f t="shared" si="251"/>
        <v>1760</v>
      </c>
    </row>
    <row r="204" spans="1:51" ht="15.75">
      <c r="A204" s="718" t="s">
        <v>614</v>
      </c>
      <c r="B204" s="736"/>
      <c r="C204" s="736"/>
      <c r="D204" s="736">
        <f t="shared" si="252"/>
        <v>0</v>
      </c>
      <c r="E204" s="736"/>
      <c r="F204" s="736"/>
      <c r="G204" s="736">
        <f t="shared" si="253"/>
        <v>0</v>
      </c>
      <c r="H204" s="736"/>
      <c r="I204" s="736"/>
      <c r="J204" s="736">
        <f t="shared" si="254"/>
        <v>0</v>
      </c>
      <c r="K204" s="736"/>
      <c r="L204" s="736"/>
      <c r="M204" s="736">
        <f t="shared" si="255"/>
        <v>0</v>
      </c>
      <c r="N204" s="736"/>
      <c r="O204" s="736"/>
      <c r="P204" s="752">
        <f t="shared" si="256"/>
        <v>0</v>
      </c>
      <c r="Q204" s="736"/>
      <c r="R204" s="736"/>
      <c r="S204" s="736">
        <f t="shared" si="257"/>
        <v>0</v>
      </c>
      <c r="T204" s="736"/>
      <c r="U204" s="736"/>
      <c r="V204" s="736">
        <f t="shared" si="258"/>
        <v>0</v>
      </c>
      <c r="W204" s="736">
        <f t="shared" si="245"/>
        <v>0</v>
      </c>
      <c r="X204" s="736">
        <f t="shared" si="246"/>
        <v>0</v>
      </c>
      <c r="Y204" s="736">
        <f t="shared" si="247"/>
        <v>0</v>
      </c>
      <c r="AA204" s="718" t="s">
        <v>614</v>
      </c>
      <c r="AB204" s="752">
        <v>398</v>
      </c>
      <c r="AC204" s="752">
        <v>122</v>
      </c>
      <c r="AD204" s="752">
        <f t="shared" si="259"/>
        <v>520</v>
      </c>
      <c r="AE204" s="752">
        <v>542</v>
      </c>
      <c r="AF204" s="752">
        <v>237</v>
      </c>
      <c r="AG204" s="752">
        <f t="shared" si="260"/>
        <v>779</v>
      </c>
      <c r="AH204" s="752">
        <v>0</v>
      </c>
      <c r="AI204" s="752">
        <v>5</v>
      </c>
      <c r="AJ204" s="752">
        <f t="shared" si="261"/>
        <v>5</v>
      </c>
      <c r="AK204" s="752">
        <v>15</v>
      </c>
      <c r="AL204" s="752">
        <v>9</v>
      </c>
      <c r="AM204" s="752">
        <f t="shared" si="262"/>
        <v>24</v>
      </c>
      <c r="AN204" s="736"/>
      <c r="AO204" s="736"/>
      <c r="AP204" s="752">
        <f t="shared" si="263"/>
        <v>0</v>
      </c>
      <c r="AQ204" s="736"/>
      <c r="AR204" s="736"/>
      <c r="AS204" s="736">
        <f t="shared" si="264"/>
        <v>0</v>
      </c>
      <c r="AT204" s="736"/>
      <c r="AU204" s="736"/>
      <c r="AV204" s="736">
        <f t="shared" si="248"/>
        <v>0</v>
      </c>
      <c r="AW204" s="736">
        <f t="shared" si="249"/>
        <v>955</v>
      </c>
      <c r="AX204" s="736">
        <f t="shared" si="250"/>
        <v>373</v>
      </c>
      <c r="AY204" s="736">
        <f t="shared" si="251"/>
        <v>1328</v>
      </c>
    </row>
    <row r="205" spans="1:51" ht="15.75">
      <c r="A205" s="721" t="s">
        <v>6</v>
      </c>
      <c r="B205" s="722">
        <f t="shared" ref="B205:Y205" si="265">SUM(B194:B204)</f>
        <v>1624</v>
      </c>
      <c r="C205" s="722">
        <f t="shared" si="265"/>
        <v>1039</v>
      </c>
      <c r="D205" s="722">
        <f t="shared" si="265"/>
        <v>2663</v>
      </c>
      <c r="E205" s="722">
        <f t="shared" si="265"/>
        <v>4916</v>
      </c>
      <c r="F205" s="722">
        <f t="shared" si="265"/>
        <v>3600</v>
      </c>
      <c r="G205" s="722">
        <f t="shared" si="265"/>
        <v>8516</v>
      </c>
      <c r="H205" s="722">
        <f t="shared" si="265"/>
        <v>207</v>
      </c>
      <c r="I205" s="722">
        <f t="shared" si="265"/>
        <v>140</v>
      </c>
      <c r="J205" s="722">
        <f t="shared" si="265"/>
        <v>347</v>
      </c>
      <c r="K205" s="722">
        <f t="shared" si="265"/>
        <v>50</v>
      </c>
      <c r="L205" s="722">
        <f t="shared" si="265"/>
        <v>18</v>
      </c>
      <c r="M205" s="722">
        <f t="shared" si="265"/>
        <v>68</v>
      </c>
      <c r="N205" s="722">
        <f t="shared" si="265"/>
        <v>0</v>
      </c>
      <c r="O205" s="722">
        <f t="shared" si="265"/>
        <v>0</v>
      </c>
      <c r="P205" s="722">
        <f t="shared" si="265"/>
        <v>0</v>
      </c>
      <c r="Q205" s="722">
        <f t="shared" si="265"/>
        <v>0</v>
      </c>
      <c r="R205" s="722">
        <f t="shared" si="265"/>
        <v>0</v>
      </c>
      <c r="S205" s="722">
        <f t="shared" si="265"/>
        <v>0</v>
      </c>
      <c r="T205" s="722">
        <f t="shared" si="265"/>
        <v>0</v>
      </c>
      <c r="U205" s="722">
        <f t="shared" si="265"/>
        <v>0</v>
      </c>
      <c r="V205" s="722">
        <f t="shared" si="265"/>
        <v>0</v>
      </c>
      <c r="W205" s="722">
        <f t="shared" si="265"/>
        <v>6797</v>
      </c>
      <c r="X205" s="722">
        <f t="shared" si="265"/>
        <v>4797</v>
      </c>
      <c r="Y205" s="722">
        <f t="shared" si="265"/>
        <v>11594</v>
      </c>
      <c r="AA205" s="721" t="s">
        <v>6</v>
      </c>
      <c r="AB205" s="722">
        <f t="shared" ref="AB205:AY205" si="266">SUM(AB194:AB204)</f>
        <v>4013</v>
      </c>
      <c r="AC205" s="722">
        <f t="shared" si="266"/>
        <v>2520</v>
      </c>
      <c r="AD205" s="722">
        <f t="shared" si="266"/>
        <v>6533</v>
      </c>
      <c r="AE205" s="722">
        <f t="shared" si="266"/>
        <v>5601</v>
      </c>
      <c r="AF205" s="722">
        <f t="shared" si="266"/>
        <v>3291</v>
      </c>
      <c r="AG205" s="722">
        <f t="shared" si="266"/>
        <v>8892</v>
      </c>
      <c r="AH205" s="722">
        <f t="shared" si="266"/>
        <v>126</v>
      </c>
      <c r="AI205" s="722">
        <f t="shared" si="266"/>
        <v>83</v>
      </c>
      <c r="AJ205" s="722">
        <f t="shared" si="266"/>
        <v>209</v>
      </c>
      <c r="AK205" s="722">
        <f t="shared" si="266"/>
        <v>46</v>
      </c>
      <c r="AL205" s="722">
        <f t="shared" si="266"/>
        <v>29</v>
      </c>
      <c r="AM205" s="722">
        <f t="shared" si="266"/>
        <v>75</v>
      </c>
      <c r="AN205" s="722">
        <f t="shared" si="266"/>
        <v>0</v>
      </c>
      <c r="AO205" s="722">
        <f t="shared" si="266"/>
        <v>0</v>
      </c>
      <c r="AP205" s="722">
        <f t="shared" si="266"/>
        <v>0</v>
      </c>
      <c r="AQ205" s="722">
        <f t="shared" si="266"/>
        <v>0</v>
      </c>
      <c r="AR205" s="722">
        <f t="shared" si="266"/>
        <v>0</v>
      </c>
      <c r="AS205" s="722">
        <f t="shared" si="266"/>
        <v>0</v>
      </c>
      <c r="AT205" s="722">
        <f t="shared" si="266"/>
        <v>0</v>
      </c>
      <c r="AU205" s="722">
        <f t="shared" si="266"/>
        <v>0</v>
      </c>
      <c r="AV205" s="722">
        <f t="shared" si="266"/>
        <v>0</v>
      </c>
      <c r="AW205" s="722">
        <f t="shared" si="266"/>
        <v>9786</v>
      </c>
      <c r="AX205" s="722">
        <f t="shared" si="266"/>
        <v>5923</v>
      </c>
      <c r="AY205" s="722">
        <f t="shared" si="266"/>
        <v>15709</v>
      </c>
    </row>
    <row r="206" spans="1:51" ht="15.75">
      <c r="A206" s="776"/>
      <c r="B206" s="776"/>
      <c r="C206" s="776"/>
      <c r="D206" s="776"/>
      <c r="E206" s="776"/>
      <c r="F206" s="776"/>
      <c r="G206" s="776"/>
      <c r="H206" s="776"/>
      <c r="I206" s="776"/>
      <c r="J206" s="776"/>
      <c r="K206" s="776"/>
      <c r="L206" s="776"/>
      <c r="M206" s="776"/>
      <c r="N206" s="776"/>
      <c r="O206" s="776"/>
      <c r="P206" s="776"/>
      <c r="Q206" s="776"/>
      <c r="R206" s="776"/>
      <c r="S206" s="776"/>
      <c r="T206" s="776"/>
      <c r="U206" s="776"/>
      <c r="V206" s="776"/>
      <c r="W206" s="776"/>
      <c r="X206" s="776" t="s">
        <v>91</v>
      </c>
      <c r="Y206" s="776"/>
      <c r="AA206" s="776"/>
      <c r="AB206" s="776"/>
      <c r="AC206" s="776"/>
      <c r="AD206" s="776"/>
      <c r="AE206" s="776"/>
      <c r="AF206" s="776"/>
      <c r="AG206" s="776"/>
      <c r="AH206" s="776"/>
      <c r="AI206" s="776"/>
      <c r="AJ206" s="776"/>
      <c r="AK206" s="776"/>
      <c r="AL206" s="776"/>
      <c r="AM206" s="776"/>
      <c r="AN206" s="776"/>
      <c r="AO206" s="776"/>
      <c r="AP206" s="776"/>
      <c r="AQ206" s="776"/>
      <c r="AR206" s="776"/>
      <c r="AS206" s="776"/>
      <c r="AT206" s="776"/>
      <c r="AU206" s="776"/>
      <c r="AV206" s="776"/>
      <c r="AW206" s="776"/>
      <c r="AX206" s="776" t="s">
        <v>91</v>
      </c>
      <c r="AY206" s="776"/>
    </row>
    <row r="207" spans="1:51" ht="15" customHeight="1">
      <c r="A207" s="1579" t="s">
        <v>361</v>
      </c>
      <c r="B207" s="1573" t="s">
        <v>3</v>
      </c>
      <c r="C207" s="1574"/>
      <c r="D207" s="1575"/>
      <c r="E207" s="1573" t="s">
        <v>4</v>
      </c>
      <c r="F207" s="1574"/>
      <c r="G207" s="1575"/>
      <c r="H207" s="1573" t="s">
        <v>5</v>
      </c>
      <c r="I207" s="1574"/>
      <c r="J207" s="1575"/>
      <c r="K207" s="1573" t="s">
        <v>379</v>
      </c>
      <c r="L207" s="1574"/>
      <c r="M207" s="1575"/>
      <c r="N207" s="1573" t="s">
        <v>870</v>
      </c>
      <c r="O207" s="1574"/>
      <c r="P207" s="1575"/>
      <c r="Q207" s="1573" t="s">
        <v>871</v>
      </c>
      <c r="R207" s="1574"/>
      <c r="S207" s="1575"/>
      <c r="T207" s="1573" t="s">
        <v>351</v>
      </c>
      <c r="U207" s="1574"/>
      <c r="V207" s="1575"/>
      <c r="W207" s="1576" t="s">
        <v>6</v>
      </c>
      <c r="X207" s="1577"/>
      <c r="Y207" s="1578"/>
      <c r="AA207" s="1579" t="s">
        <v>361</v>
      </c>
      <c r="AB207" s="1573" t="s">
        <v>3</v>
      </c>
      <c r="AC207" s="1574"/>
      <c r="AD207" s="1575"/>
      <c r="AE207" s="1573" t="s">
        <v>4</v>
      </c>
      <c r="AF207" s="1574"/>
      <c r="AG207" s="1575"/>
      <c r="AH207" s="1573" t="s">
        <v>5</v>
      </c>
      <c r="AI207" s="1574"/>
      <c r="AJ207" s="1575"/>
      <c r="AK207" s="1573" t="s">
        <v>379</v>
      </c>
      <c r="AL207" s="1574"/>
      <c r="AM207" s="1575"/>
      <c r="AN207" s="1573" t="s">
        <v>870</v>
      </c>
      <c r="AO207" s="1574"/>
      <c r="AP207" s="1575"/>
      <c r="AQ207" s="1573" t="s">
        <v>871</v>
      </c>
      <c r="AR207" s="1574"/>
      <c r="AS207" s="1575"/>
      <c r="AT207" s="1573" t="s">
        <v>351</v>
      </c>
      <c r="AU207" s="1574"/>
      <c r="AV207" s="1575"/>
      <c r="AW207" s="1576" t="s">
        <v>6</v>
      </c>
      <c r="AX207" s="1577"/>
      <c r="AY207" s="1578"/>
    </row>
    <row r="208" spans="1:51">
      <c r="A208" s="1580"/>
      <c r="B208" s="243" t="s">
        <v>240</v>
      </c>
      <c r="C208" s="243" t="s">
        <v>241</v>
      </c>
      <c r="D208" s="243" t="s">
        <v>234</v>
      </c>
      <c r="E208" s="243" t="s">
        <v>240</v>
      </c>
      <c r="F208" s="243" t="s">
        <v>241</v>
      </c>
      <c r="G208" s="243" t="s">
        <v>234</v>
      </c>
      <c r="H208" s="243" t="s">
        <v>240</v>
      </c>
      <c r="I208" s="243" t="s">
        <v>241</v>
      </c>
      <c r="J208" s="243" t="s">
        <v>234</v>
      </c>
      <c r="K208" s="243" t="s">
        <v>240</v>
      </c>
      <c r="L208" s="243" t="s">
        <v>241</v>
      </c>
      <c r="M208" s="243" t="s">
        <v>234</v>
      </c>
      <c r="N208" s="243" t="s">
        <v>240</v>
      </c>
      <c r="O208" s="243" t="s">
        <v>241</v>
      </c>
      <c r="P208" s="243" t="s">
        <v>234</v>
      </c>
      <c r="Q208" s="243" t="s">
        <v>240</v>
      </c>
      <c r="R208" s="243" t="s">
        <v>241</v>
      </c>
      <c r="S208" s="243" t="s">
        <v>234</v>
      </c>
      <c r="T208" s="243" t="s">
        <v>240</v>
      </c>
      <c r="U208" s="243" t="s">
        <v>241</v>
      </c>
      <c r="V208" s="243" t="s">
        <v>234</v>
      </c>
      <c r="W208" s="243" t="s">
        <v>240</v>
      </c>
      <c r="X208" s="243" t="s">
        <v>241</v>
      </c>
      <c r="Y208" s="243" t="s">
        <v>234</v>
      </c>
      <c r="AA208" s="1580"/>
      <c r="AB208" s="243" t="s">
        <v>240</v>
      </c>
      <c r="AC208" s="243" t="s">
        <v>241</v>
      </c>
      <c r="AD208" s="243" t="s">
        <v>234</v>
      </c>
      <c r="AE208" s="243" t="s">
        <v>240</v>
      </c>
      <c r="AF208" s="243" t="s">
        <v>241</v>
      </c>
      <c r="AG208" s="243" t="s">
        <v>234</v>
      </c>
      <c r="AH208" s="243" t="s">
        <v>240</v>
      </c>
      <c r="AI208" s="243" t="s">
        <v>241</v>
      </c>
      <c r="AJ208" s="243" t="s">
        <v>234</v>
      </c>
      <c r="AK208" s="243" t="s">
        <v>240</v>
      </c>
      <c r="AL208" s="243" t="s">
        <v>241</v>
      </c>
      <c r="AM208" s="243" t="s">
        <v>234</v>
      </c>
      <c r="AN208" s="243" t="s">
        <v>240</v>
      </c>
      <c r="AO208" s="243" t="s">
        <v>241</v>
      </c>
      <c r="AP208" s="243" t="s">
        <v>234</v>
      </c>
      <c r="AQ208" s="243" t="s">
        <v>240</v>
      </c>
      <c r="AR208" s="243" t="s">
        <v>241</v>
      </c>
      <c r="AS208" s="243" t="s">
        <v>234</v>
      </c>
      <c r="AT208" s="243" t="s">
        <v>240</v>
      </c>
      <c r="AU208" s="243" t="s">
        <v>241</v>
      </c>
      <c r="AV208" s="243" t="s">
        <v>234</v>
      </c>
      <c r="AW208" s="243" t="s">
        <v>240</v>
      </c>
      <c r="AX208" s="243" t="s">
        <v>241</v>
      </c>
      <c r="AY208" s="243" t="s">
        <v>234</v>
      </c>
    </row>
    <row r="209" spans="1:51">
      <c r="A209" s="735">
        <v>1</v>
      </c>
      <c r="B209" s="243">
        <v>2</v>
      </c>
      <c r="C209" s="243">
        <v>3</v>
      </c>
      <c r="D209" s="243">
        <v>4</v>
      </c>
      <c r="E209" s="243">
        <v>5</v>
      </c>
      <c r="F209" s="243">
        <v>6</v>
      </c>
      <c r="G209" s="243">
        <v>7</v>
      </c>
      <c r="H209" s="243">
        <v>8</v>
      </c>
      <c r="I209" s="243">
        <v>9</v>
      </c>
      <c r="J209" s="243">
        <v>10</v>
      </c>
      <c r="K209" s="243">
        <v>11</v>
      </c>
      <c r="L209" s="243">
        <v>12</v>
      </c>
      <c r="M209" s="243">
        <v>13</v>
      </c>
      <c r="N209" s="243">
        <v>14</v>
      </c>
      <c r="O209" s="243">
        <v>15</v>
      </c>
      <c r="P209" s="243">
        <v>16</v>
      </c>
      <c r="Q209" s="243">
        <v>17</v>
      </c>
      <c r="R209" s="243">
        <v>18</v>
      </c>
      <c r="S209" s="243">
        <v>19</v>
      </c>
      <c r="T209" s="243">
        <v>20</v>
      </c>
      <c r="U209" s="243">
        <v>21</v>
      </c>
      <c r="V209" s="243">
        <v>22</v>
      </c>
      <c r="W209" s="243">
        <v>23</v>
      </c>
      <c r="X209" s="243">
        <v>24</v>
      </c>
      <c r="Y209" s="243">
        <v>25</v>
      </c>
      <c r="AA209" s="735">
        <v>1</v>
      </c>
      <c r="AB209" s="243">
        <v>2</v>
      </c>
      <c r="AC209" s="243">
        <v>3</v>
      </c>
      <c r="AD209" s="243">
        <v>4</v>
      </c>
      <c r="AE209" s="243">
        <v>5</v>
      </c>
      <c r="AF209" s="243">
        <v>6</v>
      </c>
      <c r="AG209" s="243">
        <v>7</v>
      </c>
      <c r="AH209" s="243">
        <v>8</v>
      </c>
      <c r="AI209" s="243">
        <v>9</v>
      </c>
      <c r="AJ209" s="243">
        <v>10</v>
      </c>
      <c r="AK209" s="243">
        <v>11</v>
      </c>
      <c r="AL209" s="243">
        <v>12</v>
      </c>
      <c r="AM209" s="243">
        <v>13</v>
      </c>
      <c r="AN209" s="243">
        <v>14</v>
      </c>
      <c r="AO209" s="243">
        <v>15</v>
      </c>
      <c r="AP209" s="243">
        <v>16</v>
      </c>
      <c r="AQ209" s="243">
        <v>17</v>
      </c>
      <c r="AR209" s="243">
        <v>18</v>
      </c>
      <c r="AS209" s="243">
        <v>19</v>
      </c>
      <c r="AT209" s="243">
        <v>20</v>
      </c>
      <c r="AU209" s="243">
        <v>21</v>
      </c>
      <c r="AV209" s="243">
        <v>22</v>
      </c>
      <c r="AW209" s="243">
        <v>23</v>
      </c>
      <c r="AX209" s="243">
        <v>24</v>
      </c>
      <c r="AY209" s="243">
        <v>25</v>
      </c>
    </row>
    <row r="210" spans="1:51" ht="15.75">
      <c r="A210" s="718" t="s">
        <v>470</v>
      </c>
      <c r="B210" s="600">
        <v>1</v>
      </c>
      <c r="C210" s="600">
        <v>0</v>
      </c>
      <c r="D210" s="752">
        <f>SUM(B210:C210)</f>
        <v>1</v>
      </c>
      <c r="E210" s="600">
        <v>2</v>
      </c>
      <c r="F210" s="600">
        <v>0</v>
      </c>
      <c r="G210" s="752">
        <f>SUM(E210:F210)</f>
        <v>2</v>
      </c>
      <c r="H210" s="600">
        <v>0</v>
      </c>
      <c r="I210" s="600">
        <v>1</v>
      </c>
      <c r="J210" s="752">
        <f>SUM(H210:I210)</f>
        <v>1</v>
      </c>
      <c r="K210" s="600">
        <v>0</v>
      </c>
      <c r="L210" s="600">
        <v>0</v>
      </c>
      <c r="M210" s="752">
        <f>SUM(K210:L210)</f>
        <v>0</v>
      </c>
      <c r="N210" s="736"/>
      <c r="O210" s="736"/>
      <c r="P210" s="752">
        <f>SUM(N210:O210)</f>
        <v>0</v>
      </c>
      <c r="Q210" s="600"/>
      <c r="R210" s="600"/>
      <c r="S210" s="736">
        <f>Q210+R210</f>
        <v>0</v>
      </c>
      <c r="T210" s="600"/>
      <c r="U210" s="600"/>
      <c r="V210" s="736">
        <f>T210+U210</f>
        <v>0</v>
      </c>
      <c r="W210" s="736">
        <f t="shared" ref="W210:W220" si="267">B210+E210+N210+K210+H210+Q210+T210</f>
        <v>3</v>
      </c>
      <c r="X210" s="736">
        <f t="shared" ref="X210:X220" si="268">C210+F210+O210+L210+I210+R210+U210</f>
        <v>1</v>
      </c>
      <c r="Y210" s="736">
        <f t="shared" ref="Y210:Y220" si="269">D210+G210+P210+M210+J210+S210+V210</f>
        <v>4</v>
      </c>
      <c r="AA210" s="718" t="s">
        <v>470</v>
      </c>
      <c r="AB210" s="600">
        <v>0</v>
      </c>
      <c r="AC210" s="600">
        <v>0</v>
      </c>
      <c r="AD210" s="752">
        <f>SUM(AB210:AC210)</f>
        <v>0</v>
      </c>
      <c r="AE210" s="600">
        <v>0</v>
      </c>
      <c r="AF210" s="600">
        <v>0</v>
      </c>
      <c r="AG210" s="752">
        <f>SUM(AE210:AF210)</f>
        <v>0</v>
      </c>
      <c r="AH210" s="600">
        <v>0</v>
      </c>
      <c r="AI210" s="600">
        <v>1</v>
      </c>
      <c r="AJ210" s="752">
        <f>SUM(AH210:AI210)</f>
        <v>1</v>
      </c>
      <c r="AK210" s="600">
        <v>0</v>
      </c>
      <c r="AL210" s="600">
        <v>0</v>
      </c>
      <c r="AM210" s="752">
        <f>SUM(AK210:AL210)</f>
        <v>0</v>
      </c>
      <c r="AN210" s="736"/>
      <c r="AO210" s="736"/>
      <c r="AP210" s="752">
        <f>SUM(AN210:AO210)</f>
        <v>0</v>
      </c>
      <c r="AQ210" s="600"/>
      <c r="AR210" s="600"/>
      <c r="AS210" s="736">
        <f>AQ210+AR210</f>
        <v>0</v>
      </c>
      <c r="AT210" s="600"/>
      <c r="AU210" s="600"/>
      <c r="AV210" s="736">
        <f>AT210+AU210</f>
        <v>0</v>
      </c>
      <c r="AW210" s="736">
        <f t="shared" ref="AW210:AW220" si="270">AB210+AE210+AH210+AK210+AT210+AN210+AQ210</f>
        <v>0</v>
      </c>
      <c r="AX210" s="736">
        <f t="shared" ref="AX210:AX220" si="271">AC210+AF210+AI210+AL210+AU210+AO210+AR210</f>
        <v>1</v>
      </c>
      <c r="AY210" s="736">
        <f t="shared" ref="AY210:AY220" si="272">AD210+AG210+AJ210+AM210+AV210+AP210+AS210</f>
        <v>1</v>
      </c>
    </row>
    <row r="211" spans="1:51" ht="15.75">
      <c r="A211" s="719" t="s">
        <v>471</v>
      </c>
      <c r="B211" s="600">
        <v>0</v>
      </c>
      <c r="C211" s="600">
        <v>0</v>
      </c>
      <c r="D211" s="752">
        <f t="shared" ref="D211:D220" si="273">SUM(B211:C211)</f>
        <v>0</v>
      </c>
      <c r="E211" s="600">
        <v>0</v>
      </c>
      <c r="F211" s="600">
        <v>0</v>
      </c>
      <c r="G211" s="752">
        <f t="shared" ref="G211:G220" si="274">SUM(E211:F211)</f>
        <v>0</v>
      </c>
      <c r="H211" s="600">
        <v>0</v>
      </c>
      <c r="I211" s="600">
        <v>0</v>
      </c>
      <c r="J211" s="752">
        <f t="shared" ref="J211:J220" si="275">SUM(H211:I211)</f>
        <v>0</v>
      </c>
      <c r="K211" s="600">
        <v>0</v>
      </c>
      <c r="L211" s="600">
        <v>0</v>
      </c>
      <c r="M211" s="752">
        <f t="shared" ref="M211:M220" si="276">SUM(K211:L211)</f>
        <v>0</v>
      </c>
      <c r="N211" s="736"/>
      <c r="O211" s="736"/>
      <c r="P211" s="752">
        <f t="shared" ref="P211:P220" si="277">SUM(N211:O211)</f>
        <v>0</v>
      </c>
      <c r="Q211" s="600"/>
      <c r="R211" s="600"/>
      <c r="S211" s="736">
        <f t="shared" ref="S211:S220" si="278">Q211+R211</f>
        <v>0</v>
      </c>
      <c r="T211" s="600"/>
      <c r="U211" s="600"/>
      <c r="V211" s="736">
        <f t="shared" ref="V211:V220" si="279">T211+U211</f>
        <v>0</v>
      </c>
      <c r="W211" s="736">
        <f t="shared" si="267"/>
        <v>0</v>
      </c>
      <c r="X211" s="736">
        <f t="shared" si="268"/>
        <v>0</v>
      </c>
      <c r="Y211" s="736">
        <f t="shared" si="269"/>
        <v>0</v>
      </c>
      <c r="AA211" s="719" t="s">
        <v>471</v>
      </c>
      <c r="AB211" s="600">
        <v>0</v>
      </c>
      <c r="AC211" s="600">
        <v>0</v>
      </c>
      <c r="AD211" s="752">
        <f t="shared" ref="AD211:AD220" si="280">SUM(AB211:AC211)</f>
        <v>0</v>
      </c>
      <c r="AE211" s="600">
        <v>0</v>
      </c>
      <c r="AF211" s="600">
        <v>0</v>
      </c>
      <c r="AG211" s="752">
        <f t="shared" ref="AG211:AG220" si="281">SUM(AE211:AF211)</f>
        <v>0</v>
      </c>
      <c r="AH211" s="600">
        <v>0</v>
      </c>
      <c r="AI211" s="600">
        <v>0</v>
      </c>
      <c r="AJ211" s="752">
        <f t="shared" ref="AJ211:AJ220" si="282">SUM(AH211:AI211)</f>
        <v>0</v>
      </c>
      <c r="AK211" s="600">
        <v>0</v>
      </c>
      <c r="AL211" s="600">
        <v>0</v>
      </c>
      <c r="AM211" s="752">
        <f t="shared" ref="AM211:AM220" si="283">SUM(AK211:AL211)</f>
        <v>0</v>
      </c>
      <c r="AN211" s="736"/>
      <c r="AO211" s="736"/>
      <c r="AP211" s="752">
        <f t="shared" ref="AP211:AP220" si="284">SUM(AN211:AO211)</f>
        <v>0</v>
      </c>
      <c r="AQ211" s="600"/>
      <c r="AR211" s="600"/>
      <c r="AS211" s="736">
        <f t="shared" ref="AS211:AS220" si="285">AQ211+AR211</f>
        <v>0</v>
      </c>
      <c r="AT211" s="600"/>
      <c r="AU211" s="600"/>
      <c r="AV211" s="736">
        <f t="shared" ref="AV211:AV220" si="286">AT211+AU211</f>
        <v>0</v>
      </c>
      <c r="AW211" s="736">
        <f t="shared" si="270"/>
        <v>0</v>
      </c>
      <c r="AX211" s="736">
        <f t="shared" si="271"/>
        <v>0</v>
      </c>
      <c r="AY211" s="736">
        <f t="shared" si="272"/>
        <v>0</v>
      </c>
    </row>
    <row r="212" spans="1:51" ht="15.75">
      <c r="A212" s="720" t="s">
        <v>362</v>
      </c>
      <c r="B212" s="600">
        <v>1</v>
      </c>
      <c r="C212" s="600">
        <v>1</v>
      </c>
      <c r="D212" s="752">
        <f t="shared" si="273"/>
        <v>2</v>
      </c>
      <c r="E212" s="600">
        <v>3</v>
      </c>
      <c r="F212" s="600">
        <v>2</v>
      </c>
      <c r="G212" s="752">
        <f t="shared" si="274"/>
        <v>5</v>
      </c>
      <c r="H212" s="600">
        <v>0</v>
      </c>
      <c r="I212" s="600">
        <v>0</v>
      </c>
      <c r="J212" s="752">
        <f t="shared" si="275"/>
        <v>0</v>
      </c>
      <c r="K212" s="600">
        <v>0</v>
      </c>
      <c r="L212" s="600">
        <v>0</v>
      </c>
      <c r="M212" s="752">
        <f t="shared" si="276"/>
        <v>0</v>
      </c>
      <c r="N212" s="736"/>
      <c r="O212" s="736"/>
      <c r="P212" s="752">
        <f t="shared" si="277"/>
        <v>0</v>
      </c>
      <c r="Q212" s="600"/>
      <c r="R212" s="600"/>
      <c r="S212" s="736">
        <f t="shared" si="278"/>
        <v>0</v>
      </c>
      <c r="T212" s="600"/>
      <c r="U212" s="600"/>
      <c r="V212" s="736">
        <f t="shared" si="279"/>
        <v>0</v>
      </c>
      <c r="W212" s="736">
        <f t="shared" si="267"/>
        <v>4</v>
      </c>
      <c r="X212" s="736">
        <f t="shared" si="268"/>
        <v>3</v>
      </c>
      <c r="Y212" s="736">
        <f t="shared" si="269"/>
        <v>7</v>
      </c>
      <c r="AA212" s="720" t="s">
        <v>362</v>
      </c>
      <c r="AB212" s="600">
        <v>3</v>
      </c>
      <c r="AC212" s="600">
        <v>1</v>
      </c>
      <c r="AD212" s="752">
        <f t="shared" si="280"/>
        <v>4</v>
      </c>
      <c r="AE212" s="600">
        <v>0</v>
      </c>
      <c r="AF212" s="600">
        <v>2</v>
      </c>
      <c r="AG212" s="752">
        <f t="shared" si="281"/>
        <v>2</v>
      </c>
      <c r="AH212" s="600">
        <v>10</v>
      </c>
      <c r="AI212" s="600">
        <v>0</v>
      </c>
      <c r="AJ212" s="752">
        <f t="shared" si="282"/>
        <v>10</v>
      </c>
      <c r="AK212" s="600">
        <v>0</v>
      </c>
      <c r="AL212" s="600">
        <v>0</v>
      </c>
      <c r="AM212" s="752">
        <f t="shared" si="283"/>
        <v>0</v>
      </c>
      <c r="AN212" s="736"/>
      <c r="AO212" s="736"/>
      <c r="AP212" s="752">
        <f t="shared" si="284"/>
        <v>0</v>
      </c>
      <c r="AQ212" s="600"/>
      <c r="AR212" s="600"/>
      <c r="AS212" s="736">
        <f t="shared" si="285"/>
        <v>0</v>
      </c>
      <c r="AT212" s="600"/>
      <c r="AU212" s="600"/>
      <c r="AV212" s="736">
        <f t="shared" si="286"/>
        <v>0</v>
      </c>
      <c r="AW212" s="736">
        <f t="shared" si="270"/>
        <v>13</v>
      </c>
      <c r="AX212" s="736">
        <f t="shared" si="271"/>
        <v>3</v>
      </c>
      <c r="AY212" s="736">
        <f t="shared" si="272"/>
        <v>16</v>
      </c>
    </row>
    <row r="213" spans="1:51" ht="15.75">
      <c r="A213" s="720" t="s">
        <v>363</v>
      </c>
      <c r="B213" s="600">
        <v>3</v>
      </c>
      <c r="C213" s="600">
        <v>0</v>
      </c>
      <c r="D213" s="752">
        <f t="shared" si="273"/>
        <v>3</v>
      </c>
      <c r="E213" s="600">
        <v>3</v>
      </c>
      <c r="F213" s="600">
        <v>4</v>
      </c>
      <c r="G213" s="752">
        <f t="shared" si="274"/>
        <v>7</v>
      </c>
      <c r="H213" s="600">
        <v>1</v>
      </c>
      <c r="I213" s="600">
        <v>0</v>
      </c>
      <c r="J213" s="752">
        <f t="shared" si="275"/>
        <v>1</v>
      </c>
      <c r="K213" s="600">
        <v>0</v>
      </c>
      <c r="L213" s="600">
        <v>0</v>
      </c>
      <c r="M213" s="752">
        <f t="shared" si="276"/>
        <v>0</v>
      </c>
      <c r="N213" s="736"/>
      <c r="O213" s="736"/>
      <c r="P213" s="752">
        <f t="shared" si="277"/>
        <v>0</v>
      </c>
      <c r="Q213" s="600"/>
      <c r="R213" s="600"/>
      <c r="S213" s="736">
        <f t="shared" si="278"/>
        <v>0</v>
      </c>
      <c r="T213" s="600"/>
      <c r="U213" s="600"/>
      <c r="V213" s="736">
        <f t="shared" si="279"/>
        <v>0</v>
      </c>
      <c r="W213" s="736">
        <f t="shared" si="267"/>
        <v>7</v>
      </c>
      <c r="X213" s="736">
        <f t="shared" si="268"/>
        <v>4</v>
      </c>
      <c r="Y213" s="736">
        <f t="shared" si="269"/>
        <v>11</v>
      </c>
      <c r="AA213" s="720" t="s">
        <v>363</v>
      </c>
      <c r="AB213" s="600">
        <v>1</v>
      </c>
      <c r="AC213" s="600">
        <v>3</v>
      </c>
      <c r="AD213" s="752">
        <f t="shared" si="280"/>
        <v>4</v>
      </c>
      <c r="AE213" s="600">
        <v>0</v>
      </c>
      <c r="AF213" s="600">
        <v>7</v>
      </c>
      <c r="AG213" s="752">
        <f t="shared" si="281"/>
        <v>7</v>
      </c>
      <c r="AH213" s="600">
        <v>24</v>
      </c>
      <c r="AI213" s="600">
        <v>1</v>
      </c>
      <c r="AJ213" s="752">
        <f t="shared" si="282"/>
        <v>25</v>
      </c>
      <c r="AK213" s="600">
        <v>0</v>
      </c>
      <c r="AL213" s="600">
        <v>0</v>
      </c>
      <c r="AM213" s="752">
        <f t="shared" si="283"/>
        <v>0</v>
      </c>
      <c r="AN213" s="736"/>
      <c r="AO213" s="736"/>
      <c r="AP213" s="752">
        <f t="shared" si="284"/>
        <v>0</v>
      </c>
      <c r="AQ213" s="600"/>
      <c r="AR213" s="600"/>
      <c r="AS213" s="736">
        <f t="shared" si="285"/>
        <v>0</v>
      </c>
      <c r="AT213" s="600"/>
      <c r="AU213" s="600"/>
      <c r="AV213" s="736">
        <f t="shared" si="286"/>
        <v>0</v>
      </c>
      <c r="AW213" s="736">
        <f t="shared" si="270"/>
        <v>25</v>
      </c>
      <c r="AX213" s="736">
        <f t="shared" si="271"/>
        <v>11</v>
      </c>
      <c r="AY213" s="736">
        <f t="shared" si="272"/>
        <v>36</v>
      </c>
    </row>
    <row r="214" spans="1:51" ht="15.75">
      <c r="A214" s="720" t="s">
        <v>364</v>
      </c>
      <c r="B214" s="600">
        <v>1</v>
      </c>
      <c r="C214" s="600">
        <v>3</v>
      </c>
      <c r="D214" s="752">
        <f t="shared" si="273"/>
        <v>4</v>
      </c>
      <c r="E214" s="600">
        <v>63</v>
      </c>
      <c r="F214" s="600">
        <v>23</v>
      </c>
      <c r="G214" s="752">
        <f t="shared" si="274"/>
        <v>86</v>
      </c>
      <c r="H214" s="600">
        <v>1</v>
      </c>
      <c r="I214" s="600">
        <v>2</v>
      </c>
      <c r="J214" s="752">
        <f t="shared" si="275"/>
        <v>3</v>
      </c>
      <c r="K214" s="600">
        <v>0</v>
      </c>
      <c r="L214" s="600">
        <v>0</v>
      </c>
      <c r="M214" s="752">
        <f t="shared" si="276"/>
        <v>0</v>
      </c>
      <c r="N214" s="736"/>
      <c r="O214" s="736"/>
      <c r="P214" s="752">
        <f t="shared" si="277"/>
        <v>0</v>
      </c>
      <c r="Q214" s="600"/>
      <c r="R214" s="600"/>
      <c r="S214" s="736">
        <f t="shared" si="278"/>
        <v>0</v>
      </c>
      <c r="T214" s="600"/>
      <c r="U214" s="600"/>
      <c r="V214" s="736">
        <f t="shared" si="279"/>
        <v>0</v>
      </c>
      <c r="W214" s="736">
        <f t="shared" si="267"/>
        <v>65</v>
      </c>
      <c r="X214" s="736">
        <f t="shared" si="268"/>
        <v>28</v>
      </c>
      <c r="Y214" s="736">
        <f t="shared" si="269"/>
        <v>93</v>
      </c>
      <c r="AA214" s="720" t="s">
        <v>364</v>
      </c>
      <c r="AB214" s="600">
        <v>3</v>
      </c>
      <c r="AC214" s="600">
        <v>2</v>
      </c>
      <c r="AD214" s="752">
        <f t="shared" si="280"/>
        <v>5</v>
      </c>
      <c r="AE214" s="600">
        <v>8</v>
      </c>
      <c r="AF214" s="600">
        <v>6</v>
      </c>
      <c r="AG214" s="752">
        <f t="shared" si="281"/>
        <v>14</v>
      </c>
      <c r="AH214" s="600">
        <v>11</v>
      </c>
      <c r="AI214" s="600">
        <v>0</v>
      </c>
      <c r="AJ214" s="752">
        <f t="shared" si="282"/>
        <v>11</v>
      </c>
      <c r="AK214" s="600">
        <v>0</v>
      </c>
      <c r="AL214" s="600">
        <v>0</v>
      </c>
      <c r="AM214" s="752">
        <f t="shared" si="283"/>
        <v>0</v>
      </c>
      <c r="AN214" s="736"/>
      <c r="AO214" s="736"/>
      <c r="AP214" s="752">
        <f t="shared" si="284"/>
        <v>0</v>
      </c>
      <c r="AQ214" s="600"/>
      <c r="AR214" s="600"/>
      <c r="AS214" s="736">
        <f t="shared" si="285"/>
        <v>0</v>
      </c>
      <c r="AT214" s="600"/>
      <c r="AU214" s="600"/>
      <c r="AV214" s="736">
        <f t="shared" si="286"/>
        <v>0</v>
      </c>
      <c r="AW214" s="736">
        <f t="shared" si="270"/>
        <v>22</v>
      </c>
      <c r="AX214" s="736">
        <f t="shared" si="271"/>
        <v>8</v>
      </c>
      <c r="AY214" s="736">
        <f t="shared" si="272"/>
        <v>30</v>
      </c>
    </row>
    <row r="215" spans="1:51" ht="15.75">
      <c r="A215" s="720" t="s">
        <v>365</v>
      </c>
      <c r="B215" s="600">
        <v>11</v>
      </c>
      <c r="C215" s="600">
        <v>4</v>
      </c>
      <c r="D215" s="752">
        <f t="shared" si="273"/>
        <v>15</v>
      </c>
      <c r="E215" s="600">
        <v>87</v>
      </c>
      <c r="F215" s="600">
        <v>47</v>
      </c>
      <c r="G215" s="752">
        <f t="shared" si="274"/>
        <v>134</v>
      </c>
      <c r="H215" s="600">
        <v>15</v>
      </c>
      <c r="I215" s="600">
        <v>8</v>
      </c>
      <c r="J215" s="752">
        <f t="shared" si="275"/>
        <v>23</v>
      </c>
      <c r="K215" s="600">
        <v>0</v>
      </c>
      <c r="L215" s="600">
        <v>0</v>
      </c>
      <c r="M215" s="752">
        <f t="shared" si="276"/>
        <v>0</v>
      </c>
      <c r="N215" s="736"/>
      <c r="O215" s="736"/>
      <c r="P215" s="752">
        <f t="shared" si="277"/>
        <v>0</v>
      </c>
      <c r="Q215" s="600"/>
      <c r="R215" s="600"/>
      <c r="S215" s="736">
        <f t="shared" si="278"/>
        <v>0</v>
      </c>
      <c r="T215" s="600"/>
      <c r="U215" s="600"/>
      <c r="V215" s="736">
        <f t="shared" si="279"/>
        <v>0</v>
      </c>
      <c r="W215" s="736">
        <f t="shared" si="267"/>
        <v>113</v>
      </c>
      <c r="X215" s="736">
        <f t="shared" si="268"/>
        <v>59</v>
      </c>
      <c r="Y215" s="736">
        <f t="shared" si="269"/>
        <v>172</v>
      </c>
      <c r="AA215" s="720" t="s">
        <v>365</v>
      </c>
      <c r="AB215" s="600">
        <v>5</v>
      </c>
      <c r="AC215" s="600">
        <v>9</v>
      </c>
      <c r="AD215" s="752">
        <f t="shared" si="280"/>
        <v>14</v>
      </c>
      <c r="AE215" s="600">
        <v>0</v>
      </c>
      <c r="AF215" s="600">
        <v>13</v>
      </c>
      <c r="AG215" s="752">
        <f t="shared" si="281"/>
        <v>13</v>
      </c>
      <c r="AH215" s="600">
        <v>24</v>
      </c>
      <c r="AI215" s="600">
        <v>1</v>
      </c>
      <c r="AJ215" s="752">
        <f t="shared" si="282"/>
        <v>25</v>
      </c>
      <c r="AK215" s="600">
        <v>0</v>
      </c>
      <c r="AL215" s="600">
        <v>0</v>
      </c>
      <c r="AM215" s="752">
        <f t="shared" si="283"/>
        <v>0</v>
      </c>
      <c r="AN215" s="736"/>
      <c r="AO215" s="736"/>
      <c r="AP215" s="752">
        <f t="shared" si="284"/>
        <v>0</v>
      </c>
      <c r="AQ215" s="600"/>
      <c r="AR215" s="600"/>
      <c r="AS215" s="736">
        <f t="shared" si="285"/>
        <v>0</v>
      </c>
      <c r="AT215" s="600"/>
      <c r="AU215" s="600"/>
      <c r="AV215" s="736">
        <f t="shared" si="286"/>
        <v>0</v>
      </c>
      <c r="AW215" s="736">
        <f t="shared" si="270"/>
        <v>29</v>
      </c>
      <c r="AX215" s="736">
        <f t="shared" si="271"/>
        <v>23</v>
      </c>
      <c r="AY215" s="736">
        <f t="shared" si="272"/>
        <v>52</v>
      </c>
    </row>
    <row r="216" spans="1:51" ht="15.75">
      <c r="A216" s="720" t="s">
        <v>366</v>
      </c>
      <c r="B216" s="600">
        <v>4</v>
      </c>
      <c r="C216" s="600">
        <v>5</v>
      </c>
      <c r="D216" s="752">
        <f t="shared" si="273"/>
        <v>9</v>
      </c>
      <c r="E216" s="600">
        <v>93</v>
      </c>
      <c r="F216" s="600">
        <v>186</v>
      </c>
      <c r="G216" s="752">
        <f t="shared" si="274"/>
        <v>279</v>
      </c>
      <c r="H216" s="600">
        <v>11</v>
      </c>
      <c r="I216" s="600">
        <v>13</v>
      </c>
      <c r="J216" s="752">
        <f t="shared" si="275"/>
        <v>24</v>
      </c>
      <c r="K216" s="600">
        <v>0</v>
      </c>
      <c r="L216" s="600">
        <v>0</v>
      </c>
      <c r="M216" s="752">
        <f t="shared" si="276"/>
        <v>0</v>
      </c>
      <c r="N216" s="736"/>
      <c r="O216" s="736"/>
      <c r="P216" s="752">
        <f t="shared" si="277"/>
        <v>0</v>
      </c>
      <c r="Q216" s="600"/>
      <c r="R216" s="600"/>
      <c r="S216" s="736">
        <f t="shared" si="278"/>
        <v>0</v>
      </c>
      <c r="T216" s="600"/>
      <c r="U216" s="600"/>
      <c r="V216" s="736">
        <f t="shared" si="279"/>
        <v>0</v>
      </c>
      <c r="W216" s="736">
        <f t="shared" si="267"/>
        <v>108</v>
      </c>
      <c r="X216" s="736">
        <f t="shared" si="268"/>
        <v>204</v>
      </c>
      <c r="Y216" s="736">
        <f t="shared" si="269"/>
        <v>312</v>
      </c>
      <c r="AA216" s="720" t="s">
        <v>366</v>
      </c>
      <c r="AB216" s="600">
        <v>10</v>
      </c>
      <c r="AC216" s="600">
        <v>8</v>
      </c>
      <c r="AD216" s="752">
        <f t="shared" si="280"/>
        <v>18</v>
      </c>
      <c r="AE216" s="600">
        <v>6</v>
      </c>
      <c r="AF216" s="600">
        <v>25</v>
      </c>
      <c r="AG216" s="752">
        <f t="shared" si="281"/>
        <v>31</v>
      </c>
      <c r="AH216" s="600">
        <v>11</v>
      </c>
      <c r="AI216" s="600">
        <v>5</v>
      </c>
      <c r="AJ216" s="752">
        <f t="shared" si="282"/>
        <v>16</v>
      </c>
      <c r="AK216" s="600">
        <v>0</v>
      </c>
      <c r="AL216" s="600">
        <v>0</v>
      </c>
      <c r="AM216" s="752">
        <f t="shared" si="283"/>
        <v>0</v>
      </c>
      <c r="AN216" s="736"/>
      <c r="AO216" s="736"/>
      <c r="AP216" s="752">
        <f t="shared" si="284"/>
        <v>0</v>
      </c>
      <c r="AQ216" s="600"/>
      <c r="AR216" s="600"/>
      <c r="AS216" s="736">
        <f t="shared" si="285"/>
        <v>0</v>
      </c>
      <c r="AT216" s="600"/>
      <c r="AU216" s="600"/>
      <c r="AV216" s="736">
        <f t="shared" si="286"/>
        <v>0</v>
      </c>
      <c r="AW216" s="736">
        <f t="shared" si="270"/>
        <v>27</v>
      </c>
      <c r="AX216" s="736">
        <f t="shared" si="271"/>
        <v>38</v>
      </c>
      <c r="AY216" s="736">
        <f t="shared" si="272"/>
        <v>65</v>
      </c>
    </row>
    <row r="217" spans="1:51" ht="15.75">
      <c r="A217" s="720" t="s">
        <v>367</v>
      </c>
      <c r="B217" s="600">
        <v>10</v>
      </c>
      <c r="C217" s="600">
        <v>4</v>
      </c>
      <c r="D217" s="752">
        <f t="shared" si="273"/>
        <v>14</v>
      </c>
      <c r="E217" s="600">
        <v>192</v>
      </c>
      <c r="F217" s="600">
        <v>113</v>
      </c>
      <c r="G217" s="752">
        <f t="shared" si="274"/>
        <v>305</v>
      </c>
      <c r="H217" s="600">
        <v>38</v>
      </c>
      <c r="I217" s="600">
        <v>22</v>
      </c>
      <c r="J217" s="752">
        <f t="shared" si="275"/>
        <v>60</v>
      </c>
      <c r="K217" s="600">
        <v>0</v>
      </c>
      <c r="L217" s="600">
        <v>0</v>
      </c>
      <c r="M217" s="752">
        <f t="shared" si="276"/>
        <v>0</v>
      </c>
      <c r="N217" s="736"/>
      <c r="O217" s="736"/>
      <c r="P217" s="752">
        <f t="shared" si="277"/>
        <v>0</v>
      </c>
      <c r="Q217" s="600"/>
      <c r="R217" s="600"/>
      <c r="S217" s="736">
        <f t="shared" si="278"/>
        <v>0</v>
      </c>
      <c r="T217" s="600"/>
      <c r="U217" s="600"/>
      <c r="V217" s="736">
        <f t="shared" si="279"/>
        <v>0</v>
      </c>
      <c r="W217" s="736">
        <f t="shared" si="267"/>
        <v>240</v>
      </c>
      <c r="X217" s="736">
        <f t="shared" si="268"/>
        <v>139</v>
      </c>
      <c r="Y217" s="736">
        <f t="shared" si="269"/>
        <v>379</v>
      </c>
      <c r="AA217" s="720" t="s">
        <v>367</v>
      </c>
      <c r="AB217" s="600">
        <v>31</v>
      </c>
      <c r="AC217" s="600">
        <v>13</v>
      </c>
      <c r="AD217" s="752">
        <f t="shared" si="280"/>
        <v>44</v>
      </c>
      <c r="AE217" s="600">
        <v>13</v>
      </c>
      <c r="AF217" s="600">
        <v>41</v>
      </c>
      <c r="AG217" s="752">
        <f t="shared" si="281"/>
        <v>54</v>
      </c>
      <c r="AH217" s="600">
        <v>17</v>
      </c>
      <c r="AI217" s="600">
        <v>18</v>
      </c>
      <c r="AJ217" s="752">
        <f t="shared" si="282"/>
        <v>35</v>
      </c>
      <c r="AK217" s="600">
        <v>0</v>
      </c>
      <c r="AL217" s="600">
        <v>0</v>
      </c>
      <c r="AM217" s="752">
        <f t="shared" si="283"/>
        <v>0</v>
      </c>
      <c r="AN217" s="736"/>
      <c r="AO217" s="736"/>
      <c r="AP217" s="752">
        <f t="shared" si="284"/>
        <v>0</v>
      </c>
      <c r="AQ217" s="600"/>
      <c r="AR217" s="600"/>
      <c r="AS217" s="736">
        <f t="shared" si="285"/>
        <v>0</v>
      </c>
      <c r="AT217" s="600"/>
      <c r="AU217" s="600"/>
      <c r="AV217" s="736">
        <f t="shared" si="286"/>
        <v>0</v>
      </c>
      <c r="AW217" s="736">
        <f t="shared" si="270"/>
        <v>61</v>
      </c>
      <c r="AX217" s="736">
        <f t="shared" si="271"/>
        <v>72</v>
      </c>
      <c r="AY217" s="736">
        <f t="shared" si="272"/>
        <v>133</v>
      </c>
    </row>
    <row r="218" spans="1:51" ht="15.75">
      <c r="A218" s="720" t="s">
        <v>368</v>
      </c>
      <c r="B218" s="600">
        <v>43</v>
      </c>
      <c r="C218" s="600">
        <v>13</v>
      </c>
      <c r="D218" s="752">
        <f t="shared" si="273"/>
        <v>56</v>
      </c>
      <c r="E218" s="600">
        <v>292</v>
      </c>
      <c r="F218" s="600">
        <v>213</v>
      </c>
      <c r="G218" s="752">
        <f t="shared" si="274"/>
        <v>505</v>
      </c>
      <c r="H218" s="600">
        <v>27</v>
      </c>
      <c r="I218" s="600">
        <v>37</v>
      </c>
      <c r="J218" s="752">
        <f t="shared" si="275"/>
        <v>64</v>
      </c>
      <c r="K218" s="600">
        <v>0</v>
      </c>
      <c r="L218" s="600">
        <v>0</v>
      </c>
      <c r="M218" s="752">
        <f t="shared" si="276"/>
        <v>0</v>
      </c>
      <c r="N218" s="736"/>
      <c r="O218" s="736"/>
      <c r="P218" s="752">
        <f t="shared" si="277"/>
        <v>0</v>
      </c>
      <c r="Q218" s="600"/>
      <c r="R218" s="600"/>
      <c r="S218" s="736">
        <f t="shared" si="278"/>
        <v>0</v>
      </c>
      <c r="T218" s="600"/>
      <c r="U218" s="600"/>
      <c r="V218" s="736">
        <f t="shared" si="279"/>
        <v>0</v>
      </c>
      <c r="W218" s="736">
        <f t="shared" si="267"/>
        <v>362</v>
      </c>
      <c r="X218" s="736">
        <f t="shared" si="268"/>
        <v>263</v>
      </c>
      <c r="Y218" s="736">
        <f t="shared" si="269"/>
        <v>625</v>
      </c>
      <c r="AA218" s="720" t="s">
        <v>368</v>
      </c>
      <c r="AB218" s="600">
        <v>28</v>
      </c>
      <c r="AC218" s="600">
        <v>21</v>
      </c>
      <c r="AD218" s="752">
        <f t="shared" si="280"/>
        <v>49</v>
      </c>
      <c r="AE218" s="600">
        <v>34</v>
      </c>
      <c r="AF218" s="600">
        <v>26</v>
      </c>
      <c r="AG218" s="752">
        <f t="shared" si="281"/>
        <v>60</v>
      </c>
      <c r="AH218" s="600">
        <v>65</v>
      </c>
      <c r="AI218" s="600">
        <v>81</v>
      </c>
      <c r="AJ218" s="752">
        <f t="shared" si="282"/>
        <v>146</v>
      </c>
      <c r="AK218" s="600">
        <v>0</v>
      </c>
      <c r="AL218" s="600">
        <v>0</v>
      </c>
      <c r="AM218" s="752">
        <f t="shared" si="283"/>
        <v>0</v>
      </c>
      <c r="AN218" s="736"/>
      <c r="AO218" s="736"/>
      <c r="AP218" s="752">
        <f t="shared" si="284"/>
        <v>0</v>
      </c>
      <c r="AQ218" s="600"/>
      <c r="AR218" s="600"/>
      <c r="AS218" s="736">
        <f t="shared" si="285"/>
        <v>0</v>
      </c>
      <c r="AT218" s="600"/>
      <c r="AU218" s="600"/>
      <c r="AV218" s="736">
        <f t="shared" si="286"/>
        <v>0</v>
      </c>
      <c r="AW218" s="736">
        <f t="shared" si="270"/>
        <v>127</v>
      </c>
      <c r="AX218" s="736">
        <f t="shared" si="271"/>
        <v>128</v>
      </c>
      <c r="AY218" s="736">
        <f t="shared" si="272"/>
        <v>255</v>
      </c>
    </row>
    <row r="219" spans="1:51" ht="15.75">
      <c r="A219" s="718" t="s">
        <v>472</v>
      </c>
      <c r="B219" s="600">
        <v>5</v>
      </c>
      <c r="C219" s="600">
        <v>9</v>
      </c>
      <c r="D219" s="752">
        <f t="shared" si="273"/>
        <v>14</v>
      </c>
      <c r="E219" s="600">
        <v>230</v>
      </c>
      <c r="F219" s="600">
        <v>72</v>
      </c>
      <c r="G219" s="752">
        <f t="shared" si="274"/>
        <v>302</v>
      </c>
      <c r="H219" s="600">
        <v>94</v>
      </c>
      <c r="I219" s="600">
        <v>51</v>
      </c>
      <c r="J219" s="752">
        <f t="shared" si="275"/>
        <v>145</v>
      </c>
      <c r="K219" s="600">
        <v>0</v>
      </c>
      <c r="L219" s="600">
        <v>0</v>
      </c>
      <c r="M219" s="752">
        <f t="shared" si="276"/>
        <v>0</v>
      </c>
      <c r="N219" s="736"/>
      <c r="O219" s="736"/>
      <c r="P219" s="752">
        <f t="shared" si="277"/>
        <v>0</v>
      </c>
      <c r="Q219" s="600"/>
      <c r="R219" s="600"/>
      <c r="S219" s="736">
        <f t="shared" si="278"/>
        <v>0</v>
      </c>
      <c r="T219" s="600"/>
      <c r="U219" s="600"/>
      <c r="V219" s="736">
        <f t="shared" si="279"/>
        <v>0</v>
      </c>
      <c r="W219" s="736">
        <f t="shared" si="267"/>
        <v>329</v>
      </c>
      <c r="X219" s="736">
        <f t="shared" si="268"/>
        <v>132</v>
      </c>
      <c r="Y219" s="736">
        <f t="shared" si="269"/>
        <v>461</v>
      </c>
      <c r="AA219" s="718" t="s">
        <v>472</v>
      </c>
      <c r="AB219" s="600">
        <v>124</v>
      </c>
      <c r="AC219" s="600">
        <v>77</v>
      </c>
      <c r="AD219" s="752">
        <f t="shared" si="280"/>
        <v>201</v>
      </c>
      <c r="AE219" s="600">
        <v>256</v>
      </c>
      <c r="AF219" s="600">
        <v>94</v>
      </c>
      <c r="AG219" s="752">
        <f t="shared" si="281"/>
        <v>350</v>
      </c>
      <c r="AH219" s="600">
        <v>88</v>
      </c>
      <c r="AI219" s="600">
        <v>107</v>
      </c>
      <c r="AJ219" s="752">
        <f t="shared" si="282"/>
        <v>195</v>
      </c>
      <c r="AK219" s="600">
        <v>0</v>
      </c>
      <c r="AL219" s="600">
        <v>0</v>
      </c>
      <c r="AM219" s="752">
        <f t="shared" si="283"/>
        <v>0</v>
      </c>
      <c r="AN219" s="736"/>
      <c r="AO219" s="736"/>
      <c r="AP219" s="752">
        <f t="shared" si="284"/>
        <v>0</v>
      </c>
      <c r="AQ219" s="600"/>
      <c r="AR219" s="600"/>
      <c r="AS219" s="736">
        <f t="shared" si="285"/>
        <v>0</v>
      </c>
      <c r="AT219" s="600"/>
      <c r="AU219" s="600"/>
      <c r="AV219" s="736">
        <f t="shared" si="286"/>
        <v>0</v>
      </c>
      <c r="AW219" s="736">
        <f t="shared" si="270"/>
        <v>468</v>
      </c>
      <c r="AX219" s="736">
        <f t="shared" si="271"/>
        <v>278</v>
      </c>
      <c r="AY219" s="736">
        <f t="shared" si="272"/>
        <v>746</v>
      </c>
    </row>
    <row r="220" spans="1:51" ht="15.75">
      <c r="A220" s="718" t="s">
        <v>614</v>
      </c>
      <c r="B220" s="752">
        <v>0</v>
      </c>
      <c r="C220" s="752">
        <v>0</v>
      </c>
      <c r="D220" s="752">
        <f t="shared" si="273"/>
        <v>0</v>
      </c>
      <c r="E220" s="752">
        <v>17</v>
      </c>
      <c r="F220" s="752">
        <v>44</v>
      </c>
      <c r="G220" s="752">
        <f t="shared" si="274"/>
        <v>61</v>
      </c>
      <c r="H220" s="752">
        <v>7</v>
      </c>
      <c r="I220" s="752">
        <v>1</v>
      </c>
      <c r="J220" s="752">
        <f t="shared" si="275"/>
        <v>8</v>
      </c>
      <c r="K220" s="752">
        <v>0</v>
      </c>
      <c r="L220" s="752">
        <v>0</v>
      </c>
      <c r="M220" s="752">
        <f t="shared" si="276"/>
        <v>0</v>
      </c>
      <c r="N220" s="736"/>
      <c r="O220" s="736"/>
      <c r="P220" s="752">
        <f t="shared" si="277"/>
        <v>0</v>
      </c>
      <c r="Q220" s="736"/>
      <c r="R220" s="736"/>
      <c r="S220" s="736">
        <f t="shared" si="278"/>
        <v>0</v>
      </c>
      <c r="T220" s="736"/>
      <c r="U220" s="736"/>
      <c r="V220" s="736">
        <f t="shared" si="279"/>
        <v>0</v>
      </c>
      <c r="W220" s="736">
        <f t="shared" si="267"/>
        <v>24</v>
      </c>
      <c r="X220" s="736">
        <f t="shared" si="268"/>
        <v>45</v>
      </c>
      <c r="Y220" s="736">
        <f t="shared" si="269"/>
        <v>69</v>
      </c>
      <c r="AA220" s="718" t="s">
        <v>614</v>
      </c>
      <c r="AB220" s="752">
        <v>0</v>
      </c>
      <c r="AC220" s="752">
        <v>0</v>
      </c>
      <c r="AD220" s="752">
        <f t="shared" si="280"/>
        <v>0</v>
      </c>
      <c r="AE220" s="752">
        <v>0</v>
      </c>
      <c r="AF220" s="752">
        <v>19</v>
      </c>
      <c r="AG220" s="752">
        <f t="shared" si="281"/>
        <v>19</v>
      </c>
      <c r="AH220" s="752">
        <v>0</v>
      </c>
      <c r="AI220" s="752">
        <v>1</v>
      </c>
      <c r="AJ220" s="752">
        <f t="shared" si="282"/>
        <v>1</v>
      </c>
      <c r="AK220" s="752">
        <v>0</v>
      </c>
      <c r="AL220" s="752">
        <v>0</v>
      </c>
      <c r="AM220" s="752">
        <f t="shared" si="283"/>
        <v>0</v>
      </c>
      <c r="AN220" s="736"/>
      <c r="AO220" s="736"/>
      <c r="AP220" s="752">
        <f t="shared" si="284"/>
        <v>0</v>
      </c>
      <c r="AQ220" s="736"/>
      <c r="AR220" s="736"/>
      <c r="AS220" s="736">
        <f t="shared" si="285"/>
        <v>0</v>
      </c>
      <c r="AT220" s="736"/>
      <c r="AU220" s="736"/>
      <c r="AV220" s="736">
        <f t="shared" si="286"/>
        <v>0</v>
      </c>
      <c r="AW220" s="736">
        <f t="shared" si="270"/>
        <v>0</v>
      </c>
      <c r="AX220" s="736">
        <f t="shared" si="271"/>
        <v>20</v>
      </c>
      <c r="AY220" s="736">
        <f t="shared" si="272"/>
        <v>20</v>
      </c>
    </row>
    <row r="221" spans="1:51" ht="15.75">
      <c r="A221" s="721" t="s">
        <v>6</v>
      </c>
      <c r="B221" s="722">
        <f t="shared" ref="B221:Y221" si="287">SUM(B210:B220)</f>
        <v>79</v>
      </c>
      <c r="C221" s="722">
        <f t="shared" si="287"/>
        <v>39</v>
      </c>
      <c r="D221" s="722">
        <f t="shared" si="287"/>
        <v>118</v>
      </c>
      <c r="E221" s="722">
        <f t="shared" si="287"/>
        <v>982</v>
      </c>
      <c r="F221" s="722">
        <f t="shared" si="287"/>
        <v>704</v>
      </c>
      <c r="G221" s="722">
        <f t="shared" si="287"/>
        <v>1686</v>
      </c>
      <c r="H221" s="722">
        <f t="shared" si="287"/>
        <v>194</v>
      </c>
      <c r="I221" s="722">
        <f t="shared" si="287"/>
        <v>135</v>
      </c>
      <c r="J221" s="722">
        <f t="shared" si="287"/>
        <v>329</v>
      </c>
      <c r="K221" s="722">
        <f t="shared" si="287"/>
        <v>0</v>
      </c>
      <c r="L221" s="722">
        <f t="shared" si="287"/>
        <v>0</v>
      </c>
      <c r="M221" s="722">
        <f t="shared" si="287"/>
        <v>0</v>
      </c>
      <c r="N221" s="722">
        <f t="shared" si="287"/>
        <v>0</v>
      </c>
      <c r="O221" s="722">
        <f t="shared" si="287"/>
        <v>0</v>
      </c>
      <c r="P221" s="722">
        <f t="shared" si="287"/>
        <v>0</v>
      </c>
      <c r="Q221" s="722">
        <f t="shared" si="287"/>
        <v>0</v>
      </c>
      <c r="R221" s="722">
        <f t="shared" si="287"/>
        <v>0</v>
      </c>
      <c r="S221" s="722">
        <f t="shared" si="287"/>
        <v>0</v>
      </c>
      <c r="T221" s="722">
        <f t="shared" si="287"/>
        <v>0</v>
      </c>
      <c r="U221" s="722">
        <f t="shared" si="287"/>
        <v>0</v>
      </c>
      <c r="V221" s="722">
        <f t="shared" si="287"/>
        <v>0</v>
      </c>
      <c r="W221" s="722">
        <f t="shared" si="287"/>
        <v>1255</v>
      </c>
      <c r="X221" s="722">
        <f t="shared" si="287"/>
        <v>878</v>
      </c>
      <c r="Y221" s="722">
        <f t="shared" si="287"/>
        <v>2133</v>
      </c>
      <c r="AA221" s="721" t="s">
        <v>6</v>
      </c>
      <c r="AB221" s="722">
        <f t="shared" ref="AB221:AV221" si="288">SUM(AB210:AB220)</f>
        <v>205</v>
      </c>
      <c r="AC221" s="722">
        <f t="shared" si="288"/>
        <v>134</v>
      </c>
      <c r="AD221" s="722">
        <f t="shared" si="288"/>
        <v>339</v>
      </c>
      <c r="AE221" s="722">
        <f t="shared" si="288"/>
        <v>317</v>
      </c>
      <c r="AF221" s="722">
        <f t="shared" si="288"/>
        <v>233</v>
      </c>
      <c r="AG221" s="722">
        <f t="shared" si="288"/>
        <v>550</v>
      </c>
      <c r="AH221" s="722">
        <f t="shared" si="288"/>
        <v>250</v>
      </c>
      <c r="AI221" s="722">
        <f t="shared" si="288"/>
        <v>215</v>
      </c>
      <c r="AJ221" s="722">
        <f t="shared" si="288"/>
        <v>465</v>
      </c>
      <c r="AK221" s="722">
        <f t="shared" si="288"/>
        <v>0</v>
      </c>
      <c r="AL221" s="722">
        <f t="shared" si="288"/>
        <v>0</v>
      </c>
      <c r="AM221" s="722">
        <f t="shared" si="288"/>
        <v>0</v>
      </c>
      <c r="AN221" s="722">
        <f t="shared" si="288"/>
        <v>0</v>
      </c>
      <c r="AO221" s="722">
        <f t="shared" si="288"/>
        <v>0</v>
      </c>
      <c r="AP221" s="722">
        <f t="shared" si="288"/>
        <v>0</v>
      </c>
      <c r="AQ221" s="722">
        <f t="shared" si="288"/>
        <v>0</v>
      </c>
      <c r="AR221" s="722">
        <f t="shared" si="288"/>
        <v>0</v>
      </c>
      <c r="AS221" s="722">
        <f t="shared" si="288"/>
        <v>0</v>
      </c>
      <c r="AT221" s="722">
        <f t="shared" si="288"/>
        <v>0</v>
      </c>
      <c r="AU221" s="722">
        <f t="shared" si="288"/>
        <v>0</v>
      </c>
      <c r="AV221" s="722">
        <f t="shared" si="288"/>
        <v>0</v>
      </c>
      <c r="AW221" s="722">
        <f>SUM(AW210:AW220)</f>
        <v>772</v>
      </c>
      <c r="AX221" s="722">
        <f t="shared" ref="AX221:AY221" si="289">SUM(AX210:AX220)</f>
        <v>582</v>
      </c>
      <c r="AY221" s="722">
        <f t="shared" si="289"/>
        <v>1354</v>
      </c>
    </row>
    <row r="223" spans="1:51" ht="15.75">
      <c r="A223" s="776"/>
      <c r="B223" s="776"/>
      <c r="C223" s="776"/>
      <c r="D223" s="776"/>
      <c r="E223" s="776"/>
      <c r="F223" s="776"/>
      <c r="G223" s="776"/>
      <c r="H223" s="776"/>
      <c r="I223" s="776"/>
      <c r="J223" s="776"/>
      <c r="K223" s="776"/>
      <c r="L223" s="776"/>
      <c r="M223" s="776"/>
      <c r="N223" s="776"/>
      <c r="O223" s="776"/>
      <c r="P223" s="776"/>
      <c r="Q223" s="776"/>
      <c r="R223" s="776"/>
      <c r="S223" s="776"/>
      <c r="T223" s="776"/>
      <c r="U223" s="776"/>
      <c r="V223" s="776"/>
      <c r="W223" s="776"/>
      <c r="X223" s="776" t="s">
        <v>62</v>
      </c>
      <c r="Y223" s="776"/>
      <c r="AA223" s="776"/>
      <c r="AB223" s="776"/>
      <c r="AC223" s="776"/>
      <c r="AD223" s="776"/>
      <c r="AE223" s="776"/>
      <c r="AF223" s="776"/>
      <c r="AG223" s="776"/>
      <c r="AH223" s="776"/>
      <c r="AI223" s="776"/>
      <c r="AJ223" s="776"/>
      <c r="AK223" s="776"/>
      <c r="AL223" s="776"/>
      <c r="AM223" s="776"/>
      <c r="AN223" s="776"/>
      <c r="AO223" s="776"/>
      <c r="AP223" s="776"/>
      <c r="AQ223" s="776"/>
      <c r="AR223" s="776"/>
      <c r="AS223" s="776"/>
      <c r="AT223" s="776"/>
      <c r="AU223" s="776"/>
      <c r="AV223" s="776"/>
      <c r="AW223" s="776"/>
      <c r="AX223" s="776" t="s">
        <v>62</v>
      </c>
      <c r="AY223" s="776"/>
    </row>
    <row r="224" spans="1:51" ht="15" customHeight="1">
      <c r="A224" s="1579" t="s">
        <v>361</v>
      </c>
      <c r="B224" s="1573" t="s">
        <v>3</v>
      </c>
      <c r="C224" s="1574"/>
      <c r="D224" s="1575"/>
      <c r="E224" s="1573" t="s">
        <v>4</v>
      </c>
      <c r="F224" s="1574"/>
      <c r="G224" s="1575"/>
      <c r="H224" s="1573" t="s">
        <v>5</v>
      </c>
      <c r="I224" s="1574"/>
      <c r="J224" s="1575"/>
      <c r="K224" s="1573" t="s">
        <v>379</v>
      </c>
      <c r="L224" s="1574"/>
      <c r="M224" s="1575"/>
      <c r="N224" s="1573" t="s">
        <v>870</v>
      </c>
      <c r="O224" s="1574"/>
      <c r="P224" s="1575"/>
      <c r="Q224" s="1573" t="s">
        <v>871</v>
      </c>
      <c r="R224" s="1574"/>
      <c r="S224" s="1575"/>
      <c r="T224" s="1573" t="s">
        <v>351</v>
      </c>
      <c r="U224" s="1574"/>
      <c r="V224" s="1575"/>
      <c r="W224" s="1576" t="s">
        <v>6</v>
      </c>
      <c r="X224" s="1577"/>
      <c r="Y224" s="1578"/>
      <c r="AA224" s="1579" t="s">
        <v>361</v>
      </c>
      <c r="AB224" s="1573" t="s">
        <v>3</v>
      </c>
      <c r="AC224" s="1574"/>
      <c r="AD224" s="1575"/>
      <c r="AE224" s="1573" t="s">
        <v>4</v>
      </c>
      <c r="AF224" s="1574"/>
      <c r="AG224" s="1575"/>
      <c r="AH224" s="1573" t="s">
        <v>5</v>
      </c>
      <c r="AI224" s="1574"/>
      <c r="AJ224" s="1575"/>
      <c r="AK224" s="1573" t="s">
        <v>379</v>
      </c>
      <c r="AL224" s="1574"/>
      <c r="AM224" s="1575"/>
      <c r="AN224" s="1573" t="s">
        <v>870</v>
      </c>
      <c r="AO224" s="1574"/>
      <c r="AP224" s="1575"/>
      <c r="AQ224" s="1573" t="s">
        <v>871</v>
      </c>
      <c r="AR224" s="1574"/>
      <c r="AS224" s="1575"/>
      <c r="AT224" s="1573" t="s">
        <v>351</v>
      </c>
      <c r="AU224" s="1574"/>
      <c r="AV224" s="1575"/>
      <c r="AW224" s="1576" t="s">
        <v>6</v>
      </c>
      <c r="AX224" s="1577"/>
      <c r="AY224" s="1578"/>
    </row>
    <row r="225" spans="1:51">
      <c r="A225" s="1580"/>
      <c r="B225" s="243" t="s">
        <v>240</v>
      </c>
      <c r="C225" s="243" t="s">
        <v>241</v>
      </c>
      <c r="D225" s="243" t="s">
        <v>234</v>
      </c>
      <c r="E225" s="243" t="s">
        <v>240</v>
      </c>
      <c r="F225" s="243" t="s">
        <v>241</v>
      </c>
      <c r="G225" s="243" t="s">
        <v>234</v>
      </c>
      <c r="H225" s="243" t="s">
        <v>240</v>
      </c>
      <c r="I225" s="243" t="s">
        <v>241</v>
      </c>
      <c r="J225" s="243" t="s">
        <v>234</v>
      </c>
      <c r="K225" s="243" t="s">
        <v>240</v>
      </c>
      <c r="L225" s="243" t="s">
        <v>241</v>
      </c>
      <c r="M225" s="243" t="s">
        <v>234</v>
      </c>
      <c r="N225" s="243" t="s">
        <v>240</v>
      </c>
      <c r="O225" s="243" t="s">
        <v>241</v>
      </c>
      <c r="P225" s="243" t="s">
        <v>234</v>
      </c>
      <c r="Q225" s="243" t="s">
        <v>240</v>
      </c>
      <c r="R225" s="243" t="s">
        <v>241</v>
      </c>
      <c r="S225" s="243" t="s">
        <v>234</v>
      </c>
      <c r="T225" s="243" t="s">
        <v>240</v>
      </c>
      <c r="U225" s="243" t="s">
        <v>241</v>
      </c>
      <c r="V225" s="243" t="s">
        <v>234</v>
      </c>
      <c r="W225" s="243" t="s">
        <v>240</v>
      </c>
      <c r="X225" s="243" t="s">
        <v>241</v>
      </c>
      <c r="Y225" s="243" t="s">
        <v>234</v>
      </c>
      <c r="AA225" s="1580"/>
      <c r="AB225" s="243" t="s">
        <v>240</v>
      </c>
      <c r="AC225" s="243" t="s">
        <v>241</v>
      </c>
      <c r="AD225" s="243" t="s">
        <v>234</v>
      </c>
      <c r="AE225" s="243" t="s">
        <v>240</v>
      </c>
      <c r="AF225" s="243" t="s">
        <v>241</v>
      </c>
      <c r="AG225" s="243" t="s">
        <v>234</v>
      </c>
      <c r="AH225" s="243" t="s">
        <v>240</v>
      </c>
      <c r="AI225" s="243" t="s">
        <v>241</v>
      </c>
      <c r="AJ225" s="243" t="s">
        <v>234</v>
      </c>
      <c r="AK225" s="243" t="s">
        <v>240</v>
      </c>
      <c r="AL225" s="243" t="s">
        <v>241</v>
      </c>
      <c r="AM225" s="243" t="s">
        <v>234</v>
      </c>
      <c r="AN225" s="243" t="s">
        <v>240</v>
      </c>
      <c r="AO225" s="243" t="s">
        <v>241</v>
      </c>
      <c r="AP225" s="243" t="s">
        <v>234</v>
      </c>
      <c r="AQ225" s="243" t="s">
        <v>240</v>
      </c>
      <c r="AR225" s="243" t="s">
        <v>241</v>
      </c>
      <c r="AS225" s="243" t="s">
        <v>234</v>
      </c>
      <c r="AT225" s="243" t="s">
        <v>240</v>
      </c>
      <c r="AU225" s="243" t="s">
        <v>241</v>
      </c>
      <c r="AV225" s="243" t="s">
        <v>234</v>
      </c>
      <c r="AW225" s="243" t="s">
        <v>240</v>
      </c>
      <c r="AX225" s="243" t="s">
        <v>241</v>
      </c>
      <c r="AY225" s="243" t="s">
        <v>234</v>
      </c>
    </row>
    <row r="226" spans="1:51">
      <c r="A226" s="735">
        <v>1</v>
      </c>
      <c r="B226" s="243">
        <v>2</v>
      </c>
      <c r="C226" s="243">
        <v>3</v>
      </c>
      <c r="D226" s="243">
        <v>4</v>
      </c>
      <c r="E226" s="243">
        <v>5</v>
      </c>
      <c r="F226" s="243">
        <v>6</v>
      </c>
      <c r="G226" s="243">
        <v>7</v>
      </c>
      <c r="H226" s="243">
        <v>8</v>
      </c>
      <c r="I226" s="243">
        <v>9</v>
      </c>
      <c r="J226" s="243">
        <v>10</v>
      </c>
      <c r="K226" s="243">
        <v>11</v>
      </c>
      <c r="L226" s="243">
        <v>12</v>
      </c>
      <c r="M226" s="243">
        <v>13</v>
      </c>
      <c r="N226" s="243">
        <v>14</v>
      </c>
      <c r="O226" s="243">
        <v>15</v>
      </c>
      <c r="P226" s="243">
        <v>16</v>
      </c>
      <c r="Q226" s="243">
        <v>17</v>
      </c>
      <c r="R226" s="243">
        <v>18</v>
      </c>
      <c r="S226" s="243">
        <v>19</v>
      </c>
      <c r="T226" s="243">
        <v>20</v>
      </c>
      <c r="U226" s="243">
        <v>21</v>
      </c>
      <c r="V226" s="243">
        <v>22</v>
      </c>
      <c r="W226" s="243">
        <v>23</v>
      </c>
      <c r="X226" s="243">
        <v>24</v>
      </c>
      <c r="Y226" s="243">
        <v>25</v>
      </c>
      <c r="AA226" s="735">
        <v>1</v>
      </c>
      <c r="AB226" s="243">
        <v>2</v>
      </c>
      <c r="AC226" s="243">
        <v>3</v>
      </c>
      <c r="AD226" s="243">
        <v>4</v>
      </c>
      <c r="AE226" s="243">
        <v>5</v>
      </c>
      <c r="AF226" s="243">
        <v>6</v>
      </c>
      <c r="AG226" s="243">
        <v>7</v>
      </c>
      <c r="AH226" s="243">
        <v>8</v>
      </c>
      <c r="AI226" s="243">
        <v>9</v>
      </c>
      <c r="AJ226" s="243">
        <v>10</v>
      </c>
      <c r="AK226" s="243">
        <v>11</v>
      </c>
      <c r="AL226" s="243">
        <v>12</v>
      </c>
      <c r="AM226" s="243">
        <v>13</v>
      </c>
      <c r="AN226" s="243">
        <v>14</v>
      </c>
      <c r="AO226" s="243">
        <v>15</v>
      </c>
      <c r="AP226" s="243">
        <v>16</v>
      </c>
      <c r="AQ226" s="243">
        <v>17</v>
      </c>
      <c r="AR226" s="243">
        <v>18</v>
      </c>
      <c r="AS226" s="243">
        <v>19</v>
      </c>
      <c r="AT226" s="243">
        <v>20</v>
      </c>
      <c r="AU226" s="243">
        <v>21</v>
      </c>
      <c r="AV226" s="243">
        <v>22</v>
      </c>
      <c r="AW226" s="243">
        <v>23</v>
      </c>
      <c r="AX226" s="243">
        <v>24</v>
      </c>
      <c r="AY226" s="243">
        <v>25</v>
      </c>
    </row>
    <row r="227" spans="1:51" ht="15.75">
      <c r="A227" s="718" t="s">
        <v>470</v>
      </c>
      <c r="B227" s="592">
        <v>0</v>
      </c>
      <c r="C227" s="592">
        <v>1</v>
      </c>
      <c r="D227" s="752">
        <f>SUM(B227:C227)</f>
        <v>1</v>
      </c>
      <c r="E227" s="592">
        <v>4</v>
      </c>
      <c r="F227" s="592">
        <v>3</v>
      </c>
      <c r="G227" s="752">
        <f>SUM(E227:F227)</f>
        <v>7</v>
      </c>
      <c r="H227" s="592">
        <v>0</v>
      </c>
      <c r="I227" s="592">
        <v>0</v>
      </c>
      <c r="J227" s="752">
        <f>SUM(H227:I227)</f>
        <v>0</v>
      </c>
      <c r="K227" s="592">
        <v>0</v>
      </c>
      <c r="L227" s="592">
        <v>0</v>
      </c>
      <c r="M227" s="752">
        <f>SUM(K227:L227)</f>
        <v>0</v>
      </c>
      <c r="N227" s="736"/>
      <c r="O227" s="736"/>
      <c r="P227" s="752">
        <f>SUM(N227:O227)</f>
        <v>0</v>
      </c>
      <c r="Q227" s="600"/>
      <c r="R227" s="600"/>
      <c r="S227" s="736">
        <f>Q227+R227</f>
        <v>0</v>
      </c>
      <c r="T227" s="592"/>
      <c r="U227" s="592"/>
      <c r="V227" s="736">
        <f>T227+U227</f>
        <v>0</v>
      </c>
      <c r="W227" s="736">
        <f t="shared" ref="W227:W237" si="290">B227+E227+N227+K227+H227+Q227+T227</f>
        <v>4</v>
      </c>
      <c r="X227" s="736">
        <f t="shared" ref="X227:X237" si="291">C227+F227+O227+L227+I227+R227+U227</f>
        <v>4</v>
      </c>
      <c r="Y227" s="736">
        <f t="shared" ref="Y227:Y237" si="292">D227+G227+P227+M227+J227+S227+V227</f>
        <v>8</v>
      </c>
      <c r="AA227" s="718" t="s">
        <v>470</v>
      </c>
      <c r="AB227" s="600">
        <v>1</v>
      </c>
      <c r="AC227" s="600">
        <v>0</v>
      </c>
      <c r="AD227" s="752">
        <f>SUM(AB227:AC227)</f>
        <v>1</v>
      </c>
      <c r="AE227" s="600">
        <v>0</v>
      </c>
      <c r="AF227" s="600">
        <v>2</v>
      </c>
      <c r="AG227" s="752">
        <f>SUM(AE227:AF227)</f>
        <v>2</v>
      </c>
      <c r="AH227" s="600"/>
      <c r="AI227" s="600"/>
      <c r="AJ227" s="752">
        <f>SUM(AH227:AI227)</f>
        <v>0</v>
      </c>
      <c r="AK227" s="600"/>
      <c r="AL227" s="600"/>
      <c r="AM227" s="752">
        <f>SUM(AK227:AL227)</f>
        <v>0</v>
      </c>
      <c r="AN227" s="736"/>
      <c r="AO227" s="736"/>
      <c r="AP227" s="752">
        <f>SUM(AN227:AO227)</f>
        <v>0</v>
      </c>
      <c r="AQ227" s="600"/>
      <c r="AR227" s="600"/>
      <c r="AS227" s="736">
        <f>AQ227+AR227</f>
        <v>0</v>
      </c>
      <c r="AT227" s="600"/>
      <c r="AU227" s="600"/>
      <c r="AV227" s="736">
        <f>AT227+AU227</f>
        <v>0</v>
      </c>
      <c r="AW227" s="736">
        <f t="shared" ref="AW227:AW237" si="293">AB227+AE227+AH227+AK227+AT227+AN227+AQ227</f>
        <v>1</v>
      </c>
      <c r="AX227" s="736">
        <f t="shared" ref="AX227:AX237" si="294">AC227+AF227+AI227+AL227+AU227+AO227+AR227</f>
        <v>2</v>
      </c>
      <c r="AY227" s="736">
        <f t="shared" ref="AY227:AY237" si="295">AD227+AG227+AJ227+AM227+AV227+AP227+AS227</f>
        <v>3</v>
      </c>
    </row>
    <row r="228" spans="1:51" ht="15.75">
      <c r="A228" s="719" t="s">
        <v>471</v>
      </c>
      <c r="B228" s="592">
        <v>1</v>
      </c>
      <c r="C228" s="592">
        <v>0</v>
      </c>
      <c r="D228" s="752">
        <f t="shared" ref="D228:D237" si="296">SUM(B228:C228)</f>
        <v>1</v>
      </c>
      <c r="E228" s="592">
        <v>8</v>
      </c>
      <c r="F228" s="592">
        <v>10</v>
      </c>
      <c r="G228" s="752">
        <f t="shared" ref="G228:G237" si="297">SUM(E228:F228)</f>
        <v>18</v>
      </c>
      <c r="H228" s="592">
        <v>0</v>
      </c>
      <c r="I228" s="592">
        <v>0</v>
      </c>
      <c r="J228" s="752">
        <f t="shared" ref="J228:J237" si="298">SUM(H228:I228)</f>
        <v>0</v>
      </c>
      <c r="K228" s="592">
        <v>0</v>
      </c>
      <c r="L228" s="592">
        <v>0</v>
      </c>
      <c r="M228" s="752">
        <f t="shared" ref="M228:M237" si="299">SUM(K228:L228)</f>
        <v>0</v>
      </c>
      <c r="N228" s="736"/>
      <c r="O228" s="736"/>
      <c r="P228" s="752">
        <f t="shared" ref="P228:P237" si="300">SUM(N228:O228)</f>
        <v>0</v>
      </c>
      <c r="Q228" s="600"/>
      <c r="R228" s="600"/>
      <c r="S228" s="736">
        <f t="shared" ref="S228:S237" si="301">Q228+R228</f>
        <v>0</v>
      </c>
      <c r="T228" s="592"/>
      <c r="U228" s="592"/>
      <c r="V228" s="736">
        <f t="shared" ref="V228:V237" si="302">T228+U228</f>
        <v>0</v>
      </c>
      <c r="W228" s="736">
        <f t="shared" si="290"/>
        <v>9</v>
      </c>
      <c r="X228" s="736">
        <f t="shared" si="291"/>
        <v>10</v>
      </c>
      <c r="Y228" s="736">
        <f t="shared" si="292"/>
        <v>19</v>
      </c>
      <c r="AA228" s="719" t="s">
        <v>471</v>
      </c>
      <c r="AB228" s="600">
        <v>0</v>
      </c>
      <c r="AC228" s="600">
        <v>0</v>
      </c>
      <c r="AD228" s="752">
        <f t="shared" ref="AD228:AD237" si="303">SUM(AB228:AC228)</f>
        <v>0</v>
      </c>
      <c r="AE228" s="600">
        <v>1</v>
      </c>
      <c r="AF228" s="600">
        <v>1</v>
      </c>
      <c r="AG228" s="752">
        <f t="shared" ref="AG228:AG237" si="304">SUM(AE228:AF228)</f>
        <v>2</v>
      </c>
      <c r="AH228" s="600"/>
      <c r="AI228" s="600"/>
      <c r="AJ228" s="752">
        <f t="shared" ref="AJ228:AJ237" si="305">SUM(AH228:AI228)</f>
        <v>0</v>
      </c>
      <c r="AK228" s="600"/>
      <c r="AL228" s="600"/>
      <c r="AM228" s="752">
        <f t="shared" ref="AM228:AM237" si="306">SUM(AK228:AL228)</f>
        <v>0</v>
      </c>
      <c r="AN228" s="736"/>
      <c r="AO228" s="736"/>
      <c r="AP228" s="752">
        <f t="shared" ref="AP228:AP237" si="307">SUM(AN228:AO228)</f>
        <v>0</v>
      </c>
      <c r="AQ228" s="600"/>
      <c r="AR228" s="600"/>
      <c r="AS228" s="736">
        <f t="shared" ref="AS228:AS237" si="308">AQ228+AR228</f>
        <v>0</v>
      </c>
      <c r="AT228" s="600"/>
      <c r="AU228" s="600"/>
      <c r="AV228" s="736">
        <f t="shared" ref="AV228:AV237" si="309">AT228+AU228</f>
        <v>0</v>
      </c>
      <c r="AW228" s="736">
        <f t="shared" si="293"/>
        <v>1</v>
      </c>
      <c r="AX228" s="736">
        <f t="shared" si="294"/>
        <v>1</v>
      </c>
      <c r="AY228" s="736">
        <f t="shared" si="295"/>
        <v>2</v>
      </c>
    </row>
    <row r="229" spans="1:51" ht="15.75">
      <c r="A229" s="720" t="s">
        <v>362</v>
      </c>
      <c r="B229" s="592">
        <v>0</v>
      </c>
      <c r="C229" s="592">
        <v>0</v>
      </c>
      <c r="D229" s="752">
        <f t="shared" si="296"/>
        <v>0</v>
      </c>
      <c r="E229" s="592">
        <v>10</v>
      </c>
      <c r="F229" s="592">
        <v>14</v>
      </c>
      <c r="G229" s="752">
        <f t="shared" si="297"/>
        <v>24</v>
      </c>
      <c r="H229" s="592">
        <v>2</v>
      </c>
      <c r="I229" s="592">
        <v>0</v>
      </c>
      <c r="J229" s="752">
        <f t="shared" si="298"/>
        <v>2</v>
      </c>
      <c r="K229" s="592">
        <v>0</v>
      </c>
      <c r="L229" s="592">
        <v>0</v>
      </c>
      <c r="M229" s="752">
        <f t="shared" si="299"/>
        <v>0</v>
      </c>
      <c r="N229" s="736"/>
      <c r="O229" s="736"/>
      <c r="P229" s="752">
        <f t="shared" si="300"/>
        <v>0</v>
      </c>
      <c r="Q229" s="600"/>
      <c r="R229" s="600"/>
      <c r="S229" s="736">
        <f t="shared" si="301"/>
        <v>0</v>
      </c>
      <c r="T229" s="592"/>
      <c r="U229" s="592"/>
      <c r="V229" s="736">
        <f t="shared" si="302"/>
        <v>0</v>
      </c>
      <c r="W229" s="736">
        <f t="shared" si="290"/>
        <v>12</v>
      </c>
      <c r="X229" s="736">
        <f t="shared" si="291"/>
        <v>14</v>
      </c>
      <c r="Y229" s="736">
        <f t="shared" si="292"/>
        <v>26</v>
      </c>
      <c r="AA229" s="720" t="s">
        <v>362</v>
      </c>
      <c r="AB229" s="600">
        <v>0</v>
      </c>
      <c r="AC229" s="600">
        <v>0</v>
      </c>
      <c r="AD229" s="752">
        <f t="shared" si="303"/>
        <v>0</v>
      </c>
      <c r="AE229" s="600">
        <v>2</v>
      </c>
      <c r="AF229" s="600">
        <v>0</v>
      </c>
      <c r="AG229" s="752">
        <f t="shared" si="304"/>
        <v>2</v>
      </c>
      <c r="AH229" s="600"/>
      <c r="AI229" s="600"/>
      <c r="AJ229" s="752">
        <f t="shared" si="305"/>
        <v>0</v>
      </c>
      <c r="AK229" s="600"/>
      <c r="AL229" s="600"/>
      <c r="AM229" s="752">
        <f t="shared" si="306"/>
        <v>0</v>
      </c>
      <c r="AN229" s="736"/>
      <c r="AO229" s="736"/>
      <c r="AP229" s="752">
        <f t="shared" si="307"/>
        <v>0</v>
      </c>
      <c r="AQ229" s="600"/>
      <c r="AR229" s="600"/>
      <c r="AS229" s="736">
        <f t="shared" si="308"/>
        <v>0</v>
      </c>
      <c r="AT229" s="600"/>
      <c r="AU229" s="600"/>
      <c r="AV229" s="736">
        <f t="shared" si="309"/>
        <v>0</v>
      </c>
      <c r="AW229" s="736">
        <f t="shared" si="293"/>
        <v>2</v>
      </c>
      <c r="AX229" s="736">
        <f t="shared" si="294"/>
        <v>0</v>
      </c>
      <c r="AY229" s="736">
        <f t="shared" si="295"/>
        <v>2</v>
      </c>
    </row>
    <row r="230" spans="1:51" ht="15.75">
      <c r="A230" s="720" t="s">
        <v>363</v>
      </c>
      <c r="B230" s="592">
        <v>2</v>
      </c>
      <c r="C230" s="592">
        <v>1</v>
      </c>
      <c r="D230" s="752">
        <f t="shared" si="296"/>
        <v>3</v>
      </c>
      <c r="E230" s="592">
        <v>31</v>
      </c>
      <c r="F230" s="592">
        <v>22</v>
      </c>
      <c r="G230" s="752">
        <f t="shared" si="297"/>
        <v>53</v>
      </c>
      <c r="H230" s="592">
        <v>2</v>
      </c>
      <c r="I230" s="592">
        <v>0</v>
      </c>
      <c r="J230" s="752">
        <f t="shared" si="298"/>
        <v>2</v>
      </c>
      <c r="K230" s="592">
        <v>0</v>
      </c>
      <c r="L230" s="592">
        <v>0</v>
      </c>
      <c r="M230" s="752">
        <f t="shared" si="299"/>
        <v>0</v>
      </c>
      <c r="N230" s="736"/>
      <c r="O230" s="736"/>
      <c r="P230" s="752">
        <f t="shared" si="300"/>
        <v>0</v>
      </c>
      <c r="Q230" s="600"/>
      <c r="R230" s="600"/>
      <c r="S230" s="736">
        <f t="shared" si="301"/>
        <v>0</v>
      </c>
      <c r="T230" s="592"/>
      <c r="U230" s="592"/>
      <c r="V230" s="736">
        <f t="shared" si="302"/>
        <v>0</v>
      </c>
      <c r="W230" s="736">
        <f t="shared" si="290"/>
        <v>35</v>
      </c>
      <c r="X230" s="736">
        <f t="shared" si="291"/>
        <v>23</v>
      </c>
      <c r="Y230" s="736">
        <f t="shared" si="292"/>
        <v>58</v>
      </c>
      <c r="AA230" s="720" t="s">
        <v>363</v>
      </c>
      <c r="AB230" s="600">
        <v>7</v>
      </c>
      <c r="AC230" s="600">
        <v>1</v>
      </c>
      <c r="AD230" s="752">
        <f t="shared" si="303"/>
        <v>8</v>
      </c>
      <c r="AE230" s="600">
        <v>12</v>
      </c>
      <c r="AF230" s="600">
        <v>2</v>
      </c>
      <c r="AG230" s="752">
        <f t="shared" si="304"/>
        <v>14</v>
      </c>
      <c r="AH230" s="600"/>
      <c r="AI230" s="600"/>
      <c r="AJ230" s="752">
        <f t="shared" si="305"/>
        <v>0</v>
      </c>
      <c r="AK230" s="600"/>
      <c r="AL230" s="600"/>
      <c r="AM230" s="752">
        <f t="shared" si="306"/>
        <v>0</v>
      </c>
      <c r="AN230" s="736"/>
      <c r="AO230" s="736"/>
      <c r="AP230" s="752">
        <f t="shared" si="307"/>
        <v>0</v>
      </c>
      <c r="AQ230" s="600"/>
      <c r="AR230" s="600"/>
      <c r="AS230" s="736">
        <f t="shared" si="308"/>
        <v>0</v>
      </c>
      <c r="AT230" s="600"/>
      <c r="AU230" s="600"/>
      <c r="AV230" s="736">
        <f t="shared" si="309"/>
        <v>0</v>
      </c>
      <c r="AW230" s="736">
        <f t="shared" si="293"/>
        <v>19</v>
      </c>
      <c r="AX230" s="736">
        <f t="shared" si="294"/>
        <v>3</v>
      </c>
      <c r="AY230" s="736">
        <f t="shared" si="295"/>
        <v>22</v>
      </c>
    </row>
    <row r="231" spans="1:51" ht="15.75">
      <c r="A231" s="720" t="s">
        <v>364</v>
      </c>
      <c r="B231" s="592">
        <v>12</v>
      </c>
      <c r="C231" s="592">
        <v>8</v>
      </c>
      <c r="D231" s="752">
        <f t="shared" si="296"/>
        <v>20</v>
      </c>
      <c r="E231" s="592">
        <v>141</v>
      </c>
      <c r="F231" s="592">
        <v>57</v>
      </c>
      <c r="G231" s="752">
        <f t="shared" si="297"/>
        <v>198</v>
      </c>
      <c r="H231" s="592">
        <v>2</v>
      </c>
      <c r="I231" s="592">
        <v>1</v>
      </c>
      <c r="J231" s="752">
        <f t="shared" si="298"/>
        <v>3</v>
      </c>
      <c r="K231" s="592">
        <v>0</v>
      </c>
      <c r="L231" s="592">
        <v>0</v>
      </c>
      <c r="M231" s="752">
        <f t="shared" si="299"/>
        <v>0</v>
      </c>
      <c r="N231" s="736"/>
      <c r="O231" s="736"/>
      <c r="P231" s="752">
        <f t="shared" si="300"/>
        <v>0</v>
      </c>
      <c r="Q231" s="600"/>
      <c r="R231" s="600"/>
      <c r="S231" s="736">
        <f t="shared" si="301"/>
        <v>0</v>
      </c>
      <c r="T231" s="592"/>
      <c r="U231" s="592"/>
      <c r="V231" s="736">
        <f t="shared" si="302"/>
        <v>0</v>
      </c>
      <c r="W231" s="736">
        <f t="shared" si="290"/>
        <v>155</v>
      </c>
      <c r="X231" s="736">
        <f t="shared" si="291"/>
        <v>66</v>
      </c>
      <c r="Y231" s="736">
        <f t="shared" si="292"/>
        <v>221</v>
      </c>
      <c r="AA231" s="720" t="s">
        <v>364</v>
      </c>
      <c r="AB231" s="600">
        <v>21</v>
      </c>
      <c r="AC231" s="600">
        <v>11</v>
      </c>
      <c r="AD231" s="752">
        <f t="shared" si="303"/>
        <v>32</v>
      </c>
      <c r="AE231" s="600">
        <v>44</v>
      </c>
      <c r="AF231" s="600">
        <v>12</v>
      </c>
      <c r="AG231" s="752">
        <f t="shared" si="304"/>
        <v>56</v>
      </c>
      <c r="AH231" s="600"/>
      <c r="AI231" s="600"/>
      <c r="AJ231" s="752">
        <f t="shared" si="305"/>
        <v>0</v>
      </c>
      <c r="AK231" s="600"/>
      <c r="AL231" s="600"/>
      <c r="AM231" s="752">
        <f t="shared" si="306"/>
        <v>0</v>
      </c>
      <c r="AN231" s="736"/>
      <c r="AO231" s="736"/>
      <c r="AP231" s="752">
        <f t="shared" si="307"/>
        <v>0</v>
      </c>
      <c r="AQ231" s="600"/>
      <c r="AR231" s="600"/>
      <c r="AS231" s="736">
        <f t="shared" si="308"/>
        <v>0</v>
      </c>
      <c r="AT231" s="600"/>
      <c r="AU231" s="600"/>
      <c r="AV231" s="736">
        <f t="shared" si="309"/>
        <v>0</v>
      </c>
      <c r="AW231" s="736">
        <f t="shared" si="293"/>
        <v>65</v>
      </c>
      <c r="AX231" s="736">
        <f t="shared" si="294"/>
        <v>23</v>
      </c>
      <c r="AY231" s="736">
        <f t="shared" si="295"/>
        <v>88</v>
      </c>
    </row>
    <row r="232" spans="1:51" ht="15.75">
      <c r="A232" s="720" t="s">
        <v>365</v>
      </c>
      <c r="B232" s="592">
        <v>18</v>
      </c>
      <c r="C232" s="592">
        <v>23</v>
      </c>
      <c r="D232" s="752">
        <f t="shared" si="296"/>
        <v>41</v>
      </c>
      <c r="E232" s="592">
        <v>210</v>
      </c>
      <c r="F232" s="592">
        <v>96</v>
      </c>
      <c r="G232" s="752">
        <f t="shared" si="297"/>
        <v>306</v>
      </c>
      <c r="H232" s="592">
        <v>2</v>
      </c>
      <c r="I232" s="592">
        <v>2</v>
      </c>
      <c r="J232" s="752">
        <f t="shared" si="298"/>
        <v>4</v>
      </c>
      <c r="K232" s="592">
        <v>0</v>
      </c>
      <c r="L232" s="592">
        <v>0</v>
      </c>
      <c r="M232" s="752">
        <f t="shared" si="299"/>
        <v>0</v>
      </c>
      <c r="N232" s="736"/>
      <c r="O232" s="736"/>
      <c r="P232" s="752">
        <f t="shared" si="300"/>
        <v>0</v>
      </c>
      <c r="Q232" s="600"/>
      <c r="R232" s="600"/>
      <c r="S232" s="736">
        <f t="shared" si="301"/>
        <v>0</v>
      </c>
      <c r="T232" s="592"/>
      <c r="U232" s="592"/>
      <c r="V232" s="736">
        <f t="shared" si="302"/>
        <v>0</v>
      </c>
      <c r="W232" s="736">
        <f t="shared" si="290"/>
        <v>230</v>
      </c>
      <c r="X232" s="736">
        <f t="shared" si="291"/>
        <v>121</v>
      </c>
      <c r="Y232" s="736">
        <f t="shared" si="292"/>
        <v>351</v>
      </c>
      <c r="AA232" s="720" t="s">
        <v>365</v>
      </c>
      <c r="AB232" s="600">
        <v>34</v>
      </c>
      <c r="AC232" s="600">
        <v>28</v>
      </c>
      <c r="AD232" s="752">
        <f t="shared" si="303"/>
        <v>62</v>
      </c>
      <c r="AE232" s="600">
        <v>98</v>
      </c>
      <c r="AF232" s="600">
        <v>36</v>
      </c>
      <c r="AG232" s="752">
        <f t="shared" si="304"/>
        <v>134</v>
      </c>
      <c r="AH232" s="600">
        <v>2</v>
      </c>
      <c r="AI232" s="600"/>
      <c r="AJ232" s="752">
        <f t="shared" si="305"/>
        <v>2</v>
      </c>
      <c r="AK232" s="600"/>
      <c r="AL232" s="600"/>
      <c r="AM232" s="752">
        <f t="shared" si="306"/>
        <v>0</v>
      </c>
      <c r="AN232" s="736"/>
      <c r="AO232" s="736"/>
      <c r="AP232" s="752">
        <f t="shared" si="307"/>
        <v>0</v>
      </c>
      <c r="AQ232" s="600"/>
      <c r="AR232" s="600"/>
      <c r="AS232" s="736">
        <f t="shared" si="308"/>
        <v>0</v>
      </c>
      <c r="AT232" s="600"/>
      <c r="AU232" s="600"/>
      <c r="AV232" s="736">
        <f t="shared" si="309"/>
        <v>0</v>
      </c>
      <c r="AW232" s="736">
        <f t="shared" si="293"/>
        <v>134</v>
      </c>
      <c r="AX232" s="736">
        <f t="shared" si="294"/>
        <v>64</v>
      </c>
      <c r="AY232" s="736">
        <f t="shared" si="295"/>
        <v>198</v>
      </c>
    </row>
    <row r="233" spans="1:51" ht="15.75">
      <c r="A233" s="720" t="s">
        <v>366</v>
      </c>
      <c r="B233" s="592">
        <v>23</v>
      </c>
      <c r="C233" s="592">
        <v>23</v>
      </c>
      <c r="D233" s="752">
        <f t="shared" si="296"/>
        <v>46</v>
      </c>
      <c r="E233" s="592">
        <v>248</v>
      </c>
      <c r="F233" s="592">
        <v>135</v>
      </c>
      <c r="G233" s="752">
        <f t="shared" si="297"/>
        <v>383</v>
      </c>
      <c r="H233" s="592">
        <v>8</v>
      </c>
      <c r="I233" s="592">
        <v>7</v>
      </c>
      <c r="J233" s="752">
        <f t="shared" si="298"/>
        <v>15</v>
      </c>
      <c r="K233" s="592">
        <v>0</v>
      </c>
      <c r="L233" s="592">
        <v>1</v>
      </c>
      <c r="M233" s="752">
        <f t="shared" si="299"/>
        <v>1</v>
      </c>
      <c r="N233" s="736"/>
      <c r="O233" s="736"/>
      <c r="P233" s="752">
        <f t="shared" si="300"/>
        <v>0</v>
      </c>
      <c r="Q233" s="600"/>
      <c r="R233" s="600"/>
      <c r="S233" s="736">
        <f t="shared" si="301"/>
        <v>0</v>
      </c>
      <c r="T233" s="592"/>
      <c r="U233" s="592"/>
      <c r="V233" s="736">
        <f t="shared" si="302"/>
        <v>0</v>
      </c>
      <c r="W233" s="736">
        <f t="shared" si="290"/>
        <v>279</v>
      </c>
      <c r="X233" s="736">
        <f t="shared" si="291"/>
        <v>166</v>
      </c>
      <c r="Y233" s="736">
        <f t="shared" si="292"/>
        <v>445</v>
      </c>
      <c r="AA233" s="720" t="s">
        <v>366</v>
      </c>
      <c r="AB233" s="600">
        <v>66</v>
      </c>
      <c r="AC233" s="600">
        <v>46</v>
      </c>
      <c r="AD233" s="752">
        <f t="shared" si="303"/>
        <v>112</v>
      </c>
      <c r="AE233" s="600">
        <v>117</v>
      </c>
      <c r="AF233" s="600">
        <v>61</v>
      </c>
      <c r="AG233" s="752">
        <f t="shared" si="304"/>
        <v>178</v>
      </c>
      <c r="AH233" s="600"/>
      <c r="AI233" s="600"/>
      <c r="AJ233" s="752">
        <f t="shared" si="305"/>
        <v>0</v>
      </c>
      <c r="AK233" s="600"/>
      <c r="AL233" s="600"/>
      <c r="AM233" s="752">
        <f t="shared" si="306"/>
        <v>0</v>
      </c>
      <c r="AN233" s="736"/>
      <c r="AO233" s="736"/>
      <c r="AP233" s="752">
        <f t="shared" si="307"/>
        <v>0</v>
      </c>
      <c r="AQ233" s="600"/>
      <c r="AR233" s="600"/>
      <c r="AS233" s="736">
        <f t="shared" si="308"/>
        <v>0</v>
      </c>
      <c r="AT233" s="600"/>
      <c r="AU233" s="600"/>
      <c r="AV233" s="736">
        <f t="shared" si="309"/>
        <v>0</v>
      </c>
      <c r="AW233" s="736">
        <f t="shared" si="293"/>
        <v>183</v>
      </c>
      <c r="AX233" s="736">
        <f t="shared" si="294"/>
        <v>107</v>
      </c>
      <c r="AY233" s="736">
        <f t="shared" si="295"/>
        <v>290</v>
      </c>
    </row>
    <row r="234" spans="1:51" ht="15.75">
      <c r="A234" s="720" t="s">
        <v>367</v>
      </c>
      <c r="B234" s="592">
        <v>29</v>
      </c>
      <c r="C234" s="592">
        <v>35</v>
      </c>
      <c r="D234" s="752">
        <f t="shared" si="296"/>
        <v>64</v>
      </c>
      <c r="E234" s="592">
        <v>348</v>
      </c>
      <c r="F234" s="592">
        <v>311</v>
      </c>
      <c r="G234" s="752">
        <f t="shared" si="297"/>
        <v>659</v>
      </c>
      <c r="H234" s="592">
        <v>6</v>
      </c>
      <c r="I234" s="592">
        <v>6</v>
      </c>
      <c r="J234" s="752">
        <f t="shared" si="298"/>
        <v>12</v>
      </c>
      <c r="K234" s="592">
        <v>0</v>
      </c>
      <c r="L234" s="592">
        <v>0</v>
      </c>
      <c r="M234" s="752">
        <f t="shared" si="299"/>
        <v>0</v>
      </c>
      <c r="N234" s="736"/>
      <c r="O234" s="736"/>
      <c r="P234" s="752">
        <f t="shared" si="300"/>
        <v>0</v>
      </c>
      <c r="Q234" s="600"/>
      <c r="R234" s="600"/>
      <c r="S234" s="736">
        <f t="shared" si="301"/>
        <v>0</v>
      </c>
      <c r="T234" s="592"/>
      <c r="U234" s="592"/>
      <c r="V234" s="736">
        <f t="shared" si="302"/>
        <v>0</v>
      </c>
      <c r="W234" s="736">
        <f t="shared" si="290"/>
        <v>383</v>
      </c>
      <c r="X234" s="736">
        <f t="shared" si="291"/>
        <v>352</v>
      </c>
      <c r="Y234" s="736">
        <f t="shared" si="292"/>
        <v>735</v>
      </c>
      <c r="AA234" s="720" t="s">
        <v>367</v>
      </c>
      <c r="AB234" s="600">
        <v>56</v>
      </c>
      <c r="AC234" s="600">
        <v>42</v>
      </c>
      <c r="AD234" s="752">
        <f t="shared" si="303"/>
        <v>98</v>
      </c>
      <c r="AE234" s="600">
        <v>103</v>
      </c>
      <c r="AF234" s="600">
        <v>59</v>
      </c>
      <c r="AG234" s="752">
        <f t="shared" si="304"/>
        <v>162</v>
      </c>
      <c r="AH234" s="600">
        <v>2</v>
      </c>
      <c r="AI234" s="600"/>
      <c r="AJ234" s="752">
        <f t="shared" si="305"/>
        <v>2</v>
      </c>
      <c r="AK234" s="600"/>
      <c r="AL234" s="600"/>
      <c r="AM234" s="752">
        <f t="shared" si="306"/>
        <v>0</v>
      </c>
      <c r="AN234" s="736"/>
      <c r="AO234" s="736"/>
      <c r="AP234" s="752">
        <f t="shared" si="307"/>
        <v>0</v>
      </c>
      <c r="AQ234" s="600"/>
      <c r="AR234" s="600"/>
      <c r="AS234" s="736">
        <f t="shared" si="308"/>
        <v>0</v>
      </c>
      <c r="AT234" s="600"/>
      <c r="AU234" s="600"/>
      <c r="AV234" s="736">
        <f t="shared" si="309"/>
        <v>0</v>
      </c>
      <c r="AW234" s="736">
        <f t="shared" si="293"/>
        <v>161</v>
      </c>
      <c r="AX234" s="736">
        <f t="shared" si="294"/>
        <v>101</v>
      </c>
      <c r="AY234" s="736">
        <f t="shared" si="295"/>
        <v>262</v>
      </c>
    </row>
    <row r="235" spans="1:51" ht="15.75">
      <c r="A235" s="720" t="s">
        <v>368</v>
      </c>
      <c r="B235" s="592">
        <v>37</v>
      </c>
      <c r="C235" s="592">
        <v>23</v>
      </c>
      <c r="D235" s="752">
        <f t="shared" si="296"/>
        <v>60</v>
      </c>
      <c r="E235" s="592">
        <v>495</v>
      </c>
      <c r="F235" s="592">
        <v>387</v>
      </c>
      <c r="G235" s="752">
        <f t="shared" si="297"/>
        <v>882</v>
      </c>
      <c r="H235" s="592">
        <v>4</v>
      </c>
      <c r="I235" s="592">
        <v>6</v>
      </c>
      <c r="J235" s="752">
        <f t="shared" si="298"/>
        <v>10</v>
      </c>
      <c r="K235" s="592">
        <v>0</v>
      </c>
      <c r="L235" s="592">
        <v>0</v>
      </c>
      <c r="M235" s="752">
        <f t="shared" si="299"/>
        <v>0</v>
      </c>
      <c r="N235" s="736"/>
      <c r="O235" s="736"/>
      <c r="P235" s="752">
        <f t="shared" si="300"/>
        <v>0</v>
      </c>
      <c r="Q235" s="600"/>
      <c r="R235" s="600"/>
      <c r="S235" s="736">
        <f t="shared" si="301"/>
        <v>0</v>
      </c>
      <c r="T235" s="592"/>
      <c r="U235" s="592"/>
      <c r="V235" s="736">
        <f t="shared" si="302"/>
        <v>0</v>
      </c>
      <c r="W235" s="736">
        <f t="shared" si="290"/>
        <v>536</v>
      </c>
      <c r="X235" s="736">
        <f t="shared" si="291"/>
        <v>416</v>
      </c>
      <c r="Y235" s="736">
        <f t="shared" si="292"/>
        <v>952</v>
      </c>
      <c r="AA235" s="720" t="s">
        <v>368</v>
      </c>
      <c r="AB235" s="600">
        <v>56</v>
      </c>
      <c r="AC235" s="600">
        <v>49</v>
      </c>
      <c r="AD235" s="752">
        <f t="shared" si="303"/>
        <v>105</v>
      </c>
      <c r="AE235" s="600">
        <v>98</v>
      </c>
      <c r="AF235" s="600">
        <v>34</v>
      </c>
      <c r="AG235" s="752">
        <f t="shared" si="304"/>
        <v>132</v>
      </c>
      <c r="AH235" s="600"/>
      <c r="AI235" s="600"/>
      <c r="AJ235" s="752">
        <f t="shared" si="305"/>
        <v>0</v>
      </c>
      <c r="AK235" s="600"/>
      <c r="AL235" s="600"/>
      <c r="AM235" s="752">
        <f t="shared" si="306"/>
        <v>0</v>
      </c>
      <c r="AN235" s="736"/>
      <c r="AO235" s="736"/>
      <c r="AP235" s="752">
        <f t="shared" si="307"/>
        <v>0</v>
      </c>
      <c r="AQ235" s="600"/>
      <c r="AR235" s="600"/>
      <c r="AS235" s="736">
        <f t="shared" si="308"/>
        <v>0</v>
      </c>
      <c r="AT235" s="600"/>
      <c r="AU235" s="600"/>
      <c r="AV235" s="736">
        <f t="shared" si="309"/>
        <v>0</v>
      </c>
      <c r="AW235" s="736">
        <f t="shared" si="293"/>
        <v>154</v>
      </c>
      <c r="AX235" s="736">
        <f t="shared" si="294"/>
        <v>83</v>
      </c>
      <c r="AY235" s="736">
        <f t="shared" si="295"/>
        <v>237</v>
      </c>
    </row>
    <row r="236" spans="1:51" ht="15.75">
      <c r="A236" s="718" t="s">
        <v>472</v>
      </c>
      <c r="B236" s="592">
        <v>43</v>
      </c>
      <c r="C236" s="592">
        <v>30</v>
      </c>
      <c r="D236" s="752">
        <f t="shared" si="296"/>
        <v>73</v>
      </c>
      <c r="E236" s="592">
        <v>862</v>
      </c>
      <c r="F236" s="592">
        <v>637</v>
      </c>
      <c r="G236" s="752">
        <f t="shared" si="297"/>
        <v>1499</v>
      </c>
      <c r="H236" s="592">
        <v>13</v>
      </c>
      <c r="I236" s="592">
        <v>6</v>
      </c>
      <c r="J236" s="752">
        <f t="shared" si="298"/>
        <v>19</v>
      </c>
      <c r="K236" s="592">
        <v>0</v>
      </c>
      <c r="L236" s="592">
        <v>0</v>
      </c>
      <c r="M236" s="752">
        <f t="shared" si="299"/>
        <v>0</v>
      </c>
      <c r="N236" s="736"/>
      <c r="O236" s="736"/>
      <c r="P236" s="752">
        <f t="shared" si="300"/>
        <v>0</v>
      </c>
      <c r="Q236" s="600"/>
      <c r="R236" s="600"/>
      <c r="S236" s="736">
        <f t="shared" si="301"/>
        <v>0</v>
      </c>
      <c r="T236" s="592"/>
      <c r="U236" s="592"/>
      <c r="V236" s="736">
        <f t="shared" si="302"/>
        <v>0</v>
      </c>
      <c r="W236" s="736">
        <f t="shared" si="290"/>
        <v>918</v>
      </c>
      <c r="X236" s="736">
        <f t="shared" si="291"/>
        <v>673</v>
      </c>
      <c r="Y236" s="736">
        <f t="shared" si="292"/>
        <v>1591</v>
      </c>
      <c r="AA236" s="718" t="s">
        <v>472</v>
      </c>
      <c r="AB236" s="600">
        <v>102</v>
      </c>
      <c r="AC236" s="600">
        <v>75</v>
      </c>
      <c r="AD236" s="752">
        <f t="shared" si="303"/>
        <v>177</v>
      </c>
      <c r="AE236" s="600">
        <v>189</v>
      </c>
      <c r="AF236" s="600">
        <v>132</v>
      </c>
      <c r="AG236" s="752">
        <f t="shared" si="304"/>
        <v>321</v>
      </c>
      <c r="AH236" s="600">
        <v>2</v>
      </c>
      <c r="AI236" s="600">
        <v>3</v>
      </c>
      <c r="AJ236" s="752">
        <f t="shared" si="305"/>
        <v>5</v>
      </c>
      <c r="AK236" s="600">
        <v>1</v>
      </c>
      <c r="AL236" s="600"/>
      <c r="AM236" s="752">
        <f t="shared" si="306"/>
        <v>1</v>
      </c>
      <c r="AN236" s="736"/>
      <c r="AO236" s="736"/>
      <c r="AP236" s="752">
        <f t="shared" si="307"/>
        <v>0</v>
      </c>
      <c r="AQ236" s="600"/>
      <c r="AR236" s="600"/>
      <c r="AS236" s="736">
        <f t="shared" si="308"/>
        <v>0</v>
      </c>
      <c r="AT236" s="600"/>
      <c r="AU236" s="600"/>
      <c r="AV236" s="736">
        <f t="shared" si="309"/>
        <v>0</v>
      </c>
      <c r="AW236" s="736">
        <f t="shared" si="293"/>
        <v>294</v>
      </c>
      <c r="AX236" s="736">
        <f t="shared" si="294"/>
        <v>210</v>
      </c>
      <c r="AY236" s="736">
        <f t="shared" si="295"/>
        <v>504</v>
      </c>
    </row>
    <row r="237" spans="1:51" ht="15.75">
      <c r="A237" s="718" t="s">
        <v>614</v>
      </c>
      <c r="B237" s="927">
        <v>1</v>
      </c>
      <c r="C237" s="927">
        <v>0</v>
      </c>
      <c r="D237" s="752">
        <f t="shared" si="296"/>
        <v>1</v>
      </c>
      <c r="E237" s="592">
        <v>23</v>
      </c>
      <c r="F237" s="592">
        <v>8</v>
      </c>
      <c r="G237" s="752">
        <f t="shared" si="297"/>
        <v>31</v>
      </c>
      <c r="H237" s="592">
        <v>0</v>
      </c>
      <c r="I237" s="592">
        <v>0</v>
      </c>
      <c r="J237" s="752">
        <f t="shared" si="298"/>
        <v>0</v>
      </c>
      <c r="K237" s="592">
        <v>0</v>
      </c>
      <c r="L237" s="592">
        <v>0</v>
      </c>
      <c r="M237" s="752">
        <f t="shared" si="299"/>
        <v>0</v>
      </c>
      <c r="N237" s="736"/>
      <c r="O237" s="736"/>
      <c r="P237" s="752">
        <f t="shared" si="300"/>
        <v>0</v>
      </c>
      <c r="Q237" s="736"/>
      <c r="R237" s="736"/>
      <c r="S237" s="736">
        <f t="shared" si="301"/>
        <v>0</v>
      </c>
      <c r="T237" s="592"/>
      <c r="U237" s="592"/>
      <c r="V237" s="736">
        <f t="shared" si="302"/>
        <v>0</v>
      </c>
      <c r="W237" s="736">
        <f t="shared" si="290"/>
        <v>24</v>
      </c>
      <c r="X237" s="736">
        <f t="shared" si="291"/>
        <v>8</v>
      </c>
      <c r="Y237" s="736">
        <f t="shared" si="292"/>
        <v>32</v>
      </c>
      <c r="AA237" s="718" t="s">
        <v>614</v>
      </c>
      <c r="AB237" s="736"/>
      <c r="AC237" s="736"/>
      <c r="AD237" s="752">
        <f t="shared" si="303"/>
        <v>0</v>
      </c>
      <c r="AE237" s="736"/>
      <c r="AF237" s="736"/>
      <c r="AG237" s="752">
        <f t="shared" si="304"/>
        <v>0</v>
      </c>
      <c r="AH237" s="736"/>
      <c r="AI237" s="736"/>
      <c r="AJ237" s="752">
        <f t="shared" si="305"/>
        <v>0</v>
      </c>
      <c r="AK237" s="736"/>
      <c r="AL237" s="736"/>
      <c r="AM237" s="752">
        <f t="shared" si="306"/>
        <v>0</v>
      </c>
      <c r="AN237" s="736"/>
      <c r="AO237" s="736"/>
      <c r="AP237" s="752">
        <f t="shared" si="307"/>
        <v>0</v>
      </c>
      <c r="AQ237" s="736"/>
      <c r="AR237" s="736"/>
      <c r="AS237" s="736">
        <f t="shared" si="308"/>
        <v>0</v>
      </c>
      <c r="AT237" s="736"/>
      <c r="AU237" s="736"/>
      <c r="AV237" s="736">
        <f t="shared" si="309"/>
        <v>0</v>
      </c>
      <c r="AW237" s="736">
        <f t="shared" si="293"/>
        <v>0</v>
      </c>
      <c r="AX237" s="736">
        <f t="shared" si="294"/>
        <v>0</v>
      </c>
      <c r="AY237" s="736">
        <f t="shared" si="295"/>
        <v>0</v>
      </c>
    </row>
    <row r="238" spans="1:51" ht="15.75">
      <c r="A238" s="721" t="s">
        <v>6</v>
      </c>
      <c r="B238" s="722">
        <f t="shared" ref="B238:Y238" si="310">SUM(B227:B237)</f>
        <v>166</v>
      </c>
      <c r="C238" s="722">
        <f t="shared" si="310"/>
        <v>144</v>
      </c>
      <c r="D238" s="722">
        <f t="shared" si="310"/>
        <v>310</v>
      </c>
      <c r="E238" s="722">
        <f t="shared" si="310"/>
        <v>2380</v>
      </c>
      <c r="F238" s="722">
        <f t="shared" si="310"/>
        <v>1680</v>
      </c>
      <c r="G238" s="722">
        <f t="shared" si="310"/>
        <v>4060</v>
      </c>
      <c r="H238" s="722">
        <f t="shared" si="310"/>
        <v>39</v>
      </c>
      <c r="I238" s="722">
        <f t="shared" si="310"/>
        <v>28</v>
      </c>
      <c r="J238" s="722">
        <f t="shared" si="310"/>
        <v>67</v>
      </c>
      <c r="K238" s="722">
        <f t="shared" si="310"/>
        <v>0</v>
      </c>
      <c r="L238" s="722">
        <f t="shared" si="310"/>
        <v>1</v>
      </c>
      <c r="M238" s="722">
        <f t="shared" si="310"/>
        <v>1</v>
      </c>
      <c r="N238" s="722">
        <f t="shared" si="310"/>
        <v>0</v>
      </c>
      <c r="O238" s="722">
        <f t="shared" si="310"/>
        <v>0</v>
      </c>
      <c r="P238" s="722">
        <f t="shared" si="310"/>
        <v>0</v>
      </c>
      <c r="Q238" s="722">
        <f t="shared" si="310"/>
        <v>0</v>
      </c>
      <c r="R238" s="722">
        <f t="shared" si="310"/>
        <v>0</v>
      </c>
      <c r="S238" s="722">
        <f t="shared" si="310"/>
        <v>0</v>
      </c>
      <c r="T238" s="722">
        <f t="shared" si="310"/>
        <v>0</v>
      </c>
      <c r="U238" s="722">
        <f t="shared" si="310"/>
        <v>0</v>
      </c>
      <c r="V238" s="722">
        <f t="shared" si="310"/>
        <v>0</v>
      </c>
      <c r="W238" s="722">
        <f t="shared" si="310"/>
        <v>2585</v>
      </c>
      <c r="X238" s="722">
        <f t="shared" si="310"/>
        <v>1853</v>
      </c>
      <c r="Y238" s="722">
        <f t="shared" si="310"/>
        <v>4438</v>
      </c>
      <c r="AA238" s="721" t="s">
        <v>6</v>
      </c>
      <c r="AB238" s="722">
        <f t="shared" ref="AB238:AY238" si="311">SUM(AB227:AB237)</f>
        <v>343</v>
      </c>
      <c r="AC238" s="722">
        <f t="shared" si="311"/>
        <v>252</v>
      </c>
      <c r="AD238" s="722">
        <f t="shared" si="311"/>
        <v>595</v>
      </c>
      <c r="AE238" s="722">
        <f t="shared" si="311"/>
        <v>664</v>
      </c>
      <c r="AF238" s="722">
        <f t="shared" si="311"/>
        <v>339</v>
      </c>
      <c r="AG238" s="722">
        <f t="shared" si="311"/>
        <v>1003</v>
      </c>
      <c r="AH238" s="722">
        <f t="shared" si="311"/>
        <v>6</v>
      </c>
      <c r="AI238" s="722">
        <f t="shared" si="311"/>
        <v>3</v>
      </c>
      <c r="AJ238" s="722">
        <f t="shared" si="311"/>
        <v>9</v>
      </c>
      <c r="AK238" s="722">
        <f t="shared" si="311"/>
        <v>1</v>
      </c>
      <c r="AL238" s="722">
        <f t="shared" si="311"/>
        <v>0</v>
      </c>
      <c r="AM238" s="722">
        <f t="shared" si="311"/>
        <v>1</v>
      </c>
      <c r="AN238" s="722">
        <f t="shared" si="311"/>
        <v>0</v>
      </c>
      <c r="AO238" s="722">
        <f t="shared" si="311"/>
        <v>0</v>
      </c>
      <c r="AP238" s="722">
        <f t="shared" si="311"/>
        <v>0</v>
      </c>
      <c r="AQ238" s="722">
        <f t="shared" si="311"/>
        <v>0</v>
      </c>
      <c r="AR238" s="722">
        <f t="shared" si="311"/>
        <v>0</v>
      </c>
      <c r="AS238" s="722">
        <f t="shared" si="311"/>
        <v>0</v>
      </c>
      <c r="AT238" s="722">
        <f t="shared" si="311"/>
        <v>0</v>
      </c>
      <c r="AU238" s="722">
        <f t="shared" si="311"/>
        <v>0</v>
      </c>
      <c r="AV238" s="722">
        <f t="shared" si="311"/>
        <v>0</v>
      </c>
      <c r="AW238" s="722">
        <f>SUM(AW227:AW237)</f>
        <v>1014</v>
      </c>
      <c r="AX238" s="722">
        <f t="shared" si="311"/>
        <v>594</v>
      </c>
      <c r="AY238" s="722">
        <f t="shared" si="311"/>
        <v>1608</v>
      </c>
    </row>
    <row r="240" spans="1:51" ht="15.75">
      <c r="A240" s="776"/>
      <c r="B240" s="776"/>
      <c r="C240" s="776"/>
      <c r="D240" s="776"/>
      <c r="E240" s="776"/>
      <c r="F240" s="776"/>
      <c r="G240" s="776"/>
      <c r="H240" s="776"/>
      <c r="I240" s="776"/>
      <c r="J240" s="776"/>
      <c r="K240" s="776"/>
      <c r="L240" s="776"/>
      <c r="M240" s="776"/>
      <c r="N240" s="776"/>
      <c r="O240" s="776"/>
      <c r="P240" s="776"/>
      <c r="Q240" s="776"/>
      <c r="R240" s="776"/>
      <c r="S240" s="776"/>
      <c r="T240" s="776"/>
      <c r="U240" s="776"/>
      <c r="V240" s="776"/>
      <c r="W240" s="776"/>
      <c r="X240" s="776" t="s">
        <v>69</v>
      </c>
      <c r="Y240" s="776"/>
      <c r="AA240" s="776"/>
      <c r="AB240" s="776"/>
      <c r="AC240" s="776"/>
      <c r="AD240" s="776"/>
      <c r="AE240" s="776"/>
      <c r="AF240" s="776"/>
      <c r="AG240" s="776"/>
      <c r="AH240" s="776"/>
      <c r="AI240" s="776"/>
      <c r="AJ240" s="776"/>
      <c r="AK240" s="776"/>
      <c r="AL240" s="776"/>
      <c r="AM240" s="776"/>
      <c r="AN240" s="776"/>
      <c r="AO240" s="776"/>
      <c r="AP240" s="776"/>
      <c r="AQ240" s="776"/>
      <c r="AR240" s="776"/>
      <c r="AS240" s="776"/>
      <c r="AT240" s="776"/>
      <c r="AU240" s="776"/>
      <c r="AV240" s="776"/>
      <c r="AW240" s="776"/>
      <c r="AX240" s="776" t="s">
        <v>69</v>
      </c>
      <c r="AY240" s="776"/>
    </row>
    <row r="241" spans="1:51" ht="15" customHeight="1">
      <c r="A241" s="1564" t="s">
        <v>361</v>
      </c>
      <c r="B241" s="1568" t="s">
        <v>3</v>
      </c>
      <c r="C241" s="1568"/>
      <c r="D241" s="1568"/>
      <c r="E241" s="1568" t="s">
        <v>4</v>
      </c>
      <c r="F241" s="1568"/>
      <c r="G241" s="1568"/>
      <c r="H241" s="1568" t="s">
        <v>5</v>
      </c>
      <c r="I241" s="1568"/>
      <c r="J241" s="1568"/>
      <c r="K241" s="1568" t="s">
        <v>379</v>
      </c>
      <c r="L241" s="1568"/>
      <c r="M241" s="1568"/>
      <c r="N241" s="1568" t="s">
        <v>870</v>
      </c>
      <c r="O241" s="1568"/>
      <c r="P241" s="1568"/>
      <c r="Q241" s="1568" t="s">
        <v>871</v>
      </c>
      <c r="R241" s="1568"/>
      <c r="S241" s="1568"/>
      <c r="T241" s="1568" t="s">
        <v>351</v>
      </c>
      <c r="U241" s="1568"/>
      <c r="V241" s="1568"/>
      <c r="W241" s="1564" t="s">
        <v>6</v>
      </c>
      <c r="X241" s="1564"/>
      <c r="Y241" s="1564"/>
      <c r="AA241" s="1564" t="s">
        <v>361</v>
      </c>
      <c r="AB241" s="1568" t="s">
        <v>3</v>
      </c>
      <c r="AC241" s="1568"/>
      <c r="AD241" s="1568"/>
      <c r="AE241" s="1568" t="s">
        <v>4</v>
      </c>
      <c r="AF241" s="1568"/>
      <c r="AG241" s="1568"/>
      <c r="AH241" s="1568" t="s">
        <v>5</v>
      </c>
      <c r="AI241" s="1568"/>
      <c r="AJ241" s="1568"/>
      <c r="AK241" s="1568" t="s">
        <v>379</v>
      </c>
      <c r="AL241" s="1568"/>
      <c r="AM241" s="1568"/>
      <c r="AN241" s="1568" t="s">
        <v>870</v>
      </c>
      <c r="AO241" s="1568"/>
      <c r="AP241" s="1568"/>
      <c r="AQ241" s="1568" t="s">
        <v>871</v>
      </c>
      <c r="AR241" s="1568"/>
      <c r="AS241" s="1568"/>
      <c r="AT241" s="1568" t="s">
        <v>351</v>
      </c>
      <c r="AU241" s="1568"/>
      <c r="AV241" s="1568"/>
      <c r="AW241" s="1564" t="s">
        <v>6</v>
      </c>
      <c r="AX241" s="1564"/>
      <c r="AY241" s="1564"/>
    </row>
    <row r="242" spans="1:51">
      <c r="A242" s="1564"/>
      <c r="B242" s="243" t="s">
        <v>240</v>
      </c>
      <c r="C242" s="243" t="s">
        <v>241</v>
      </c>
      <c r="D242" s="243" t="s">
        <v>234</v>
      </c>
      <c r="E242" s="243" t="s">
        <v>240</v>
      </c>
      <c r="F242" s="243" t="s">
        <v>241</v>
      </c>
      <c r="G242" s="243" t="s">
        <v>234</v>
      </c>
      <c r="H242" s="243" t="s">
        <v>240</v>
      </c>
      <c r="I242" s="243" t="s">
        <v>241</v>
      </c>
      <c r="J242" s="243" t="s">
        <v>234</v>
      </c>
      <c r="K242" s="243" t="s">
        <v>240</v>
      </c>
      <c r="L242" s="243" t="s">
        <v>241</v>
      </c>
      <c r="M242" s="243" t="s">
        <v>234</v>
      </c>
      <c r="N242" s="243" t="s">
        <v>240</v>
      </c>
      <c r="O242" s="243" t="s">
        <v>241</v>
      </c>
      <c r="P242" s="243" t="s">
        <v>234</v>
      </c>
      <c r="Q242" s="243" t="s">
        <v>240</v>
      </c>
      <c r="R242" s="243" t="s">
        <v>241</v>
      </c>
      <c r="S242" s="243" t="s">
        <v>234</v>
      </c>
      <c r="T242" s="243" t="s">
        <v>240</v>
      </c>
      <c r="U242" s="243" t="s">
        <v>241</v>
      </c>
      <c r="V242" s="243" t="s">
        <v>234</v>
      </c>
      <c r="W242" s="243" t="s">
        <v>240</v>
      </c>
      <c r="X242" s="243" t="s">
        <v>241</v>
      </c>
      <c r="Y242" s="243" t="s">
        <v>234</v>
      </c>
      <c r="AA242" s="1564"/>
      <c r="AB242" s="243" t="s">
        <v>240</v>
      </c>
      <c r="AC242" s="243" t="s">
        <v>241</v>
      </c>
      <c r="AD242" s="243" t="s">
        <v>234</v>
      </c>
      <c r="AE242" s="243" t="s">
        <v>240</v>
      </c>
      <c r="AF242" s="243" t="s">
        <v>241</v>
      </c>
      <c r="AG242" s="243" t="s">
        <v>234</v>
      </c>
      <c r="AH242" s="243" t="s">
        <v>240</v>
      </c>
      <c r="AI242" s="243" t="s">
        <v>241</v>
      </c>
      <c r="AJ242" s="243" t="s">
        <v>234</v>
      </c>
      <c r="AK242" s="243" t="s">
        <v>240</v>
      </c>
      <c r="AL242" s="243" t="s">
        <v>241</v>
      </c>
      <c r="AM242" s="243" t="s">
        <v>234</v>
      </c>
      <c r="AN242" s="243" t="s">
        <v>240</v>
      </c>
      <c r="AO242" s="243" t="s">
        <v>241</v>
      </c>
      <c r="AP242" s="243" t="s">
        <v>234</v>
      </c>
      <c r="AQ242" s="243" t="s">
        <v>240</v>
      </c>
      <c r="AR242" s="243" t="s">
        <v>241</v>
      </c>
      <c r="AS242" s="243" t="s">
        <v>234</v>
      </c>
      <c r="AT242" s="243" t="s">
        <v>240</v>
      </c>
      <c r="AU242" s="243" t="s">
        <v>241</v>
      </c>
      <c r="AV242" s="243" t="s">
        <v>234</v>
      </c>
      <c r="AW242" s="243" t="s">
        <v>240</v>
      </c>
      <c r="AX242" s="243" t="s">
        <v>241</v>
      </c>
      <c r="AY242" s="243" t="s">
        <v>234</v>
      </c>
    </row>
    <row r="243" spans="1:51">
      <c r="A243" s="735">
        <v>1</v>
      </c>
      <c r="B243" s="243">
        <v>2</v>
      </c>
      <c r="C243" s="243">
        <v>3</v>
      </c>
      <c r="D243" s="243">
        <v>4</v>
      </c>
      <c r="E243" s="243">
        <v>5</v>
      </c>
      <c r="F243" s="243">
        <v>6</v>
      </c>
      <c r="G243" s="243">
        <v>7</v>
      </c>
      <c r="H243" s="243">
        <v>8</v>
      </c>
      <c r="I243" s="243">
        <v>9</v>
      </c>
      <c r="J243" s="243">
        <v>10</v>
      </c>
      <c r="K243" s="243">
        <v>11</v>
      </c>
      <c r="L243" s="243">
        <v>12</v>
      </c>
      <c r="M243" s="243">
        <v>13</v>
      </c>
      <c r="N243" s="243">
        <v>14</v>
      </c>
      <c r="O243" s="243">
        <v>15</v>
      </c>
      <c r="P243" s="243">
        <v>16</v>
      </c>
      <c r="Q243" s="243">
        <v>17</v>
      </c>
      <c r="R243" s="243">
        <v>18</v>
      </c>
      <c r="S243" s="243">
        <v>19</v>
      </c>
      <c r="T243" s="243">
        <v>20</v>
      </c>
      <c r="U243" s="243">
        <v>21</v>
      </c>
      <c r="V243" s="243">
        <v>22</v>
      </c>
      <c r="W243" s="243">
        <v>23</v>
      </c>
      <c r="X243" s="243">
        <v>24</v>
      </c>
      <c r="Y243" s="243">
        <v>25</v>
      </c>
      <c r="AA243" s="735">
        <v>1</v>
      </c>
      <c r="AB243" s="243">
        <v>2</v>
      </c>
      <c r="AC243" s="243">
        <v>3</v>
      </c>
      <c r="AD243" s="243">
        <v>4</v>
      </c>
      <c r="AE243" s="243">
        <v>5</v>
      </c>
      <c r="AF243" s="243">
        <v>6</v>
      </c>
      <c r="AG243" s="243">
        <v>7</v>
      </c>
      <c r="AH243" s="243">
        <v>8</v>
      </c>
      <c r="AI243" s="243">
        <v>9</v>
      </c>
      <c r="AJ243" s="243">
        <v>10</v>
      </c>
      <c r="AK243" s="243">
        <v>11</v>
      </c>
      <c r="AL243" s="243">
        <v>12</v>
      </c>
      <c r="AM243" s="243">
        <v>13</v>
      </c>
      <c r="AN243" s="243">
        <v>14</v>
      </c>
      <c r="AO243" s="243">
        <v>15</v>
      </c>
      <c r="AP243" s="243">
        <v>16</v>
      </c>
      <c r="AQ243" s="243">
        <v>17</v>
      </c>
      <c r="AR243" s="243">
        <v>18</v>
      </c>
      <c r="AS243" s="243">
        <v>19</v>
      </c>
      <c r="AT243" s="243">
        <v>20</v>
      </c>
      <c r="AU243" s="243">
        <v>21</v>
      </c>
      <c r="AV243" s="243">
        <v>22</v>
      </c>
      <c r="AW243" s="243">
        <v>23</v>
      </c>
      <c r="AX243" s="243">
        <v>24</v>
      </c>
      <c r="AY243" s="243">
        <v>25</v>
      </c>
    </row>
    <row r="244" spans="1:51" ht="15.75">
      <c r="A244" s="718" t="s">
        <v>470</v>
      </c>
      <c r="B244" s="600">
        <v>0</v>
      </c>
      <c r="C244" s="600">
        <v>0</v>
      </c>
      <c r="D244" s="752">
        <f>SUM(B244:C244)</f>
        <v>0</v>
      </c>
      <c r="E244" s="600">
        <v>5</v>
      </c>
      <c r="F244" s="600">
        <v>8</v>
      </c>
      <c r="G244" s="752">
        <f>SUM(E244:F244)</f>
        <v>13</v>
      </c>
      <c r="H244" s="600">
        <v>0</v>
      </c>
      <c r="I244" s="600">
        <v>0</v>
      </c>
      <c r="J244" s="752">
        <f>SUM(H244:I244)</f>
        <v>0</v>
      </c>
      <c r="K244" s="600">
        <v>0</v>
      </c>
      <c r="L244" s="600">
        <v>0</v>
      </c>
      <c r="M244" s="752">
        <f>SUM(K244:L244)</f>
        <v>0</v>
      </c>
      <c r="N244" s="736"/>
      <c r="O244" s="736"/>
      <c r="P244" s="752">
        <f>SUM(N244:O244)</f>
        <v>0</v>
      </c>
      <c r="Q244" s="600"/>
      <c r="R244" s="600"/>
      <c r="S244" s="736">
        <f>Q244+R244</f>
        <v>0</v>
      </c>
      <c r="T244" s="600"/>
      <c r="U244" s="600"/>
      <c r="V244" s="736">
        <f>T244+U244</f>
        <v>0</v>
      </c>
      <c r="W244" s="736">
        <f t="shared" ref="W244:W254" si="312">B244+E244+N244+K244+H244+Q244+T244</f>
        <v>5</v>
      </c>
      <c r="X244" s="736">
        <f t="shared" ref="X244:X254" si="313">C244+F244+O244+L244+I244+R244+U244</f>
        <v>8</v>
      </c>
      <c r="Y244" s="736">
        <f t="shared" ref="Y244:Y254" si="314">D244+G244+P244+M244+J244+S244+V244</f>
        <v>13</v>
      </c>
      <c r="AA244" s="718" t="s">
        <v>470</v>
      </c>
      <c r="AB244" s="600">
        <v>3</v>
      </c>
      <c r="AC244" s="600">
        <v>1</v>
      </c>
      <c r="AD244" s="752">
        <f>SUM(AB244:AC244)</f>
        <v>4</v>
      </c>
      <c r="AE244" s="600">
        <v>12</v>
      </c>
      <c r="AF244" s="600">
        <v>10</v>
      </c>
      <c r="AG244" s="752">
        <f>SUM(AE244:AF244)</f>
        <v>22</v>
      </c>
      <c r="AH244" s="600">
        <v>0</v>
      </c>
      <c r="AI244" s="600">
        <v>0</v>
      </c>
      <c r="AJ244" s="752">
        <f>SUM(AH244:AI244)</f>
        <v>0</v>
      </c>
      <c r="AK244" s="600">
        <v>0</v>
      </c>
      <c r="AL244" s="600">
        <v>0</v>
      </c>
      <c r="AM244" s="752">
        <f>SUM(AK244:AL244)</f>
        <v>0</v>
      </c>
      <c r="AN244" s="736"/>
      <c r="AO244" s="736"/>
      <c r="AP244" s="752">
        <f>SUM(AN244:AO244)</f>
        <v>0</v>
      </c>
      <c r="AQ244" s="600"/>
      <c r="AR244" s="600"/>
      <c r="AS244" s="736">
        <f>AQ244+AR244</f>
        <v>0</v>
      </c>
      <c r="AT244" s="600"/>
      <c r="AU244" s="600"/>
      <c r="AV244" s="736">
        <f>AT244+AU244</f>
        <v>0</v>
      </c>
      <c r="AW244" s="736">
        <f t="shared" ref="AW244:AW254" si="315">AB244+AE244+AH244+AK244+AT244+AN244+AQ244</f>
        <v>15</v>
      </c>
      <c r="AX244" s="736">
        <f t="shared" ref="AX244:AX254" si="316">AC244+AF244+AI244+AL244+AU244+AO244+AR244</f>
        <v>11</v>
      </c>
      <c r="AY244" s="736">
        <f t="shared" ref="AY244:AY254" si="317">AD244+AG244+AJ244+AM244+AV244+AP244+AS244</f>
        <v>26</v>
      </c>
    </row>
    <row r="245" spans="1:51" ht="15.75">
      <c r="A245" s="719" t="s">
        <v>471</v>
      </c>
      <c r="B245" s="600">
        <v>0</v>
      </c>
      <c r="C245" s="600">
        <v>0</v>
      </c>
      <c r="D245" s="752">
        <f t="shared" ref="D245:D254" si="318">SUM(B245:C245)</f>
        <v>0</v>
      </c>
      <c r="E245" s="600">
        <v>6</v>
      </c>
      <c r="F245" s="600">
        <v>5</v>
      </c>
      <c r="G245" s="752">
        <f t="shared" ref="G245:G254" si="319">SUM(E245:F245)</f>
        <v>11</v>
      </c>
      <c r="H245" s="600">
        <v>0</v>
      </c>
      <c r="I245" s="600">
        <v>0</v>
      </c>
      <c r="J245" s="752">
        <f t="shared" ref="J245:J254" si="320">SUM(H245:I245)</f>
        <v>0</v>
      </c>
      <c r="K245" s="600">
        <v>0</v>
      </c>
      <c r="L245" s="600">
        <v>0</v>
      </c>
      <c r="M245" s="752">
        <f t="shared" ref="M245:M254" si="321">SUM(K245:L245)</f>
        <v>0</v>
      </c>
      <c r="N245" s="736"/>
      <c r="O245" s="736"/>
      <c r="P245" s="752">
        <f t="shared" ref="P245:P254" si="322">SUM(N245:O245)</f>
        <v>0</v>
      </c>
      <c r="Q245" s="600"/>
      <c r="R245" s="600"/>
      <c r="S245" s="736">
        <f t="shared" ref="S245:S254" si="323">Q245+R245</f>
        <v>0</v>
      </c>
      <c r="T245" s="600"/>
      <c r="U245" s="600"/>
      <c r="V245" s="736">
        <f t="shared" ref="V245:V254" si="324">T245+U245</f>
        <v>0</v>
      </c>
      <c r="W245" s="736">
        <f t="shared" si="312"/>
        <v>6</v>
      </c>
      <c r="X245" s="736">
        <f t="shared" si="313"/>
        <v>5</v>
      </c>
      <c r="Y245" s="736">
        <f t="shared" si="314"/>
        <v>11</v>
      </c>
      <c r="AA245" s="719" t="s">
        <v>471</v>
      </c>
      <c r="AB245" s="600">
        <v>0</v>
      </c>
      <c r="AC245" s="600">
        <v>1</v>
      </c>
      <c r="AD245" s="752">
        <f t="shared" ref="AD245:AD254" si="325">SUM(AB245:AC245)</f>
        <v>1</v>
      </c>
      <c r="AE245" s="600">
        <v>1</v>
      </c>
      <c r="AF245" s="600">
        <v>3</v>
      </c>
      <c r="AG245" s="752">
        <f t="shared" ref="AG245:AG254" si="326">SUM(AE245:AF245)</f>
        <v>4</v>
      </c>
      <c r="AH245" s="600">
        <v>0</v>
      </c>
      <c r="AI245" s="600">
        <v>0</v>
      </c>
      <c r="AJ245" s="752">
        <f t="shared" ref="AJ245:AJ254" si="327">SUM(AH245:AI245)</f>
        <v>0</v>
      </c>
      <c r="AK245" s="600">
        <v>0</v>
      </c>
      <c r="AL245" s="600">
        <v>0</v>
      </c>
      <c r="AM245" s="752">
        <f t="shared" ref="AM245:AM254" si="328">SUM(AK245:AL245)</f>
        <v>0</v>
      </c>
      <c r="AN245" s="736"/>
      <c r="AO245" s="736"/>
      <c r="AP245" s="752">
        <f t="shared" ref="AP245:AP254" si="329">SUM(AN245:AO245)</f>
        <v>0</v>
      </c>
      <c r="AQ245" s="600"/>
      <c r="AR245" s="600"/>
      <c r="AS245" s="736">
        <f t="shared" ref="AS245:AS254" si="330">AQ245+AR245</f>
        <v>0</v>
      </c>
      <c r="AT245" s="600"/>
      <c r="AU245" s="600"/>
      <c r="AV245" s="736">
        <f t="shared" ref="AV245:AV254" si="331">AT245+AU245</f>
        <v>0</v>
      </c>
      <c r="AW245" s="736">
        <f t="shared" si="315"/>
        <v>1</v>
      </c>
      <c r="AX245" s="736">
        <f t="shared" si="316"/>
        <v>4</v>
      </c>
      <c r="AY245" s="736">
        <f t="shared" si="317"/>
        <v>5</v>
      </c>
    </row>
    <row r="246" spans="1:51" ht="15.75">
      <c r="A246" s="720" t="s">
        <v>362</v>
      </c>
      <c r="B246" s="600">
        <v>1</v>
      </c>
      <c r="C246" s="600">
        <v>1</v>
      </c>
      <c r="D246" s="752">
        <f t="shared" si="318"/>
        <v>2</v>
      </c>
      <c r="E246" s="600">
        <v>11</v>
      </c>
      <c r="F246" s="600">
        <v>16</v>
      </c>
      <c r="G246" s="752">
        <f t="shared" si="319"/>
        <v>27</v>
      </c>
      <c r="H246" s="600">
        <v>0</v>
      </c>
      <c r="I246" s="600">
        <v>0</v>
      </c>
      <c r="J246" s="752">
        <f t="shared" si="320"/>
        <v>0</v>
      </c>
      <c r="K246" s="600">
        <v>0</v>
      </c>
      <c r="L246" s="600">
        <v>0</v>
      </c>
      <c r="M246" s="752">
        <f t="shared" si="321"/>
        <v>0</v>
      </c>
      <c r="N246" s="736"/>
      <c r="O246" s="736"/>
      <c r="P246" s="752">
        <f t="shared" si="322"/>
        <v>0</v>
      </c>
      <c r="Q246" s="600"/>
      <c r="R246" s="600"/>
      <c r="S246" s="736">
        <f t="shared" si="323"/>
        <v>0</v>
      </c>
      <c r="T246" s="600"/>
      <c r="U246" s="600"/>
      <c r="V246" s="736">
        <f t="shared" si="324"/>
        <v>0</v>
      </c>
      <c r="W246" s="736">
        <f t="shared" si="312"/>
        <v>12</v>
      </c>
      <c r="X246" s="736">
        <f t="shared" si="313"/>
        <v>17</v>
      </c>
      <c r="Y246" s="736">
        <f t="shared" si="314"/>
        <v>29</v>
      </c>
      <c r="AA246" s="720" t="s">
        <v>362</v>
      </c>
      <c r="AB246" s="600">
        <v>1</v>
      </c>
      <c r="AC246" s="600">
        <v>3</v>
      </c>
      <c r="AD246" s="752">
        <f t="shared" si="325"/>
        <v>4</v>
      </c>
      <c r="AE246" s="600">
        <v>2</v>
      </c>
      <c r="AF246" s="600">
        <v>6</v>
      </c>
      <c r="AG246" s="752">
        <f t="shared" si="326"/>
        <v>8</v>
      </c>
      <c r="AH246" s="600">
        <v>0</v>
      </c>
      <c r="AI246" s="600">
        <v>0</v>
      </c>
      <c r="AJ246" s="752">
        <f t="shared" si="327"/>
        <v>0</v>
      </c>
      <c r="AK246" s="600">
        <v>0</v>
      </c>
      <c r="AL246" s="600">
        <v>0</v>
      </c>
      <c r="AM246" s="752">
        <f t="shared" si="328"/>
        <v>0</v>
      </c>
      <c r="AN246" s="736"/>
      <c r="AO246" s="736"/>
      <c r="AP246" s="752">
        <f t="shared" si="329"/>
        <v>0</v>
      </c>
      <c r="AQ246" s="600"/>
      <c r="AR246" s="600"/>
      <c r="AS246" s="736">
        <f t="shared" si="330"/>
        <v>0</v>
      </c>
      <c r="AT246" s="600"/>
      <c r="AU246" s="600"/>
      <c r="AV246" s="736">
        <f t="shared" si="331"/>
        <v>0</v>
      </c>
      <c r="AW246" s="736">
        <f t="shared" si="315"/>
        <v>3</v>
      </c>
      <c r="AX246" s="736">
        <f t="shared" si="316"/>
        <v>9</v>
      </c>
      <c r="AY246" s="736">
        <f t="shared" si="317"/>
        <v>12</v>
      </c>
    </row>
    <row r="247" spans="1:51" ht="15.75">
      <c r="A247" s="720" t="s">
        <v>363</v>
      </c>
      <c r="B247" s="600">
        <v>0</v>
      </c>
      <c r="C247" s="600">
        <v>0</v>
      </c>
      <c r="D247" s="752">
        <f t="shared" si="318"/>
        <v>0</v>
      </c>
      <c r="E247" s="600">
        <v>5</v>
      </c>
      <c r="F247" s="600">
        <v>6</v>
      </c>
      <c r="G247" s="752">
        <f t="shared" si="319"/>
        <v>11</v>
      </c>
      <c r="H247" s="600">
        <v>0</v>
      </c>
      <c r="I247" s="600">
        <v>1</v>
      </c>
      <c r="J247" s="752">
        <f t="shared" si="320"/>
        <v>1</v>
      </c>
      <c r="K247" s="600">
        <v>0</v>
      </c>
      <c r="L247" s="600">
        <v>0</v>
      </c>
      <c r="M247" s="752">
        <f t="shared" si="321"/>
        <v>0</v>
      </c>
      <c r="N247" s="736"/>
      <c r="O247" s="736"/>
      <c r="P247" s="752">
        <f t="shared" si="322"/>
        <v>0</v>
      </c>
      <c r="Q247" s="600"/>
      <c r="R247" s="600"/>
      <c r="S247" s="736">
        <f t="shared" si="323"/>
        <v>0</v>
      </c>
      <c r="T247" s="600"/>
      <c r="U247" s="600"/>
      <c r="V247" s="736">
        <f t="shared" si="324"/>
        <v>0</v>
      </c>
      <c r="W247" s="736">
        <f t="shared" si="312"/>
        <v>5</v>
      </c>
      <c r="X247" s="736">
        <f t="shared" si="313"/>
        <v>7</v>
      </c>
      <c r="Y247" s="736">
        <f t="shared" si="314"/>
        <v>12</v>
      </c>
      <c r="AA247" s="720" t="s">
        <v>363</v>
      </c>
      <c r="AB247" s="600">
        <v>1</v>
      </c>
      <c r="AC247" s="600">
        <v>1</v>
      </c>
      <c r="AD247" s="752">
        <f t="shared" si="325"/>
        <v>2</v>
      </c>
      <c r="AE247" s="600">
        <v>2</v>
      </c>
      <c r="AF247" s="600">
        <v>1</v>
      </c>
      <c r="AG247" s="752">
        <f t="shared" si="326"/>
        <v>3</v>
      </c>
      <c r="AH247" s="600">
        <v>1</v>
      </c>
      <c r="AI247" s="600">
        <v>0</v>
      </c>
      <c r="AJ247" s="752">
        <f t="shared" si="327"/>
        <v>1</v>
      </c>
      <c r="AK247" s="600">
        <v>0</v>
      </c>
      <c r="AL247" s="600">
        <v>0</v>
      </c>
      <c r="AM247" s="752">
        <f t="shared" si="328"/>
        <v>0</v>
      </c>
      <c r="AN247" s="736"/>
      <c r="AO247" s="736"/>
      <c r="AP247" s="752">
        <f t="shared" si="329"/>
        <v>0</v>
      </c>
      <c r="AQ247" s="600"/>
      <c r="AR247" s="600"/>
      <c r="AS247" s="736">
        <f t="shared" si="330"/>
        <v>0</v>
      </c>
      <c r="AT247" s="600"/>
      <c r="AU247" s="600"/>
      <c r="AV247" s="736">
        <f t="shared" si="331"/>
        <v>0</v>
      </c>
      <c r="AW247" s="736">
        <f t="shared" si="315"/>
        <v>4</v>
      </c>
      <c r="AX247" s="736">
        <f t="shared" si="316"/>
        <v>2</v>
      </c>
      <c r="AY247" s="736">
        <f t="shared" si="317"/>
        <v>6</v>
      </c>
    </row>
    <row r="248" spans="1:51" ht="15.75">
      <c r="A248" s="720" t="s">
        <v>364</v>
      </c>
      <c r="B248" s="600">
        <v>9</v>
      </c>
      <c r="C248" s="600">
        <v>1</v>
      </c>
      <c r="D248" s="752">
        <f t="shared" si="318"/>
        <v>10</v>
      </c>
      <c r="E248" s="600">
        <v>180</v>
      </c>
      <c r="F248" s="600">
        <v>56</v>
      </c>
      <c r="G248" s="752">
        <f t="shared" si="319"/>
        <v>236</v>
      </c>
      <c r="H248" s="600">
        <v>1</v>
      </c>
      <c r="I248" s="600">
        <v>0</v>
      </c>
      <c r="J248" s="752">
        <f t="shared" si="320"/>
        <v>1</v>
      </c>
      <c r="K248" s="600">
        <v>1</v>
      </c>
      <c r="L248" s="600">
        <v>0</v>
      </c>
      <c r="M248" s="752">
        <f t="shared" si="321"/>
        <v>1</v>
      </c>
      <c r="N248" s="736"/>
      <c r="O248" s="736"/>
      <c r="P248" s="752">
        <f t="shared" si="322"/>
        <v>0</v>
      </c>
      <c r="Q248" s="600"/>
      <c r="R248" s="600"/>
      <c r="S248" s="736">
        <f t="shared" si="323"/>
        <v>0</v>
      </c>
      <c r="T248" s="600"/>
      <c r="U248" s="600"/>
      <c r="V248" s="736">
        <f t="shared" si="324"/>
        <v>0</v>
      </c>
      <c r="W248" s="736">
        <f t="shared" si="312"/>
        <v>191</v>
      </c>
      <c r="X248" s="736">
        <f t="shared" si="313"/>
        <v>57</v>
      </c>
      <c r="Y248" s="736">
        <f t="shared" si="314"/>
        <v>248</v>
      </c>
      <c r="AA248" s="720" t="s">
        <v>364</v>
      </c>
      <c r="AB248" s="600">
        <v>21</v>
      </c>
      <c r="AC248" s="600">
        <v>8</v>
      </c>
      <c r="AD248" s="752">
        <f t="shared" si="325"/>
        <v>29</v>
      </c>
      <c r="AE248" s="600">
        <v>104</v>
      </c>
      <c r="AF248" s="600">
        <v>32</v>
      </c>
      <c r="AG248" s="752">
        <f t="shared" si="326"/>
        <v>136</v>
      </c>
      <c r="AH248" s="600">
        <v>1</v>
      </c>
      <c r="AI248" s="600">
        <v>0</v>
      </c>
      <c r="AJ248" s="752">
        <f t="shared" si="327"/>
        <v>1</v>
      </c>
      <c r="AK248" s="600">
        <v>1</v>
      </c>
      <c r="AL248" s="600">
        <v>0</v>
      </c>
      <c r="AM248" s="752">
        <f t="shared" si="328"/>
        <v>1</v>
      </c>
      <c r="AN248" s="736"/>
      <c r="AO248" s="736"/>
      <c r="AP248" s="752">
        <f t="shared" si="329"/>
        <v>0</v>
      </c>
      <c r="AQ248" s="600"/>
      <c r="AR248" s="600"/>
      <c r="AS248" s="736">
        <f t="shared" si="330"/>
        <v>0</v>
      </c>
      <c r="AT248" s="600"/>
      <c r="AU248" s="600"/>
      <c r="AV248" s="736">
        <f t="shared" si="331"/>
        <v>0</v>
      </c>
      <c r="AW248" s="736">
        <f t="shared" si="315"/>
        <v>127</v>
      </c>
      <c r="AX248" s="736">
        <f t="shared" si="316"/>
        <v>40</v>
      </c>
      <c r="AY248" s="736">
        <f t="shared" si="317"/>
        <v>167</v>
      </c>
    </row>
    <row r="249" spans="1:51" ht="15.75">
      <c r="A249" s="720" t="s">
        <v>365</v>
      </c>
      <c r="B249" s="600">
        <v>13</v>
      </c>
      <c r="C249" s="600">
        <v>1</v>
      </c>
      <c r="D249" s="752">
        <f t="shared" si="318"/>
        <v>14</v>
      </c>
      <c r="E249" s="600">
        <v>232</v>
      </c>
      <c r="F249" s="600">
        <v>90</v>
      </c>
      <c r="G249" s="752">
        <f t="shared" si="319"/>
        <v>322</v>
      </c>
      <c r="H249" s="600">
        <v>0</v>
      </c>
      <c r="I249" s="600">
        <v>0</v>
      </c>
      <c r="J249" s="752">
        <f t="shared" si="320"/>
        <v>0</v>
      </c>
      <c r="K249" s="600">
        <v>0</v>
      </c>
      <c r="L249" s="600">
        <v>0</v>
      </c>
      <c r="M249" s="752">
        <f t="shared" si="321"/>
        <v>0</v>
      </c>
      <c r="N249" s="736"/>
      <c r="O249" s="736"/>
      <c r="P249" s="752">
        <f t="shared" si="322"/>
        <v>0</v>
      </c>
      <c r="Q249" s="600"/>
      <c r="R249" s="600"/>
      <c r="S249" s="736">
        <f t="shared" si="323"/>
        <v>0</v>
      </c>
      <c r="T249" s="600"/>
      <c r="U249" s="600"/>
      <c r="V249" s="736">
        <f t="shared" si="324"/>
        <v>0</v>
      </c>
      <c r="W249" s="736">
        <f t="shared" si="312"/>
        <v>245</v>
      </c>
      <c r="X249" s="736">
        <f t="shared" si="313"/>
        <v>91</v>
      </c>
      <c r="Y249" s="736">
        <f t="shared" si="314"/>
        <v>336</v>
      </c>
      <c r="AA249" s="720" t="s">
        <v>365</v>
      </c>
      <c r="AB249" s="600">
        <v>30</v>
      </c>
      <c r="AC249" s="600">
        <v>11</v>
      </c>
      <c r="AD249" s="752">
        <f t="shared" si="325"/>
        <v>41</v>
      </c>
      <c r="AE249" s="600">
        <v>133</v>
      </c>
      <c r="AF249" s="600">
        <v>35</v>
      </c>
      <c r="AG249" s="752">
        <f t="shared" si="326"/>
        <v>168</v>
      </c>
      <c r="AH249" s="600">
        <v>3</v>
      </c>
      <c r="AI249" s="600">
        <v>0</v>
      </c>
      <c r="AJ249" s="752">
        <f t="shared" si="327"/>
        <v>3</v>
      </c>
      <c r="AK249" s="600">
        <v>0</v>
      </c>
      <c r="AL249" s="600">
        <v>0</v>
      </c>
      <c r="AM249" s="752">
        <f t="shared" si="328"/>
        <v>0</v>
      </c>
      <c r="AN249" s="736"/>
      <c r="AO249" s="736"/>
      <c r="AP249" s="752">
        <f t="shared" si="329"/>
        <v>0</v>
      </c>
      <c r="AQ249" s="600"/>
      <c r="AR249" s="600"/>
      <c r="AS249" s="736">
        <f t="shared" si="330"/>
        <v>0</v>
      </c>
      <c r="AT249" s="600"/>
      <c r="AU249" s="600"/>
      <c r="AV249" s="736">
        <f t="shared" si="331"/>
        <v>0</v>
      </c>
      <c r="AW249" s="736">
        <f t="shared" si="315"/>
        <v>166</v>
      </c>
      <c r="AX249" s="736">
        <f t="shared" si="316"/>
        <v>46</v>
      </c>
      <c r="AY249" s="736">
        <f t="shared" si="317"/>
        <v>212</v>
      </c>
    </row>
    <row r="250" spans="1:51" ht="15.75">
      <c r="A250" s="720" t="s">
        <v>366</v>
      </c>
      <c r="B250" s="600">
        <v>11</v>
      </c>
      <c r="C250" s="600">
        <v>4</v>
      </c>
      <c r="D250" s="752">
        <f t="shared" si="318"/>
        <v>15</v>
      </c>
      <c r="E250" s="600">
        <v>334</v>
      </c>
      <c r="F250" s="600">
        <v>166</v>
      </c>
      <c r="G250" s="752">
        <f t="shared" si="319"/>
        <v>500</v>
      </c>
      <c r="H250" s="600">
        <v>3</v>
      </c>
      <c r="I250" s="600">
        <v>0</v>
      </c>
      <c r="J250" s="752">
        <f t="shared" si="320"/>
        <v>3</v>
      </c>
      <c r="K250" s="600">
        <v>0</v>
      </c>
      <c r="L250" s="600">
        <v>0</v>
      </c>
      <c r="M250" s="752">
        <f t="shared" si="321"/>
        <v>0</v>
      </c>
      <c r="N250" s="736"/>
      <c r="O250" s="736"/>
      <c r="P250" s="752">
        <f t="shared" si="322"/>
        <v>0</v>
      </c>
      <c r="Q250" s="600"/>
      <c r="R250" s="600"/>
      <c r="S250" s="736">
        <f t="shared" si="323"/>
        <v>0</v>
      </c>
      <c r="T250" s="600"/>
      <c r="U250" s="600"/>
      <c r="V250" s="736">
        <f t="shared" si="324"/>
        <v>0</v>
      </c>
      <c r="W250" s="736">
        <f t="shared" si="312"/>
        <v>348</v>
      </c>
      <c r="X250" s="736">
        <f t="shared" si="313"/>
        <v>170</v>
      </c>
      <c r="Y250" s="736">
        <f t="shared" si="314"/>
        <v>518</v>
      </c>
      <c r="AA250" s="720" t="s">
        <v>366</v>
      </c>
      <c r="AB250" s="600">
        <v>80</v>
      </c>
      <c r="AC250" s="600">
        <v>33</v>
      </c>
      <c r="AD250" s="752">
        <f t="shared" si="325"/>
        <v>113</v>
      </c>
      <c r="AE250" s="600">
        <v>151</v>
      </c>
      <c r="AF250" s="600">
        <v>83</v>
      </c>
      <c r="AG250" s="752">
        <f t="shared" si="326"/>
        <v>234</v>
      </c>
      <c r="AH250" s="600">
        <v>2</v>
      </c>
      <c r="AI250" s="600">
        <v>2</v>
      </c>
      <c r="AJ250" s="752">
        <f t="shared" si="327"/>
        <v>4</v>
      </c>
      <c r="AK250" s="600">
        <v>1</v>
      </c>
      <c r="AL250" s="600">
        <v>0</v>
      </c>
      <c r="AM250" s="752">
        <f t="shared" si="328"/>
        <v>1</v>
      </c>
      <c r="AN250" s="736"/>
      <c r="AO250" s="736"/>
      <c r="AP250" s="752">
        <f t="shared" si="329"/>
        <v>0</v>
      </c>
      <c r="AQ250" s="600"/>
      <c r="AR250" s="600"/>
      <c r="AS250" s="736">
        <f t="shared" si="330"/>
        <v>0</v>
      </c>
      <c r="AT250" s="600"/>
      <c r="AU250" s="600"/>
      <c r="AV250" s="736">
        <f t="shared" si="331"/>
        <v>0</v>
      </c>
      <c r="AW250" s="736">
        <f t="shared" si="315"/>
        <v>234</v>
      </c>
      <c r="AX250" s="736">
        <f t="shared" si="316"/>
        <v>118</v>
      </c>
      <c r="AY250" s="736">
        <f t="shared" si="317"/>
        <v>352</v>
      </c>
    </row>
    <row r="251" spans="1:51" ht="15.75">
      <c r="A251" s="720" t="s">
        <v>367</v>
      </c>
      <c r="B251" s="600">
        <v>13</v>
      </c>
      <c r="C251" s="600">
        <v>8</v>
      </c>
      <c r="D251" s="752">
        <f t="shared" si="318"/>
        <v>21</v>
      </c>
      <c r="E251" s="600">
        <v>460</v>
      </c>
      <c r="F251" s="600">
        <v>284</v>
      </c>
      <c r="G251" s="752">
        <f t="shared" si="319"/>
        <v>744</v>
      </c>
      <c r="H251" s="600">
        <v>1</v>
      </c>
      <c r="I251" s="600">
        <v>1</v>
      </c>
      <c r="J251" s="752">
        <f t="shared" si="320"/>
        <v>2</v>
      </c>
      <c r="K251" s="600">
        <v>1</v>
      </c>
      <c r="L251" s="600">
        <v>0</v>
      </c>
      <c r="M251" s="752">
        <f t="shared" si="321"/>
        <v>1</v>
      </c>
      <c r="N251" s="736"/>
      <c r="O251" s="736"/>
      <c r="P251" s="752">
        <f t="shared" si="322"/>
        <v>0</v>
      </c>
      <c r="Q251" s="600"/>
      <c r="R251" s="600"/>
      <c r="S251" s="736">
        <f t="shared" si="323"/>
        <v>0</v>
      </c>
      <c r="T251" s="600"/>
      <c r="U251" s="600"/>
      <c r="V251" s="736">
        <f t="shared" si="324"/>
        <v>0</v>
      </c>
      <c r="W251" s="736">
        <f t="shared" si="312"/>
        <v>475</v>
      </c>
      <c r="X251" s="736">
        <f t="shared" si="313"/>
        <v>293</v>
      </c>
      <c r="Y251" s="736">
        <f t="shared" si="314"/>
        <v>768</v>
      </c>
      <c r="AA251" s="720" t="s">
        <v>367</v>
      </c>
      <c r="AB251" s="600">
        <v>96</v>
      </c>
      <c r="AC251" s="600">
        <v>58</v>
      </c>
      <c r="AD251" s="752">
        <f t="shared" si="325"/>
        <v>154</v>
      </c>
      <c r="AE251" s="600">
        <v>251</v>
      </c>
      <c r="AF251" s="600">
        <v>141</v>
      </c>
      <c r="AG251" s="752">
        <f t="shared" si="326"/>
        <v>392</v>
      </c>
      <c r="AH251" s="600">
        <v>1</v>
      </c>
      <c r="AI251" s="600">
        <v>2</v>
      </c>
      <c r="AJ251" s="752">
        <f t="shared" si="327"/>
        <v>3</v>
      </c>
      <c r="AK251" s="600">
        <v>3</v>
      </c>
      <c r="AL251" s="600">
        <v>1</v>
      </c>
      <c r="AM251" s="752">
        <f t="shared" si="328"/>
        <v>4</v>
      </c>
      <c r="AN251" s="736"/>
      <c r="AO251" s="736"/>
      <c r="AP251" s="752">
        <f t="shared" si="329"/>
        <v>0</v>
      </c>
      <c r="AQ251" s="600"/>
      <c r="AR251" s="600"/>
      <c r="AS251" s="736">
        <f t="shared" si="330"/>
        <v>0</v>
      </c>
      <c r="AT251" s="600"/>
      <c r="AU251" s="600"/>
      <c r="AV251" s="736">
        <f t="shared" si="331"/>
        <v>0</v>
      </c>
      <c r="AW251" s="736">
        <f t="shared" si="315"/>
        <v>351</v>
      </c>
      <c r="AX251" s="736">
        <f t="shared" si="316"/>
        <v>202</v>
      </c>
      <c r="AY251" s="736">
        <f t="shared" si="317"/>
        <v>553</v>
      </c>
    </row>
    <row r="252" spans="1:51" ht="15.75">
      <c r="A252" s="720" t="s">
        <v>368</v>
      </c>
      <c r="B252" s="600">
        <v>10</v>
      </c>
      <c r="C252" s="600">
        <v>6</v>
      </c>
      <c r="D252" s="752">
        <f t="shared" si="318"/>
        <v>16</v>
      </c>
      <c r="E252" s="600">
        <v>324</v>
      </c>
      <c r="F252" s="600">
        <v>225</v>
      </c>
      <c r="G252" s="752">
        <f t="shared" si="319"/>
        <v>549</v>
      </c>
      <c r="H252" s="600">
        <v>1</v>
      </c>
      <c r="I252" s="600">
        <v>1</v>
      </c>
      <c r="J252" s="752">
        <f t="shared" si="320"/>
        <v>2</v>
      </c>
      <c r="K252" s="600">
        <v>0</v>
      </c>
      <c r="L252" s="600">
        <v>0</v>
      </c>
      <c r="M252" s="752">
        <f t="shared" si="321"/>
        <v>0</v>
      </c>
      <c r="N252" s="736"/>
      <c r="O252" s="736"/>
      <c r="P252" s="752">
        <f t="shared" si="322"/>
        <v>0</v>
      </c>
      <c r="Q252" s="600"/>
      <c r="R252" s="600"/>
      <c r="S252" s="736">
        <f t="shared" si="323"/>
        <v>0</v>
      </c>
      <c r="T252" s="600"/>
      <c r="U252" s="600"/>
      <c r="V252" s="736">
        <f t="shared" si="324"/>
        <v>0</v>
      </c>
      <c r="W252" s="736">
        <f t="shared" si="312"/>
        <v>335</v>
      </c>
      <c r="X252" s="736">
        <f t="shared" si="313"/>
        <v>232</v>
      </c>
      <c r="Y252" s="736">
        <f t="shared" si="314"/>
        <v>567</v>
      </c>
      <c r="AA252" s="720" t="s">
        <v>368</v>
      </c>
      <c r="AB252" s="600">
        <v>60</v>
      </c>
      <c r="AC252" s="600">
        <v>41</v>
      </c>
      <c r="AD252" s="752">
        <f t="shared" si="325"/>
        <v>101</v>
      </c>
      <c r="AE252" s="600">
        <v>146</v>
      </c>
      <c r="AF252" s="600">
        <v>79</v>
      </c>
      <c r="AG252" s="752">
        <f t="shared" si="326"/>
        <v>225</v>
      </c>
      <c r="AH252" s="600">
        <v>0</v>
      </c>
      <c r="AI252" s="600">
        <v>1</v>
      </c>
      <c r="AJ252" s="752">
        <f t="shared" si="327"/>
        <v>1</v>
      </c>
      <c r="AK252" s="600">
        <v>0</v>
      </c>
      <c r="AL252" s="600">
        <v>1</v>
      </c>
      <c r="AM252" s="752">
        <f t="shared" si="328"/>
        <v>1</v>
      </c>
      <c r="AN252" s="736"/>
      <c r="AO252" s="736"/>
      <c r="AP252" s="752">
        <f t="shared" si="329"/>
        <v>0</v>
      </c>
      <c r="AQ252" s="600"/>
      <c r="AR252" s="600"/>
      <c r="AS252" s="736">
        <f t="shared" si="330"/>
        <v>0</v>
      </c>
      <c r="AT252" s="600"/>
      <c r="AU252" s="600"/>
      <c r="AV252" s="736">
        <f t="shared" si="331"/>
        <v>0</v>
      </c>
      <c r="AW252" s="736">
        <f t="shared" si="315"/>
        <v>206</v>
      </c>
      <c r="AX252" s="736">
        <f t="shared" si="316"/>
        <v>122</v>
      </c>
      <c r="AY252" s="736">
        <f t="shared" si="317"/>
        <v>328</v>
      </c>
    </row>
    <row r="253" spans="1:51" ht="15.75">
      <c r="A253" s="718" t="s">
        <v>472</v>
      </c>
      <c r="B253" s="600">
        <v>38</v>
      </c>
      <c r="C253" s="600">
        <v>28</v>
      </c>
      <c r="D253" s="752">
        <f t="shared" si="318"/>
        <v>66</v>
      </c>
      <c r="E253" s="600">
        <v>1722</v>
      </c>
      <c r="F253" s="600">
        <v>1354</v>
      </c>
      <c r="G253" s="752">
        <f t="shared" si="319"/>
        <v>3076</v>
      </c>
      <c r="H253" s="600">
        <v>8</v>
      </c>
      <c r="I253" s="600">
        <v>4</v>
      </c>
      <c r="J253" s="752">
        <f t="shared" si="320"/>
        <v>12</v>
      </c>
      <c r="K253" s="600">
        <v>1</v>
      </c>
      <c r="L253" s="600">
        <v>0</v>
      </c>
      <c r="M253" s="752">
        <f t="shared" si="321"/>
        <v>1</v>
      </c>
      <c r="N253" s="736"/>
      <c r="O253" s="736"/>
      <c r="P253" s="752">
        <f t="shared" si="322"/>
        <v>0</v>
      </c>
      <c r="Q253" s="600"/>
      <c r="R253" s="600"/>
      <c r="S253" s="736">
        <f t="shared" si="323"/>
        <v>0</v>
      </c>
      <c r="T253" s="600"/>
      <c r="U253" s="600"/>
      <c r="V253" s="736">
        <f t="shared" si="324"/>
        <v>0</v>
      </c>
      <c r="W253" s="736">
        <f t="shared" si="312"/>
        <v>1769</v>
      </c>
      <c r="X253" s="736">
        <f t="shared" si="313"/>
        <v>1386</v>
      </c>
      <c r="Y253" s="736">
        <f t="shared" si="314"/>
        <v>3155</v>
      </c>
      <c r="AA253" s="718" t="s">
        <v>472</v>
      </c>
      <c r="AB253" s="600">
        <v>165</v>
      </c>
      <c r="AC253" s="600">
        <v>155</v>
      </c>
      <c r="AD253" s="752">
        <f t="shared" si="325"/>
        <v>320</v>
      </c>
      <c r="AE253" s="600">
        <v>430</v>
      </c>
      <c r="AF253" s="600">
        <v>337</v>
      </c>
      <c r="AG253" s="752">
        <f t="shared" si="326"/>
        <v>767</v>
      </c>
      <c r="AH253" s="600">
        <v>2</v>
      </c>
      <c r="AI253" s="600">
        <v>1</v>
      </c>
      <c r="AJ253" s="752">
        <f t="shared" si="327"/>
        <v>3</v>
      </c>
      <c r="AK253" s="600">
        <v>5</v>
      </c>
      <c r="AL253" s="600">
        <v>3</v>
      </c>
      <c r="AM253" s="752">
        <f t="shared" si="328"/>
        <v>8</v>
      </c>
      <c r="AN253" s="736"/>
      <c r="AO253" s="736"/>
      <c r="AP253" s="752">
        <f t="shared" si="329"/>
        <v>0</v>
      </c>
      <c r="AQ253" s="600"/>
      <c r="AR253" s="600"/>
      <c r="AS253" s="736">
        <f t="shared" si="330"/>
        <v>0</v>
      </c>
      <c r="AT253" s="600"/>
      <c r="AU253" s="600"/>
      <c r="AV253" s="736">
        <f t="shared" si="331"/>
        <v>0</v>
      </c>
      <c r="AW253" s="736">
        <f t="shared" si="315"/>
        <v>602</v>
      </c>
      <c r="AX253" s="736">
        <f t="shared" si="316"/>
        <v>496</v>
      </c>
      <c r="AY253" s="736">
        <f t="shared" si="317"/>
        <v>1098</v>
      </c>
    </row>
    <row r="254" spans="1:51" ht="15.75">
      <c r="A254" s="718" t="s">
        <v>614</v>
      </c>
      <c r="B254" s="752">
        <v>4</v>
      </c>
      <c r="C254" s="752">
        <v>1</v>
      </c>
      <c r="D254" s="752">
        <f t="shared" si="318"/>
        <v>5</v>
      </c>
      <c r="E254" s="752">
        <v>77</v>
      </c>
      <c r="F254" s="752">
        <v>26</v>
      </c>
      <c r="G254" s="752">
        <f t="shared" si="319"/>
        <v>103</v>
      </c>
      <c r="H254" s="752">
        <v>1</v>
      </c>
      <c r="I254" s="752">
        <v>0</v>
      </c>
      <c r="J254" s="752">
        <f t="shared" si="320"/>
        <v>1</v>
      </c>
      <c r="K254" s="752">
        <v>0</v>
      </c>
      <c r="L254" s="752">
        <v>0</v>
      </c>
      <c r="M254" s="752">
        <f t="shared" si="321"/>
        <v>0</v>
      </c>
      <c r="N254" s="736"/>
      <c r="O254" s="736"/>
      <c r="P254" s="752">
        <f t="shared" si="322"/>
        <v>0</v>
      </c>
      <c r="Q254" s="736"/>
      <c r="R254" s="736"/>
      <c r="S254" s="736">
        <f t="shared" si="323"/>
        <v>0</v>
      </c>
      <c r="T254" s="736"/>
      <c r="U254" s="736"/>
      <c r="V254" s="736">
        <f t="shared" si="324"/>
        <v>0</v>
      </c>
      <c r="W254" s="736">
        <f t="shared" si="312"/>
        <v>82</v>
      </c>
      <c r="X254" s="736">
        <f t="shared" si="313"/>
        <v>27</v>
      </c>
      <c r="Y254" s="736">
        <f t="shared" si="314"/>
        <v>109</v>
      </c>
      <c r="AA254" s="718" t="s">
        <v>614</v>
      </c>
      <c r="AB254" s="752">
        <v>15</v>
      </c>
      <c r="AC254" s="752">
        <v>2</v>
      </c>
      <c r="AD254" s="752">
        <f t="shared" si="325"/>
        <v>17</v>
      </c>
      <c r="AE254" s="752">
        <v>40</v>
      </c>
      <c r="AF254" s="752">
        <v>18</v>
      </c>
      <c r="AG254" s="752">
        <f t="shared" si="326"/>
        <v>58</v>
      </c>
      <c r="AH254" s="752">
        <v>1</v>
      </c>
      <c r="AI254" s="752">
        <v>0</v>
      </c>
      <c r="AJ254" s="752">
        <f t="shared" si="327"/>
        <v>1</v>
      </c>
      <c r="AK254" s="752">
        <v>0</v>
      </c>
      <c r="AL254" s="752">
        <v>0</v>
      </c>
      <c r="AM254" s="752">
        <f t="shared" si="328"/>
        <v>0</v>
      </c>
      <c r="AN254" s="736"/>
      <c r="AO254" s="736"/>
      <c r="AP254" s="752">
        <f t="shared" si="329"/>
        <v>0</v>
      </c>
      <c r="AQ254" s="736"/>
      <c r="AR254" s="736"/>
      <c r="AS254" s="736">
        <f t="shared" si="330"/>
        <v>0</v>
      </c>
      <c r="AT254" s="736"/>
      <c r="AU254" s="736"/>
      <c r="AV254" s="736">
        <f t="shared" si="331"/>
        <v>0</v>
      </c>
      <c r="AW254" s="736">
        <f t="shared" si="315"/>
        <v>56</v>
      </c>
      <c r="AX254" s="736">
        <f t="shared" si="316"/>
        <v>20</v>
      </c>
      <c r="AY254" s="736">
        <f t="shared" si="317"/>
        <v>76</v>
      </c>
    </row>
    <row r="255" spans="1:51" ht="15.75">
      <c r="A255" s="721" t="s">
        <v>6</v>
      </c>
      <c r="B255" s="722">
        <f t="shared" ref="B255:Y255" si="332">SUM(B244:B254)</f>
        <v>99</v>
      </c>
      <c r="C255" s="722">
        <f t="shared" si="332"/>
        <v>50</v>
      </c>
      <c r="D255" s="722">
        <f t="shared" si="332"/>
        <v>149</v>
      </c>
      <c r="E255" s="722">
        <f t="shared" si="332"/>
        <v>3356</v>
      </c>
      <c r="F255" s="722">
        <f t="shared" si="332"/>
        <v>2236</v>
      </c>
      <c r="G255" s="722">
        <f t="shared" si="332"/>
        <v>5592</v>
      </c>
      <c r="H255" s="722">
        <f t="shared" si="332"/>
        <v>15</v>
      </c>
      <c r="I255" s="722">
        <f t="shared" si="332"/>
        <v>7</v>
      </c>
      <c r="J255" s="722">
        <f t="shared" si="332"/>
        <v>22</v>
      </c>
      <c r="K255" s="722">
        <f t="shared" si="332"/>
        <v>3</v>
      </c>
      <c r="L255" s="722">
        <f t="shared" si="332"/>
        <v>0</v>
      </c>
      <c r="M255" s="722">
        <f t="shared" si="332"/>
        <v>3</v>
      </c>
      <c r="N255" s="722">
        <f t="shared" si="332"/>
        <v>0</v>
      </c>
      <c r="O255" s="722">
        <f t="shared" si="332"/>
        <v>0</v>
      </c>
      <c r="P255" s="722">
        <f t="shared" si="332"/>
        <v>0</v>
      </c>
      <c r="Q255" s="722">
        <f t="shared" si="332"/>
        <v>0</v>
      </c>
      <c r="R255" s="722">
        <f t="shared" si="332"/>
        <v>0</v>
      </c>
      <c r="S255" s="722">
        <f t="shared" si="332"/>
        <v>0</v>
      </c>
      <c r="T255" s="722">
        <f t="shared" si="332"/>
        <v>0</v>
      </c>
      <c r="U255" s="722">
        <f t="shared" si="332"/>
        <v>0</v>
      </c>
      <c r="V255" s="722">
        <f t="shared" si="332"/>
        <v>0</v>
      </c>
      <c r="W255" s="722">
        <f t="shared" si="332"/>
        <v>3473</v>
      </c>
      <c r="X255" s="722">
        <f t="shared" si="332"/>
        <v>2293</v>
      </c>
      <c r="Y255" s="722">
        <f t="shared" si="332"/>
        <v>5766</v>
      </c>
      <c r="AA255" s="721" t="s">
        <v>6</v>
      </c>
      <c r="AB255" s="722">
        <f t="shared" ref="AB255:AY255" si="333">SUM(AB244:AB254)</f>
        <v>472</v>
      </c>
      <c r="AC255" s="722">
        <f t="shared" si="333"/>
        <v>314</v>
      </c>
      <c r="AD255" s="722">
        <f t="shared" si="333"/>
        <v>786</v>
      </c>
      <c r="AE255" s="722">
        <f t="shared" si="333"/>
        <v>1272</v>
      </c>
      <c r="AF255" s="722">
        <f t="shared" si="333"/>
        <v>745</v>
      </c>
      <c r="AG255" s="722">
        <f t="shared" si="333"/>
        <v>2017</v>
      </c>
      <c r="AH255" s="722">
        <f t="shared" si="333"/>
        <v>11</v>
      </c>
      <c r="AI255" s="722">
        <f t="shared" si="333"/>
        <v>6</v>
      </c>
      <c r="AJ255" s="722">
        <f t="shared" si="333"/>
        <v>17</v>
      </c>
      <c r="AK255" s="722">
        <f t="shared" si="333"/>
        <v>10</v>
      </c>
      <c r="AL255" s="722">
        <f t="shared" si="333"/>
        <v>5</v>
      </c>
      <c r="AM255" s="722">
        <f t="shared" si="333"/>
        <v>15</v>
      </c>
      <c r="AN255" s="722">
        <f t="shared" si="333"/>
        <v>0</v>
      </c>
      <c r="AO255" s="722">
        <f t="shared" si="333"/>
        <v>0</v>
      </c>
      <c r="AP255" s="722">
        <f t="shared" si="333"/>
        <v>0</v>
      </c>
      <c r="AQ255" s="722">
        <f t="shared" si="333"/>
        <v>0</v>
      </c>
      <c r="AR255" s="722">
        <f t="shared" si="333"/>
        <v>0</v>
      </c>
      <c r="AS255" s="722">
        <f t="shared" si="333"/>
        <v>0</v>
      </c>
      <c r="AT255" s="722">
        <f t="shared" si="333"/>
        <v>0</v>
      </c>
      <c r="AU255" s="722">
        <f t="shared" si="333"/>
        <v>0</v>
      </c>
      <c r="AV255" s="722">
        <f t="shared" si="333"/>
        <v>0</v>
      </c>
      <c r="AW255" s="722">
        <f t="shared" si="333"/>
        <v>1765</v>
      </c>
      <c r="AX255" s="722">
        <f t="shared" si="333"/>
        <v>1070</v>
      </c>
      <c r="AY255" s="722">
        <f t="shared" si="333"/>
        <v>2835</v>
      </c>
    </row>
    <row r="257" spans="1:51" ht="15.75">
      <c r="A257" s="776"/>
      <c r="B257" s="776"/>
      <c r="C257" s="776"/>
      <c r="D257" s="776"/>
      <c r="E257" s="776"/>
      <c r="F257" s="776"/>
      <c r="G257" s="776"/>
      <c r="H257" s="776"/>
      <c r="I257" s="776"/>
      <c r="J257" s="776"/>
      <c r="K257" s="776"/>
      <c r="L257" s="776"/>
      <c r="M257" s="776"/>
      <c r="N257" s="776"/>
      <c r="O257" s="776"/>
      <c r="P257" s="776"/>
      <c r="Q257" s="776"/>
      <c r="R257" s="776"/>
      <c r="S257" s="776"/>
      <c r="T257" s="776"/>
      <c r="U257" s="776"/>
      <c r="V257" s="776"/>
      <c r="W257" s="776"/>
      <c r="X257" s="776" t="s">
        <v>781</v>
      </c>
      <c r="Y257" s="776"/>
      <c r="AA257" s="776"/>
      <c r="AB257" s="776"/>
      <c r="AC257" s="776"/>
      <c r="AD257" s="776"/>
      <c r="AE257" s="776"/>
      <c r="AF257" s="776"/>
      <c r="AG257" s="776"/>
      <c r="AH257" s="776"/>
      <c r="AI257" s="776"/>
      <c r="AJ257" s="776"/>
      <c r="AK257" s="776"/>
      <c r="AL257" s="776"/>
      <c r="AM257" s="776"/>
      <c r="AN257" s="776"/>
      <c r="AO257" s="776"/>
      <c r="AP257" s="776"/>
      <c r="AQ257" s="776"/>
      <c r="AR257" s="776"/>
      <c r="AS257" s="776"/>
      <c r="AT257" s="776"/>
      <c r="AU257" s="776"/>
      <c r="AV257" s="776"/>
      <c r="AW257" s="776"/>
      <c r="AX257" s="776" t="s">
        <v>781</v>
      </c>
      <c r="AY257" s="776"/>
    </row>
    <row r="258" spans="1:51" ht="15" customHeight="1">
      <c r="A258" s="1564" t="s">
        <v>361</v>
      </c>
      <c r="B258" s="1568" t="s">
        <v>3</v>
      </c>
      <c r="C258" s="1568"/>
      <c r="D258" s="1568"/>
      <c r="E258" s="1568" t="s">
        <v>4</v>
      </c>
      <c r="F258" s="1568"/>
      <c r="G258" s="1568"/>
      <c r="H258" s="1568" t="s">
        <v>5</v>
      </c>
      <c r="I258" s="1568"/>
      <c r="J258" s="1568"/>
      <c r="K258" s="1568" t="s">
        <v>379</v>
      </c>
      <c r="L258" s="1568"/>
      <c r="M258" s="1568"/>
      <c r="N258" s="1568" t="s">
        <v>870</v>
      </c>
      <c r="O258" s="1568"/>
      <c r="P258" s="1568"/>
      <c r="Q258" s="1568" t="s">
        <v>871</v>
      </c>
      <c r="R258" s="1568"/>
      <c r="S258" s="1568"/>
      <c r="T258" s="1568" t="s">
        <v>351</v>
      </c>
      <c r="U258" s="1568"/>
      <c r="V258" s="1568"/>
      <c r="W258" s="1564" t="s">
        <v>6</v>
      </c>
      <c r="X258" s="1564"/>
      <c r="Y258" s="1564"/>
      <c r="AA258" s="1564" t="s">
        <v>361</v>
      </c>
      <c r="AB258" s="1568" t="s">
        <v>3</v>
      </c>
      <c r="AC258" s="1568"/>
      <c r="AD258" s="1568"/>
      <c r="AE258" s="1568" t="s">
        <v>4</v>
      </c>
      <c r="AF258" s="1568"/>
      <c r="AG258" s="1568"/>
      <c r="AH258" s="1568" t="s">
        <v>5</v>
      </c>
      <c r="AI258" s="1568"/>
      <c r="AJ258" s="1568"/>
      <c r="AK258" s="1568" t="s">
        <v>379</v>
      </c>
      <c r="AL258" s="1568"/>
      <c r="AM258" s="1568"/>
      <c r="AN258" s="1568" t="s">
        <v>870</v>
      </c>
      <c r="AO258" s="1568"/>
      <c r="AP258" s="1568"/>
      <c r="AQ258" s="1568" t="s">
        <v>871</v>
      </c>
      <c r="AR258" s="1568"/>
      <c r="AS258" s="1568"/>
      <c r="AT258" s="1568" t="s">
        <v>351</v>
      </c>
      <c r="AU258" s="1568"/>
      <c r="AV258" s="1568"/>
      <c r="AW258" s="1564" t="s">
        <v>6</v>
      </c>
      <c r="AX258" s="1564"/>
      <c r="AY258" s="1564"/>
    </row>
    <row r="259" spans="1:51">
      <c r="A259" s="1564"/>
      <c r="B259" s="243" t="s">
        <v>240</v>
      </c>
      <c r="C259" s="243" t="s">
        <v>241</v>
      </c>
      <c r="D259" s="243" t="s">
        <v>234</v>
      </c>
      <c r="E259" s="243" t="s">
        <v>240</v>
      </c>
      <c r="F259" s="243" t="s">
        <v>241</v>
      </c>
      <c r="G259" s="243" t="s">
        <v>234</v>
      </c>
      <c r="H259" s="243" t="s">
        <v>240</v>
      </c>
      <c r="I259" s="243" t="s">
        <v>241</v>
      </c>
      <c r="J259" s="243" t="s">
        <v>234</v>
      </c>
      <c r="K259" s="243" t="s">
        <v>240</v>
      </c>
      <c r="L259" s="243" t="s">
        <v>241</v>
      </c>
      <c r="M259" s="243" t="s">
        <v>234</v>
      </c>
      <c r="N259" s="243" t="s">
        <v>240</v>
      </c>
      <c r="O259" s="243" t="s">
        <v>241</v>
      </c>
      <c r="P259" s="243" t="s">
        <v>234</v>
      </c>
      <c r="Q259" s="243" t="s">
        <v>240</v>
      </c>
      <c r="R259" s="243" t="s">
        <v>241</v>
      </c>
      <c r="S259" s="243" t="s">
        <v>234</v>
      </c>
      <c r="T259" s="243" t="s">
        <v>240</v>
      </c>
      <c r="U259" s="243" t="s">
        <v>241</v>
      </c>
      <c r="V259" s="243" t="s">
        <v>234</v>
      </c>
      <c r="W259" s="243" t="s">
        <v>240</v>
      </c>
      <c r="X259" s="243" t="s">
        <v>241</v>
      </c>
      <c r="Y259" s="243" t="s">
        <v>234</v>
      </c>
      <c r="AA259" s="1564"/>
      <c r="AB259" s="243" t="s">
        <v>240</v>
      </c>
      <c r="AC259" s="243" t="s">
        <v>241</v>
      </c>
      <c r="AD259" s="243" t="s">
        <v>234</v>
      </c>
      <c r="AE259" s="243" t="s">
        <v>240</v>
      </c>
      <c r="AF259" s="243" t="s">
        <v>241</v>
      </c>
      <c r="AG259" s="243" t="s">
        <v>234</v>
      </c>
      <c r="AH259" s="243" t="s">
        <v>240</v>
      </c>
      <c r="AI259" s="243" t="s">
        <v>241</v>
      </c>
      <c r="AJ259" s="243" t="s">
        <v>234</v>
      </c>
      <c r="AK259" s="243" t="s">
        <v>240</v>
      </c>
      <c r="AL259" s="243" t="s">
        <v>241</v>
      </c>
      <c r="AM259" s="243" t="s">
        <v>234</v>
      </c>
      <c r="AN259" s="243" t="s">
        <v>240</v>
      </c>
      <c r="AO259" s="243" t="s">
        <v>241</v>
      </c>
      <c r="AP259" s="243" t="s">
        <v>234</v>
      </c>
      <c r="AQ259" s="243" t="s">
        <v>240</v>
      </c>
      <c r="AR259" s="243" t="s">
        <v>241</v>
      </c>
      <c r="AS259" s="243" t="s">
        <v>234</v>
      </c>
      <c r="AT259" s="243" t="s">
        <v>240</v>
      </c>
      <c r="AU259" s="243" t="s">
        <v>241</v>
      </c>
      <c r="AV259" s="243" t="s">
        <v>234</v>
      </c>
      <c r="AW259" s="243" t="s">
        <v>240</v>
      </c>
      <c r="AX259" s="243" t="s">
        <v>241</v>
      </c>
      <c r="AY259" s="243" t="s">
        <v>234</v>
      </c>
    </row>
    <row r="260" spans="1:51">
      <c r="A260" s="735">
        <v>1</v>
      </c>
      <c r="B260" s="243">
        <v>2</v>
      </c>
      <c r="C260" s="243">
        <v>3</v>
      </c>
      <c r="D260" s="243">
        <v>4</v>
      </c>
      <c r="E260" s="243">
        <v>5</v>
      </c>
      <c r="F260" s="243">
        <v>6</v>
      </c>
      <c r="G260" s="243">
        <v>7</v>
      </c>
      <c r="H260" s="243">
        <v>8</v>
      </c>
      <c r="I260" s="243">
        <v>9</v>
      </c>
      <c r="J260" s="243">
        <v>10</v>
      </c>
      <c r="K260" s="243">
        <v>11</v>
      </c>
      <c r="L260" s="243">
        <v>12</v>
      </c>
      <c r="M260" s="243">
        <v>13</v>
      </c>
      <c r="N260" s="243">
        <v>14</v>
      </c>
      <c r="O260" s="243">
        <v>15</v>
      </c>
      <c r="P260" s="243">
        <v>16</v>
      </c>
      <c r="Q260" s="243">
        <v>17</v>
      </c>
      <c r="R260" s="243">
        <v>18</v>
      </c>
      <c r="S260" s="243">
        <v>19</v>
      </c>
      <c r="T260" s="243">
        <v>20</v>
      </c>
      <c r="U260" s="243">
        <v>21</v>
      </c>
      <c r="V260" s="243">
        <v>22</v>
      </c>
      <c r="W260" s="243">
        <v>23</v>
      </c>
      <c r="X260" s="243">
        <v>24</v>
      </c>
      <c r="Y260" s="243">
        <v>25</v>
      </c>
      <c r="AA260" s="735">
        <v>1</v>
      </c>
      <c r="AB260" s="243">
        <v>2</v>
      </c>
      <c r="AC260" s="243">
        <v>3</v>
      </c>
      <c r="AD260" s="243">
        <v>4</v>
      </c>
      <c r="AE260" s="243">
        <v>5</v>
      </c>
      <c r="AF260" s="243">
        <v>6</v>
      </c>
      <c r="AG260" s="243">
        <v>7</v>
      </c>
      <c r="AH260" s="243">
        <v>8</v>
      </c>
      <c r="AI260" s="243">
        <v>9</v>
      </c>
      <c r="AJ260" s="243">
        <v>10</v>
      </c>
      <c r="AK260" s="243">
        <v>11</v>
      </c>
      <c r="AL260" s="243">
        <v>12</v>
      </c>
      <c r="AM260" s="243">
        <v>13</v>
      </c>
      <c r="AN260" s="243">
        <v>14</v>
      </c>
      <c r="AO260" s="243">
        <v>15</v>
      </c>
      <c r="AP260" s="243">
        <v>16</v>
      </c>
      <c r="AQ260" s="243">
        <v>17</v>
      </c>
      <c r="AR260" s="243">
        <v>18</v>
      </c>
      <c r="AS260" s="243">
        <v>19</v>
      </c>
      <c r="AT260" s="243">
        <v>20</v>
      </c>
      <c r="AU260" s="243">
        <v>21</v>
      </c>
      <c r="AV260" s="243">
        <v>22</v>
      </c>
      <c r="AW260" s="243">
        <v>23</v>
      </c>
      <c r="AX260" s="243">
        <v>24</v>
      </c>
      <c r="AY260" s="243">
        <v>25</v>
      </c>
    </row>
    <row r="261" spans="1:51" ht="15.75">
      <c r="A261" s="718" t="s">
        <v>470</v>
      </c>
      <c r="B261" s="600">
        <v>0</v>
      </c>
      <c r="C261" s="600">
        <v>0</v>
      </c>
      <c r="D261" s="752">
        <f>SUM(B261:C261)</f>
        <v>0</v>
      </c>
      <c r="E261" s="600">
        <v>1</v>
      </c>
      <c r="F261" s="600">
        <v>3</v>
      </c>
      <c r="G261" s="752">
        <f>SUM(E261:F261)</f>
        <v>4</v>
      </c>
      <c r="H261" s="600">
        <v>0</v>
      </c>
      <c r="I261" s="600">
        <v>0</v>
      </c>
      <c r="J261" s="752">
        <f>SUM(H261:I261)</f>
        <v>0</v>
      </c>
      <c r="K261" s="600"/>
      <c r="L261" s="600"/>
      <c r="M261" s="752">
        <f>SUM(K261:L261)</f>
        <v>0</v>
      </c>
      <c r="N261" s="736"/>
      <c r="O261" s="736"/>
      <c r="P261" s="752">
        <f>SUM(N261:O261)</f>
        <v>0</v>
      </c>
      <c r="Q261" s="600"/>
      <c r="R261" s="600"/>
      <c r="S261" s="736">
        <f>Q261+R261</f>
        <v>0</v>
      </c>
      <c r="T261" s="600"/>
      <c r="U261" s="600"/>
      <c r="V261" s="736">
        <f>T261+U261</f>
        <v>0</v>
      </c>
      <c r="W261" s="736">
        <f t="shared" ref="W261:W271" si="334">B261+E261+N261+K261+H261+Q261+T261</f>
        <v>1</v>
      </c>
      <c r="X261" s="736">
        <f t="shared" ref="X261:X271" si="335">C261+F261+O261+L261+I261+R261+U261</f>
        <v>3</v>
      </c>
      <c r="Y261" s="736">
        <f t="shared" ref="Y261:Y271" si="336">D261+G261+P261+M261+J261+S261+V261</f>
        <v>4</v>
      </c>
      <c r="AA261" s="718" t="s">
        <v>470</v>
      </c>
      <c r="AB261" s="600">
        <v>9</v>
      </c>
      <c r="AC261" s="600">
        <v>5</v>
      </c>
      <c r="AD261" s="752">
        <f>SUM(AB261:AC261)</f>
        <v>14</v>
      </c>
      <c r="AE261" s="600">
        <v>12</v>
      </c>
      <c r="AF261" s="600">
        <v>2</v>
      </c>
      <c r="AG261" s="752">
        <f>SUM(AE261:AF261)</f>
        <v>14</v>
      </c>
      <c r="AH261" s="600">
        <v>0</v>
      </c>
      <c r="AI261" s="600">
        <v>0</v>
      </c>
      <c r="AJ261" s="752">
        <f>SUM(AH261:AI261)</f>
        <v>0</v>
      </c>
      <c r="AK261" s="600"/>
      <c r="AL261" s="600"/>
      <c r="AM261" s="752">
        <f>SUM(AK261:AL261)</f>
        <v>0</v>
      </c>
      <c r="AN261" s="736"/>
      <c r="AO261" s="736"/>
      <c r="AP261" s="752">
        <f>SUM(AN261:AO261)</f>
        <v>0</v>
      </c>
      <c r="AQ261" s="600"/>
      <c r="AR261" s="600"/>
      <c r="AS261" s="736">
        <f>AQ261+AR261</f>
        <v>0</v>
      </c>
      <c r="AT261" s="600"/>
      <c r="AU261" s="600"/>
      <c r="AV261" s="736">
        <f>AT261+AU261</f>
        <v>0</v>
      </c>
      <c r="AW261" s="736">
        <f t="shared" ref="AW261:AW271" si="337">AB261+AE261+AH261+AK261+AT261+AN261+AQ261</f>
        <v>21</v>
      </c>
      <c r="AX261" s="736">
        <f t="shared" ref="AX261:AX271" si="338">AC261+AF261+AI261+AL261+AU261+AO261+AR261</f>
        <v>7</v>
      </c>
      <c r="AY261" s="736">
        <f t="shared" ref="AY261:AY271" si="339">AD261+AG261+AJ261+AM261+AV261+AP261+AS261</f>
        <v>28</v>
      </c>
    </row>
    <row r="262" spans="1:51" ht="15.75">
      <c r="A262" s="719" t="s">
        <v>471</v>
      </c>
      <c r="B262" s="600">
        <v>0</v>
      </c>
      <c r="C262" s="600">
        <v>0</v>
      </c>
      <c r="D262" s="752">
        <f t="shared" ref="D262:D271" si="340">SUM(B262:C262)</f>
        <v>0</v>
      </c>
      <c r="E262" s="600">
        <v>2</v>
      </c>
      <c r="F262" s="600">
        <v>1</v>
      </c>
      <c r="G262" s="752">
        <f t="shared" ref="G262:G271" si="341">SUM(E262:F262)</f>
        <v>3</v>
      </c>
      <c r="H262" s="600">
        <v>0</v>
      </c>
      <c r="I262" s="600">
        <v>0</v>
      </c>
      <c r="J262" s="752">
        <f t="shared" ref="J262:J271" si="342">SUM(H262:I262)</f>
        <v>0</v>
      </c>
      <c r="K262" s="600"/>
      <c r="L262" s="600"/>
      <c r="M262" s="752">
        <f t="shared" ref="M262:M271" si="343">SUM(K262:L262)</f>
        <v>0</v>
      </c>
      <c r="N262" s="736"/>
      <c r="O262" s="736"/>
      <c r="P262" s="752">
        <f t="shared" ref="P262:P271" si="344">SUM(N262:O262)</f>
        <v>0</v>
      </c>
      <c r="Q262" s="600"/>
      <c r="R262" s="600"/>
      <c r="S262" s="736">
        <f t="shared" ref="S262:S271" si="345">Q262+R262</f>
        <v>0</v>
      </c>
      <c r="T262" s="600"/>
      <c r="U262" s="600"/>
      <c r="V262" s="736">
        <f t="shared" ref="V262:V271" si="346">T262+U262</f>
        <v>0</v>
      </c>
      <c r="W262" s="736">
        <f t="shared" si="334"/>
        <v>2</v>
      </c>
      <c r="X262" s="736">
        <f t="shared" si="335"/>
        <v>1</v>
      </c>
      <c r="Y262" s="736">
        <f t="shared" si="336"/>
        <v>3</v>
      </c>
      <c r="AA262" s="719" t="s">
        <v>471</v>
      </c>
      <c r="AB262" s="600">
        <v>5</v>
      </c>
      <c r="AC262" s="600">
        <v>0</v>
      </c>
      <c r="AD262" s="752">
        <f t="shared" ref="AD262:AD271" si="347">SUM(AB262:AC262)</f>
        <v>5</v>
      </c>
      <c r="AE262" s="600">
        <v>1</v>
      </c>
      <c r="AF262" s="600">
        <v>0</v>
      </c>
      <c r="AG262" s="752">
        <f t="shared" ref="AG262:AG271" si="348">SUM(AE262:AF262)</f>
        <v>1</v>
      </c>
      <c r="AH262" s="600">
        <v>0</v>
      </c>
      <c r="AI262" s="600">
        <v>0</v>
      </c>
      <c r="AJ262" s="752">
        <f t="shared" ref="AJ262:AJ271" si="349">SUM(AH262:AI262)</f>
        <v>0</v>
      </c>
      <c r="AK262" s="600"/>
      <c r="AL262" s="600"/>
      <c r="AM262" s="752">
        <f t="shared" ref="AM262:AM271" si="350">SUM(AK262:AL262)</f>
        <v>0</v>
      </c>
      <c r="AN262" s="736"/>
      <c r="AO262" s="736"/>
      <c r="AP262" s="752">
        <f t="shared" ref="AP262:AP271" si="351">SUM(AN262:AO262)</f>
        <v>0</v>
      </c>
      <c r="AQ262" s="600"/>
      <c r="AR262" s="600"/>
      <c r="AS262" s="736">
        <f t="shared" ref="AS262:AS271" si="352">AQ262+AR262</f>
        <v>0</v>
      </c>
      <c r="AT262" s="600"/>
      <c r="AU262" s="600"/>
      <c r="AV262" s="736">
        <f t="shared" ref="AV262:AV271" si="353">AT262+AU262</f>
        <v>0</v>
      </c>
      <c r="AW262" s="736">
        <f t="shared" si="337"/>
        <v>6</v>
      </c>
      <c r="AX262" s="736">
        <f t="shared" si="338"/>
        <v>0</v>
      </c>
      <c r="AY262" s="736">
        <f t="shared" si="339"/>
        <v>6</v>
      </c>
    </row>
    <row r="263" spans="1:51" ht="15.75">
      <c r="A263" s="720" t="s">
        <v>362</v>
      </c>
      <c r="B263" s="600">
        <v>3</v>
      </c>
      <c r="C263" s="600">
        <v>1</v>
      </c>
      <c r="D263" s="752">
        <f t="shared" si="340"/>
        <v>4</v>
      </c>
      <c r="E263" s="600">
        <v>9</v>
      </c>
      <c r="F263" s="600">
        <v>8</v>
      </c>
      <c r="G263" s="752">
        <f t="shared" si="341"/>
        <v>17</v>
      </c>
      <c r="H263" s="600">
        <v>0</v>
      </c>
      <c r="I263" s="600">
        <v>0</v>
      </c>
      <c r="J263" s="752">
        <f t="shared" si="342"/>
        <v>0</v>
      </c>
      <c r="K263" s="600"/>
      <c r="L263" s="600"/>
      <c r="M263" s="752">
        <f t="shared" si="343"/>
        <v>0</v>
      </c>
      <c r="N263" s="736"/>
      <c r="O263" s="736"/>
      <c r="P263" s="752">
        <f t="shared" si="344"/>
        <v>0</v>
      </c>
      <c r="Q263" s="600"/>
      <c r="R263" s="600"/>
      <c r="S263" s="736">
        <f t="shared" si="345"/>
        <v>0</v>
      </c>
      <c r="T263" s="600"/>
      <c r="U263" s="600"/>
      <c r="V263" s="736">
        <f t="shared" si="346"/>
        <v>0</v>
      </c>
      <c r="W263" s="736">
        <f t="shared" si="334"/>
        <v>12</v>
      </c>
      <c r="X263" s="736">
        <f t="shared" si="335"/>
        <v>9</v>
      </c>
      <c r="Y263" s="736">
        <f t="shared" si="336"/>
        <v>21</v>
      </c>
      <c r="AA263" s="720" t="s">
        <v>362</v>
      </c>
      <c r="AB263" s="600">
        <v>2</v>
      </c>
      <c r="AC263" s="600">
        <v>1</v>
      </c>
      <c r="AD263" s="752">
        <f t="shared" si="347"/>
        <v>3</v>
      </c>
      <c r="AE263" s="600">
        <v>0</v>
      </c>
      <c r="AF263" s="600">
        <v>2</v>
      </c>
      <c r="AG263" s="752">
        <f t="shared" si="348"/>
        <v>2</v>
      </c>
      <c r="AH263" s="600">
        <v>0</v>
      </c>
      <c r="AI263" s="600">
        <v>0</v>
      </c>
      <c r="AJ263" s="752">
        <f t="shared" si="349"/>
        <v>0</v>
      </c>
      <c r="AK263" s="600"/>
      <c r="AL263" s="600"/>
      <c r="AM263" s="752">
        <f t="shared" si="350"/>
        <v>0</v>
      </c>
      <c r="AN263" s="736"/>
      <c r="AO263" s="736"/>
      <c r="AP263" s="752">
        <f t="shared" si="351"/>
        <v>0</v>
      </c>
      <c r="AQ263" s="600"/>
      <c r="AR263" s="600"/>
      <c r="AS263" s="736">
        <f t="shared" si="352"/>
        <v>0</v>
      </c>
      <c r="AT263" s="600"/>
      <c r="AU263" s="600"/>
      <c r="AV263" s="736">
        <f t="shared" si="353"/>
        <v>0</v>
      </c>
      <c r="AW263" s="736">
        <f t="shared" si="337"/>
        <v>2</v>
      </c>
      <c r="AX263" s="736">
        <f t="shared" si="338"/>
        <v>3</v>
      </c>
      <c r="AY263" s="736">
        <f t="shared" si="339"/>
        <v>5</v>
      </c>
    </row>
    <row r="264" spans="1:51" ht="15.75">
      <c r="A264" s="720" t="s">
        <v>363</v>
      </c>
      <c r="B264" s="600">
        <v>4</v>
      </c>
      <c r="C264" s="600">
        <v>1</v>
      </c>
      <c r="D264" s="752">
        <f t="shared" si="340"/>
        <v>5</v>
      </c>
      <c r="E264" s="600">
        <v>35</v>
      </c>
      <c r="F264" s="600">
        <v>15</v>
      </c>
      <c r="G264" s="752">
        <f t="shared" si="341"/>
        <v>50</v>
      </c>
      <c r="H264" s="600">
        <v>0</v>
      </c>
      <c r="I264" s="600">
        <v>0</v>
      </c>
      <c r="J264" s="752">
        <f t="shared" si="342"/>
        <v>0</v>
      </c>
      <c r="K264" s="600"/>
      <c r="L264" s="600"/>
      <c r="M264" s="752">
        <f t="shared" si="343"/>
        <v>0</v>
      </c>
      <c r="N264" s="736"/>
      <c r="O264" s="736"/>
      <c r="P264" s="752">
        <f t="shared" si="344"/>
        <v>0</v>
      </c>
      <c r="Q264" s="600"/>
      <c r="R264" s="600"/>
      <c r="S264" s="736">
        <f t="shared" si="345"/>
        <v>0</v>
      </c>
      <c r="T264" s="600"/>
      <c r="U264" s="600"/>
      <c r="V264" s="736">
        <f t="shared" si="346"/>
        <v>0</v>
      </c>
      <c r="W264" s="736">
        <f t="shared" si="334"/>
        <v>39</v>
      </c>
      <c r="X264" s="736">
        <f t="shared" si="335"/>
        <v>16</v>
      </c>
      <c r="Y264" s="736">
        <f t="shared" si="336"/>
        <v>55</v>
      </c>
      <c r="AA264" s="720" t="s">
        <v>363</v>
      </c>
      <c r="AB264" s="600">
        <v>24</v>
      </c>
      <c r="AC264" s="600">
        <v>9</v>
      </c>
      <c r="AD264" s="752">
        <f t="shared" si="347"/>
        <v>33</v>
      </c>
      <c r="AE264" s="600">
        <v>17</v>
      </c>
      <c r="AF264" s="600">
        <v>7</v>
      </c>
      <c r="AG264" s="752">
        <f t="shared" si="348"/>
        <v>24</v>
      </c>
      <c r="AH264" s="600">
        <v>0</v>
      </c>
      <c r="AI264" s="600">
        <v>0</v>
      </c>
      <c r="AJ264" s="752">
        <f t="shared" si="349"/>
        <v>0</v>
      </c>
      <c r="AK264" s="600"/>
      <c r="AL264" s="600"/>
      <c r="AM264" s="752">
        <f t="shared" si="350"/>
        <v>0</v>
      </c>
      <c r="AN264" s="736"/>
      <c r="AO264" s="736"/>
      <c r="AP264" s="752">
        <f t="shared" si="351"/>
        <v>0</v>
      </c>
      <c r="AQ264" s="600"/>
      <c r="AR264" s="600"/>
      <c r="AS264" s="736">
        <f t="shared" si="352"/>
        <v>0</v>
      </c>
      <c r="AT264" s="600"/>
      <c r="AU264" s="600"/>
      <c r="AV264" s="736">
        <f t="shared" si="353"/>
        <v>0</v>
      </c>
      <c r="AW264" s="736">
        <f t="shared" si="337"/>
        <v>41</v>
      </c>
      <c r="AX264" s="736">
        <f t="shared" si="338"/>
        <v>16</v>
      </c>
      <c r="AY264" s="736">
        <f t="shared" si="339"/>
        <v>57</v>
      </c>
    </row>
    <row r="265" spans="1:51" ht="15.75">
      <c r="A265" s="720" t="s">
        <v>364</v>
      </c>
      <c r="B265" s="600">
        <v>17</v>
      </c>
      <c r="C265" s="600">
        <v>4</v>
      </c>
      <c r="D265" s="752">
        <f t="shared" si="340"/>
        <v>21</v>
      </c>
      <c r="E265" s="600">
        <v>111</v>
      </c>
      <c r="F265" s="600">
        <v>38</v>
      </c>
      <c r="G265" s="752">
        <f t="shared" si="341"/>
        <v>149</v>
      </c>
      <c r="H265" s="600">
        <v>0</v>
      </c>
      <c r="I265" s="600">
        <v>0</v>
      </c>
      <c r="J265" s="752">
        <f t="shared" si="342"/>
        <v>0</v>
      </c>
      <c r="K265" s="600"/>
      <c r="L265" s="600"/>
      <c r="M265" s="752">
        <f t="shared" si="343"/>
        <v>0</v>
      </c>
      <c r="N265" s="736"/>
      <c r="O265" s="736"/>
      <c r="P265" s="752">
        <f t="shared" si="344"/>
        <v>0</v>
      </c>
      <c r="Q265" s="600"/>
      <c r="R265" s="600"/>
      <c r="S265" s="736">
        <f t="shared" si="345"/>
        <v>0</v>
      </c>
      <c r="T265" s="600"/>
      <c r="U265" s="600"/>
      <c r="V265" s="736">
        <f t="shared" si="346"/>
        <v>0</v>
      </c>
      <c r="W265" s="736">
        <f t="shared" si="334"/>
        <v>128</v>
      </c>
      <c r="X265" s="736">
        <f t="shared" si="335"/>
        <v>42</v>
      </c>
      <c r="Y265" s="736">
        <f t="shared" si="336"/>
        <v>170</v>
      </c>
      <c r="AA265" s="720" t="s">
        <v>364</v>
      </c>
      <c r="AB265" s="600">
        <v>70</v>
      </c>
      <c r="AC265" s="600">
        <v>28</v>
      </c>
      <c r="AD265" s="752">
        <f t="shared" si="347"/>
        <v>98</v>
      </c>
      <c r="AE265" s="600">
        <v>25</v>
      </c>
      <c r="AF265" s="600">
        <v>21</v>
      </c>
      <c r="AG265" s="752">
        <f t="shared" si="348"/>
        <v>46</v>
      </c>
      <c r="AH265" s="600">
        <v>0</v>
      </c>
      <c r="AI265" s="600">
        <v>0</v>
      </c>
      <c r="AJ265" s="752">
        <f t="shared" si="349"/>
        <v>0</v>
      </c>
      <c r="AK265" s="600"/>
      <c r="AL265" s="600"/>
      <c r="AM265" s="752">
        <f t="shared" si="350"/>
        <v>0</v>
      </c>
      <c r="AN265" s="736"/>
      <c r="AO265" s="736"/>
      <c r="AP265" s="752">
        <f t="shared" si="351"/>
        <v>0</v>
      </c>
      <c r="AQ265" s="600"/>
      <c r="AR265" s="600"/>
      <c r="AS265" s="736">
        <f t="shared" si="352"/>
        <v>0</v>
      </c>
      <c r="AT265" s="600"/>
      <c r="AU265" s="600"/>
      <c r="AV265" s="736">
        <f t="shared" si="353"/>
        <v>0</v>
      </c>
      <c r="AW265" s="736">
        <f t="shared" si="337"/>
        <v>95</v>
      </c>
      <c r="AX265" s="736">
        <f t="shared" si="338"/>
        <v>49</v>
      </c>
      <c r="AY265" s="736">
        <f t="shared" si="339"/>
        <v>144</v>
      </c>
    </row>
    <row r="266" spans="1:51" ht="15.75">
      <c r="A266" s="720" t="s">
        <v>365</v>
      </c>
      <c r="B266" s="600">
        <v>29</v>
      </c>
      <c r="C266" s="600">
        <v>11</v>
      </c>
      <c r="D266" s="752">
        <f t="shared" si="340"/>
        <v>40</v>
      </c>
      <c r="E266" s="600">
        <v>120</v>
      </c>
      <c r="F266" s="600">
        <v>63</v>
      </c>
      <c r="G266" s="752">
        <f t="shared" si="341"/>
        <v>183</v>
      </c>
      <c r="H266" s="600">
        <v>0</v>
      </c>
      <c r="I266" s="600">
        <v>0</v>
      </c>
      <c r="J266" s="752">
        <f t="shared" si="342"/>
        <v>0</v>
      </c>
      <c r="K266" s="600"/>
      <c r="L266" s="600">
        <v>1</v>
      </c>
      <c r="M266" s="752">
        <f t="shared" si="343"/>
        <v>1</v>
      </c>
      <c r="N266" s="736"/>
      <c r="O266" s="736"/>
      <c r="P266" s="752">
        <f t="shared" si="344"/>
        <v>0</v>
      </c>
      <c r="Q266" s="600"/>
      <c r="R266" s="600"/>
      <c r="S266" s="736">
        <f t="shared" si="345"/>
        <v>0</v>
      </c>
      <c r="T266" s="600"/>
      <c r="U266" s="600"/>
      <c r="V266" s="736">
        <f t="shared" si="346"/>
        <v>0</v>
      </c>
      <c r="W266" s="736">
        <f t="shared" si="334"/>
        <v>149</v>
      </c>
      <c r="X266" s="736">
        <f t="shared" si="335"/>
        <v>75</v>
      </c>
      <c r="Y266" s="736">
        <f t="shared" si="336"/>
        <v>224</v>
      </c>
      <c r="AA266" s="720" t="s">
        <v>365</v>
      </c>
      <c r="AB266" s="600">
        <v>82</v>
      </c>
      <c r="AC266" s="600">
        <v>52</v>
      </c>
      <c r="AD266" s="752">
        <f t="shared" si="347"/>
        <v>134</v>
      </c>
      <c r="AE266" s="600">
        <v>47</v>
      </c>
      <c r="AF266" s="600">
        <v>23</v>
      </c>
      <c r="AG266" s="752">
        <f t="shared" si="348"/>
        <v>70</v>
      </c>
      <c r="AH266" s="600">
        <v>0</v>
      </c>
      <c r="AI266" s="600">
        <v>0</v>
      </c>
      <c r="AJ266" s="752">
        <f t="shared" si="349"/>
        <v>0</v>
      </c>
      <c r="AK266" s="600"/>
      <c r="AL266" s="600"/>
      <c r="AM266" s="752">
        <f t="shared" si="350"/>
        <v>0</v>
      </c>
      <c r="AN266" s="736"/>
      <c r="AO266" s="736"/>
      <c r="AP266" s="752">
        <f t="shared" si="351"/>
        <v>0</v>
      </c>
      <c r="AQ266" s="600"/>
      <c r="AR266" s="600"/>
      <c r="AS266" s="736">
        <f t="shared" si="352"/>
        <v>0</v>
      </c>
      <c r="AT266" s="600"/>
      <c r="AU266" s="600"/>
      <c r="AV266" s="736">
        <f t="shared" si="353"/>
        <v>0</v>
      </c>
      <c r="AW266" s="736">
        <f t="shared" si="337"/>
        <v>129</v>
      </c>
      <c r="AX266" s="736">
        <f t="shared" si="338"/>
        <v>75</v>
      </c>
      <c r="AY266" s="736">
        <f t="shared" si="339"/>
        <v>204</v>
      </c>
    </row>
    <row r="267" spans="1:51" ht="15.75">
      <c r="A267" s="720" t="s">
        <v>366</v>
      </c>
      <c r="B267" s="600">
        <v>27</v>
      </c>
      <c r="C267" s="600">
        <v>14</v>
      </c>
      <c r="D267" s="752">
        <f t="shared" si="340"/>
        <v>41</v>
      </c>
      <c r="E267" s="600">
        <v>304</v>
      </c>
      <c r="F267" s="600">
        <v>135</v>
      </c>
      <c r="G267" s="752">
        <f t="shared" si="341"/>
        <v>439</v>
      </c>
      <c r="H267" s="600">
        <v>2</v>
      </c>
      <c r="I267" s="600">
        <v>1</v>
      </c>
      <c r="J267" s="752">
        <f t="shared" si="342"/>
        <v>3</v>
      </c>
      <c r="K267" s="600"/>
      <c r="L267" s="600"/>
      <c r="M267" s="752">
        <f t="shared" si="343"/>
        <v>0</v>
      </c>
      <c r="N267" s="736"/>
      <c r="O267" s="736"/>
      <c r="P267" s="752">
        <f t="shared" si="344"/>
        <v>0</v>
      </c>
      <c r="Q267" s="600"/>
      <c r="R267" s="600"/>
      <c r="S267" s="736">
        <f t="shared" si="345"/>
        <v>0</v>
      </c>
      <c r="T267" s="600"/>
      <c r="U267" s="600"/>
      <c r="V267" s="736">
        <f t="shared" si="346"/>
        <v>0</v>
      </c>
      <c r="W267" s="736">
        <f t="shared" si="334"/>
        <v>333</v>
      </c>
      <c r="X267" s="736">
        <f t="shared" si="335"/>
        <v>150</v>
      </c>
      <c r="Y267" s="736">
        <f t="shared" si="336"/>
        <v>483</v>
      </c>
      <c r="AA267" s="720" t="s">
        <v>366</v>
      </c>
      <c r="AB267" s="600">
        <v>83</v>
      </c>
      <c r="AC267" s="600">
        <v>65</v>
      </c>
      <c r="AD267" s="752">
        <f t="shared" si="347"/>
        <v>148</v>
      </c>
      <c r="AE267" s="600">
        <v>97</v>
      </c>
      <c r="AF267" s="600">
        <v>45</v>
      </c>
      <c r="AG267" s="752">
        <f t="shared" si="348"/>
        <v>142</v>
      </c>
      <c r="AH267" s="600">
        <v>4</v>
      </c>
      <c r="AI267" s="600">
        <v>2</v>
      </c>
      <c r="AJ267" s="752">
        <f t="shared" si="349"/>
        <v>6</v>
      </c>
      <c r="AK267" s="600"/>
      <c r="AL267" s="600"/>
      <c r="AM267" s="752">
        <f t="shared" si="350"/>
        <v>0</v>
      </c>
      <c r="AN267" s="736"/>
      <c r="AO267" s="736"/>
      <c r="AP267" s="752">
        <f t="shared" si="351"/>
        <v>0</v>
      </c>
      <c r="AQ267" s="600"/>
      <c r="AR267" s="600"/>
      <c r="AS267" s="736">
        <f t="shared" si="352"/>
        <v>0</v>
      </c>
      <c r="AT267" s="600"/>
      <c r="AU267" s="600"/>
      <c r="AV267" s="736">
        <f t="shared" si="353"/>
        <v>0</v>
      </c>
      <c r="AW267" s="736">
        <f t="shared" si="337"/>
        <v>184</v>
      </c>
      <c r="AX267" s="736">
        <f t="shared" si="338"/>
        <v>112</v>
      </c>
      <c r="AY267" s="736">
        <f t="shared" si="339"/>
        <v>296</v>
      </c>
    </row>
    <row r="268" spans="1:51" ht="15.75">
      <c r="A268" s="720" t="s">
        <v>367</v>
      </c>
      <c r="B268" s="600">
        <v>30</v>
      </c>
      <c r="C268" s="600">
        <v>28</v>
      </c>
      <c r="D268" s="752">
        <f t="shared" si="340"/>
        <v>58</v>
      </c>
      <c r="E268" s="600">
        <v>338</v>
      </c>
      <c r="F268" s="600">
        <v>221</v>
      </c>
      <c r="G268" s="752">
        <f t="shared" si="341"/>
        <v>559</v>
      </c>
      <c r="H268" s="600">
        <v>1</v>
      </c>
      <c r="I268" s="600">
        <v>0</v>
      </c>
      <c r="J268" s="752">
        <f t="shared" si="342"/>
        <v>1</v>
      </c>
      <c r="K268" s="600"/>
      <c r="L268" s="600"/>
      <c r="M268" s="752">
        <f t="shared" si="343"/>
        <v>0</v>
      </c>
      <c r="N268" s="736"/>
      <c r="O268" s="736"/>
      <c r="P268" s="752">
        <f t="shared" si="344"/>
        <v>0</v>
      </c>
      <c r="Q268" s="600"/>
      <c r="R268" s="600"/>
      <c r="S268" s="736">
        <f t="shared" si="345"/>
        <v>0</v>
      </c>
      <c r="T268" s="600"/>
      <c r="U268" s="600"/>
      <c r="V268" s="736">
        <f t="shared" si="346"/>
        <v>0</v>
      </c>
      <c r="W268" s="736">
        <f t="shared" si="334"/>
        <v>369</v>
      </c>
      <c r="X268" s="736">
        <f t="shared" si="335"/>
        <v>249</v>
      </c>
      <c r="Y268" s="736">
        <f t="shared" si="336"/>
        <v>618</v>
      </c>
      <c r="AA268" s="720" t="s">
        <v>367</v>
      </c>
      <c r="AB268" s="600">
        <v>115</v>
      </c>
      <c r="AC268" s="600">
        <v>76</v>
      </c>
      <c r="AD268" s="752">
        <f t="shared" si="347"/>
        <v>191</v>
      </c>
      <c r="AE268" s="600">
        <v>104</v>
      </c>
      <c r="AF268" s="600">
        <v>97</v>
      </c>
      <c r="AG268" s="752">
        <f t="shared" si="348"/>
        <v>201</v>
      </c>
      <c r="AH268" s="600">
        <v>3</v>
      </c>
      <c r="AI268" s="600">
        <v>1</v>
      </c>
      <c r="AJ268" s="752">
        <f t="shared" si="349"/>
        <v>4</v>
      </c>
      <c r="AK268" s="600"/>
      <c r="AL268" s="600">
        <v>1</v>
      </c>
      <c r="AM268" s="752">
        <f t="shared" si="350"/>
        <v>1</v>
      </c>
      <c r="AN268" s="736"/>
      <c r="AO268" s="736"/>
      <c r="AP268" s="752">
        <f t="shared" si="351"/>
        <v>0</v>
      </c>
      <c r="AQ268" s="600"/>
      <c r="AR268" s="600"/>
      <c r="AS268" s="736">
        <f t="shared" si="352"/>
        <v>0</v>
      </c>
      <c r="AT268" s="600"/>
      <c r="AU268" s="600"/>
      <c r="AV268" s="736">
        <f t="shared" si="353"/>
        <v>0</v>
      </c>
      <c r="AW268" s="736">
        <f t="shared" si="337"/>
        <v>222</v>
      </c>
      <c r="AX268" s="736">
        <f t="shared" si="338"/>
        <v>175</v>
      </c>
      <c r="AY268" s="736">
        <f t="shared" si="339"/>
        <v>397</v>
      </c>
    </row>
    <row r="269" spans="1:51" ht="15.75">
      <c r="A269" s="720" t="s">
        <v>368</v>
      </c>
      <c r="B269" s="600">
        <v>36</v>
      </c>
      <c r="C269" s="600">
        <v>22</v>
      </c>
      <c r="D269" s="752">
        <f t="shared" si="340"/>
        <v>58</v>
      </c>
      <c r="E269" s="600">
        <v>367</v>
      </c>
      <c r="F269" s="600">
        <v>263</v>
      </c>
      <c r="G269" s="752">
        <f t="shared" si="341"/>
        <v>630</v>
      </c>
      <c r="H269" s="600">
        <v>0</v>
      </c>
      <c r="I269" s="600">
        <v>0</v>
      </c>
      <c r="J269" s="752">
        <f t="shared" si="342"/>
        <v>0</v>
      </c>
      <c r="K269" s="600"/>
      <c r="L269" s="600"/>
      <c r="M269" s="752">
        <f t="shared" si="343"/>
        <v>0</v>
      </c>
      <c r="N269" s="736"/>
      <c r="O269" s="736"/>
      <c r="P269" s="752">
        <f t="shared" si="344"/>
        <v>0</v>
      </c>
      <c r="Q269" s="600"/>
      <c r="R269" s="600"/>
      <c r="S269" s="736">
        <f t="shared" si="345"/>
        <v>0</v>
      </c>
      <c r="T269" s="600"/>
      <c r="U269" s="600"/>
      <c r="V269" s="736">
        <f t="shared" si="346"/>
        <v>0</v>
      </c>
      <c r="W269" s="736">
        <f t="shared" si="334"/>
        <v>403</v>
      </c>
      <c r="X269" s="736">
        <f t="shared" si="335"/>
        <v>285</v>
      </c>
      <c r="Y269" s="736">
        <f t="shared" si="336"/>
        <v>688</v>
      </c>
      <c r="AA269" s="720" t="s">
        <v>368</v>
      </c>
      <c r="AB269" s="600">
        <v>109</v>
      </c>
      <c r="AC269" s="600">
        <v>93</v>
      </c>
      <c r="AD269" s="752">
        <f t="shared" si="347"/>
        <v>202</v>
      </c>
      <c r="AE269" s="600">
        <v>107</v>
      </c>
      <c r="AF269" s="600">
        <v>56</v>
      </c>
      <c r="AG269" s="752">
        <f t="shared" si="348"/>
        <v>163</v>
      </c>
      <c r="AH269" s="600">
        <v>0</v>
      </c>
      <c r="AI269" s="600">
        <v>2</v>
      </c>
      <c r="AJ269" s="752">
        <f t="shared" si="349"/>
        <v>2</v>
      </c>
      <c r="AK269" s="600"/>
      <c r="AL269" s="600">
        <v>0</v>
      </c>
      <c r="AM269" s="752">
        <f t="shared" si="350"/>
        <v>0</v>
      </c>
      <c r="AN269" s="736"/>
      <c r="AO269" s="736"/>
      <c r="AP269" s="752">
        <f t="shared" si="351"/>
        <v>0</v>
      </c>
      <c r="AQ269" s="600"/>
      <c r="AR269" s="600"/>
      <c r="AS269" s="736">
        <f t="shared" si="352"/>
        <v>0</v>
      </c>
      <c r="AT269" s="600"/>
      <c r="AU269" s="600"/>
      <c r="AV269" s="736">
        <f t="shared" si="353"/>
        <v>0</v>
      </c>
      <c r="AW269" s="736">
        <f t="shared" si="337"/>
        <v>216</v>
      </c>
      <c r="AX269" s="736">
        <f t="shared" si="338"/>
        <v>151</v>
      </c>
      <c r="AY269" s="736">
        <f t="shared" si="339"/>
        <v>367</v>
      </c>
    </row>
    <row r="270" spans="1:51" ht="15.75">
      <c r="A270" s="718" t="s">
        <v>472</v>
      </c>
      <c r="B270" s="600">
        <v>91</v>
      </c>
      <c r="C270" s="600">
        <v>60</v>
      </c>
      <c r="D270" s="752">
        <f t="shared" si="340"/>
        <v>151</v>
      </c>
      <c r="E270" s="600">
        <v>1073</v>
      </c>
      <c r="F270" s="600">
        <v>906</v>
      </c>
      <c r="G270" s="752">
        <f t="shared" si="341"/>
        <v>1979</v>
      </c>
      <c r="H270" s="600">
        <v>6</v>
      </c>
      <c r="I270" s="600">
        <v>2</v>
      </c>
      <c r="J270" s="752">
        <f t="shared" si="342"/>
        <v>8</v>
      </c>
      <c r="K270" s="600"/>
      <c r="L270" s="600"/>
      <c r="M270" s="752">
        <f t="shared" si="343"/>
        <v>0</v>
      </c>
      <c r="N270" s="736"/>
      <c r="O270" s="736"/>
      <c r="P270" s="752">
        <f t="shared" si="344"/>
        <v>0</v>
      </c>
      <c r="Q270" s="600"/>
      <c r="R270" s="600"/>
      <c r="S270" s="736">
        <f t="shared" si="345"/>
        <v>0</v>
      </c>
      <c r="T270" s="600"/>
      <c r="U270" s="600"/>
      <c r="V270" s="736">
        <f t="shared" si="346"/>
        <v>0</v>
      </c>
      <c r="W270" s="736">
        <f t="shared" si="334"/>
        <v>1170</v>
      </c>
      <c r="X270" s="736">
        <f t="shared" si="335"/>
        <v>968</v>
      </c>
      <c r="Y270" s="736">
        <f t="shared" si="336"/>
        <v>2138</v>
      </c>
      <c r="AA270" s="718" t="s">
        <v>472</v>
      </c>
      <c r="AB270" s="600">
        <v>118</v>
      </c>
      <c r="AC270" s="600">
        <v>81</v>
      </c>
      <c r="AD270" s="752">
        <f t="shared" si="347"/>
        <v>199</v>
      </c>
      <c r="AE270" s="600">
        <v>138</v>
      </c>
      <c r="AF270" s="600">
        <v>112</v>
      </c>
      <c r="AG270" s="752">
        <f t="shared" si="348"/>
        <v>250</v>
      </c>
      <c r="AH270" s="600">
        <v>2</v>
      </c>
      <c r="AI270" s="600">
        <v>0</v>
      </c>
      <c r="AJ270" s="752">
        <f t="shared" si="349"/>
        <v>2</v>
      </c>
      <c r="AK270" s="600"/>
      <c r="AL270" s="600">
        <v>1</v>
      </c>
      <c r="AM270" s="752">
        <f t="shared" si="350"/>
        <v>1</v>
      </c>
      <c r="AN270" s="736"/>
      <c r="AO270" s="736"/>
      <c r="AP270" s="752">
        <f t="shared" si="351"/>
        <v>0</v>
      </c>
      <c r="AQ270" s="600"/>
      <c r="AR270" s="600"/>
      <c r="AS270" s="736">
        <f t="shared" si="352"/>
        <v>0</v>
      </c>
      <c r="AT270" s="600"/>
      <c r="AU270" s="600"/>
      <c r="AV270" s="736">
        <f t="shared" si="353"/>
        <v>0</v>
      </c>
      <c r="AW270" s="736">
        <f t="shared" si="337"/>
        <v>258</v>
      </c>
      <c r="AX270" s="736">
        <f t="shared" si="338"/>
        <v>194</v>
      </c>
      <c r="AY270" s="736">
        <f t="shared" si="339"/>
        <v>452</v>
      </c>
    </row>
    <row r="271" spans="1:51" ht="15.75">
      <c r="A271" s="718" t="s">
        <v>614</v>
      </c>
      <c r="B271" s="752">
        <v>6</v>
      </c>
      <c r="C271" s="752">
        <v>1</v>
      </c>
      <c r="D271" s="752">
        <f t="shared" si="340"/>
        <v>7</v>
      </c>
      <c r="E271" s="752">
        <v>28</v>
      </c>
      <c r="F271" s="752">
        <v>4</v>
      </c>
      <c r="G271" s="752">
        <f t="shared" si="341"/>
        <v>32</v>
      </c>
      <c r="H271" s="752">
        <v>0</v>
      </c>
      <c r="I271" s="752">
        <v>0</v>
      </c>
      <c r="J271" s="752">
        <f t="shared" si="342"/>
        <v>0</v>
      </c>
      <c r="K271" s="736"/>
      <c r="L271" s="736"/>
      <c r="M271" s="752">
        <f t="shared" si="343"/>
        <v>0</v>
      </c>
      <c r="N271" s="736"/>
      <c r="O271" s="736"/>
      <c r="P271" s="752">
        <f t="shared" si="344"/>
        <v>0</v>
      </c>
      <c r="Q271" s="736"/>
      <c r="R271" s="736"/>
      <c r="S271" s="736">
        <f t="shared" si="345"/>
        <v>0</v>
      </c>
      <c r="T271" s="736"/>
      <c r="U271" s="736"/>
      <c r="V271" s="736">
        <f t="shared" si="346"/>
        <v>0</v>
      </c>
      <c r="W271" s="736">
        <f t="shared" si="334"/>
        <v>34</v>
      </c>
      <c r="X271" s="736">
        <f t="shared" si="335"/>
        <v>5</v>
      </c>
      <c r="Y271" s="736">
        <f t="shared" si="336"/>
        <v>39</v>
      </c>
      <c r="AA271" s="718" t="s">
        <v>614</v>
      </c>
      <c r="AB271" s="736"/>
      <c r="AC271" s="736"/>
      <c r="AD271" s="752">
        <f t="shared" si="347"/>
        <v>0</v>
      </c>
      <c r="AE271" s="736"/>
      <c r="AF271" s="736"/>
      <c r="AG271" s="752">
        <f t="shared" si="348"/>
        <v>0</v>
      </c>
      <c r="AH271" s="736"/>
      <c r="AI271" s="736"/>
      <c r="AJ271" s="752">
        <f t="shared" si="349"/>
        <v>0</v>
      </c>
      <c r="AK271" s="736"/>
      <c r="AL271" s="736"/>
      <c r="AM271" s="752">
        <f t="shared" si="350"/>
        <v>0</v>
      </c>
      <c r="AN271" s="736"/>
      <c r="AO271" s="736"/>
      <c r="AP271" s="752">
        <f t="shared" si="351"/>
        <v>0</v>
      </c>
      <c r="AQ271" s="736"/>
      <c r="AR271" s="736"/>
      <c r="AS271" s="736">
        <f t="shared" si="352"/>
        <v>0</v>
      </c>
      <c r="AT271" s="736"/>
      <c r="AU271" s="736"/>
      <c r="AV271" s="736">
        <f t="shared" si="353"/>
        <v>0</v>
      </c>
      <c r="AW271" s="736">
        <f t="shared" si="337"/>
        <v>0</v>
      </c>
      <c r="AX271" s="736">
        <f t="shared" si="338"/>
        <v>0</v>
      </c>
      <c r="AY271" s="736">
        <f t="shared" si="339"/>
        <v>0</v>
      </c>
    </row>
    <row r="272" spans="1:51" ht="15.75">
      <c r="A272" s="721" t="s">
        <v>6</v>
      </c>
      <c r="B272" s="722">
        <f t="shared" ref="B272:Y272" si="354">SUM(B261:B271)</f>
        <v>243</v>
      </c>
      <c r="C272" s="722">
        <f t="shared" si="354"/>
        <v>142</v>
      </c>
      <c r="D272" s="722">
        <f t="shared" si="354"/>
        <v>385</v>
      </c>
      <c r="E272" s="722">
        <f t="shared" si="354"/>
        <v>2388</v>
      </c>
      <c r="F272" s="722">
        <f t="shared" si="354"/>
        <v>1657</v>
      </c>
      <c r="G272" s="722">
        <f t="shared" si="354"/>
        <v>4045</v>
      </c>
      <c r="H272" s="722">
        <f t="shared" si="354"/>
        <v>9</v>
      </c>
      <c r="I272" s="722">
        <f t="shared" si="354"/>
        <v>3</v>
      </c>
      <c r="J272" s="722">
        <f t="shared" si="354"/>
        <v>12</v>
      </c>
      <c r="K272" s="722">
        <f t="shared" si="354"/>
        <v>0</v>
      </c>
      <c r="L272" s="722">
        <f t="shared" si="354"/>
        <v>1</v>
      </c>
      <c r="M272" s="722">
        <f t="shared" si="354"/>
        <v>1</v>
      </c>
      <c r="N272" s="722">
        <f t="shared" si="354"/>
        <v>0</v>
      </c>
      <c r="O272" s="722">
        <f t="shared" si="354"/>
        <v>0</v>
      </c>
      <c r="P272" s="722">
        <f t="shared" si="354"/>
        <v>0</v>
      </c>
      <c r="Q272" s="722">
        <f t="shared" si="354"/>
        <v>0</v>
      </c>
      <c r="R272" s="722">
        <f t="shared" si="354"/>
        <v>0</v>
      </c>
      <c r="S272" s="722">
        <f t="shared" si="354"/>
        <v>0</v>
      </c>
      <c r="T272" s="722">
        <f t="shared" si="354"/>
        <v>0</v>
      </c>
      <c r="U272" s="722">
        <f t="shared" si="354"/>
        <v>0</v>
      </c>
      <c r="V272" s="722">
        <f t="shared" si="354"/>
        <v>0</v>
      </c>
      <c r="W272" s="722">
        <f t="shared" si="354"/>
        <v>2640</v>
      </c>
      <c r="X272" s="722">
        <f t="shared" si="354"/>
        <v>1803</v>
      </c>
      <c r="Y272" s="722">
        <f t="shared" si="354"/>
        <v>4443</v>
      </c>
      <c r="AA272" s="721" t="s">
        <v>6</v>
      </c>
      <c r="AB272" s="722">
        <f t="shared" ref="AB272:AY272" si="355">SUM(AB261:AB271)</f>
        <v>617</v>
      </c>
      <c r="AC272" s="722">
        <f t="shared" si="355"/>
        <v>410</v>
      </c>
      <c r="AD272" s="722">
        <f t="shared" si="355"/>
        <v>1027</v>
      </c>
      <c r="AE272" s="722">
        <f t="shared" si="355"/>
        <v>548</v>
      </c>
      <c r="AF272" s="722">
        <f t="shared" si="355"/>
        <v>365</v>
      </c>
      <c r="AG272" s="722">
        <f t="shared" si="355"/>
        <v>913</v>
      </c>
      <c r="AH272" s="722">
        <f t="shared" si="355"/>
        <v>9</v>
      </c>
      <c r="AI272" s="722">
        <f t="shared" si="355"/>
        <v>5</v>
      </c>
      <c r="AJ272" s="722">
        <f t="shared" si="355"/>
        <v>14</v>
      </c>
      <c r="AK272" s="722">
        <f t="shared" si="355"/>
        <v>0</v>
      </c>
      <c r="AL272" s="722">
        <f t="shared" si="355"/>
        <v>2</v>
      </c>
      <c r="AM272" s="722">
        <f t="shared" si="355"/>
        <v>2</v>
      </c>
      <c r="AN272" s="722">
        <f t="shared" si="355"/>
        <v>0</v>
      </c>
      <c r="AO272" s="722">
        <f t="shared" si="355"/>
        <v>0</v>
      </c>
      <c r="AP272" s="722">
        <f t="shared" si="355"/>
        <v>0</v>
      </c>
      <c r="AQ272" s="722">
        <f t="shared" si="355"/>
        <v>0</v>
      </c>
      <c r="AR272" s="722">
        <f t="shared" si="355"/>
        <v>0</v>
      </c>
      <c r="AS272" s="722">
        <f t="shared" si="355"/>
        <v>0</v>
      </c>
      <c r="AT272" s="722">
        <f t="shared" si="355"/>
        <v>0</v>
      </c>
      <c r="AU272" s="722">
        <f t="shared" si="355"/>
        <v>0</v>
      </c>
      <c r="AV272" s="722">
        <f t="shared" si="355"/>
        <v>0</v>
      </c>
      <c r="AW272" s="722">
        <f t="shared" si="355"/>
        <v>1174</v>
      </c>
      <c r="AX272" s="722">
        <f t="shared" si="355"/>
        <v>782</v>
      </c>
      <c r="AY272" s="722">
        <f t="shared" si="355"/>
        <v>1956</v>
      </c>
    </row>
    <row r="274" spans="1:51" ht="15.75">
      <c r="A274" s="776"/>
      <c r="B274" s="776"/>
      <c r="C274" s="776"/>
      <c r="D274" s="776"/>
      <c r="E274" s="776"/>
      <c r="F274" s="776"/>
      <c r="G274" s="776"/>
      <c r="H274" s="776"/>
      <c r="I274" s="776"/>
      <c r="J274" s="776"/>
      <c r="K274" s="776"/>
      <c r="L274" s="776"/>
      <c r="M274" s="776"/>
      <c r="N274" s="776"/>
      <c r="O274" s="776"/>
      <c r="P274" s="776"/>
      <c r="Q274" s="776"/>
      <c r="R274" s="776"/>
      <c r="S274" s="776"/>
      <c r="T274" s="776"/>
      <c r="U274" s="776"/>
      <c r="V274" s="776"/>
      <c r="W274" s="776"/>
      <c r="X274" s="776" t="s">
        <v>72</v>
      </c>
      <c r="Y274" s="776"/>
      <c r="AA274" s="776"/>
      <c r="AB274" s="776"/>
      <c r="AC274" s="776"/>
      <c r="AD274" s="776"/>
      <c r="AE274" s="776"/>
      <c r="AF274" s="776"/>
      <c r="AG274" s="776"/>
      <c r="AH274" s="776"/>
      <c r="AI274" s="776"/>
      <c r="AJ274" s="776"/>
      <c r="AK274" s="776"/>
      <c r="AL274" s="776"/>
      <c r="AM274" s="776"/>
      <c r="AN274" s="776"/>
      <c r="AO274" s="776"/>
      <c r="AP274" s="776"/>
      <c r="AQ274" s="776"/>
      <c r="AR274" s="776"/>
      <c r="AS274" s="776"/>
      <c r="AT274" s="776"/>
      <c r="AU274" s="776"/>
      <c r="AV274" s="776"/>
      <c r="AW274" s="776"/>
      <c r="AX274" s="776" t="s">
        <v>72</v>
      </c>
      <c r="AY274" s="776"/>
    </row>
    <row r="275" spans="1:51" ht="15" customHeight="1">
      <c r="A275" s="1564" t="s">
        <v>361</v>
      </c>
      <c r="B275" s="1568" t="s">
        <v>3</v>
      </c>
      <c r="C275" s="1568"/>
      <c r="D275" s="1568"/>
      <c r="E275" s="1568" t="s">
        <v>4</v>
      </c>
      <c r="F275" s="1568"/>
      <c r="G275" s="1568"/>
      <c r="H275" s="1568" t="s">
        <v>5</v>
      </c>
      <c r="I275" s="1568"/>
      <c r="J275" s="1568"/>
      <c r="K275" s="1568" t="s">
        <v>379</v>
      </c>
      <c r="L275" s="1568"/>
      <c r="M275" s="1568"/>
      <c r="N275" s="1568" t="s">
        <v>870</v>
      </c>
      <c r="O275" s="1568"/>
      <c r="P275" s="1568"/>
      <c r="Q275" s="1568" t="s">
        <v>871</v>
      </c>
      <c r="R275" s="1568"/>
      <c r="S275" s="1568"/>
      <c r="T275" s="1568" t="s">
        <v>351</v>
      </c>
      <c r="U275" s="1568"/>
      <c r="V275" s="1568"/>
      <c r="W275" s="1564" t="s">
        <v>6</v>
      </c>
      <c r="X275" s="1564"/>
      <c r="Y275" s="1564"/>
      <c r="AA275" s="1564" t="s">
        <v>361</v>
      </c>
      <c r="AB275" s="1568" t="s">
        <v>3</v>
      </c>
      <c r="AC275" s="1568"/>
      <c r="AD275" s="1568"/>
      <c r="AE275" s="1568" t="s">
        <v>4</v>
      </c>
      <c r="AF275" s="1568"/>
      <c r="AG275" s="1568"/>
      <c r="AH275" s="1568" t="s">
        <v>5</v>
      </c>
      <c r="AI275" s="1568"/>
      <c r="AJ275" s="1568"/>
      <c r="AK275" s="1568" t="s">
        <v>379</v>
      </c>
      <c r="AL275" s="1568"/>
      <c r="AM275" s="1568"/>
      <c r="AN275" s="1568" t="s">
        <v>870</v>
      </c>
      <c r="AO275" s="1568"/>
      <c r="AP275" s="1568"/>
      <c r="AQ275" s="1568" t="s">
        <v>871</v>
      </c>
      <c r="AR275" s="1568"/>
      <c r="AS275" s="1568"/>
      <c r="AT275" s="1568" t="s">
        <v>351</v>
      </c>
      <c r="AU275" s="1568"/>
      <c r="AV275" s="1568"/>
      <c r="AW275" s="1564" t="s">
        <v>6</v>
      </c>
      <c r="AX275" s="1564"/>
      <c r="AY275" s="1564"/>
    </row>
    <row r="276" spans="1:51">
      <c r="A276" s="1564"/>
      <c r="B276" s="243" t="s">
        <v>240</v>
      </c>
      <c r="C276" s="243" t="s">
        <v>241</v>
      </c>
      <c r="D276" s="243" t="s">
        <v>234</v>
      </c>
      <c r="E276" s="243" t="s">
        <v>240</v>
      </c>
      <c r="F276" s="243" t="s">
        <v>241</v>
      </c>
      <c r="G276" s="243" t="s">
        <v>234</v>
      </c>
      <c r="H276" s="243" t="s">
        <v>240</v>
      </c>
      <c r="I276" s="243" t="s">
        <v>241</v>
      </c>
      <c r="J276" s="243" t="s">
        <v>234</v>
      </c>
      <c r="K276" s="243" t="s">
        <v>240</v>
      </c>
      <c r="L276" s="243" t="s">
        <v>241</v>
      </c>
      <c r="M276" s="243" t="s">
        <v>234</v>
      </c>
      <c r="N276" s="243" t="s">
        <v>240</v>
      </c>
      <c r="O276" s="243" t="s">
        <v>241</v>
      </c>
      <c r="P276" s="243" t="s">
        <v>234</v>
      </c>
      <c r="Q276" s="243" t="s">
        <v>240</v>
      </c>
      <c r="R276" s="243" t="s">
        <v>241</v>
      </c>
      <c r="S276" s="243" t="s">
        <v>234</v>
      </c>
      <c r="T276" s="243" t="s">
        <v>240</v>
      </c>
      <c r="U276" s="243" t="s">
        <v>241</v>
      </c>
      <c r="V276" s="243" t="s">
        <v>234</v>
      </c>
      <c r="W276" s="243" t="s">
        <v>240</v>
      </c>
      <c r="X276" s="243" t="s">
        <v>241</v>
      </c>
      <c r="Y276" s="243" t="s">
        <v>234</v>
      </c>
      <c r="AA276" s="1564"/>
      <c r="AB276" s="243" t="s">
        <v>240</v>
      </c>
      <c r="AC276" s="243" t="s">
        <v>241</v>
      </c>
      <c r="AD276" s="243" t="s">
        <v>234</v>
      </c>
      <c r="AE276" s="243" t="s">
        <v>240</v>
      </c>
      <c r="AF276" s="243" t="s">
        <v>241</v>
      </c>
      <c r="AG276" s="243" t="s">
        <v>234</v>
      </c>
      <c r="AH276" s="243" t="s">
        <v>240</v>
      </c>
      <c r="AI276" s="243" t="s">
        <v>241</v>
      </c>
      <c r="AJ276" s="243" t="s">
        <v>234</v>
      </c>
      <c r="AK276" s="243" t="s">
        <v>240</v>
      </c>
      <c r="AL276" s="243" t="s">
        <v>241</v>
      </c>
      <c r="AM276" s="243" t="s">
        <v>234</v>
      </c>
      <c r="AN276" s="243" t="s">
        <v>240</v>
      </c>
      <c r="AO276" s="243" t="s">
        <v>241</v>
      </c>
      <c r="AP276" s="243" t="s">
        <v>234</v>
      </c>
      <c r="AQ276" s="243" t="s">
        <v>240</v>
      </c>
      <c r="AR276" s="243" t="s">
        <v>241</v>
      </c>
      <c r="AS276" s="243" t="s">
        <v>234</v>
      </c>
      <c r="AT276" s="243" t="s">
        <v>240</v>
      </c>
      <c r="AU276" s="243" t="s">
        <v>241</v>
      </c>
      <c r="AV276" s="243" t="s">
        <v>234</v>
      </c>
      <c r="AW276" s="243" t="s">
        <v>240</v>
      </c>
      <c r="AX276" s="243" t="s">
        <v>241</v>
      </c>
      <c r="AY276" s="243" t="s">
        <v>234</v>
      </c>
    </row>
    <row r="277" spans="1:51">
      <c r="A277" s="735">
        <v>1</v>
      </c>
      <c r="B277" s="243">
        <v>2</v>
      </c>
      <c r="C277" s="243">
        <v>3</v>
      </c>
      <c r="D277" s="243">
        <v>4</v>
      </c>
      <c r="E277" s="243">
        <v>5</v>
      </c>
      <c r="F277" s="243">
        <v>6</v>
      </c>
      <c r="G277" s="243">
        <v>7</v>
      </c>
      <c r="H277" s="243">
        <v>8</v>
      </c>
      <c r="I277" s="243">
        <v>9</v>
      </c>
      <c r="J277" s="243">
        <v>10</v>
      </c>
      <c r="K277" s="243">
        <v>11</v>
      </c>
      <c r="L277" s="243">
        <v>12</v>
      </c>
      <c r="M277" s="243">
        <v>13</v>
      </c>
      <c r="N277" s="243">
        <v>14</v>
      </c>
      <c r="O277" s="243">
        <v>15</v>
      </c>
      <c r="P277" s="243">
        <v>16</v>
      </c>
      <c r="Q277" s="243">
        <v>17</v>
      </c>
      <c r="R277" s="243">
        <v>18</v>
      </c>
      <c r="S277" s="243">
        <v>19</v>
      </c>
      <c r="T277" s="243">
        <v>20</v>
      </c>
      <c r="U277" s="243">
        <v>21</v>
      </c>
      <c r="V277" s="243">
        <v>22</v>
      </c>
      <c r="W277" s="243">
        <v>23</v>
      </c>
      <c r="X277" s="243">
        <v>24</v>
      </c>
      <c r="Y277" s="243">
        <v>25</v>
      </c>
      <c r="AA277" s="735">
        <v>1</v>
      </c>
      <c r="AB277" s="243">
        <v>2</v>
      </c>
      <c r="AC277" s="243">
        <v>3</v>
      </c>
      <c r="AD277" s="243">
        <v>4</v>
      </c>
      <c r="AE277" s="243">
        <v>5</v>
      </c>
      <c r="AF277" s="243">
        <v>6</v>
      </c>
      <c r="AG277" s="243">
        <v>7</v>
      </c>
      <c r="AH277" s="243">
        <v>8</v>
      </c>
      <c r="AI277" s="243">
        <v>9</v>
      </c>
      <c r="AJ277" s="243">
        <v>10</v>
      </c>
      <c r="AK277" s="243">
        <v>11</v>
      </c>
      <c r="AL277" s="243">
        <v>12</v>
      </c>
      <c r="AM277" s="243">
        <v>13</v>
      </c>
      <c r="AN277" s="243">
        <v>14</v>
      </c>
      <c r="AO277" s="243">
        <v>15</v>
      </c>
      <c r="AP277" s="243">
        <v>16</v>
      </c>
      <c r="AQ277" s="243">
        <v>17</v>
      </c>
      <c r="AR277" s="243">
        <v>18</v>
      </c>
      <c r="AS277" s="243">
        <v>19</v>
      </c>
      <c r="AT277" s="243">
        <v>20</v>
      </c>
      <c r="AU277" s="243">
        <v>21</v>
      </c>
      <c r="AV277" s="243">
        <v>22</v>
      </c>
      <c r="AW277" s="243">
        <v>23</v>
      </c>
      <c r="AX277" s="243">
        <v>24</v>
      </c>
      <c r="AY277" s="243">
        <v>25</v>
      </c>
    </row>
    <row r="278" spans="1:51" ht="15.75">
      <c r="A278" s="718" t="s">
        <v>470</v>
      </c>
      <c r="B278" s="600">
        <v>10</v>
      </c>
      <c r="C278" s="600">
        <v>13</v>
      </c>
      <c r="D278" s="752">
        <f>SUM(B278:C278)</f>
        <v>23</v>
      </c>
      <c r="E278" s="600">
        <v>3</v>
      </c>
      <c r="F278" s="600">
        <v>1</v>
      </c>
      <c r="G278" s="752">
        <f>SUM(E278:F278)</f>
        <v>4</v>
      </c>
      <c r="H278" s="600">
        <v>1</v>
      </c>
      <c r="I278" s="600">
        <v>1</v>
      </c>
      <c r="J278" s="752">
        <f>SUM(H278:I278)</f>
        <v>2</v>
      </c>
      <c r="K278" s="600">
        <v>0</v>
      </c>
      <c r="L278" s="600">
        <v>1</v>
      </c>
      <c r="M278" s="752">
        <f>SUM(K278:L278)</f>
        <v>1</v>
      </c>
      <c r="N278" s="736"/>
      <c r="O278" s="736"/>
      <c r="P278" s="752">
        <f>SUM(N278:O278)</f>
        <v>0</v>
      </c>
      <c r="Q278" s="600"/>
      <c r="R278" s="600"/>
      <c r="S278" s="736">
        <f>Q278+R278</f>
        <v>0</v>
      </c>
      <c r="T278" s="600"/>
      <c r="U278" s="600"/>
      <c r="V278" s="736">
        <f>T278+U278</f>
        <v>0</v>
      </c>
      <c r="W278" s="736">
        <f t="shared" ref="W278:W288" si="356">B278+E278+N278+K278+H278+Q278+T278</f>
        <v>14</v>
      </c>
      <c r="X278" s="736">
        <f t="shared" ref="X278:X288" si="357">C278+F278+O278+L278+I278+R278+U278</f>
        <v>16</v>
      </c>
      <c r="Y278" s="736">
        <f t="shared" ref="Y278:Y288" si="358">D278+G278+P278+M278+J278+S278+V278</f>
        <v>30</v>
      </c>
      <c r="AA278" s="718" t="s">
        <v>470</v>
      </c>
      <c r="AB278" s="600">
        <v>10</v>
      </c>
      <c r="AC278" s="600">
        <v>4</v>
      </c>
      <c r="AD278" s="752">
        <f>SUM(AB278:AC278)</f>
        <v>14</v>
      </c>
      <c r="AE278" s="600">
        <v>0</v>
      </c>
      <c r="AF278" s="600">
        <v>0</v>
      </c>
      <c r="AG278" s="752">
        <f>SUM(AE278:AF278)</f>
        <v>0</v>
      </c>
      <c r="AH278" s="600">
        <v>0</v>
      </c>
      <c r="AI278" s="600">
        <v>0</v>
      </c>
      <c r="AJ278" s="752">
        <f>SUM(AH278:AI278)</f>
        <v>0</v>
      </c>
      <c r="AK278" s="600">
        <v>0</v>
      </c>
      <c r="AL278" s="600">
        <v>0</v>
      </c>
      <c r="AM278" s="752">
        <f>SUM(AK278:AL278)</f>
        <v>0</v>
      </c>
      <c r="AN278" s="736"/>
      <c r="AO278" s="736"/>
      <c r="AP278" s="752">
        <f>SUM(AN278:AO278)</f>
        <v>0</v>
      </c>
      <c r="AQ278" s="600"/>
      <c r="AR278" s="600"/>
      <c r="AS278" s="736">
        <f>AQ278+AR278</f>
        <v>0</v>
      </c>
      <c r="AT278" s="600"/>
      <c r="AU278" s="600"/>
      <c r="AV278" s="736">
        <f t="shared" ref="AV278:AV287" si="359">AT278+AU278</f>
        <v>0</v>
      </c>
      <c r="AW278" s="736">
        <f t="shared" ref="AW278:AW288" si="360">AB278+AE278+AH278+AK278+AT278+AN278+AQ278</f>
        <v>10</v>
      </c>
      <c r="AX278" s="736">
        <f t="shared" ref="AX278:AX288" si="361">AC278+AF278+AI278+AL278+AU278+AO278+AR278</f>
        <v>4</v>
      </c>
      <c r="AY278" s="736">
        <f t="shared" ref="AY278:AY288" si="362">AD278+AG278+AJ278+AM278+AV278+AP278+AS278</f>
        <v>14</v>
      </c>
    </row>
    <row r="279" spans="1:51" ht="15.75">
      <c r="A279" s="719" t="s">
        <v>471</v>
      </c>
      <c r="B279" s="600">
        <v>0</v>
      </c>
      <c r="C279" s="600">
        <v>0</v>
      </c>
      <c r="D279" s="752">
        <f t="shared" ref="D279:D288" si="363">SUM(B279:C279)</f>
        <v>0</v>
      </c>
      <c r="E279" s="600">
        <v>0</v>
      </c>
      <c r="F279" s="600">
        <v>0</v>
      </c>
      <c r="G279" s="752">
        <f t="shared" ref="G279:G288" si="364">SUM(E279:F279)</f>
        <v>0</v>
      </c>
      <c r="H279" s="600">
        <v>0</v>
      </c>
      <c r="I279" s="600">
        <v>0</v>
      </c>
      <c r="J279" s="752">
        <f t="shared" ref="J279:J288" si="365">SUM(H279:I279)</f>
        <v>0</v>
      </c>
      <c r="K279" s="600">
        <v>0</v>
      </c>
      <c r="L279" s="600">
        <v>0</v>
      </c>
      <c r="M279" s="752">
        <f t="shared" ref="M279:M288" si="366">SUM(K279:L279)</f>
        <v>0</v>
      </c>
      <c r="N279" s="736"/>
      <c r="O279" s="736"/>
      <c r="P279" s="752">
        <f t="shared" ref="P279:P288" si="367">SUM(N279:O279)</f>
        <v>0</v>
      </c>
      <c r="Q279" s="600"/>
      <c r="R279" s="600"/>
      <c r="S279" s="736">
        <f t="shared" ref="S279:S288" si="368">Q279+R279</f>
        <v>0</v>
      </c>
      <c r="T279" s="600"/>
      <c r="U279" s="600"/>
      <c r="V279" s="736">
        <f t="shared" ref="V279:V288" si="369">T279+U279</f>
        <v>0</v>
      </c>
      <c r="W279" s="736">
        <f t="shared" si="356"/>
        <v>0</v>
      </c>
      <c r="X279" s="736">
        <f t="shared" si="357"/>
        <v>0</v>
      </c>
      <c r="Y279" s="736">
        <f t="shared" si="358"/>
        <v>0</v>
      </c>
      <c r="AA279" s="719" t="s">
        <v>471</v>
      </c>
      <c r="AB279" s="600">
        <v>3</v>
      </c>
      <c r="AC279" s="600">
        <v>0</v>
      </c>
      <c r="AD279" s="752">
        <f t="shared" ref="AD279:AD288" si="370">SUM(AB279:AC279)</f>
        <v>3</v>
      </c>
      <c r="AE279" s="600">
        <v>0</v>
      </c>
      <c r="AF279" s="600">
        <v>0</v>
      </c>
      <c r="AG279" s="752">
        <f t="shared" ref="AG279:AG288" si="371">SUM(AE279:AF279)</f>
        <v>0</v>
      </c>
      <c r="AH279" s="600">
        <v>0</v>
      </c>
      <c r="AI279" s="600">
        <v>0</v>
      </c>
      <c r="AJ279" s="752">
        <f t="shared" ref="AJ279:AJ288" si="372">SUM(AH279:AI279)</f>
        <v>0</v>
      </c>
      <c r="AK279" s="600">
        <v>0</v>
      </c>
      <c r="AL279" s="600">
        <v>0</v>
      </c>
      <c r="AM279" s="752">
        <f t="shared" ref="AM279:AM288" si="373">SUM(AK279:AL279)</f>
        <v>0</v>
      </c>
      <c r="AN279" s="736"/>
      <c r="AO279" s="736"/>
      <c r="AP279" s="752">
        <f t="shared" ref="AP279:AP288" si="374">SUM(AN279:AO279)</f>
        <v>0</v>
      </c>
      <c r="AQ279" s="600"/>
      <c r="AR279" s="600"/>
      <c r="AS279" s="736">
        <f t="shared" ref="AS279:AS288" si="375">AQ279+AR279</f>
        <v>0</v>
      </c>
      <c r="AT279" s="600"/>
      <c r="AU279" s="600"/>
      <c r="AV279" s="736">
        <f t="shared" si="359"/>
        <v>0</v>
      </c>
      <c r="AW279" s="736">
        <f t="shared" si="360"/>
        <v>3</v>
      </c>
      <c r="AX279" s="736">
        <f t="shared" si="361"/>
        <v>0</v>
      </c>
      <c r="AY279" s="736">
        <f t="shared" si="362"/>
        <v>3</v>
      </c>
    </row>
    <row r="280" spans="1:51" ht="15.75">
      <c r="A280" s="720" t="s">
        <v>362</v>
      </c>
      <c r="B280" s="600">
        <v>6</v>
      </c>
      <c r="C280" s="600">
        <v>3</v>
      </c>
      <c r="D280" s="752">
        <f t="shared" si="363"/>
        <v>9</v>
      </c>
      <c r="E280" s="600">
        <v>0</v>
      </c>
      <c r="F280" s="600">
        <v>0</v>
      </c>
      <c r="G280" s="752">
        <f t="shared" si="364"/>
        <v>0</v>
      </c>
      <c r="H280" s="600">
        <v>6</v>
      </c>
      <c r="I280" s="600">
        <v>10</v>
      </c>
      <c r="J280" s="752">
        <f t="shared" si="365"/>
        <v>16</v>
      </c>
      <c r="K280" s="600">
        <v>0</v>
      </c>
      <c r="L280" s="600">
        <v>0</v>
      </c>
      <c r="M280" s="752">
        <f t="shared" si="366"/>
        <v>0</v>
      </c>
      <c r="N280" s="736"/>
      <c r="O280" s="736"/>
      <c r="P280" s="752">
        <f t="shared" si="367"/>
        <v>0</v>
      </c>
      <c r="Q280" s="600"/>
      <c r="R280" s="600"/>
      <c r="S280" s="736">
        <f t="shared" si="368"/>
        <v>0</v>
      </c>
      <c r="T280" s="600"/>
      <c r="U280" s="600"/>
      <c r="V280" s="736">
        <f t="shared" si="369"/>
        <v>0</v>
      </c>
      <c r="W280" s="736">
        <f t="shared" si="356"/>
        <v>12</v>
      </c>
      <c r="X280" s="736">
        <f t="shared" si="357"/>
        <v>13</v>
      </c>
      <c r="Y280" s="736">
        <f t="shared" si="358"/>
        <v>25</v>
      </c>
      <c r="AA280" s="720" t="s">
        <v>362</v>
      </c>
      <c r="AB280" s="600">
        <v>2</v>
      </c>
      <c r="AC280" s="600">
        <v>1</v>
      </c>
      <c r="AD280" s="752">
        <f t="shared" si="370"/>
        <v>3</v>
      </c>
      <c r="AE280" s="600">
        <v>1</v>
      </c>
      <c r="AF280" s="600">
        <v>0</v>
      </c>
      <c r="AG280" s="752">
        <f t="shared" si="371"/>
        <v>1</v>
      </c>
      <c r="AH280" s="600">
        <v>0</v>
      </c>
      <c r="AI280" s="600">
        <v>0</v>
      </c>
      <c r="AJ280" s="752">
        <f t="shared" si="372"/>
        <v>0</v>
      </c>
      <c r="AK280" s="600">
        <v>0</v>
      </c>
      <c r="AL280" s="600">
        <v>0</v>
      </c>
      <c r="AM280" s="752">
        <f t="shared" si="373"/>
        <v>0</v>
      </c>
      <c r="AN280" s="736"/>
      <c r="AO280" s="736"/>
      <c r="AP280" s="752">
        <f t="shared" si="374"/>
        <v>0</v>
      </c>
      <c r="AQ280" s="600"/>
      <c r="AR280" s="600"/>
      <c r="AS280" s="736">
        <f t="shared" si="375"/>
        <v>0</v>
      </c>
      <c r="AT280" s="600"/>
      <c r="AU280" s="600"/>
      <c r="AV280" s="736">
        <f t="shared" si="359"/>
        <v>0</v>
      </c>
      <c r="AW280" s="736">
        <f t="shared" si="360"/>
        <v>3</v>
      </c>
      <c r="AX280" s="736">
        <f t="shared" si="361"/>
        <v>1</v>
      </c>
      <c r="AY280" s="736">
        <f t="shared" si="362"/>
        <v>4</v>
      </c>
    </row>
    <row r="281" spans="1:51" ht="15.75">
      <c r="A281" s="720" t="s">
        <v>363</v>
      </c>
      <c r="B281" s="600">
        <v>25</v>
      </c>
      <c r="C281" s="600">
        <v>9</v>
      </c>
      <c r="D281" s="752">
        <f t="shared" si="363"/>
        <v>34</v>
      </c>
      <c r="E281" s="600">
        <v>7</v>
      </c>
      <c r="F281" s="600">
        <v>0</v>
      </c>
      <c r="G281" s="752">
        <f t="shared" si="364"/>
        <v>7</v>
      </c>
      <c r="H281" s="600">
        <v>8</v>
      </c>
      <c r="I281" s="600">
        <v>8</v>
      </c>
      <c r="J281" s="752">
        <f t="shared" si="365"/>
        <v>16</v>
      </c>
      <c r="K281" s="600">
        <v>3</v>
      </c>
      <c r="L281" s="600">
        <v>1</v>
      </c>
      <c r="M281" s="752">
        <f t="shared" si="366"/>
        <v>4</v>
      </c>
      <c r="N281" s="736"/>
      <c r="O281" s="736"/>
      <c r="P281" s="752">
        <f t="shared" si="367"/>
        <v>0</v>
      </c>
      <c r="Q281" s="600"/>
      <c r="R281" s="600"/>
      <c r="S281" s="736">
        <f t="shared" si="368"/>
        <v>0</v>
      </c>
      <c r="T281" s="600"/>
      <c r="U281" s="600"/>
      <c r="V281" s="736">
        <f t="shared" si="369"/>
        <v>0</v>
      </c>
      <c r="W281" s="736">
        <f t="shared" si="356"/>
        <v>43</v>
      </c>
      <c r="X281" s="736">
        <f t="shared" si="357"/>
        <v>18</v>
      </c>
      <c r="Y281" s="736">
        <f t="shared" si="358"/>
        <v>61</v>
      </c>
      <c r="AA281" s="720" t="s">
        <v>363</v>
      </c>
      <c r="AB281" s="600">
        <v>22</v>
      </c>
      <c r="AC281" s="600">
        <v>8</v>
      </c>
      <c r="AD281" s="752">
        <f t="shared" si="370"/>
        <v>30</v>
      </c>
      <c r="AE281" s="600">
        <v>0</v>
      </c>
      <c r="AF281" s="600">
        <v>0</v>
      </c>
      <c r="AG281" s="752">
        <f t="shared" si="371"/>
        <v>0</v>
      </c>
      <c r="AH281" s="600">
        <v>1</v>
      </c>
      <c r="AI281" s="600">
        <v>0</v>
      </c>
      <c r="AJ281" s="752">
        <f t="shared" si="372"/>
        <v>1</v>
      </c>
      <c r="AK281" s="600">
        <v>0</v>
      </c>
      <c r="AL281" s="600">
        <v>0</v>
      </c>
      <c r="AM281" s="752">
        <f t="shared" si="373"/>
        <v>0</v>
      </c>
      <c r="AN281" s="736"/>
      <c r="AO281" s="736"/>
      <c r="AP281" s="752">
        <f t="shared" si="374"/>
        <v>0</v>
      </c>
      <c r="AQ281" s="600"/>
      <c r="AR281" s="600"/>
      <c r="AS281" s="736">
        <f t="shared" si="375"/>
        <v>0</v>
      </c>
      <c r="AT281" s="600"/>
      <c r="AU281" s="600"/>
      <c r="AV281" s="736">
        <f t="shared" si="359"/>
        <v>0</v>
      </c>
      <c r="AW281" s="736">
        <f t="shared" si="360"/>
        <v>23</v>
      </c>
      <c r="AX281" s="736">
        <f t="shared" si="361"/>
        <v>8</v>
      </c>
      <c r="AY281" s="736">
        <f t="shared" si="362"/>
        <v>31</v>
      </c>
    </row>
    <row r="282" spans="1:51" ht="15.75">
      <c r="A282" s="720" t="s">
        <v>364</v>
      </c>
      <c r="B282" s="600">
        <v>39</v>
      </c>
      <c r="C282" s="600">
        <v>25</v>
      </c>
      <c r="D282" s="752">
        <f t="shared" si="363"/>
        <v>64</v>
      </c>
      <c r="E282" s="600">
        <v>10</v>
      </c>
      <c r="F282" s="600">
        <v>3</v>
      </c>
      <c r="G282" s="752">
        <f t="shared" si="364"/>
        <v>13</v>
      </c>
      <c r="H282" s="600">
        <v>6</v>
      </c>
      <c r="I282" s="600">
        <v>7</v>
      </c>
      <c r="J282" s="752">
        <f t="shared" si="365"/>
        <v>13</v>
      </c>
      <c r="K282" s="600">
        <v>4</v>
      </c>
      <c r="L282" s="600">
        <v>3</v>
      </c>
      <c r="M282" s="752">
        <f t="shared" si="366"/>
        <v>7</v>
      </c>
      <c r="N282" s="736"/>
      <c r="O282" s="736"/>
      <c r="P282" s="752">
        <f t="shared" si="367"/>
        <v>0</v>
      </c>
      <c r="Q282" s="600"/>
      <c r="R282" s="600"/>
      <c r="S282" s="736">
        <f t="shared" si="368"/>
        <v>0</v>
      </c>
      <c r="T282" s="600"/>
      <c r="U282" s="600"/>
      <c r="V282" s="736">
        <f t="shared" si="369"/>
        <v>0</v>
      </c>
      <c r="W282" s="736">
        <f t="shared" si="356"/>
        <v>59</v>
      </c>
      <c r="X282" s="736">
        <f t="shared" si="357"/>
        <v>38</v>
      </c>
      <c r="Y282" s="736">
        <f t="shared" si="358"/>
        <v>97</v>
      </c>
      <c r="AA282" s="720" t="s">
        <v>364</v>
      </c>
      <c r="AB282" s="600">
        <v>55</v>
      </c>
      <c r="AC282" s="600">
        <v>12</v>
      </c>
      <c r="AD282" s="752">
        <f t="shared" si="370"/>
        <v>67</v>
      </c>
      <c r="AE282" s="600">
        <v>4</v>
      </c>
      <c r="AF282" s="600">
        <v>0</v>
      </c>
      <c r="AG282" s="752">
        <f t="shared" si="371"/>
        <v>4</v>
      </c>
      <c r="AH282" s="600">
        <v>1</v>
      </c>
      <c r="AI282" s="600">
        <v>0</v>
      </c>
      <c r="AJ282" s="752">
        <f t="shared" si="372"/>
        <v>1</v>
      </c>
      <c r="AK282" s="600">
        <v>0</v>
      </c>
      <c r="AL282" s="600">
        <v>1</v>
      </c>
      <c r="AM282" s="752">
        <f t="shared" si="373"/>
        <v>1</v>
      </c>
      <c r="AN282" s="736"/>
      <c r="AO282" s="736"/>
      <c r="AP282" s="752">
        <f t="shared" si="374"/>
        <v>0</v>
      </c>
      <c r="AQ282" s="600"/>
      <c r="AR282" s="600"/>
      <c r="AS282" s="736">
        <f t="shared" si="375"/>
        <v>0</v>
      </c>
      <c r="AT282" s="600"/>
      <c r="AU282" s="600"/>
      <c r="AV282" s="736">
        <f t="shared" si="359"/>
        <v>0</v>
      </c>
      <c r="AW282" s="736">
        <f t="shared" si="360"/>
        <v>60</v>
      </c>
      <c r="AX282" s="736">
        <f t="shared" si="361"/>
        <v>13</v>
      </c>
      <c r="AY282" s="736">
        <f t="shared" si="362"/>
        <v>73</v>
      </c>
    </row>
    <row r="283" spans="1:51" ht="15.75">
      <c r="A283" s="720" t="s">
        <v>365</v>
      </c>
      <c r="B283" s="600">
        <v>61</v>
      </c>
      <c r="C283" s="600">
        <v>35</v>
      </c>
      <c r="D283" s="752">
        <f t="shared" si="363"/>
        <v>96</v>
      </c>
      <c r="E283" s="600">
        <v>5</v>
      </c>
      <c r="F283" s="600">
        <v>0</v>
      </c>
      <c r="G283" s="752">
        <f t="shared" si="364"/>
        <v>5</v>
      </c>
      <c r="H283" s="600">
        <v>5</v>
      </c>
      <c r="I283" s="600">
        <v>9</v>
      </c>
      <c r="J283" s="752">
        <f t="shared" si="365"/>
        <v>14</v>
      </c>
      <c r="K283" s="600">
        <v>8</v>
      </c>
      <c r="L283" s="600">
        <v>7</v>
      </c>
      <c r="M283" s="752">
        <f t="shared" si="366"/>
        <v>15</v>
      </c>
      <c r="N283" s="736"/>
      <c r="O283" s="736"/>
      <c r="P283" s="752">
        <f t="shared" si="367"/>
        <v>0</v>
      </c>
      <c r="Q283" s="600"/>
      <c r="R283" s="600"/>
      <c r="S283" s="736">
        <f t="shared" si="368"/>
        <v>0</v>
      </c>
      <c r="T283" s="600"/>
      <c r="U283" s="600"/>
      <c r="V283" s="736">
        <f t="shared" si="369"/>
        <v>0</v>
      </c>
      <c r="W283" s="736">
        <f t="shared" si="356"/>
        <v>79</v>
      </c>
      <c r="X283" s="736">
        <f t="shared" si="357"/>
        <v>51</v>
      </c>
      <c r="Y283" s="736">
        <f t="shared" si="358"/>
        <v>130</v>
      </c>
      <c r="AA283" s="720" t="s">
        <v>365</v>
      </c>
      <c r="AB283" s="600">
        <v>91</v>
      </c>
      <c r="AC283" s="600">
        <v>38</v>
      </c>
      <c r="AD283" s="752">
        <f t="shared" si="370"/>
        <v>129</v>
      </c>
      <c r="AE283" s="600">
        <v>6</v>
      </c>
      <c r="AF283" s="600">
        <v>1</v>
      </c>
      <c r="AG283" s="752">
        <f t="shared" si="371"/>
        <v>7</v>
      </c>
      <c r="AH283" s="600">
        <v>3</v>
      </c>
      <c r="AI283" s="600">
        <v>1</v>
      </c>
      <c r="AJ283" s="752">
        <f t="shared" si="372"/>
        <v>4</v>
      </c>
      <c r="AK283" s="600">
        <v>4</v>
      </c>
      <c r="AL283" s="600">
        <v>2</v>
      </c>
      <c r="AM283" s="752">
        <f t="shared" si="373"/>
        <v>6</v>
      </c>
      <c r="AN283" s="736"/>
      <c r="AO283" s="736"/>
      <c r="AP283" s="752">
        <f t="shared" si="374"/>
        <v>0</v>
      </c>
      <c r="AQ283" s="600"/>
      <c r="AR283" s="600"/>
      <c r="AS283" s="736">
        <f t="shared" si="375"/>
        <v>0</v>
      </c>
      <c r="AT283" s="600"/>
      <c r="AU283" s="600"/>
      <c r="AV283" s="736">
        <f t="shared" si="359"/>
        <v>0</v>
      </c>
      <c r="AW283" s="736">
        <f t="shared" si="360"/>
        <v>104</v>
      </c>
      <c r="AX283" s="736">
        <f t="shared" si="361"/>
        <v>42</v>
      </c>
      <c r="AY283" s="736">
        <f t="shared" si="362"/>
        <v>146</v>
      </c>
    </row>
    <row r="284" spans="1:51" ht="15.75">
      <c r="A284" s="720" t="s">
        <v>366</v>
      </c>
      <c r="B284" s="600">
        <v>162</v>
      </c>
      <c r="C284" s="600">
        <v>52</v>
      </c>
      <c r="D284" s="752">
        <f t="shared" si="363"/>
        <v>214</v>
      </c>
      <c r="E284" s="600">
        <v>13</v>
      </c>
      <c r="F284" s="600">
        <v>15</v>
      </c>
      <c r="G284" s="752">
        <f t="shared" si="364"/>
        <v>28</v>
      </c>
      <c r="H284" s="600">
        <v>10</v>
      </c>
      <c r="I284" s="600">
        <v>15</v>
      </c>
      <c r="J284" s="752">
        <f t="shared" si="365"/>
        <v>25</v>
      </c>
      <c r="K284" s="600">
        <v>2</v>
      </c>
      <c r="L284" s="600">
        <v>2</v>
      </c>
      <c r="M284" s="752">
        <f t="shared" si="366"/>
        <v>4</v>
      </c>
      <c r="N284" s="736"/>
      <c r="O284" s="736"/>
      <c r="P284" s="752">
        <f t="shared" si="367"/>
        <v>0</v>
      </c>
      <c r="Q284" s="600"/>
      <c r="R284" s="600"/>
      <c r="S284" s="736">
        <f t="shared" si="368"/>
        <v>0</v>
      </c>
      <c r="T284" s="600"/>
      <c r="U284" s="600"/>
      <c r="V284" s="736">
        <f t="shared" si="369"/>
        <v>0</v>
      </c>
      <c r="W284" s="736">
        <f t="shared" si="356"/>
        <v>187</v>
      </c>
      <c r="X284" s="736">
        <f t="shared" si="357"/>
        <v>84</v>
      </c>
      <c r="Y284" s="736">
        <f t="shared" si="358"/>
        <v>271</v>
      </c>
      <c r="AA284" s="720" t="s">
        <v>366</v>
      </c>
      <c r="AB284" s="600">
        <v>128</v>
      </c>
      <c r="AC284" s="600">
        <v>76</v>
      </c>
      <c r="AD284" s="752">
        <f t="shared" si="370"/>
        <v>204</v>
      </c>
      <c r="AE284" s="600">
        <v>8</v>
      </c>
      <c r="AF284" s="600">
        <v>3</v>
      </c>
      <c r="AG284" s="752">
        <f t="shared" si="371"/>
        <v>11</v>
      </c>
      <c r="AH284" s="600">
        <v>4</v>
      </c>
      <c r="AI284" s="600">
        <v>3</v>
      </c>
      <c r="AJ284" s="752">
        <f t="shared" si="372"/>
        <v>7</v>
      </c>
      <c r="AK284" s="600">
        <v>8</v>
      </c>
      <c r="AL284" s="600">
        <v>6</v>
      </c>
      <c r="AM284" s="752">
        <f t="shared" si="373"/>
        <v>14</v>
      </c>
      <c r="AN284" s="736"/>
      <c r="AO284" s="736"/>
      <c r="AP284" s="752">
        <f t="shared" si="374"/>
        <v>0</v>
      </c>
      <c r="AQ284" s="600"/>
      <c r="AR284" s="600"/>
      <c r="AS284" s="736">
        <f t="shared" si="375"/>
        <v>0</v>
      </c>
      <c r="AT284" s="600"/>
      <c r="AU284" s="600"/>
      <c r="AV284" s="736">
        <f t="shared" si="359"/>
        <v>0</v>
      </c>
      <c r="AW284" s="736">
        <f t="shared" si="360"/>
        <v>148</v>
      </c>
      <c r="AX284" s="736">
        <f t="shared" si="361"/>
        <v>88</v>
      </c>
      <c r="AY284" s="736">
        <f t="shared" si="362"/>
        <v>236</v>
      </c>
    </row>
    <row r="285" spans="1:51" ht="15.75">
      <c r="A285" s="720" t="s">
        <v>367</v>
      </c>
      <c r="B285" s="600">
        <v>137</v>
      </c>
      <c r="C285" s="600">
        <v>129</v>
      </c>
      <c r="D285" s="752">
        <f t="shared" si="363"/>
        <v>266</v>
      </c>
      <c r="E285" s="600">
        <v>21</v>
      </c>
      <c r="F285" s="600">
        <v>65</v>
      </c>
      <c r="G285" s="752">
        <f t="shared" si="364"/>
        <v>86</v>
      </c>
      <c r="H285" s="600">
        <v>24</v>
      </c>
      <c r="I285" s="600">
        <v>9</v>
      </c>
      <c r="J285" s="752">
        <f t="shared" si="365"/>
        <v>33</v>
      </c>
      <c r="K285" s="600">
        <v>11</v>
      </c>
      <c r="L285" s="600">
        <v>2</v>
      </c>
      <c r="M285" s="752">
        <f t="shared" si="366"/>
        <v>13</v>
      </c>
      <c r="N285" s="736"/>
      <c r="O285" s="736"/>
      <c r="P285" s="752">
        <f t="shared" si="367"/>
        <v>0</v>
      </c>
      <c r="Q285" s="600"/>
      <c r="R285" s="600"/>
      <c r="S285" s="736">
        <f t="shared" si="368"/>
        <v>0</v>
      </c>
      <c r="T285" s="600"/>
      <c r="U285" s="600"/>
      <c r="V285" s="736">
        <f t="shared" si="369"/>
        <v>0</v>
      </c>
      <c r="W285" s="736">
        <f t="shared" si="356"/>
        <v>193</v>
      </c>
      <c r="X285" s="736">
        <f t="shared" si="357"/>
        <v>205</v>
      </c>
      <c r="Y285" s="736">
        <f t="shared" si="358"/>
        <v>398</v>
      </c>
      <c r="AA285" s="720" t="s">
        <v>367</v>
      </c>
      <c r="AB285" s="600">
        <v>88</v>
      </c>
      <c r="AC285" s="600">
        <v>87</v>
      </c>
      <c r="AD285" s="752">
        <f t="shared" si="370"/>
        <v>175</v>
      </c>
      <c r="AE285" s="600">
        <v>35</v>
      </c>
      <c r="AF285" s="600">
        <v>23</v>
      </c>
      <c r="AG285" s="752">
        <f t="shared" si="371"/>
        <v>58</v>
      </c>
      <c r="AH285" s="600">
        <v>12</v>
      </c>
      <c r="AI285" s="600">
        <v>4</v>
      </c>
      <c r="AJ285" s="752">
        <f t="shared" si="372"/>
        <v>16</v>
      </c>
      <c r="AK285" s="600">
        <v>10</v>
      </c>
      <c r="AL285" s="600">
        <v>12</v>
      </c>
      <c r="AM285" s="752">
        <f t="shared" si="373"/>
        <v>22</v>
      </c>
      <c r="AN285" s="736"/>
      <c r="AO285" s="736"/>
      <c r="AP285" s="752">
        <f t="shared" si="374"/>
        <v>0</v>
      </c>
      <c r="AQ285" s="600"/>
      <c r="AR285" s="600"/>
      <c r="AS285" s="736">
        <f t="shared" si="375"/>
        <v>0</v>
      </c>
      <c r="AT285" s="600"/>
      <c r="AU285" s="600"/>
      <c r="AV285" s="736">
        <f t="shared" si="359"/>
        <v>0</v>
      </c>
      <c r="AW285" s="736">
        <f t="shared" si="360"/>
        <v>145</v>
      </c>
      <c r="AX285" s="736">
        <f t="shared" si="361"/>
        <v>126</v>
      </c>
      <c r="AY285" s="736">
        <f t="shared" si="362"/>
        <v>271</v>
      </c>
    </row>
    <row r="286" spans="1:51" ht="15.75">
      <c r="A286" s="720" t="s">
        <v>368</v>
      </c>
      <c r="B286" s="600">
        <v>411</v>
      </c>
      <c r="C286" s="600">
        <v>323</v>
      </c>
      <c r="D286" s="752">
        <f t="shared" si="363"/>
        <v>734</v>
      </c>
      <c r="E286" s="600">
        <v>66</v>
      </c>
      <c r="F286" s="600">
        <v>67</v>
      </c>
      <c r="G286" s="752">
        <f t="shared" si="364"/>
        <v>133</v>
      </c>
      <c r="H286" s="600">
        <v>62</v>
      </c>
      <c r="I286" s="600">
        <v>40</v>
      </c>
      <c r="J286" s="752">
        <f t="shared" si="365"/>
        <v>102</v>
      </c>
      <c r="K286" s="600">
        <v>12</v>
      </c>
      <c r="L286" s="600">
        <v>1</v>
      </c>
      <c r="M286" s="752">
        <f t="shared" si="366"/>
        <v>13</v>
      </c>
      <c r="N286" s="736"/>
      <c r="O286" s="736"/>
      <c r="P286" s="752">
        <f t="shared" si="367"/>
        <v>0</v>
      </c>
      <c r="Q286" s="600"/>
      <c r="R286" s="600"/>
      <c r="S286" s="736">
        <f t="shared" si="368"/>
        <v>0</v>
      </c>
      <c r="T286" s="600"/>
      <c r="U286" s="600"/>
      <c r="V286" s="736">
        <f t="shared" si="369"/>
        <v>0</v>
      </c>
      <c r="W286" s="736">
        <f t="shared" si="356"/>
        <v>551</v>
      </c>
      <c r="X286" s="736">
        <f t="shared" si="357"/>
        <v>431</v>
      </c>
      <c r="Y286" s="736">
        <f t="shared" si="358"/>
        <v>982</v>
      </c>
      <c r="AA286" s="720" t="s">
        <v>368</v>
      </c>
      <c r="AB286" s="600">
        <v>80</v>
      </c>
      <c r="AC286" s="600">
        <v>60</v>
      </c>
      <c r="AD286" s="752">
        <f t="shared" si="370"/>
        <v>140</v>
      </c>
      <c r="AE286" s="600">
        <v>52</v>
      </c>
      <c r="AF286" s="600">
        <v>18</v>
      </c>
      <c r="AG286" s="752">
        <f t="shared" si="371"/>
        <v>70</v>
      </c>
      <c r="AH286" s="600">
        <v>8</v>
      </c>
      <c r="AI286" s="600">
        <v>6</v>
      </c>
      <c r="AJ286" s="752">
        <f t="shared" si="372"/>
        <v>14</v>
      </c>
      <c r="AK286" s="600">
        <v>6</v>
      </c>
      <c r="AL286" s="600">
        <v>5</v>
      </c>
      <c r="AM286" s="752">
        <f t="shared" si="373"/>
        <v>11</v>
      </c>
      <c r="AN286" s="736"/>
      <c r="AO286" s="736"/>
      <c r="AP286" s="752">
        <f t="shared" si="374"/>
        <v>0</v>
      </c>
      <c r="AQ286" s="600"/>
      <c r="AR286" s="600"/>
      <c r="AS286" s="736">
        <f t="shared" si="375"/>
        <v>0</v>
      </c>
      <c r="AT286" s="600"/>
      <c r="AU286" s="600"/>
      <c r="AV286" s="736">
        <f t="shared" si="359"/>
        <v>0</v>
      </c>
      <c r="AW286" s="736">
        <f t="shared" si="360"/>
        <v>146</v>
      </c>
      <c r="AX286" s="736">
        <f t="shared" si="361"/>
        <v>89</v>
      </c>
      <c r="AY286" s="736">
        <f t="shared" si="362"/>
        <v>235</v>
      </c>
    </row>
    <row r="287" spans="1:51" ht="15.75">
      <c r="A287" s="718" t="s">
        <v>472</v>
      </c>
      <c r="B287" s="600">
        <v>442</v>
      </c>
      <c r="C287" s="600">
        <v>464</v>
      </c>
      <c r="D287" s="752">
        <f t="shared" si="363"/>
        <v>906</v>
      </c>
      <c r="E287" s="600">
        <v>133</v>
      </c>
      <c r="F287" s="600">
        <v>46</v>
      </c>
      <c r="G287" s="752">
        <f t="shared" si="364"/>
        <v>179</v>
      </c>
      <c r="H287" s="600">
        <v>143</v>
      </c>
      <c r="I287" s="600">
        <v>89</v>
      </c>
      <c r="J287" s="752">
        <f t="shared" si="365"/>
        <v>232</v>
      </c>
      <c r="K287" s="600">
        <v>18</v>
      </c>
      <c r="L287" s="600">
        <v>23</v>
      </c>
      <c r="M287" s="752">
        <f t="shared" si="366"/>
        <v>41</v>
      </c>
      <c r="N287" s="736"/>
      <c r="O287" s="736"/>
      <c r="P287" s="752">
        <f t="shared" si="367"/>
        <v>0</v>
      </c>
      <c r="Q287" s="600"/>
      <c r="R287" s="600"/>
      <c r="S287" s="736">
        <f t="shared" si="368"/>
        <v>0</v>
      </c>
      <c r="T287" s="600"/>
      <c r="U287" s="600"/>
      <c r="V287" s="736">
        <f t="shared" si="369"/>
        <v>0</v>
      </c>
      <c r="W287" s="736">
        <f t="shared" si="356"/>
        <v>736</v>
      </c>
      <c r="X287" s="736">
        <f t="shared" si="357"/>
        <v>622</v>
      </c>
      <c r="Y287" s="736">
        <f t="shared" si="358"/>
        <v>1358</v>
      </c>
      <c r="AA287" s="718" t="s">
        <v>472</v>
      </c>
      <c r="AB287" s="600">
        <v>262</v>
      </c>
      <c r="AC287" s="600">
        <v>196</v>
      </c>
      <c r="AD287" s="752">
        <f t="shared" si="370"/>
        <v>458</v>
      </c>
      <c r="AE287" s="600">
        <v>23</v>
      </c>
      <c r="AF287" s="600">
        <v>9</v>
      </c>
      <c r="AG287" s="752">
        <f t="shared" si="371"/>
        <v>32</v>
      </c>
      <c r="AH287" s="600">
        <v>9</v>
      </c>
      <c r="AI287" s="600">
        <v>7</v>
      </c>
      <c r="AJ287" s="752">
        <f t="shared" si="372"/>
        <v>16</v>
      </c>
      <c r="AK287" s="600">
        <v>3</v>
      </c>
      <c r="AL287" s="600">
        <v>3</v>
      </c>
      <c r="AM287" s="752">
        <f t="shared" si="373"/>
        <v>6</v>
      </c>
      <c r="AN287" s="736"/>
      <c r="AO287" s="736"/>
      <c r="AP287" s="752">
        <f t="shared" si="374"/>
        <v>0</v>
      </c>
      <c r="AQ287" s="600"/>
      <c r="AR287" s="600"/>
      <c r="AS287" s="736">
        <f t="shared" si="375"/>
        <v>0</v>
      </c>
      <c r="AT287" s="600"/>
      <c r="AU287" s="600"/>
      <c r="AV287" s="736">
        <f t="shared" si="359"/>
        <v>0</v>
      </c>
      <c r="AW287" s="736">
        <f t="shared" si="360"/>
        <v>297</v>
      </c>
      <c r="AX287" s="736">
        <f t="shared" si="361"/>
        <v>215</v>
      </c>
      <c r="AY287" s="736">
        <f t="shared" si="362"/>
        <v>512</v>
      </c>
    </row>
    <row r="288" spans="1:51" ht="15.75">
      <c r="A288" s="718" t="s">
        <v>614</v>
      </c>
      <c r="B288" s="736"/>
      <c r="C288" s="736"/>
      <c r="D288" s="752">
        <f t="shared" si="363"/>
        <v>0</v>
      </c>
      <c r="E288" s="736"/>
      <c r="F288" s="736"/>
      <c r="G288" s="752">
        <f t="shared" si="364"/>
        <v>0</v>
      </c>
      <c r="H288" s="736"/>
      <c r="I288" s="736"/>
      <c r="J288" s="752">
        <f t="shared" si="365"/>
        <v>0</v>
      </c>
      <c r="K288" s="736"/>
      <c r="L288" s="736"/>
      <c r="M288" s="752">
        <f t="shared" si="366"/>
        <v>0</v>
      </c>
      <c r="N288" s="736"/>
      <c r="O288" s="736"/>
      <c r="P288" s="752">
        <f t="shared" si="367"/>
        <v>0</v>
      </c>
      <c r="Q288" s="736"/>
      <c r="R288" s="736"/>
      <c r="S288" s="736">
        <f t="shared" si="368"/>
        <v>0</v>
      </c>
      <c r="T288" s="736"/>
      <c r="U288" s="736"/>
      <c r="V288" s="736">
        <f t="shared" si="369"/>
        <v>0</v>
      </c>
      <c r="W288" s="736">
        <f t="shared" si="356"/>
        <v>0</v>
      </c>
      <c r="X288" s="736">
        <f t="shared" si="357"/>
        <v>0</v>
      </c>
      <c r="Y288" s="736">
        <f t="shared" si="358"/>
        <v>0</v>
      </c>
      <c r="AA288" s="718" t="s">
        <v>614</v>
      </c>
      <c r="AB288" s="752">
        <v>3</v>
      </c>
      <c r="AC288" s="752">
        <v>0</v>
      </c>
      <c r="AD288" s="752">
        <f t="shared" si="370"/>
        <v>3</v>
      </c>
      <c r="AE288" s="752">
        <v>0</v>
      </c>
      <c r="AF288" s="752">
        <v>0</v>
      </c>
      <c r="AG288" s="752">
        <f t="shared" si="371"/>
        <v>0</v>
      </c>
      <c r="AH288" s="752">
        <v>0</v>
      </c>
      <c r="AI288" s="752">
        <v>0</v>
      </c>
      <c r="AJ288" s="752">
        <f t="shared" si="372"/>
        <v>0</v>
      </c>
      <c r="AK288" s="752">
        <v>0</v>
      </c>
      <c r="AL288" s="752">
        <v>0</v>
      </c>
      <c r="AM288" s="752">
        <f t="shared" si="373"/>
        <v>0</v>
      </c>
      <c r="AN288" s="736"/>
      <c r="AO288" s="736"/>
      <c r="AP288" s="752">
        <f t="shared" si="374"/>
        <v>0</v>
      </c>
      <c r="AQ288" s="736"/>
      <c r="AR288" s="736"/>
      <c r="AS288" s="736">
        <f t="shared" si="375"/>
        <v>0</v>
      </c>
      <c r="AT288" s="736"/>
      <c r="AU288" s="736"/>
      <c r="AV288" s="736">
        <f t="shared" ref="AV288" si="376">AT288+AU288</f>
        <v>0</v>
      </c>
      <c r="AW288" s="736">
        <f t="shared" si="360"/>
        <v>3</v>
      </c>
      <c r="AX288" s="736">
        <f t="shared" si="361"/>
        <v>0</v>
      </c>
      <c r="AY288" s="736">
        <f t="shared" si="362"/>
        <v>3</v>
      </c>
    </row>
    <row r="289" spans="1:51" ht="15.75">
      <c r="A289" s="721" t="s">
        <v>6</v>
      </c>
      <c r="B289" s="722">
        <f t="shared" ref="B289:Y289" si="377">SUM(B278:B288)</f>
        <v>1293</v>
      </c>
      <c r="C289" s="722">
        <f t="shared" si="377"/>
        <v>1053</v>
      </c>
      <c r="D289" s="722">
        <f t="shared" si="377"/>
        <v>2346</v>
      </c>
      <c r="E289" s="722">
        <f t="shared" si="377"/>
        <v>258</v>
      </c>
      <c r="F289" s="722">
        <f t="shared" si="377"/>
        <v>197</v>
      </c>
      <c r="G289" s="722">
        <f t="shared" si="377"/>
        <v>455</v>
      </c>
      <c r="H289" s="722">
        <f t="shared" si="377"/>
        <v>265</v>
      </c>
      <c r="I289" s="722">
        <f t="shared" si="377"/>
        <v>188</v>
      </c>
      <c r="J289" s="722">
        <f t="shared" si="377"/>
        <v>453</v>
      </c>
      <c r="K289" s="722">
        <f t="shared" si="377"/>
        <v>58</v>
      </c>
      <c r="L289" s="722">
        <f t="shared" si="377"/>
        <v>40</v>
      </c>
      <c r="M289" s="722">
        <f t="shared" si="377"/>
        <v>98</v>
      </c>
      <c r="N289" s="722">
        <f t="shared" si="377"/>
        <v>0</v>
      </c>
      <c r="O289" s="722">
        <f t="shared" si="377"/>
        <v>0</v>
      </c>
      <c r="P289" s="722">
        <f t="shared" si="377"/>
        <v>0</v>
      </c>
      <c r="Q289" s="722">
        <f t="shared" si="377"/>
        <v>0</v>
      </c>
      <c r="R289" s="722">
        <f t="shared" si="377"/>
        <v>0</v>
      </c>
      <c r="S289" s="722">
        <f t="shared" si="377"/>
        <v>0</v>
      </c>
      <c r="T289" s="722">
        <f t="shared" si="377"/>
        <v>0</v>
      </c>
      <c r="U289" s="722">
        <f t="shared" si="377"/>
        <v>0</v>
      </c>
      <c r="V289" s="722">
        <f t="shared" si="377"/>
        <v>0</v>
      </c>
      <c r="W289" s="722">
        <f t="shared" si="377"/>
        <v>1874</v>
      </c>
      <c r="X289" s="722">
        <f t="shared" si="377"/>
        <v>1478</v>
      </c>
      <c r="Y289" s="722">
        <f t="shared" si="377"/>
        <v>3352</v>
      </c>
      <c r="AA289" s="721" t="s">
        <v>6</v>
      </c>
      <c r="AB289" s="722">
        <f t="shared" ref="AB289:AY289" si="378">SUM(AB278:AB288)</f>
        <v>744</v>
      </c>
      <c r="AC289" s="722">
        <f t="shared" si="378"/>
        <v>482</v>
      </c>
      <c r="AD289" s="722">
        <f t="shared" si="378"/>
        <v>1226</v>
      </c>
      <c r="AE289" s="722">
        <f t="shared" si="378"/>
        <v>129</v>
      </c>
      <c r="AF289" s="722">
        <f t="shared" si="378"/>
        <v>54</v>
      </c>
      <c r="AG289" s="722">
        <f t="shared" si="378"/>
        <v>183</v>
      </c>
      <c r="AH289" s="722">
        <f t="shared" si="378"/>
        <v>38</v>
      </c>
      <c r="AI289" s="722">
        <f t="shared" si="378"/>
        <v>21</v>
      </c>
      <c r="AJ289" s="722">
        <f t="shared" si="378"/>
        <v>59</v>
      </c>
      <c r="AK289" s="722">
        <f t="shared" si="378"/>
        <v>31</v>
      </c>
      <c r="AL289" s="722">
        <f t="shared" si="378"/>
        <v>29</v>
      </c>
      <c r="AM289" s="722">
        <f t="shared" si="378"/>
        <v>60</v>
      </c>
      <c r="AN289" s="722">
        <f t="shared" si="378"/>
        <v>0</v>
      </c>
      <c r="AO289" s="722">
        <f t="shared" si="378"/>
        <v>0</v>
      </c>
      <c r="AP289" s="722">
        <f t="shared" si="378"/>
        <v>0</v>
      </c>
      <c r="AQ289" s="722">
        <f t="shared" si="378"/>
        <v>0</v>
      </c>
      <c r="AR289" s="722">
        <f t="shared" si="378"/>
        <v>0</v>
      </c>
      <c r="AS289" s="722">
        <f t="shared" si="378"/>
        <v>0</v>
      </c>
      <c r="AT289" s="722">
        <f t="shared" si="378"/>
        <v>0</v>
      </c>
      <c r="AU289" s="722">
        <f t="shared" si="378"/>
        <v>0</v>
      </c>
      <c r="AV289" s="722">
        <f t="shared" si="378"/>
        <v>0</v>
      </c>
      <c r="AW289" s="722">
        <f t="shared" si="378"/>
        <v>942</v>
      </c>
      <c r="AX289" s="722">
        <f t="shared" si="378"/>
        <v>586</v>
      </c>
      <c r="AY289" s="722">
        <f t="shared" si="378"/>
        <v>1528</v>
      </c>
    </row>
    <row r="291" spans="1:51" ht="15.75">
      <c r="A291" s="776"/>
      <c r="B291" s="776"/>
      <c r="C291" s="776"/>
      <c r="D291" s="776"/>
      <c r="E291" s="776"/>
      <c r="F291" s="776"/>
      <c r="G291" s="776"/>
      <c r="H291" s="776"/>
      <c r="I291" s="776"/>
      <c r="J291" s="776"/>
      <c r="K291" s="776"/>
      <c r="L291" s="776"/>
      <c r="M291" s="776"/>
      <c r="N291" s="776"/>
      <c r="O291" s="776"/>
      <c r="P291" s="776"/>
      <c r="Q291" s="776"/>
      <c r="R291" s="776"/>
      <c r="S291" s="776"/>
      <c r="T291" s="776"/>
      <c r="U291" s="776"/>
      <c r="V291" s="776"/>
      <c r="W291" s="776"/>
      <c r="X291" s="776" t="s">
        <v>74</v>
      </c>
      <c r="Y291" s="776"/>
      <c r="AA291" s="776"/>
      <c r="AB291" s="776"/>
      <c r="AC291" s="776"/>
      <c r="AD291" s="776"/>
      <c r="AE291" s="776"/>
      <c r="AF291" s="776"/>
      <c r="AG291" s="776"/>
      <c r="AH291" s="776"/>
      <c r="AI291" s="776"/>
      <c r="AJ291" s="776"/>
      <c r="AK291" s="776"/>
      <c r="AL291" s="776"/>
      <c r="AM291" s="776"/>
      <c r="AN291" s="776"/>
      <c r="AO291" s="776"/>
      <c r="AP291" s="776"/>
      <c r="AQ291" s="776"/>
      <c r="AR291" s="776"/>
      <c r="AS291" s="776"/>
      <c r="AT291" s="776"/>
      <c r="AU291" s="776"/>
      <c r="AV291" s="776"/>
      <c r="AW291" s="776"/>
      <c r="AX291" s="776" t="s">
        <v>74</v>
      </c>
      <c r="AY291" s="776"/>
    </row>
    <row r="292" spans="1:51" ht="15" customHeight="1">
      <c r="A292" s="1564" t="s">
        <v>361</v>
      </c>
      <c r="B292" s="1568" t="s">
        <v>3</v>
      </c>
      <c r="C292" s="1568"/>
      <c r="D292" s="1568"/>
      <c r="E292" s="1568" t="s">
        <v>4</v>
      </c>
      <c r="F292" s="1568"/>
      <c r="G292" s="1568"/>
      <c r="H292" s="1568" t="s">
        <v>5</v>
      </c>
      <c r="I292" s="1568"/>
      <c r="J292" s="1568"/>
      <c r="K292" s="1568" t="s">
        <v>379</v>
      </c>
      <c r="L292" s="1568"/>
      <c r="M292" s="1568"/>
      <c r="N292" s="1568" t="s">
        <v>870</v>
      </c>
      <c r="O292" s="1568"/>
      <c r="P292" s="1568"/>
      <c r="Q292" s="1568" t="s">
        <v>871</v>
      </c>
      <c r="R292" s="1568"/>
      <c r="S292" s="1568"/>
      <c r="T292" s="1568" t="s">
        <v>351</v>
      </c>
      <c r="U292" s="1568"/>
      <c r="V292" s="1568"/>
      <c r="W292" s="1564" t="s">
        <v>6</v>
      </c>
      <c r="X292" s="1564"/>
      <c r="Y292" s="1564"/>
      <c r="AA292" s="1564" t="s">
        <v>361</v>
      </c>
      <c r="AB292" s="1568" t="s">
        <v>3</v>
      </c>
      <c r="AC292" s="1568"/>
      <c r="AD292" s="1568"/>
      <c r="AE292" s="1568" t="s">
        <v>4</v>
      </c>
      <c r="AF292" s="1568"/>
      <c r="AG292" s="1568"/>
      <c r="AH292" s="1568" t="s">
        <v>5</v>
      </c>
      <c r="AI292" s="1568"/>
      <c r="AJ292" s="1568"/>
      <c r="AK292" s="1568" t="s">
        <v>379</v>
      </c>
      <c r="AL292" s="1568"/>
      <c r="AM292" s="1568"/>
      <c r="AN292" s="1568" t="s">
        <v>870</v>
      </c>
      <c r="AO292" s="1568"/>
      <c r="AP292" s="1568"/>
      <c r="AQ292" s="1568" t="s">
        <v>871</v>
      </c>
      <c r="AR292" s="1568"/>
      <c r="AS292" s="1568"/>
      <c r="AT292" s="1568" t="s">
        <v>351</v>
      </c>
      <c r="AU292" s="1568"/>
      <c r="AV292" s="1568"/>
      <c r="AW292" s="1564" t="s">
        <v>6</v>
      </c>
      <c r="AX292" s="1564"/>
      <c r="AY292" s="1564"/>
    </row>
    <row r="293" spans="1:51">
      <c r="A293" s="1564"/>
      <c r="B293" s="243" t="s">
        <v>240</v>
      </c>
      <c r="C293" s="243" t="s">
        <v>241</v>
      </c>
      <c r="D293" s="243" t="s">
        <v>234</v>
      </c>
      <c r="E293" s="243" t="s">
        <v>240</v>
      </c>
      <c r="F293" s="243" t="s">
        <v>241</v>
      </c>
      <c r="G293" s="243" t="s">
        <v>234</v>
      </c>
      <c r="H293" s="243" t="s">
        <v>240</v>
      </c>
      <c r="I293" s="243" t="s">
        <v>241</v>
      </c>
      <c r="J293" s="243" t="s">
        <v>234</v>
      </c>
      <c r="K293" s="243" t="s">
        <v>240</v>
      </c>
      <c r="L293" s="243" t="s">
        <v>241</v>
      </c>
      <c r="M293" s="243" t="s">
        <v>234</v>
      </c>
      <c r="N293" s="243" t="s">
        <v>240</v>
      </c>
      <c r="O293" s="243" t="s">
        <v>241</v>
      </c>
      <c r="P293" s="243" t="s">
        <v>234</v>
      </c>
      <c r="Q293" s="243" t="s">
        <v>240</v>
      </c>
      <c r="R293" s="243" t="s">
        <v>241</v>
      </c>
      <c r="S293" s="243" t="s">
        <v>234</v>
      </c>
      <c r="T293" s="243" t="s">
        <v>240</v>
      </c>
      <c r="U293" s="243" t="s">
        <v>241</v>
      </c>
      <c r="V293" s="243" t="s">
        <v>234</v>
      </c>
      <c r="W293" s="243" t="s">
        <v>240</v>
      </c>
      <c r="X293" s="243" t="s">
        <v>241</v>
      </c>
      <c r="Y293" s="243" t="s">
        <v>234</v>
      </c>
      <c r="AA293" s="1564"/>
      <c r="AB293" s="243" t="s">
        <v>240</v>
      </c>
      <c r="AC293" s="243" t="s">
        <v>241</v>
      </c>
      <c r="AD293" s="243" t="s">
        <v>234</v>
      </c>
      <c r="AE293" s="243" t="s">
        <v>240</v>
      </c>
      <c r="AF293" s="243" t="s">
        <v>241</v>
      </c>
      <c r="AG293" s="243" t="s">
        <v>234</v>
      </c>
      <c r="AH293" s="243" t="s">
        <v>240</v>
      </c>
      <c r="AI293" s="243" t="s">
        <v>241</v>
      </c>
      <c r="AJ293" s="243" t="s">
        <v>234</v>
      </c>
      <c r="AK293" s="243" t="s">
        <v>240</v>
      </c>
      <c r="AL293" s="243" t="s">
        <v>241</v>
      </c>
      <c r="AM293" s="243" t="s">
        <v>234</v>
      </c>
      <c r="AN293" s="243" t="s">
        <v>240</v>
      </c>
      <c r="AO293" s="243" t="s">
        <v>241</v>
      </c>
      <c r="AP293" s="243" t="s">
        <v>234</v>
      </c>
      <c r="AQ293" s="243" t="s">
        <v>240</v>
      </c>
      <c r="AR293" s="243" t="s">
        <v>241</v>
      </c>
      <c r="AS293" s="243" t="s">
        <v>234</v>
      </c>
      <c r="AT293" s="243" t="s">
        <v>240</v>
      </c>
      <c r="AU293" s="243" t="s">
        <v>241</v>
      </c>
      <c r="AV293" s="243" t="s">
        <v>234</v>
      </c>
      <c r="AW293" s="243" t="s">
        <v>240</v>
      </c>
      <c r="AX293" s="243" t="s">
        <v>241</v>
      </c>
      <c r="AY293" s="243" t="s">
        <v>234</v>
      </c>
    </row>
    <row r="294" spans="1:51">
      <c r="A294" s="735">
        <v>1</v>
      </c>
      <c r="B294" s="243">
        <v>2</v>
      </c>
      <c r="C294" s="243">
        <v>3</v>
      </c>
      <c r="D294" s="243">
        <v>4</v>
      </c>
      <c r="E294" s="243">
        <v>5</v>
      </c>
      <c r="F294" s="243">
        <v>6</v>
      </c>
      <c r="G294" s="243">
        <v>7</v>
      </c>
      <c r="H294" s="243">
        <v>8</v>
      </c>
      <c r="I294" s="243">
        <v>9</v>
      </c>
      <c r="J294" s="243">
        <v>10</v>
      </c>
      <c r="K294" s="243">
        <v>11</v>
      </c>
      <c r="L294" s="243">
        <v>12</v>
      </c>
      <c r="M294" s="243">
        <v>13</v>
      </c>
      <c r="N294" s="243">
        <v>14</v>
      </c>
      <c r="O294" s="243">
        <v>15</v>
      </c>
      <c r="P294" s="243">
        <v>16</v>
      </c>
      <c r="Q294" s="243">
        <v>17</v>
      </c>
      <c r="R294" s="243">
        <v>18</v>
      </c>
      <c r="S294" s="243">
        <v>19</v>
      </c>
      <c r="T294" s="243">
        <v>20</v>
      </c>
      <c r="U294" s="243">
        <v>21</v>
      </c>
      <c r="V294" s="243">
        <v>22</v>
      </c>
      <c r="W294" s="243">
        <v>23</v>
      </c>
      <c r="X294" s="243">
        <v>24</v>
      </c>
      <c r="Y294" s="243">
        <v>25</v>
      </c>
      <c r="AA294" s="735">
        <v>1</v>
      </c>
      <c r="AB294" s="243">
        <v>2</v>
      </c>
      <c r="AC294" s="243">
        <v>3</v>
      </c>
      <c r="AD294" s="243">
        <v>4</v>
      </c>
      <c r="AE294" s="243">
        <v>5</v>
      </c>
      <c r="AF294" s="243">
        <v>6</v>
      </c>
      <c r="AG294" s="243">
        <v>7</v>
      </c>
      <c r="AH294" s="243">
        <v>8</v>
      </c>
      <c r="AI294" s="243">
        <v>9</v>
      </c>
      <c r="AJ294" s="243">
        <v>10</v>
      </c>
      <c r="AK294" s="243">
        <v>11</v>
      </c>
      <c r="AL294" s="243">
        <v>12</v>
      </c>
      <c r="AM294" s="243">
        <v>13</v>
      </c>
      <c r="AN294" s="243">
        <v>14</v>
      </c>
      <c r="AO294" s="243">
        <v>15</v>
      </c>
      <c r="AP294" s="243">
        <v>16</v>
      </c>
      <c r="AQ294" s="243">
        <v>17</v>
      </c>
      <c r="AR294" s="243">
        <v>18</v>
      </c>
      <c r="AS294" s="243">
        <v>19</v>
      </c>
      <c r="AT294" s="243">
        <v>20</v>
      </c>
      <c r="AU294" s="243">
        <v>21</v>
      </c>
      <c r="AV294" s="243">
        <v>22</v>
      </c>
      <c r="AW294" s="243">
        <v>23</v>
      </c>
      <c r="AX294" s="243">
        <v>24</v>
      </c>
      <c r="AY294" s="243">
        <v>25</v>
      </c>
    </row>
    <row r="295" spans="1:51" ht="15.75">
      <c r="A295" s="718" t="s">
        <v>470</v>
      </c>
      <c r="B295" s="600">
        <v>2</v>
      </c>
      <c r="C295" s="600">
        <v>2</v>
      </c>
      <c r="D295" s="752">
        <f>SUM(B295:C295)</f>
        <v>4</v>
      </c>
      <c r="E295" s="600">
        <v>0</v>
      </c>
      <c r="F295" s="600">
        <v>2</v>
      </c>
      <c r="G295" s="752">
        <f>SUM(E295:F295)</f>
        <v>2</v>
      </c>
      <c r="H295" s="600">
        <v>1</v>
      </c>
      <c r="I295" s="600"/>
      <c r="J295" s="752">
        <f>SUM(H295:I295)</f>
        <v>1</v>
      </c>
      <c r="K295" s="600"/>
      <c r="L295" s="600"/>
      <c r="M295" s="752">
        <f>SUM(K295:L295)</f>
        <v>0</v>
      </c>
      <c r="N295" s="736"/>
      <c r="O295" s="736"/>
      <c r="P295" s="752">
        <f>SUM(N295:O295)</f>
        <v>0</v>
      </c>
      <c r="Q295" s="600"/>
      <c r="R295" s="600"/>
      <c r="S295" s="736">
        <f>Q295+R295</f>
        <v>0</v>
      </c>
      <c r="T295" s="600"/>
      <c r="U295" s="600"/>
      <c r="V295" s="736">
        <f>T295+U295</f>
        <v>0</v>
      </c>
      <c r="W295" s="736">
        <f t="shared" ref="W295:W305" si="379">B295+E295+N295+K295+H295+Q295+T295</f>
        <v>3</v>
      </c>
      <c r="X295" s="736">
        <f t="shared" ref="X295:X305" si="380">C295+F295+O295+L295+I295+R295+U295</f>
        <v>4</v>
      </c>
      <c r="Y295" s="736">
        <f t="shared" ref="Y295:Y305" si="381">D295+G295+P295+M295+J295+S295+V295</f>
        <v>7</v>
      </c>
      <c r="AA295" s="718" t="s">
        <v>470</v>
      </c>
      <c r="AB295" s="600">
        <v>0</v>
      </c>
      <c r="AC295" s="600">
        <v>1</v>
      </c>
      <c r="AD295" s="736">
        <f>AB295+AC295</f>
        <v>1</v>
      </c>
      <c r="AE295" s="600">
        <v>0</v>
      </c>
      <c r="AF295" s="600">
        <v>0</v>
      </c>
      <c r="AG295" s="736">
        <f>AE295+AF295</f>
        <v>0</v>
      </c>
      <c r="AH295" s="600"/>
      <c r="AI295" s="600"/>
      <c r="AJ295" s="736">
        <f>AH295+AI295</f>
        <v>0</v>
      </c>
      <c r="AK295" s="600"/>
      <c r="AL295" s="600"/>
      <c r="AM295" s="736">
        <f>AK295+AL295</f>
        <v>0</v>
      </c>
      <c r="AN295" s="752"/>
      <c r="AO295" s="752"/>
      <c r="AP295" s="736">
        <f>AN295+AO295</f>
        <v>0</v>
      </c>
      <c r="AQ295" s="600"/>
      <c r="AR295" s="600"/>
      <c r="AS295" s="736">
        <f>AQ295+AR295</f>
        <v>0</v>
      </c>
      <c r="AT295" s="600"/>
      <c r="AU295" s="600"/>
      <c r="AV295" s="736">
        <f>AT295+AU295</f>
        <v>0</v>
      </c>
      <c r="AW295" s="736">
        <f t="shared" ref="AW295:AW305" si="382">AB295+AE295+AH295+AK295+AT295+AN295+AQ295</f>
        <v>0</v>
      </c>
      <c r="AX295" s="736">
        <f t="shared" ref="AX295:AX305" si="383">AC295+AF295+AI295+AL295+AU295+AO295+AR295</f>
        <v>1</v>
      </c>
      <c r="AY295" s="736">
        <f t="shared" ref="AY295:AY305" si="384">AD295+AG295+AJ295+AM295+AV295+AP295+AS295</f>
        <v>1</v>
      </c>
    </row>
    <row r="296" spans="1:51" ht="15.75">
      <c r="A296" s="719" t="s">
        <v>471</v>
      </c>
      <c r="B296" s="600">
        <v>4</v>
      </c>
      <c r="C296" s="600">
        <v>4</v>
      </c>
      <c r="D296" s="752">
        <f t="shared" ref="D296:D305" si="385">SUM(B296:C296)</f>
        <v>8</v>
      </c>
      <c r="E296" s="600">
        <v>3</v>
      </c>
      <c r="F296" s="600">
        <v>2</v>
      </c>
      <c r="G296" s="752">
        <f t="shared" ref="G296:G305" si="386">SUM(E296:F296)</f>
        <v>5</v>
      </c>
      <c r="H296" s="600"/>
      <c r="I296" s="600"/>
      <c r="J296" s="752">
        <f t="shared" ref="J296:J305" si="387">SUM(H296:I296)</f>
        <v>0</v>
      </c>
      <c r="K296" s="600"/>
      <c r="L296" s="600"/>
      <c r="M296" s="752">
        <f t="shared" ref="M296:M305" si="388">SUM(K296:L296)</f>
        <v>0</v>
      </c>
      <c r="N296" s="736"/>
      <c r="O296" s="736"/>
      <c r="P296" s="752">
        <f t="shared" ref="P296:P305" si="389">SUM(N296:O296)</f>
        <v>0</v>
      </c>
      <c r="Q296" s="600"/>
      <c r="R296" s="600"/>
      <c r="S296" s="736">
        <f t="shared" ref="S296:S305" si="390">Q296+R296</f>
        <v>0</v>
      </c>
      <c r="T296" s="600"/>
      <c r="U296" s="600"/>
      <c r="V296" s="736">
        <f t="shared" ref="V296:V305" si="391">T296+U296</f>
        <v>0</v>
      </c>
      <c r="W296" s="736">
        <f t="shared" si="379"/>
        <v>7</v>
      </c>
      <c r="X296" s="736">
        <f t="shared" si="380"/>
        <v>6</v>
      </c>
      <c r="Y296" s="736">
        <f t="shared" si="381"/>
        <v>13</v>
      </c>
      <c r="AA296" s="719" t="s">
        <v>471</v>
      </c>
      <c r="AB296" s="600">
        <v>7</v>
      </c>
      <c r="AC296" s="600">
        <v>6</v>
      </c>
      <c r="AD296" s="736">
        <f t="shared" ref="AD296:AD305" si="392">AB296+AC296</f>
        <v>13</v>
      </c>
      <c r="AE296" s="600">
        <v>2</v>
      </c>
      <c r="AF296" s="600">
        <v>4</v>
      </c>
      <c r="AG296" s="736">
        <f t="shared" ref="AG296:AG305" si="393">AE296+AF296</f>
        <v>6</v>
      </c>
      <c r="AH296" s="600"/>
      <c r="AI296" s="600"/>
      <c r="AJ296" s="736">
        <f t="shared" ref="AJ296:AJ305" si="394">AH296+AI296</f>
        <v>0</v>
      </c>
      <c r="AK296" s="600">
        <v>1</v>
      </c>
      <c r="AL296" s="600"/>
      <c r="AM296" s="736">
        <f t="shared" ref="AM296:AM305" si="395">AK296+AL296</f>
        <v>1</v>
      </c>
      <c r="AN296" s="752"/>
      <c r="AO296" s="752"/>
      <c r="AP296" s="736">
        <f t="shared" ref="AP296:AP305" si="396">AN296+AO296</f>
        <v>0</v>
      </c>
      <c r="AQ296" s="600"/>
      <c r="AR296" s="600"/>
      <c r="AS296" s="736">
        <f t="shared" ref="AS296:AS305" si="397">AQ296+AR296</f>
        <v>0</v>
      </c>
      <c r="AT296" s="600"/>
      <c r="AU296" s="600"/>
      <c r="AV296" s="736">
        <f t="shared" ref="AV296:AV305" si="398">AT296+AU296</f>
        <v>0</v>
      </c>
      <c r="AW296" s="736">
        <f t="shared" si="382"/>
        <v>10</v>
      </c>
      <c r="AX296" s="736">
        <f t="shared" si="383"/>
        <v>10</v>
      </c>
      <c r="AY296" s="736">
        <f t="shared" si="384"/>
        <v>20</v>
      </c>
    </row>
    <row r="297" spans="1:51" ht="15.75">
      <c r="A297" s="720" t="s">
        <v>362</v>
      </c>
      <c r="B297" s="600">
        <v>11</v>
      </c>
      <c r="C297" s="600">
        <v>6</v>
      </c>
      <c r="D297" s="752">
        <f t="shared" si="385"/>
        <v>17</v>
      </c>
      <c r="E297" s="600">
        <v>15</v>
      </c>
      <c r="F297" s="600">
        <v>12</v>
      </c>
      <c r="G297" s="752">
        <f t="shared" si="386"/>
        <v>27</v>
      </c>
      <c r="H297" s="600"/>
      <c r="I297" s="600"/>
      <c r="J297" s="752">
        <f t="shared" si="387"/>
        <v>0</v>
      </c>
      <c r="K297" s="600"/>
      <c r="L297" s="600"/>
      <c r="M297" s="752">
        <f t="shared" si="388"/>
        <v>0</v>
      </c>
      <c r="N297" s="736"/>
      <c r="O297" s="736"/>
      <c r="P297" s="752">
        <f t="shared" si="389"/>
        <v>0</v>
      </c>
      <c r="Q297" s="600"/>
      <c r="R297" s="600"/>
      <c r="S297" s="736">
        <f t="shared" si="390"/>
        <v>0</v>
      </c>
      <c r="T297" s="600"/>
      <c r="U297" s="600"/>
      <c r="V297" s="736">
        <f t="shared" si="391"/>
        <v>0</v>
      </c>
      <c r="W297" s="736">
        <f t="shared" si="379"/>
        <v>26</v>
      </c>
      <c r="X297" s="736">
        <f t="shared" si="380"/>
        <v>18</v>
      </c>
      <c r="Y297" s="736">
        <f t="shared" si="381"/>
        <v>44</v>
      </c>
      <c r="AA297" s="720" t="s">
        <v>362</v>
      </c>
      <c r="AB297" s="600">
        <v>42</v>
      </c>
      <c r="AC297" s="600">
        <v>30</v>
      </c>
      <c r="AD297" s="736">
        <f t="shared" si="392"/>
        <v>72</v>
      </c>
      <c r="AE297" s="600">
        <v>8</v>
      </c>
      <c r="AF297" s="600">
        <v>9</v>
      </c>
      <c r="AG297" s="736">
        <f t="shared" si="393"/>
        <v>17</v>
      </c>
      <c r="AH297" s="600"/>
      <c r="AI297" s="600"/>
      <c r="AJ297" s="736">
        <f t="shared" si="394"/>
        <v>0</v>
      </c>
      <c r="AK297" s="600">
        <v>0</v>
      </c>
      <c r="AL297" s="600"/>
      <c r="AM297" s="736">
        <f t="shared" si="395"/>
        <v>0</v>
      </c>
      <c r="AN297" s="752"/>
      <c r="AO297" s="752"/>
      <c r="AP297" s="736">
        <f t="shared" si="396"/>
        <v>0</v>
      </c>
      <c r="AQ297" s="600"/>
      <c r="AR297" s="600"/>
      <c r="AS297" s="736">
        <f t="shared" si="397"/>
        <v>0</v>
      </c>
      <c r="AT297" s="600"/>
      <c r="AU297" s="600"/>
      <c r="AV297" s="736">
        <f t="shared" si="398"/>
        <v>0</v>
      </c>
      <c r="AW297" s="736">
        <f t="shared" si="382"/>
        <v>50</v>
      </c>
      <c r="AX297" s="736">
        <f t="shared" si="383"/>
        <v>39</v>
      </c>
      <c r="AY297" s="736">
        <f t="shared" si="384"/>
        <v>89</v>
      </c>
    </row>
    <row r="298" spans="1:51" ht="15.75">
      <c r="A298" s="720" t="s">
        <v>363</v>
      </c>
      <c r="B298" s="600">
        <v>49</v>
      </c>
      <c r="C298" s="600">
        <v>28</v>
      </c>
      <c r="D298" s="752">
        <f t="shared" si="385"/>
        <v>77</v>
      </c>
      <c r="E298" s="600">
        <v>51</v>
      </c>
      <c r="F298" s="600">
        <v>40</v>
      </c>
      <c r="G298" s="752">
        <f t="shared" si="386"/>
        <v>91</v>
      </c>
      <c r="H298" s="600">
        <v>0</v>
      </c>
      <c r="I298" s="600"/>
      <c r="J298" s="752">
        <f t="shared" si="387"/>
        <v>0</v>
      </c>
      <c r="K298" s="600"/>
      <c r="L298" s="600">
        <v>0</v>
      </c>
      <c r="M298" s="752">
        <f t="shared" si="388"/>
        <v>0</v>
      </c>
      <c r="N298" s="736"/>
      <c r="O298" s="736"/>
      <c r="P298" s="752">
        <f t="shared" si="389"/>
        <v>0</v>
      </c>
      <c r="Q298" s="600"/>
      <c r="R298" s="600"/>
      <c r="S298" s="736">
        <f t="shared" si="390"/>
        <v>0</v>
      </c>
      <c r="T298" s="600"/>
      <c r="U298" s="600"/>
      <c r="V298" s="736">
        <f t="shared" si="391"/>
        <v>0</v>
      </c>
      <c r="W298" s="736">
        <f t="shared" si="379"/>
        <v>100</v>
      </c>
      <c r="X298" s="736">
        <f t="shared" si="380"/>
        <v>68</v>
      </c>
      <c r="Y298" s="736">
        <f t="shared" si="381"/>
        <v>168</v>
      </c>
      <c r="AA298" s="720" t="s">
        <v>363</v>
      </c>
      <c r="AB298" s="600">
        <v>72</v>
      </c>
      <c r="AC298" s="600">
        <v>41</v>
      </c>
      <c r="AD298" s="736">
        <f t="shared" si="392"/>
        <v>113</v>
      </c>
      <c r="AE298" s="600">
        <v>22</v>
      </c>
      <c r="AF298" s="600">
        <v>20</v>
      </c>
      <c r="AG298" s="736">
        <f t="shared" si="393"/>
        <v>42</v>
      </c>
      <c r="AH298" s="600">
        <v>2</v>
      </c>
      <c r="AI298" s="600"/>
      <c r="AJ298" s="736">
        <f t="shared" si="394"/>
        <v>2</v>
      </c>
      <c r="AK298" s="600"/>
      <c r="AL298" s="600"/>
      <c r="AM298" s="736">
        <f t="shared" si="395"/>
        <v>0</v>
      </c>
      <c r="AN298" s="752"/>
      <c r="AO298" s="752"/>
      <c r="AP298" s="736">
        <f t="shared" si="396"/>
        <v>0</v>
      </c>
      <c r="AQ298" s="600"/>
      <c r="AR298" s="600"/>
      <c r="AS298" s="736">
        <f t="shared" si="397"/>
        <v>0</v>
      </c>
      <c r="AT298" s="600"/>
      <c r="AU298" s="600"/>
      <c r="AV298" s="736">
        <f t="shared" si="398"/>
        <v>0</v>
      </c>
      <c r="AW298" s="736">
        <f t="shared" si="382"/>
        <v>96</v>
      </c>
      <c r="AX298" s="736">
        <f t="shared" si="383"/>
        <v>61</v>
      </c>
      <c r="AY298" s="736">
        <f t="shared" si="384"/>
        <v>157</v>
      </c>
    </row>
    <row r="299" spans="1:51" ht="15.75">
      <c r="A299" s="720" t="s">
        <v>364</v>
      </c>
      <c r="B299" s="600">
        <v>68</v>
      </c>
      <c r="C299" s="600">
        <v>52</v>
      </c>
      <c r="D299" s="752">
        <f t="shared" si="385"/>
        <v>120</v>
      </c>
      <c r="E299" s="600">
        <v>170</v>
      </c>
      <c r="F299" s="600">
        <v>61</v>
      </c>
      <c r="G299" s="752">
        <f t="shared" si="386"/>
        <v>231</v>
      </c>
      <c r="H299" s="600">
        <v>2</v>
      </c>
      <c r="I299" s="600">
        <v>1</v>
      </c>
      <c r="J299" s="752">
        <f t="shared" si="387"/>
        <v>3</v>
      </c>
      <c r="K299" s="600"/>
      <c r="L299" s="600">
        <v>0</v>
      </c>
      <c r="M299" s="752">
        <f t="shared" si="388"/>
        <v>0</v>
      </c>
      <c r="N299" s="736"/>
      <c r="O299" s="736"/>
      <c r="P299" s="752">
        <f t="shared" si="389"/>
        <v>0</v>
      </c>
      <c r="Q299" s="600"/>
      <c r="R299" s="600"/>
      <c r="S299" s="736">
        <f t="shared" si="390"/>
        <v>0</v>
      </c>
      <c r="T299" s="600"/>
      <c r="U299" s="600"/>
      <c r="V299" s="736">
        <f t="shared" si="391"/>
        <v>0</v>
      </c>
      <c r="W299" s="736">
        <f t="shared" si="379"/>
        <v>240</v>
      </c>
      <c r="X299" s="736">
        <f t="shared" si="380"/>
        <v>114</v>
      </c>
      <c r="Y299" s="736">
        <f t="shared" si="381"/>
        <v>354</v>
      </c>
      <c r="AA299" s="720" t="s">
        <v>364</v>
      </c>
      <c r="AB299" s="600">
        <v>81</v>
      </c>
      <c r="AC299" s="600">
        <v>86</v>
      </c>
      <c r="AD299" s="736">
        <f t="shared" si="392"/>
        <v>167</v>
      </c>
      <c r="AE299" s="600">
        <v>78</v>
      </c>
      <c r="AF299" s="600">
        <v>55</v>
      </c>
      <c r="AG299" s="736">
        <f t="shared" si="393"/>
        <v>133</v>
      </c>
      <c r="AH299" s="600">
        <v>4</v>
      </c>
      <c r="AI299" s="600"/>
      <c r="AJ299" s="736">
        <f t="shared" si="394"/>
        <v>4</v>
      </c>
      <c r="AK299" s="600"/>
      <c r="AL299" s="600"/>
      <c r="AM299" s="736">
        <f t="shared" si="395"/>
        <v>0</v>
      </c>
      <c r="AN299" s="752"/>
      <c r="AO299" s="752"/>
      <c r="AP299" s="736">
        <f t="shared" si="396"/>
        <v>0</v>
      </c>
      <c r="AQ299" s="600"/>
      <c r="AR299" s="600"/>
      <c r="AS299" s="736">
        <f t="shared" si="397"/>
        <v>0</v>
      </c>
      <c r="AT299" s="600"/>
      <c r="AU299" s="600"/>
      <c r="AV299" s="736">
        <f t="shared" si="398"/>
        <v>0</v>
      </c>
      <c r="AW299" s="736">
        <f t="shared" si="382"/>
        <v>163</v>
      </c>
      <c r="AX299" s="736">
        <f t="shared" si="383"/>
        <v>141</v>
      </c>
      <c r="AY299" s="736">
        <f t="shared" si="384"/>
        <v>304</v>
      </c>
    </row>
    <row r="300" spans="1:51" ht="15.75">
      <c r="A300" s="720" t="s">
        <v>365</v>
      </c>
      <c r="B300" s="600">
        <v>154</v>
      </c>
      <c r="C300" s="600">
        <v>121</v>
      </c>
      <c r="D300" s="752">
        <f t="shared" si="385"/>
        <v>275</v>
      </c>
      <c r="E300" s="600">
        <v>149</v>
      </c>
      <c r="F300" s="600">
        <v>123</v>
      </c>
      <c r="G300" s="752">
        <f t="shared" si="386"/>
        <v>272</v>
      </c>
      <c r="H300" s="600">
        <v>4</v>
      </c>
      <c r="I300" s="600">
        <v>6</v>
      </c>
      <c r="J300" s="752">
        <f t="shared" si="387"/>
        <v>10</v>
      </c>
      <c r="K300" s="600">
        <v>0</v>
      </c>
      <c r="L300" s="600">
        <v>0</v>
      </c>
      <c r="M300" s="752">
        <f t="shared" si="388"/>
        <v>0</v>
      </c>
      <c r="N300" s="736"/>
      <c r="O300" s="736"/>
      <c r="P300" s="752">
        <f t="shared" si="389"/>
        <v>0</v>
      </c>
      <c r="Q300" s="600"/>
      <c r="R300" s="600"/>
      <c r="S300" s="736">
        <f t="shared" si="390"/>
        <v>0</v>
      </c>
      <c r="T300" s="600"/>
      <c r="U300" s="600"/>
      <c r="V300" s="736">
        <f t="shared" si="391"/>
        <v>0</v>
      </c>
      <c r="W300" s="736">
        <f t="shared" si="379"/>
        <v>307</v>
      </c>
      <c r="X300" s="736">
        <f t="shared" si="380"/>
        <v>250</v>
      </c>
      <c r="Y300" s="736">
        <f t="shared" si="381"/>
        <v>557</v>
      </c>
      <c r="AA300" s="720" t="s">
        <v>365</v>
      </c>
      <c r="AB300" s="600">
        <v>251</v>
      </c>
      <c r="AC300" s="600">
        <v>222</v>
      </c>
      <c r="AD300" s="736">
        <f t="shared" si="392"/>
        <v>473</v>
      </c>
      <c r="AE300" s="600">
        <v>140</v>
      </c>
      <c r="AF300" s="600">
        <v>114</v>
      </c>
      <c r="AG300" s="736">
        <f t="shared" si="393"/>
        <v>254</v>
      </c>
      <c r="AH300" s="600">
        <v>6</v>
      </c>
      <c r="AI300" s="600"/>
      <c r="AJ300" s="736">
        <f t="shared" si="394"/>
        <v>6</v>
      </c>
      <c r="AK300" s="600">
        <v>2</v>
      </c>
      <c r="AL300" s="600">
        <v>0</v>
      </c>
      <c r="AM300" s="736">
        <f t="shared" si="395"/>
        <v>2</v>
      </c>
      <c r="AN300" s="752"/>
      <c r="AO300" s="752"/>
      <c r="AP300" s="736">
        <f t="shared" si="396"/>
        <v>0</v>
      </c>
      <c r="AQ300" s="600"/>
      <c r="AR300" s="600"/>
      <c r="AS300" s="736">
        <f t="shared" si="397"/>
        <v>0</v>
      </c>
      <c r="AT300" s="600"/>
      <c r="AU300" s="600"/>
      <c r="AV300" s="736">
        <f t="shared" si="398"/>
        <v>0</v>
      </c>
      <c r="AW300" s="736">
        <f t="shared" si="382"/>
        <v>399</v>
      </c>
      <c r="AX300" s="736">
        <f t="shared" si="383"/>
        <v>336</v>
      </c>
      <c r="AY300" s="736">
        <f t="shared" si="384"/>
        <v>735</v>
      </c>
    </row>
    <row r="301" spans="1:51" ht="15.75">
      <c r="A301" s="720" t="s">
        <v>366</v>
      </c>
      <c r="B301" s="600">
        <v>209</v>
      </c>
      <c r="C301" s="600">
        <v>157</v>
      </c>
      <c r="D301" s="752">
        <f t="shared" si="385"/>
        <v>366</v>
      </c>
      <c r="E301" s="600">
        <v>302</v>
      </c>
      <c r="F301" s="600">
        <v>162</v>
      </c>
      <c r="G301" s="752">
        <f t="shared" si="386"/>
        <v>464</v>
      </c>
      <c r="H301" s="600">
        <v>6</v>
      </c>
      <c r="I301" s="600">
        <v>8</v>
      </c>
      <c r="J301" s="752">
        <f t="shared" si="387"/>
        <v>14</v>
      </c>
      <c r="K301" s="600">
        <v>0</v>
      </c>
      <c r="L301" s="600">
        <v>0</v>
      </c>
      <c r="M301" s="752">
        <f t="shared" si="388"/>
        <v>0</v>
      </c>
      <c r="N301" s="736"/>
      <c r="O301" s="736"/>
      <c r="P301" s="752">
        <f t="shared" si="389"/>
        <v>0</v>
      </c>
      <c r="Q301" s="600"/>
      <c r="R301" s="600"/>
      <c r="S301" s="736">
        <f t="shared" si="390"/>
        <v>0</v>
      </c>
      <c r="T301" s="600"/>
      <c r="U301" s="600"/>
      <c r="V301" s="736">
        <f t="shared" si="391"/>
        <v>0</v>
      </c>
      <c r="W301" s="736">
        <f t="shared" si="379"/>
        <v>517</v>
      </c>
      <c r="X301" s="736">
        <f t="shared" si="380"/>
        <v>327</v>
      </c>
      <c r="Y301" s="736">
        <f t="shared" si="381"/>
        <v>844</v>
      </c>
      <c r="AA301" s="720" t="s">
        <v>366</v>
      </c>
      <c r="AB301" s="600">
        <v>299</v>
      </c>
      <c r="AC301" s="600">
        <v>242</v>
      </c>
      <c r="AD301" s="736">
        <f t="shared" si="392"/>
        <v>541</v>
      </c>
      <c r="AE301" s="600">
        <v>291</v>
      </c>
      <c r="AF301" s="600">
        <v>250</v>
      </c>
      <c r="AG301" s="736">
        <f t="shared" si="393"/>
        <v>541</v>
      </c>
      <c r="AH301" s="600">
        <v>11</v>
      </c>
      <c r="AI301" s="600">
        <v>2</v>
      </c>
      <c r="AJ301" s="736">
        <f t="shared" si="394"/>
        <v>13</v>
      </c>
      <c r="AK301" s="600">
        <v>2</v>
      </c>
      <c r="AL301" s="600">
        <v>0</v>
      </c>
      <c r="AM301" s="736">
        <f t="shared" si="395"/>
        <v>2</v>
      </c>
      <c r="AN301" s="752">
        <v>0</v>
      </c>
      <c r="AO301" s="752">
        <v>4</v>
      </c>
      <c r="AP301" s="736">
        <f t="shared" si="396"/>
        <v>4</v>
      </c>
      <c r="AQ301" s="600">
        <v>11</v>
      </c>
      <c r="AR301" s="600">
        <v>5</v>
      </c>
      <c r="AS301" s="736">
        <f t="shared" si="397"/>
        <v>16</v>
      </c>
      <c r="AT301" s="600"/>
      <c r="AU301" s="600"/>
      <c r="AV301" s="736">
        <f t="shared" si="398"/>
        <v>0</v>
      </c>
      <c r="AW301" s="736">
        <f t="shared" si="382"/>
        <v>614</v>
      </c>
      <c r="AX301" s="736">
        <f t="shared" si="383"/>
        <v>503</v>
      </c>
      <c r="AY301" s="736">
        <f t="shared" si="384"/>
        <v>1117</v>
      </c>
    </row>
    <row r="302" spans="1:51" ht="15.75">
      <c r="A302" s="720" t="s">
        <v>367</v>
      </c>
      <c r="B302" s="600">
        <v>265</v>
      </c>
      <c r="C302" s="600">
        <v>221</v>
      </c>
      <c r="D302" s="752">
        <f t="shared" si="385"/>
        <v>486</v>
      </c>
      <c r="E302" s="600">
        <v>499</v>
      </c>
      <c r="F302" s="600">
        <v>226</v>
      </c>
      <c r="G302" s="752">
        <f t="shared" si="386"/>
        <v>725</v>
      </c>
      <c r="H302" s="600">
        <v>10</v>
      </c>
      <c r="I302" s="600">
        <v>11</v>
      </c>
      <c r="J302" s="752">
        <f t="shared" si="387"/>
        <v>21</v>
      </c>
      <c r="K302" s="600">
        <v>0</v>
      </c>
      <c r="L302" s="600">
        <v>0</v>
      </c>
      <c r="M302" s="752">
        <f t="shared" si="388"/>
        <v>0</v>
      </c>
      <c r="N302" s="736"/>
      <c r="O302" s="736"/>
      <c r="P302" s="752">
        <f t="shared" si="389"/>
        <v>0</v>
      </c>
      <c r="Q302" s="600"/>
      <c r="R302" s="600"/>
      <c r="S302" s="736">
        <f t="shared" si="390"/>
        <v>0</v>
      </c>
      <c r="T302" s="600"/>
      <c r="U302" s="600"/>
      <c r="V302" s="736">
        <f t="shared" si="391"/>
        <v>0</v>
      </c>
      <c r="W302" s="736">
        <f t="shared" si="379"/>
        <v>774</v>
      </c>
      <c r="X302" s="736">
        <f t="shared" si="380"/>
        <v>458</v>
      </c>
      <c r="Y302" s="736">
        <f t="shared" si="381"/>
        <v>1232</v>
      </c>
      <c r="AA302" s="720" t="s">
        <v>367</v>
      </c>
      <c r="AB302" s="600">
        <v>355</v>
      </c>
      <c r="AC302" s="600">
        <v>268</v>
      </c>
      <c r="AD302" s="736">
        <f t="shared" si="392"/>
        <v>623</v>
      </c>
      <c r="AE302" s="600">
        <v>464</v>
      </c>
      <c r="AF302" s="600">
        <v>246</v>
      </c>
      <c r="AG302" s="736">
        <f t="shared" si="393"/>
        <v>710</v>
      </c>
      <c r="AH302" s="600">
        <v>9</v>
      </c>
      <c r="AI302" s="600">
        <v>4</v>
      </c>
      <c r="AJ302" s="736">
        <f t="shared" si="394"/>
        <v>13</v>
      </c>
      <c r="AK302" s="600">
        <v>3</v>
      </c>
      <c r="AL302" s="600">
        <v>0</v>
      </c>
      <c r="AM302" s="736">
        <f t="shared" si="395"/>
        <v>3</v>
      </c>
      <c r="AN302" s="752">
        <v>2</v>
      </c>
      <c r="AO302" s="752">
        <v>4</v>
      </c>
      <c r="AP302" s="736">
        <f t="shared" si="396"/>
        <v>6</v>
      </c>
      <c r="AQ302" s="600">
        <v>5</v>
      </c>
      <c r="AR302" s="600">
        <v>4</v>
      </c>
      <c r="AS302" s="736">
        <f t="shared" si="397"/>
        <v>9</v>
      </c>
      <c r="AT302" s="600"/>
      <c r="AU302" s="600"/>
      <c r="AV302" s="736">
        <f t="shared" si="398"/>
        <v>0</v>
      </c>
      <c r="AW302" s="736">
        <f t="shared" si="382"/>
        <v>838</v>
      </c>
      <c r="AX302" s="736">
        <f t="shared" si="383"/>
        <v>526</v>
      </c>
      <c r="AY302" s="736">
        <f t="shared" si="384"/>
        <v>1364</v>
      </c>
    </row>
    <row r="303" spans="1:51" ht="15.75">
      <c r="A303" s="720" t="s">
        <v>368</v>
      </c>
      <c r="B303" s="600">
        <v>328</v>
      </c>
      <c r="C303" s="600">
        <v>206</v>
      </c>
      <c r="D303" s="752">
        <f t="shared" si="385"/>
        <v>534</v>
      </c>
      <c r="E303" s="600">
        <v>402</v>
      </c>
      <c r="F303" s="600">
        <v>492</v>
      </c>
      <c r="G303" s="752">
        <f t="shared" si="386"/>
        <v>894</v>
      </c>
      <c r="H303" s="600">
        <v>13</v>
      </c>
      <c r="I303" s="600">
        <v>10</v>
      </c>
      <c r="J303" s="752">
        <f t="shared" si="387"/>
        <v>23</v>
      </c>
      <c r="K303" s="600">
        <v>0</v>
      </c>
      <c r="L303" s="600">
        <v>0</v>
      </c>
      <c r="M303" s="752">
        <f t="shared" si="388"/>
        <v>0</v>
      </c>
      <c r="N303" s="736"/>
      <c r="O303" s="736"/>
      <c r="P303" s="752">
        <f t="shared" si="389"/>
        <v>0</v>
      </c>
      <c r="Q303" s="600"/>
      <c r="R303" s="600"/>
      <c r="S303" s="736">
        <f t="shared" si="390"/>
        <v>0</v>
      </c>
      <c r="T303" s="600"/>
      <c r="U303" s="600"/>
      <c r="V303" s="736">
        <f t="shared" si="391"/>
        <v>0</v>
      </c>
      <c r="W303" s="736">
        <f t="shared" si="379"/>
        <v>743</v>
      </c>
      <c r="X303" s="736">
        <f t="shared" si="380"/>
        <v>708</v>
      </c>
      <c r="Y303" s="736">
        <f t="shared" si="381"/>
        <v>1451</v>
      </c>
      <c r="AA303" s="720" t="s">
        <v>368</v>
      </c>
      <c r="AB303" s="600">
        <v>804</v>
      </c>
      <c r="AC303" s="600">
        <v>425</v>
      </c>
      <c r="AD303" s="736">
        <f t="shared" si="392"/>
        <v>1229</v>
      </c>
      <c r="AE303" s="600">
        <v>990</v>
      </c>
      <c r="AF303" s="600">
        <v>341</v>
      </c>
      <c r="AG303" s="736">
        <f t="shared" si="393"/>
        <v>1331</v>
      </c>
      <c r="AH303" s="600">
        <v>18</v>
      </c>
      <c r="AI303" s="600">
        <v>14</v>
      </c>
      <c r="AJ303" s="736">
        <f t="shared" si="394"/>
        <v>32</v>
      </c>
      <c r="AK303" s="600">
        <v>2</v>
      </c>
      <c r="AL303" s="600">
        <v>0</v>
      </c>
      <c r="AM303" s="736">
        <f t="shared" si="395"/>
        <v>2</v>
      </c>
      <c r="AN303" s="752">
        <v>2</v>
      </c>
      <c r="AO303" s="752">
        <v>1</v>
      </c>
      <c r="AP303" s="736">
        <f t="shared" si="396"/>
        <v>3</v>
      </c>
      <c r="AQ303" s="600"/>
      <c r="AR303" s="600">
        <v>1</v>
      </c>
      <c r="AS303" s="736">
        <f t="shared" si="397"/>
        <v>1</v>
      </c>
      <c r="AT303" s="600"/>
      <c r="AU303" s="600"/>
      <c r="AV303" s="736">
        <f t="shared" si="398"/>
        <v>0</v>
      </c>
      <c r="AW303" s="736">
        <f t="shared" si="382"/>
        <v>1816</v>
      </c>
      <c r="AX303" s="736">
        <f t="shared" si="383"/>
        <v>782</v>
      </c>
      <c r="AY303" s="736">
        <f t="shared" si="384"/>
        <v>2598</v>
      </c>
    </row>
    <row r="304" spans="1:51" ht="15.75">
      <c r="A304" s="718" t="s">
        <v>472</v>
      </c>
      <c r="B304" s="600">
        <v>370</v>
      </c>
      <c r="C304" s="600">
        <v>235</v>
      </c>
      <c r="D304" s="752">
        <f t="shared" si="385"/>
        <v>605</v>
      </c>
      <c r="E304" s="600">
        <v>944</v>
      </c>
      <c r="F304" s="600">
        <v>530</v>
      </c>
      <c r="G304" s="752">
        <f t="shared" si="386"/>
        <v>1474</v>
      </c>
      <c r="H304" s="600">
        <v>24</v>
      </c>
      <c r="I304" s="600">
        <v>20</v>
      </c>
      <c r="J304" s="752">
        <f t="shared" si="387"/>
        <v>44</v>
      </c>
      <c r="K304" s="600">
        <v>3</v>
      </c>
      <c r="L304" s="600">
        <v>1</v>
      </c>
      <c r="M304" s="752">
        <f t="shared" si="388"/>
        <v>4</v>
      </c>
      <c r="N304" s="736"/>
      <c r="O304" s="736"/>
      <c r="P304" s="752">
        <f t="shared" si="389"/>
        <v>0</v>
      </c>
      <c r="Q304" s="600"/>
      <c r="R304" s="600"/>
      <c r="S304" s="736">
        <f t="shared" si="390"/>
        <v>0</v>
      </c>
      <c r="T304" s="600"/>
      <c r="U304" s="600"/>
      <c r="V304" s="736">
        <f t="shared" si="391"/>
        <v>0</v>
      </c>
      <c r="W304" s="736">
        <f t="shared" si="379"/>
        <v>1341</v>
      </c>
      <c r="X304" s="736">
        <f t="shared" si="380"/>
        <v>786</v>
      </c>
      <c r="Y304" s="736">
        <f t="shared" si="381"/>
        <v>2127</v>
      </c>
      <c r="AA304" s="718" t="s">
        <v>472</v>
      </c>
      <c r="AB304" s="600">
        <v>790</v>
      </c>
      <c r="AC304" s="600">
        <v>434</v>
      </c>
      <c r="AD304" s="736">
        <f t="shared" si="392"/>
        <v>1224</v>
      </c>
      <c r="AE304" s="600">
        <v>983</v>
      </c>
      <c r="AF304" s="600">
        <v>854</v>
      </c>
      <c r="AG304" s="736">
        <f t="shared" si="393"/>
        <v>1837</v>
      </c>
      <c r="AH304" s="600">
        <v>21</v>
      </c>
      <c r="AI304" s="600">
        <v>29</v>
      </c>
      <c r="AJ304" s="736">
        <f t="shared" si="394"/>
        <v>50</v>
      </c>
      <c r="AK304" s="600">
        <v>2</v>
      </c>
      <c r="AL304" s="600">
        <v>3</v>
      </c>
      <c r="AM304" s="736">
        <f t="shared" si="395"/>
        <v>5</v>
      </c>
      <c r="AN304" s="752">
        <v>4</v>
      </c>
      <c r="AO304" s="752"/>
      <c r="AP304" s="736">
        <f t="shared" si="396"/>
        <v>4</v>
      </c>
      <c r="AQ304" s="600"/>
      <c r="AR304" s="600">
        <v>12</v>
      </c>
      <c r="AS304" s="736">
        <f t="shared" si="397"/>
        <v>12</v>
      </c>
      <c r="AT304" s="600"/>
      <c r="AU304" s="600"/>
      <c r="AV304" s="736">
        <f t="shared" si="398"/>
        <v>0</v>
      </c>
      <c r="AW304" s="736">
        <f t="shared" si="382"/>
        <v>1800</v>
      </c>
      <c r="AX304" s="736">
        <f t="shared" si="383"/>
        <v>1332</v>
      </c>
      <c r="AY304" s="736">
        <f t="shared" si="384"/>
        <v>3132</v>
      </c>
    </row>
    <row r="305" spans="1:51" ht="15.75">
      <c r="A305" s="718" t="s">
        <v>614</v>
      </c>
      <c r="B305" s="736"/>
      <c r="C305" s="736"/>
      <c r="D305" s="752">
        <f t="shared" si="385"/>
        <v>0</v>
      </c>
      <c r="E305" s="736"/>
      <c r="F305" s="736"/>
      <c r="G305" s="752">
        <f t="shared" si="386"/>
        <v>0</v>
      </c>
      <c r="H305" s="736"/>
      <c r="I305" s="736"/>
      <c r="J305" s="752">
        <f t="shared" si="387"/>
        <v>0</v>
      </c>
      <c r="K305" s="736"/>
      <c r="L305" s="736"/>
      <c r="M305" s="752">
        <f t="shared" si="388"/>
        <v>0</v>
      </c>
      <c r="N305" s="736"/>
      <c r="O305" s="736"/>
      <c r="P305" s="752">
        <f t="shared" si="389"/>
        <v>0</v>
      </c>
      <c r="Q305" s="736"/>
      <c r="R305" s="736"/>
      <c r="S305" s="736">
        <f t="shared" si="390"/>
        <v>0</v>
      </c>
      <c r="T305" s="736"/>
      <c r="U305" s="736"/>
      <c r="V305" s="736">
        <f t="shared" si="391"/>
        <v>0</v>
      </c>
      <c r="W305" s="736">
        <f t="shared" si="379"/>
        <v>0</v>
      </c>
      <c r="X305" s="736">
        <f t="shared" si="380"/>
        <v>0</v>
      </c>
      <c r="Y305" s="736">
        <f t="shared" si="381"/>
        <v>0</v>
      </c>
      <c r="AA305" s="718" t="s">
        <v>614</v>
      </c>
      <c r="AB305" s="736">
        <v>15</v>
      </c>
      <c r="AC305" s="736">
        <v>10</v>
      </c>
      <c r="AD305" s="736">
        <f t="shared" si="392"/>
        <v>25</v>
      </c>
      <c r="AE305" s="736"/>
      <c r="AF305" s="736"/>
      <c r="AG305" s="736">
        <f t="shared" si="393"/>
        <v>0</v>
      </c>
      <c r="AH305" s="736"/>
      <c r="AI305" s="736"/>
      <c r="AJ305" s="736">
        <f t="shared" si="394"/>
        <v>0</v>
      </c>
      <c r="AK305" s="736"/>
      <c r="AL305" s="736"/>
      <c r="AM305" s="736">
        <f t="shared" si="395"/>
        <v>0</v>
      </c>
      <c r="AN305" s="736"/>
      <c r="AO305" s="736"/>
      <c r="AP305" s="736">
        <f t="shared" si="396"/>
        <v>0</v>
      </c>
      <c r="AQ305" s="736"/>
      <c r="AR305" s="736"/>
      <c r="AS305" s="736">
        <f t="shared" si="397"/>
        <v>0</v>
      </c>
      <c r="AT305" s="736"/>
      <c r="AU305" s="736"/>
      <c r="AV305" s="736">
        <f t="shared" si="398"/>
        <v>0</v>
      </c>
      <c r="AW305" s="736">
        <f t="shared" si="382"/>
        <v>15</v>
      </c>
      <c r="AX305" s="736">
        <f t="shared" si="383"/>
        <v>10</v>
      </c>
      <c r="AY305" s="736">
        <f t="shared" si="384"/>
        <v>25</v>
      </c>
    </row>
    <row r="306" spans="1:51" ht="15.75">
      <c r="A306" s="721" t="s">
        <v>6</v>
      </c>
      <c r="B306" s="722">
        <f t="shared" ref="B306:Y306" si="399">SUM(B295:B305)</f>
        <v>1460</v>
      </c>
      <c r="C306" s="722">
        <f t="shared" si="399"/>
        <v>1032</v>
      </c>
      <c r="D306" s="722">
        <f t="shared" si="399"/>
        <v>2492</v>
      </c>
      <c r="E306" s="722">
        <f t="shared" si="399"/>
        <v>2535</v>
      </c>
      <c r="F306" s="722">
        <f t="shared" si="399"/>
        <v>1650</v>
      </c>
      <c r="G306" s="722">
        <f t="shared" si="399"/>
        <v>4185</v>
      </c>
      <c r="H306" s="722">
        <f t="shared" si="399"/>
        <v>60</v>
      </c>
      <c r="I306" s="722">
        <f t="shared" si="399"/>
        <v>56</v>
      </c>
      <c r="J306" s="722">
        <f t="shared" si="399"/>
        <v>116</v>
      </c>
      <c r="K306" s="722">
        <f t="shared" si="399"/>
        <v>3</v>
      </c>
      <c r="L306" s="722">
        <f t="shared" si="399"/>
        <v>1</v>
      </c>
      <c r="M306" s="722">
        <f t="shared" si="399"/>
        <v>4</v>
      </c>
      <c r="N306" s="722">
        <f t="shared" si="399"/>
        <v>0</v>
      </c>
      <c r="O306" s="722">
        <f t="shared" si="399"/>
        <v>0</v>
      </c>
      <c r="P306" s="722">
        <f t="shared" si="399"/>
        <v>0</v>
      </c>
      <c r="Q306" s="722">
        <f t="shared" si="399"/>
        <v>0</v>
      </c>
      <c r="R306" s="722">
        <f t="shared" si="399"/>
        <v>0</v>
      </c>
      <c r="S306" s="722">
        <f t="shared" si="399"/>
        <v>0</v>
      </c>
      <c r="T306" s="722">
        <f t="shared" si="399"/>
        <v>0</v>
      </c>
      <c r="U306" s="722">
        <f t="shared" si="399"/>
        <v>0</v>
      </c>
      <c r="V306" s="722">
        <f t="shared" si="399"/>
        <v>0</v>
      </c>
      <c r="W306" s="722">
        <f t="shared" si="399"/>
        <v>4058</v>
      </c>
      <c r="X306" s="722">
        <f t="shared" si="399"/>
        <v>2739</v>
      </c>
      <c r="Y306" s="722">
        <f t="shared" si="399"/>
        <v>6797</v>
      </c>
      <c r="AA306" s="721" t="s">
        <v>6</v>
      </c>
      <c r="AB306" s="722">
        <f t="shared" ref="AB306:AY306" si="400">SUM(AB295:AB305)</f>
        <v>2716</v>
      </c>
      <c r="AC306" s="722">
        <f t="shared" si="400"/>
        <v>1765</v>
      </c>
      <c r="AD306" s="722">
        <f t="shared" si="400"/>
        <v>4481</v>
      </c>
      <c r="AE306" s="722">
        <f t="shared" si="400"/>
        <v>2978</v>
      </c>
      <c r="AF306" s="722">
        <f t="shared" si="400"/>
        <v>1893</v>
      </c>
      <c r="AG306" s="722">
        <f t="shared" si="400"/>
        <v>4871</v>
      </c>
      <c r="AH306" s="722">
        <f t="shared" si="400"/>
        <v>71</v>
      </c>
      <c r="AI306" s="722">
        <f t="shared" si="400"/>
        <v>49</v>
      </c>
      <c r="AJ306" s="722">
        <f t="shared" si="400"/>
        <v>120</v>
      </c>
      <c r="AK306" s="722">
        <f t="shared" si="400"/>
        <v>12</v>
      </c>
      <c r="AL306" s="722">
        <f t="shared" si="400"/>
        <v>3</v>
      </c>
      <c r="AM306" s="722">
        <f t="shared" si="400"/>
        <v>15</v>
      </c>
      <c r="AN306" s="722">
        <f t="shared" si="400"/>
        <v>8</v>
      </c>
      <c r="AO306" s="722">
        <f t="shared" si="400"/>
        <v>9</v>
      </c>
      <c r="AP306" s="722">
        <f t="shared" si="400"/>
        <v>17</v>
      </c>
      <c r="AQ306" s="722">
        <f t="shared" si="400"/>
        <v>16</v>
      </c>
      <c r="AR306" s="722">
        <f t="shared" si="400"/>
        <v>22</v>
      </c>
      <c r="AS306" s="722">
        <f t="shared" si="400"/>
        <v>38</v>
      </c>
      <c r="AT306" s="722">
        <f t="shared" si="400"/>
        <v>0</v>
      </c>
      <c r="AU306" s="722">
        <f t="shared" si="400"/>
        <v>0</v>
      </c>
      <c r="AV306" s="722">
        <f t="shared" si="400"/>
        <v>0</v>
      </c>
      <c r="AW306" s="722">
        <f t="shared" si="400"/>
        <v>5801</v>
      </c>
      <c r="AX306" s="722">
        <f t="shared" si="400"/>
        <v>3741</v>
      </c>
      <c r="AY306" s="722">
        <f t="shared" si="400"/>
        <v>9542</v>
      </c>
    </row>
    <row r="308" spans="1:51" ht="15.75">
      <c r="A308" s="776"/>
      <c r="B308" s="776"/>
      <c r="C308" s="776"/>
      <c r="D308" s="776"/>
      <c r="E308" s="776"/>
      <c r="F308" s="776"/>
      <c r="G308" s="776"/>
      <c r="H308" s="776"/>
      <c r="I308" s="776"/>
      <c r="J308" s="776"/>
      <c r="K308" s="776"/>
      <c r="L308" s="776"/>
      <c r="M308" s="776"/>
      <c r="N308" s="776"/>
      <c r="O308" s="776"/>
      <c r="P308" s="776"/>
      <c r="Q308" s="776"/>
      <c r="R308" s="776"/>
      <c r="S308" s="776"/>
      <c r="T308" s="776"/>
      <c r="U308" s="776"/>
      <c r="V308" s="776"/>
      <c r="W308" s="776"/>
      <c r="X308" s="776" t="s">
        <v>160</v>
      </c>
      <c r="Y308" s="776"/>
      <c r="AA308" s="776"/>
      <c r="AB308" s="776"/>
      <c r="AC308" s="776"/>
      <c r="AD308" s="776"/>
      <c r="AE308" s="776"/>
      <c r="AF308" s="776"/>
      <c r="AG308" s="776"/>
      <c r="AH308" s="776"/>
      <c r="AI308" s="776"/>
      <c r="AJ308" s="776"/>
      <c r="AK308" s="776"/>
      <c r="AL308" s="776"/>
      <c r="AM308" s="776"/>
      <c r="AN308" s="776"/>
      <c r="AO308" s="776"/>
      <c r="AP308" s="776"/>
      <c r="AQ308" s="776"/>
      <c r="AR308" s="776"/>
      <c r="AS308" s="776"/>
      <c r="AT308" s="776"/>
      <c r="AU308" s="776"/>
      <c r="AV308" s="776"/>
      <c r="AW308" s="776"/>
      <c r="AX308" s="776" t="s">
        <v>160</v>
      </c>
      <c r="AY308" s="776"/>
    </row>
    <row r="309" spans="1:51" ht="15" customHeight="1">
      <c r="A309" s="1564" t="s">
        <v>361</v>
      </c>
      <c r="B309" s="1568" t="s">
        <v>3</v>
      </c>
      <c r="C309" s="1568"/>
      <c r="D309" s="1568"/>
      <c r="E309" s="1568" t="s">
        <v>4</v>
      </c>
      <c r="F309" s="1568"/>
      <c r="G309" s="1568"/>
      <c r="H309" s="1568" t="s">
        <v>5</v>
      </c>
      <c r="I309" s="1568"/>
      <c r="J309" s="1568"/>
      <c r="K309" s="1568" t="s">
        <v>379</v>
      </c>
      <c r="L309" s="1568"/>
      <c r="M309" s="1568"/>
      <c r="N309" s="1568" t="s">
        <v>870</v>
      </c>
      <c r="O309" s="1568"/>
      <c r="P309" s="1568"/>
      <c r="Q309" s="1568" t="s">
        <v>871</v>
      </c>
      <c r="R309" s="1568"/>
      <c r="S309" s="1568"/>
      <c r="T309" s="1568" t="s">
        <v>351</v>
      </c>
      <c r="U309" s="1568"/>
      <c r="V309" s="1568"/>
      <c r="W309" s="1564" t="s">
        <v>6</v>
      </c>
      <c r="X309" s="1564"/>
      <c r="Y309" s="1564"/>
      <c r="AA309" s="1564" t="s">
        <v>361</v>
      </c>
      <c r="AB309" s="1568" t="s">
        <v>3</v>
      </c>
      <c r="AC309" s="1568"/>
      <c r="AD309" s="1568"/>
      <c r="AE309" s="1568" t="s">
        <v>4</v>
      </c>
      <c r="AF309" s="1568"/>
      <c r="AG309" s="1568"/>
      <c r="AH309" s="1568" t="s">
        <v>5</v>
      </c>
      <c r="AI309" s="1568"/>
      <c r="AJ309" s="1568"/>
      <c r="AK309" s="1568" t="s">
        <v>379</v>
      </c>
      <c r="AL309" s="1568"/>
      <c r="AM309" s="1568"/>
      <c r="AN309" s="1568" t="s">
        <v>870</v>
      </c>
      <c r="AO309" s="1568"/>
      <c r="AP309" s="1568"/>
      <c r="AQ309" s="1568" t="s">
        <v>871</v>
      </c>
      <c r="AR309" s="1568"/>
      <c r="AS309" s="1568"/>
      <c r="AT309" s="1568" t="s">
        <v>351</v>
      </c>
      <c r="AU309" s="1568"/>
      <c r="AV309" s="1568"/>
      <c r="AW309" s="1564" t="s">
        <v>6</v>
      </c>
      <c r="AX309" s="1564"/>
      <c r="AY309" s="1564"/>
    </row>
    <row r="310" spans="1:51">
      <c r="A310" s="1564"/>
      <c r="B310" s="243" t="s">
        <v>240</v>
      </c>
      <c r="C310" s="243" t="s">
        <v>241</v>
      </c>
      <c r="D310" s="243" t="s">
        <v>234</v>
      </c>
      <c r="E310" s="243" t="s">
        <v>240</v>
      </c>
      <c r="F310" s="243" t="s">
        <v>241</v>
      </c>
      <c r="G310" s="243" t="s">
        <v>234</v>
      </c>
      <c r="H310" s="243" t="s">
        <v>240</v>
      </c>
      <c r="I310" s="243" t="s">
        <v>241</v>
      </c>
      <c r="J310" s="243" t="s">
        <v>234</v>
      </c>
      <c r="K310" s="243" t="s">
        <v>240</v>
      </c>
      <c r="L310" s="243" t="s">
        <v>241</v>
      </c>
      <c r="M310" s="243" t="s">
        <v>234</v>
      </c>
      <c r="N310" s="243" t="s">
        <v>240</v>
      </c>
      <c r="O310" s="243" t="s">
        <v>241</v>
      </c>
      <c r="P310" s="243" t="s">
        <v>234</v>
      </c>
      <c r="Q310" s="243" t="s">
        <v>240</v>
      </c>
      <c r="R310" s="243" t="s">
        <v>241</v>
      </c>
      <c r="S310" s="243" t="s">
        <v>234</v>
      </c>
      <c r="T310" s="243" t="s">
        <v>240</v>
      </c>
      <c r="U310" s="243" t="s">
        <v>241</v>
      </c>
      <c r="V310" s="243" t="s">
        <v>234</v>
      </c>
      <c r="W310" s="243" t="s">
        <v>240</v>
      </c>
      <c r="X310" s="243" t="s">
        <v>241</v>
      </c>
      <c r="Y310" s="243" t="s">
        <v>234</v>
      </c>
      <c r="AA310" s="1564"/>
      <c r="AB310" s="243" t="s">
        <v>240</v>
      </c>
      <c r="AC310" s="243" t="s">
        <v>241</v>
      </c>
      <c r="AD310" s="243" t="s">
        <v>234</v>
      </c>
      <c r="AE310" s="243" t="s">
        <v>240</v>
      </c>
      <c r="AF310" s="243" t="s">
        <v>241</v>
      </c>
      <c r="AG310" s="243" t="s">
        <v>234</v>
      </c>
      <c r="AH310" s="243" t="s">
        <v>240</v>
      </c>
      <c r="AI310" s="243" t="s">
        <v>241</v>
      </c>
      <c r="AJ310" s="243" t="s">
        <v>234</v>
      </c>
      <c r="AK310" s="243" t="s">
        <v>240</v>
      </c>
      <c r="AL310" s="243" t="s">
        <v>241</v>
      </c>
      <c r="AM310" s="243" t="s">
        <v>234</v>
      </c>
      <c r="AN310" s="243" t="s">
        <v>240</v>
      </c>
      <c r="AO310" s="243" t="s">
        <v>241</v>
      </c>
      <c r="AP310" s="243" t="s">
        <v>234</v>
      </c>
      <c r="AQ310" s="243" t="s">
        <v>240</v>
      </c>
      <c r="AR310" s="243" t="s">
        <v>241</v>
      </c>
      <c r="AS310" s="243" t="s">
        <v>234</v>
      </c>
      <c r="AT310" s="243" t="s">
        <v>240</v>
      </c>
      <c r="AU310" s="243" t="s">
        <v>241</v>
      </c>
      <c r="AV310" s="243" t="s">
        <v>234</v>
      </c>
      <c r="AW310" s="243" t="s">
        <v>240</v>
      </c>
      <c r="AX310" s="243" t="s">
        <v>241</v>
      </c>
      <c r="AY310" s="243" t="s">
        <v>234</v>
      </c>
    </row>
    <row r="311" spans="1:51">
      <c r="A311" s="735">
        <v>1</v>
      </c>
      <c r="B311" s="243">
        <v>2</v>
      </c>
      <c r="C311" s="243">
        <v>3</v>
      </c>
      <c r="D311" s="243">
        <v>4</v>
      </c>
      <c r="E311" s="243">
        <v>5</v>
      </c>
      <c r="F311" s="243">
        <v>6</v>
      </c>
      <c r="G311" s="243">
        <v>7</v>
      </c>
      <c r="H311" s="243">
        <v>8</v>
      </c>
      <c r="I311" s="243">
        <v>9</v>
      </c>
      <c r="J311" s="243">
        <v>10</v>
      </c>
      <c r="K311" s="243">
        <v>11</v>
      </c>
      <c r="L311" s="243">
        <v>12</v>
      </c>
      <c r="M311" s="243">
        <v>13</v>
      </c>
      <c r="N311" s="243">
        <v>14</v>
      </c>
      <c r="O311" s="243">
        <v>15</v>
      </c>
      <c r="P311" s="243">
        <v>16</v>
      </c>
      <c r="Q311" s="243">
        <v>17</v>
      </c>
      <c r="R311" s="243">
        <v>18</v>
      </c>
      <c r="S311" s="243">
        <v>19</v>
      </c>
      <c r="T311" s="243">
        <v>20</v>
      </c>
      <c r="U311" s="243">
        <v>21</v>
      </c>
      <c r="V311" s="243">
        <v>22</v>
      </c>
      <c r="W311" s="243">
        <v>23</v>
      </c>
      <c r="X311" s="243">
        <v>24</v>
      </c>
      <c r="Y311" s="243">
        <v>25</v>
      </c>
      <c r="AA311" s="735">
        <v>1</v>
      </c>
      <c r="AB311" s="243">
        <v>2</v>
      </c>
      <c r="AC311" s="243">
        <v>3</v>
      </c>
      <c r="AD311" s="243">
        <v>4</v>
      </c>
      <c r="AE311" s="243">
        <v>5</v>
      </c>
      <c r="AF311" s="243">
        <v>6</v>
      </c>
      <c r="AG311" s="243">
        <v>7</v>
      </c>
      <c r="AH311" s="243">
        <v>8</v>
      </c>
      <c r="AI311" s="243">
        <v>9</v>
      </c>
      <c r="AJ311" s="243">
        <v>10</v>
      </c>
      <c r="AK311" s="243">
        <v>11</v>
      </c>
      <c r="AL311" s="243">
        <v>12</v>
      </c>
      <c r="AM311" s="243">
        <v>13</v>
      </c>
      <c r="AN311" s="243">
        <v>14</v>
      </c>
      <c r="AO311" s="243">
        <v>15</v>
      </c>
      <c r="AP311" s="243">
        <v>16</v>
      </c>
      <c r="AQ311" s="243">
        <v>17</v>
      </c>
      <c r="AR311" s="243">
        <v>18</v>
      </c>
      <c r="AS311" s="243">
        <v>19</v>
      </c>
      <c r="AT311" s="243">
        <v>20</v>
      </c>
      <c r="AU311" s="243">
        <v>21</v>
      </c>
      <c r="AV311" s="243">
        <v>22</v>
      </c>
      <c r="AW311" s="243">
        <v>23</v>
      </c>
      <c r="AX311" s="243">
        <v>24</v>
      </c>
      <c r="AY311" s="243">
        <v>25</v>
      </c>
    </row>
    <row r="312" spans="1:51" ht="15.75">
      <c r="A312" s="718" t="s">
        <v>470</v>
      </c>
      <c r="B312" s="600">
        <v>1</v>
      </c>
      <c r="C312" s="600">
        <v>0</v>
      </c>
      <c r="D312" s="752">
        <f>SUM(B312:C312)</f>
        <v>1</v>
      </c>
      <c r="E312" s="600">
        <v>2</v>
      </c>
      <c r="F312" s="600">
        <v>2</v>
      </c>
      <c r="G312" s="752">
        <f>SUM(E312:F312)</f>
        <v>4</v>
      </c>
      <c r="H312" s="600">
        <v>0</v>
      </c>
      <c r="I312" s="600">
        <v>0</v>
      </c>
      <c r="J312" s="752">
        <f>SUM(H312:I312)</f>
        <v>0</v>
      </c>
      <c r="K312" s="600">
        <v>0</v>
      </c>
      <c r="L312" s="600">
        <v>0</v>
      </c>
      <c r="M312" s="752">
        <f>SUM(K312:L312)</f>
        <v>0</v>
      </c>
      <c r="N312" s="736"/>
      <c r="O312" s="736"/>
      <c r="P312" s="752">
        <f>SUM(N312:O312)</f>
        <v>0</v>
      </c>
      <c r="Q312" s="600"/>
      <c r="R312" s="600"/>
      <c r="S312" s="736">
        <f>Q312+R312</f>
        <v>0</v>
      </c>
      <c r="T312" s="600"/>
      <c r="U312" s="600"/>
      <c r="V312" s="736">
        <f t="shared" ref="V312:V322" si="401">T312+U312</f>
        <v>0</v>
      </c>
      <c r="W312" s="736">
        <f t="shared" ref="W312:W322" si="402">B312+E312+N312+K312+H312+Q312+T312</f>
        <v>3</v>
      </c>
      <c r="X312" s="736">
        <f t="shared" ref="X312:X322" si="403">C312+F312+O312+L312+I312+R312+U312</f>
        <v>2</v>
      </c>
      <c r="Y312" s="736">
        <f t="shared" ref="Y312:Y322" si="404">D312+G312+P312+M312+J312+S312+V312</f>
        <v>5</v>
      </c>
      <c r="AA312" s="718" t="s">
        <v>470</v>
      </c>
      <c r="AB312" s="600">
        <v>1</v>
      </c>
      <c r="AC312" s="600">
        <v>0</v>
      </c>
      <c r="AD312" s="752">
        <f>SUM(AB312:AC312)</f>
        <v>1</v>
      </c>
      <c r="AE312" s="600">
        <v>1</v>
      </c>
      <c r="AF312" s="600">
        <v>0</v>
      </c>
      <c r="AG312" s="752">
        <f>SUM(AE312:AF312)</f>
        <v>1</v>
      </c>
      <c r="AH312" s="600">
        <v>0</v>
      </c>
      <c r="AI312" s="600">
        <v>0</v>
      </c>
      <c r="AJ312" s="752">
        <f>SUM(AH312:AI312)</f>
        <v>0</v>
      </c>
      <c r="AK312" s="600">
        <v>0</v>
      </c>
      <c r="AL312" s="600">
        <v>0</v>
      </c>
      <c r="AM312" s="752">
        <f>SUM(AK312:AL312)</f>
        <v>0</v>
      </c>
      <c r="AN312" s="752"/>
      <c r="AO312" s="752"/>
      <c r="AP312" s="752">
        <f>SUM(AN312:AO312)</f>
        <v>0</v>
      </c>
      <c r="AQ312" s="600"/>
      <c r="AR312" s="600"/>
      <c r="AS312" s="736">
        <f>AQ312+AR312</f>
        <v>0</v>
      </c>
      <c r="AT312" s="600"/>
      <c r="AU312" s="600"/>
      <c r="AV312" s="736">
        <f>AT312+AU312</f>
        <v>0</v>
      </c>
      <c r="AW312" s="736">
        <f t="shared" ref="AW312:AW322" si="405">AB312+AE312+AH312+AK312+AT312+AN312+AQ312</f>
        <v>2</v>
      </c>
      <c r="AX312" s="736">
        <f t="shared" ref="AX312:AX322" si="406">AC312+AF312+AI312+AL312+AU312+AO312+AR312</f>
        <v>0</v>
      </c>
      <c r="AY312" s="736">
        <f t="shared" ref="AY312:AY322" si="407">AD312+AG312+AJ312+AM312+AV312+AP312+AS312</f>
        <v>2</v>
      </c>
    </row>
    <row r="313" spans="1:51" ht="15.75">
      <c r="A313" s="719" t="s">
        <v>471</v>
      </c>
      <c r="B313" s="600">
        <v>2</v>
      </c>
      <c r="C313" s="600">
        <v>1</v>
      </c>
      <c r="D313" s="752">
        <f t="shared" ref="D313:D322" si="408">SUM(B313:C313)</f>
        <v>3</v>
      </c>
      <c r="E313" s="600">
        <v>0</v>
      </c>
      <c r="F313" s="600">
        <v>0</v>
      </c>
      <c r="G313" s="752">
        <f t="shared" ref="G313:G322" si="409">SUM(E313:F313)</f>
        <v>0</v>
      </c>
      <c r="H313" s="600">
        <v>0</v>
      </c>
      <c r="I313" s="600">
        <v>0</v>
      </c>
      <c r="J313" s="752">
        <f t="shared" ref="J313:J322" si="410">SUM(H313:I313)</f>
        <v>0</v>
      </c>
      <c r="K313" s="600">
        <v>0</v>
      </c>
      <c r="L313" s="600">
        <v>0</v>
      </c>
      <c r="M313" s="752">
        <f t="shared" ref="M313:M322" si="411">SUM(K313:L313)</f>
        <v>0</v>
      </c>
      <c r="N313" s="736"/>
      <c r="O313" s="736"/>
      <c r="P313" s="752">
        <f t="shared" ref="P313:P322" si="412">SUM(N313:O313)</f>
        <v>0</v>
      </c>
      <c r="Q313" s="600"/>
      <c r="R313" s="600"/>
      <c r="S313" s="736">
        <f t="shared" ref="S313:S322" si="413">Q313+R313</f>
        <v>0</v>
      </c>
      <c r="T313" s="600"/>
      <c r="U313" s="600"/>
      <c r="V313" s="736">
        <f t="shared" si="401"/>
        <v>0</v>
      </c>
      <c r="W313" s="736">
        <f t="shared" si="402"/>
        <v>2</v>
      </c>
      <c r="X313" s="736">
        <f t="shared" si="403"/>
        <v>1</v>
      </c>
      <c r="Y313" s="736">
        <f t="shared" si="404"/>
        <v>3</v>
      </c>
      <c r="AA313" s="719" t="s">
        <v>471</v>
      </c>
      <c r="AB313" s="600">
        <v>2</v>
      </c>
      <c r="AC313" s="600">
        <v>1</v>
      </c>
      <c r="AD313" s="752">
        <f t="shared" ref="AD313:AD322" si="414">SUM(AB313:AC313)</f>
        <v>3</v>
      </c>
      <c r="AE313" s="600">
        <v>0</v>
      </c>
      <c r="AF313" s="600">
        <v>0</v>
      </c>
      <c r="AG313" s="752">
        <f t="shared" ref="AG313:AG322" si="415">SUM(AE313:AF313)</f>
        <v>0</v>
      </c>
      <c r="AH313" s="600">
        <v>0</v>
      </c>
      <c r="AI313" s="600">
        <v>0</v>
      </c>
      <c r="AJ313" s="752">
        <f t="shared" ref="AJ313:AJ322" si="416">SUM(AH313:AI313)</f>
        <v>0</v>
      </c>
      <c r="AK313" s="600">
        <v>0</v>
      </c>
      <c r="AL313" s="600">
        <v>0</v>
      </c>
      <c r="AM313" s="752">
        <f t="shared" ref="AM313:AM322" si="417">SUM(AK313:AL313)</f>
        <v>0</v>
      </c>
      <c r="AN313" s="752"/>
      <c r="AO313" s="752"/>
      <c r="AP313" s="752">
        <f t="shared" ref="AP313:AP322" si="418">SUM(AN313:AO313)</f>
        <v>0</v>
      </c>
      <c r="AQ313" s="600"/>
      <c r="AR313" s="600"/>
      <c r="AS313" s="736">
        <f t="shared" ref="AS313:AS322" si="419">AQ313+AR313</f>
        <v>0</v>
      </c>
      <c r="AT313" s="600"/>
      <c r="AU313" s="600"/>
      <c r="AV313" s="736">
        <f t="shared" ref="AV313:AV322" si="420">AT313+AU313</f>
        <v>0</v>
      </c>
      <c r="AW313" s="736">
        <f t="shared" si="405"/>
        <v>2</v>
      </c>
      <c r="AX313" s="736">
        <f t="shared" si="406"/>
        <v>1</v>
      </c>
      <c r="AY313" s="736">
        <f t="shared" si="407"/>
        <v>3</v>
      </c>
    </row>
    <row r="314" spans="1:51" ht="15.75">
      <c r="A314" s="720" t="s">
        <v>362</v>
      </c>
      <c r="B314" s="600">
        <v>6</v>
      </c>
      <c r="C314" s="600">
        <v>4</v>
      </c>
      <c r="D314" s="752">
        <f t="shared" si="408"/>
        <v>10</v>
      </c>
      <c r="E314" s="600">
        <v>4</v>
      </c>
      <c r="F314" s="600">
        <v>4</v>
      </c>
      <c r="G314" s="752">
        <f t="shared" si="409"/>
        <v>8</v>
      </c>
      <c r="H314" s="600">
        <v>0</v>
      </c>
      <c r="I314" s="600">
        <v>0</v>
      </c>
      <c r="J314" s="752">
        <f t="shared" si="410"/>
        <v>0</v>
      </c>
      <c r="K314" s="600">
        <v>0</v>
      </c>
      <c r="L314" s="600">
        <v>0</v>
      </c>
      <c r="M314" s="752">
        <f t="shared" si="411"/>
        <v>0</v>
      </c>
      <c r="N314" s="736"/>
      <c r="O314" s="736"/>
      <c r="P314" s="752">
        <f t="shared" si="412"/>
        <v>0</v>
      </c>
      <c r="Q314" s="600"/>
      <c r="R314" s="600"/>
      <c r="S314" s="736">
        <f t="shared" si="413"/>
        <v>0</v>
      </c>
      <c r="T314" s="600"/>
      <c r="U314" s="600"/>
      <c r="V314" s="736">
        <f t="shared" si="401"/>
        <v>0</v>
      </c>
      <c r="W314" s="736">
        <f t="shared" si="402"/>
        <v>10</v>
      </c>
      <c r="X314" s="736">
        <f t="shared" si="403"/>
        <v>8</v>
      </c>
      <c r="Y314" s="736">
        <f t="shared" si="404"/>
        <v>18</v>
      </c>
      <c r="AA314" s="720" t="s">
        <v>362</v>
      </c>
      <c r="AB314" s="600">
        <v>7</v>
      </c>
      <c r="AC314" s="600">
        <v>3</v>
      </c>
      <c r="AD314" s="752">
        <f t="shared" si="414"/>
        <v>10</v>
      </c>
      <c r="AE314" s="600">
        <v>4</v>
      </c>
      <c r="AF314" s="600">
        <v>1</v>
      </c>
      <c r="AG314" s="752">
        <f t="shared" si="415"/>
        <v>5</v>
      </c>
      <c r="AH314" s="600">
        <v>1</v>
      </c>
      <c r="AI314" s="600">
        <v>0</v>
      </c>
      <c r="AJ314" s="752">
        <f t="shared" si="416"/>
        <v>1</v>
      </c>
      <c r="AK314" s="600">
        <v>0</v>
      </c>
      <c r="AL314" s="600">
        <v>0</v>
      </c>
      <c r="AM314" s="752">
        <f t="shared" si="417"/>
        <v>0</v>
      </c>
      <c r="AN314" s="752"/>
      <c r="AO314" s="752"/>
      <c r="AP314" s="752">
        <f t="shared" si="418"/>
        <v>0</v>
      </c>
      <c r="AQ314" s="600"/>
      <c r="AR314" s="600"/>
      <c r="AS314" s="736">
        <f t="shared" si="419"/>
        <v>0</v>
      </c>
      <c r="AT314" s="600"/>
      <c r="AU314" s="600"/>
      <c r="AV314" s="736">
        <f t="shared" si="420"/>
        <v>0</v>
      </c>
      <c r="AW314" s="736">
        <f t="shared" si="405"/>
        <v>12</v>
      </c>
      <c r="AX314" s="736">
        <f t="shared" si="406"/>
        <v>4</v>
      </c>
      <c r="AY314" s="736">
        <f t="shared" si="407"/>
        <v>16</v>
      </c>
    </row>
    <row r="315" spans="1:51" ht="15.75">
      <c r="A315" s="720" t="s">
        <v>363</v>
      </c>
      <c r="B315" s="600">
        <v>17</v>
      </c>
      <c r="C315" s="600">
        <v>7</v>
      </c>
      <c r="D315" s="752">
        <f t="shared" si="408"/>
        <v>24</v>
      </c>
      <c r="E315" s="600">
        <v>8</v>
      </c>
      <c r="F315" s="600">
        <v>6</v>
      </c>
      <c r="G315" s="752">
        <f t="shared" si="409"/>
        <v>14</v>
      </c>
      <c r="H315" s="600">
        <v>0</v>
      </c>
      <c r="I315" s="600">
        <v>0</v>
      </c>
      <c r="J315" s="752">
        <f t="shared" si="410"/>
        <v>0</v>
      </c>
      <c r="K315" s="600">
        <v>0</v>
      </c>
      <c r="L315" s="600">
        <v>0</v>
      </c>
      <c r="M315" s="752">
        <f t="shared" si="411"/>
        <v>0</v>
      </c>
      <c r="N315" s="736"/>
      <c r="O315" s="736"/>
      <c r="P315" s="752">
        <f t="shared" si="412"/>
        <v>0</v>
      </c>
      <c r="Q315" s="600"/>
      <c r="R315" s="600"/>
      <c r="S315" s="736">
        <f t="shared" si="413"/>
        <v>0</v>
      </c>
      <c r="T315" s="600"/>
      <c r="U315" s="600"/>
      <c r="V315" s="736">
        <f t="shared" si="401"/>
        <v>0</v>
      </c>
      <c r="W315" s="736">
        <f t="shared" si="402"/>
        <v>25</v>
      </c>
      <c r="X315" s="736">
        <f t="shared" si="403"/>
        <v>13</v>
      </c>
      <c r="Y315" s="736">
        <f t="shared" si="404"/>
        <v>38</v>
      </c>
      <c r="AA315" s="720" t="s">
        <v>363</v>
      </c>
      <c r="AB315" s="600">
        <v>13</v>
      </c>
      <c r="AC315" s="600">
        <v>10</v>
      </c>
      <c r="AD315" s="752">
        <f t="shared" si="414"/>
        <v>23</v>
      </c>
      <c r="AE315" s="600">
        <v>11</v>
      </c>
      <c r="AF315" s="600">
        <v>9</v>
      </c>
      <c r="AG315" s="752">
        <f t="shared" si="415"/>
        <v>20</v>
      </c>
      <c r="AH315" s="600">
        <v>1</v>
      </c>
      <c r="AI315" s="600">
        <v>1</v>
      </c>
      <c r="AJ315" s="752">
        <f t="shared" si="416"/>
        <v>2</v>
      </c>
      <c r="AK315" s="600">
        <v>0</v>
      </c>
      <c r="AL315" s="600">
        <v>0</v>
      </c>
      <c r="AM315" s="752">
        <f t="shared" si="417"/>
        <v>0</v>
      </c>
      <c r="AN315" s="752"/>
      <c r="AO315" s="752"/>
      <c r="AP315" s="752">
        <f t="shared" si="418"/>
        <v>0</v>
      </c>
      <c r="AQ315" s="600"/>
      <c r="AR315" s="600"/>
      <c r="AS315" s="736">
        <f t="shared" si="419"/>
        <v>0</v>
      </c>
      <c r="AT315" s="600"/>
      <c r="AU315" s="600"/>
      <c r="AV315" s="736">
        <f t="shared" si="420"/>
        <v>0</v>
      </c>
      <c r="AW315" s="736">
        <f t="shared" si="405"/>
        <v>25</v>
      </c>
      <c r="AX315" s="736">
        <f t="shared" si="406"/>
        <v>20</v>
      </c>
      <c r="AY315" s="736">
        <f t="shared" si="407"/>
        <v>45</v>
      </c>
    </row>
    <row r="316" spans="1:51" ht="15.75">
      <c r="A316" s="720" t="s">
        <v>364</v>
      </c>
      <c r="B316" s="600">
        <v>27</v>
      </c>
      <c r="C316" s="600">
        <v>18</v>
      </c>
      <c r="D316" s="752">
        <f t="shared" si="408"/>
        <v>45</v>
      </c>
      <c r="E316" s="600">
        <v>25</v>
      </c>
      <c r="F316" s="600">
        <v>16</v>
      </c>
      <c r="G316" s="752">
        <f t="shared" si="409"/>
        <v>41</v>
      </c>
      <c r="H316" s="600">
        <v>2</v>
      </c>
      <c r="I316" s="600">
        <v>2</v>
      </c>
      <c r="J316" s="752">
        <f t="shared" si="410"/>
        <v>4</v>
      </c>
      <c r="K316" s="600">
        <v>0</v>
      </c>
      <c r="L316" s="600">
        <v>0</v>
      </c>
      <c r="M316" s="752">
        <f t="shared" si="411"/>
        <v>0</v>
      </c>
      <c r="N316" s="736"/>
      <c r="O316" s="736"/>
      <c r="P316" s="752">
        <f t="shared" si="412"/>
        <v>0</v>
      </c>
      <c r="Q316" s="600"/>
      <c r="R316" s="600"/>
      <c r="S316" s="736">
        <f t="shared" si="413"/>
        <v>0</v>
      </c>
      <c r="T316" s="600"/>
      <c r="U316" s="600"/>
      <c r="V316" s="736">
        <f t="shared" si="401"/>
        <v>0</v>
      </c>
      <c r="W316" s="736">
        <f t="shared" si="402"/>
        <v>54</v>
      </c>
      <c r="X316" s="736">
        <f t="shared" si="403"/>
        <v>36</v>
      </c>
      <c r="Y316" s="736">
        <f t="shared" si="404"/>
        <v>90</v>
      </c>
      <c r="AA316" s="720" t="s">
        <v>364</v>
      </c>
      <c r="AB316" s="600">
        <v>22</v>
      </c>
      <c r="AC316" s="600">
        <v>14</v>
      </c>
      <c r="AD316" s="752">
        <f t="shared" si="414"/>
        <v>36</v>
      </c>
      <c r="AE316" s="600">
        <v>15</v>
      </c>
      <c r="AF316" s="600">
        <v>14</v>
      </c>
      <c r="AG316" s="752">
        <f t="shared" si="415"/>
        <v>29</v>
      </c>
      <c r="AH316" s="600">
        <v>3</v>
      </c>
      <c r="AI316" s="600">
        <v>1</v>
      </c>
      <c r="AJ316" s="752">
        <f t="shared" si="416"/>
        <v>4</v>
      </c>
      <c r="AK316" s="600">
        <v>1</v>
      </c>
      <c r="AL316" s="600">
        <v>0</v>
      </c>
      <c r="AM316" s="752">
        <f t="shared" si="417"/>
        <v>1</v>
      </c>
      <c r="AN316" s="752"/>
      <c r="AO316" s="752"/>
      <c r="AP316" s="752">
        <f t="shared" si="418"/>
        <v>0</v>
      </c>
      <c r="AQ316" s="600"/>
      <c r="AR316" s="600"/>
      <c r="AS316" s="736">
        <f t="shared" si="419"/>
        <v>0</v>
      </c>
      <c r="AT316" s="600"/>
      <c r="AU316" s="600"/>
      <c r="AV316" s="736">
        <f t="shared" si="420"/>
        <v>0</v>
      </c>
      <c r="AW316" s="736">
        <f t="shared" si="405"/>
        <v>41</v>
      </c>
      <c r="AX316" s="736">
        <f t="shared" si="406"/>
        <v>29</v>
      </c>
      <c r="AY316" s="736">
        <f t="shared" si="407"/>
        <v>70</v>
      </c>
    </row>
    <row r="317" spans="1:51" ht="15.75">
      <c r="A317" s="720" t="s">
        <v>365</v>
      </c>
      <c r="B317" s="600">
        <v>42</v>
      </c>
      <c r="C317" s="600">
        <v>28</v>
      </c>
      <c r="D317" s="752">
        <f t="shared" si="408"/>
        <v>70</v>
      </c>
      <c r="E317" s="600">
        <v>36</v>
      </c>
      <c r="F317" s="600">
        <v>31</v>
      </c>
      <c r="G317" s="752">
        <f t="shared" si="409"/>
        <v>67</v>
      </c>
      <c r="H317" s="600">
        <v>4</v>
      </c>
      <c r="I317" s="600">
        <v>1</v>
      </c>
      <c r="J317" s="752">
        <f t="shared" si="410"/>
        <v>5</v>
      </c>
      <c r="K317" s="600">
        <v>0</v>
      </c>
      <c r="L317" s="600">
        <v>0</v>
      </c>
      <c r="M317" s="752">
        <f t="shared" si="411"/>
        <v>0</v>
      </c>
      <c r="N317" s="736"/>
      <c r="O317" s="736"/>
      <c r="P317" s="752">
        <f t="shared" si="412"/>
        <v>0</v>
      </c>
      <c r="Q317" s="600"/>
      <c r="R317" s="600"/>
      <c r="S317" s="736">
        <f t="shared" si="413"/>
        <v>0</v>
      </c>
      <c r="T317" s="600"/>
      <c r="U317" s="600"/>
      <c r="V317" s="736">
        <f t="shared" si="401"/>
        <v>0</v>
      </c>
      <c r="W317" s="736">
        <f t="shared" si="402"/>
        <v>82</v>
      </c>
      <c r="X317" s="736">
        <f t="shared" si="403"/>
        <v>60</v>
      </c>
      <c r="Y317" s="736">
        <f t="shared" si="404"/>
        <v>142</v>
      </c>
      <c r="AA317" s="720" t="s">
        <v>365</v>
      </c>
      <c r="AB317" s="600">
        <v>35</v>
      </c>
      <c r="AC317" s="600">
        <v>25</v>
      </c>
      <c r="AD317" s="752">
        <f t="shared" si="414"/>
        <v>60</v>
      </c>
      <c r="AE317" s="600">
        <v>26</v>
      </c>
      <c r="AF317" s="600">
        <v>22</v>
      </c>
      <c r="AG317" s="752">
        <f t="shared" si="415"/>
        <v>48</v>
      </c>
      <c r="AH317" s="600">
        <v>6</v>
      </c>
      <c r="AI317" s="600">
        <v>2</v>
      </c>
      <c r="AJ317" s="752">
        <f t="shared" si="416"/>
        <v>8</v>
      </c>
      <c r="AK317" s="600">
        <v>1</v>
      </c>
      <c r="AL317" s="600">
        <v>0</v>
      </c>
      <c r="AM317" s="752">
        <f t="shared" si="417"/>
        <v>1</v>
      </c>
      <c r="AN317" s="752"/>
      <c r="AO317" s="752"/>
      <c r="AP317" s="752">
        <f t="shared" si="418"/>
        <v>0</v>
      </c>
      <c r="AQ317" s="600"/>
      <c r="AR317" s="600"/>
      <c r="AS317" s="736">
        <f t="shared" si="419"/>
        <v>0</v>
      </c>
      <c r="AT317" s="600"/>
      <c r="AU317" s="600"/>
      <c r="AV317" s="736">
        <f t="shared" si="420"/>
        <v>0</v>
      </c>
      <c r="AW317" s="736">
        <f t="shared" si="405"/>
        <v>68</v>
      </c>
      <c r="AX317" s="736">
        <f t="shared" si="406"/>
        <v>49</v>
      </c>
      <c r="AY317" s="736">
        <f t="shared" si="407"/>
        <v>117</v>
      </c>
    </row>
    <row r="318" spans="1:51" ht="15.75">
      <c r="A318" s="720" t="s">
        <v>366</v>
      </c>
      <c r="B318" s="600">
        <v>98</v>
      </c>
      <c r="C318" s="600">
        <v>39</v>
      </c>
      <c r="D318" s="752">
        <f t="shared" si="408"/>
        <v>137</v>
      </c>
      <c r="E318" s="600">
        <v>70</v>
      </c>
      <c r="F318" s="600">
        <v>48</v>
      </c>
      <c r="G318" s="752">
        <f t="shared" si="409"/>
        <v>118</v>
      </c>
      <c r="H318" s="600">
        <v>7</v>
      </c>
      <c r="I318" s="600">
        <v>4</v>
      </c>
      <c r="J318" s="752">
        <f t="shared" si="410"/>
        <v>11</v>
      </c>
      <c r="K318" s="600">
        <v>1</v>
      </c>
      <c r="L318" s="600">
        <v>0</v>
      </c>
      <c r="M318" s="752">
        <f t="shared" si="411"/>
        <v>1</v>
      </c>
      <c r="N318" s="736"/>
      <c r="O318" s="736"/>
      <c r="P318" s="752">
        <f t="shared" si="412"/>
        <v>0</v>
      </c>
      <c r="Q318" s="600"/>
      <c r="R318" s="600"/>
      <c r="S318" s="736">
        <f t="shared" si="413"/>
        <v>0</v>
      </c>
      <c r="T318" s="600"/>
      <c r="U318" s="600"/>
      <c r="V318" s="736">
        <f t="shared" si="401"/>
        <v>0</v>
      </c>
      <c r="W318" s="736">
        <f t="shared" si="402"/>
        <v>176</v>
      </c>
      <c r="X318" s="736">
        <f t="shared" si="403"/>
        <v>91</v>
      </c>
      <c r="Y318" s="736">
        <f t="shared" si="404"/>
        <v>267</v>
      </c>
      <c r="AA318" s="720" t="s">
        <v>366</v>
      </c>
      <c r="AB318" s="600">
        <v>45</v>
      </c>
      <c r="AC318" s="600">
        <v>36</v>
      </c>
      <c r="AD318" s="752">
        <f t="shared" si="414"/>
        <v>81</v>
      </c>
      <c r="AE318" s="600">
        <v>36</v>
      </c>
      <c r="AF318" s="600">
        <v>29</v>
      </c>
      <c r="AG318" s="752">
        <f t="shared" si="415"/>
        <v>65</v>
      </c>
      <c r="AH318" s="600">
        <v>11</v>
      </c>
      <c r="AI318" s="600">
        <v>7</v>
      </c>
      <c r="AJ318" s="752">
        <f t="shared" si="416"/>
        <v>18</v>
      </c>
      <c r="AK318" s="600">
        <v>3</v>
      </c>
      <c r="AL318" s="600">
        <v>1</v>
      </c>
      <c r="AM318" s="752">
        <f t="shared" si="417"/>
        <v>4</v>
      </c>
      <c r="AN318" s="752"/>
      <c r="AO318" s="752"/>
      <c r="AP318" s="752">
        <f t="shared" si="418"/>
        <v>0</v>
      </c>
      <c r="AQ318" s="752">
        <v>1</v>
      </c>
      <c r="AR318" s="752">
        <v>0</v>
      </c>
      <c r="AS318" s="736">
        <f t="shared" si="419"/>
        <v>1</v>
      </c>
      <c r="AT318" s="600"/>
      <c r="AU318" s="600"/>
      <c r="AV318" s="736">
        <f t="shared" si="420"/>
        <v>0</v>
      </c>
      <c r="AW318" s="736">
        <f t="shared" si="405"/>
        <v>96</v>
      </c>
      <c r="AX318" s="736">
        <f t="shared" si="406"/>
        <v>73</v>
      </c>
      <c r="AY318" s="736">
        <f t="shared" si="407"/>
        <v>169</v>
      </c>
    </row>
    <row r="319" spans="1:51" ht="15.75">
      <c r="A319" s="720" t="s">
        <v>367</v>
      </c>
      <c r="B319" s="600">
        <v>150</v>
      </c>
      <c r="C319" s="600">
        <v>85</v>
      </c>
      <c r="D319" s="752">
        <f t="shared" si="408"/>
        <v>235</v>
      </c>
      <c r="E319" s="600">
        <v>150</v>
      </c>
      <c r="F319" s="600">
        <v>97</v>
      </c>
      <c r="G319" s="752">
        <f t="shared" si="409"/>
        <v>247</v>
      </c>
      <c r="H319" s="600">
        <v>7</v>
      </c>
      <c r="I319" s="600">
        <v>5</v>
      </c>
      <c r="J319" s="752">
        <f t="shared" si="410"/>
        <v>12</v>
      </c>
      <c r="K319" s="600">
        <v>1</v>
      </c>
      <c r="L319" s="600">
        <v>0</v>
      </c>
      <c r="M319" s="752">
        <f t="shared" si="411"/>
        <v>1</v>
      </c>
      <c r="N319" s="736"/>
      <c r="O319" s="736"/>
      <c r="P319" s="752">
        <f t="shared" si="412"/>
        <v>0</v>
      </c>
      <c r="Q319" s="600"/>
      <c r="R319" s="600"/>
      <c r="S319" s="736">
        <f t="shared" si="413"/>
        <v>0</v>
      </c>
      <c r="T319" s="600"/>
      <c r="U319" s="600"/>
      <c r="V319" s="736">
        <f t="shared" si="401"/>
        <v>0</v>
      </c>
      <c r="W319" s="736">
        <f t="shared" si="402"/>
        <v>308</v>
      </c>
      <c r="X319" s="736">
        <f t="shared" si="403"/>
        <v>187</v>
      </c>
      <c r="Y319" s="736">
        <f t="shared" si="404"/>
        <v>495</v>
      </c>
      <c r="AA319" s="720" t="s">
        <v>367</v>
      </c>
      <c r="AB319" s="600">
        <v>55</v>
      </c>
      <c r="AC319" s="600">
        <v>42</v>
      </c>
      <c r="AD319" s="752">
        <f t="shared" si="414"/>
        <v>97</v>
      </c>
      <c r="AE319" s="600">
        <v>57</v>
      </c>
      <c r="AF319" s="600">
        <v>44</v>
      </c>
      <c r="AG319" s="752">
        <f t="shared" si="415"/>
        <v>101</v>
      </c>
      <c r="AH319" s="600">
        <v>18</v>
      </c>
      <c r="AI319" s="600">
        <v>11</v>
      </c>
      <c r="AJ319" s="752">
        <f t="shared" si="416"/>
        <v>29</v>
      </c>
      <c r="AK319" s="600">
        <v>4</v>
      </c>
      <c r="AL319" s="600">
        <v>2</v>
      </c>
      <c r="AM319" s="752">
        <f t="shared" si="417"/>
        <v>6</v>
      </c>
      <c r="AN319" s="752"/>
      <c r="AO319" s="752"/>
      <c r="AP319" s="752">
        <f t="shared" si="418"/>
        <v>0</v>
      </c>
      <c r="AQ319" s="752">
        <v>1</v>
      </c>
      <c r="AR319" s="752">
        <v>1</v>
      </c>
      <c r="AS319" s="736">
        <f t="shared" si="419"/>
        <v>2</v>
      </c>
      <c r="AT319" s="600"/>
      <c r="AU319" s="600"/>
      <c r="AV319" s="736">
        <f t="shared" si="420"/>
        <v>0</v>
      </c>
      <c r="AW319" s="736">
        <f t="shared" si="405"/>
        <v>135</v>
      </c>
      <c r="AX319" s="736">
        <f t="shared" si="406"/>
        <v>100</v>
      </c>
      <c r="AY319" s="736">
        <f t="shared" si="407"/>
        <v>235</v>
      </c>
    </row>
    <row r="320" spans="1:51" ht="15.75">
      <c r="A320" s="720" t="s">
        <v>368</v>
      </c>
      <c r="B320" s="600">
        <v>248</v>
      </c>
      <c r="C320" s="600">
        <v>174</v>
      </c>
      <c r="D320" s="752">
        <f t="shared" si="408"/>
        <v>422</v>
      </c>
      <c r="E320" s="600">
        <v>328</v>
      </c>
      <c r="F320" s="600">
        <v>193</v>
      </c>
      <c r="G320" s="752">
        <f t="shared" si="409"/>
        <v>521</v>
      </c>
      <c r="H320" s="600">
        <v>11</v>
      </c>
      <c r="I320" s="600">
        <v>7</v>
      </c>
      <c r="J320" s="752">
        <f t="shared" si="410"/>
        <v>18</v>
      </c>
      <c r="K320" s="600">
        <v>2</v>
      </c>
      <c r="L320" s="600">
        <v>1</v>
      </c>
      <c r="M320" s="752">
        <f t="shared" si="411"/>
        <v>3</v>
      </c>
      <c r="N320" s="736"/>
      <c r="O320" s="736"/>
      <c r="P320" s="752">
        <f t="shared" si="412"/>
        <v>0</v>
      </c>
      <c r="Q320" s="600"/>
      <c r="R320" s="600"/>
      <c r="S320" s="736">
        <f t="shared" si="413"/>
        <v>0</v>
      </c>
      <c r="T320" s="600"/>
      <c r="U320" s="600"/>
      <c r="V320" s="736">
        <f t="shared" si="401"/>
        <v>0</v>
      </c>
      <c r="W320" s="736">
        <f t="shared" si="402"/>
        <v>589</v>
      </c>
      <c r="X320" s="736">
        <f t="shared" si="403"/>
        <v>375</v>
      </c>
      <c r="Y320" s="736">
        <f t="shared" si="404"/>
        <v>964</v>
      </c>
      <c r="AA320" s="720" t="s">
        <v>368</v>
      </c>
      <c r="AB320" s="600">
        <v>74</v>
      </c>
      <c r="AC320" s="600">
        <v>51</v>
      </c>
      <c r="AD320" s="752">
        <f t="shared" si="414"/>
        <v>125</v>
      </c>
      <c r="AE320" s="600">
        <v>102</v>
      </c>
      <c r="AF320" s="600">
        <v>64</v>
      </c>
      <c r="AG320" s="752">
        <f t="shared" si="415"/>
        <v>166</v>
      </c>
      <c r="AH320" s="600">
        <v>26</v>
      </c>
      <c r="AI320" s="600">
        <v>16</v>
      </c>
      <c r="AJ320" s="752">
        <f t="shared" si="416"/>
        <v>42</v>
      </c>
      <c r="AK320" s="600">
        <v>8</v>
      </c>
      <c r="AL320" s="600">
        <v>5</v>
      </c>
      <c r="AM320" s="752">
        <f t="shared" si="417"/>
        <v>13</v>
      </c>
      <c r="AN320" s="752"/>
      <c r="AO320" s="752"/>
      <c r="AP320" s="752">
        <f t="shared" si="418"/>
        <v>0</v>
      </c>
      <c r="AQ320" s="752">
        <v>1</v>
      </c>
      <c r="AR320" s="752">
        <v>1</v>
      </c>
      <c r="AS320" s="736">
        <f t="shared" si="419"/>
        <v>2</v>
      </c>
      <c r="AT320" s="600"/>
      <c r="AU320" s="600"/>
      <c r="AV320" s="736">
        <f t="shared" si="420"/>
        <v>0</v>
      </c>
      <c r="AW320" s="736">
        <f t="shared" si="405"/>
        <v>211</v>
      </c>
      <c r="AX320" s="736">
        <f t="shared" si="406"/>
        <v>137</v>
      </c>
      <c r="AY320" s="736">
        <f t="shared" si="407"/>
        <v>348</v>
      </c>
    </row>
    <row r="321" spans="1:51" ht="15.75">
      <c r="A321" s="718" t="s">
        <v>472</v>
      </c>
      <c r="B321" s="600">
        <v>403</v>
      </c>
      <c r="C321" s="600">
        <v>308</v>
      </c>
      <c r="D321" s="752">
        <f t="shared" si="408"/>
        <v>711</v>
      </c>
      <c r="E321" s="600">
        <v>468</v>
      </c>
      <c r="F321" s="600">
        <v>310</v>
      </c>
      <c r="G321" s="752">
        <f t="shared" si="409"/>
        <v>778</v>
      </c>
      <c r="H321" s="600">
        <v>19</v>
      </c>
      <c r="I321" s="600">
        <v>10</v>
      </c>
      <c r="J321" s="752">
        <f t="shared" si="410"/>
        <v>29</v>
      </c>
      <c r="K321" s="600">
        <v>3</v>
      </c>
      <c r="L321" s="600">
        <v>2</v>
      </c>
      <c r="M321" s="752">
        <f t="shared" si="411"/>
        <v>5</v>
      </c>
      <c r="N321" s="736"/>
      <c r="O321" s="736"/>
      <c r="P321" s="752">
        <f t="shared" si="412"/>
        <v>0</v>
      </c>
      <c r="Q321" s="600"/>
      <c r="R321" s="600"/>
      <c r="S321" s="736">
        <f t="shared" si="413"/>
        <v>0</v>
      </c>
      <c r="T321" s="600"/>
      <c r="U321" s="600"/>
      <c r="V321" s="736">
        <f t="shared" si="401"/>
        <v>0</v>
      </c>
      <c r="W321" s="736">
        <f t="shared" si="402"/>
        <v>893</v>
      </c>
      <c r="X321" s="736">
        <f t="shared" si="403"/>
        <v>630</v>
      </c>
      <c r="Y321" s="736">
        <f t="shared" si="404"/>
        <v>1523</v>
      </c>
      <c r="AA321" s="718" t="s">
        <v>472</v>
      </c>
      <c r="AB321" s="600">
        <v>106</v>
      </c>
      <c r="AC321" s="600">
        <v>71</v>
      </c>
      <c r="AD321" s="752">
        <f t="shared" si="414"/>
        <v>177</v>
      </c>
      <c r="AE321" s="600">
        <v>168</v>
      </c>
      <c r="AF321" s="600">
        <v>105</v>
      </c>
      <c r="AG321" s="752">
        <f t="shared" si="415"/>
        <v>273</v>
      </c>
      <c r="AH321" s="600">
        <v>33</v>
      </c>
      <c r="AI321" s="600">
        <v>22</v>
      </c>
      <c r="AJ321" s="752">
        <f t="shared" si="416"/>
        <v>55</v>
      </c>
      <c r="AK321" s="600">
        <v>12</v>
      </c>
      <c r="AL321" s="600">
        <v>7</v>
      </c>
      <c r="AM321" s="752">
        <f t="shared" si="417"/>
        <v>19</v>
      </c>
      <c r="AN321" s="752"/>
      <c r="AO321" s="752"/>
      <c r="AP321" s="752">
        <f t="shared" si="418"/>
        <v>0</v>
      </c>
      <c r="AQ321" s="752">
        <v>2</v>
      </c>
      <c r="AR321" s="752">
        <v>2</v>
      </c>
      <c r="AS321" s="736">
        <f t="shared" si="419"/>
        <v>4</v>
      </c>
      <c r="AT321" s="600"/>
      <c r="AU321" s="600"/>
      <c r="AV321" s="736">
        <f t="shared" si="420"/>
        <v>0</v>
      </c>
      <c r="AW321" s="736">
        <f t="shared" si="405"/>
        <v>321</v>
      </c>
      <c r="AX321" s="736">
        <f t="shared" si="406"/>
        <v>207</v>
      </c>
      <c r="AY321" s="736">
        <f t="shared" si="407"/>
        <v>528</v>
      </c>
    </row>
    <row r="322" spans="1:51" ht="15.75">
      <c r="A322" s="718" t="s">
        <v>614</v>
      </c>
      <c r="B322" s="736"/>
      <c r="C322" s="736"/>
      <c r="D322" s="752">
        <f t="shared" si="408"/>
        <v>0</v>
      </c>
      <c r="E322" s="736"/>
      <c r="F322" s="736"/>
      <c r="G322" s="752">
        <f t="shared" si="409"/>
        <v>0</v>
      </c>
      <c r="H322" s="736"/>
      <c r="I322" s="736"/>
      <c r="J322" s="752">
        <f t="shared" si="410"/>
        <v>0</v>
      </c>
      <c r="K322" s="736"/>
      <c r="L322" s="736"/>
      <c r="M322" s="752">
        <f t="shared" si="411"/>
        <v>0</v>
      </c>
      <c r="N322" s="736"/>
      <c r="O322" s="736"/>
      <c r="P322" s="752">
        <f t="shared" si="412"/>
        <v>0</v>
      </c>
      <c r="Q322" s="736"/>
      <c r="R322" s="736"/>
      <c r="S322" s="736">
        <f t="shared" si="413"/>
        <v>0</v>
      </c>
      <c r="T322" s="736"/>
      <c r="U322" s="736"/>
      <c r="V322" s="736">
        <f t="shared" si="401"/>
        <v>0</v>
      </c>
      <c r="W322" s="736">
        <f t="shared" si="402"/>
        <v>0</v>
      </c>
      <c r="X322" s="736">
        <f t="shared" si="403"/>
        <v>0</v>
      </c>
      <c r="Y322" s="736">
        <f t="shared" si="404"/>
        <v>0</v>
      </c>
      <c r="AA322" s="718" t="s">
        <v>614</v>
      </c>
      <c r="AB322" s="736"/>
      <c r="AC322" s="736"/>
      <c r="AD322" s="752">
        <f t="shared" si="414"/>
        <v>0</v>
      </c>
      <c r="AE322" s="736"/>
      <c r="AF322" s="736"/>
      <c r="AG322" s="752">
        <f t="shared" si="415"/>
        <v>0</v>
      </c>
      <c r="AH322" s="736"/>
      <c r="AI322" s="736"/>
      <c r="AJ322" s="752">
        <f t="shared" si="416"/>
        <v>0</v>
      </c>
      <c r="AK322" s="736"/>
      <c r="AL322" s="736"/>
      <c r="AM322" s="752">
        <f t="shared" si="417"/>
        <v>0</v>
      </c>
      <c r="AN322" s="736"/>
      <c r="AO322" s="736"/>
      <c r="AP322" s="752">
        <f t="shared" si="418"/>
        <v>0</v>
      </c>
      <c r="AQ322" s="736"/>
      <c r="AR322" s="736"/>
      <c r="AS322" s="736">
        <f t="shared" si="419"/>
        <v>0</v>
      </c>
      <c r="AT322" s="736"/>
      <c r="AU322" s="736"/>
      <c r="AV322" s="736">
        <f t="shared" si="420"/>
        <v>0</v>
      </c>
      <c r="AW322" s="736">
        <f t="shared" si="405"/>
        <v>0</v>
      </c>
      <c r="AX322" s="736">
        <f t="shared" si="406"/>
        <v>0</v>
      </c>
      <c r="AY322" s="736">
        <f t="shared" si="407"/>
        <v>0</v>
      </c>
    </row>
    <row r="323" spans="1:51" ht="15.75">
      <c r="A323" s="721" t="s">
        <v>6</v>
      </c>
      <c r="B323" s="722">
        <f t="shared" ref="B323:Y323" si="421">SUM(B312:B322)</f>
        <v>994</v>
      </c>
      <c r="C323" s="722">
        <f t="shared" si="421"/>
        <v>664</v>
      </c>
      <c r="D323" s="722">
        <f t="shared" si="421"/>
        <v>1658</v>
      </c>
      <c r="E323" s="722">
        <f t="shared" si="421"/>
        <v>1091</v>
      </c>
      <c r="F323" s="722">
        <f t="shared" si="421"/>
        <v>707</v>
      </c>
      <c r="G323" s="722">
        <f t="shared" si="421"/>
        <v>1798</v>
      </c>
      <c r="H323" s="722">
        <f t="shared" si="421"/>
        <v>50</v>
      </c>
      <c r="I323" s="722">
        <f t="shared" si="421"/>
        <v>29</v>
      </c>
      <c r="J323" s="722">
        <f t="shared" si="421"/>
        <v>79</v>
      </c>
      <c r="K323" s="722">
        <f t="shared" si="421"/>
        <v>7</v>
      </c>
      <c r="L323" s="722">
        <f t="shared" si="421"/>
        <v>3</v>
      </c>
      <c r="M323" s="722">
        <f t="shared" si="421"/>
        <v>10</v>
      </c>
      <c r="N323" s="722">
        <f t="shared" si="421"/>
        <v>0</v>
      </c>
      <c r="O323" s="722">
        <f t="shared" si="421"/>
        <v>0</v>
      </c>
      <c r="P323" s="722">
        <f t="shared" si="421"/>
        <v>0</v>
      </c>
      <c r="Q323" s="722">
        <f t="shared" si="421"/>
        <v>0</v>
      </c>
      <c r="R323" s="722">
        <f t="shared" si="421"/>
        <v>0</v>
      </c>
      <c r="S323" s="722">
        <f t="shared" si="421"/>
        <v>0</v>
      </c>
      <c r="T323" s="722">
        <f t="shared" si="421"/>
        <v>0</v>
      </c>
      <c r="U323" s="722">
        <f t="shared" si="421"/>
        <v>0</v>
      </c>
      <c r="V323" s="722">
        <f t="shared" si="421"/>
        <v>0</v>
      </c>
      <c r="W323" s="722">
        <f t="shared" si="421"/>
        <v>2142</v>
      </c>
      <c r="X323" s="722">
        <f t="shared" si="421"/>
        <v>1403</v>
      </c>
      <c r="Y323" s="722">
        <f t="shared" si="421"/>
        <v>3545</v>
      </c>
      <c r="AA323" s="721" t="s">
        <v>6</v>
      </c>
      <c r="AB323" s="722">
        <f t="shared" ref="AB323:AY323" si="422">SUM(AB312:AB322)</f>
        <v>360</v>
      </c>
      <c r="AC323" s="722">
        <f t="shared" si="422"/>
        <v>253</v>
      </c>
      <c r="AD323" s="722">
        <f t="shared" si="422"/>
        <v>613</v>
      </c>
      <c r="AE323" s="722">
        <f t="shared" si="422"/>
        <v>420</v>
      </c>
      <c r="AF323" s="722">
        <f t="shared" si="422"/>
        <v>288</v>
      </c>
      <c r="AG323" s="722">
        <f t="shared" si="422"/>
        <v>708</v>
      </c>
      <c r="AH323" s="722">
        <f t="shared" si="422"/>
        <v>99</v>
      </c>
      <c r="AI323" s="722">
        <f t="shared" si="422"/>
        <v>60</v>
      </c>
      <c r="AJ323" s="722">
        <f t="shared" si="422"/>
        <v>159</v>
      </c>
      <c r="AK323" s="722">
        <f t="shared" si="422"/>
        <v>29</v>
      </c>
      <c r="AL323" s="722">
        <f t="shared" si="422"/>
        <v>15</v>
      </c>
      <c r="AM323" s="722">
        <f t="shared" si="422"/>
        <v>44</v>
      </c>
      <c r="AN323" s="722">
        <f t="shared" si="422"/>
        <v>0</v>
      </c>
      <c r="AO323" s="722">
        <f t="shared" si="422"/>
        <v>0</v>
      </c>
      <c r="AP323" s="722">
        <f t="shared" si="422"/>
        <v>0</v>
      </c>
      <c r="AQ323" s="722">
        <f t="shared" si="422"/>
        <v>5</v>
      </c>
      <c r="AR323" s="722">
        <f t="shared" si="422"/>
        <v>4</v>
      </c>
      <c r="AS323" s="722">
        <f t="shared" si="422"/>
        <v>9</v>
      </c>
      <c r="AT323" s="722">
        <f t="shared" si="422"/>
        <v>0</v>
      </c>
      <c r="AU323" s="722">
        <f t="shared" si="422"/>
        <v>0</v>
      </c>
      <c r="AV323" s="722">
        <f t="shared" si="422"/>
        <v>0</v>
      </c>
      <c r="AW323" s="722">
        <f t="shared" si="422"/>
        <v>913</v>
      </c>
      <c r="AX323" s="722">
        <f t="shared" si="422"/>
        <v>620</v>
      </c>
      <c r="AY323" s="722">
        <f t="shared" si="422"/>
        <v>1533</v>
      </c>
    </row>
    <row r="325" spans="1:51" ht="15.75">
      <c r="A325" s="776"/>
      <c r="B325" s="776"/>
      <c r="C325" s="776"/>
      <c r="D325" s="776"/>
      <c r="E325" s="776"/>
      <c r="F325" s="776"/>
      <c r="G325" s="776"/>
      <c r="H325" s="776"/>
      <c r="I325" s="776"/>
      <c r="J325" s="776"/>
      <c r="K325" s="776"/>
      <c r="L325" s="776"/>
      <c r="M325" s="776"/>
      <c r="N325" s="776"/>
      <c r="O325" s="776"/>
      <c r="P325" s="776"/>
      <c r="Q325" s="776"/>
      <c r="R325" s="776"/>
      <c r="S325" s="776"/>
      <c r="T325" s="776"/>
      <c r="U325" s="776"/>
      <c r="V325" s="776"/>
      <c r="W325" s="776"/>
      <c r="X325" s="776" t="s">
        <v>85</v>
      </c>
      <c r="Y325" s="776"/>
      <c r="AA325" s="776"/>
      <c r="AB325" s="776"/>
      <c r="AC325" s="776"/>
      <c r="AD325" s="776"/>
      <c r="AE325" s="776"/>
      <c r="AF325" s="776"/>
      <c r="AG325" s="776"/>
      <c r="AH325" s="776"/>
      <c r="AI325" s="776"/>
      <c r="AJ325" s="776"/>
      <c r="AK325" s="776"/>
      <c r="AL325" s="776"/>
      <c r="AM325" s="776"/>
      <c r="AN325" s="776"/>
      <c r="AO325" s="776"/>
      <c r="AP325" s="776"/>
      <c r="AQ325" s="776"/>
      <c r="AR325" s="776"/>
      <c r="AS325" s="776"/>
      <c r="AT325" s="776"/>
      <c r="AU325" s="776"/>
      <c r="AV325" s="776"/>
      <c r="AW325" s="776"/>
      <c r="AX325" s="776" t="s">
        <v>85</v>
      </c>
      <c r="AY325" s="776"/>
    </row>
    <row r="326" spans="1:51" ht="15" customHeight="1">
      <c r="A326" s="1564" t="s">
        <v>361</v>
      </c>
      <c r="B326" s="1568" t="s">
        <v>3</v>
      </c>
      <c r="C326" s="1568"/>
      <c r="D326" s="1568"/>
      <c r="E326" s="1568" t="s">
        <v>4</v>
      </c>
      <c r="F326" s="1568"/>
      <c r="G326" s="1568"/>
      <c r="H326" s="1568" t="s">
        <v>5</v>
      </c>
      <c r="I326" s="1568"/>
      <c r="J326" s="1568"/>
      <c r="K326" s="1568" t="s">
        <v>379</v>
      </c>
      <c r="L326" s="1568"/>
      <c r="M326" s="1568"/>
      <c r="N326" s="1568" t="s">
        <v>870</v>
      </c>
      <c r="O326" s="1568"/>
      <c r="P326" s="1568"/>
      <c r="Q326" s="1568" t="s">
        <v>871</v>
      </c>
      <c r="R326" s="1568"/>
      <c r="S326" s="1568"/>
      <c r="T326" s="1568" t="s">
        <v>351</v>
      </c>
      <c r="U326" s="1568"/>
      <c r="V326" s="1568"/>
      <c r="W326" s="1564" t="s">
        <v>6</v>
      </c>
      <c r="X326" s="1564"/>
      <c r="Y326" s="1564"/>
      <c r="AA326" s="1564" t="s">
        <v>361</v>
      </c>
      <c r="AB326" s="1568" t="s">
        <v>3</v>
      </c>
      <c r="AC326" s="1568"/>
      <c r="AD326" s="1568"/>
      <c r="AE326" s="1568" t="s">
        <v>4</v>
      </c>
      <c r="AF326" s="1568"/>
      <c r="AG326" s="1568"/>
      <c r="AH326" s="1568" t="s">
        <v>5</v>
      </c>
      <c r="AI326" s="1568"/>
      <c r="AJ326" s="1568"/>
      <c r="AK326" s="1568" t="s">
        <v>379</v>
      </c>
      <c r="AL326" s="1568"/>
      <c r="AM326" s="1568"/>
      <c r="AN326" s="1568" t="s">
        <v>870</v>
      </c>
      <c r="AO326" s="1568"/>
      <c r="AP326" s="1568"/>
      <c r="AQ326" s="1568" t="s">
        <v>871</v>
      </c>
      <c r="AR326" s="1568"/>
      <c r="AS326" s="1568"/>
      <c r="AT326" s="1568" t="s">
        <v>351</v>
      </c>
      <c r="AU326" s="1568"/>
      <c r="AV326" s="1568"/>
      <c r="AW326" s="1564" t="s">
        <v>6</v>
      </c>
      <c r="AX326" s="1564"/>
      <c r="AY326" s="1564"/>
    </row>
    <row r="327" spans="1:51">
      <c r="A327" s="1564"/>
      <c r="B327" s="243" t="s">
        <v>240</v>
      </c>
      <c r="C327" s="243" t="s">
        <v>241</v>
      </c>
      <c r="D327" s="243" t="s">
        <v>234</v>
      </c>
      <c r="E327" s="243" t="s">
        <v>240</v>
      </c>
      <c r="F327" s="243" t="s">
        <v>241</v>
      </c>
      <c r="G327" s="243" t="s">
        <v>234</v>
      </c>
      <c r="H327" s="243" t="s">
        <v>240</v>
      </c>
      <c r="I327" s="243" t="s">
        <v>241</v>
      </c>
      <c r="J327" s="243" t="s">
        <v>234</v>
      </c>
      <c r="K327" s="243" t="s">
        <v>240</v>
      </c>
      <c r="L327" s="243" t="s">
        <v>241</v>
      </c>
      <c r="M327" s="243" t="s">
        <v>234</v>
      </c>
      <c r="N327" s="243" t="s">
        <v>240</v>
      </c>
      <c r="O327" s="243" t="s">
        <v>241</v>
      </c>
      <c r="P327" s="243" t="s">
        <v>234</v>
      </c>
      <c r="Q327" s="243" t="s">
        <v>240</v>
      </c>
      <c r="R327" s="243" t="s">
        <v>241</v>
      </c>
      <c r="S327" s="243" t="s">
        <v>234</v>
      </c>
      <c r="T327" s="243" t="s">
        <v>240</v>
      </c>
      <c r="U327" s="243" t="s">
        <v>241</v>
      </c>
      <c r="V327" s="243" t="s">
        <v>234</v>
      </c>
      <c r="W327" s="243" t="s">
        <v>240</v>
      </c>
      <c r="X327" s="243" t="s">
        <v>241</v>
      </c>
      <c r="Y327" s="243" t="s">
        <v>234</v>
      </c>
      <c r="AA327" s="1564"/>
      <c r="AB327" s="243" t="s">
        <v>240</v>
      </c>
      <c r="AC327" s="243" t="s">
        <v>241</v>
      </c>
      <c r="AD327" s="243" t="s">
        <v>234</v>
      </c>
      <c r="AE327" s="243" t="s">
        <v>240</v>
      </c>
      <c r="AF327" s="243" t="s">
        <v>241</v>
      </c>
      <c r="AG327" s="243" t="s">
        <v>234</v>
      </c>
      <c r="AH327" s="243" t="s">
        <v>240</v>
      </c>
      <c r="AI327" s="243" t="s">
        <v>241</v>
      </c>
      <c r="AJ327" s="243" t="s">
        <v>234</v>
      </c>
      <c r="AK327" s="243" t="s">
        <v>240</v>
      </c>
      <c r="AL327" s="243" t="s">
        <v>241</v>
      </c>
      <c r="AM327" s="243" t="s">
        <v>234</v>
      </c>
      <c r="AN327" s="243" t="s">
        <v>240</v>
      </c>
      <c r="AO327" s="243" t="s">
        <v>241</v>
      </c>
      <c r="AP327" s="243" t="s">
        <v>234</v>
      </c>
      <c r="AQ327" s="243" t="s">
        <v>240</v>
      </c>
      <c r="AR327" s="243" t="s">
        <v>241</v>
      </c>
      <c r="AS327" s="243" t="s">
        <v>234</v>
      </c>
      <c r="AT327" s="243" t="s">
        <v>240</v>
      </c>
      <c r="AU327" s="243" t="s">
        <v>241</v>
      </c>
      <c r="AV327" s="243" t="s">
        <v>234</v>
      </c>
      <c r="AW327" s="243" t="s">
        <v>240</v>
      </c>
      <c r="AX327" s="243" t="s">
        <v>241</v>
      </c>
      <c r="AY327" s="243" t="s">
        <v>234</v>
      </c>
    </row>
    <row r="328" spans="1:51">
      <c r="A328" s="735">
        <v>1</v>
      </c>
      <c r="B328" s="243">
        <v>2</v>
      </c>
      <c r="C328" s="243">
        <v>3</v>
      </c>
      <c r="D328" s="243">
        <v>4</v>
      </c>
      <c r="E328" s="243">
        <v>5</v>
      </c>
      <c r="F328" s="243">
        <v>6</v>
      </c>
      <c r="G328" s="243">
        <v>7</v>
      </c>
      <c r="H328" s="243">
        <v>8</v>
      </c>
      <c r="I328" s="243">
        <v>9</v>
      </c>
      <c r="J328" s="243">
        <v>10</v>
      </c>
      <c r="K328" s="243">
        <v>11</v>
      </c>
      <c r="L328" s="243">
        <v>12</v>
      </c>
      <c r="M328" s="243">
        <v>13</v>
      </c>
      <c r="N328" s="243">
        <v>14</v>
      </c>
      <c r="O328" s="243">
        <v>15</v>
      </c>
      <c r="P328" s="243">
        <v>16</v>
      </c>
      <c r="Q328" s="243">
        <v>17</v>
      </c>
      <c r="R328" s="243">
        <v>18</v>
      </c>
      <c r="S328" s="243">
        <v>19</v>
      </c>
      <c r="T328" s="243">
        <v>20</v>
      </c>
      <c r="U328" s="243">
        <v>21</v>
      </c>
      <c r="V328" s="243">
        <v>22</v>
      </c>
      <c r="W328" s="243">
        <v>23</v>
      </c>
      <c r="X328" s="243">
        <v>24</v>
      </c>
      <c r="Y328" s="243">
        <v>25</v>
      </c>
      <c r="AA328" s="735">
        <v>1</v>
      </c>
      <c r="AB328" s="243">
        <v>2</v>
      </c>
      <c r="AC328" s="243">
        <v>3</v>
      </c>
      <c r="AD328" s="243">
        <v>4</v>
      </c>
      <c r="AE328" s="243">
        <v>5</v>
      </c>
      <c r="AF328" s="243">
        <v>6</v>
      </c>
      <c r="AG328" s="243">
        <v>7</v>
      </c>
      <c r="AH328" s="243">
        <v>8</v>
      </c>
      <c r="AI328" s="243">
        <v>9</v>
      </c>
      <c r="AJ328" s="243">
        <v>10</v>
      </c>
      <c r="AK328" s="243">
        <v>11</v>
      </c>
      <c r="AL328" s="243">
        <v>12</v>
      </c>
      <c r="AM328" s="243">
        <v>13</v>
      </c>
      <c r="AN328" s="243">
        <v>14</v>
      </c>
      <c r="AO328" s="243">
        <v>15</v>
      </c>
      <c r="AP328" s="243">
        <v>16</v>
      </c>
      <c r="AQ328" s="243">
        <v>17</v>
      </c>
      <c r="AR328" s="243">
        <v>18</v>
      </c>
      <c r="AS328" s="243">
        <v>19</v>
      </c>
      <c r="AT328" s="243">
        <v>20</v>
      </c>
      <c r="AU328" s="243">
        <v>21</v>
      </c>
      <c r="AV328" s="243">
        <v>22</v>
      </c>
      <c r="AW328" s="243">
        <v>23</v>
      </c>
      <c r="AX328" s="243">
        <v>24</v>
      </c>
      <c r="AY328" s="243">
        <v>25</v>
      </c>
    </row>
    <row r="329" spans="1:51" ht="15.75">
      <c r="A329" s="718" t="s">
        <v>470</v>
      </c>
      <c r="B329" s="600">
        <v>1</v>
      </c>
      <c r="C329" s="600">
        <v>1</v>
      </c>
      <c r="D329" s="752">
        <f>SUM(B329:C329)</f>
        <v>2</v>
      </c>
      <c r="E329" s="600">
        <v>3</v>
      </c>
      <c r="F329" s="600">
        <v>2</v>
      </c>
      <c r="G329" s="752">
        <f>SUM(E329:F329)</f>
        <v>5</v>
      </c>
      <c r="H329" s="600">
        <v>0</v>
      </c>
      <c r="I329" s="600">
        <v>1</v>
      </c>
      <c r="J329" s="752">
        <f>SUM(H329:I329)</f>
        <v>1</v>
      </c>
      <c r="K329" s="600">
        <v>0</v>
      </c>
      <c r="L329" s="600">
        <v>1</v>
      </c>
      <c r="M329" s="752">
        <f>SUM(K329:L329)</f>
        <v>1</v>
      </c>
      <c r="N329" s="736"/>
      <c r="O329" s="736"/>
      <c r="P329" s="752">
        <f>SUM(N329:O329)</f>
        <v>0</v>
      </c>
      <c r="Q329" s="600"/>
      <c r="R329" s="600"/>
      <c r="S329" s="736">
        <f>Q329+R329</f>
        <v>0</v>
      </c>
      <c r="T329" s="600"/>
      <c r="U329" s="600"/>
      <c r="V329" s="736">
        <f>T329+U329</f>
        <v>0</v>
      </c>
      <c r="W329" s="736">
        <f t="shared" ref="W329:W339" si="423">B329+E329+N329+K329+H329+Q329+T329</f>
        <v>4</v>
      </c>
      <c r="X329" s="736">
        <f t="shared" ref="X329:X339" si="424">C329+F329+O329+L329+I329+R329+U329</f>
        <v>5</v>
      </c>
      <c r="Y329" s="736">
        <f t="shared" ref="Y329:Y339" si="425">D329+G329+P329+M329+J329+S329+V329</f>
        <v>9</v>
      </c>
      <c r="AA329" s="718" t="s">
        <v>470</v>
      </c>
      <c r="AB329" s="600">
        <v>0</v>
      </c>
      <c r="AC329" s="600">
        <v>1</v>
      </c>
      <c r="AD329" s="736">
        <f>AB329+AC329</f>
        <v>1</v>
      </c>
      <c r="AE329" s="600">
        <v>1</v>
      </c>
      <c r="AF329" s="600">
        <v>1</v>
      </c>
      <c r="AG329" s="736">
        <f>AE329+AF329</f>
        <v>2</v>
      </c>
      <c r="AH329" s="600">
        <v>0</v>
      </c>
      <c r="AI329" s="600">
        <v>1</v>
      </c>
      <c r="AJ329" s="736">
        <f>AH329+AI329</f>
        <v>1</v>
      </c>
      <c r="AK329" s="600">
        <v>1</v>
      </c>
      <c r="AL329" s="600">
        <v>0</v>
      </c>
      <c r="AM329" s="736">
        <f>AK329+AL329</f>
        <v>1</v>
      </c>
      <c r="AN329" s="736"/>
      <c r="AO329" s="736"/>
      <c r="AP329" s="736">
        <f>AN329+AO329</f>
        <v>0</v>
      </c>
      <c r="AQ329" s="600"/>
      <c r="AR329" s="600"/>
      <c r="AS329" s="736">
        <f>AQ329+AR329</f>
        <v>0</v>
      </c>
      <c r="AT329" s="600"/>
      <c r="AU329" s="600"/>
      <c r="AV329" s="736">
        <f>AT329+AU329</f>
        <v>0</v>
      </c>
      <c r="AW329" s="736">
        <f t="shared" ref="AW329:AW339" si="426">AB329+AE329+AH329+AK329+AT329+AN329+AQ329</f>
        <v>2</v>
      </c>
      <c r="AX329" s="736">
        <f t="shared" ref="AX329:AX339" si="427">AC329+AF329+AI329+AL329+AU329+AO329+AR329</f>
        <v>3</v>
      </c>
      <c r="AY329" s="736">
        <f t="shared" ref="AY329:AY339" si="428">AD329+AG329+AJ329+AM329+AV329+AP329+AS329</f>
        <v>5</v>
      </c>
    </row>
    <row r="330" spans="1:51" ht="15.75">
      <c r="A330" s="719" t="s">
        <v>471</v>
      </c>
      <c r="B330" s="600">
        <v>3</v>
      </c>
      <c r="C330" s="600">
        <v>0</v>
      </c>
      <c r="D330" s="752">
        <f t="shared" ref="D330:D339" si="429">SUM(B330:C330)</f>
        <v>3</v>
      </c>
      <c r="E330" s="600">
        <v>4</v>
      </c>
      <c r="F330" s="600">
        <v>14</v>
      </c>
      <c r="G330" s="752">
        <f t="shared" ref="G330:G339" si="430">SUM(E330:F330)</f>
        <v>18</v>
      </c>
      <c r="H330" s="600">
        <v>0</v>
      </c>
      <c r="I330" s="600">
        <v>1</v>
      </c>
      <c r="J330" s="752">
        <f t="shared" ref="J330:J339" si="431">SUM(H330:I330)</f>
        <v>1</v>
      </c>
      <c r="K330" s="600">
        <v>0</v>
      </c>
      <c r="L330" s="600">
        <v>0</v>
      </c>
      <c r="M330" s="752">
        <f t="shared" ref="M330:M339" si="432">SUM(K330:L330)</f>
        <v>0</v>
      </c>
      <c r="N330" s="736"/>
      <c r="O330" s="736"/>
      <c r="P330" s="752">
        <f t="shared" ref="P330:P339" si="433">SUM(N330:O330)</f>
        <v>0</v>
      </c>
      <c r="Q330" s="600"/>
      <c r="R330" s="600"/>
      <c r="S330" s="736">
        <f t="shared" ref="S330:S339" si="434">Q330+R330</f>
        <v>0</v>
      </c>
      <c r="T330" s="600"/>
      <c r="U330" s="600"/>
      <c r="V330" s="736">
        <f t="shared" ref="V330:V339" si="435">T330+U330</f>
        <v>0</v>
      </c>
      <c r="W330" s="736">
        <f t="shared" si="423"/>
        <v>7</v>
      </c>
      <c r="X330" s="736">
        <f t="shared" si="424"/>
        <v>15</v>
      </c>
      <c r="Y330" s="736">
        <f t="shared" si="425"/>
        <v>22</v>
      </c>
      <c r="AA330" s="719" t="s">
        <v>471</v>
      </c>
      <c r="AB330" s="600">
        <v>0</v>
      </c>
      <c r="AC330" s="600">
        <v>1</v>
      </c>
      <c r="AD330" s="736">
        <f t="shared" ref="AD330:AD339" si="436">AB330+AC330</f>
        <v>1</v>
      </c>
      <c r="AE330" s="600">
        <v>2</v>
      </c>
      <c r="AF330" s="600">
        <v>2</v>
      </c>
      <c r="AG330" s="736">
        <f t="shared" ref="AG330:AG339" si="437">AE330+AF330</f>
        <v>4</v>
      </c>
      <c r="AH330" s="600">
        <v>0</v>
      </c>
      <c r="AI330" s="600">
        <v>0</v>
      </c>
      <c r="AJ330" s="736">
        <f t="shared" ref="AJ330:AJ339" si="438">AH330+AI330</f>
        <v>0</v>
      </c>
      <c r="AK330" s="600">
        <v>0</v>
      </c>
      <c r="AL330" s="600">
        <v>0</v>
      </c>
      <c r="AM330" s="736">
        <f t="shared" ref="AM330:AM339" si="439">AK330+AL330</f>
        <v>0</v>
      </c>
      <c r="AN330" s="736"/>
      <c r="AO330" s="736"/>
      <c r="AP330" s="736">
        <f t="shared" ref="AP330:AP339" si="440">AN330+AO330</f>
        <v>0</v>
      </c>
      <c r="AQ330" s="600"/>
      <c r="AR330" s="600"/>
      <c r="AS330" s="736">
        <f t="shared" ref="AS330:AS339" si="441">AQ330+AR330</f>
        <v>0</v>
      </c>
      <c r="AT330" s="600"/>
      <c r="AU330" s="600"/>
      <c r="AV330" s="736">
        <f t="shared" ref="AV330:AV339" si="442">AT330+AU330</f>
        <v>0</v>
      </c>
      <c r="AW330" s="736">
        <f t="shared" si="426"/>
        <v>2</v>
      </c>
      <c r="AX330" s="736">
        <f t="shared" si="427"/>
        <v>3</v>
      </c>
      <c r="AY330" s="736">
        <f t="shared" si="428"/>
        <v>5</v>
      </c>
    </row>
    <row r="331" spans="1:51" ht="15.75">
      <c r="A331" s="720" t="s">
        <v>362</v>
      </c>
      <c r="B331" s="600">
        <v>3</v>
      </c>
      <c r="C331" s="600">
        <v>1</v>
      </c>
      <c r="D331" s="752">
        <f t="shared" si="429"/>
        <v>4</v>
      </c>
      <c r="E331" s="600">
        <v>18</v>
      </c>
      <c r="F331" s="600">
        <v>15</v>
      </c>
      <c r="G331" s="752">
        <f t="shared" si="430"/>
        <v>33</v>
      </c>
      <c r="H331" s="600">
        <v>0</v>
      </c>
      <c r="I331" s="600">
        <v>1</v>
      </c>
      <c r="J331" s="752">
        <f t="shared" si="431"/>
        <v>1</v>
      </c>
      <c r="K331" s="600">
        <v>0</v>
      </c>
      <c r="L331" s="600">
        <v>0</v>
      </c>
      <c r="M331" s="752">
        <f t="shared" si="432"/>
        <v>0</v>
      </c>
      <c r="N331" s="736"/>
      <c r="O331" s="736"/>
      <c r="P331" s="752">
        <f t="shared" si="433"/>
        <v>0</v>
      </c>
      <c r="Q331" s="600"/>
      <c r="R331" s="600"/>
      <c r="S331" s="736">
        <f t="shared" si="434"/>
        <v>0</v>
      </c>
      <c r="T331" s="600"/>
      <c r="U331" s="600"/>
      <c r="V331" s="736">
        <f t="shared" si="435"/>
        <v>0</v>
      </c>
      <c r="W331" s="736">
        <f t="shared" si="423"/>
        <v>21</v>
      </c>
      <c r="X331" s="736">
        <f t="shared" si="424"/>
        <v>17</v>
      </c>
      <c r="Y331" s="736">
        <f t="shared" si="425"/>
        <v>38</v>
      </c>
      <c r="AA331" s="720" t="s">
        <v>362</v>
      </c>
      <c r="AB331" s="600">
        <v>3</v>
      </c>
      <c r="AC331" s="600">
        <v>5</v>
      </c>
      <c r="AD331" s="736">
        <f t="shared" si="436"/>
        <v>8</v>
      </c>
      <c r="AE331" s="600">
        <v>3</v>
      </c>
      <c r="AF331" s="600">
        <v>4</v>
      </c>
      <c r="AG331" s="736">
        <f t="shared" si="437"/>
        <v>7</v>
      </c>
      <c r="AH331" s="600">
        <v>0</v>
      </c>
      <c r="AI331" s="600">
        <v>0</v>
      </c>
      <c r="AJ331" s="736">
        <f t="shared" si="438"/>
        <v>0</v>
      </c>
      <c r="AK331" s="600">
        <v>0</v>
      </c>
      <c r="AL331" s="600">
        <v>0</v>
      </c>
      <c r="AM331" s="736">
        <f t="shared" si="439"/>
        <v>0</v>
      </c>
      <c r="AN331" s="736"/>
      <c r="AO331" s="736"/>
      <c r="AP331" s="736">
        <f t="shared" si="440"/>
        <v>0</v>
      </c>
      <c r="AQ331" s="600"/>
      <c r="AR331" s="600"/>
      <c r="AS331" s="736">
        <f t="shared" si="441"/>
        <v>0</v>
      </c>
      <c r="AT331" s="600"/>
      <c r="AU331" s="600"/>
      <c r="AV331" s="736">
        <f t="shared" si="442"/>
        <v>0</v>
      </c>
      <c r="AW331" s="736">
        <f t="shared" si="426"/>
        <v>6</v>
      </c>
      <c r="AX331" s="736">
        <f t="shared" si="427"/>
        <v>9</v>
      </c>
      <c r="AY331" s="736">
        <f t="shared" si="428"/>
        <v>15</v>
      </c>
    </row>
    <row r="332" spans="1:51" ht="15.75">
      <c r="A332" s="720" t="s">
        <v>363</v>
      </c>
      <c r="B332" s="600">
        <v>0</v>
      </c>
      <c r="C332" s="600">
        <v>0</v>
      </c>
      <c r="D332" s="752">
        <f t="shared" si="429"/>
        <v>0</v>
      </c>
      <c r="E332" s="600">
        <v>4</v>
      </c>
      <c r="F332" s="600">
        <v>4</v>
      </c>
      <c r="G332" s="752">
        <f t="shared" si="430"/>
        <v>8</v>
      </c>
      <c r="H332" s="600">
        <v>1</v>
      </c>
      <c r="I332" s="600">
        <v>0</v>
      </c>
      <c r="J332" s="752">
        <f t="shared" si="431"/>
        <v>1</v>
      </c>
      <c r="K332" s="600">
        <v>0</v>
      </c>
      <c r="L332" s="600">
        <v>0</v>
      </c>
      <c r="M332" s="752">
        <f t="shared" si="432"/>
        <v>0</v>
      </c>
      <c r="N332" s="736"/>
      <c r="O332" s="736"/>
      <c r="P332" s="752">
        <f t="shared" si="433"/>
        <v>0</v>
      </c>
      <c r="Q332" s="600"/>
      <c r="R332" s="600"/>
      <c r="S332" s="736">
        <f t="shared" si="434"/>
        <v>0</v>
      </c>
      <c r="T332" s="600"/>
      <c r="U332" s="600"/>
      <c r="V332" s="736">
        <f t="shared" si="435"/>
        <v>0</v>
      </c>
      <c r="W332" s="736">
        <f t="shared" si="423"/>
        <v>5</v>
      </c>
      <c r="X332" s="736">
        <f t="shared" si="424"/>
        <v>4</v>
      </c>
      <c r="Y332" s="736">
        <f t="shared" si="425"/>
        <v>9</v>
      </c>
      <c r="AA332" s="720" t="s">
        <v>363</v>
      </c>
      <c r="AB332" s="600">
        <v>0</v>
      </c>
      <c r="AC332" s="600">
        <v>1</v>
      </c>
      <c r="AD332" s="736">
        <f t="shared" si="436"/>
        <v>1</v>
      </c>
      <c r="AE332" s="600">
        <v>2</v>
      </c>
      <c r="AF332" s="600">
        <v>0</v>
      </c>
      <c r="AG332" s="736">
        <f t="shared" si="437"/>
        <v>2</v>
      </c>
      <c r="AH332" s="600">
        <v>0</v>
      </c>
      <c r="AI332" s="600">
        <v>0</v>
      </c>
      <c r="AJ332" s="736">
        <f t="shared" si="438"/>
        <v>0</v>
      </c>
      <c r="AK332" s="600">
        <v>0</v>
      </c>
      <c r="AL332" s="600">
        <v>1</v>
      </c>
      <c r="AM332" s="736">
        <f t="shared" si="439"/>
        <v>1</v>
      </c>
      <c r="AN332" s="736"/>
      <c r="AO332" s="736"/>
      <c r="AP332" s="736">
        <f t="shared" si="440"/>
        <v>0</v>
      </c>
      <c r="AQ332" s="600"/>
      <c r="AR332" s="600"/>
      <c r="AS332" s="736">
        <f t="shared" si="441"/>
        <v>0</v>
      </c>
      <c r="AT332" s="600"/>
      <c r="AU332" s="600"/>
      <c r="AV332" s="736">
        <f t="shared" si="442"/>
        <v>0</v>
      </c>
      <c r="AW332" s="736">
        <f t="shared" si="426"/>
        <v>2</v>
      </c>
      <c r="AX332" s="736">
        <f t="shared" si="427"/>
        <v>2</v>
      </c>
      <c r="AY332" s="736">
        <f t="shared" si="428"/>
        <v>4</v>
      </c>
    </row>
    <row r="333" spans="1:51" ht="15.75">
      <c r="A333" s="720" t="s">
        <v>364</v>
      </c>
      <c r="B333" s="600">
        <v>29</v>
      </c>
      <c r="C333" s="600">
        <v>10</v>
      </c>
      <c r="D333" s="752">
        <f t="shared" si="429"/>
        <v>39</v>
      </c>
      <c r="E333" s="600">
        <v>192</v>
      </c>
      <c r="F333" s="600">
        <v>44</v>
      </c>
      <c r="G333" s="752">
        <f t="shared" si="430"/>
        <v>236</v>
      </c>
      <c r="H333" s="600">
        <v>1</v>
      </c>
      <c r="I333" s="600">
        <v>2</v>
      </c>
      <c r="J333" s="752">
        <f t="shared" si="431"/>
        <v>3</v>
      </c>
      <c r="K333" s="600">
        <v>0</v>
      </c>
      <c r="L333" s="600">
        <v>0</v>
      </c>
      <c r="M333" s="752">
        <f t="shared" si="432"/>
        <v>0</v>
      </c>
      <c r="N333" s="736"/>
      <c r="O333" s="736"/>
      <c r="P333" s="752">
        <f t="shared" si="433"/>
        <v>0</v>
      </c>
      <c r="Q333" s="600"/>
      <c r="R333" s="600"/>
      <c r="S333" s="736">
        <f t="shared" si="434"/>
        <v>0</v>
      </c>
      <c r="T333" s="600"/>
      <c r="U333" s="600"/>
      <c r="V333" s="736">
        <f t="shared" si="435"/>
        <v>0</v>
      </c>
      <c r="W333" s="736">
        <f t="shared" si="423"/>
        <v>222</v>
      </c>
      <c r="X333" s="736">
        <f t="shared" si="424"/>
        <v>56</v>
      </c>
      <c r="Y333" s="736">
        <f t="shared" si="425"/>
        <v>278</v>
      </c>
      <c r="AA333" s="720" t="s">
        <v>364</v>
      </c>
      <c r="AB333" s="600">
        <v>45</v>
      </c>
      <c r="AC333" s="600">
        <v>19</v>
      </c>
      <c r="AD333" s="736">
        <f t="shared" si="436"/>
        <v>64</v>
      </c>
      <c r="AE333" s="600">
        <v>86</v>
      </c>
      <c r="AF333" s="600">
        <v>19</v>
      </c>
      <c r="AG333" s="736">
        <f t="shared" si="437"/>
        <v>105</v>
      </c>
      <c r="AH333" s="600">
        <v>5</v>
      </c>
      <c r="AI333" s="600">
        <v>0</v>
      </c>
      <c r="AJ333" s="736">
        <f t="shared" si="438"/>
        <v>5</v>
      </c>
      <c r="AK333" s="600">
        <v>1</v>
      </c>
      <c r="AL333" s="600">
        <v>0</v>
      </c>
      <c r="AM333" s="736">
        <f t="shared" si="439"/>
        <v>1</v>
      </c>
      <c r="AN333" s="736"/>
      <c r="AO333" s="736"/>
      <c r="AP333" s="736">
        <f t="shared" si="440"/>
        <v>0</v>
      </c>
      <c r="AQ333" s="600"/>
      <c r="AR333" s="600"/>
      <c r="AS333" s="736">
        <f t="shared" si="441"/>
        <v>0</v>
      </c>
      <c r="AT333" s="600"/>
      <c r="AU333" s="600"/>
      <c r="AV333" s="736">
        <f t="shared" si="442"/>
        <v>0</v>
      </c>
      <c r="AW333" s="736">
        <f t="shared" si="426"/>
        <v>137</v>
      </c>
      <c r="AX333" s="736">
        <f t="shared" si="427"/>
        <v>38</v>
      </c>
      <c r="AY333" s="736">
        <f t="shared" si="428"/>
        <v>175</v>
      </c>
    </row>
    <row r="334" spans="1:51" ht="15.75">
      <c r="A334" s="720" t="s">
        <v>365</v>
      </c>
      <c r="B334" s="600">
        <v>71</v>
      </c>
      <c r="C334" s="600">
        <v>11</v>
      </c>
      <c r="D334" s="752">
        <f t="shared" si="429"/>
        <v>82</v>
      </c>
      <c r="E334" s="600">
        <v>339</v>
      </c>
      <c r="F334" s="600">
        <v>99</v>
      </c>
      <c r="G334" s="752">
        <f t="shared" si="430"/>
        <v>438</v>
      </c>
      <c r="H334" s="600">
        <v>20</v>
      </c>
      <c r="I334" s="600">
        <v>8</v>
      </c>
      <c r="J334" s="752">
        <f t="shared" si="431"/>
        <v>28</v>
      </c>
      <c r="K334" s="600">
        <v>0</v>
      </c>
      <c r="L334" s="600">
        <v>0</v>
      </c>
      <c r="M334" s="752">
        <f t="shared" si="432"/>
        <v>0</v>
      </c>
      <c r="N334" s="736"/>
      <c r="O334" s="736"/>
      <c r="P334" s="752">
        <f t="shared" si="433"/>
        <v>0</v>
      </c>
      <c r="Q334" s="600"/>
      <c r="R334" s="600"/>
      <c r="S334" s="736">
        <f t="shared" si="434"/>
        <v>0</v>
      </c>
      <c r="T334" s="600"/>
      <c r="U334" s="600"/>
      <c r="V334" s="736">
        <f t="shared" si="435"/>
        <v>0</v>
      </c>
      <c r="W334" s="736">
        <f t="shared" si="423"/>
        <v>430</v>
      </c>
      <c r="X334" s="736">
        <f t="shared" si="424"/>
        <v>118</v>
      </c>
      <c r="Y334" s="736">
        <f t="shared" si="425"/>
        <v>548</v>
      </c>
      <c r="AA334" s="720" t="s">
        <v>365</v>
      </c>
      <c r="AB334" s="600">
        <v>58</v>
      </c>
      <c r="AC334" s="600">
        <v>22</v>
      </c>
      <c r="AD334" s="736">
        <f t="shared" si="436"/>
        <v>80</v>
      </c>
      <c r="AE334" s="600">
        <v>103</v>
      </c>
      <c r="AF334" s="600">
        <v>38</v>
      </c>
      <c r="AG334" s="736">
        <f t="shared" si="437"/>
        <v>141</v>
      </c>
      <c r="AH334" s="600">
        <v>4</v>
      </c>
      <c r="AI334" s="600">
        <v>1</v>
      </c>
      <c r="AJ334" s="736">
        <f t="shared" si="438"/>
        <v>5</v>
      </c>
      <c r="AK334" s="600">
        <v>0</v>
      </c>
      <c r="AL334" s="600">
        <v>0</v>
      </c>
      <c r="AM334" s="736">
        <f t="shared" si="439"/>
        <v>0</v>
      </c>
      <c r="AN334" s="736"/>
      <c r="AO334" s="736"/>
      <c r="AP334" s="736">
        <f t="shared" si="440"/>
        <v>0</v>
      </c>
      <c r="AQ334" s="600"/>
      <c r="AR334" s="600"/>
      <c r="AS334" s="736">
        <f t="shared" si="441"/>
        <v>0</v>
      </c>
      <c r="AT334" s="600"/>
      <c r="AU334" s="600"/>
      <c r="AV334" s="736">
        <f t="shared" si="442"/>
        <v>0</v>
      </c>
      <c r="AW334" s="736">
        <f t="shared" si="426"/>
        <v>165</v>
      </c>
      <c r="AX334" s="736">
        <f t="shared" si="427"/>
        <v>61</v>
      </c>
      <c r="AY334" s="736">
        <f t="shared" si="428"/>
        <v>226</v>
      </c>
    </row>
    <row r="335" spans="1:51" ht="15.75">
      <c r="A335" s="720" t="s">
        <v>366</v>
      </c>
      <c r="B335" s="600">
        <v>62</v>
      </c>
      <c r="C335" s="600">
        <v>25</v>
      </c>
      <c r="D335" s="752">
        <f t="shared" si="429"/>
        <v>87</v>
      </c>
      <c r="E335" s="600">
        <v>426</v>
      </c>
      <c r="F335" s="600">
        <v>186</v>
      </c>
      <c r="G335" s="752">
        <f t="shared" si="430"/>
        <v>612</v>
      </c>
      <c r="H335" s="600">
        <v>29</v>
      </c>
      <c r="I335" s="600">
        <v>25</v>
      </c>
      <c r="J335" s="752">
        <f t="shared" si="431"/>
        <v>54</v>
      </c>
      <c r="K335" s="600">
        <v>0</v>
      </c>
      <c r="L335" s="600">
        <v>0</v>
      </c>
      <c r="M335" s="752">
        <f t="shared" si="432"/>
        <v>0</v>
      </c>
      <c r="N335" s="736"/>
      <c r="O335" s="736"/>
      <c r="P335" s="752">
        <f t="shared" si="433"/>
        <v>0</v>
      </c>
      <c r="Q335" s="600"/>
      <c r="R335" s="600"/>
      <c r="S335" s="736">
        <f t="shared" si="434"/>
        <v>0</v>
      </c>
      <c r="T335" s="600"/>
      <c r="U335" s="600"/>
      <c r="V335" s="736">
        <f t="shared" si="435"/>
        <v>0</v>
      </c>
      <c r="W335" s="736">
        <f t="shared" si="423"/>
        <v>517</v>
      </c>
      <c r="X335" s="736">
        <f t="shared" si="424"/>
        <v>236</v>
      </c>
      <c r="Y335" s="736">
        <f t="shared" si="425"/>
        <v>753</v>
      </c>
      <c r="AA335" s="720" t="s">
        <v>366</v>
      </c>
      <c r="AB335" s="600">
        <v>104</v>
      </c>
      <c r="AC335" s="600">
        <v>50</v>
      </c>
      <c r="AD335" s="736">
        <f t="shared" si="436"/>
        <v>154</v>
      </c>
      <c r="AE335" s="600">
        <v>151</v>
      </c>
      <c r="AF335" s="600">
        <v>53</v>
      </c>
      <c r="AG335" s="736">
        <f t="shared" si="437"/>
        <v>204</v>
      </c>
      <c r="AH335" s="600">
        <v>2</v>
      </c>
      <c r="AI335" s="600">
        <v>3</v>
      </c>
      <c r="AJ335" s="736">
        <f t="shared" si="438"/>
        <v>5</v>
      </c>
      <c r="AK335" s="600">
        <v>0</v>
      </c>
      <c r="AL335" s="600">
        <v>0</v>
      </c>
      <c r="AM335" s="736">
        <f t="shared" si="439"/>
        <v>0</v>
      </c>
      <c r="AN335" s="736"/>
      <c r="AO335" s="736"/>
      <c r="AP335" s="736">
        <f t="shared" si="440"/>
        <v>0</v>
      </c>
      <c r="AQ335" s="600"/>
      <c r="AR335" s="600"/>
      <c r="AS335" s="736">
        <f t="shared" si="441"/>
        <v>0</v>
      </c>
      <c r="AT335" s="600"/>
      <c r="AU335" s="600"/>
      <c r="AV335" s="736">
        <f t="shared" si="442"/>
        <v>0</v>
      </c>
      <c r="AW335" s="736">
        <f t="shared" si="426"/>
        <v>257</v>
      </c>
      <c r="AX335" s="736">
        <f t="shared" si="427"/>
        <v>106</v>
      </c>
      <c r="AY335" s="736">
        <f t="shared" si="428"/>
        <v>363</v>
      </c>
    </row>
    <row r="336" spans="1:51" ht="15.75">
      <c r="A336" s="720" t="s">
        <v>367</v>
      </c>
      <c r="B336" s="600">
        <v>67</v>
      </c>
      <c r="C336" s="600">
        <v>27</v>
      </c>
      <c r="D336" s="752">
        <f t="shared" si="429"/>
        <v>94</v>
      </c>
      <c r="E336" s="600">
        <v>517</v>
      </c>
      <c r="F336" s="600">
        <v>331</v>
      </c>
      <c r="G336" s="752">
        <f t="shared" si="430"/>
        <v>848</v>
      </c>
      <c r="H336" s="600">
        <v>38</v>
      </c>
      <c r="I336" s="600">
        <v>22</v>
      </c>
      <c r="J336" s="752">
        <f t="shared" si="431"/>
        <v>60</v>
      </c>
      <c r="K336" s="600">
        <v>0</v>
      </c>
      <c r="L336" s="600">
        <v>0</v>
      </c>
      <c r="M336" s="752">
        <f t="shared" si="432"/>
        <v>0</v>
      </c>
      <c r="N336" s="736"/>
      <c r="O336" s="736"/>
      <c r="P336" s="752">
        <f t="shared" si="433"/>
        <v>0</v>
      </c>
      <c r="Q336" s="600"/>
      <c r="R336" s="600"/>
      <c r="S336" s="736">
        <f t="shared" si="434"/>
        <v>0</v>
      </c>
      <c r="T336" s="600"/>
      <c r="U336" s="600"/>
      <c r="V336" s="736">
        <f t="shared" si="435"/>
        <v>0</v>
      </c>
      <c r="W336" s="736">
        <f t="shared" si="423"/>
        <v>622</v>
      </c>
      <c r="X336" s="736">
        <f t="shared" si="424"/>
        <v>380</v>
      </c>
      <c r="Y336" s="736">
        <f t="shared" si="425"/>
        <v>1002</v>
      </c>
      <c r="AA336" s="720" t="s">
        <v>367</v>
      </c>
      <c r="AB336" s="600">
        <v>134</v>
      </c>
      <c r="AC336" s="600">
        <v>78</v>
      </c>
      <c r="AD336" s="736">
        <f t="shared" si="436"/>
        <v>212</v>
      </c>
      <c r="AE336" s="600">
        <v>167</v>
      </c>
      <c r="AF336" s="600">
        <v>107</v>
      </c>
      <c r="AG336" s="736">
        <f t="shared" si="437"/>
        <v>274</v>
      </c>
      <c r="AH336" s="600">
        <v>6</v>
      </c>
      <c r="AI336" s="600">
        <v>5</v>
      </c>
      <c r="AJ336" s="736">
        <f t="shared" si="438"/>
        <v>11</v>
      </c>
      <c r="AK336" s="600">
        <v>0</v>
      </c>
      <c r="AL336" s="600">
        <v>0</v>
      </c>
      <c r="AM336" s="736">
        <f t="shared" si="439"/>
        <v>0</v>
      </c>
      <c r="AN336" s="736"/>
      <c r="AO336" s="736"/>
      <c r="AP336" s="736">
        <f t="shared" si="440"/>
        <v>0</v>
      </c>
      <c r="AQ336" s="600"/>
      <c r="AR336" s="600"/>
      <c r="AS336" s="736">
        <f t="shared" si="441"/>
        <v>0</v>
      </c>
      <c r="AT336" s="600"/>
      <c r="AU336" s="600"/>
      <c r="AV336" s="736">
        <f t="shared" si="442"/>
        <v>0</v>
      </c>
      <c r="AW336" s="736">
        <f t="shared" si="426"/>
        <v>307</v>
      </c>
      <c r="AX336" s="736">
        <f t="shared" si="427"/>
        <v>190</v>
      </c>
      <c r="AY336" s="736">
        <f t="shared" si="428"/>
        <v>497</v>
      </c>
    </row>
    <row r="337" spans="1:51" ht="15.75">
      <c r="A337" s="720" t="s">
        <v>368</v>
      </c>
      <c r="B337" s="600">
        <v>43</v>
      </c>
      <c r="C337" s="600">
        <v>21</v>
      </c>
      <c r="D337" s="752">
        <f t="shared" si="429"/>
        <v>64</v>
      </c>
      <c r="E337" s="600">
        <v>417</v>
      </c>
      <c r="F337" s="600">
        <v>318</v>
      </c>
      <c r="G337" s="752">
        <f t="shared" si="430"/>
        <v>735</v>
      </c>
      <c r="H337" s="600">
        <v>27</v>
      </c>
      <c r="I337" s="600">
        <v>18</v>
      </c>
      <c r="J337" s="752">
        <f t="shared" si="431"/>
        <v>45</v>
      </c>
      <c r="K337" s="600">
        <v>0</v>
      </c>
      <c r="L337" s="600">
        <v>0</v>
      </c>
      <c r="M337" s="752">
        <f t="shared" si="432"/>
        <v>0</v>
      </c>
      <c r="N337" s="736"/>
      <c r="O337" s="736"/>
      <c r="P337" s="752">
        <f t="shared" si="433"/>
        <v>0</v>
      </c>
      <c r="Q337" s="600"/>
      <c r="R337" s="600"/>
      <c r="S337" s="736">
        <f t="shared" si="434"/>
        <v>0</v>
      </c>
      <c r="T337" s="600"/>
      <c r="U337" s="600"/>
      <c r="V337" s="736">
        <f t="shared" si="435"/>
        <v>0</v>
      </c>
      <c r="W337" s="736">
        <f t="shared" si="423"/>
        <v>487</v>
      </c>
      <c r="X337" s="736">
        <f t="shared" si="424"/>
        <v>357</v>
      </c>
      <c r="Y337" s="736">
        <f t="shared" si="425"/>
        <v>844</v>
      </c>
      <c r="AA337" s="720" t="s">
        <v>368</v>
      </c>
      <c r="AB337" s="600">
        <v>86</v>
      </c>
      <c r="AC337" s="600">
        <v>66</v>
      </c>
      <c r="AD337" s="736">
        <f t="shared" si="436"/>
        <v>152</v>
      </c>
      <c r="AE337" s="600">
        <v>123</v>
      </c>
      <c r="AF337" s="600">
        <v>73</v>
      </c>
      <c r="AG337" s="736">
        <f t="shared" si="437"/>
        <v>196</v>
      </c>
      <c r="AH337" s="600">
        <v>1</v>
      </c>
      <c r="AI337" s="600">
        <v>3</v>
      </c>
      <c r="AJ337" s="736">
        <f t="shared" si="438"/>
        <v>4</v>
      </c>
      <c r="AK337" s="600">
        <v>0</v>
      </c>
      <c r="AL337" s="600">
        <v>0</v>
      </c>
      <c r="AM337" s="736">
        <f t="shared" si="439"/>
        <v>0</v>
      </c>
      <c r="AN337" s="736"/>
      <c r="AO337" s="736"/>
      <c r="AP337" s="736">
        <f t="shared" si="440"/>
        <v>0</v>
      </c>
      <c r="AQ337" s="600"/>
      <c r="AR337" s="600"/>
      <c r="AS337" s="736">
        <f t="shared" si="441"/>
        <v>0</v>
      </c>
      <c r="AT337" s="600"/>
      <c r="AU337" s="600"/>
      <c r="AV337" s="736">
        <f t="shared" si="442"/>
        <v>0</v>
      </c>
      <c r="AW337" s="736">
        <f t="shared" si="426"/>
        <v>210</v>
      </c>
      <c r="AX337" s="736">
        <f t="shared" si="427"/>
        <v>142</v>
      </c>
      <c r="AY337" s="736">
        <f t="shared" si="428"/>
        <v>352</v>
      </c>
    </row>
    <row r="338" spans="1:51" ht="15.75">
      <c r="A338" s="718" t="s">
        <v>472</v>
      </c>
      <c r="B338" s="600">
        <v>233</v>
      </c>
      <c r="C338" s="600">
        <v>248</v>
      </c>
      <c r="D338" s="752">
        <f t="shared" si="429"/>
        <v>481</v>
      </c>
      <c r="E338" s="600">
        <v>1439</v>
      </c>
      <c r="F338" s="600">
        <v>1171</v>
      </c>
      <c r="G338" s="752">
        <f t="shared" si="430"/>
        <v>2610</v>
      </c>
      <c r="H338" s="600">
        <v>61</v>
      </c>
      <c r="I338" s="600">
        <v>74</v>
      </c>
      <c r="J338" s="752">
        <f t="shared" si="431"/>
        <v>135</v>
      </c>
      <c r="K338" s="600">
        <v>0</v>
      </c>
      <c r="L338" s="600">
        <v>0</v>
      </c>
      <c r="M338" s="752">
        <f t="shared" si="432"/>
        <v>0</v>
      </c>
      <c r="N338" s="736"/>
      <c r="O338" s="736"/>
      <c r="P338" s="752">
        <f t="shared" si="433"/>
        <v>0</v>
      </c>
      <c r="Q338" s="600"/>
      <c r="R338" s="600"/>
      <c r="S338" s="736">
        <f t="shared" si="434"/>
        <v>0</v>
      </c>
      <c r="T338" s="600"/>
      <c r="U338" s="600"/>
      <c r="V338" s="736">
        <f t="shared" si="435"/>
        <v>0</v>
      </c>
      <c r="W338" s="736">
        <f t="shared" si="423"/>
        <v>1733</v>
      </c>
      <c r="X338" s="736">
        <f t="shared" si="424"/>
        <v>1493</v>
      </c>
      <c r="Y338" s="736">
        <f t="shared" si="425"/>
        <v>3226</v>
      </c>
      <c r="AA338" s="718" t="s">
        <v>472</v>
      </c>
      <c r="AB338" s="600">
        <v>277</v>
      </c>
      <c r="AC338" s="600">
        <v>257</v>
      </c>
      <c r="AD338" s="736">
        <f t="shared" si="436"/>
        <v>534</v>
      </c>
      <c r="AE338" s="600">
        <v>358</v>
      </c>
      <c r="AF338" s="600">
        <v>274</v>
      </c>
      <c r="AG338" s="736">
        <f t="shared" si="437"/>
        <v>632</v>
      </c>
      <c r="AH338" s="600">
        <v>8</v>
      </c>
      <c r="AI338" s="600">
        <v>7</v>
      </c>
      <c r="AJ338" s="736">
        <f t="shared" si="438"/>
        <v>15</v>
      </c>
      <c r="AK338" s="600">
        <v>0</v>
      </c>
      <c r="AL338" s="600">
        <v>0</v>
      </c>
      <c r="AM338" s="736">
        <f t="shared" si="439"/>
        <v>0</v>
      </c>
      <c r="AN338" s="736"/>
      <c r="AO338" s="736"/>
      <c r="AP338" s="736">
        <f t="shared" si="440"/>
        <v>0</v>
      </c>
      <c r="AQ338" s="600"/>
      <c r="AR338" s="600"/>
      <c r="AS338" s="736">
        <f t="shared" si="441"/>
        <v>0</v>
      </c>
      <c r="AT338" s="600"/>
      <c r="AU338" s="600"/>
      <c r="AV338" s="736">
        <f t="shared" si="442"/>
        <v>0</v>
      </c>
      <c r="AW338" s="736">
        <f t="shared" si="426"/>
        <v>643</v>
      </c>
      <c r="AX338" s="736">
        <f t="shared" si="427"/>
        <v>538</v>
      </c>
      <c r="AY338" s="736">
        <f t="shared" si="428"/>
        <v>1181</v>
      </c>
    </row>
    <row r="339" spans="1:51" ht="15.75">
      <c r="A339" s="718" t="s">
        <v>614</v>
      </c>
      <c r="B339" s="752">
        <v>11</v>
      </c>
      <c r="C339" s="752">
        <v>6</v>
      </c>
      <c r="D339" s="752">
        <f t="shared" si="429"/>
        <v>17</v>
      </c>
      <c r="E339" s="752">
        <v>89</v>
      </c>
      <c r="F339" s="752">
        <v>44</v>
      </c>
      <c r="G339" s="752">
        <f t="shared" si="430"/>
        <v>133</v>
      </c>
      <c r="H339" s="752">
        <v>7</v>
      </c>
      <c r="I339" s="752">
        <v>1</v>
      </c>
      <c r="J339" s="752">
        <f t="shared" si="431"/>
        <v>8</v>
      </c>
      <c r="K339" s="752">
        <v>22</v>
      </c>
      <c r="L339" s="752">
        <v>15</v>
      </c>
      <c r="M339" s="752">
        <f t="shared" si="432"/>
        <v>37</v>
      </c>
      <c r="N339" s="736"/>
      <c r="O339" s="736"/>
      <c r="P339" s="752">
        <f t="shared" si="433"/>
        <v>0</v>
      </c>
      <c r="Q339" s="736"/>
      <c r="R339" s="736"/>
      <c r="S339" s="736">
        <f t="shared" si="434"/>
        <v>0</v>
      </c>
      <c r="T339" s="736"/>
      <c r="U339" s="736"/>
      <c r="V339" s="736">
        <f t="shared" si="435"/>
        <v>0</v>
      </c>
      <c r="W339" s="736">
        <f t="shared" si="423"/>
        <v>129</v>
      </c>
      <c r="X339" s="736">
        <f t="shared" si="424"/>
        <v>66</v>
      </c>
      <c r="Y339" s="736">
        <f t="shared" si="425"/>
        <v>195</v>
      </c>
      <c r="AA339" s="718" t="s">
        <v>614</v>
      </c>
      <c r="AB339" s="752">
        <v>13</v>
      </c>
      <c r="AC339" s="752">
        <v>13</v>
      </c>
      <c r="AD339" s="736">
        <f t="shared" si="436"/>
        <v>26</v>
      </c>
      <c r="AE339" s="752">
        <v>36</v>
      </c>
      <c r="AF339" s="752">
        <v>11</v>
      </c>
      <c r="AG339" s="736">
        <f t="shared" si="437"/>
        <v>47</v>
      </c>
      <c r="AH339" s="752">
        <v>5</v>
      </c>
      <c r="AI339" s="752">
        <v>0</v>
      </c>
      <c r="AJ339" s="736">
        <f t="shared" si="438"/>
        <v>5</v>
      </c>
      <c r="AK339" s="752">
        <v>0</v>
      </c>
      <c r="AL339" s="752">
        <v>0</v>
      </c>
      <c r="AM339" s="736">
        <f t="shared" si="439"/>
        <v>0</v>
      </c>
      <c r="AN339" s="736"/>
      <c r="AO339" s="736"/>
      <c r="AP339" s="736">
        <f t="shared" si="440"/>
        <v>0</v>
      </c>
      <c r="AQ339" s="736"/>
      <c r="AR339" s="736"/>
      <c r="AS339" s="736">
        <f t="shared" si="441"/>
        <v>0</v>
      </c>
      <c r="AT339" s="736"/>
      <c r="AU339" s="736"/>
      <c r="AV339" s="736">
        <f t="shared" si="442"/>
        <v>0</v>
      </c>
      <c r="AW339" s="736">
        <f t="shared" si="426"/>
        <v>54</v>
      </c>
      <c r="AX339" s="736">
        <f t="shared" si="427"/>
        <v>24</v>
      </c>
      <c r="AY339" s="736">
        <f t="shared" si="428"/>
        <v>78</v>
      </c>
    </row>
    <row r="340" spans="1:51" ht="15.75">
      <c r="A340" s="721" t="s">
        <v>6</v>
      </c>
      <c r="B340" s="722">
        <f t="shared" ref="B340:Y340" si="443">SUM(B329:B339)</f>
        <v>523</v>
      </c>
      <c r="C340" s="722">
        <f t="shared" si="443"/>
        <v>350</v>
      </c>
      <c r="D340" s="722">
        <f t="shared" si="443"/>
        <v>873</v>
      </c>
      <c r="E340" s="722">
        <f t="shared" si="443"/>
        <v>3448</v>
      </c>
      <c r="F340" s="722">
        <f t="shared" si="443"/>
        <v>2228</v>
      </c>
      <c r="G340" s="722">
        <f t="shared" si="443"/>
        <v>5676</v>
      </c>
      <c r="H340" s="722">
        <f t="shared" si="443"/>
        <v>184</v>
      </c>
      <c r="I340" s="722">
        <f t="shared" si="443"/>
        <v>153</v>
      </c>
      <c r="J340" s="722">
        <f t="shared" si="443"/>
        <v>337</v>
      </c>
      <c r="K340" s="722">
        <f t="shared" si="443"/>
        <v>22</v>
      </c>
      <c r="L340" s="722">
        <f t="shared" si="443"/>
        <v>16</v>
      </c>
      <c r="M340" s="722">
        <f t="shared" si="443"/>
        <v>38</v>
      </c>
      <c r="N340" s="722">
        <f t="shared" si="443"/>
        <v>0</v>
      </c>
      <c r="O340" s="722">
        <f t="shared" si="443"/>
        <v>0</v>
      </c>
      <c r="P340" s="722">
        <f t="shared" si="443"/>
        <v>0</v>
      </c>
      <c r="Q340" s="722">
        <f t="shared" si="443"/>
        <v>0</v>
      </c>
      <c r="R340" s="722">
        <f t="shared" si="443"/>
        <v>0</v>
      </c>
      <c r="S340" s="722">
        <f t="shared" si="443"/>
        <v>0</v>
      </c>
      <c r="T340" s="722">
        <f t="shared" si="443"/>
        <v>0</v>
      </c>
      <c r="U340" s="722">
        <f t="shared" si="443"/>
        <v>0</v>
      </c>
      <c r="V340" s="722">
        <f t="shared" si="443"/>
        <v>0</v>
      </c>
      <c r="W340" s="722">
        <f t="shared" si="443"/>
        <v>4177</v>
      </c>
      <c r="X340" s="722">
        <f t="shared" si="443"/>
        <v>2747</v>
      </c>
      <c r="Y340" s="722">
        <f t="shared" si="443"/>
        <v>6924</v>
      </c>
      <c r="AA340" s="721" t="s">
        <v>6</v>
      </c>
      <c r="AB340" s="722">
        <f t="shared" ref="AB340:AY340" si="444">SUM(AB329:AB339)</f>
        <v>720</v>
      </c>
      <c r="AC340" s="722">
        <f t="shared" si="444"/>
        <v>513</v>
      </c>
      <c r="AD340" s="722">
        <f t="shared" si="444"/>
        <v>1233</v>
      </c>
      <c r="AE340" s="722">
        <f t="shared" si="444"/>
        <v>1032</v>
      </c>
      <c r="AF340" s="722">
        <f t="shared" si="444"/>
        <v>582</v>
      </c>
      <c r="AG340" s="722">
        <f t="shared" si="444"/>
        <v>1614</v>
      </c>
      <c r="AH340" s="722">
        <f t="shared" si="444"/>
        <v>31</v>
      </c>
      <c r="AI340" s="722">
        <f t="shared" si="444"/>
        <v>20</v>
      </c>
      <c r="AJ340" s="722">
        <f t="shared" si="444"/>
        <v>51</v>
      </c>
      <c r="AK340" s="722">
        <f t="shared" si="444"/>
        <v>2</v>
      </c>
      <c r="AL340" s="722">
        <f t="shared" si="444"/>
        <v>1</v>
      </c>
      <c r="AM340" s="722">
        <f t="shared" si="444"/>
        <v>3</v>
      </c>
      <c r="AN340" s="722">
        <f t="shared" si="444"/>
        <v>0</v>
      </c>
      <c r="AO340" s="722">
        <f t="shared" si="444"/>
        <v>0</v>
      </c>
      <c r="AP340" s="722">
        <f t="shared" si="444"/>
        <v>0</v>
      </c>
      <c r="AQ340" s="722">
        <f t="shared" si="444"/>
        <v>0</v>
      </c>
      <c r="AR340" s="722">
        <f t="shared" si="444"/>
        <v>0</v>
      </c>
      <c r="AS340" s="722">
        <f t="shared" si="444"/>
        <v>0</v>
      </c>
      <c r="AT340" s="722">
        <f t="shared" si="444"/>
        <v>0</v>
      </c>
      <c r="AU340" s="722">
        <f t="shared" si="444"/>
        <v>0</v>
      </c>
      <c r="AV340" s="722">
        <f t="shared" si="444"/>
        <v>0</v>
      </c>
      <c r="AW340" s="722">
        <f t="shared" si="444"/>
        <v>1785</v>
      </c>
      <c r="AX340" s="722">
        <f t="shared" si="444"/>
        <v>1116</v>
      </c>
      <c r="AY340" s="722">
        <f t="shared" si="444"/>
        <v>2901</v>
      </c>
    </row>
    <row r="342" spans="1:51" ht="15.75">
      <c r="A342" s="776"/>
      <c r="B342" s="776"/>
      <c r="C342" s="776"/>
      <c r="D342" s="776"/>
      <c r="E342" s="776"/>
      <c r="F342" s="776"/>
      <c r="G342" s="776"/>
      <c r="H342" s="776"/>
      <c r="I342" s="776"/>
      <c r="J342" s="776"/>
      <c r="K342" s="776"/>
      <c r="L342" s="776"/>
      <c r="M342" s="776"/>
      <c r="N342" s="776"/>
      <c r="O342" s="776"/>
      <c r="P342" s="776"/>
      <c r="Q342" s="776"/>
      <c r="R342" s="776"/>
      <c r="S342" s="776"/>
      <c r="T342" s="776"/>
      <c r="U342" s="776"/>
      <c r="V342" s="776"/>
      <c r="W342" s="776"/>
      <c r="X342" s="776" t="s">
        <v>142</v>
      </c>
      <c r="Y342" s="776"/>
      <c r="AA342" s="776"/>
      <c r="AB342" s="776"/>
      <c r="AC342" s="776"/>
      <c r="AD342" s="776"/>
      <c r="AE342" s="776"/>
      <c r="AF342" s="776"/>
      <c r="AG342" s="776"/>
      <c r="AH342" s="776"/>
      <c r="AI342" s="776"/>
      <c r="AJ342" s="776"/>
      <c r="AK342" s="776"/>
      <c r="AL342" s="776"/>
      <c r="AM342" s="776"/>
      <c r="AN342" s="776"/>
      <c r="AO342" s="776"/>
      <c r="AP342" s="776"/>
      <c r="AQ342" s="776"/>
      <c r="AR342" s="776"/>
      <c r="AS342" s="776"/>
      <c r="AT342" s="776"/>
      <c r="AU342" s="776"/>
      <c r="AV342" s="776"/>
      <c r="AW342" s="776"/>
      <c r="AX342" s="776" t="s">
        <v>142</v>
      </c>
      <c r="AY342" s="776"/>
    </row>
    <row r="343" spans="1:51" ht="15" customHeight="1">
      <c r="A343" s="1564" t="s">
        <v>361</v>
      </c>
      <c r="B343" s="1568" t="s">
        <v>3</v>
      </c>
      <c r="C343" s="1568"/>
      <c r="D343" s="1568"/>
      <c r="E343" s="1568" t="s">
        <v>4</v>
      </c>
      <c r="F343" s="1568"/>
      <c r="G343" s="1568"/>
      <c r="H343" s="1568" t="s">
        <v>5</v>
      </c>
      <c r="I343" s="1568"/>
      <c r="J343" s="1568"/>
      <c r="K343" s="1568" t="s">
        <v>379</v>
      </c>
      <c r="L343" s="1568"/>
      <c r="M343" s="1568"/>
      <c r="N343" s="1568" t="s">
        <v>870</v>
      </c>
      <c r="O343" s="1568"/>
      <c r="P343" s="1568"/>
      <c r="Q343" s="1568" t="s">
        <v>871</v>
      </c>
      <c r="R343" s="1568"/>
      <c r="S343" s="1568"/>
      <c r="T343" s="1568" t="s">
        <v>351</v>
      </c>
      <c r="U343" s="1568"/>
      <c r="V343" s="1568"/>
      <c r="W343" s="1564" t="s">
        <v>6</v>
      </c>
      <c r="X343" s="1564"/>
      <c r="Y343" s="1564"/>
      <c r="AA343" s="1564" t="s">
        <v>361</v>
      </c>
      <c r="AB343" s="1568" t="s">
        <v>3</v>
      </c>
      <c r="AC343" s="1568"/>
      <c r="AD343" s="1568"/>
      <c r="AE343" s="1568" t="s">
        <v>4</v>
      </c>
      <c r="AF343" s="1568"/>
      <c r="AG343" s="1568"/>
      <c r="AH343" s="1568" t="s">
        <v>5</v>
      </c>
      <c r="AI343" s="1568"/>
      <c r="AJ343" s="1568"/>
      <c r="AK343" s="1568" t="s">
        <v>379</v>
      </c>
      <c r="AL343" s="1568"/>
      <c r="AM343" s="1568"/>
      <c r="AN343" s="1568" t="s">
        <v>870</v>
      </c>
      <c r="AO343" s="1568"/>
      <c r="AP343" s="1568"/>
      <c r="AQ343" s="1568" t="s">
        <v>871</v>
      </c>
      <c r="AR343" s="1568"/>
      <c r="AS343" s="1568"/>
      <c r="AT343" s="1568" t="s">
        <v>351</v>
      </c>
      <c r="AU343" s="1568"/>
      <c r="AV343" s="1568"/>
      <c r="AW343" s="1564" t="s">
        <v>6</v>
      </c>
      <c r="AX343" s="1564"/>
      <c r="AY343" s="1564"/>
    </row>
    <row r="344" spans="1:51">
      <c r="A344" s="1564"/>
      <c r="B344" s="243" t="s">
        <v>240</v>
      </c>
      <c r="C344" s="243" t="s">
        <v>241</v>
      </c>
      <c r="D344" s="243" t="s">
        <v>234</v>
      </c>
      <c r="E344" s="243" t="s">
        <v>240</v>
      </c>
      <c r="F344" s="243" t="s">
        <v>241</v>
      </c>
      <c r="G344" s="243" t="s">
        <v>234</v>
      </c>
      <c r="H344" s="243" t="s">
        <v>240</v>
      </c>
      <c r="I344" s="243" t="s">
        <v>241</v>
      </c>
      <c r="J344" s="243" t="s">
        <v>234</v>
      </c>
      <c r="K344" s="243" t="s">
        <v>240</v>
      </c>
      <c r="L344" s="243" t="s">
        <v>241</v>
      </c>
      <c r="M344" s="243" t="s">
        <v>234</v>
      </c>
      <c r="N344" s="243" t="s">
        <v>240</v>
      </c>
      <c r="O344" s="243" t="s">
        <v>241</v>
      </c>
      <c r="P344" s="243" t="s">
        <v>234</v>
      </c>
      <c r="Q344" s="243" t="s">
        <v>240</v>
      </c>
      <c r="R344" s="243" t="s">
        <v>241</v>
      </c>
      <c r="S344" s="243" t="s">
        <v>234</v>
      </c>
      <c r="T344" s="243" t="s">
        <v>240</v>
      </c>
      <c r="U344" s="243" t="s">
        <v>241</v>
      </c>
      <c r="V344" s="243" t="s">
        <v>234</v>
      </c>
      <c r="W344" s="243" t="s">
        <v>240</v>
      </c>
      <c r="X344" s="243" t="s">
        <v>241</v>
      </c>
      <c r="Y344" s="243" t="s">
        <v>234</v>
      </c>
      <c r="AA344" s="1564"/>
      <c r="AB344" s="243" t="s">
        <v>240</v>
      </c>
      <c r="AC344" s="243" t="s">
        <v>241</v>
      </c>
      <c r="AD344" s="243" t="s">
        <v>234</v>
      </c>
      <c r="AE344" s="243" t="s">
        <v>240</v>
      </c>
      <c r="AF344" s="243" t="s">
        <v>241</v>
      </c>
      <c r="AG344" s="243" t="s">
        <v>234</v>
      </c>
      <c r="AH344" s="243" t="s">
        <v>240</v>
      </c>
      <c r="AI344" s="243" t="s">
        <v>241</v>
      </c>
      <c r="AJ344" s="243" t="s">
        <v>234</v>
      </c>
      <c r="AK344" s="243" t="s">
        <v>240</v>
      </c>
      <c r="AL344" s="243" t="s">
        <v>241</v>
      </c>
      <c r="AM344" s="243" t="s">
        <v>234</v>
      </c>
      <c r="AN344" s="243" t="s">
        <v>240</v>
      </c>
      <c r="AO344" s="243" t="s">
        <v>241</v>
      </c>
      <c r="AP344" s="243" t="s">
        <v>234</v>
      </c>
      <c r="AQ344" s="243" t="s">
        <v>240</v>
      </c>
      <c r="AR344" s="243" t="s">
        <v>241</v>
      </c>
      <c r="AS344" s="243" t="s">
        <v>234</v>
      </c>
      <c r="AT344" s="243" t="s">
        <v>240</v>
      </c>
      <c r="AU344" s="243" t="s">
        <v>241</v>
      </c>
      <c r="AV344" s="243" t="s">
        <v>234</v>
      </c>
      <c r="AW344" s="243" t="s">
        <v>240</v>
      </c>
      <c r="AX344" s="243" t="s">
        <v>241</v>
      </c>
      <c r="AY344" s="243" t="s">
        <v>234</v>
      </c>
    </row>
    <row r="345" spans="1:51">
      <c r="A345" s="735">
        <v>1</v>
      </c>
      <c r="B345" s="243">
        <v>2</v>
      </c>
      <c r="C345" s="243">
        <v>3</v>
      </c>
      <c r="D345" s="243">
        <v>4</v>
      </c>
      <c r="E345" s="243">
        <v>5</v>
      </c>
      <c r="F345" s="243">
        <v>6</v>
      </c>
      <c r="G345" s="243">
        <v>7</v>
      </c>
      <c r="H345" s="243">
        <v>8</v>
      </c>
      <c r="I345" s="243">
        <v>9</v>
      </c>
      <c r="J345" s="243">
        <v>10</v>
      </c>
      <c r="K345" s="243">
        <v>11</v>
      </c>
      <c r="L345" s="243">
        <v>12</v>
      </c>
      <c r="M345" s="243">
        <v>13</v>
      </c>
      <c r="N345" s="243">
        <v>14</v>
      </c>
      <c r="O345" s="243">
        <v>15</v>
      </c>
      <c r="P345" s="243">
        <v>16</v>
      </c>
      <c r="Q345" s="243">
        <v>17</v>
      </c>
      <c r="R345" s="243">
        <v>18</v>
      </c>
      <c r="S345" s="243">
        <v>19</v>
      </c>
      <c r="T345" s="243">
        <v>20</v>
      </c>
      <c r="U345" s="243">
        <v>21</v>
      </c>
      <c r="V345" s="243">
        <v>22</v>
      </c>
      <c r="W345" s="243">
        <v>23</v>
      </c>
      <c r="X345" s="243">
        <v>24</v>
      </c>
      <c r="Y345" s="243">
        <v>25</v>
      </c>
      <c r="AA345" s="735">
        <v>1</v>
      </c>
      <c r="AB345" s="243">
        <v>2</v>
      </c>
      <c r="AC345" s="243">
        <v>3</v>
      </c>
      <c r="AD345" s="243">
        <v>4</v>
      </c>
      <c r="AE345" s="243">
        <v>5</v>
      </c>
      <c r="AF345" s="243">
        <v>6</v>
      </c>
      <c r="AG345" s="243">
        <v>7</v>
      </c>
      <c r="AH345" s="243">
        <v>8</v>
      </c>
      <c r="AI345" s="243">
        <v>9</v>
      </c>
      <c r="AJ345" s="243">
        <v>10</v>
      </c>
      <c r="AK345" s="243">
        <v>11</v>
      </c>
      <c r="AL345" s="243">
        <v>12</v>
      </c>
      <c r="AM345" s="243">
        <v>13</v>
      </c>
      <c r="AN345" s="243">
        <v>14</v>
      </c>
      <c r="AO345" s="243">
        <v>15</v>
      </c>
      <c r="AP345" s="243">
        <v>16</v>
      </c>
      <c r="AQ345" s="243">
        <v>17</v>
      </c>
      <c r="AR345" s="243">
        <v>18</v>
      </c>
      <c r="AS345" s="243">
        <v>19</v>
      </c>
      <c r="AT345" s="243">
        <v>20</v>
      </c>
      <c r="AU345" s="243">
        <v>21</v>
      </c>
      <c r="AV345" s="243">
        <v>22</v>
      </c>
      <c r="AW345" s="243">
        <v>23</v>
      </c>
      <c r="AX345" s="243">
        <v>24</v>
      </c>
      <c r="AY345" s="243">
        <v>25</v>
      </c>
    </row>
    <row r="346" spans="1:51" ht="15.75">
      <c r="A346" s="718" t="s">
        <v>470</v>
      </c>
      <c r="B346" s="600">
        <v>1</v>
      </c>
      <c r="C346" s="600">
        <v>1</v>
      </c>
      <c r="D346" s="752">
        <f>SUM(B346:C346)</f>
        <v>2</v>
      </c>
      <c r="E346" s="600">
        <v>2</v>
      </c>
      <c r="F346" s="600">
        <v>1</v>
      </c>
      <c r="G346" s="752">
        <f>SUM(E346:F346)</f>
        <v>3</v>
      </c>
      <c r="H346" s="600">
        <v>0</v>
      </c>
      <c r="I346" s="600">
        <v>1</v>
      </c>
      <c r="J346" s="752">
        <f>SUM(H346:I346)</f>
        <v>1</v>
      </c>
      <c r="K346" s="600">
        <v>0</v>
      </c>
      <c r="L346" s="600">
        <v>0</v>
      </c>
      <c r="M346" s="752">
        <f>SUM(K346:L346)</f>
        <v>0</v>
      </c>
      <c r="N346" s="736"/>
      <c r="O346" s="736"/>
      <c r="P346" s="752">
        <f>SUM(N346:O346)</f>
        <v>0</v>
      </c>
      <c r="Q346" s="600"/>
      <c r="R346" s="600"/>
      <c r="S346" s="736">
        <f>Q346+R346</f>
        <v>0</v>
      </c>
      <c r="T346" s="600"/>
      <c r="U346" s="600"/>
      <c r="V346" s="736">
        <f t="shared" ref="V346:V356" si="445">T346+U346</f>
        <v>0</v>
      </c>
      <c r="W346" s="736">
        <f t="shared" ref="W346:W356" si="446">B346+E346+N346+K346+H346+Q346+T346</f>
        <v>3</v>
      </c>
      <c r="X346" s="736">
        <f t="shared" ref="X346:X356" si="447">C346+F346+O346+L346+I346+R346+U346</f>
        <v>3</v>
      </c>
      <c r="Y346" s="736">
        <f t="shared" ref="Y346:Y356" si="448">D346+G346+P346+M346+J346+S346+V346</f>
        <v>6</v>
      </c>
      <c r="AA346" s="718" t="s">
        <v>470</v>
      </c>
      <c r="AB346" s="600">
        <v>45</v>
      </c>
      <c r="AC346" s="600">
        <v>24</v>
      </c>
      <c r="AD346" s="736">
        <f t="shared" ref="AD346:AD356" si="449">AB346+AC346</f>
        <v>69</v>
      </c>
      <c r="AE346" s="600">
        <v>21</v>
      </c>
      <c r="AF346" s="600">
        <v>17</v>
      </c>
      <c r="AG346" s="736">
        <f t="shared" ref="AG346:AG356" si="450">AE346+AF346</f>
        <v>38</v>
      </c>
      <c r="AH346" s="600">
        <v>1</v>
      </c>
      <c r="AI346" s="600">
        <v>0</v>
      </c>
      <c r="AJ346" s="736">
        <f t="shared" ref="AJ346:AJ356" si="451">AH346+AI346</f>
        <v>1</v>
      </c>
      <c r="AK346" s="600">
        <v>0</v>
      </c>
      <c r="AL346" s="600">
        <v>0</v>
      </c>
      <c r="AM346" s="736">
        <f t="shared" ref="AM346:AM356" si="452">AK346+AL346</f>
        <v>0</v>
      </c>
      <c r="AN346" s="736"/>
      <c r="AO346" s="736"/>
      <c r="AP346" s="736">
        <f t="shared" ref="AP346:AP356" si="453">AN346+AO346</f>
        <v>0</v>
      </c>
      <c r="AQ346" s="600"/>
      <c r="AR346" s="600"/>
      <c r="AS346" s="736">
        <f t="shared" ref="AS346:AS356" si="454">AQ346+AR346</f>
        <v>0</v>
      </c>
      <c r="AT346" s="600"/>
      <c r="AU346" s="600"/>
      <c r="AV346" s="736">
        <f t="shared" ref="AV346:AV356" si="455">AT346+AU346</f>
        <v>0</v>
      </c>
      <c r="AW346" s="736">
        <f t="shared" ref="AW346:AW356" si="456">AB346+AE346+AH346+AK346+AT346+AN346+AQ346</f>
        <v>67</v>
      </c>
      <c r="AX346" s="736">
        <f t="shared" ref="AX346:AX356" si="457">AC346+AF346+AI346+AL346+AU346+AO346+AR346</f>
        <v>41</v>
      </c>
      <c r="AY346" s="736">
        <f t="shared" ref="AY346:AY356" si="458">AD346+AG346+AJ346+AM346+AV346+AP346+AS346</f>
        <v>108</v>
      </c>
    </row>
    <row r="347" spans="1:51" ht="15.75">
      <c r="A347" s="719" t="s">
        <v>471</v>
      </c>
      <c r="B347" s="600">
        <v>0</v>
      </c>
      <c r="C347" s="600">
        <v>0</v>
      </c>
      <c r="D347" s="752">
        <f t="shared" ref="D347:D356" si="459">SUM(B347:C347)</f>
        <v>0</v>
      </c>
      <c r="E347" s="600">
        <v>0</v>
      </c>
      <c r="F347" s="600">
        <v>0</v>
      </c>
      <c r="G347" s="752">
        <f t="shared" ref="G347:G356" si="460">SUM(E347:F347)</f>
        <v>0</v>
      </c>
      <c r="H347" s="600">
        <v>0</v>
      </c>
      <c r="I347" s="600">
        <v>0</v>
      </c>
      <c r="J347" s="752">
        <f t="shared" ref="J347:J356" si="461">SUM(H347:I347)</f>
        <v>0</v>
      </c>
      <c r="K347" s="600">
        <v>0</v>
      </c>
      <c r="L347" s="600">
        <v>0</v>
      </c>
      <c r="M347" s="752">
        <f t="shared" ref="M347:M356" si="462">SUM(K347:L347)</f>
        <v>0</v>
      </c>
      <c r="N347" s="736"/>
      <c r="O347" s="736"/>
      <c r="P347" s="752">
        <f t="shared" ref="P347:P356" si="463">SUM(N347:O347)</f>
        <v>0</v>
      </c>
      <c r="Q347" s="600"/>
      <c r="R347" s="600"/>
      <c r="S347" s="736">
        <f t="shared" ref="S347:S356" si="464">Q347+R347</f>
        <v>0</v>
      </c>
      <c r="T347" s="600"/>
      <c r="U347" s="600"/>
      <c r="V347" s="736">
        <f t="shared" si="445"/>
        <v>0</v>
      </c>
      <c r="W347" s="736">
        <f t="shared" si="446"/>
        <v>0</v>
      </c>
      <c r="X347" s="736">
        <f t="shared" si="447"/>
        <v>0</v>
      </c>
      <c r="Y347" s="736">
        <f t="shared" si="448"/>
        <v>0</v>
      </c>
      <c r="AA347" s="719" t="s">
        <v>471</v>
      </c>
      <c r="AB347" s="600">
        <v>1</v>
      </c>
      <c r="AC347" s="600">
        <v>0</v>
      </c>
      <c r="AD347" s="736">
        <f t="shared" si="449"/>
        <v>1</v>
      </c>
      <c r="AE347" s="600">
        <v>1</v>
      </c>
      <c r="AF347" s="600">
        <v>0</v>
      </c>
      <c r="AG347" s="736">
        <f t="shared" si="450"/>
        <v>1</v>
      </c>
      <c r="AH347" s="600">
        <v>0</v>
      </c>
      <c r="AI347" s="600">
        <v>0</v>
      </c>
      <c r="AJ347" s="736">
        <f t="shared" si="451"/>
        <v>0</v>
      </c>
      <c r="AK347" s="600">
        <v>0</v>
      </c>
      <c r="AL347" s="600">
        <v>0</v>
      </c>
      <c r="AM347" s="736">
        <f t="shared" si="452"/>
        <v>0</v>
      </c>
      <c r="AN347" s="736"/>
      <c r="AO347" s="736"/>
      <c r="AP347" s="736">
        <f t="shared" si="453"/>
        <v>0</v>
      </c>
      <c r="AQ347" s="600"/>
      <c r="AR347" s="600"/>
      <c r="AS347" s="736">
        <f t="shared" si="454"/>
        <v>0</v>
      </c>
      <c r="AT347" s="600"/>
      <c r="AU347" s="600"/>
      <c r="AV347" s="736">
        <f t="shared" si="455"/>
        <v>0</v>
      </c>
      <c r="AW347" s="736">
        <f t="shared" si="456"/>
        <v>2</v>
      </c>
      <c r="AX347" s="736">
        <f t="shared" si="457"/>
        <v>0</v>
      </c>
      <c r="AY347" s="736">
        <f t="shared" si="458"/>
        <v>2</v>
      </c>
    </row>
    <row r="348" spans="1:51" ht="15.75">
      <c r="A348" s="720" t="s">
        <v>362</v>
      </c>
      <c r="B348" s="600">
        <v>2</v>
      </c>
      <c r="C348" s="600">
        <v>1</v>
      </c>
      <c r="D348" s="752">
        <f t="shared" si="459"/>
        <v>3</v>
      </c>
      <c r="E348" s="600">
        <v>1</v>
      </c>
      <c r="F348" s="600">
        <v>1</v>
      </c>
      <c r="G348" s="752">
        <f t="shared" si="460"/>
        <v>2</v>
      </c>
      <c r="H348" s="600">
        <v>0</v>
      </c>
      <c r="I348" s="600">
        <v>0</v>
      </c>
      <c r="J348" s="752">
        <f t="shared" si="461"/>
        <v>0</v>
      </c>
      <c r="K348" s="600">
        <v>0</v>
      </c>
      <c r="L348" s="600">
        <v>0</v>
      </c>
      <c r="M348" s="752">
        <f t="shared" si="462"/>
        <v>0</v>
      </c>
      <c r="N348" s="736"/>
      <c r="O348" s="736"/>
      <c r="P348" s="752">
        <f t="shared" si="463"/>
        <v>0</v>
      </c>
      <c r="Q348" s="600"/>
      <c r="R348" s="600"/>
      <c r="S348" s="736">
        <f t="shared" si="464"/>
        <v>0</v>
      </c>
      <c r="T348" s="600"/>
      <c r="U348" s="600"/>
      <c r="V348" s="736">
        <f t="shared" si="445"/>
        <v>0</v>
      </c>
      <c r="W348" s="736">
        <f t="shared" si="446"/>
        <v>3</v>
      </c>
      <c r="X348" s="736">
        <f t="shared" si="447"/>
        <v>2</v>
      </c>
      <c r="Y348" s="736">
        <f t="shared" si="448"/>
        <v>5</v>
      </c>
      <c r="AA348" s="720" t="s">
        <v>362</v>
      </c>
      <c r="AB348" s="600">
        <v>8</v>
      </c>
      <c r="AC348" s="600">
        <v>1</v>
      </c>
      <c r="AD348" s="736">
        <f t="shared" si="449"/>
        <v>9</v>
      </c>
      <c r="AE348" s="600">
        <v>3</v>
      </c>
      <c r="AF348" s="600">
        <v>5</v>
      </c>
      <c r="AG348" s="736">
        <f t="shared" si="450"/>
        <v>8</v>
      </c>
      <c r="AH348" s="600">
        <v>0</v>
      </c>
      <c r="AI348" s="600">
        <v>0</v>
      </c>
      <c r="AJ348" s="736">
        <f t="shared" si="451"/>
        <v>0</v>
      </c>
      <c r="AK348" s="600">
        <v>0</v>
      </c>
      <c r="AL348" s="600">
        <v>0</v>
      </c>
      <c r="AM348" s="736">
        <f t="shared" si="452"/>
        <v>0</v>
      </c>
      <c r="AN348" s="736"/>
      <c r="AO348" s="736"/>
      <c r="AP348" s="736">
        <f t="shared" si="453"/>
        <v>0</v>
      </c>
      <c r="AQ348" s="600"/>
      <c r="AR348" s="600"/>
      <c r="AS348" s="736">
        <f t="shared" si="454"/>
        <v>0</v>
      </c>
      <c r="AT348" s="600"/>
      <c r="AU348" s="600"/>
      <c r="AV348" s="736">
        <f t="shared" si="455"/>
        <v>0</v>
      </c>
      <c r="AW348" s="736">
        <f t="shared" si="456"/>
        <v>11</v>
      </c>
      <c r="AX348" s="736">
        <f t="shared" si="457"/>
        <v>6</v>
      </c>
      <c r="AY348" s="736">
        <f t="shared" si="458"/>
        <v>17</v>
      </c>
    </row>
    <row r="349" spans="1:51" ht="15.75">
      <c r="A349" s="720" t="s">
        <v>363</v>
      </c>
      <c r="B349" s="600">
        <v>33</v>
      </c>
      <c r="C349" s="600">
        <v>22</v>
      </c>
      <c r="D349" s="752">
        <f t="shared" si="459"/>
        <v>55</v>
      </c>
      <c r="E349" s="600">
        <v>25</v>
      </c>
      <c r="F349" s="600">
        <v>21</v>
      </c>
      <c r="G349" s="752">
        <f t="shared" si="460"/>
        <v>46</v>
      </c>
      <c r="H349" s="600">
        <v>0</v>
      </c>
      <c r="I349" s="600">
        <v>0</v>
      </c>
      <c r="J349" s="752">
        <f t="shared" si="461"/>
        <v>0</v>
      </c>
      <c r="K349" s="600">
        <v>0</v>
      </c>
      <c r="L349" s="600">
        <v>0</v>
      </c>
      <c r="M349" s="752">
        <f t="shared" si="462"/>
        <v>0</v>
      </c>
      <c r="N349" s="736"/>
      <c r="O349" s="736"/>
      <c r="P349" s="752">
        <f t="shared" si="463"/>
        <v>0</v>
      </c>
      <c r="Q349" s="600"/>
      <c r="R349" s="600"/>
      <c r="S349" s="736">
        <f t="shared" si="464"/>
        <v>0</v>
      </c>
      <c r="T349" s="600"/>
      <c r="U349" s="600"/>
      <c r="V349" s="736">
        <f t="shared" si="445"/>
        <v>0</v>
      </c>
      <c r="W349" s="736">
        <f t="shared" si="446"/>
        <v>58</v>
      </c>
      <c r="X349" s="736">
        <f t="shared" si="447"/>
        <v>43</v>
      </c>
      <c r="Y349" s="736">
        <f t="shared" si="448"/>
        <v>101</v>
      </c>
      <c r="AA349" s="720" t="s">
        <v>363</v>
      </c>
      <c r="AB349" s="600">
        <v>0</v>
      </c>
      <c r="AC349" s="600">
        <v>0</v>
      </c>
      <c r="AD349" s="736">
        <f t="shared" si="449"/>
        <v>0</v>
      </c>
      <c r="AE349" s="600">
        <v>0</v>
      </c>
      <c r="AF349" s="600">
        <v>0</v>
      </c>
      <c r="AG349" s="736">
        <f t="shared" si="450"/>
        <v>0</v>
      </c>
      <c r="AH349" s="600">
        <v>1</v>
      </c>
      <c r="AI349" s="600">
        <v>0</v>
      </c>
      <c r="AJ349" s="736">
        <f t="shared" si="451"/>
        <v>1</v>
      </c>
      <c r="AK349" s="600">
        <v>0</v>
      </c>
      <c r="AL349" s="600">
        <v>0</v>
      </c>
      <c r="AM349" s="736">
        <f t="shared" si="452"/>
        <v>0</v>
      </c>
      <c r="AN349" s="736"/>
      <c r="AO349" s="736"/>
      <c r="AP349" s="736">
        <f t="shared" si="453"/>
        <v>0</v>
      </c>
      <c r="AQ349" s="600"/>
      <c r="AR349" s="600"/>
      <c r="AS349" s="736">
        <f t="shared" si="454"/>
        <v>0</v>
      </c>
      <c r="AT349" s="600"/>
      <c r="AU349" s="600"/>
      <c r="AV349" s="736">
        <f t="shared" si="455"/>
        <v>0</v>
      </c>
      <c r="AW349" s="736">
        <f t="shared" si="456"/>
        <v>1</v>
      </c>
      <c r="AX349" s="736">
        <f t="shared" si="457"/>
        <v>0</v>
      </c>
      <c r="AY349" s="736">
        <f t="shared" si="458"/>
        <v>1</v>
      </c>
    </row>
    <row r="350" spans="1:51" ht="15.75">
      <c r="A350" s="720" t="s">
        <v>364</v>
      </c>
      <c r="B350" s="600">
        <v>55</v>
      </c>
      <c r="C350" s="600">
        <v>36</v>
      </c>
      <c r="D350" s="752">
        <f t="shared" si="459"/>
        <v>91</v>
      </c>
      <c r="E350" s="600">
        <v>78</v>
      </c>
      <c r="F350" s="600">
        <v>52</v>
      </c>
      <c r="G350" s="752">
        <f t="shared" si="460"/>
        <v>130</v>
      </c>
      <c r="H350" s="600">
        <v>0</v>
      </c>
      <c r="I350" s="600">
        <v>0</v>
      </c>
      <c r="J350" s="752">
        <f t="shared" si="461"/>
        <v>0</v>
      </c>
      <c r="K350" s="600">
        <v>0</v>
      </c>
      <c r="L350" s="600">
        <v>0</v>
      </c>
      <c r="M350" s="752">
        <f t="shared" si="462"/>
        <v>0</v>
      </c>
      <c r="N350" s="736"/>
      <c r="O350" s="736"/>
      <c r="P350" s="752">
        <f t="shared" si="463"/>
        <v>0</v>
      </c>
      <c r="Q350" s="600"/>
      <c r="R350" s="600"/>
      <c r="S350" s="736">
        <f t="shared" si="464"/>
        <v>0</v>
      </c>
      <c r="T350" s="600"/>
      <c r="U350" s="600"/>
      <c r="V350" s="736">
        <f t="shared" si="445"/>
        <v>0</v>
      </c>
      <c r="W350" s="736">
        <f t="shared" si="446"/>
        <v>133</v>
      </c>
      <c r="X350" s="736">
        <f t="shared" si="447"/>
        <v>88</v>
      </c>
      <c r="Y350" s="736">
        <f t="shared" si="448"/>
        <v>221</v>
      </c>
      <c r="AA350" s="720" t="s">
        <v>364</v>
      </c>
      <c r="AB350" s="600">
        <v>257</v>
      </c>
      <c r="AC350" s="600">
        <v>126</v>
      </c>
      <c r="AD350" s="736">
        <f t="shared" si="449"/>
        <v>383</v>
      </c>
      <c r="AE350" s="600">
        <v>138</v>
      </c>
      <c r="AF350" s="600">
        <v>16</v>
      </c>
      <c r="AG350" s="736">
        <f t="shared" si="450"/>
        <v>154</v>
      </c>
      <c r="AH350" s="600">
        <v>3</v>
      </c>
      <c r="AI350" s="600">
        <v>0</v>
      </c>
      <c r="AJ350" s="736">
        <f t="shared" si="451"/>
        <v>3</v>
      </c>
      <c r="AK350" s="600">
        <v>1</v>
      </c>
      <c r="AL350" s="600">
        <v>0</v>
      </c>
      <c r="AM350" s="736">
        <f t="shared" si="452"/>
        <v>1</v>
      </c>
      <c r="AN350" s="736"/>
      <c r="AO350" s="736"/>
      <c r="AP350" s="736">
        <f t="shared" si="453"/>
        <v>0</v>
      </c>
      <c r="AQ350" s="600"/>
      <c r="AR350" s="600"/>
      <c r="AS350" s="736">
        <f t="shared" si="454"/>
        <v>0</v>
      </c>
      <c r="AT350" s="600"/>
      <c r="AU350" s="600"/>
      <c r="AV350" s="736">
        <f t="shared" si="455"/>
        <v>0</v>
      </c>
      <c r="AW350" s="736">
        <f t="shared" si="456"/>
        <v>399</v>
      </c>
      <c r="AX350" s="736">
        <f t="shared" si="457"/>
        <v>142</v>
      </c>
      <c r="AY350" s="736">
        <f t="shared" si="458"/>
        <v>541</v>
      </c>
    </row>
    <row r="351" spans="1:51" ht="15.75">
      <c r="A351" s="720" t="s">
        <v>365</v>
      </c>
      <c r="B351" s="600">
        <v>78</v>
      </c>
      <c r="C351" s="600">
        <v>49</v>
      </c>
      <c r="D351" s="752">
        <f t="shared" si="459"/>
        <v>127</v>
      </c>
      <c r="E351" s="600">
        <v>124</v>
      </c>
      <c r="F351" s="600">
        <v>65</v>
      </c>
      <c r="G351" s="752">
        <f t="shared" si="460"/>
        <v>189</v>
      </c>
      <c r="H351" s="600">
        <v>3</v>
      </c>
      <c r="I351" s="600">
        <v>1</v>
      </c>
      <c r="J351" s="752">
        <f t="shared" si="461"/>
        <v>4</v>
      </c>
      <c r="K351" s="600">
        <v>1</v>
      </c>
      <c r="L351" s="600">
        <v>0</v>
      </c>
      <c r="M351" s="752">
        <f t="shared" si="462"/>
        <v>1</v>
      </c>
      <c r="N351" s="736"/>
      <c r="O351" s="736"/>
      <c r="P351" s="752">
        <f t="shared" si="463"/>
        <v>0</v>
      </c>
      <c r="Q351" s="600"/>
      <c r="R351" s="600"/>
      <c r="S351" s="736">
        <f t="shared" si="464"/>
        <v>0</v>
      </c>
      <c r="T351" s="600"/>
      <c r="U351" s="600"/>
      <c r="V351" s="736">
        <f t="shared" si="445"/>
        <v>0</v>
      </c>
      <c r="W351" s="736">
        <f t="shared" si="446"/>
        <v>206</v>
      </c>
      <c r="X351" s="736">
        <f t="shared" si="447"/>
        <v>115</v>
      </c>
      <c r="Y351" s="736">
        <f t="shared" si="448"/>
        <v>321</v>
      </c>
      <c r="AA351" s="720" t="s">
        <v>365</v>
      </c>
      <c r="AB351" s="600">
        <v>239</v>
      </c>
      <c r="AC351" s="600">
        <v>130</v>
      </c>
      <c r="AD351" s="736">
        <f t="shared" si="449"/>
        <v>369</v>
      </c>
      <c r="AE351" s="600">
        <v>146</v>
      </c>
      <c r="AF351" s="600">
        <v>25</v>
      </c>
      <c r="AG351" s="736">
        <f t="shared" si="450"/>
        <v>171</v>
      </c>
      <c r="AH351" s="600">
        <v>10</v>
      </c>
      <c r="AI351" s="600">
        <v>2</v>
      </c>
      <c r="AJ351" s="736">
        <f t="shared" si="451"/>
        <v>12</v>
      </c>
      <c r="AK351" s="600">
        <v>0</v>
      </c>
      <c r="AL351" s="600">
        <v>1</v>
      </c>
      <c r="AM351" s="736">
        <f t="shared" si="452"/>
        <v>1</v>
      </c>
      <c r="AN351" s="736"/>
      <c r="AO351" s="736"/>
      <c r="AP351" s="736">
        <f t="shared" si="453"/>
        <v>0</v>
      </c>
      <c r="AQ351" s="600"/>
      <c r="AR351" s="600"/>
      <c r="AS351" s="736">
        <f t="shared" si="454"/>
        <v>0</v>
      </c>
      <c r="AT351" s="600"/>
      <c r="AU351" s="600"/>
      <c r="AV351" s="736">
        <f t="shared" si="455"/>
        <v>0</v>
      </c>
      <c r="AW351" s="736">
        <f t="shared" si="456"/>
        <v>395</v>
      </c>
      <c r="AX351" s="736">
        <f t="shared" si="457"/>
        <v>158</v>
      </c>
      <c r="AY351" s="736">
        <f t="shared" si="458"/>
        <v>553</v>
      </c>
    </row>
    <row r="352" spans="1:51" ht="15.75">
      <c r="A352" s="720" t="s">
        <v>366</v>
      </c>
      <c r="B352" s="600">
        <v>123</v>
      </c>
      <c r="C352" s="600">
        <v>78</v>
      </c>
      <c r="D352" s="752">
        <f t="shared" si="459"/>
        <v>201</v>
      </c>
      <c r="E352" s="600">
        <v>150</v>
      </c>
      <c r="F352" s="600">
        <v>88</v>
      </c>
      <c r="G352" s="752">
        <f t="shared" si="460"/>
        <v>238</v>
      </c>
      <c r="H352" s="600">
        <v>2</v>
      </c>
      <c r="I352" s="600">
        <v>1</v>
      </c>
      <c r="J352" s="752">
        <f t="shared" si="461"/>
        <v>3</v>
      </c>
      <c r="K352" s="600">
        <v>1</v>
      </c>
      <c r="L352" s="600">
        <v>0</v>
      </c>
      <c r="M352" s="752">
        <f t="shared" si="462"/>
        <v>1</v>
      </c>
      <c r="N352" s="736"/>
      <c r="O352" s="736"/>
      <c r="P352" s="752">
        <f t="shared" si="463"/>
        <v>0</v>
      </c>
      <c r="Q352" s="600"/>
      <c r="R352" s="600"/>
      <c r="S352" s="736">
        <f t="shared" si="464"/>
        <v>0</v>
      </c>
      <c r="T352" s="600"/>
      <c r="U352" s="600"/>
      <c r="V352" s="736">
        <f t="shared" si="445"/>
        <v>0</v>
      </c>
      <c r="W352" s="736">
        <f t="shared" si="446"/>
        <v>276</v>
      </c>
      <c r="X352" s="736">
        <f t="shared" si="447"/>
        <v>167</v>
      </c>
      <c r="Y352" s="736">
        <f t="shared" si="448"/>
        <v>443</v>
      </c>
      <c r="AA352" s="720" t="s">
        <v>366</v>
      </c>
      <c r="AB352" s="600">
        <v>280</v>
      </c>
      <c r="AC352" s="600">
        <v>204</v>
      </c>
      <c r="AD352" s="736">
        <f t="shared" si="449"/>
        <v>484</v>
      </c>
      <c r="AE352" s="600">
        <v>193</v>
      </c>
      <c r="AF352" s="600">
        <v>66</v>
      </c>
      <c r="AG352" s="736">
        <f t="shared" si="450"/>
        <v>259</v>
      </c>
      <c r="AH352" s="600">
        <v>4</v>
      </c>
      <c r="AI352" s="600">
        <v>3</v>
      </c>
      <c r="AJ352" s="736">
        <f t="shared" si="451"/>
        <v>7</v>
      </c>
      <c r="AK352" s="600">
        <v>0</v>
      </c>
      <c r="AL352" s="600">
        <v>3</v>
      </c>
      <c r="AM352" s="736">
        <f t="shared" si="452"/>
        <v>3</v>
      </c>
      <c r="AN352" s="736"/>
      <c r="AO352" s="736"/>
      <c r="AP352" s="736">
        <f t="shared" si="453"/>
        <v>0</v>
      </c>
      <c r="AQ352" s="600"/>
      <c r="AR352" s="600"/>
      <c r="AS352" s="736">
        <f t="shared" si="454"/>
        <v>0</v>
      </c>
      <c r="AT352" s="600"/>
      <c r="AU352" s="600"/>
      <c r="AV352" s="736">
        <f t="shared" si="455"/>
        <v>0</v>
      </c>
      <c r="AW352" s="736">
        <f t="shared" si="456"/>
        <v>477</v>
      </c>
      <c r="AX352" s="736">
        <f t="shared" si="457"/>
        <v>276</v>
      </c>
      <c r="AY352" s="736">
        <f t="shared" si="458"/>
        <v>753</v>
      </c>
    </row>
    <row r="353" spans="1:51" ht="15.75">
      <c r="A353" s="720" t="s">
        <v>367</v>
      </c>
      <c r="B353" s="600">
        <v>134</v>
      </c>
      <c r="C353" s="600">
        <v>99</v>
      </c>
      <c r="D353" s="752">
        <f t="shared" si="459"/>
        <v>233</v>
      </c>
      <c r="E353" s="600">
        <v>158</v>
      </c>
      <c r="F353" s="600">
        <v>94</v>
      </c>
      <c r="G353" s="752">
        <f t="shared" si="460"/>
        <v>252</v>
      </c>
      <c r="H353" s="600">
        <v>16</v>
      </c>
      <c r="I353" s="600">
        <v>5</v>
      </c>
      <c r="J353" s="752">
        <f t="shared" si="461"/>
        <v>21</v>
      </c>
      <c r="K353" s="600">
        <v>2</v>
      </c>
      <c r="L353" s="600">
        <v>0</v>
      </c>
      <c r="M353" s="752">
        <f t="shared" si="462"/>
        <v>2</v>
      </c>
      <c r="N353" s="736"/>
      <c r="O353" s="736"/>
      <c r="P353" s="752">
        <f t="shared" si="463"/>
        <v>0</v>
      </c>
      <c r="Q353" s="600"/>
      <c r="R353" s="600"/>
      <c r="S353" s="736">
        <f t="shared" si="464"/>
        <v>0</v>
      </c>
      <c r="T353" s="600"/>
      <c r="U353" s="600"/>
      <c r="V353" s="736">
        <f t="shared" si="445"/>
        <v>0</v>
      </c>
      <c r="W353" s="736">
        <f t="shared" si="446"/>
        <v>310</v>
      </c>
      <c r="X353" s="736">
        <f t="shared" si="447"/>
        <v>198</v>
      </c>
      <c r="Y353" s="736">
        <f t="shared" si="448"/>
        <v>508</v>
      </c>
      <c r="AA353" s="720" t="s">
        <v>367</v>
      </c>
      <c r="AB353" s="600">
        <v>491</v>
      </c>
      <c r="AC353" s="600">
        <v>343</v>
      </c>
      <c r="AD353" s="736">
        <f t="shared" si="449"/>
        <v>834</v>
      </c>
      <c r="AE353" s="600">
        <v>374</v>
      </c>
      <c r="AF353" s="600">
        <v>249</v>
      </c>
      <c r="AG353" s="736">
        <f t="shared" si="450"/>
        <v>623</v>
      </c>
      <c r="AH353" s="600">
        <v>8</v>
      </c>
      <c r="AI353" s="600">
        <v>4</v>
      </c>
      <c r="AJ353" s="736">
        <f t="shared" si="451"/>
        <v>12</v>
      </c>
      <c r="AK353" s="600">
        <v>3</v>
      </c>
      <c r="AL353" s="600">
        <v>3</v>
      </c>
      <c r="AM353" s="736">
        <f t="shared" si="452"/>
        <v>6</v>
      </c>
      <c r="AN353" s="736"/>
      <c r="AO353" s="736"/>
      <c r="AP353" s="736">
        <f t="shared" si="453"/>
        <v>0</v>
      </c>
      <c r="AQ353" s="600"/>
      <c r="AR353" s="600"/>
      <c r="AS353" s="736">
        <f t="shared" si="454"/>
        <v>0</v>
      </c>
      <c r="AT353" s="600"/>
      <c r="AU353" s="600"/>
      <c r="AV353" s="736">
        <f t="shared" si="455"/>
        <v>0</v>
      </c>
      <c r="AW353" s="736">
        <f t="shared" si="456"/>
        <v>876</v>
      </c>
      <c r="AX353" s="736">
        <f t="shared" si="457"/>
        <v>599</v>
      </c>
      <c r="AY353" s="736">
        <f t="shared" si="458"/>
        <v>1475</v>
      </c>
    </row>
    <row r="354" spans="1:51" ht="15.75">
      <c r="A354" s="720" t="s">
        <v>368</v>
      </c>
      <c r="B354" s="600">
        <v>152</v>
      </c>
      <c r="C354" s="600">
        <v>81</v>
      </c>
      <c r="D354" s="752">
        <f t="shared" si="459"/>
        <v>233</v>
      </c>
      <c r="E354" s="600">
        <v>138</v>
      </c>
      <c r="F354" s="600">
        <v>138</v>
      </c>
      <c r="G354" s="752">
        <f t="shared" si="460"/>
        <v>276</v>
      </c>
      <c r="H354" s="600">
        <v>19</v>
      </c>
      <c r="I354" s="600">
        <v>4</v>
      </c>
      <c r="J354" s="752">
        <f t="shared" si="461"/>
        <v>23</v>
      </c>
      <c r="K354" s="600">
        <v>1</v>
      </c>
      <c r="L354" s="600">
        <v>0</v>
      </c>
      <c r="M354" s="752">
        <f t="shared" si="462"/>
        <v>1</v>
      </c>
      <c r="N354" s="736"/>
      <c r="O354" s="736"/>
      <c r="P354" s="752">
        <f t="shared" si="463"/>
        <v>0</v>
      </c>
      <c r="Q354" s="600"/>
      <c r="R354" s="600"/>
      <c r="S354" s="736">
        <f t="shared" si="464"/>
        <v>0</v>
      </c>
      <c r="T354" s="600"/>
      <c r="U354" s="600"/>
      <c r="V354" s="736">
        <f t="shared" si="445"/>
        <v>0</v>
      </c>
      <c r="W354" s="736">
        <f t="shared" si="446"/>
        <v>310</v>
      </c>
      <c r="X354" s="736">
        <f t="shared" si="447"/>
        <v>223</v>
      </c>
      <c r="Y354" s="736">
        <f t="shared" si="448"/>
        <v>533</v>
      </c>
      <c r="AA354" s="720" t="s">
        <v>368</v>
      </c>
      <c r="AB354" s="600">
        <v>587</v>
      </c>
      <c r="AC354" s="600">
        <v>286</v>
      </c>
      <c r="AD354" s="736">
        <f t="shared" si="449"/>
        <v>873</v>
      </c>
      <c r="AE354" s="600">
        <v>205</v>
      </c>
      <c r="AF354" s="600">
        <v>283</v>
      </c>
      <c r="AG354" s="736">
        <f t="shared" si="450"/>
        <v>488</v>
      </c>
      <c r="AH354" s="600">
        <v>22</v>
      </c>
      <c r="AI354" s="600">
        <v>3</v>
      </c>
      <c r="AJ354" s="736">
        <f t="shared" si="451"/>
        <v>25</v>
      </c>
      <c r="AK354" s="600">
        <v>2</v>
      </c>
      <c r="AL354" s="600">
        <v>2</v>
      </c>
      <c r="AM354" s="736">
        <f t="shared" si="452"/>
        <v>4</v>
      </c>
      <c r="AN354" s="736"/>
      <c r="AO354" s="736"/>
      <c r="AP354" s="736">
        <f t="shared" si="453"/>
        <v>0</v>
      </c>
      <c r="AQ354" s="600"/>
      <c r="AR354" s="600"/>
      <c r="AS354" s="736">
        <f t="shared" si="454"/>
        <v>0</v>
      </c>
      <c r="AT354" s="600"/>
      <c r="AU354" s="600"/>
      <c r="AV354" s="736">
        <f t="shared" si="455"/>
        <v>0</v>
      </c>
      <c r="AW354" s="736">
        <f t="shared" si="456"/>
        <v>816</v>
      </c>
      <c r="AX354" s="736">
        <f t="shared" si="457"/>
        <v>574</v>
      </c>
      <c r="AY354" s="736">
        <f t="shared" si="458"/>
        <v>1390</v>
      </c>
    </row>
    <row r="355" spans="1:51" ht="15.75">
      <c r="A355" s="718" t="s">
        <v>472</v>
      </c>
      <c r="B355" s="600">
        <v>204</v>
      </c>
      <c r="C355" s="600">
        <v>101</v>
      </c>
      <c r="D355" s="752">
        <f t="shared" si="459"/>
        <v>305</v>
      </c>
      <c r="E355" s="600">
        <v>210</v>
      </c>
      <c r="F355" s="600">
        <v>171</v>
      </c>
      <c r="G355" s="752">
        <f t="shared" si="460"/>
        <v>381</v>
      </c>
      <c r="H355" s="600">
        <v>12</v>
      </c>
      <c r="I355" s="600">
        <v>10</v>
      </c>
      <c r="J355" s="752">
        <f t="shared" si="461"/>
        <v>22</v>
      </c>
      <c r="K355" s="600">
        <v>3</v>
      </c>
      <c r="L355" s="600">
        <v>1</v>
      </c>
      <c r="M355" s="752">
        <f t="shared" si="462"/>
        <v>4</v>
      </c>
      <c r="N355" s="736"/>
      <c r="O355" s="736"/>
      <c r="P355" s="752">
        <f t="shared" si="463"/>
        <v>0</v>
      </c>
      <c r="Q355" s="600"/>
      <c r="R355" s="600"/>
      <c r="S355" s="736">
        <f t="shared" si="464"/>
        <v>0</v>
      </c>
      <c r="T355" s="600"/>
      <c r="U355" s="600"/>
      <c r="V355" s="736">
        <f t="shared" si="445"/>
        <v>0</v>
      </c>
      <c r="W355" s="736">
        <f t="shared" si="446"/>
        <v>429</v>
      </c>
      <c r="X355" s="736">
        <f t="shared" si="447"/>
        <v>283</v>
      </c>
      <c r="Y355" s="736">
        <f t="shared" si="448"/>
        <v>712</v>
      </c>
      <c r="AA355" s="718" t="s">
        <v>472</v>
      </c>
      <c r="AB355" s="600">
        <v>508</v>
      </c>
      <c r="AC355" s="600">
        <v>345</v>
      </c>
      <c r="AD355" s="736">
        <f t="shared" si="449"/>
        <v>853</v>
      </c>
      <c r="AE355" s="600">
        <v>564</v>
      </c>
      <c r="AF355" s="600">
        <v>464</v>
      </c>
      <c r="AG355" s="736">
        <f t="shared" si="450"/>
        <v>1028</v>
      </c>
      <c r="AH355" s="600">
        <v>5</v>
      </c>
      <c r="AI355" s="600">
        <v>5</v>
      </c>
      <c r="AJ355" s="736">
        <f t="shared" si="451"/>
        <v>10</v>
      </c>
      <c r="AK355" s="600">
        <v>5</v>
      </c>
      <c r="AL355" s="600">
        <v>2</v>
      </c>
      <c r="AM355" s="736">
        <f t="shared" si="452"/>
        <v>7</v>
      </c>
      <c r="AN355" s="736"/>
      <c r="AO355" s="736"/>
      <c r="AP355" s="736">
        <f t="shared" si="453"/>
        <v>0</v>
      </c>
      <c r="AQ355" s="600"/>
      <c r="AR355" s="600"/>
      <c r="AS355" s="736">
        <f t="shared" si="454"/>
        <v>0</v>
      </c>
      <c r="AT355" s="600"/>
      <c r="AU355" s="600"/>
      <c r="AV355" s="736">
        <f t="shared" si="455"/>
        <v>0</v>
      </c>
      <c r="AW355" s="736">
        <f t="shared" si="456"/>
        <v>1082</v>
      </c>
      <c r="AX355" s="736">
        <f t="shared" si="457"/>
        <v>816</v>
      </c>
      <c r="AY355" s="736">
        <f t="shared" si="458"/>
        <v>1898</v>
      </c>
    </row>
    <row r="356" spans="1:51" ht="15.75">
      <c r="A356" s="718" t="s">
        <v>614</v>
      </c>
      <c r="B356" s="752"/>
      <c r="C356" s="752"/>
      <c r="D356" s="752">
        <f t="shared" si="459"/>
        <v>0</v>
      </c>
      <c r="E356" s="752"/>
      <c r="F356" s="752"/>
      <c r="G356" s="752">
        <f t="shared" si="460"/>
        <v>0</v>
      </c>
      <c r="H356" s="752"/>
      <c r="I356" s="752"/>
      <c r="J356" s="752">
        <f t="shared" si="461"/>
        <v>0</v>
      </c>
      <c r="K356" s="736"/>
      <c r="L356" s="736"/>
      <c r="M356" s="752">
        <f t="shared" si="462"/>
        <v>0</v>
      </c>
      <c r="N356" s="736"/>
      <c r="O356" s="736"/>
      <c r="P356" s="752">
        <f t="shared" si="463"/>
        <v>0</v>
      </c>
      <c r="Q356" s="736"/>
      <c r="R356" s="736"/>
      <c r="S356" s="736">
        <f t="shared" si="464"/>
        <v>0</v>
      </c>
      <c r="T356" s="736"/>
      <c r="U356" s="736"/>
      <c r="V356" s="736">
        <f t="shared" si="445"/>
        <v>0</v>
      </c>
      <c r="W356" s="736">
        <f t="shared" si="446"/>
        <v>0</v>
      </c>
      <c r="X356" s="736">
        <f t="shared" si="447"/>
        <v>0</v>
      </c>
      <c r="Y356" s="736">
        <f t="shared" si="448"/>
        <v>0</v>
      </c>
      <c r="AA356" s="718" t="s">
        <v>614</v>
      </c>
      <c r="AB356" s="752">
        <v>18</v>
      </c>
      <c r="AC356" s="752">
        <v>8</v>
      </c>
      <c r="AD356" s="736">
        <f t="shared" si="449"/>
        <v>26</v>
      </c>
      <c r="AE356" s="752">
        <v>14</v>
      </c>
      <c r="AF356" s="752">
        <v>11</v>
      </c>
      <c r="AG356" s="736">
        <f t="shared" si="450"/>
        <v>25</v>
      </c>
      <c r="AH356" s="752">
        <v>1</v>
      </c>
      <c r="AI356" s="752">
        <v>2</v>
      </c>
      <c r="AJ356" s="736">
        <f t="shared" si="451"/>
        <v>3</v>
      </c>
      <c r="AK356" s="752">
        <v>0</v>
      </c>
      <c r="AL356" s="752">
        <v>0</v>
      </c>
      <c r="AM356" s="736">
        <f t="shared" si="452"/>
        <v>0</v>
      </c>
      <c r="AN356" s="736"/>
      <c r="AO356" s="736"/>
      <c r="AP356" s="736">
        <f t="shared" si="453"/>
        <v>0</v>
      </c>
      <c r="AQ356" s="736"/>
      <c r="AR356" s="736"/>
      <c r="AS356" s="736">
        <f t="shared" si="454"/>
        <v>0</v>
      </c>
      <c r="AT356" s="752"/>
      <c r="AU356" s="752"/>
      <c r="AV356" s="736">
        <f t="shared" si="455"/>
        <v>0</v>
      </c>
      <c r="AW356" s="736">
        <f t="shared" si="456"/>
        <v>33</v>
      </c>
      <c r="AX356" s="736">
        <f t="shared" si="457"/>
        <v>21</v>
      </c>
      <c r="AY356" s="736">
        <f t="shared" si="458"/>
        <v>54</v>
      </c>
    </row>
    <row r="357" spans="1:51" ht="15.75">
      <c r="A357" s="721" t="s">
        <v>6</v>
      </c>
      <c r="B357" s="722">
        <f t="shared" ref="B357:Y357" si="465">SUM(B346:B356)</f>
        <v>782</v>
      </c>
      <c r="C357" s="722">
        <f t="shared" si="465"/>
        <v>468</v>
      </c>
      <c r="D357" s="722">
        <f t="shared" si="465"/>
        <v>1250</v>
      </c>
      <c r="E357" s="722">
        <f t="shared" si="465"/>
        <v>886</v>
      </c>
      <c r="F357" s="722">
        <f t="shared" si="465"/>
        <v>631</v>
      </c>
      <c r="G357" s="722">
        <f t="shared" si="465"/>
        <v>1517</v>
      </c>
      <c r="H357" s="722">
        <f t="shared" si="465"/>
        <v>52</v>
      </c>
      <c r="I357" s="722">
        <f t="shared" si="465"/>
        <v>22</v>
      </c>
      <c r="J357" s="722">
        <f t="shared" si="465"/>
        <v>74</v>
      </c>
      <c r="K357" s="722">
        <f t="shared" si="465"/>
        <v>8</v>
      </c>
      <c r="L357" s="722">
        <f t="shared" si="465"/>
        <v>1</v>
      </c>
      <c r="M357" s="722">
        <f t="shared" si="465"/>
        <v>9</v>
      </c>
      <c r="N357" s="722">
        <f t="shared" si="465"/>
        <v>0</v>
      </c>
      <c r="O357" s="722">
        <f t="shared" si="465"/>
        <v>0</v>
      </c>
      <c r="P357" s="722">
        <f t="shared" si="465"/>
        <v>0</v>
      </c>
      <c r="Q357" s="722">
        <f t="shared" si="465"/>
        <v>0</v>
      </c>
      <c r="R357" s="722">
        <f t="shared" si="465"/>
        <v>0</v>
      </c>
      <c r="S357" s="722">
        <f t="shared" si="465"/>
        <v>0</v>
      </c>
      <c r="T357" s="722">
        <f t="shared" si="465"/>
        <v>0</v>
      </c>
      <c r="U357" s="722">
        <f t="shared" si="465"/>
        <v>0</v>
      </c>
      <c r="V357" s="722">
        <f t="shared" si="465"/>
        <v>0</v>
      </c>
      <c r="W357" s="722">
        <f t="shared" si="465"/>
        <v>1728</v>
      </c>
      <c r="X357" s="722">
        <f t="shared" si="465"/>
        <v>1122</v>
      </c>
      <c r="Y357" s="722">
        <f t="shared" si="465"/>
        <v>2850</v>
      </c>
      <c r="AA357" s="721" t="s">
        <v>6</v>
      </c>
      <c r="AB357" s="722">
        <f t="shared" ref="AB357:AY357" si="466">SUM(AB346:AB356)</f>
        <v>2434</v>
      </c>
      <c r="AC357" s="722">
        <f t="shared" si="466"/>
        <v>1467</v>
      </c>
      <c r="AD357" s="722">
        <f t="shared" si="466"/>
        <v>3901</v>
      </c>
      <c r="AE357" s="722">
        <f t="shared" si="466"/>
        <v>1659</v>
      </c>
      <c r="AF357" s="722">
        <f t="shared" si="466"/>
        <v>1136</v>
      </c>
      <c r="AG357" s="722">
        <f t="shared" si="466"/>
        <v>2795</v>
      </c>
      <c r="AH357" s="722">
        <f t="shared" si="466"/>
        <v>55</v>
      </c>
      <c r="AI357" s="722">
        <f t="shared" si="466"/>
        <v>19</v>
      </c>
      <c r="AJ357" s="722">
        <f t="shared" si="466"/>
        <v>74</v>
      </c>
      <c r="AK357" s="722">
        <f t="shared" si="466"/>
        <v>11</v>
      </c>
      <c r="AL357" s="722">
        <f t="shared" si="466"/>
        <v>11</v>
      </c>
      <c r="AM357" s="722">
        <f t="shared" si="466"/>
        <v>22</v>
      </c>
      <c r="AN357" s="722">
        <f t="shared" si="466"/>
        <v>0</v>
      </c>
      <c r="AO357" s="722">
        <f t="shared" si="466"/>
        <v>0</v>
      </c>
      <c r="AP357" s="722">
        <f t="shared" si="466"/>
        <v>0</v>
      </c>
      <c r="AQ357" s="722">
        <f t="shared" si="466"/>
        <v>0</v>
      </c>
      <c r="AR357" s="722">
        <f t="shared" si="466"/>
        <v>0</v>
      </c>
      <c r="AS357" s="722">
        <f t="shared" si="466"/>
        <v>0</v>
      </c>
      <c r="AT357" s="722">
        <f t="shared" si="466"/>
        <v>0</v>
      </c>
      <c r="AU357" s="722">
        <f t="shared" si="466"/>
        <v>0</v>
      </c>
      <c r="AV357" s="722">
        <f t="shared" si="466"/>
        <v>0</v>
      </c>
      <c r="AW357" s="722">
        <f t="shared" si="466"/>
        <v>4159</v>
      </c>
      <c r="AX357" s="722">
        <f t="shared" si="466"/>
        <v>2633</v>
      </c>
      <c r="AY357" s="722">
        <f t="shared" si="466"/>
        <v>6792</v>
      </c>
    </row>
    <row r="359" spans="1:51" ht="15.75">
      <c r="A359" s="776"/>
      <c r="B359" s="776"/>
      <c r="C359" s="776"/>
      <c r="D359" s="776"/>
      <c r="E359" s="776"/>
      <c r="F359" s="776"/>
      <c r="G359" s="776"/>
      <c r="H359" s="776"/>
      <c r="I359" s="776"/>
      <c r="J359" s="776"/>
      <c r="K359" s="776"/>
      <c r="L359" s="776"/>
      <c r="M359" s="776"/>
      <c r="N359" s="776"/>
      <c r="O359" s="776"/>
      <c r="P359" s="776"/>
      <c r="Q359" s="776"/>
      <c r="R359" s="776"/>
      <c r="S359" s="776"/>
      <c r="T359" s="776"/>
      <c r="U359" s="776"/>
      <c r="V359" s="776"/>
      <c r="W359" s="776"/>
      <c r="X359" s="776" t="s">
        <v>189</v>
      </c>
      <c r="Y359" s="776"/>
      <c r="AA359" s="776"/>
      <c r="AB359" s="776"/>
      <c r="AC359" s="776"/>
      <c r="AD359" s="776"/>
      <c r="AE359" s="776"/>
      <c r="AF359" s="776"/>
      <c r="AG359" s="776"/>
      <c r="AH359" s="776"/>
      <c r="AI359" s="776"/>
      <c r="AJ359" s="776"/>
      <c r="AK359" s="776"/>
      <c r="AL359" s="776"/>
      <c r="AM359" s="776"/>
      <c r="AN359" s="776"/>
      <c r="AO359" s="776"/>
      <c r="AP359" s="776"/>
      <c r="AQ359" s="776"/>
      <c r="AR359" s="776"/>
      <c r="AS359" s="776"/>
      <c r="AT359" s="776"/>
      <c r="AU359" s="776"/>
      <c r="AV359" s="776"/>
      <c r="AW359" s="776"/>
      <c r="AX359" s="776" t="s">
        <v>189</v>
      </c>
      <c r="AY359" s="776"/>
    </row>
    <row r="360" spans="1:51" ht="15" customHeight="1">
      <c r="A360" s="1564" t="s">
        <v>361</v>
      </c>
      <c r="B360" s="1568" t="s">
        <v>3</v>
      </c>
      <c r="C360" s="1568"/>
      <c r="D360" s="1568"/>
      <c r="E360" s="1568" t="s">
        <v>4</v>
      </c>
      <c r="F360" s="1568"/>
      <c r="G360" s="1568"/>
      <c r="H360" s="1568" t="s">
        <v>5</v>
      </c>
      <c r="I360" s="1568"/>
      <c r="J360" s="1568"/>
      <c r="K360" s="1568" t="s">
        <v>379</v>
      </c>
      <c r="L360" s="1568"/>
      <c r="M360" s="1568"/>
      <c r="N360" s="1568" t="s">
        <v>870</v>
      </c>
      <c r="O360" s="1568"/>
      <c r="P360" s="1568"/>
      <c r="Q360" s="1568" t="s">
        <v>871</v>
      </c>
      <c r="R360" s="1568"/>
      <c r="S360" s="1568"/>
      <c r="T360" s="1568" t="s">
        <v>351</v>
      </c>
      <c r="U360" s="1568"/>
      <c r="V360" s="1568"/>
      <c r="W360" s="1564" t="s">
        <v>6</v>
      </c>
      <c r="X360" s="1564"/>
      <c r="Y360" s="1564"/>
      <c r="AA360" s="1564" t="s">
        <v>361</v>
      </c>
      <c r="AB360" s="1568" t="s">
        <v>3</v>
      </c>
      <c r="AC360" s="1568"/>
      <c r="AD360" s="1568"/>
      <c r="AE360" s="1568" t="s">
        <v>4</v>
      </c>
      <c r="AF360" s="1568"/>
      <c r="AG360" s="1568"/>
      <c r="AH360" s="1568" t="s">
        <v>5</v>
      </c>
      <c r="AI360" s="1568"/>
      <c r="AJ360" s="1568"/>
      <c r="AK360" s="1568" t="s">
        <v>379</v>
      </c>
      <c r="AL360" s="1568"/>
      <c r="AM360" s="1568"/>
      <c r="AN360" s="1568" t="s">
        <v>870</v>
      </c>
      <c r="AO360" s="1568"/>
      <c r="AP360" s="1568"/>
      <c r="AQ360" s="1568" t="s">
        <v>871</v>
      </c>
      <c r="AR360" s="1568"/>
      <c r="AS360" s="1568"/>
      <c r="AT360" s="1568" t="s">
        <v>351</v>
      </c>
      <c r="AU360" s="1568"/>
      <c r="AV360" s="1568"/>
      <c r="AW360" s="1564" t="s">
        <v>6</v>
      </c>
      <c r="AX360" s="1564"/>
      <c r="AY360" s="1564"/>
    </row>
    <row r="361" spans="1:51">
      <c r="A361" s="1564"/>
      <c r="B361" s="243" t="s">
        <v>240</v>
      </c>
      <c r="C361" s="243" t="s">
        <v>241</v>
      </c>
      <c r="D361" s="243" t="s">
        <v>234</v>
      </c>
      <c r="E361" s="243" t="s">
        <v>240</v>
      </c>
      <c r="F361" s="243" t="s">
        <v>241</v>
      </c>
      <c r="G361" s="243" t="s">
        <v>234</v>
      </c>
      <c r="H361" s="243" t="s">
        <v>240</v>
      </c>
      <c r="I361" s="243" t="s">
        <v>241</v>
      </c>
      <c r="J361" s="243" t="s">
        <v>234</v>
      </c>
      <c r="K361" s="243" t="s">
        <v>240</v>
      </c>
      <c r="L361" s="243" t="s">
        <v>241</v>
      </c>
      <c r="M361" s="243" t="s">
        <v>234</v>
      </c>
      <c r="N361" s="243" t="s">
        <v>240</v>
      </c>
      <c r="O361" s="243" t="s">
        <v>241</v>
      </c>
      <c r="P361" s="243" t="s">
        <v>234</v>
      </c>
      <c r="Q361" s="243" t="s">
        <v>240</v>
      </c>
      <c r="R361" s="243" t="s">
        <v>241</v>
      </c>
      <c r="S361" s="243" t="s">
        <v>234</v>
      </c>
      <c r="T361" s="243" t="s">
        <v>240</v>
      </c>
      <c r="U361" s="243" t="s">
        <v>241</v>
      </c>
      <c r="V361" s="243" t="s">
        <v>234</v>
      </c>
      <c r="W361" s="243" t="s">
        <v>240</v>
      </c>
      <c r="X361" s="243" t="s">
        <v>241</v>
      </c>
      <c r="Y361" s="243" t="s">
        <v>234</v>
      </c>
      <c r="AA361" s="1564"/>
      <c r="AB361" s="243" t="s">
        <v>240</v>
      </c>
      <c r="AC361" s="243" t="s">
        <v>241</v>
      </c>
      <c r="AD361" s="243" t="s">
        <v>234</v>
      </c>
      <c r="AE361" s="243" t="s">
        <v>240</v>
      </c>
      <c r="AF361" s="243" t="s">
        <v>241</v>
      </c>
      <c r="AG361" s="243" t="s">
        <v>234</v>
      </c>
      <c r="AH361" s="243" t="s">
        <v>240</v>
      </c>
      <c r="AI361" s="243" t="s">
        <v>241</v>
      </c>
      <c r="AJ361" s="243" t="s">
        <v>234</v>
      </c>
      <c r="AK361" s="243" t="s">
        <v>240</v>
      </c>
      <c r="AL361" s="243" t="s">
        <v>241</v>
      </c>
      <c r="AM361" s="243" t="s">
        <v>234</v>
      </c>
      <c r="AN361" s="243" t="s">
        <v>240</v>
      </c>
      <c r="AO361" s="243" t="s">
        <v>241</v>
      </c>
      <c r="AP361" s="243" t="s">
        <v>234</v>
      </c>
      <c r="AQ361" s="243" t="s">
        <v>240</v>
      </c>
      <c r="AR361" s="243" t="s">
        <v>241</v>
      </c>
      <c r="AS361" s="243" t="s">
        <v>234</v>
      </c>
      <c r="AT361" s="243" t="s">
        <v>240</v>
      </c>
      <c r="AU361" s="243" t="s">
        <v>241</v>
      </c>
      <c r="AV361" s="243" t="s">
        <v>234</v>
      </c>
      <c r="AW361" s="243" t="s">
        <v>240</v>
      </c>
      <c r="AX361" s="243" t="s">
        <v>241</v>
      </c>
      <c r="AY361" s="243" t="s">
        <v>234</v>
      </c>
    </row>
    <row r="362" spans="1:51">
      <c r="A362" s="735">
        <v>1</v>
      </c>
      <c r="B362" s="243">
        <v>2</v>
      </c>
      <c r="C362" s="243">
        <v>3</v>
      </c>
      <c r="D362" s="243">
        <v>4</v>
      </c>
      <c r="E362" s="243">
        <v>5</v>
      </c>
      <c r="F362" s="243">
        <v>6</v>
      </c>
      <c r="G362" s="243">
        <v>7</v>
      </c>
      <c r="H362" s="243">
        <v>8</v>
      </c>
      <c r="I362" s="243">
        <v>9</v>
      </c>
      <c r="J362" s="243">
        <v>10</v>
      </c>
      <c r="K362" s="243">
        <v>11</v>
      </c>
      <c r="L362" s="243">
        <v>12</v>
      </c>
      <c r="M362" s="243">
        <v>13</v>
      </c>
      <c r="N362" s="243">
        <v>14</v>
      </c>
      <c r="O362" s="243">
        <v>15</v>
      </c>
      <c r="P362" s="243">
        <v>16</v>
      </c>
      <c r="Q362" s="243">
        <v>17</v>
      </c>
      <c r="R362" s="243">
        <v>18</v>
      </c>
      <c r="S362" s="243">
        <v>19</v>
      </c>
      <c r="T362" s="243">
        <v>20</v>
      </c>
      <c r="U362" s="243">
        <v>21</v>
      </c>
      <c r="V362" s="243">
        <v>22</v>
      </c>
      <c r="W362" s="243">
        <v>23</v>
      </c>
      <c r="X362" s="243">
        <v>24</v>
      </c>
      <c r="Y362" s="243">
        <v>25</v>
      </c>
      <c r="AA362" s="735">
        <v>1</v>
      </c>
      <c r="AB362" s="243">
        <v>2</v>
      </c>
      <c r="AC362" s="243">
        <v>3</v>
      </c>
      <c r="AD362" s="243">
        <v>4</v>
      </c>
      <c r="AE362" s="243">
        <v>5</v>
      </c>
      <c r="AF362" s="243">
        <v>6</v>
      </c>
      <c r="AG362" s="243">
        <v>7</v>
      </c>
      <c r="AH362" s="243">
        <v>8</v>
      </c>
      <c r="AI362" s="243">
        <v>9</v>
      </c>
      <c r="AJ362" s="243">
        <v>10</v>
      </c>
      <c r="AK362" s="243">
        <v>11</v>
      </c>
      <c r="AL362" s="243">
        <v>12</v>
      </c>
      <c r="AM362" s="243">
        <v>13</v>
      </c>
      <c r="AN362" s="243">
        <v>14</v>
      </c>
      <c r="AO362" s="243">
        <v>15</v>
      </c>
      <c r="AP362" s="243">
        <v>16</v>
      </c>
      <c r="AQ362" s="243">
        <v>17</v>
      </c>
      <c r="AR362" s="243">
        <v>18</v>
      </c>
      <c r="AS362" s="243">
        <v>19</v>
      </c>
      <c r="AT362" s="243">
        <v>20</v>
      </c>
      <c r="AU362" s="243">
        <v>21</v>
      </c>
      <c r="AV362" s="243">
        <v>22</v>
      </c>
      <c r="AW362" s="243">
        <v>23</v>
      </c>
      <c r="AX362" s="243">
        <v>24</v>
      </c>
      <c r="AY362" s="243">
        <v>25</v>
      </c>
    </row>
    <row r="363" spans="1:51" ht="15.75">
      <c r="A363" s="718" t="s">
        <v>470</v>
      </c>
      <c r="B363" s="938">
        <v>5</v>
      </c>
      <c r="C363" s="938">
        <v>5</v>
      </c>
      <c r="D363" s="752">
        <f>SUM(B363:C363)</f>
        <v>10</v>
      </c>
      <c r="E363" s="938">
        <v>3</v>
      </c>
      <c r="F363" s="938">
        <v>2</v>
      </c>
      <c r="G363" s="752">
        <f>SUM(E363:F363)</f>
        <v>5</v>
      </c>
      <c r="H363" s="938"/>
      <c r="I363" s="938">
        <v>1</v>
      </c>
      <c r="J363" s="752">
        <f>SUM(H363:I363)</f>
        <v>1</v>
      </c>
      <c r="K363" s="938"/>
      <c r="L363" s="938"/>
      <c r="M363" s="752">
        <f>SUM(K363:L363)</f>
        <v>0</v>
      </c>
      <c r="N363" s="736"/>
      <c r="O363" s="736"/>
      <c r="P363" s="752">
        <f>SUM(N363:O363)</f>
        <v>0</v>
      </c>
      <c r="Q363" s="600"/>
      <c r="R363" s="600"/>
      <c r="S363" s="736">
        <f>Q363+R363</f>
        <v>0</v>
      </c>
      <c r="T363" s="600"/>
      <c r="U363" s="600"/>
      <c r="V363" s="736">
        <f>T363+U363</f>
        <v>0</v>
      </c>
      <c r="W363" s="736">
        <f t="shared" ref="W363:W373" si="467">B363+E363+N363+K363+H363+Q363+T363</f>
        <v>8</v>
      </c>
      <c r="X363" s="736">
        <f t="shared" ref="X363:X373" si="468">C363+F363+O363+L363+I363+R363+U363</f>
        <v>8</v>
      </c>
      <c r="Y363" s="736">
        <f t="shared" ref="Y363:Y373" si="469">D363+G363+P363+M363+J363+S363+V363</f>
        <v>16</v>
      </c>
      <c r="AA363" s="718" t="s">
        <v>470</v>
      </c>
      <c r="AB363" s="938">
        <v>3</v>
      </c>
      <c r="AC363" s="938">
        <v>3</v>
      </c>
      <c r="AD363" s="752">
        <f>SUM(AB363:AC363)</f>
        <v>6</v>
      </c>
      <c r="AE363" s="938">
        <v>2</v>
      </c>
      <c r="AF363" s="938">
        <v>1</v>
      </c>
      <c r="AG363" s="752">
        <f>SUM(AE363:AF363)</f>
        <v>3</v>
      </c>
      <c r="AH363" s="938">
        <v>1</v>
      </c>
      <c r="AI363" s="938"/>
      <c r="AJ363" s="752">
        <f>SUM(AH363:AI363)</f>
        <v>1</v>
      </c>
      <c r="AK363" s="938"/>
      <c r="AL363" s="938"/>
      <c r="AM363" s="752">
        <f>SUM(AK363:AL363)</f>
        <v>0</v>
      </c>
      <c r="AN363" s="736"/>
      <c r="AO363" s="736"/>
      <c r="AP363" s="752">
        <f>SUM(AN363:AO363)</f>
        <v>0</v>
      </c>
      <c r="AQ363" s="600"/>
      <c r="AR363" s="600"/>
      <c r="AS363" s="736">
        <f>AQ363+AR363</f>
        <v>0</v>
      </c>
      <c r="AT363" s="938"/>
      <c r="AU363" s="938"/>
      <c r="AV363" s="926">
        <f>AT363+AU363</f>
        <v>0</v>
      </c>
      <c r="AW363" s="736">
        <f t="shared" ref="AW363:AW373" si="470">AB363+AE363+AH363+AK363+AT363+AN363+AQ363</f>
        <v>6</v>
      </c>
      <c r="AX363" s="736">
        <f t="shared" ref="AX363:AX373" si="471">AC363+AF363+AI363+AL363+AU363+AO363+AR363</f>
        <v>4</v>
      </c>
      <c r="AY363" s="736">
        <f t="shared" ref="AY363:AY373" si="472">AD363+AG363+AJ363+AM363+AV363+AP363+AS363</f>
        <v>10</v>
      </c>
    </row>
    <row r="364" spans="1:51" ht="15.75">
      <c r="A364" s="719" t="s">
        <v>471</v>
      </c>
      <c r="B364" s="938"/>
      <c r="C364" s="938">
        <v>3</v>
      </c>
      <c r="D364" s="752">
        <f t="shared" ref="D364:D373" si="473">SUM(B364:C364)</f>
        <v>3</v>
      </c>
      <c r="E364" s="938"/>
      <c r="F364" s="938"/>
      <c r="G364" s="752">
        <f t="shared" ref="G364:G373" si="474">SUM(E364:F364)</f>
        <v>0</v>
      </c>
      <c r="H364" s="938">
        <v>1</v>
      </c>
      <c r="I364" s="938"/>
      <c r="J364" s="752">
        <f t="shared" ref="J364:J373" si="475">SUM(H364:I364)</f>
        <v>1</v>
      </c>
      <c r="K364" s="938"/>
      <c r="L364" s="938"/>
      <c r="M364" s="752">
        <f t="shared" ref="M364:M373" si="476">SUM(K364:L364)</f>
        <v>0</v>
      </c>
      <c r="N364" s="736"/>
      <c r="O364" s="736"/>
      <c r="P364" s="752">
        <f t="shared" ref="P364:P373" si="477">SUM(N364:O364)</f>
        <v>0</v>
      </c>
      <c r="Q364" s="600"/>
      <c r="R364" s="600"/>
      <c r="S364" s="736">
        <f t="shared" ref="S364:S373" si="478">Q364+R364</f>
        <v>0</v>
      </c>
      <c r="T364" s="600"/>
      <c r="U364" s="600"/>
      <c r="V364" s="736">
        <f t="shared" ref="V364:V373" si="479">T364+U364</f>
        <v>0</v>
      </c>
      <c r="W364" s="736">
        <f t="shared" si="467"/>
        <v>1</v>
      </c>
      <c r="X364" s="736">
        <f t="shared" si="468"/>
        <v>3</v>
      </c>
      <c r="Y364" s="736">
        <f t="shared" si="469"/>
        <v>4</v>
      </c>
      <c r="AA364" s="719" t="s">
        <v>471</v>
      </c>
      <c r="AB364" s="938"/>
      <c r="AC364" s="938"/>
      <c r="AD364" s="752">
        <f t="shared" ref="AD364:AD373" si="480">SUM(AB364:AC364)</f>
        <v>0</v>
      </c>
      <c r="AE364" s="938"/>
      <c r="AF364" s="938"/>
      <c r="AG364" s="752">
        <f t="shared" ref="AG364:AG373" si="481">SUM(AE364:AF364)</f>
        <v>0</v>
      </c>
      <c r="AH364" s="938"/>
      <c r="AI364" s="938"/>
      <c r="AJ364" s="752">
        <f t="shared" ref="AJ364:AJ373" si="482">SUM(AH364:AI364)</f>
        <v>0</v>
      </c>
      <c r="AK364" s="938"/>
      <c r="AL364" s="938"/>
      <c r="AM364" s="752">
        <f t="shared" ref="AM364:AM373" si="483">SUM(AK364:AL364)</f>
        <v>0</v>
      </c>
      <c r="AN364" s="736"/>
      <c r="AO364" s="736"/>
      <c r="AP364" s="752">
        <f t="shared" ref="AP364:AP373" si="484">SUM(AN364:AO364)</f>
        <v>0</v>
      </c>
      <c r="AQ364" s="600"/>
      <c r="AR364" s="600"/>
      <c r="AS364" s="736">
        <f t="shared" ref="AS364:AS373" si="485">AQ364+AR364</f>
        <v>0</v>
      </c>
      <c r="AT364" s="938"/>
      <c r="AU364" s="938"/>
      <c r="AV364" s="926">
        <f t="shared" ref="AV364:AV373" si="486">AT364+AU364</f>
        <v>0</v>
      </c>
      <c r="AW364" s="736">
        <f t="shared" si="470"/>
        <v>0</v>
      </c>
      <c r="AX364" s="736">
        <f t="shared" si="471"/>
        <v>0</v>
      </c>
      <c r="AY364" s="736">
        <f t="shared" si="472"/>
        <v>0</v>
      </c>
    </row>
    <row r="365" spans="1:51" ht="15.75">
      <c r="A365" s="720" t="s">
        <v>362</v>
      </c>
      <c r="B365" s="938">
        <v>4</v>
      </c>
      <c r="C365" s="938">
        <v>6</v>
      </c>
      <c r="D365" s="752">
        <f t="shared" si="473"/>
        <v>10</v>
      </c>
      <c r="E365" s="938">
        <v>3</v>
      </c>
      <c r="F365" s="938">
        <v>1</v>
      </c>
      <c r="G365" s="752">
        <f t="shared" si="474"/>
        <v>4</v>
      </c>
      <c r="H365" s="938"/>
      <c r="I365" s="938"/>
      <c r="J365" s="752">
        <f t="shared" si="475"/>
        <v>0</v>
      </c>
      <c r="K365" s="938"/>
      <c r="L365" s="938"/>
      <c r="M365" s="752">
        <f t="shared" si="476"/>
        <v>0</v>
      </c>
      <c r="N365" s="736"/>
      <c r="O365" s="736"/>
      <c r="P365" s="752">
        <f t="shared" si="477"/>
        <v>0</v>
      </c>
      <c r="Q365" s="600"/>
      <c r="R365" s="600"/>
      <c r="S365" s="736">
        <f t="shared" si="478"/>
        <v>0</v>
      </c>
      <c r="T365" s="600"/>
      <c r="U365" s="600"/>
      <c r="V365" s="736">
        <f t="shared" si="479"/>
        <v>0</v>
      </c>
      <c r="W365" s="736">
        <f t="shared" si="467"/>
        <v>7</v>
      </c>
      <c r="X365" s="736">
        <f t="shared" si="468"/>
        <v>7</v>
      </c>
      <c r="Y365" s="736">
        <f t="shared" si="469"/>
        <v>14</v>
      </c>
      <c r="AA365" s="720" t="s">
        <v>362</v>
      </c>
      <c r="AB365" s="938">
        <v>2</v>
      </c>
      <c r="AC365" s="938">
        <v>2</v>
      </c>
      <c r="AD365" s="752">
        <f t="shared" si="480"/>
        <v>4</v>
      </c>
      <c r="AE365" s="938">
        <v>1</v>
      </c>
      <c r="AF365" s="938">
        <v>2</v>
      </c>
      <c r="AG365" s="752">
        <f t="shared" si="481"/>
        <v>3</v>
      </c>
      <c r="AH365" s="938"/>
      <c r="AI365" s="938"/>
      <c r="AJ365" s="752">
        <f t="shared" si="482"/>
        <v>0</v>
      </c>
      <c r="AK365" s="938"/>
      <c r="AL365" s="938"/>
      <c r="AM365" s="752">
        <f t="shared" si="483"/>
        <v>0</v>
      </c>
      <c r="AN365" s="736"/>
      <c r="AO365" s="736"/>
      <c r="AP365" s="752">
        <f t="shared" si="484"/>
        <v>0</v>
      </c>
      <c r="AQ365" s="600"/>
      <c r="AR365" s="600"/>
      <c r="AS365" s="736">
        <f t="shared" si="485"/>
        <v>0</v>
      </c>
      <c r="AT365" s="938"/>
      <c r="AU365" s="938"/>
      <c r="AV365" s="926">
        <f t="shared" si="486"/>
        <v>0</v>
      </c>
      <c r="AW365" s="736">
        <f t="shared" si="470"/>
        <v>3</v>
      </c>
      <c r="AX365" s="736">
        <f t="shared" si="471"/>
        <v>4</v>
      </c>
      <c r="AY365" s="736">
        <f t="shared" si="472"/>
        <v>7</v>
      </c>
    </row>
    <row r="366" spans="1:51" ht="15.75">
      <c r="A366" s="720" t="s">
        <v>363</v>
      </c>
      <c r="B366" s="938">
        <v>10</v>
      </c>
      <c r="C366" s="938">
        <v>6</v>
      </c>
      <c r="D366" s="752">
        <f t="shared" si="473"/>
        <v>16</v>
      </c>
      <c r="E366" s="938">
        <v>3</v>
      </c>
      <c r="F366" s="938">
        <v>3</v>
      </c>
      <c r="G366" s="752">
        <f t="shared" si="474"/>
        <v>6</v>
      </c>
      <c r="H366" s="938"/>
      <c r="I366" s="938"/>
      <c r="J366" s="752">
        <f t="shared" si="475"/>
        <v>0</v>
      </c>
      <c r="K366" s="938"/>
      <c r="L366" s="938"/>
      <c r="M366" s="752">
        <f t="shared" si="476"/>
        <v>0</v>
      </c>
      <c r="N366" s="736"/>
      <c r="O366" s="736"/>
      <c r="P366" s="752">
        <f t="shared" si="477"/>
        <v>0</v>
      </c>
      <c r="Q366" s="600"/>
      <c r="R366" s="600"/>
      <c r="S366" s="736">
        <f t="shared" si="478"/>
        <v>0</v>
      </c>
      <c r="T366" s="600"/>
      <c r="U366" s="600"/>
      <c r="V366" s="736">
        <f t="shared" si="479"/>
        <v>0</v>
      </c>
      <c r="W366" s="736">
        <f t="shared" si="467"/>
        <v>13</v>
      </c>
      <c r="X366" s="736">
        <f t="shared" si="468"/>
        <v>9</v>
      </c>
      <c r="Y366" s="736">
        <f t="shared" si="469"/>
        <v>22</v>
      </c>
      <c r="AA366" s="720" t="s">
        <v>363</v>
      </c>
      <c r="AB366" s="938">
        <v>3</v>
      </c>
      <c r="AC366" s="938">
        <v>3</v>
      </c>
      <c r="AD366" s="752">
        <f t="shared" si="480"/>
        <v>6</v>
      </c>
      <c r="AE366" s="938">
        <v>3</v>
      </c>
      <c r="AF366" s="938">
        <v>2</v>
      </c>
      <c r="AG366" s="752">
        <f t="shared" si="481"/>
        <v>5</v>
      </c>
      <c r="AH366" s="938"/>
      <c r="AI366" s="938">
        <v>2</v>
      </c>
      <c r="AJ366" s="752">
        <f t="shared" si="482"/>
        <v>2</v>
      </c>
      <c r="AK366" s="938"/>
      <c r="AL366" s="938"/>
      <c r="AM366" s="752">
        <f t="shared" si="483"/>
        <v>0</v>
      </c>
      <c r="AN366" s="736"/>
      <c r="AO366" s="736"/>
      <c r="AP366" s="752">
        <f t="shared" si="484"/>
        <v>0</v>
      </c>
      <c r="AQ366" s="600"/>
      <c r="AR366" s="600"/>
      <c r="AS366" s="736">
        <f t="shared" si="485"/>
        <v>0</v>
      </c>
      <c r="AT366" s="938"/>
      <c r="AU366" s="938"/>
      <c r="AV366" s="926">
        <f t="shared" si="486"/>
        <v>0</v>
      </c>
      <c r="AW366" s="736">
        <f t="shared" si="470"/>
        <v>6</v>
      </c>
      <c r="AX366" s="736">
        <f t="shared" si="471"/>
        <v>7</v>
      </c>
      <c r="AY366" s="736">
        <f t="shared" si="472"/>
        <v>13</v>
      </c>
    </row>
    <row r="367" spans="1:51" ht="15.75">
      <c r="A367" s="720" t="s">
        <v>364</v>
      </c>
      <c r="B367" s="938">
        <v>54</v>
      </c>
      <c r="C367" s="938">
        <v>11</v>
      </c>
      <c r="D367" s="752">
        <f t="shared" si="473"/>
        <v>65</v>
      </c>
      <c r="E367" s="938">
        <v>24</v>
      </c>
      <c r="F367" s="938">
        <v>9</v>
      </c>
      <c r="G367" s="752">
        <f t="shared" si="474"/>
        <v>33</v>
      </c>
      <c r="H367" s="938"/>
      <c r="I367" s="938">
        <v>1</v>
      </c>
      <c r="J367" s="752">
        <f t="shared" si="475"/>
        <v>1</v>
      </c>
      <c r="K367" s="938">
        <v>1</v>
      </c>
      <c r="L367" s="938"/>
      <c r="M367" s="752">
        <f t="shared" si="476"/>
        <v>1</v>
      </c>
      <c r="N367" s="736"/>
      <c r="O367" s="736"/>
      <c r="P367" s="752">
        <f t="shared" si="477"/>
        <v>0</v>
      </c>
      <c r="Q367" s="600"/>
      <c r="R367" s="600"/>
      <c r="S367" s="736">
        <f t="shared" si="478"/>
        <v>0</v>
      </c>
      <c r="T367" s="600"/>
      <c r="U367" s="600"/>
      <c r="V367" s="736">
        <f t="shared" si="479"/>
        <v>0</v>
      </c>
      <c r="W367" s="736">
        <f t="shared" si="467"/>
        <v>79</v>
      </c>
      <c r="X367" s="736">
        <f t="shared" si="468"/>
        <v>21</v>
      </c>
      <c r="Y367" s="736">
        <f t="shared" si="469"/>
        <v>100</v>
      </c>
      <c r="AA367" s="720" t="s">
        <v>364</v>
      </c>
      <c r="AB367" s="938">
        <v>30</v>
      </c>
      <c r="AC367" s="938">
        <v>18</v>
      </c>
      <c r="AD367" s="752">
        <f t="shared" si="480"/>
        <v>48</v>
      </c>
      <c r="AE367" s="938">
        <v>36</v>
      </c>
      <c r="AF367" s="938">
        <v>10</v>
      </c>
      <c r="AG367" s="752">
        <f t="shared" si="481"/>
        <v>46</v>
      </c>
      <c r="AH367" s="938"/>
      <c r="AI367" s="938">
        <v>1</v>
      </c>
      <c r="AJ367" s="752">
        <f t="shared" si="482"/>
        <v>1</v>
      </c>
      <c r="AK367" s="938"/>
      <c r="AL367" s="938"/>
      <c r="AM367" s="752">
        <f t="shared" si="483"/>
        <v>0</v>
      </c>
      <c r="AN367" s="736"/>
      <c r="AO367" s="736"/>
      <c r="AP367" s="752">
        <f t="shared" si="484"/>
        <v>0</v>
      </c>
      <c r="AQ367" s="600"/>
      <c r="AR367" s="600"/>
      <c r="AS367" s="736">
        <f t="shared" si="485"/>
        <v>0</v>
      </c>
      <c r="AT367" s="938"/>
      <c r="AU367" s="938"/>
      <c r="AV367" s="926">
        <f t="shared" si="486"/>
        <v>0</v>
      </c>
      <c r="AW367" s="736">
        <f t="shared" si="470"/>
        <v>66</v>
      </c>
      <c r="AX367" s="736">
        <f t="shared" si="471"/>
        <v>29</v>
      </c>
      <c r="AY367" s="736">
        <f t="shared" si="472"/>
        <v>95</v>
      </c>
    </row>
    <row r="368" spans="1:51" ht="15.75">
      <c r="A368" s="720" t="s">
        <v>365</v>
      </c>
      <c r="B368" s="938">
        <v>108</v>
      </c>
      <c r="C368" s="938">
        <v>40</v>
      </c>
      <c r="D368" s="752">
        <f t="shared" si="473"/>
        <v>148</v>
      </c>
      <c r="E368" s="938">
        <v>43</v>
      </c>
      <c r="F368" s="938">
        <v>15</v>
      </c>
      <c r="G368" s="752">
        <f t="shared" si="474"/>
        <v>58</v>
      </c>
      <c r="H368" s="938">
        <v>2</v>
      </c>
      <c r="I368" s="938"/>
      <c r="J368" s="752">
        <f t="shared" si="475"/>
        <v>2</v>
      </c>
      <c r="K368" s="938"/>
      <c r="L368" s="938"/>
      <c r="M368" s="752">
        <f t="shared" si="476"/>
        <v>0</v>
      </c>
      <c r="N368" s="736"/>
      <c r="O368" s="736"/>
      <c r="P368" s="752">
        <f t="shared" si="477"/>
        <v>0</v>
      </c>
      <c r="Q368" s="600"/>
      <c r="R368" s="600"/>
      <c r="S368" s="736">
        <f t="shared" si="478"/>
        <v>0</v>
      </c>
      <c r="T368" s="600"/>
      <c r="U368" s="600"/>
      <c r="V368" s="736">
        <f t="shared" si="479"/>
        <v>0</v>
      </c>
      <c r="W368" s="736">
        <f t="shared" si="467"/>
        <v>153</v>
      </c>
      <c r="X368" s="736">
        <f t="shared" si="468"/>
        <v>55</v>
      </c>
      <c r="Y368" s="736">
        <f t="shared" si="469"/>
        <v>208</v>
      </c>
      <c r="AA368" s="720" t="s">
        <v>365</v>
      </c>
      <c r="AB368" s="938">
        <v>55</v>
      </c>
      <c r="AC368" s="938">
        <v>31</v>
      </c>
      <c r="AD368" s="752">
        <f t="shared" si="480"/>
        <v>86</v>
      </c>
      <c r="AE368" s="938">
        <v>57</v>
      </c>
      <c r="AF368" s="938">
        <v>24</v>
      </c>
      <c r="AG368" s="752">
        <f t="shared" si="481"/>
        <v>81</v>
      </c>
      <c r="AH368" s="938"/>
      <c r="AI368" s="938"/>
      <c r="AJ368" s="752">
        <f t="shared" si="482"/>
        <v>0</v>
      </c>
      <c r="AK368" s="938"/>
      <c r="AL368" s="938"/>
      <c r="AM368" s="752">
        <f t="shared" si="483"/>
        <v>0</v>
      </c>
      <c r="AN368" s="736"/>
      <c r="AO368" s="736"/>
      <c r="AP368" s="752">
        <f t="shared" si="484"/>
        <v>0</v>
      </c>
      <c r="AQ368" s="600"/>
      <c r="AR368" s="600"/>
      <c r="AS368" s="736">
        <f t="shared" si="485"/>
        <v>0</v>
      </c>
      <c r="AT368" s="938"/>
      <c r="AU368" s="938"/>
      <c r="AV368" s="926">
        <f t="shared" si="486"/>
        <v>0</v>
      </c>
      <c r="AW368" s="736">
        <f t="shared" si="470"/>
        <v>112</v>
      </c>
      <c r="AX368" s="736">
        <f t="shared" si="471"/>
        <v>55</v>
      </c>
      <c r="AY368" s="736">
        <f t="shared" si="472"/>
        <v>167</v>
      </c>
    </row>
    <row r="369" spans="1:51" ht="15.75">
      <c r="A369" s="720" t="s">
        <v>366</v>
      </c>
      <c r="B369" s="938">
        <v>215</v>
      </c>
      <c r="C369" s="938">
        <v>61</v>
      </c>
      <c r="D369" s="752">
        <f t="shared" si="473"/>
        <v>276</v>
      </c>
      <c r="E369" s="938">
        <v>92</v>
      </c>
      <c r="F369" s="938">
        <v>40</v>
      </c>
      <c r="G369" s="752">
        <f t="shared" si="474"/>
        <v>132</v>
      </c>
      <c r="H369" s="938">
        <v>2</v>
      </c>
      <c r="I369" s="938"/>
      <c r="J369" s="752">
        <f t="shared" si="475"/>
        <v>2</v>
      </c>
      <c r="K369" s="938">
        <v>1</v>
      </c>
      <c r="L369" s="938"/>
      <c r="M369" s="752">
        <f t="shared" si="476"/>
        <v>1</v>
      </c>
      <c r="N369" s="736"/>
      <c r="O369" s="736"/>
      <c r="P369" s="752">
        <f t="shared" si="477"/>
        <v>0</v>
      </c>
      <c r="Q369" s="600"/>
      <c r="R369" s="600"/>
      <c r="S369" s="736">
        <f t="shared" si="478"/>
        <v>0</v>
      </c>
      <c r="T369" s="600"/>
      <c r="U369" s="600"/>
      <c r="V369" s="736">
        <f t="shared" si="479"/>
        <v>0</v>
      </c>
      <c r="W369" s="736">
        <f t="shared" si="467"/>
        <v>310</v>
      </c>
      <c r="X369" s="736">
        <f t="shared" si="468"/>
        <v>101</v>
      </c>
      <c r="Y369" s="736">
        <f t="shared" si="469"/>
        <v>411</v>
      </c>
      <c r="AA369" s="720" t="s">
        <v>366</v>
      </c>
      <c r="AB369" s="938">
        <v>53</v>
      </c>
      <c r="AC369" s="938">
        <v>57</v>
      </c>
      <c r="AD369" s="752">
        <f t="shared" si="480"/>
        <v>110</v>
      </c>
      <c r="AE369" s="938">
        <v>68</v>
      </c>
      <c r="AF369" s="938">
        <v>25</v>
      </c>
      <c r="AG369" s="752">
        <f t="shared" si="481"/>
        <v>93</v>
      </c>
      <c r="AH369" s="938">
        <v>2</v>
      </c>
      <c r="AI369" s="938">
        <v>3</v>
      </c>
      <c r="AJ369" s="752">
        <f t="shared" si="482"/>
        <v>5</v>
      </c>
      <c r="AK369" s="938"/>
      <c r="AL369" s="938"/>
      <c r="AM369" s="752">
        <f t="shared" si="483"/>
        <v>0</v>
      </c>
      <c r="AN369" s="736"/>
      <c r="AO369" s="736"/>
      <c r="AP369" s="752">
        <f t="shared" si="484"/>
        <v>0</v>
      </c>
      <c r="AQ369" s="600"/>
      <c r="AR369" s="600"/>
      <c r="AS369" s="736">
        <f t="shared" si="485"/>
        <v>0</v>
      </c>
      <c r="AT369" s="938"/>
      <c r="AU369" s="938"/>
      <c r="AV369" s="926">
        <f t="shared" si="486"/>
        <v>0</v>
      </c>
      <c r="AW369" s="736">
        <f t="shared" si="470"/>
        <v>123</v>
      </c>
      <c r="AX369" s="736">
        <f t="shared" si="471"/>
        <v>85</v>
      </c>
      <c r="AY369" s="736">
        <f t="shared" si="472"/>
        <v>208</v>
      </c>
    </row>
    <row r="370" spans="1:51" ht="15.75">
      <c r="A370" s="720" t="s">
        <v>367</v>
      </c>
      <c r="B370" s="938">
        <v>280</v>
      </c>
      <c r="C370" s="938">
        <v>160</v>
      </c>
      <c r="D370" s="752">
        <f t="shared" si="473"/>
        <v>440</v>
      </c>
      <c r="E370" s="938">
        <v>161</v>
      </c>
      <c r="F370" s="938">
        <v>108</v>
      </c>
      <c r="G370" s="752">
        <f t="shared" si="474"/>
        <v>269</v>
      </c>
      <c r="H370" s="938">
        <v>4</v>
      </c>
      <c r="I370" s="938">
        <v>1</v>
      </c>
      <c r="J370" s="752">
        <f t="shared" si="475"/>
        <v>5</v>
      </c>
      <c r="K370" s="938"/>
      <c r="L370" s="938"/>
      <c r="M370" s="752">
        <f t="shared" si="476"/>
        <v>0</v>
      </c>
      <c r="N370" s="736"/>
      <c r="O370" s="736"/>
      <c r="P370" s="752">
        <f t="shared" si="477"/>
        <v>0</v>
      </c>
      <c r="Q370" s="600"/>
      <c r="R370" s="600"/>
      <c r="S370" s="736">
        <f t="shared" si="478"/>
        <v>0</v>
      </c>
      <c r="T370" s="600"/>
      <c r="U370" s="600"/>
      <c r="V370" s="736">
        <f t="shared" si="479"/>
        <v>0</v>
      </c>
      <c r="W370" s="736">
        <f t="shared" si="467"/>
        <v>445</v>
      </c>
      <c r="X370" s="736">
        <f t="shared" si="468"/>
        <v>269</v>
      </c>
      <c r="Y370" s="736">
        <f t="shared" si="469"/>
        <v>714</v>
      </c>
      <c r="AA370" s="720" t="s">
        <v>367</v>
      </c>
      <c r="AB370" s="938">
        <v>92</v>
      </c>
      <c r="AC370" s="938">
        <v>81</v>
      </c>
      <c r="AD370" s="752">
        <f t="shared" si="480"/>
        <v>173</v>
      </c>
      <c r="AE370" s="938">
        <v>64</v>
      </c>
      <c r="AF370" s="938">
        <v>43</v>
      </c>
      <c r="AG370" s="752">
        <f t="shared" si="481"/>
        <v>107</v>
      </c>
      <c r="AH370" s="938"/>
      <c r="AI370" s="938">
        <v>3</v>
      </c>
      <c r="AJ370" s="752">
        <f t="shared" si="482"/>
        <v>3</v>
      </c>
      <c r="AK370" s="938">
        <v>1</v>
      </c>
      <c r="AL370" s="938">
        <v>3</v>
      </c>
      <c r="AM370" s="752">
        <f t="shared" si="483"/>
        <v>4</v>
      </c>
      <c r="AN370" s="736"/>
      <c r="AO370" s="736"/>
      <c r="AP370" s="752">
        <f t="shared" si="484"/>
        <v>0</v>
      </c>
      <c r="AQ370" s="600"/>
      <c r="AR370" s="600"/>
      <c r="AS370" s="736">
        <f t="shared" si="485"/>
        <v>0</v>
      </c>
      <c r="AT370" s="938"/>
      <c r="AU370" s="938"/>
      <c r="AV370" s="926">
        <f t="shared" si="486"/>
        <v>0</v>
      </c>
      <c r="AW370" s="736">
        <f t="shared" si="470"/>
        <v>157</v>
      </c>
      <c r="AX370" s="736">
        <f t="shared" si="471"/>
        <v>130</v>
      </c>
      <c r="AY370" s="736">
        <f t="shared" si="472"/>
        <v>287</v>
      </c>
    </row>
    <row r="371" spans="1:51" ht="15.75">
      <c r="A371" s="720" t="s">
        <v>368</v>
      </c>
      <c r="B371" s="938">
        <v>258</v>
      </c>
      <c r="C371" s="938">
        <v>144</v>
      </c>
      <c r="D371" s="752">
        <f t="shared" si="473"/>
        <v>402</v>
      </c>
      <c r="E371" s="938">
        <v>152</v>
      </c>
      <c r="F371" s="938">
        <v>113</v>
      </c>
      <c r="G371" s="752">
        <f t="shared" si="474"/>
        <v>265</v>
      </c>
      <c r="H371" s="938">
        <v>3</v>
      </c>
      <c r="I371" s="938"/>
      <c r="J371" s="752">
        <f t="shared" si="475"/>
        <v>3</v>
      </c>
      <c r="K371" s="938">
        <v>1</v>
      </c>
      <c r="L371" s="938"/>
      <c r="M371" s="752">
        <f t="shared" si="476"/>
        <v>1</v>
      </c>
      <c r="N371" s="736"/>
      <c r="O371" s="736"/>
      <c r="P371" s="752">
        <f t="shared" si="477"/>
        <v>0</v>
      </c>
      <c r="Q371" s="600"/>
      <c r="R371" s="600"/>
      <c r="S371" s="736">
        <f t="shared" si="478"/>
        <v>0</v>
      </c>
      <c r="T371" s="600"/>
      <c r="U371" s="600"/>
      <c r="V371" s="736">
        <f t="shared" si="479"/>
        <v>0</v>
      </c>
      <c r="W371" s="736">
        <f t="shared" si="467"/>
        <v>414</v>
      </c>
      <c r="X371" s="736">
        <f t="shared" si="468"/>
        <v>257</v>
      </c>
      <c r="Y371" s="736">
        <f t="shared" si="469"/>
        <v>671</v>
      </c>
      <c r="AA371" s="720" t="s">
        <v>368</v>
      </c>
      <c r="AB371" s="938">
        <v>103</v>
      </c>
      <c r="AC371" s="938">
        <v>56</v>
      </c>
      <c r="AD371" s="752">
        <f t="shared" si="480"/>
        <v>159</v>
      </c>
      <c r="AE371" s="938">
        <v>71</v>
      </c>
      <c r="AF371" s="938">
        <v>56</v>
      </c>
      <c r="AG371" s="752">
        <f t="shared" si="481"/>
        <v>127</v>
      </c>
      <c r="AH371" s="938">
        <v>4</v>
      </c>
      <c r="AI371" s="938">
        <v>6</v>
      </c>
      <c r="AJ371" s="752">
        <f t="shared" si="482"/>
        <v>10</v>
      </c>
      <c r="AK371" s="938">
        <v>1</v>
      </c>
      <c r="AL371" s="938">
        <v>3</v>
      </c>
      <c r="AM371" s="752">
        <f t="shared" si="483"/>
        <v>4</v>
      </c>
      <c r="AN371" s="736"/>
      <c r="AO371" s="736"/>
      <c r="AP371" s="752">
        <f t="shared" si="484"/>
        <v>0</v>
      </c>
      <c r="AQ371" s="600"/>
      <c r="AR371" s="600"/>
      <c r="AS371" s="736">
        <f t="shared" si="485"/>
        <v>0</v>
      </c>
      <c r="AT371" s="938"/>
      <c r="AU371" s="938"/>
      <c r="AV371" s="926">
        <f t="shared" si="486"/>
        <v>0</v>
      </c>
      <c r="AW371" s="736">
        <f t="shared" si="470"/>
        <v>179</v>
      </c>
      <c r="AX371" s="736">
        <f t="shared" si="471"/>
        <v>121</v>
      </c>
      <c r="AY371" s="736">
        <f t="shared" si="472"/>
        <v>300</v>
      </c>
    </row>
    <row r="372" spans="1:51" ht="15.75">
      <c r="A372" s="718" t="s">
        <v>472</v>
      </c>
      <c r="B372" s="938">
        <v>657</v>
      </c>
      <c r="C372" s="938">
        <v>650</v>
      </c>
      <c r="D372" s="752">
        <f t="shared" si="473"/>
        <v>1307</v>
      </c>
      <c r="E372" s="938">
        <v>414</v>
      </c>
      <c r="F372" s="938">
        <v>351</v>
      </c>
      <c r="G372" s="752">
        <f t="shared" si="474"/>
        <v>765</v>
      </c>
      <c r="H372" s="938">
        <v>1</v>
      </c>
      <c r="I372" s="938">
        <v>2</v>
      </c>
      <c r="J372" s="752">
        <f t="shared" si="475"/>
        <v>3</v>
      </c>
      <c r="K372" s="938"/>
      <c r="L372" s="938">
        <v>2</v>
      </c>
      <c r="M372" s="752">
        <f t="shared" si="476"/>
        <v>2</v>
      </c>
      <c r="N372" s="736"/>
      <c r="O372" s="736"/>
      <c r="P372" s="752">
        <f t="shared" si="477"/>
        <v>0</v>
      </c>
      <c r="Q372" s="600"/>
      <c r="R372" s="600"/>
      <c r="S372" s="736">
        <f t="shared" si="478"/>
        <v>0</v>
      </c>
      <c r="T372" s="600"/>
      <c r="U372" s="600"/>
      <c r="V372" s="736">
        <f t="shared" si="479"/>
        <v>0</v>
      </c>
      <c r="W372" s="736">
        <f t="shared" si="467"/>
        <v>1072</v>
      </c>
      <c r="X372" s="736">
        <f t="shared" si="468"/>
        <v>1005</v>
      </c>
      <c r="Y372" s="736">
        <f t="shared" si="469"/>
        <v>2077</v>
      </c>
      <c r="AA372" s="718" t="s">
        <v>472</v>
      </c>
      <c r="AB372" s="938">
        <v>171</v>
      </c>
      <c r="AC372" s="938">
        <v>67</v>
      </c>
      <c r="AD372" s="752">
        <f t="shared" si="480"/>
        <v>238</v>
      </c>
      <c r="AE372" s="938">
        <v>76</v>
      </c>
      <c r="AF372" s="938">
        <v>56</v>
      </c>
      <c r="AG372" s="752">
        <f t="shared" si="481"/>
        <v>132</v>
      </c>
      <c r="AH372" s="938">
        <v>4</v>
      </c>
      <c r="AI372" s="938">
        <v>5</v>
      </c>
      <c r="AJ372" s="752">
        <f t="shared" si="482"/>
        <v>9</v>
      </c>
      <c r="AK372" s="938">
        <v>3</v>
      </c>
      <c r="AL372" s="938"/>
      <c r="AM372" s="752">
        <f t="shared" si="483"/>
        <v>3</v>
      </c>
      <c r="AN372" s="736"/>
      <c r="AO372" s="736"/>
      <c r="AP372" s="752">
        <f t="shared" si="484"/>
        <v>0</v>
      </c>
      <c r="AQ372" s="600"/>
      <c r="AR372" s="600"/>
      <c r="AS372" s="736">
        <f t="shared" si="485"/>
        <v>0</v>
      </c>
      <c r="AT372" s="600"/>
      <c r="AU372" s="600"/>
      <c r="AV372" s="926">
        <f t="shared" si="486"/>
        <v>0</v>
      </c>
      <c r="AW372" s="736">
        <f t="shared" si="470"/>
        <v>254</v>
      </c>
      <c r="AX372" s="736">
        <f t="shared" si="471"/>
        <v>128</v>
      </c>
      <c r="AY372" s="736">
        <f t="shared" si="472"/>
        <v>382</v>
      </c>
    </row>
    <row r="373" spans="1:51" ht="15.75">
      <c r="A373" s="718" t="s">
        <v>614</v>
      </c>
      <c r="B373" s="939">
        <v>8</v>
      </c>
      <c r="C373" s="939">
        <v>3</v>
      </c>
      <c r="D373" s="752">
        <f t="shared" si="473"/>
        <v>11</v>
      </c>
      <c r="E373" s="939">
        <v>5</v>
      </c>
      <c r="F373" s="939">
        <v>1</v>
      </c>
      <c r="G373" s="752">
        <f t="shared" si="474"/>
        <v>6</v>
      </c>
      <c r="H373" s="736"/>
      <c r="I373" s="736"/>
      <c r="J373" s="752">
        <f t="shared" si="475"/>
        <v>0</v>
      </c>
      <c r="K373" s="736"/>
      <c r="L373" s="736"/>
      <c r="M373" s="752">
        <f t="shared" si="476"/>
        <v>0</v>
      </c>
      <c r="N373" s="736"/>
      <c r="O373" s="736"/>
      <c r="P373" s="752">
        <f t="shared" si="477"/>
        <v>0</v>
      </c>
      <c r="Q373" s="736"/>
      <c r="R373" s="736"/>
      <c r="S373" s="736">
        <f t="shared" si="478"/>
        <v>0</v>
      </c>
      <c r="T373" s="736"/>
      <c r="U373" s="736"/>
      <c r="V373" s="736">
        <f t="shared" si="479"/>
        <v>0</v>
      </c>
      <c r="W373" s="736">
        <f t="shared" si="467"/>
        <v>13</v>
      </c>
      <c r="X373" s="736">
        <f t="shared" si="468"/>
        <v>4</v>
      </c>
      <c r="Y373" s="736">
        <f t="shared" si="469"/>
        <v>17</v>
      </c>
      <c r="AA373" s="718" t="s">
        <v>614</v>
      </c>
      <c r="AB373" s="939">
        <v>3</v>
      </c>
      <c r="AC373" s="939">
        <v>1</v>
      </c>
      <c r="AD373" s="752">
        <f t="shared" si="480"/>
        <v>4</v>
      </c>
      <c r="AE373" s="939">
        <v>1</v>
      </c>
      <c r="AF373" s="939">
        <v>1</v>
      </c>
      <c r="AG373" s="752">
        <f t="shared" si="481"/>
        <v>2</v>
      </c>
      <c r="AH373" s="939"/>
      <c r="AI373" s="939"/>
      <c r="AJ373" s="752">
        <f t="shared" si="482"/>
        <v>0</v>
      </c>
      <c r="AK373" s="736"/>
      <c r="AL373" s="736"/>
      <c r="AM373" s="752">
        <f t="shared" si="483"/>
        <v>0</v>
      </c>
      <c r="AN373" s="736"/>
      <c r="AO373" s="736"/>
      <c r="AP373" s="752">
        <f t="shared" si="484"/>
        <v>0</v>
      </c>
      <c r="AQ373" s="736"/>
      <c r="AR373" s="736"/>
      <c r="AS373" s="736">
        <f t="shared" si="485"/>
        <v>0</v>
      </c>
      <c r="AT373" s="736"/>
      <c r="AU373" s="736"/>
      <c r="AV373" s="926">
        <f t="shared" si="486"/>
        <v>0</v>
      </c>
      <c r="AW373" s="736">
        <f t="shared" si="470"/>
        <v>4</v>
      </c>
      <c r="AX373" s="736">
        <f t="shared" si="471"/>
        <v>2</v>
      </c>
      <c r="AY373" s="736">
        <f t="shared" si="472"/>
        <v>6</v>
      </c>
    </row>
    <row r="374" spans="1:51" ht="15.75">
      <c r="A374" s="721" t="s">
        <v>6</v>
      </c>
      <c r="B374" s="722">
        <f t="shared" ref="B374:Y374" si="487">SUM(B363:B373)</f>
        <v>1599</v>
      </c>
      <c r="C374" s="722">
        <f t="shared" si="487"/>
        <v>1089</v>
      </c>
      <c r="D374" s="722">
        <f t="shared" si="487"/>
        <v>2688</v>
      </c>
      <c r="E374" s="722">
        <f t="shared" si="487"/>
        <v>900</v>
      </c>
      <c r="F374" s="722">
        <f t="shared" si="487"/>
        <v>643</v>
      </c>
      <c r="G374" s="722">
        <f t="shared" si="487"/>
        <v>1543</v>
      </c>
      <c r="H374" s="722">
        <f t="shared" si="487"/>
        <v>13</v>
      </c>
      <c r="I374" s="722">
        <f t="shared" si="487"/>
        <v>5</v>
      </c>
      <c r="J374" s="722">
        <f t="shared" si="487"/>
        <v>18</v>
      </c>
      <c r="K374" s="722">
        <f t="shared" si="487"/>
        <v>3</v>
      </c>
      <c r="L374" s="722">
        <f t="shared" si="487"/>
        <v>2</v>
      </c>
      <c r="M374" s="722">
        <f t="shared" si="487"/>
        <v>5</v>
      </c>
      <c r="N374" s="722">
        <f t="shared" si="487"/>
        <v>0</v>
      </c>
      <c r="O374" s="722">
        <f t="shared" si="487"/>
        <v>0</v>
      </c>
      <c r="P374" s="722">
        <f t="shared" si="487"/>
        <v>0</v>
      </c>
      <c r="Q374" s="722">
        <f t="shared" si="487"/>
        <v>0</v>
      </c>
      <c r="R374" s="722">
        <f t="shared" si="487"/>
        <v>0</v>
      </c>
      <c r="S374" s="722">
        <f t="shared" si="487"/>
        <v>0</v>
      </c>
      <c r="T374" s="722">
        <f t="shared" si="487"/>
        <v>0</v>
      </c>
      <c r="U374" s="722">
        <f t="shared" si="487"/>
        <v>0</v>
      </c>
      <c r="V374" s="722">
        <f t="shared" si="487"/>
        <v>0</v>
      </c>
      <c r="W374" s="722">
        <f t="shared" si="487"/>
        <v>2515</v>
      </c>
      <c r="X374" s="722">
        <f t="shared" si="487"/>
        <v>1739</v>
      </c>
      <c r="Y374" s="722">
        <f t="shared" si="487"/>
        <v>4254</v>
      </c>
      <c r="AA374" s="721" t="s">
        <v>6</v>
      </c>
      <c r="AB374" s="722">
        <f t="shared" ref="AB374:AY374" si="488">SUM(AB363:AB373)</f>
        <v>515</v>
      </c>
      <c r="AC374" s="722">
        <f t="shared" si="488"/>
        <v>319</v>
      </c>
      <c r="AD374" s="722">
        <f t="shared" si="488"/>
        <v>834</v>
      </c>
      <c r="AE374" s="722">
        <f t="shared" si="488"/>
        <v>379</v>
      </c>
      <c r="AF374" s="722">
        <f t="shared" si="488"/>
        <v>220</v>
      </c>
      <c r="AG374" s="722">
        <f t="shared" si="488"/>
        <v>599</v>
      </c>
      <c r="AH374" s="722">
        <f t="shared" si="488"/>
        <v>11</v>
      </c>
      <c r="AI374" s="722">
        <f t="shared" si="488"/>
        <v>20</v>
      </c>
      <c r="AJ374" s="722">
        <f t="shared" si="488"/>
        <v>31</v>
      </c>
      <c r="AK374" s="722">
        <f t="shared" si="488"/>
        <v>5</v>
      </c>
      <c r="AL374" s="722">
        <f t="shared" si="488"/>
        <v>6</v>
      </c>
      <c r="AM374" s="722">
        <f t="shared" si="488"/>
        <v>11</v>
      </c>
      <c r="AN374" s="722">
        <f t="shared" si="488"/>
        <v>0</v>
      </c>
      <c r="AO374" s="722">
        <f t="shared" si="488"/>
        <v>0</v>
      </c>
      <c r="AP374" s="722">
        <f t="shared" si="488"/>
        <v>0</v>
      </c>
      <c r="AQ374" s="722">
        <f t="shared" si="488"/>
        <v>0</v>
      </c>
      <c r="AR374" s="722">
        <f t="shared" si="488"/>
        <v>0</v>
      </c>
      <c r="AS374" s="722">
        <f t="shared" si="488"/>
        <v>0</v>
      </c>
      <c r="AT374" s="722">
        <f t="shared" si="488"/>
        <v>0</v>
      </c>
      <c r="AU374" s="722">
        <f t="shared" si="488"/>
        <v>0</v>
      </c>
      <c r="AV374" s="722">
        <f t="shared" si="488"/>
        <v>0</v>
      </c>
      <c r="AW374" s="722">
        <f t="shared" si="488"/>
        <v>910</v>
      </c>
      <c r="AX374" s="722">
        <f t="shared" si="488"/>
        <v>565</v>
      </c>
      <c r="AY374" s="722">
        <f t="shared" si="488"/>
        <v>1475</v>
      </c>
    </row>
    <row r="375" spans="1:51">
      <c r="AT375" s="737"/>
      <c r="AU375" s="737"/>
      <c r="AV375" s="737"/>
    </row>
    <row r="376" spans="1:51" ht="15.75">
      <c r="A376" s="776"/>
      <c r="B376" s="776"/>
      <c r="C376" s="776"/>
      <c r="D376" s="776"/>
      <c r="E376" s="776"/>
      <c r="F376" s="776"/>
      <c r="G376" s="776"/>
      <c r="H376" s="776"/>
      <c r="I376" s="776"/>
      <c r="J376" s="776"/>
      <c r="K376" s="776"/>
      <c r="L376" s="776"/>
      <c r="M376" s="776"/>
      <c r="N376" s="776"/>
      <c r="O376" s="776"/>
      <c r="P376" s="776"/>
      <c r="Q376" s="776"/>
      <c r="R376" s="776"/>
      <c r="S376" s="776"/>
      <c r="T376" s="776"/>
      <c r="U376" s="776"/>
      <c r="V376" s="776"/>
      <c r="W376" s="776"/>
      <c r="X376" s="776" t="s">
        <v>144</v>
      </c>
      <c r="Y376" s="776"/>
      <c r="AA376" s="776"/>
      <c r="AB376" s="776"/>
      <c r="AC376" s="776"/>
      <c r="AD376" s="776"/>
      <c r="AE376" s="776"/>
      <c r="AF376" s="776"/>
      <c r="AG376" s="776"/>
      <c r="AH376" s="776"/>
      <c r="AI376" s="776"/>
      <c r="AJ376" s="776"/>
      <c r="AK376" s="776"/>
      <c r="AL376" s="776"/>
      <c r="AM376" s="776"/>
      <c r="AN376" s="776"/>
      <c r="AO376" s="776"/>
      <c r="AP376" s="776"/>
      <c r="AQ376" s="776"/>
      <c r="AR376" s="776"/>
      <c r="AS376" s="776"/>
      <c r="AT376" s="776"/>
      <c r="AU376" s="776"/>
      <c r="AV376" s="776"/>
      <c r="AW376" s="776"/>
      <c r="AX376" s="776" t="s">
        <v>144</v>
      </c>
      <c r="AY376" s="776"/>
    </row>
    <row r="377" spans="1:51" ht="15" customHeight="1">
      <c r="A377" s="1564" t="s">
        <v>361</v>
      </c>
      <c r="B377" s="1568" t="s">
        <v>3</v>
      </c>
      <c r="C377" s="1568"/>
      <c r="D377" s="1568"/>
      <c r="E377" s="1568" t="s">
        <v>4</v>
      </c>
      <c r="F377" s="1568"/>
      <c r="G377" s="1568"/>
      <c r="H377" s="1568" t="s">
        <v>5</v>
      </c>
      <c r="I377" s="1568"/>
      <c r="J377" s="1568"/>
      <c r="K377" s="1568" t="s">
        <v>379</v>
      </c>
      <c r="L377" s="1568"/>
      <c r="M377" s="1568"/>
      <c r="N377" s="1568" t="s">
        <v>870</v>
      </c>
      <c r="O377" s="1568"/>
      <c r="P377" s="1568"/>
      <c r="Q377" s="1568" t="s">
        <v>871</v>
      </c>
      <c r="R377" s="1568"/>
      <c r="S377" s="1568"/>
      <c r="T377" s="1568" t="s">
        <v>351</v>
      </c>
      <c r="U377" s="1568"/>
      <c r="V377" s="1568"/>
      <c r="W377" s="1564" t="s">
        <v>6</v>
      </c>
      <c r="X377" s="1564"/>
      <c r="Y377" s="1564"/>
      <c r="AA377" s="1564" t="s">
        <v>361</v>
      </c>
      <c r="AB377" s="1568" t="s">
        <v>3</v>
      </c>
      <c r="AC377" s="1568"/>
      <c r="AD377" s="1568"/>
      <c r="AE377" s="1568" t="s">
        <v>4</v>
      </c>
      <c r="AF377" s="1568"/>
      <c r="AG377" s="1568"/>
      <c r="AH377" s="1568" t="s">
        <v>5</v>
      </c>
      <c r="AI377" s="1568"/>
      <c r="AJ377" s="1568"/>
      <c r="AK377" s="1568" t="s">
        <v>379</v>
      </c>
      <c r="AL377" s="1568"/>
      <c r="AM377" s="1568"/>
      <c r="AN377" s="1568" t="s">
        <v>870</v>
      </c>
      <c r="AO377" s="1568"/>
      <c r="AP377" s="1568"/>
      <c r="AQ377" s="1568" t="s">
        <v>871</v>
      </c>
      <c r="AR377" s="1568"/>
      <c r="AS377" s="1568"/>
      <c r="AT377" s="1568" t="s">
        <v>351</v>
      </c>
      <c r="AU377" s="1568"/>
      <c r="AV377" s="1568"/>
      <c r="AW377" s="1564" t="s">
        <v>6</v>
      </c>
      <c r="AX377" s="1564"/>
      <c r="AY377" s="1564"/>
    </row>
    <row r="378" spans="1:51">
      <c r="A378" s="1564"/>
      <c r="B378" s="243" t="s">
        <v>240</v>
      </c>
      <c r="C378" s="243" t="s">
        <v>241</v>
      </c>
      <c r="D378" s="243" t="s">
        <v>234</v>
      </c>
      <c r="E378" s="243" t="s">
        <v>240</v>
      </c>
      <c r="F378" s="243" t="s">
        <v>241</v>
      </c>
      <c r="G378" s="243" t="s">
        <v>234</v>
      </c>
      <c r="H378" s="243" t="s">
        <v>240</v>
      </c>
      <c r="I378" s="243" t="s">
        <v>241</v>
      </c>
      <c r="J378" s="243" t="s">
        <v>234</v>
      </c>
      <c r="K378" s="243" t="s">
        <v>240</v>
      </c>
      <c r="L378" s="243" t="s">
        <v>241</v>
      </c>
      <c r="M378" s="243" t="s">
        <v>234</v>
      </c>
      <c r="N378" s="243" t="s">
        <v>240</v>
      </c>
      <c r="O378" s="243" t="s">
        <v>241</v>
      </c>
      <c r="P378" s="243" t="s">
        <v>234</v>
      </c>
      <c r="Q378" s="243" t="s">
        <v>240</v>
      </c>
      <c r="R378" s="243" t="s">
        <v>241</v>
      </c>
      <c r="S378" s="243" t="s">
        <v>234</v>
      </c>
      <c r="T378" s="243" t="s">
        <v>240</v>
      </c>
      <c r="U378" s="243" t="s">
        <v>241</v>
      </c>
      <c r="V378" s="243" t="s">
        <v>234</v>
      </c>
      <c r="W378" s="243" t="s">
        <v>240</v>
      </c>
      <c r="X378" s="243" t="s">
        <v>241</v>
      </c>
      <c r="Y378" s="243" t="s">
        <v>234</v>
      </c>
      <c r="AA378" s="1564"/>
      <c r="AB378" s="243" t="s">
        <v>240</v>
      </c>
      <c r="AC378" s="243" t="s">
        <v>241</v>
      </c>
      <c r="AD378" s="243" t="s">
        <v>234</v>
      </c>
      <c r="AE378" s="243" t="s">
        <v>240</v>
      </c>
      <c r="AF378" s="243" t="s">
        <v>241</v>
      </c>
      <c r="AG378" s="243" t="s">
        <v>234</v>
      </c>
      <c r="AH378" s="243" t="s">
        <v>240</v>
      </c>
      <c r="AI378" s="243" t="s">
        <v>241</v>
      </c>
      <c r="AJ378" s="243" t="s">
        <v>234</v>
      </c>
      <c r="AK378" s="243" t="s">
        <v>240</v>
      </c>
      <c r="AL378" s="243" t="s">
        <v>241</v>
      </c>
      <c r="AM378" s="243" t="s">
        <v>234</v>
      </c>
      <c r="AN378" s="243" t="s">
        <v>240</v>
      </c>
      <c r="AO378" s="243" t="s">
        <v>241</v>
      </c>
      <c r="AP378" s="243" t="s">
        <v>234</v>
      </c>
      <c r="AQ378" s="243" t="s">
        <v>240</v>
      </c>
      <c r="AR378" s="243" t="s">
        <v>241</v>
      </c>
      <c r="AS378" s="243" t="s">
        <v>234</v>
      </c>
      <c r="AT378" s="243" t="s">
        <v>240</v>
      </c>
      <c r="AU378" s="243" t="s">
        <v>241</v>
      </c>
      <c r="AV378" s="243" t="s">
        <v>234</v>
      </c>
      <c r="AW378" s="243" t="s">
        <v>240</v>
      </c>
      <c r="AX378" s="243" t="s">
        <v>241</v>
      </c>
      <c r="AY378" s="243" t="s">
        <v>234</v>
      </c>
    </row>
    <row r="379" spans="1:51">
      <c r="A379" s="735">
        <v>1</v>
      </c>
      <c r="B379" s="243">
        <v>2</v>
      </c>
      <c r="C379" s="243">
        <v>3</v>
      </c>
      <c r="D379" s="243">
        <v>4</v>
      </c>
      <c r="E379" s="243">
        <v>5</v>
      </c>
      <c r="F379" s="243">
        <v>6</v>
      </c>
      <c r="G379" s="243">
        <v>7</v>
      </c>
      <c r="H379" s="243">
        <v>8</v>
      </c>
      <c r="I379" s="243">
        <v>9</v>
      </c>
      <c r="J379" s="243">
        <v>10</v>
      </c>
      <c r="K379" s="243">
        <v>11</v>
      </c>
      <c r="L379" s="243">
        <v>12</v>
      </c>
      <c r="M379" s="243">
        <v>13</v>
      </c>
      <c r="N379" s="243">
        <v>14</v>
      </c>
      <c r="O379" s="243">
        <v>15</v>
      </c>
      <c r="P379" s="243">
        <v>16</v>
      </c>
      <c r="Q379" s="243">
        <v>17</v>
      </c>
      <c r="R379" s="243">
        <v>18</v>
      </c>
      <c r="S379" s="243">
        <v>19</v>
      </c>
      <c r="T379" s="243">
        <v>20</v>
      </c>
      <c r="U379" s="243">
        <v>21</v>
      </c>
      <c r="V379" s="243">
        <v>22</v>
      </c>
      <c r="W379" s="243">
        <v>23</v>
      </c>
      <c r="X379" s="243">
        <v>24</v>
      </c>
      <c r="Y379" s="243">
        <v>25</v>
      </c>
      <c r="AA379" s="735">
        <v>1</v>
      </c>
      <c r="AB379" s="243">
        <v>2</v>
      </c>
      <c r="AC379" s="243">
        <v>3</v>
      </c>
      <c r="AD379" s="243">
        <v>4</v>
      </c>
      <c r="AE379" s="243">
        <v>5</v>
      </c>
      <c r="AF379" s="243">
        <v>6</v>
      </c>
      <c r="AG379" s="243">
        <v>7</v>
      </c>
      <c r="AH379" s="243">
        <v>8</v>
      </c>
      <c r="AI379" s="243">
        <v>9</v>
      </c>
      <c r="AJ379" s="243">
        <v>10</v>
      </c>
      <c r="AK379" s="243">
        <v>11</v>
      </c>
      <c r="AL379" s="243">
        <v>12</v>
      </c>
      <c r="AM379" s="243">
        <v>13</v>
      </c>
      <c r="AN379" s="243">
        <v>14</v>
      </c>
      <c r="AO379" s="243">
        <v>15</v>
      </c>
      <c r="AP379" s="243">
        <v>16</v>
      </c>
      <c r="AQ379" s="243">
        <v>17</v>
      </c>
      <c r="AR379" s="243">
        <v>18</v>
      </c>
      <c r="AS379" s="243">
        <v>19</v>
      </c>
      <c r="AT379" s="243">
        <v>20</v>
      </c>
      <c r="AU379" s="243">
        <v>21</v>
      </c>
      <c r="AV379" s="243">
        <v>22</v>
      </c>
      <c r="AW379" s="243">
        <v>23</v>
      </c>
      <c r="AX379" s="243">
        <v>24</v>
      </c>
      <c r="AY379" s="243">
        <v>25</v>
      </c>
    </row>
    <row r="380" spans="1:51" ht="15.75">
      <c r="A380" s="718" t="s">
        <v>470</v>
      </c>
      <c r="B380" s="600"/>
      <c r="C380" s="600"/>
      <c r="D380" s="752">
        <f>SUM(B380:C380)</f>
        <v>0</v>
      </c>
      <c r="E380" s="600">
        <v>30</v>
      </c>
      <c r="F380" s="600">
        <v>15</v>
      </c>
      <c r="G380" s="752">
        <f>SUM(E380:F380)</f>
        <v>45</v>
      </c>
      <c r="H380" s="600"/>
      <c r="I380" s="600"/>
      <c r="J380" s="752">
        <f>SUM(H380:I380)</f>
        <v>0</v>
      </c>
      <c r="K380" s="600">
        <v>1</v>
      </c>
      <c r="L380" s="600">
        <v>1</v>
      </c>
      <c r="M380" s="752">
        <f>SUM(K380:L380)</f>
        <v>2</v>
      </c>
      <c r="N380" s="736"/>
      <c r="O380" s="736"/>
      <c r="P380" s="752">
        <f>SUM(N380:O380)</f>
        <v>0</v>
      </c>
      <c r="Q380" s="600"/>
      <c r="R380" s="600"/>
      <c r="S380" s="736">
        <f>Q380+R380</f>
        <v>0</v>
      </c>
      <c r="T380" s="600"/>
      <c r="U380" s="600"/>
      <c r="V380" s="736">
        <f t="shared" ref="V380:V390" si="489">T380+U380</f>
        <v>0</v>
      </c>
      <c r="W380" s="736">
        <f t="shared" ref="W380:W390" si="490">B380+E380+N380+K380+H380+Q380+T380</f>
        <v>31</v>
      </c>
      <c r="X380" s="736">
        <f t="shared" ref="X380:X390" si="491">C380+F380+O380+L380+I380+R380+U380</f>
        <v>16</v>
      </c>
      <c r="Y380" s="736">
        <f t="shared" ref="Y380:Y390" si="492">D380+G380+P380+M380+J380+S380+V380</f>
        <v>47</v>
      </c>
      <c r="AA380" s="718" t="s">
        <v>470</v>
      </c>
      <c r="AB380" s="600"/>
      <c r="AC380" s="600"/>
      <c r="AD380" s="752">
        <f>SUM(AB380:AC380)</f>
        <v>0</v>
      </c>
      <c r="AE380" s="600">
        <v>2</v>
      </c>
      <c r="AF380" s="600">
        <v>2</v>
      </c>
      <c r="AG380" s="752">
        <f>SUM(AE380:AF380)</f>
        <v>4</v>
      </c>
      <c r="AH380" s="600"/>
      <c r="AI380" s="600"/>
      <c r="AJ380" s="752">
        <f>SUM(AH380:AI380)</f>
        <v>0</v>
      </c>
      <c r="AK380" s="600"/>
      <c r="AL380" s="600"/>
      <c r="AM380" s="752">
        <f>SUM(AK380:AL380)</f>
        <v>0</v>
      </c>
      <c r="AN380" s="736"/>
      <c r="AO380" s="736"/>
      <c r="AP380" s="752">
        <f>SUM(AN380:AO380)</f>
        <v>0</v>
      </c>
      <c r="AQ380" s="600"/>
      <c r="AR380" s="600"/>
      <c r="AS380" s="736">
        <f>AQ380+AR380</f>
        <v>0</v>
      </c>
      <c r="AT380" s="600"/>
      <c r="AU380" s="600"/>
      <c r="AV380" s="736">
        <f>AT380+AU380</f>
        <v>0</v>
      </c>
      <c r="AW380" s="736">
        <f t="shared" ref="AW380:AW390" si="493">AB380+AE380+AH380+AK380+AT380+AN380+AQ380</f>
        <v>2</v>
      </c>
      <c r="AX380" s="736">
        <f t="shared" ref="AX380:AX390" si="494">AC380+AF380+AI380+AL380+AU380+AO380+AR380</f>
        <v>2</v>
      </c>
      <c r="AY380" s="736">
        <f t="shared" ref="AY380:AY390" si="495">AD380+AG380+AJ380+AM380+AV380+AP380+AS380</f>
        <v>4</v>
      </c>
    </row>
    <row r="381" spans="1:51" ht="15.75">
      <c r="A381" s="719" t="s">
        <v>471</v>
      </c>
      <c r="B381" s="600"/>
      <c r="C381" s="600"/>
      <c r="D381" s="752">
        <f t="shared" ref="D381:D390" si="496">SUM(B381:C381)</f>
        <v>0</v>
      </c>
      <c r="E381" s="600">
        <v>1</v>
      </c>
      <c r="F381" s="600">
        <v>2</v>
      </c>
      <c r="G381" s="752">
        <f t="shared" ref="G381:G390" si="497">SUM(E381:F381)</f>
        <v>3</v>
      </c>
      <c r="H381" s="600"/>
      <c r="I381" s="600"/>
      <c r="J381" s="752">
        <f t="shared" ref="J381:J390" si="498">SUM(H381:I381)</f>
        <v>0</v>
      </c>
      <c r="K381" s="600"/>
      <c r="L381" s="600"/>
      <c r="M381" s="752">
        <f t="shared" ref="M381:M390" si="499">SUM(K381:L381)</f>
        <v>0</v>
      </c>
      <c r="N381" s="736"/>
      <c r="O381" s="736"/>
      <c r="P381" s="752">
        <f t="shared" ref="P381:P390" si="500">SUM(N381:O381)</f>
        <v>0</v>
      </c>
      <c r="Q381" s="600"/>
      <c r="R381" s="600"/>
      <c r="S381" s="736">
        <f t="shared" ref="S381:S390" si="501">Q381+R381</f>
        <v>0</v>
      </c>
      <c r="T381" s="600"/>
      <c r="U381" s="600"/>
      <c r="V381" s="736">
        <f t="shared" si="489"/>
        <v>0</v>
      </c>
      <c r="W381" s="736">
        <f t="shared" si="490"/>
        <v>1</v>
      </c>
      <c r="X381" s="736">
        <f t="shared" si="491"/>
        <v>2</v>
      </c>
      <c r="Y381" s="736">
        <f t="shared" si="492"/>
        <v>3</v>
      </c>
      <c r="AA381" s="719" t="s">
        <v>471</v>
      </c>
      <c r="AB381" s="600"/>
      <c r="AC381" s="600"/>
      <c r="AD381" s="752">
        <f t="shared" ref="AD381:AD390" si="502">SUM(AB381:AC381)</f>
        <v>0</v>
      </c>
      <c r="AE381" s="600"/>
      <c r="AF381" s="600"/>
      <c r="AG381" s="752">
        <f t="shared" ref="AG381:AG390" si="503">SUM(AE381:AF381)</f>
        <v>0</v>
      </c>
      <c r="AH381" s="600"/>
      <c r="AI381" s="600"/>
      <c r="AJ381" s="752">
        <f t="shared" ref="AJ381:AJ390" si="504">SUM(AH381:AI381)</f>
        <v>0</v>
      </c>
      <c r="AK381" s="600"/>
      <c r="AL381" s="600"/>
      <c r="AM381" s="752">
        <f t="shared" ref="AM381:AM390" si="505">SUM(AK381:AL381)</f>
        <v>0</v>
      </c>
      <c r="AN381" s="736"/>
      <c r="AO381" s="736"/>
      <c r="AP381" s="752">
        <f t="shared" ref="AP381:AP390" si="506">SUM(AN381:AO381)</f>
        <v>0</v>
      </c>
      <c r="AQ381" s="600"/>
      <c r="AR381" s="600"/>
      <c r="AS381" s="736">
        <f t="shared" ref="AS381:AS390" si="507">AQ381+AR381</f>
        <v>0</v>
      </c>
      <c r="AT381" s="600"/>
      <c r="AU381" s="600"/>
      <c r="AV381" s="736">
        <f t="shared" ref="AV381:AV390" si="508">AT381+AU381</f>
        <v>0</v>
      </c>
      <c r="AW381" s="736">
        <f t="shared" si="493"/>
        <v>0</v>
      </c>
      <c r="AX381" s="736">
        <f t="shared" si="494"/>
        <v>0</v>
      </c>
      <c r="AY381" s="736">
        <f t="shared" si="495"/>
        <v>0</v>
      </c>
    </row>
    <row r="382" spans="1:51" ht="15.75">
      <c r="A382" s="720" t="s">
        <v>362</v>
      </c>
      <c r="B382" s="600">
        <v>3</v>
      </c>
      <c r="C382" s="600"/>
      <c r="D382" s="752">
        <f t="shared" si="496"/>
        <v>3</v>
      </c>
      <c r="E382" s="600">
        <v>12</v>
      </c>
      <c r="F382" s="600">
        <v>11</v>
      </c>
      <c r="G382" s="752">
        <f t="shared" si="497"/>
        <v>23</v>
      </c>
      <c r="H382" s="600"/>
      <c r="I382" s="600"/>
      <c r="J382" s="752">
        <f t="shared" si="498"/>
        <v>0</v>
      </c>
      <c r="K382" s="600"/>
      <c r="L382" s="600"/>
      <c r="M382" s="752">
        <f t="shared" si="499"/>
        <v>0</v>
      </c>
      <c r="N382" s="736"/>
      <c r="O382" s="736"/>
      <c r="P382" s="752">
        <f t="shared" si="500"/>
        <v>0</v>
      </c>
      <c r="Q382" s="600"/>
      <c r="R382" s="600"/>
      <c r="S382" s="736">
        <f t="shared" si="501"/>
        <v>0</v>
      </c>
      <c r="T382" s="600"/>
      <c r="U382" s="600"/>
      <c r="V382" s="736">
        <f t="shared" si="489"/>
        <v>0</v>
      </c>
      <c r="W382" s="736">
        <f t="shared" si="490"/>
        <v>15</v>
      </c>
      <c r="X382" s="736">
        <f t="shared" si="491"/>
        <v>11</v>
      </c>
      <c r="Y382" s="736">
        <f t="shared" si="492"/>
        <v>26</v>
      </c>
      <c r="AA382" s="720" t="s">
        <v>362</v>
      </c>
      <c r="AB382" s="600"/>
      <c r="AC382" s="600"/>
      <c r="AD382" s="752">
        <f t="shared" si="502"/>
        <v>0</v>
      </c>
      <c r="AE382" s="600">
        <v>1</v>
      </c>
      <c r="AF382" s="600">
        <v>1</v>
      </c>
      <c r="AG382" s="752">
        <f t="shared" si="503"/>
        <v>2</v>
      </c>
      <c r="AH382" s="600"/>
      <c r="AI382" s="600"/>
      <c r="AJ382" s="752">
        <f t="shared" si="504"/>
        <v>0</v>
      </c>
      <c r="AK382" s="600"/>
      <c r="AL382" s="600"/>
      <c r="AM382" s="752">
        <f t="shared" si="505"/>
        <v>0</v>
      </c>
      <c r="AN382" s="736"/>
      <c r="AO382" s="736"/>
      <c r="AP382" s="752">
        <f t="shared" si="506"/>
        <v>0</v>
      </c>
      <c r="AQ382" s="600"/>
      <c r="AR382" s="600"/>
      <c r="AS382" s="736">
        <f t="shared" si="507"/>
        <v>0</v>
      </c>
      <c r="AT382" s="600"/>
      <c r="AU382" s="600"/>
      <c r="AV382" s="736">
        <f t="shared" si="508"/>
        <v>0</v>
      </c>
      <c r="AW382" s="736">
        <f t="shared" si="493"/>
        <v>1</v>
      </c>
      <c r="AX382" s="736">
        <f t="shared" si="494"/>
        <v>1</v>
      </c>
      <c r="AY382" s="736">
        <f t="shared" si="495"/>
        <v>2</v>
      </c>
    </row>
    <row r="383" spans="1:51" ht="15.75">
      <c r="A383" s="720" t="s">
        <v>363</v>
      </c>
      <c r="B383" s="600">
        <v>3</v>
      </c>
      <c r="C383" s="600"/>
      <c r="D383" s="752">
        <f t="shared" si="496"/>
        <v>3</v>
      </c>
      <c r="E383" s="600">
        <v>31</v>
      </c>
      <c r="F383" s="600">
        <v>19</v>
      </c>
      <c r="G383" s="752">
        <f t="shared" si="497"/>
        <v>50</v>
      </c>
      <c r="H383" s="600"/>
      <c r="I383" s="600"/>
      <c r="J383" s="752">
        <f t="shared" si="498"/>
        <v>0</v>
      </c>
      <c r="K383" s="600"/>
      <c r="L383" s="600"/>
      <c r="M383" s="752">
        <f t="shared" si="499"/>
        <v>0</v>
      </c>
      <c r="N383" s="736"/>
      <c r="O383" s="736"/>
      <c r="P383" s="752">
        <f t="shared" si="500"/>
        <v>0</v>
      </c>
      <c r="Q383" s="600"/>
      <c r="R383" s="600"/>
      <c r="S383" s="736">
        <f t="shared" si="501"/>
        <v>0</v>
      </c>
      <c r="T383" s="600"/>
      <c r="U383" s="600"/>
      <c r="V383" s="736">
        <f t="shared" si="489"/>
        <v>0</v>
      </c>
      <c r="W383" s="736">
        <f t="shared" si="490"/>
        <v>34</v>
      </c>
      <c r="X383" s="736">
        <f t="shared" si="491"/>
        <v>19</v>
      </c>
      <c r="Y383" s="736">
        <f t="shared" si="492"/>
        <v>53</v>
      </c>
      <c r="AA383" s="720" t="s">
        <v>363</v>
      </c>
      <c r="AB383" s="600">
        <v>2</v>
      </c>
      <c r="AC383" s="600">
        <v>1</v>
      </c>
      <c r="AD383" s="752">
        <f t="shared" si="502"/>
        <v>3</v>
      </c>
      <c r="AE383" s="600">
        <v>27</v>
      </c>
      <c r="AF383" s="600">
        <v>3</v>
      </c>
      <c r="AG383" s="752">
        <f t="shared" si="503"/>
        <v>30</v>
      </c>
      <c r="AH383" s="600"/>
      <c r="AI383" s="600"/>
      <c r="AJ383" s="752">
        <f t="shared" si="504"/>
        <v>0</v>
      </c>
      <c r="AK383" s="600"/>
      <c r="AL383" s="600"/>
      <c r="AM383" s="752">
        <f t="shared" si="505"/>
        <v>0</v>
      </c>
      <c r="AN383" s="736"/>
      <c r="AO383" s="736"/>
      <c r="AP383" s="752">
        <f t="shared" si="506"/>
        <v>0</v>
      </c>
      <c r="AQ383" s="600"/>
      <c r="AR383" s="600"/>
      <c r="AS383" s="736">
        <f t="shared" si="507"/>
        <v>0</v>
      </c>
      <c r="AT383" s="600"/>
      <c r="AU383" s="600"/>
      <c r="AV383" s="736">
        <f t="shared" si="508"/>
        <v>0</v>
      </c>
      <c r="AW383" s="736">
        <f t="shared" si="493"/>
        <v>29</v>
      </c>
      <c r="AX383" s="736">
        <f t="shared" si="494"/>
        <v>4</v>
      </c>
      <c r="AY383" s="736">
        <f t="shared" si="495"/>
        <v>33</v>
      </c>
    </row>
    <row r="384" spans="1:51" ht="15.75">
      <c r="A384" s="720" t="s">
        <v>364</v>
      </c>
      <c r="B384" s="600">
        <v>4</v>
      </c>
      <c r="C384" s="600"/>
      <c r="D384" s="752">
        <f t="shared" si="496"/>
        <v>4</v>
      </c>
      <c r="E384" s="600">
        <v>221</v>
      </c>
      <c r="F384" s="600">
        <v>149</v>
      </c>
      <c r="G384" s="752">
        <f t="shared" si="497"/>
        <v>370</v>
      </c>
      <c r="H384" s="600">
        <v>1</v>
      </c>
      <c r="I384" s="600">
        <v>2</v>
      </c>
      <c r="J384" s="752">
        <f t="shared" si="498"/>
        <v>3</v>
      </c>
      <c r="K384" s="600">
        <v>5</v>
      </c>
      <c r="L384" s="600"/>
      <c r="M384" s="752">
        <f t="shared" si="499"/>
        <v>5</v>
      </c>
      <c r="N384" s="736"/>
      <c r="O384" s="736"/>
      <c r="P384" s="752">
        <f t="shared" si="500"/>
        <v>0</v>
      </c>
      <c r="Q384" s="600"/>
      <c r="R384" s="600"/>
      <c r="S384" s="736">
        <f t="shared" si="501"/>
        <v>0</v>
      </c>
      <c r="T384" s="600"/>
      <c r="U384" s="600"/>
      <c r="V384" s="736">
        <f t="shared" si="489"/>
        <v>0</v>
      </c>
      <c r="W384" s="736">
        <f t="shared" si="490"/>
        <v>231</v>
      </c>
      <c r="X384" s="736">
        <f t="shared" si="491"/>
        <v>151</v>
      </c>
      <c r="Y384" s="736">
        <f t="shared" si="492"/>
        <v>382</v>
      </c>
      <c r="AA384" s="720" t="s">
        <v>364</v>
      </c>
      <c r="AB384" s="600">
        <v>14</v>
      </c>
      <c r="AC384" s="600">
        <v>4</v>
      </c>
      <c r="AD384" s="752">
        <f t="shared" si="502"/>
        <v>18</v>
      </c>
      <c r="AE384" s="600">
        <v>46</v>
      </c>
      <c r="AF384" s="600">
        <v>34</v>
      </c>
      <c r="AG384" s="752">
        <f t="shared" si="503"/>
        <v>80</v>
      </c>
      <c r="AH384" s="600"/>
      <c r="AI384" s="600"/>
      <c r="AJ384" s="752">
        <f t="shared" si="504"/>
        <v>0</v>
      </c>
      <c r="AK384" s="600"/>
      <c r="AL384" s="600"/>
      <c r="AM384" s="752">
        <f t="shared" si="505"/>
        <v>0</v>
      </c>
      <c r="AN384" s="736"/>
      <c r="AO384" s="736"/>
      <c r="AP384" s="752">
        <f t="shared" si="506"/>
        <v>0</v>
      </c>
      <c r="AQ384" s="600"/>
      <c r="AR384" s="600"/>
      <c r="AS384" s="736">
        <f t="shared" si="507"/>
        <v>0</v>
      </c>
      <c r="AT384" s="600"/>
      <c r="AU384" s="600"/>
      <c r="AV384" s="736">
        <f t="shared" si="508"/>
        <v>0</v>
      </c>
      <c r="AW384" s="736">
        <f t="shared" si="493"/>
        <v>60</v>
      </c>
      <c r="AX384" s="736">
        <f t="shared" si="494"/>
        <v>38</v>
      </c>
      <c r="AY384" s="736">
        <f t="shared" si="495"/>
        <v>98</v>
      </c>
    </row>
    <row r="385" spans="1:80" ht="15.75">
      <c r="A385" s="720" t="s">
        <v>365</v>
      </c>
      <c r="B385" s="600">
        <v>12</v>
      </c>
      <c r="C385" s="600">
        <v>1</v>
      </c>
      <c r="D385" s="752">
        <f t="shared" si="496"/>
        <v>13</v>
      </c>
      <c r="E385" s="600">
        <v>335</v>
      </c>
      <c r="F385" s="600">
        <v>235</v>
      </c>
      <c r="G385" s="752">
        <f t="shared" si="497"/>
        <v>570</v>
      </c>
      <c r="H385" s="600">
        <v>5</v>
      </c>
      <c r="I385" s="600">
        <v>3</v>
      </c>
      <c r="J385" s="752">
        <f t="shared" si="498"/>
        <v>8</v>
      </c>
      <c r="K385" s="600">
        <v>4</v>
      </c>
      <c r="L385" s="600">
        <v>12</v>
      </c>
      <c r="M385" s="752">
        <f t="shared" si="499"/>
        <v>16</v>
      </c>
      <c r="N385" s="736"/>
      <c r="O385" s="736"/>
      <c r="P385" s="752">
        <f t="shared" si="500"/>
        <v>0</v>
      </c>
      <c r="Q385" s="600"/>
      <c r="R385" s="600"/>
      <c r="S385" s="736">
        <f t="shared" si="501"/>
        <v>0</v>
      </c>
      <c r="T385" s="600"/>
      <c r="U385" s="600"/>
      <c r="V385" s="736">
        <f t="shared" si="489"/>
        <v>0</v>
      </c>
      <c r="W385" s="736">
        <f t="shared" si="490"/>
        <v>356</v>
      </c>
      <c r="X385" s="736">
        <f t="shared" si="491"/>
        <v>251</v>
      </c>
      <c r="Y385" s="736">
        <f t="shared" si="492"/>
        <v>607</v>
      </c>
      <c r="AA385" s="720" t="s">
        <v>365</v>
      </c>
      <c r="AB385" s="600">
        <v>30</v>
      </c>
      <c r="AC385" s="600">
        <v>16</v>
      </c>
      <c r="AD385" s="752">
        <f t="shared" si="502"/>
        <v>46</v>
      </c>
      <c r="AE385" s="600">
        <v>89</v>
      </c>
      <c r="AF385" s="600">
        <v>40</v>
      </c>
      <c r="AG385" s="752">
        <f t="shared" si="503"/>
        <v>129</v>
      </c>
      <c r="AH385" s="600"/>
      <c r="AI385" s="600"/>
      <c r="AJ385" s="752">
        <f t="shared" si="504"/>
        <v>0</v>
      </c>
      <c r="AK385" s="600"/>
      <c r="AL385" s="600"/>
      <c r="AM385" s="752">
        <f t="shared" si="505"/>
        <v>0</v>
      </c>
      <c r="AN385" s="736"/>
      <c r="AO385" s="736"/>
      <c r="AP385" s="752">
        <f t="shared" si="506"/>
        <v>0</v>
      </c>
      <c r="AQ385" s="600"/>
      <c r="AR385" s="600"/>
      <c r="AS385" s="736">
        <f t="shared" si="507"/>
        <v>0</v>
      </c>
      <c r="AT385" s="600"/>
      <c r="AU385" s="600"/>
      <c r="AV385" s="736">
        <f t="shared" si="508"/>
        <v>0</v>
      </c>
      <c r="AW385" s="736">
        <f t="shared" si="493"/>
        <v>119</v>
      </c>
      <c r="AX385" s="736">
        <f t="shared" si="494"/>
        <v>56</v>
      </c>
      <c r="AY385" s="736">
        <f t="shared" si="495"/>
        <v>175</v>
      </c>
    </row>
    <row r="386" spans="1:80" ht="15.75">
      <c r="A386" s="720" t="s">
        <v>366</v>
      </c>
      <c r="B386" s="600">
        <v>21</v>
      </c>
      <c r="C386" s="600">
        <v>20</v>
      </c>
      <c r="D386" s="752">
        <f t="shared" si="496"/>
        <v>41</v>
      </c>
      <c r="E386" s="600">
        <v>550</v>
      </c>
      <c r="F386" s="600">
        <v>332</v>
      </c>
      <c r="G386" s="752">
        <f t="shared" si="497"/>
        <v>882</v>
      </c>
      <c r="H386" s="600"/>
      <c r="I386" s="600"/>
      <c r="J386" s="752">
        <f t="shared" si="498"/>
        <v>0</v>
      </c>
      <c r="K386" s="600">
        <v>4</v>
      </c>
      <c r="L386" s="600">
        <v>8</v>
      </c>
      <c r="M386" s="752">
        <f t="shared" si="499"/>
        <v>12</v>
      </c>
      <c r="N386" s="736"/>
      <c r="O386" s="736"/>
      <c r="P386" s="752">
        <f t="shared" si="500"/>
        <v>0</v>
      </c>
      <c r="Q386" s="600"/>
      <c r="R386" s="600"/>
      <c r="S386" s="736">
        <f t="shared" si="501"/>
        <v>0</v>
      </c>
      <c r="T386" s="600"/>
      <c r="U386" s="600"/>
      <c r="V386" s="736">
        <f t="shared" si="489"/>
        <v>0</v>
      </c>
      <c r="W386" s="736">
        <f t="shared" si="490"/>
        <v>575</v>
      </c>
      <c r="X386" s="736">
        <f t="shared" si="491"/>
        <v>360</v>
      </c>
      <c r="Y386" s="736">
        <f t="shared" si="492"/>
        <v>935</v>
      </c>
      <c r="AA386" s="720" t="s">
        <v>366</v>
      </c>
      <c r="AB386" s="600">
        <v>21</v>
      </c>
      <c r="AC386" s="600">
        <v>25</v>
      </c>
      <c r="AD386" s="752">
        <f t="shared" si="502"/>
        <v>46</v>
      </c>
      <c r="AE386" s="600">
        <v>130</v>
      </c>
      <c r="AF386" s="600">
        <v>89</v>
      </c>
      <c r="AG386" s="752">
        <f t="shared" si="503"/>
        <v>219</v>
      </c>
      <c r="AH386" s="600"/>
      <c r="AI386" s="600"/>
      <c r="AJ386" s="752">
        <f t="shared" si="504"/>
        <v>0</v>
      </c>
      <c r="AK386" s="600">
        <v>3</v>
      </c>
      <c r="AL386" s="600">
        <v>4</v>
      </c>
      <c r="AM386" s="752">
        <f t="shared" si="505"/>
        <v>7</v>
      </c>
      <c r="AN386" s="736"/>
      <c r="AO386" s="736"/>
      <c r="AP386" s="752">
        <f t="shared" si="506"/>
        <v>0</v>
      </c>
      <c r="AQ386" s="600"/>
      <c r="AR386" s="600"/>
      <c r="AS386" s="736">
        <f t="shared" si="507"/>
        <v>0</v>
      </c>
      <c r="AT386" s="600"/>
      <c r="AU386" s="600"/>
      <c r="AV386" s="736">
        <f t="shared" si="508"/>
        <v>0</v>
      </c>
      <c r="AW386" s="736">
        <f t="shared" si="493"/>
        <v>154</v>
      </c>
      <c r="AX386" s="736">
        <f t="shared" si="494"/>
        <v>118</v>
      </c>
      <c r="AY386" s="736">
        <f t="shared" si="495"/>
        <v>272</v>
      </c>
    </row>
    <row r="387" spans="1:80" ht="15.75">
      <c r="A387" s="720" t="s">
        <v>367</v>
      </c>
      <c r="B387" s="600">
        <v>55</v>
      </c>
      <c r="C387" s="600">
        <v>34</v>
      </c>
      <c r="D387" s="752">
        <f t="shared" si="496"/>
        <v>89</v>
      </c>
      <c r="E387" s="600">
        <v>1018</v>
      </c>
      <c r="F387" s="600">
        <v>679</v>
      </c>
      <c r="G387" s="752">
        <f t="shared" si="497"/>
        <v>1697</v>
      </c>
      <c r="H387" s="600">
        <v>1</v>
      </c>
      <c r="I387" s="600">
        <v>1</v>
      </c>
      <c r="J387" s="752">
        <f t="shared" si="498"/>
        <v>2</v>
      </c>
      <c r="K387" s="600">
        <v>10</v>
      </c>
      <c r="L387" s="600">
        <v>2</v>
      </c>
      <c r="M387" s="752">
        <f t="shared" si="499"/>
        <v>12</v>
      </c>
      <c r="N387" s="736"/>
      <c r="O387" s="736"/>
      <c r="P387" s="752">
        <f t="shared" si="500"/>
        <v>0</v>
      </c>
      <c r="Q387" s="600"/>
      <c r="R387" s="600"/>
      <c r="S387" s="736">
        <f t="shared" si="501"/>
        <v>0</v>
      </c>
      <c r="T387" s="600"/>
      <c r="U387" s="600"/>
      <c r="V387" s="736">
        <f t="shared" si="489"/>
        <v>0</v>
      </c>
      <c r="W387" s="736">
        <f t="shared" si="490"/>
        <v>1084</v>
      </c>
      <c r="X387" s="736">
        <f t="shared" si="491"/>
        <v>716</v>
      </c>
      <c r="Y387" s="736">
        <f t="shared" si="492"/>
        <v>1800</v>
      </c>
      <c r="AA387" s="720" t="s">
        <v>367</v>
      </c>
      <c r="AB387" s="600">
        <v>31</v>
      </c>
      <c r="AC387" s="600">
        <v>21</v>
      </c>
      <c r="AD387" s="752">
        <f t="shared" si="502"/>
        <v>52</v>
      </c>
      <c r="AE387" s="600">
        <v>147</v>
      </c>
      <c r="AF387" s="600">
        <v>103</v>
      </c>
      <c r="AG387" s="752">
        <f t="shared" si="503"/>
        <v>250</v>
      </c>
      <c r="AH387" s="600"/>
      <c r="AI387" s="600"/>
      <c r="AJ387" s="752">
        <f t="shared" si="504"/>
        <v>0</v>
      </c>
      <c r="AK387" s="600">
        <v>1</v>
      </c>
      <c r="AL387" s="600">
        <v>0</v>
      </c>
      <c r="AM387" s="752">
        <f t="shared" si="505"/>
        <v>1</v>
      </c>
      <c r="AN387" s="736"/>
      <c r="AO387" s="736"/>
      <c r="AP387" s="752">
        <f t="shared" si="506"/>
        <v>0</v>
      </c>
      <c r="AQ387" s="600"/>
      <c r="AR387" s="600"/>
      <c r="AS387" s="736">
        <f t="shared" si="507"/>
        <v>0</v>
      </c>
      <c r="AT387" s="600"/>
      <c r="AU387" s="600"/>
      <c r="AV387" s="736">
        <f t="shared" si="508"/>
        <v>0</v>
      </c>
      <c r="AW387" s="736">
        <f t="shared" si="493"/>
        <v>179</v>
      </c>
      <c r="AX387" s="736">
        <f t="shared" si="494"/>
        <v>124</v>
      </c>
      <c r="AY387" s="736">
        <f t="shared" si="495"/>
        <v>303</v>
      </c>
    </row>
    <row r="388" spans="1:80" ht="15.75">
      <c r="A388" s="720" t="s">
        <v>368</v>
      </c>
      <c r="B388" s="600">
        <v>20</v>
      </c>
      <c r="C388" s="600">
        <v>20</v>
      </c>
      <c r="D388" s="752">
        <f t="shared" si="496"/>
        <v>40</v>
      </c>
      <c r="E388" s="600">
        <v>910</v>
      </c>
      <c r="F388" s="600">
        <v>708</v>
      </c>
      <c r="G388" s="752">
        <f t="shared" si="497"/>
        <v>1618</v>
      </c>
      <c r="H388" s="600">
        <v>3</v>
      </c>
      <c r="I388" s="600">
        <v>1</v>
      </c>
      <c r="J388" s="752">
        <f t="shared" si="498"/>
        <v>4</v>
      </c>
      <c r="K388" s="600">
        <v>10</v>
      </c>
      <c r="L388" s="600">
        <v>3</v>
      </c>
      <c r="M388" s="752">
        <f t="shared" si="499"/>
        <v>13</v>
      </c>
      <c r="N388" s="736"/>
      <c r="O388" s="736"/>
      <c r="P388" s="752">
        <f t="shared" si="500"/>
        <v>0</v>
      </c>
      <c r="Q388" s="600"/>
      <c r="R388" s="600"/>
      <c r="S388" s="736">
        <f t="shared" si="501"/>
        <v>0</v>
      </c>
      <c r="T388" s="600"/>
      <c r="U388" s="600"/>
      <c r="V388" s="736">
        <f t="shared" si="489"/>
        <v>0</v>
      </c>
      <c r="W388" s="736">
        <f t="shared" si="490"/>
        <v>943</v>
      </c>
      <c r="X388" s="736">
        <f t="shared" si="491"/>
        <v>732</v>
      </c>
      <c r="Y388" s="736">
        <f t="shared" si="492"/>
        <v>1675</v>
      </c>
      <c r="AA388" s="720" t="s">
        <v>368</v>
      </c>
      <c r="AB388" s="600">
        <v>26</v>
      </c>
      <c r="AC388" s="600">
        <v>36</v>
      </c>
      <c r="AD388" s="752">
        <f t="shared" si="502"/>
        <v>62</v>
      </c>
      <c r="AE388" s="600">
        <v>136</v>
      </c>
      <c r="AF388" s="600">
        <v>112</v>
      </c>
      <c r="AG388" s="752">
        <f t="shared" si="503"/>
        <v>248</v>
      </c>
      <c r="AH388" s="600">
        <v>1</v>
      </c>
      <c r="AI388" s="600">
        <v>2</v>
      </c>
      <c r="AJ388" s="752">
        <f t="shared" si="504"/>
        <v>3</v>
      </c>
      <c r="AK388" s="600">
        <v>0</v>
      </c>
      <c r="AL388" s="600">
        <v>3</v>
      </c>
      <c r="AM388" s="752">
        <f t="shared" si="505"/>
        <v>3</v>
      </c>
      <c r="AN388" s="736"/>
      <c r="AO388" s="736"/>
      <c r="AP388" s="752">
        <f t="shared" si="506"/>
        <v>0</v>
      </c>
      <c r="AQ388" s="600"/>
      <c r="AR388" s="600"/>
      <c r="AS388" s="736">
        <f t="shared" si="507"/>
        <v>0</v>
      </c>
      <c r="AT388" s="600"/>
      <c r="AU388" s="600"/>
      <c r="AV388" s="736">
        <f t="shared" si="508"/>
        <v>0</v>
      </c>
      <c r="AW388" s="736">
        <f t="shared" si="493"/>
        <v>163</v>
      </c>
      <c r="AX388" s="736">
        <f t="shared" si="494"/>
        <v>153</v>
      </c>
      <c r="AY388" s="736">
        <f t="shared" si="495"/>
        <v>316</v>
      </c>
    </row>
    <row r="389" spans="1:80" ht="15.75">
      <c r="A389" s="718" t="s">
        <v>472</v>
      </c>
      <c r="B389" s="600">
        <v>30</v>
      </c>
      <c r="C389" s="600">
        <v>22</v>
      </c>
      <c r="D389" s="752">
        <f t="shared" si="496"/>
        <v>52</v>
      </c>
      <c r="E389" s="600">
        <v>1206</v>
      </c>
      <c r="F389" s="600">
        <v>1012</v>
      </c>
      <c r="G389" s="752">
        <f t="shared" si="497"/>
        <v>2218</v>
      </c>
      <c r="H389" s="600">
        <v>4</v>
      </c>
      <c r="I389" s="600">
        <v>1</v>
      </c>
      <c r="J389" s="752">
        <f t="shared" si="498"/>
        <v>5</v>
      </c>
      <c r="K389" s="600">
        <v>3</v>
      </c>
      <c r="L389" s="600">
        <v>1</v>
      </c>
      <c r="M389" s="752">
        <f t="shared" si="499"/>
        <v>4</v>
      </c>
      <c r="N389" s="736"/>
      <c r="O389" s="736"/>
      <c r="P389" s="752">
        <f t="shared" si="500"/>
        <v>0</v>
      </c>
      <c r="Q389" s="600"/>
      <c r="R389" s="600"/>
      <c r="S389" s="736">
        <f t="shared" si="501"/>
        <v>0</v>
      </c>
      <c r="T389" s="600"/>
      <c r="U389" s="600"/>
      <c r="V389" s="736">
        <f t="shared" si="489"/>
        <v>0</v>
      </c>
      <c r="W389" s="736">
        <f t="shared" si="490"/>
        <v>1243</v>
      </c>
      <c r="X389" s="736">
        <f t="shared" si="491"/>
        <v>1036</v>
      </c>
      <c r="Y389" s="736">
        <f t="shared" si="492"/>
        <v>2279</v>
      </c>
      <c r="AA389" s="718" t="s">
        <v>472</v>
      </c>
      <c r="AB389" s="600">
        <v>34</v>
      </c>
      <c r="AC389" s="600">
        <v>39</v>
      </c>
      <c r="AD389" s="752">
        <f t="shared" si="502"/>
        <v>73</v>
      </c>
      <c r="AE389" s="600">
        <v>226</v>
      </c>
      <c r="AF389" s="600">
        <v>78</v>
      </c>
      <c r="AG389" s="752">
        <f t="shared" si="503"/>
        <v>304</v>
      </c>
      <c r="AH389" s="600">
        <v>1</v>
      </c>
      <c r="AI389" s="600">
        <v>1</v>
      </c>
      <c r="AJ389" s="752">
        <f t="shared" si="504"/>
        <v>2</v>
      </c>
      <c r="AK389" s="600">
        <v>7</v>
      </c>
      <c r="AL389" s="600">
        <v>3</v>
      </c>
      <c r="AM389" s="752">
        <f t="shared" si="505"/>
        <v>10</v>
      </c>
      <c r="AN389" s="736"/>
      <c r="AO389" s="736"/>
      <c r="AP389" s="752">
        <f t="shared" si="506"/>
        <v>0</v>
      </c>
      <c r="AQ389" s="600"/>
      <c r="AR389" s="600"/>
      <c r="AS389" s="736">
        <f t="shared" si="507"/>
        <v>0</v>
      </c>
      <c r="AT389" s="600"/>
      <c r="AU389" s="600"/>
      <c r="AV389" s="736">
        <f t="shared" si="508"/>
        <v>0</v>
      </c>
      <c r="AW389" s="736">
        <f t="shared" si="493"/>
        <v>268</v>
      </c>
      <c r="AX389" s="736">
        <f t="shared" si="494"/>
        <v>121</v>
      </c>
      <c r="AY389" s="736">
        <f t="shared" si="495"/>
        <v>389</v>
      </c>
    </row>
    <row r="390" spans="1:80" ht="15.75">
      <c r="A390" s="718" t="s">
        <v>614</v>
      </c>
      <c r="B390" s="752"/>
      <c r="C390" s="752"/>
      <c r="D390" s="752">
        <f t="shared" si="496"/>
        <v>0</v>
      </c>
      <c r="E390" s="752">
        <v>50</v>
      </c>
      <c r="F390" s="752">
        <v>40</v>
      </c>
      <c r="G390" s="752">
        <f t="shared" si="497"/>
        <v>90</v>
      </c>
      <c r="H390" s="752"/>
      <c r="I390" s="752"/>
      <c r="J390" s="752">
        <f t="shared" si="498"/>
        <v>0</v>
      </c>
      <c r="K390" s="752"/>
      <c r="L390" s="752"/>
      <c r="M390" s="752">
        <f t="shared" si="499"/>
        <v>0</v>
      </c>
      <c r="N390" s="736"/>
      <c r="O390" s="736"/>
      <c r="P390" s="752">
        <f t="shared" si="500"/>
        <v>0</v>
      </c>
      <c r="Q390" s="736"/>
      <c r="R390" s="736"/>
      <c r="S390" s="736">
        <f t="shared" si="501"/>
        <v>0</v>
      </c>
      <c r="T390" s="736"/>
      <c r="U390" s="736"/>
      <c r="V390" s="736">
        <f t="shared" si="489"/>
        <v>0</v>
      </c>
      <c r="W390" s="736">
        <f t="shared" si="490"/>
        <v>50</v>
      </c>
      <c r="X390" s="736">
        <f t="shared" si="491"/>
        <v>40</v>
      </c>
      <c r="Y390" s="736">
        <f t="shared" si="492"/>
        <v>90</v>
      </c>
      <c r="AA390" s="718" t="s">
        <v>614</v>
      </c>
      <c r="AB390" s="752">
        <v>14</v>
      </c>
      <c r="AC390" s="752">
        <v>0</v>
      </c>
      <c r="AD390" s="752">
        <f t="shared" si="502"/>
        <v>14</v>
      </c>
      <c r="AE390" s="752">
        <v>0</v>
      </c>
      <c r="AF390" s="752">
        <v>6</v>
      </c>
      <c r="AG390" s="752">
        <f t="shared" si="503"/>
        <v>6</v>
      </c>
      <c r="AH390" s="752">
        <v>1</v>
      </c>
      <c r="AI390" s="752"/>
      <c r="AJ390" s="752">
        <f t="shared" si="504"/>
        <v>1</v>
      </c>
      <c r="AK390" s="752"/>
      <c r="AL390" s="752"/>
      <c r="AM390" s="752">
        <f t="shared" si="505"/>
        <v>0</v>
      </c>
      <c r="AN390" s="736"/>
      <c r="AO390" s="736"/>
      <c r="AP390" s="752">
        <f t="shared" si="506"/>
        <v>0</v>
      </c>
      <c r="AQ390" s="736"/>
      <c r="AR390" s="736"/>
      <c r="AS390" s="736">
        <f t="shared" si="507"/>
        <v>0</v>
      </c>
      <c r="AT390" s="736"/>
      <c r="AU390" s="736"/>
      <c r="AV390" s="736">
        <f t="shared" si="508"/>
        <v>0</v>
      </c>
      <c r="AW390" s="736">
        <f t="shared" si="493"/>
        <v>15</v>
      </c>
      <c r="AX390" s="736">
        <f t="shared" si="494"/>
        <v>6</v>
      </c>
      <c r="AY390" s="736">
        <f t="shared" si="495"/>
        <v>21</v>
      </c>
    </row>
    <row r="391" spans="1:80" ht="15.75">
      <c r="A391" s="721" t="s">
        <v>6</v>
      </c>
      <c r="B391" s="722">
        <f>SUM(B380:B390)</f>
        <v>148</v>
      </c>
      <c r="C391" s="722">
        <f t="shared" ref="C391:V391" si="509">SUM(C380:C390)</f>
        <v>97</v>
      </c>
      <c r="D391" s="722">
        <f t="shared" si="509"/>
        <v>245</v>
      </c>
      <c r="E391" s="722">
        <f t="shared" si="509"/>
        <v>4364</v>
      </c>
      <c r="F391" s="722">
        <f t="shared" si="509"/>
        <v>3202</v>
      </c>
      <c r="G391" s="722">
        <f t="shared" si="509"/>
        <v>7566</v>
      </c>
      <c r="H391" s="722">
        <f t="shared" si="509"/>
        <v>14</v>
      </c>
      <c r="I391" s="722">
        <f t="shared" si="509"/>
        <v>8</v>
      </c>
      <c r="J391" s="722">
        <f t="shared" si="509"/>
        <v>22</v>
      </c>
      <c r="K391" s="722">
        <f t="shared" si="509"/>
        <v>37</v>
      </c>
      <c r="L391" s="722">
        <f t="shared" si="509"/>
        <v>27</v>
      </c>
      <c r="M391" s="722">
        <f t="shared" si="509"/>
        <v>64</v>
      </c>
      <c r="N391" s="722">
        <f t="shared" si="509"/>
        <v>0</v>
      </c>
      <c r="O391" s="722">
        <f t="shared" si="509"/>
        <v>0</v>
      </c>
      <c r="P391" s="722">
        <f t="shared" si="509"/>
        <v>0</v>
      </c>
      <c r="Q391" s="722">
        <f t="shared" si="509"/>
        <v>0</v>
      </c>
      <c r="R391" s="722">
        <f t="shared" si="509"/>
        <v>0</v>
      </c>
      <c r="S391" s="722">
        <f t="shared" si="509"/>
        <v>0</v>
      </c>
      <c r="T391" s="722">
        <f t="shared" si="509"/>
        <v>0</v>
      </c>
      <c r="U391" s="722">
        <f t="shared" si="509"/>
        <v>0</v>
      </c>
      <c r="V391" s="722">
        <f t="shared" si="509"/>
        <v>0</v>
      </c>
      <c r="W391" s="722">
        <f>SUM(W380:W390)</f>
        <v>4563</v>
      </c>
      <c r="X391" s="722">
        <f t="shared" ref="X391" si="510">SUM(X380:X390)</f>
        <v>3334</v>
      </c>
      <c r="Y391" s="722">
        <f t="shared" ref="Y391" si="511">SUM(Y380:Y390)</f>
        <v>7897</v>
      </c>
      <c r="AA391" s="721" t="s">
        <v>6</v>
      </c>
      <c r="AB391" s="722">
        <f t="shared" ref="AB391:AY391" si="512">SUM(AB380:AB390)</f>
        <v>172</v>
      </c>
      <c r="AC391" s="722">
        <f t="shared" si="512"/>
        <v>142</v>
      </c>
      <c r="AD391" s="722">
        <f t="shared" si="512"/>
        <v>314</v>
      </c>
      <c r="AE391" s="722">
        <f t="shared" si="512"/>
        <v>804</v>
      </c>
      <c r="AF391" s="722">
        <f t="shared" si="512"/>
        <v>468</v>
      </c>
      <c r="AG391" s="722">
        <f t="shared" si="512"/>
        <v>1272</v>
      </c>
      <c r="AH391" s="722">
        <f t="shared" si="512"/>
        <v>3</v>
      </c>
      <c r="AI391" s="722">
        <f t="shared" si="512"/>
        <v>3</v>
      </c>
      <c r="AJ391" s="722">
        <f t="shared" si="512"/>
        <v>6</v>
      </c>
      <c r="AK391" s="722">
        <f t="shared" si="512"/>
        <v>11</v>
      </c>
      <c r="AL391" s="722">
        <f t="shared" si="512"/>
        <v>10</v>
      </c>
      <c r="AM391" s="722">
        <f t="shared" si="512"/>
        <v>21</v>
      </c>
      <c r="AN391" s="722">
        <f t="shared" si="512"/>
        <v>0</v>
      </c>
      <c r="AO391" s="722">
        <f t="shared" si="512"/>
        <v>0</v>
      </c>
      <c r="AP391" s="722">
        <f t="shared" si="512"/>
        <v>0</v>
      </c>
      <c r="AQ391" s="722">
        <f t="shared" si="512"/>
        <v>0</v>
      </c>
      <c r="AR391" s="722">
        <f t="shared" si="512"/>
        <v>0</v>
      </c>
      <c r="AS391" s="722">
        <f t="shared" si="512"/>
        <v>0</v>
      </c>
      <c r="AT391" s="722">
        <f t="shared" si="512"/>
        <v>0</v>
      </c>
      <c r="AU391" s="722">
        <f t="shared" si="512"/>
        <v>0</v>
      </c>
      <c r="AV391" s="722">
        <f t="shared" si="512"/>
        <v>0</v>
      </c>
      <c r="AW391" s="722">
        <f t="shared" si="512"/>
        <v>990</v>
      </c>
      <c r="AX391" s="722">
        <f t="shared" si="512"/>
        <v>623</v>
      </c>
      <c r="AY391" s="722">
        <f t="shared" si="512"/>
        <v>1613</v>
      </c>
    </row>
    <row r="392" spans="1:80">
      <c r="C392" s="737"/>
      <c r="D392" s="737"/>
      <c r="E392" s="737"/>
      <c r="F392" s="737"/>
      <c r="G392" s="737"/>
      <c r="H392" s="737"/>
      <c r="I392" s="737"/>
      <c r="J392" s="737"/>
      <c r="AB392" s="737"/>
      <c r="AC392" s="737"/>
    </row>
    <row r="393" spans="1:80" s="734" customFormat="1" ht="15.75">
      <c r="A393" s="1565"/>
      <c r="B393" s="1565"/>
      <c r="C393" s="1565"/>
      <c r="D393" s="1565"/>
      <c r="E393" s="1565"/>
      <c r="F393" s="1565"/>
      <c r="G393" s="1565"/>
      <c r="H393" s="1565"/>
      <c r="I393" s="1565"/>
      <c r="J393" s="1565"/>
      <c r="K393" s="1565"/>
      <c r="L393" s="1565"/>
      <c r="M393" s="1565"/>
      <c r="N393" s="1565"/>
      <c r="O393" s="1565"/>
      <c r="P393" s="1565"/>
      <c r="Q393" s="1565"/>
      <c r="R393" s="1565"/>
      <c r="S393" s="1565"/>
      <c r="T393" s="1565"/>
      <c r="U393" s="1565"/>
      <c r="V393" s="1565"/>
      <c r="W393" s="1565"/>
      <c r="X393" s="1565"/>
      <c r="Y393" s="1565"/>
      <c r="AA393" s="1565"/>
      <c r="AB393" s="1565"/>
      <c r="AC393" s="1565"/>
      <c r="AD393" s="1565"/>
      <c r="AE393" s="1565"/>
      <c r="AF393" s="1565"/>
      <c r="AG393" s="1565"/>
      <c r="AH393" s="1565"/>
      <c r="AI393" s="1565"/>
      <c r="AJ393" s="1565"/>
      <c r="AK393" s="1565"/>
      <c r="AL393" s="1565"/>
      <c r="AM393" s="1565"/>
      <c r="AN393" s="1565"/>
      <c r="AO393" s="1565"/>
      <c r="AP393" s="1565"/>
      <c r="AQ393" s="1565"/>
      <c r="AR393" s="1565"/>
      <c r="AS393" s="1565"/>
      <c r="AT393" s="1565"/>
      <c r="AU393" s="1565"/>
      <c r="AV393" s="1565"/>
      <c r="AW393" s="1565"/>
      <c r="AX393" s="1565"/>
      <c r="AY393" s="1565"/>
    </row>
    <row r="394" spans="1:80" s="738" customFormat="1" ht="29.25" customHeight="1">
      <c r="A394" s="1566" t="s">
        <v>601</v>
      </c>
      <c r="B394" s="1566"/>
      <c r="C394" s="1566"/>
      <c r="D394" s="1566"/>
      <c r="E394" s="1566"/>
      <c r="F394" s="1566"/>
      <c r="G394" s="1566"/>
      <c r="H394" s="1566"/>
      <c r="I394" s="1566"/>
      <c r="J394" s="1566"/>
      <c r="K394" s="1566"/>
      <c r="L394" s="1566"/>
      <c r="M394" s="1566"/>
      <c r="N394" s="1566"/>
      <c r="O394" s="1566"/>
      <c r="P394" s="1566"/>
      <c r="Q394" s="1566"/>
      <c r="R394" s="1566"/>
      <c r="S394" s="1566"/>
      <c r="T394" s="1566"/>
      <c r="U394" s="1566"/>
      <c r="V394" s="1566"/>
      <c r="W394" s="1566"/>
      <c r="X394" s="1566"/>
      <c r="Y394" s="1566"/>
      <c r="AA394" s="1566" t="s">
        <v>602</v>
      </c>
      <c r="AB394" s="1566"/>
      <c r="AC394" s="1566"/>
      <c r="AD394" s="1566"/>
      <c r="AE394" s="1566"/>
      <c r="AF394" s="1566"/>
      <c r="AG394" s="1566"/>
      <c r="AH394" s="1566"/>
      <c r="AI394" s="1566"/>
      <c r="AJ394" s="1566"/>
      <c r="AK394" s="1566"/>
      <c r="AL394" s="1566"/>
      <c r="AM394" s="1566"/>
      <c r="AN394" s="1566"/>
      <c r="AO394" s="1566"/>
      <c r="AP394" s="1566"/>
      <c r="AQ394" s="1566"/>
      <c r="AR394" s="1566"/>
      <c r="AS394" s="1566"/>
      <c r="AT394" s="1566"/>
      <c r="AU394" s="1566"/>
      <c r="AV394" s="1566"/>
      <c r="AW394" s="1566"/>
      <c r="AX394" s="1566"/>
      <c r="AY394" s="1566"/>
      <c r="BA394" s="1566" t="s">
        <v>717</v>
      </c>
      <c r="BB394" s="1566"/>
      <c r="BC394" s="1566"/>
      <c r="BD394" s="1566"/>
      <c r="BE394" s="1566"/>
      <c r="BF394" s="1566"/>
      <c r="BG394" s="1566"/>
      <c r="BH394" s="1566"/>
      <c r="BI394" s="1566"/>
      <c r="BJ394" s="1566"/>
      <c r="BK394" s="1566"/>
      <c r="BL394" s="1566"/>
      <c r="BM394" s="1566"/>
      <c r="BN394" s="1566"/>
      <c r="BO394" s="1566"/>
      <c r="BP394" s="1566"/>
      <c r="BQ394" s="1566"/>
      <c r="BR394" s="1566"/>
      <c r="BS394" s="1566"/>
      <c r="BT394" s="1566"/>
      <c r="BU394" s="1566"/>
      <c r="BV394" s="1566"/>
      <c r="BW394" s="1566"/>
      <c r="BX394" s="1566"/>
      <c r="BY394" s="1566"/>
      <c r="BZ394" s="739"/>
      <c r="CA394" s="739"/>
      <c r="CB394" s="739"/>
    </row>
    <row r="395" spans="1:80" s="738" customFormat="1" ht="21" customHeight="1">
      <c r="A395" s="1569" t="s">
        <v>886</v>
      </c>
      <c r="B395" s="1569"/>
      <c r="C395" s="1569"/>
      <c r="D395" s="1569"/>
      <c r="E395" s="1569"/>
      <c r="F395" s="1569"/>
      <c r="G395" s="1569"/>
      <c r="H395" s="1569"/>
      <c r="I395" s="1569"/>
      <c r="J395" s="1569"/>
      <c r="K395" s="1569"/>
      <c r="L395" s="1569"/>
      <c r="M395" s="1569"/>
      <c r="N395" s="1569"/>
      <c r="O395" s="1569"/>
      <c r="P395" s="1569"/>
      <c r="Q395" s="1569"/>
      <c r="R395" s="1569"/>
      <c r="S395" s="1569"/>
      <c r="T395" s="1569"/>
      <c r="U395" s="1569"/>
      <c r="V395" s="1569"/>
      <c r="W395" s="1569"/>
      <c r="X395" s="1569"/>
      <c r="Y395" s="1569"/>
      <c r="AA395" s="1569" t="s">
        <v>886</v>
      </c>
      <c r="AB395" s="1569"/>
      <c r="AC395" s="1569"/>
      <c r="AD395" s="1569"/>
      <c r="AE395" s="1569"/>
      <c r="AF395" s="1569"/>
      <c r="AG395" s="1569"/>
      <c r="AH395" s="1569"/>
      <c r="AI395" s="1569"/>
      <c r="AJ395" s="1569"/>
      <c r="AK395" s="1569"/>
      <c r="AL395" s="1569"/>
      <c r="AM395" s="1569"/>
      <c r="AN395" s="1569"/>
      <c r="AO395" s="1569"/>
      <c r="AP395" s="1569"/>
      <c r="AQ395" s="1569"/>
      <c r="AR395" s="1569"/>
      <c r="AS395" s="1569"/>
      <c r="AT395" s="1569"/>
      <c r="AU395" s="1569"/>
      <c r="AV395" s="1569"/>
      <c r="AW395" s="1569"/>
      <c r="AX395" s="1569"/>
      <c r="AY395" s="1569"/>
      <c r="BA395" s="1569" t="s">
        <v>894</v>
      </c>
      <c r="BB395" s="1569"/>
      <c r="BC395" s="1569"/>
      <c r="BD395" s="1569"/>
      <c r="BE395" s="1569"/>
      <c r="BF395" s="1569"/>
      <c r="BG395" s="1569"/>
      <c r="BH395" s="1569"/>
      <c r="BI395" s="1569"/>
      <c r="BJ395" s="1569"/>
      <c r="BK395" s="1569"/>
      <c r="BL395" s="1569"/>
      <c r="BM395" s="1569"/>
      <c r="BN395" s="1569"/>
      <c r="BO395" s="1569"/>
      <c r="BP395" s="1569"/>
      <c r="BQ395" s="1569"/>
      <c r="BR395" s="1569"/>
      <c r="BS395" s="1569"/>
      <c r="BT395" s="1569"/>
      <c r="BU395" s="1569"/>
      <c r="BV395" s="1569"/>
      <c r="BW395" s="1569"/>
      <c r="BX395" s="1569"/>
      <c r="BY395" s="1569"/>
      <c r="BZ395" s="739"/>
      <c r="CA395" s="739"/>
      <c r="CB395" s="739"/>
    </row>
    <row r="396" spans="1:80" ht="15.75">
      <c r="A396" s="724" t="s">
        <v>524</v>
      </c>
      <c r="B396" s="776"/>
      <c r="C396" s="776"/>
      <c r="D396" s="776"/>
      <c r="E396" s="776"/>
      <c r="F396" s="776"/>
      <c r="G396" s="776"/>
      <c r="H396" s="776"/>
      <c r="I396" s="776"/>
      <c r="J396" s="776"/>
      <c r="K396" s="776"/>
      <c r="L396" s="776"/>
      <c r="M396" s="776"/>
      <c r="N396" s="776"/>
      <c r="O396" s="776"/>
      <c r="P396" s="776"/>
      <c r="Q396" s="776"/>
      <c r="R396" s="776"/>
      <c r="S396" s="776"/>
      <c r="T396" s="776"/>
      <c r="U396" s="776"/>
      <c r="V396" s="776"/>
      <c r="W396" s="776"/>
      <c r="X396" s="776"/>
      <c r="Y396" s="776"/>
      <c r="AA396" s="725" t="s">
        <v>524</v>
      </c>
      <c r="AB396" s="776"/>
      <c r="AC396" s="776"/>
      <c r="AD396" s="776"/>
      <c r="AE396" s="776"/>
      <c r="AF396" s="776"/>
      <c r="AG396" s="776"/>
      <c r="AH396" s="776"/>
      <c r="AI396" s="776"/>
      <c r="AJ396" s="776"/>
      <c r="AK396" s="776"/>
      <c r="AL396" s="776"/>
      <c r="AM396" s="776"/>
      <c r="AN396" s="776"/>
      <c r="AO396" s="776"/>
      <c r="AP396" s="776"/>
      <c r="AQ396" s="776"/>
      <c r="AR396" s="776"/>
      <c r="AS396" s="776"/>
      <c r="AT396" s="776"/>
      <c r="AU396" s="776"/>
      <c r="AV396" s="776"/>
      <c r="AW396" s="776"/>
      <c r="AX396" s="776"/>
      <c r="AY396" s="776"/>
      <c r="BA396" s="725" t="s">
        <v>524</v>
      </c>
      <c r="BB396" s="776"/>
      <c r="BC396" s="776"/>
      <c r="BD396" s="776"/>
      <c r="BE396" s="776"/>
      <c r="BF396" s="776"/>
      <c r="BG396" s="776"/>
      <c r="BH396" s="776"/>
      <c r="BI396" s="776"/>
      <c r="BJ396" s="776"/>
      <c r="BK396" s="776"/>
      <c r="BL396" s="776"/>
      <c r="BM396" s="776"/>
      <c r="BN396" s="776"/>
      <c r="BO396" s="776"/>
      <c r="BP396" s="776"/>
      <c r="BQ396" s="776"/>
      <c r="BR396" s="776"/>
      <c r="BS396" s="776"/>
      <c r="BT396" s="776"/>
      <c r="BU396" s="776"/>
      <c r="BV396" s="776"/>
      <c r="BW396" s="776"/>
      <c r="BX396" s="776"/>
      <c r="BY396" s="776"/>
    </row>
    <row r="397" spans="1:80" ht="23.25" customHeight="1">
      <c r="A397" s="1559" t="s">
        <v>361</v>
      </c>
      <c r="B397" s="1570" t="s">
        <v>3</v>
      </c>
      <c r="C397" s="1570"/>
      <c r="D397" s="1570"/>
      <c r="E397" s="1570" t="s">
        <v>4</v>
      </c>
      <c r="F397" s="1570"/>
      <c r="G397" s="1570"/>
      <c r="H397" s="1570" t="s">
        <v>5</v>
      </c>
      <c r="I397" s="1570"/>
      <c r="J397" s="1570"/>
      <c r="K397" s="1570" t="s">
        <v>379</v>
      </c>
      <c r="L397" s="1570"/>
      <c r="M397" s="1570"/>
      <c r="N397" s="1570" t="s">
        <v>870</v>
      </c>
      <c r="O397" s="1570"/>
      <c r="P397" s="1570"/>
      <c r="Q397" s="1570" t="s">
        <v>871</v>
      </c>
      <c r="R397" s="1570"/>
      <c r="S397" s="1570"/>
      <c r="T397" s="1570" t="s">
        <v>351</v>
      </c>
      <c r="U397" s="1570"/>
      <c r="V397" s="1570"/>
      <c r="W397" s="1571" t="s">
        <v>6</v>
      </c>
      <c r="X397" s="1571"/>
      <c r="Y397" s="1571"/>
      <c r="AA397" s="1559" t="s">
        <v>361</v>
      </c>
      <c r="AB397" s="1570" t="s">
        <v>3</v>
      </c>
      <c r="AC397" s="1570"/>
      <c r="AD397" s="1570"/>
      <c r="AE397" s="1570" t="s">
        <v>4</v>
      </c>
      <c r="AF397" s="1570"/>
      <c r="AG397" s="1570"/>
      <c r="AH397" s="1570" t="s">
        <v>5</v>
      </c>
      <c r="AI397" s="1570"/>
      <c r="AJ397" s="1570"/>
      <c r="AK397" s="1570" t="s">
        <v>379</v>
      </c>
      <c r="AL397" s="1570"/>
      <c r="AM397" s="1570"/>
      <c r="AN397" s="1570" t="s">
        <v>870</v>
      </c>
      <c r="AO397" s="1570"/>
      <c r="AP397" s="1570"/>
      <c r="AQ397" s="1570" t="s">
        <v>871</v>
      </c>
      <c r="AR397" s="1570"/>
      <c r="AS397" s="1570"/>
      <c r="AT397" s="1570" t="s">
        <v>351</v>
      </c>
      <c r="AU397" s="1570"/>
      <c r="AV397" s="1570"/>
      <c r="AW397" s="1571" t="s">
        <v>6</v>
      </c>
      <c r="AX397" s="1571"/>
      <c r="AY397" s="1571"/>
      <c r="BA397" s="1567" t="s">
        <v>361</v>
      </c>
      <c r="BB397" s="1568" t="s">
        <v>3</v>
      </c>
      <c r="BC397" s="1568"/>
      <c r="BD397" s="1568"/>
      <c r="BE397" s="1568" t="s">
        <v>4</v>
      </c>
      <c r="BF397" s="1568"/>
      <c r="BG397" s="1568"/>
      <c r="BH397" s="1568" t="s">
        <v>5</v>
      </c>
      <c r="BI397" s="1568"/>
      <c r="BJ397" s="1568"/>
      <c r="BK397" s="1568" t="s">
        <v>379</v>
      </c>
      <c r="BL397" s="1568"/>
      <c r="BM397" s="1568"/>
      <c r="BN397" s="1568" t="s">
        <v>870</v>
      </c>
      <c r="BO397" s="1568"/>
      <c r="BP397" s="1568"/>
      <c r="BQ397" s="1568" t="s">
        <v>871</v>
      </c>
      <c r="BR397" s="1568"/>
      <c r="BS397" s="1568"/>
      <c r="BT397" s="1568" t="s">
        <v>351</v>
      </c>
      <c r="BU397" s="1568"/>
      <c r="BV397" s="1568"/>
      <c r="BW397" s="1564" t="s">
        <v>6</v>
      </c>
      <c r="BX397" s="1564"/>
      <c r="BY397" s="1564"/>
    </row>
    <row r="398" spans="1:80" ht="20.25" customHeight="1">
      <c r="A398" s="1561"/>
      <c r="B398" s="1138" t="s">
        <v>240</v>
      </c>
      <c r="C398" s="1138" t="s">
        <v>241</v>
      </c>
      <c r="D398" s="1138" t="s">
        <v>234</v>
      </c>
      <c r="E398" s="1138" t="s">
        <v>240</v>
      </c>
      <c r="F398" s="1138" t="s">
        <v>241</v>
      </c>
      <c r="G398" s="1138" t="s">
        <v>234</v>
      </c>
      <c r="H398" s="1138" t="s">
        <v>240</v>
      </c>
      <c r="I398" s="1138" t="s">
        <v>241</v>
      </c>
      <c r="J398" s="1138" t="s">
        <v>234</v>
      </c>
      <c r="K398" s="1138" t="s">
        <v>240</v>
      </c>
      <c r="L398" s="1138" t="s">
        <v>241</v>
      </c>
      <c r="M398" s="1138" t="s">
        <v>234</v>
      </c>
      <c r="N398" s="1138" t="s">
        <v>240</v>
      </c>
      <c r="O398" s="1138" t="s">
        <v>241</v>
      </c>
      <c r="P398" s="1138" t="s">
        <v>234</v>
      </c>
      <c r="Q398" s="1138" t="s">
        <v>240</v>
      </c>
      <c r="R398" s="1138" t="s">
        <v>241</v>
      </c>
      <c r="S398" s="1138" t="s">
        <v>234</v>
      </c>
      <c r="T398" s="1138" t="s">
        <v>240</v>
      </c>
      <c r="U398" s="1138" t="s">
        <v>241</v>
      </c>
      <c r="V398" s="1138" t="s">
        <v>234</v>
      </c>
      <c r="W398" s="1138" t="s">
        <v>240</v>
      </c>
      <c r="X398" s="1138" t="s">
        <v>241</v>
      </c>
      <c r="Y398" s="1138" t="s">
        <v>234</v>
      </c>
      <c r="AA398" s="1561"/>
      <c r="AB398" s="1138" t="s">
        <v>240</v>
      </c>
      <c r="AC398" s="1138" t="s">
        <v>241</v>
      </c>
      <c r="AD398" s="1138" t="s">
        <v>234</v>
      </c>
      <c r="AE398" s="1138" t="s">
        <v>240</v>
      </c>
      <c r="AF398" s="1138" t="s">
        <v>241</v>
      </c>
      <c r="AG398" s="1138" t="s">
        <v>234</v>
      </c>
      <c r="AH398" s="1138" t="s">
        <v>240</v>
      </c>
      <c r="AI398" s="1138" t="s">
        <v>241</v>
      </c>
      <c r="AJ398" s="1138" t="s">
        <v>234</v>
      </c>
      <c r="AK398" s="1138" t="s">
        <v>240</v>
      </c>
      <c r="AL398" s="1138" t="s">
        <v>241</v>
      </c>
      <c r="AM398" s="1138" t="s">
        <v>234</v>
      </c>
      <c r="AN398" s="1138" t="s">
        <v>240</v>
      </c>
      <c r="AO398" s="1138" t="s">
        <v>241</v>
      </c>
      <c r="AP398" s="1138" t="s">
        <v>234</v>
      </c>
      <c r="AQ398" s="1138" t="s">
        <v>240</v>
      </c>
      <c r="AR398" s="1138" t="s">
        <v>241</v>
      </c>
      <c r="AS398" s="1138" t="s">
        <v>234</v>
      </c>
      <c r="AT398" s="1138" t="s">
        <v>240</v>
      </c>
      <c r="AU398" s="1138" t="s">
        <v>241</v>
      </c>
      <c r="AV398" s="1138" t="s">
        <v>234</v>
      </c>
      <c r="AW398" s="1138" t="s">
        <v>240</v>
      </c>
      <c r="AX398" s="1138" t="s">
        <v>241</v>
      </c>
      <c r="AY398" s="1138" t="s">
        <v>234</v>
      </c>
      <c r="BA398" s="1567"/>
      <c r="BB398" s="243" t="s">
        <v>240</v>
      </c>
      <c r="BC398" s="243" t="s">
        <v>241</v>
      </c>
      <c r="BD398" s="243" t="s">
        <v>234</v>
      </c>
      <c r="BE398" s="243" t="s">
        <v>240</v>
      </c>
      <c r="BF398" s="243" t="s">
        <v>241</v>
      </c>
      <c r="BG398" s="243" t="s">
        <v>234</v>
      </c>
      <c r="BH398" s="243" t="s">
        <v>240</v>
      </c>
      <c r="BI398" s="243" t="s">
        <v>241</v>
      </c>
      <c r="BJ398" s="243" t="s">
        <v>234</v>
      </c>
      <c r="BK398" s="243" t="s">
        <v>240</v>
      </c>
      <c r="BL398" s="243" t="s">
        <v>241</v>
      </c>
      <c r="BM398" s="243" t="s">
        <v>234</v>
      </c>
      <c r="BN398" s="243" t="s">
        <v>240</v>
      </c>
      <c r="BO398" s="243" t="s">
        <v>241</v>
      </c>
      <c r="BP398" s="243" t="s">
        <v>234</v>
      </c>
      <c r="BQ398" s="243" t="s">
        <v>240</v>
      </c>
      <c r="BR398" s="243" t="s">
        <v>241</v>
      </c>
      <c r="BS398" s="243" t="s">
        <v>234</v>
      </c>
      <c r="BT398" s="243" t="s">
        <v>240</v>
      </c>
      <c r="BU398" s="243" t="s">
        <v>241</v>
      </c>
      <c r="BV398" s="243" t="s">
        <v>234</v>
      </c>
      <c r="BW398" s="243" t="s">
        <v>240</v>
      </c>
      <c r="BX398" s="243" t="s">
        <v>241</v>
      </c>
      <c r="BY398" s="243" t="s">
        <v>234</v>
      </c>
    </row>
    <row r="399" spans="1:80" ht="20.25" customHeight="1">
      <c r="A399" s="1139">
        <v>1</v>
      </c>
      <c r="B399" s="1138">
        <v>2</v>
      </c>
      <c r="C399" s="1138">
        <v>3</v>
      </c>
      <c r="D399" s="1138">
        <v>4</v>
      </c>
      <c r="E399" s="1138">
        <v>5</v>
      </c>
      <c r="F399" s="1138">
        <v>6</v>
      </c>
      <c r="G399" s="1138">
        <v>7</v>
      </c>
      <c r="H399" s="1138">
        <v>8</v>
      </c>
      <c r="I399" s="1138">
        <v>9</v>
      </c>
      <c r="J399" s="1138">
        <v>10</v>
      </c>
      <c r="K399" s="1138">
        <v>11</v>
      </c>
      <c r="L399" s="1138">
        <v>12</v>
      </c>
      <c r="M399" s="1138">
        <v>13</v>
      </c>
      <c r="N399" s="1138">
        <v>14</v>
      </c>
      <c r="O399" s="1138">
        <v>15</v>
      </c>
      <c r="P399" s="1138">
        <v>16</v>
      </c>
      <c r="Q399" s="1138">
        <v>17</v>
      </c>
      <c r="R399" s="1138">
        <v>18</v>
      </c>
      <c r="S399" s="1138">
        <v>19</v>
      </c>
      <c r="T399" s="1138">
        <v>20</v>
      </c>
      <c r="U399" s="1138">
        <v>21</v>
      </c>
      <c r="V399" s="1138">
        <v>22</v>
      </c>
      <c r="W399" s="1138">
        <v>23</v>
      </c>
      <c r="X399" s="1138">
        <v>24</v>
      </c>
      <c r="Y399" s="1138">
        <v>25</v>
      </c>
      <c r="AA399" s="1139">
        <v>1</v>
      </c>
      <c r="AB399" s="1138">
        <v>2</v>
      </c>
      <c r="AC399" s="1138">
        <v>3</v>
      </c>
      <c r="AD399" s="1138">
        <v>4</v>
      </c>
      <c r="AE399" s="1138">
        <v>5</v>
      </c>
      <c r="AF399" s="1138">
        <v>6</v>
      </c>
      <c r="AG399" s="1138">
        <v>7</v>
      </c>
      <c r="AH399" s="1138">
        <v>8</v>
      </c>
      <c r="AI399" s="1138">
        <v>9</v>
      </c>
      <c r="AJ399" s="1138">
        <v>10</v>
      </c>
      <c r="AK399" s="1138">
        <v>11</v>
      </c>
      <c r="AL399" s="1138">
        <v>12</v>
      </c>
      <c r="AM399" s="1138">
        <v>13</v>
      </c>
      <c r="AN399" s="1138">
        <v>14</v>
      </c>
      <c r="AO399" s="1138">
        <v>15</v>
      </c>
      <c r="AP399" s="1138">
        <v>16</v>
      </c>
      <c r="AQ399" s="1138">
        <v>17</v>
      </c>
      <c r="AR399" s="1138">
        <v>18</v>
      </c>
      <c r="AS399" s="1138">
        <v>19</v>
      </c>
      <c r="AT399" s="1138">
        <v>20</v>
      </c>
      <c r="AU399" s="1138">
        <v>21</v>
      </c>
      <c r="AV399" s="1138">
        <v>22</v>
      </c>
      <c r="AW399" s="1138">
        <v>23</v>
      </c>
      <c r="AX399" s="1138">
        <v>24</v>
      </c>
      <c r="AY399" s="1138">
        <v>25</v>
      </c>
      <c r="BA399" s="373">
        <v>1</v>
      </c>
      <c r="BB399" s="243">
        <v>2</v>
      </c>
      <c r="BC399" s="243">
        <v>3</v>
      </c>
      <c r="BD399" s="243">
        <v>4</v>
      </c>
      <c r="BE399" s="243">
        <v>5</v>
      </c>
      <c r="BF399" s="243">
        <v>6</v>
      </c>
      <c r="BG399" s="243">
        <v>7</v>
      </c>
      <c r="BH399" s="243">
        <v>8</v>
      </c>
      <c r="BI399" s="243">
        <v>9</v>
      </c>
      <c r="BJ399" s="243">
        <v>10</v>
      </c>
      <c r="BK399" s="243">
        <v>11</v>
      </c>
      <c r="BL399" s="243">
        <v>12</v>
      </c>
      <c r="BM399" s="243">
        <v>13</v>
      </c>
      <c r="BN399" s="243">
        <v>14</v>
      </c>
      <c r="BO399" s="243">
        <v>15</v>
      </c>
      <c r="BP399" s="243">
        <v>16</v>
      </c>
      <c r="BQ399" s="243">
        <v>17</v>
      </c>
      <c r="BR399" s="243">
        <v>18</v>
      </c>
      <c r="BS399" s="243">
        <v>19</v>
      </c>
      <c r="BT399" s="243">
        <v>20</v>
      </c>
      <c r="BU399" s="243">
        <v>21</v>
      </c>
      <c r="BV399" s="243">
        <v>22</v>
      </c>
      <c r="BW399" s="243">
        <v>23</v>
      </c>
      <c r="BX399" s="243">
        <v>24</v>
      </c>
      <c r="BY399" s="243">
        <v>25</v>
      </c>
    </row>
    <row r="400" spans="1:80" s="734" customFormat="1" ht="35.25" customHeight="1">
      <c r="A400" s="373" t="s">
        <v>369</v>
      </c>
      <c r="B400" s="726">
        <f>B7+B24+B41+B58+B75+B92+B109+B126+B143+B160+B177+B194+B227+B244+B261+B278+B295+B312+B329+B346+B363+B380+B210</f>
        <v>37</v>
      </c>
      <c r="C400" s="726">
        <f t="shared" ref="C400:Y400" si="513">C7+C24+C41+C58+C75+C92+C109+C126+C143+C160+C177+C194+C227+C244+C261+C278+C295+C312+C329+C346+C363+C380+C210</f>
        <v>42</v>
      </c>
      <c r="D400" s="726">
        <f t="shared" si="513"/>
        <v>79</v>
      </c>
      <c r="E400" s="726">
        <f t="shared" si="513"/>
        <v>117</v>
      </c>
      <c r="F400" s="726">
        <f t="shared" si="513"/>
        <v>89</v>
      </c>
      <c r="G400" s="726">
        <f t="shared" si="513"/>
        <v>206</v>
      </c>
      <c r="H400" s="726">
        <f t="shared" si="513"/>
        <v>2</v>
      </c>
      <c r="I400" s="726">
        <f t="shared" si="513"/>
        <v>7</v>
      </c>
      <c r="J400" s="726">
        <f t="shared" si="513"/>
        <v>9</v>
      </c>
      <c r="K400" s="726">
        <f t="shared" si="513"/>
        <v>3</v>
      </c>
      <c r="L400" s="726">
        <f t="shared" si="513"/>
        <v>4</v>
      </c>
      <c r="M400" s="726">
        <f t="shared" si="513"/>
        <v>7</v>
      </c>
      <c r="N400" s="726">
        <f t="shared" si="513"/>
        <v>0</v>
      </c>
      <c r="O400" s="726">
        <f t="shared" si="513"/>
        <v>0</v>
      </c>
      <c r="P400" s="726">
        <f t="shared" si="513"/>
        <v>0</v>
      </c>
      <c r="Q400" s="726">
        <f t="shared" si="513"/>
        <v>0</v>
      </c>
      <c r="R400" s="726">
        <f t="shared" si="513"/>
        <v>0</v>
      </c>
      <c r="S400" s="726">
        <f t="shared" si="513"/>
        <v>0</v>
      </c>
      <c r="T400" s="726">
        <f t="shared" si="513"/>
        <v>0</v>
      </c>
      <c r="U400" s="726">
        <f t="shared" si="513"/>
        <v>0</v>
      </c>
      <c r="V400" s="726">
        <f t="shared" si="513"/>
        <v>0</v>
      </c>
      <c r="W400" s="726">
        <f t="shared" si="513"/>
        <v>159</v>
      </c>
      <c r="X400" s="726">
        <f t="shared" si="513"/>
        <v>142</v>
      </c>
      <c r="Y400" s="726">
        <f t="shared" si="513"/>
        <v>301</v>
      </c>
      <c r="AA400" s="718" t="s">
        <v>369</v>
      </c>
      <c r="AB400" s="726">
        <f>AB7+AB24+AB41+AB58+AB75+AB92+AB109+AB126+AB143+AB160+AB177+AB194+AB227+AB244+AB261+AB278+AB295+AB312+AB329+AB346+AB363+AB380+AB210</f>
        <v>313</v>
      </c>
      <c r="AC400" s="726">
        <f t="shared" ref="AC400:AY400" si="514">AC7+AC24+AC41+AC58+AC75+AC92+AC109+AC126+AC143+AC160+AC177+AC194+AC227+AC244+AC261+AC278+AC295+AC312+AC329+AC346+AC363+AC380+AC210</f>
        <v>229</v>
      </c>
      <c r="AD400" s="726">
        <f t="shared" si="514"/>
        <v>542</v>
      </c>
      <c r="AE400" s="726">
        <f t="shared" si="514"/>
        <v>845</v>
      </c>
      <c r="AF400" s="726">
        <f t="shared" si="514"/>
        <v>603</v>
      </c>
      <c r="AG400" s="726">
        <f t="shared" si="514"/>
        <v>1448</v>
      </c>
      <c r="AH400" s="726">
        <f t="shared" si="514"/>
        <v>12</v>
      </c>
      <c r="AI400" s="726">
        <f t="shared" si="514"/>
        <v>14</v>
      </c>
      <c r="AJ400" s="726">
        <f t="shared" si="514"/>
        <v>26</v>
      </c>
      <c r="AK400" s="726">
        <f t="shared" si="514"/>
        <v>8</v>
      </c>
      <c r="AL400" s="726">
        <f t="shared" si="514"/>
        <v>8</v>
      </c>
      <c r="AM400" s="726">
        <f t="shared" si="514"/>
        <v>16</v>
      </c>
      <c r="AN400" s="726">
        <f t="shared" si="514"/>
        <v>0</v>
      </c>
      <c r="AO400" s="726">
        <f t="shared" si="514"/>
        <v>0</v>
      </c>
      <c r="AP400" s="726">
        <f t="shared" si="514"/>
        <v>0</v>
      </c>
      <c r="AQ400" s="726">
        <f t="shared" si="514"/>
        <v>2</v>
      </c>
      <c r="AR400" s="726">
        <f t="shared" si="514"/>
        <v>1</v>
      </c>
      <c r="AS400" s="726">
        <f t="shared" si="514"/>
        <v>3</v>
      </c>
      <c r="AT400" s="726">
        <f t="shared" si="514"/>
        <v>0</v>
      </c>
      <c r="AU400" s="726">
        <f t="shared" si="514"/>
        <v>0</v>
      </c>
      <c r="AV400" s="726">
        <f t="shared" si="514"/>
        <v>0</v>
      </c>
      <c r="AW400" s="726">
        <f t="shared" si="514"/>
        <v>1180</v>
      </c>
      <c r="AX400" s="726">
        <f t="shared" si="514"/>
        <v>855</v>
      </c>
      <c r="AY400" s="726">
        <f t="shared" si="514"/>
        <v>2035</v>
      </c>
      <c r="BA400" s="718" t="s">
        <v>470</v>
      </c>
      <c r="BB400" s="727">
        <f t="shared" ref="BB400:BB410" si="515">B400+AB400</f>
        <v>350</v>
      </c>
      <c r="BC400" s="727">
        <f t="shared" ref="BC400:BC410" si="516">C400+AC400</f>
        <v>271</v>
      </c>
      <c r="BD400" s="727">
        <f t="shared" ref="BD400:BD410" si="517">D400+AD400</f>
        <v>621</v>
      </c>
      <c r="BE400" s="727">
        <f t="shared" ref="BE400:BE410" si="518">E400+AE400</f>
        <v>962</v>
      </c>
      <c r="BF400" s="727">
        <f t="shared" ref="BF400:BF410" si="519">F400+AF400</f>
        <v>692</v>
      </c>
      <c r="BG400" s="727">
        <f t="shared" ref="BG400:BG410" si="520">G400+AG400</f>
        <v>1654</v>
      </c>
      <c r="BH400" s="727">
        <f t="shared" ref="BH400:BH410" si="521">H400+AH400</f>
        <v>14</v>
      </c>
      <c r="BI400" s="727">
        <f t="shared" ref="BI400:BI410" si="522">I400+AI400</f>
        <v>21</v>
      </c>
      <c r="BJ400" s="727">
        <f t="shared" ref="BJ400:BJ410" si="523">J400+AJ400</f>
        <v>35</v>
      </c>
      <c r="BK400" s="727">
        <f t="shared" ref="BK400:BK410" si="524">K400+AK400</f>
        <v>11</v>
      </c>
      <c r="BL400" s="727">
        <f t="shared" ref="BL400:BL410" si="525">L400+AL400</f>
        <v>12</v>
      </c>
      <c r="BM400" s="727">
        <f t="shared" ref="BM400:BM410" si="526">M400+AM400</f>
        <v>23</v>
      </c>
      <c r="BN400" s="727">
        <f t="shared" ref="BN400:BN410" si="527">N400+AN400</f>
        <v>0</v>
      </c>
      <c r="BO400" s="727">
        <f t="shared" ref="BO400:BO410" si="528">O400+AO400</f>
        <v>0</v>
      </c>
      <c r="BP400" s="727">
        <f t="shared" ref="BP400:BP410" si="529">P400+AP400</f>
        <v>0</v>
      </c>
      <c r="BQ400" s="727">
        <f t="shared" ref="BQ400:BQ410" si="530">Q400+AQ400</f>
        <v>2</v>
      </c>
      <c r="BR400" s="727">
        <f t="shared" ref="BR400:BR410" si="531">R400+AR400</f>
        <v>1</v>
      </c>
      <c r="BS400" s="727">
        <f t="shared" ref="BS400:BS410" si="532">S400+AS400</f>
        <v>3</v>
      </c>
      <c r="BT400" s="727">
        <f t="shared" ref="BT400:BT410" si="533">T400+AT400</f>
        <v>0</v>
      </c>
      <c r="BU400" s="727">
        <f t="shared" ref="BU400:BU410" si="534">U400+AU400</f>
        <v>0</v>
      </c>
      <c r="BV400" s="727">
        <f t="shared" ref="BV400:BV410" si="535">V400+AV400</f>
        <v>0</v>
      </c>
      <c r="BW400" s="727">
        <f t="shared" ref="BW400:BW410" si="536">W400+AW400</f>
        <v>1339</v>
      </c>
      <c r="BX400" s="727">
        <f t="shared" ref="BX400:BX410" si="537">X400+AX400</f>
        <v>997</v>
      </c>
      <c r="BY400" s="727">
        <f t="shared" ref="BY400:BY410" si="538">Y400+AY400</f>
        <v>2336</v>
      </c>
    </row>
    <row r="401" spans="1:77" s="734" customFormat="1" ht="35.25" customHeight="1">
      <c r="A401" s="728" t="s">
        <v>370</v>
      </c>
      <c r="B401" s="726">
        <f t="shared" ref="B401:Y401" si="539">B8+B25+B42+B59+B76+B93+B110+B127+B144+B161+B178+B195+B228+B245+B262+B279+B296+B313+B330+B347+B364+B381+B211</f>
        <v>26</v>
      </c>
      <c r="C401" s="726">
        <f t="shared" si="539"/>
        <v>23</v>
      </c>
      <c r="D401" s="726">
        <f t="shared" si="539"/>
        <v>49</v>
      </c>
      <c r="E401" s="726">
        <f t="shared" si="539"/>
        <v>70</v>
      </c>
      <c r="F401" s="726">
        <f t="shared" si="539"/>
        <v>89</v>
      </c>
      <c r="G401" s="726">
        <f t="shared" si="539"/>
        <v>159</v>
      </c>
      <c r="H401" s="726">
        <f t="shared" si="539"/>
        <v>9</v>
      </c>
      <c r="I401" s="726">
        <f t="shared" si="539"/>
        <v>5</v>
      </c>
      <c r="J401" s="726">
        <f t="shared" si="539"/>
        <v>14</v>
      </c>
      <c r="K401" s="726">
        <f t="shared" si="539"/>
        <v>3</v>
      </c>
      <c r="L401" s="726">
        <f t="shared" si="539"/>
        <v>3</v>
      </c>
      <c r="M401" s="726">
        <f t="shared" si="539"/>
        <v>6</v>
      </c>
      <c r="N401" s="726">
        <f t="shared" si="539"/>
        <v>0</v>
      </c>
      <c r="O401" s="726">
        <f t="shared" si="539"/>
        <v>0</v>
      </c>
      <c r="P401" s="726">
        <f t="shared" si="539"/>
        <v>0</v>
      </c>
      <c r="Q401" s="726">
        <f t="shared" si="539"/>
        <v>0</v>
      </c>
      <c r="R401" s="726">
        <f t="shared" si="539"/>
        <v>0</v>
      </c>
      <c r="S401" s="726">
        <f t="shared" si="539"/>
        <v>0</v>
      </c>
      <c r="T401" s="726">
        <f t="shared" si="539"/>
        <v>0</v>
      </c>
      <c r="U401" s="726">
        <f t="shared" si="539"/>
        <v>0</v>
      </c>
      <c r="V401" s="726">
        <f t="shared" si="539"/>
        <v>0</v>
      </c>
      <c r="W401" s="726">
        <f t="shared" si="539"/>
        <v>108</v>
      </c>
      <c r="X401" s="726">
        <f t="shared" si="539"/>
        <v>120</v>
      </c>
      <c r="Y401" s="726">
        <f t="shared" si="539"/>
        <v>228</v>
      </c>
      <c r="AA401" s="729" t="s">
        <v>370</v>
      </c>
      <c r="AB401" s="726">
        <f t="shared" ref="AB401:AY401" si="540">AB8+AB25+AB42+AB59+AB76+AB93+AB110+AB127+AB144+AB161+AB178+AB195+AB228+AB245+AB262+AB279+AB296+AB313+AB330+AB347+AB364+AB381+AB211</f>
        <v>94</v>
      </c>
      <c r="AC401" s="726">
        <f t="shared" si="540"/>
        <v>79</v>
      </c>
      <c r="AD401" s="726">
        <f t="shared" si="540"/>
        <v>173</v>
      </c>
      <c r="AE401" s="726">
        <f t="shared" si="540"/>
        <v>141</v>
      </c>
      <c r="AF401" s="726">
        <f t="shared" si="540"/>
        <v>118</v>
      </c>
      <c r="AG401" s="726">
        <f t="shared" si="540"/>
        <v>259</v>
      </c>
      <c r="AH401" s="726">
        <f t="shared" si="540"/>
        <v>5</v>
      </c>
      <c r="AI401" s="726">
        <f t="shared" si="540"/>
        <v>1</v>
      </c>
      <c r="AJ401" s="726">
        <f t="shared" si="540"/>
        <v>6</v>
      </c>
      <c r="AK401" s="726">
        <f t="shared" si="540"/>
        <v>5</v>
      </c>
      <c r="AL401" s="726">
        <f t="shared" si="540"/>
        <v>1</v>
      </c>
      <c r="AM401" s="726">
        <f t="shared" si="540"/>
        <v>6</v>
      </c>
      <c r="AN401" s="726">
        <f t="shared" si="540"/>
        <v>0</v>
      </c>
      <c r="AO401" s="726">
        <f t="shared" si="540"/>
        <v>0</v>
      </c>
      <c r="AP401" s="726">
        <f t="shared" si="540"/>
        <v>0</v>
      </c>
      <c r="AQ401" s="726">
        <f t="shared" si="540"/>
        <v>0</v>
      </c>
      <c r="AR401" s="726">
        <f t="shared" si="540"/>
        <v>0</v>
      </c>
      <c r="AS401" s="726">
        <f t="shared" si="540"/>
        <v>0</v>
      </c>
      <c r="AT401" s="726">
        <f t="shared" si="540"/>
        <v>0</v>
      </c>
      <c r="AU401" s="726">
        <f t="shared" si="540"/>
        <v>0</v>
      </c>
      <c r="AV401" s="726">
        <f t="shared" si="540"/>
        <v>0</v>
      </c>
      <c r="AW401" s="726">
        <f t="shared" si="540"/>
        <v>245</v>
      </c>
      <c r="AX401" s="726">
        <f t="shared" si="540"/>
        <v>199</v>
      </c>
      <c r="AY401" s="726">
        <f t="shared" si="540"/>
        <v>444</v>
      </c>
      <c r="BA401" s="729" t="s">
        <v>471</v>
      </c>
      <c r="BB401" s="727">
        <f t="shared" si="515"/>
        <v>120</v>
      </c>
      <c r="BC401" s="727">
        <f t="shared" si="516"/>
        <v>102</v>
      </c>
      <c r="BD401" s="727">
        <f t="shared" si="517"/>
        <v>222</v>
      </c>
      <c r="BE401" s="727">
        <f t="shared" si="518"/>
        <v>211</v>
      </c>
      <c r="BF401" s="727">
        <f t="shared" si="519"/>
        <v>207</v>
      </c>
      <c r="BG401" s="727">
        <f t="shared" si="520"/>
        <v>418</v>
      </c>
      <c r="BH401" s="727">
        <f t="shared" si="521"/>
        <v>14</v>
      </c>
      <c r="BI401" s="727">
        <f t="shared" si="522"/>
        <v>6</v>
      </c>
      <c r="BJ401" s="727">
        <f t="shared" si="523"/>
        <v>20</v>
      </c>
      <c r="BK401" s="727">
        <f t="shared" si="524"/>
        <v>8</v>
      </c>
      <c r="BL401" s="727">
        <f t="shared" si="525"/>
        <v>4</v>
      </c>
      <c r="BM401" s="727">
        <f t="shared" si="526"/>
        <v>12</v>
      </c>
      <c r="BN401" s="727">
        <f t="shared" si="527"/>
        <v>0</v>
      </c>
      <c r="BO401" s="727">
        <f t="shared" si="528"/>
        <v>0</v>
      </c>
      <c r="BP401" s="727">
        <f t="shared" si="529"/>
        <v>0</v>
      </c>
      <c r="BQ401" s="727">
        <f t="shared" si="530"/>
        <v>0</v>
      </c>
      <c r="BR401" s="727">
        <f t="shared" si="531"/>
        <v>0</v>
      </c>
      <c r="BS401" s="727">
        <f t="shared" si="532"/>
        <v>0</v>
      </c>
      <c r="BT401" s="727">
        <f t="shared" si="533"/>
        <v>0</v>
      </c>
      <c r="BU401" s="727">
        <f t="shared" si="534"/>
        <v>0</v>
      </c>
      <c r="BV401" s="727">
        <f t="shared" si="535"/>
        <v>0</v>
      </c>
      <c r="BW401" s="727">
        <f t="shared" si="536"/>
        <v>353</v>
      </c>
      <c r="BX401" s="727">
        <f t="shared" si="537"/>
        <v>319</v>
      </c>
      <c r="BY401" s="727">
        <f t="shared" si="538"/>
        <v>672</v>
      </c>
    </row>
    <row r="402" spans="1:77" s="734" customFormat="1" ht="35.25" customHeight="1">
      <c r="A402" s="730" t="s">
        <v>372</v>
      </c>
      <c r="B402" s="726">
        <f t="shared" ref="B402:Y402" si="541">B9+B26+B43+B60+B77+B94+B111+B128+B145+B162+B179+B196+B229+B246+B263+B280+B297+B314+B331+B348+B365+B382+B212</f>
        <v>97</v>
      </c>
      <c r="C402" s="726">
        <f t="shared" si="541"/>
        <v>81</v>
      </c>
      <c r="D402" s="726">
        <f t="shared" si="541"/>
        <v>178</v>
      </c>
      <c r="E402" s="726">
        <f t="shared" si="541"/>
        <v>206</v>
      </c>
      <c r="F402" s="726">
        <f t="shared" si="541"/>
        <v>193</v>
      </c>
      <c r="G402" s="726">
        <f t="shared" si="541"/>
        <v>399</v>
      </c>
      <c r="H402" s="726">
        <f t="shared" si="541"/>
        <v>13</v>
      </c>
      <c r="I402" s="726">
        <f t="shared" si="541"/>
        <v>13</v>
      </c>
      <c r="J402" s="726">
        <f t="shared" si="541"/>
        <v>26</v>
      </c>
      <c r="K402" s="726">
        <f t="shared" si="541"/>
        <v>9</v>
      </c>
      <c r="L402" s="726">
        <f t="shared" si="541"/>
        <v>2</v>
      </c>
      <c r="M402" s="726">
        <f t="shared" si="541"/>
        <v>11</v>
      </c>
      <c r="N402" s="726">
        <f t="shared" si="541"/>
        <v>0</v>
      </c>
      <c r="O402" s="726">
        <f t="shared" si="541"/>
        <v>0</v>
      </c>
      <c r="P402" s="726">
        <f t="shared" si="541"/>
        <v>0</v>
      </c>
      <c r="Q402" s="726">
        <f t="shared" si="541"/>
        <v>0</v>
      </c>
      <c r="R402" s="726">
        <f t="shared" si="541"/>
        <v>0</v>
      </c>
      <c r="S402" s="726">
        <f t="shared" si="541"/>
        <v>0</v>
      </c>
      <c r="T402" s="726">
        <f t="shared" si="541"/>
        <v>0</v>
      </c>
      <c r="U402" s="726">
        <f t="shared" si="541"/>
        <v>0</v>
      </c>
      <c r="V402" s="726">
        <f t="shared" si="541"/>
        <v>0</v>
      </c>
      <c r="W402" s="726">
        <f t="shared" si="541"/>
        <v>325</v>
      </c>
      <c r="X402" s="726">
        <f t="shared" si="541"/>
        <v>289</v>
      </c>
      <c r="Y402" s="726">
        <f t="shared" si="541"/>
        <v>614</v>
      </c>
      <c r="AA402" s="731" t="s">
        <v>372</v>
      </c>
      <c r="AB402" s="726">
        <f t="shared" ref="AB402:AY402" si="542">AB9+AB26+AB43+AB60+AB77+AB94+AB111+AB128+AB145+AB162+AB179+AB196+AB229+AB246+AB263+AB280+AB297+AB314+AB331+AB348+AB365+AB382+AB212</f>
        <v>177</v>
      </c>
      <c r="AC402" s="726">
        <f t="shared" si="542"/>
        <v>140</v>
      </c>
      <c r="AD402" s="726">
        <f t="shared" si="542"/>
        <v>317</v>
      </c>
      <c r="AE402" s="726">
        <f t="shared" si="542"/>
        <v>208</v>
      </c>
      <c r="AF402" s="726">
        <f t="shared" si="542"/>
        <v>173</v>
      </c>
      <c r="AG402" s="726">
        <f t="shared" si="542"/>
        <v>381</v>
      </c>
      <c r="AH402" s="726">
        <f t="shared" si="542"/>
        <v>21</v>
      </c>
      <c r="AI402" s="726">
        <f t="shared" si="542"/>
        <v>5</v>
      </c>
      <c r="AJ402" s="726">
        <f t="shared" si="542"/>
        <v>26</v>
      </c>
      <c r="AK402" s="726">
        <f t="shared" si="542"/>
        <v>2</v>
      </c>
      <c r="AL402" s="726">
        <f t="shared" si="542"/>
        <v>2</v>
      </c>
      <c r="AM402" s="726">
        <f t="shared" si="542"/>
        <v>4</v>
      </c>
      <c r="AN402" s="726">
        <f t="shared" si="542"/>
        <v>0</v>
      </c>
      <c r="AO402" s="726">
        <f t="shared" si="542"/>
        <v>0</v>
      </c>
      <c r="AP402" s="726">
        <f t="shared" si="542"/>
        <v>0</v>
      </c>
      <c r="AQ402" s="726">
        <f t="shared" si="542"/>
        <v>0</v>
      </c>
      <c r="AR402" s="726">
        <f t="shared" si="542"/>
        <v>1</v>
      </c>
      <c r="AS402" s="726">
        <f t="shared" si="542"/>
        <v>1</v>
      </c>
      <c r="AT402" s="726">
        <f t="shared" si="542"/>
        <v>0</v>
      </c>
      <c r="AU402" s="726">
        <f t="shared" si="542"/>
        <v>0</v>
      </c>
      <c r="AV402" s="726">
        <f t="shared" si="542"/>
        <v>0</v>
      </c>
      <c r="AW402" s="726">
        <f t="shared" si="542"/>
        <v>408</v>
      </c>
      <c r="AX402" s="726">
        <f t="shared" si="542"/>
        <v>321</v>
      </c>
      <c r="AY402" s="726">
        <f t="shared" si="542"/>
        <v>729</v>
      </c>
      <c r="BA402" s="731" t="s">
        <v>362</v>
      </c>
      <c r="BB402" s="727">
        <f t="shared" si="515"/>
        <v>274</v>
      </c>
      <c r="BC402" s="727">
        <f t="shared" si="516"/>
        <v>221</v>
      </c>
      <c r="BD402" s="727">
        <f t="shared" si="517"/>
        <v>495</v>
      </c>
      <c r="BE402" s="727">
        <f t="shared" si="518"/>
        <v>414</v>
      </c>
      <c r="BF402" s="727">
        <f t="shared" si="519"/>
        <v>366</v>
      </c>
      <c r="BG402" s="727">
        <f t="shared" si="520"/>
        <v>780</v>
      </c>
      <c r="BH402" s="727">
        <f t="shared" si="521"/>
        <v>34</v>
      </c>
      <c r="BI402" s="727">
        <f t="shared" si="522"/>
        <v>18</v>
      </c>
      <c r="BJ402" s="727">
        <f t="shared" si="523"/>
        <v>52</v>
      </c>
      <c r="BK402" s="727">
        <f t="shared" si="524"/>
        <v>11</v>
      </c>
      <c r="BL402" s="727">
        <f t="shared" si="525"/>
        <v>4</v>
      </c>
      <c r="BM402" s="727">
        <f t="shared" si="526"/>
        <v>15</v>
      </c>
      <c r="BN402" s="727">
        <f t="shared" si="527"/>
        <v>0</v>
      </c>
      <c r="BO402" s="727">
        <f t="shared" si="528"/>
        <v>0</v>
      </c>
      <c r="BP402" s="727">
        <f t="shared" si="529"/>
        <v>0</v>
      </c>
      <c r="BQ402" s="727">
        <f t="shared" si="530"/>
        <v>0</v>
      </c>
      <c r="BR402" s="727">
        <f t="shared" si="531"/>
        <v>1</v>
      </c>
      <c r="BS402" s="727">
        <f t="shared" si="532"/>
        <v>1</v>
      </c>
      <c r="BT402" s="727">
        <f t="shared" si="533"/>
        <v>0</v>
      </c>
      <c r="BU402" s="727">
        <f t="shared" si="534"/>
        <v>0</v>
      </c>
      <c r="BV402" s="727">
        <f t="shared" si="535"/>
        <v>0</v>
      </c>
      <c r="BW402" s="727">
        <f t="shared" si="536"/>
        <v>733</v>
      </c>
      <c r="BX402" s="727">
        <f t="shared" si="537"/>
        <v>610</v>
      </c>
      <c r="BY402" s="727">
        <f t="shared" si="538"/>
        <v>1343</v>
      </c>
    </row>
    <row r="403" spans="1:77" s="734" customFormat="1" ht="35.25" customHeight="1">
      <c r="A403" s="730" t="s">
        <v>371</v>
      </c>
      <c r="B403" s="726">
        <f t="shared" ref="B403:Y403" si="543">B10+B27+B44+B61+B78+B95+B112+B129+B146+B163+B180+B197+B230+B247+B264+B281+B298+B315+B332+B349+B366+B383+B213</f>
        <v>254</v>
      </c>
      <c r="C403" s="726">
        <f t="shared" si="543"/>
        <v>137</v>
      </c>
      <c r="D403" s="726">
        <f t="shared" si="543"/>
        <v>391</v>
      </c>
      <c r="E403" s="726">
        <f t="shared" si="543"/>
        <v>362</v>
      </c>
      <c r="F403" s="726">
        <f t="shared" si="543"/>
        <v>245</v>
      </c>
      <c r="G403" s="726">
        <f t="shared" si="543"/>
        <v>607</v>
      </c>
      <c r="H403" s="726">
        <f t="shared" si="543"/>
        <v>22</v>
      </c>
      <c r="I403" s="726">
        <f t="shared" si="543"/>
        <v>13</v>
      </c>
      <c r="J403" s="726">
        <f t="shared" si="543"/>
        <v>35</v>
      </c>
      <c r="K403" s="726">
        <f t="shared" si="543"/>
        <v>19</v>
      </c>
      <c r="L403" s="726">
        <f t="shared" si="543"/>
        <v>8</v>
      </c>
      <c r="M403" s="726">
        <f t="shared" si="543"/>
        <v>27</v>
      </c>
      <c r="N403" s="726">
        <f t="shared" si="543"/>
        <v>0</v>
      </c>
      <c r="O403" s="726">
        <f t="shared" si="543"/>
        <v>0</v>
      </c>
      <c r="P403" s="726">
        <f t="shared" si="543"/>
        <v>0</v>
      </c>
      <c r="Q403" s="726">
        <f t="shared" si="543"/>
        <v>0</v>
      </c>
      <c r="R403" s="726">
        <f t="shared" si="543"/>
        <v>0</v>
      </c>
      <c r="S403" s="726">
        <f t="shared" si="543"/>
        <v>0</v>
      </c>
      <c r="T403" s="726">
        <f t="shared" si="543"/>
        <v>0</v>
      </c>
      <c r="U403" s="726">
        <f t="shared" si="543"/>
        <v>0</v>
      </c>
      <c r="V403" s="726">
        <f t="shared" si="543"/>
        <v>0</v>
      </c>
      <c r="W403" s="726">
        <f t="shared" si="543"/>
        <v>657</v>
      </c>
      <c r="X403" s="726">
        <f t="shared" si="543"/>
        <v>403</v>
      </c>
      <c r="Y403" s="726">
        <f t="shared" si="543"/>
        <v>1060</v>
      </c>
      <c r="AA403" s="731" t="s">
        <v>371</v>
      </c>
      <c r="AB403" s="726">
        <f t="shared" ref="AB403:AY403" si="544">AB10+AB27+AB44+AB61+AB78+AB95+AB112+AB129+AB146+AB163+AB180+AB197+AB230+AB247+AB264+AB281+AB298+AB315+AB332+AB349+AB366+AB383+AB213</f>
        <v>388</v>
      </c>
      <c r="AC403" s="726">
        <f t="shared" si="544"/>
        <v>205</v>
      </c>
      <c r="AD403" s="726">
        <f t="shared" si="544"/>
        <v>593</v>
      </c>
      <c r="AE403" s="726">
        <f t="shared" si="544"/>
        <v>230</v>
      </c>
      <c r="AF403" s="726">
        <f t="shared" si="544"/>
        <v>229</v>
      </c>
      <c r="AG403" s="726">
        <f t="shared" si="544"/>
        <v>459</v>
      </c>
      <c r="AH403" s="726">
        <f t="shared" si="544"/>
        <v>37</v>
      </c>
      <c r="AI403" s="726">
        <f t="shared" si="544"/>
        <v>11</v>
      </c>
      <c r="AJ403" s="726">
        <f t="shared" si="544"/>
        <v>48</v>
      </c>
      <c r="AK403" s="726">
        <f t="shared" si="544"/>
        <v>22</v>
      </c>
      <c r="AL403" s="726">
        <f t="shared" si="544"/>
        <v>18</v>
      </c>
      <c r="AM403" s="726">
        <f t="shared" si="544"/>
        <v>40</v>
      </c>
      <c r="AN403" s="726">
        <f t="shared" si="544"/>
        <v>1</v>
      </c>
      <c r="AO403" s="726">
        <f t="shared" si="544"/>
        <v>0</v>
      </c>
      <c r="AP403" s="726">
        <f t="shared" si="544"/>
        <v>1</v>
      </c>
      <c r="AQ403" s="726">
        <f t="shared" si="544"/>
        <v>0</v>
      </c>
      <c r="AR403" s="726">
        <f t="shared" si="544"/>
        <v>0</v>
      </c>
      <c r="AS403" s="726">
        <f t="shared" si="544"/>
        <v>0</v>
      </c>
      <c r="AT403" s="726">
        <f t="shared" si="544"/>
        <v>0</v>
      </c>
      <c r="AU403" s="726">
        <f t="shared" si="544"/>
        <v>0</v>
      </c>
      <c r="AV403" s="726">
        <f t="shared" si="544"/>
        <v>0</v>
      </c>
      <c r="AW403" s="726">
        <f t="shared" si="544"/>
        <v>678</v>
      </c>
      <c r="AX403" s="726">
        <f t="shared" si="544"/>
        <v>463</v>
      </c>
      <c r="AY403" s="726">
        <f t="shared" si="544"/>
        <v>1141</v>
      </c>
      <c r="BA403" s="731" t="s">
        <v>363</v>
      </c>
      <c r="BB403" s="727">
        <f t="shared" si="515"/>
        <v>642</v>
      </c>
      <c r="BC403" s="727">
        <f t="shared" si="516"/>
        <v>342</v>
      </c>
      <c r="BD403" s="727">
        <f t="shared" si="517"/>
        <v>984</v>
      </c>
      <c r="BE403" s="727">
        <f t="shared" si="518"/>
        <v>592</v>
      </c>
      <c r="BF403" s="727">
        <f t="shared" si="519"/>
        <v>474</v>
      </c>
      <c r="BG403" s="727">
        <f t="shared" si="520"/>
        <v>1066</v>
      </c>
      <c r="BH403" s="727">
        <f t="shared" si="521"/>
        <v>59</v>
      </c>
      <c r="BI403" s="727">
        <f t="shared" si="522"/>
        <v>24</v>
      </c>
      <c r="BJ403" s="727">
        <f t="shared" si="523"/>
        <v>83</v>
      </c>
      <c r="BK403" s="727">
        <f t="shared" si="524"/>
        <v>41</v>
      </c>
      <c r="BL403" s="727">
        <f t="shared" si="525"/>
        <v>26</v>
      </c>
      <c r="BM403" s="727">
        <f t="shared" si="526"/>
        <v>67</v>
      </c>
      <c r="BN403" s="727">
        <f t="shared" si="527"/>
        <v>1</v>
      </c>
      <c r="BO403" s="727">
        <f t="shared" si="528"/>
        <v>0</v>
      </c>
      <c r="BP403" s="727">
        <f t="shared" si="529"/>
        <v>1</v>
      </c>
      <c r="BQ403" s="727">
        <f t="shared" si="530"/>
        <v>0</v>
      </c>
      <c r="BR403" s="727">
        <f t="shared" si="531"/>
        <v>0</v>
      </c>
      <c r="BS403" s="727">
        <f t="shared" si="532"/>
        <v>0</v>
      </c>
      <c r="BT403" s="727">
        <f t="shared" si="533"/>
        <v>0</v>
      </c>
      <c r="BU403" s="727">
        <f t="shared" si="534"/>
        <v>0</v>
      </c>
      <c r="BV403" s="727">
        <f t="shared" si="535"/>
        <v>0</v>
      </c>
      <c r="BW403" s="727">
        <f t="shared" si="536"/>
        <v>1335</v>
      </c>
      <c r="BX403" s="727">
        <f t="shared" si="537"/>
        <v>866</v>
      </c>
      <c r="BY403" s="727">
        <f t="shared" si="538"/>
        <v>2201</v>
      </c>
    </row>
    <row r="404" spans="1:77" s="734" customFormat="1" ht="35.25" customHeight="1">
      <c r="A404" s="730" t="s">
        <v>373</v>
      </c>
      <c r="B404" s="726">
        <f t="shared" ref="B404:Y404" si="545">B11+B28+B45+B62+B79+B96+B113+B130+B147+B164+B181+B198+B231+B248+B265+B282+B299+B316+B333+B350+B367+B384+B214</f>
        <v>957</v>
      </c>
      <c r="C404" s="726">
        <f t="shared" si="545"/>
        <v>415</v>
      </c>
      <c r="D404" s="726">
        <f t="shared" si="545"/>
        <v>1372</v>
      </c>
      <c r="E404" s="726">
        <f t="shared" si="545"/>
        <v>2897</v>
      </c>
      <c r="F404" s="726">
        <f t="shared" si="545"/>
        <v>953</v>
      </c>
      <c r="G404" s="726">
        <f t="shared" si="545"/>
        <v>3850</v>
      </c>
      <c r="H404" s="726">
        <f t="shared" si="545"/>
        <v>47</v>
      </c>
      <c r="I404" s="726">
        <f t="shared" si="545"/>
        <v>28</v>
      </c>
      <c r="J404" s="726">
        <f t="shared" si="545"/>
        <v>75</v>
      </c>
      <c r="K404" s="726">
        <f t="shared" si="545"/>
        <v>98</v>
      </c>
      <c r="L404" s="726">
        <f t="shared" si="545"/>
        <v>43</v>
      </c>
      <c r="M404" s="726">
        <f t="shared" si="545"/>
        <v>141</v>
      </c>
      <c r="N404" s="726">
        <f t="shared" si="545"/>
        <v>0</v>
      </c>
      <c r="O404" s="726">
        <f t="shared" si="545"/>
        <v>0</v>
      </c>
      <c r="P404" s="726">
        <f t="shared" si="545"/>
        <v>0</v>
      </c>
      <c r="Q404" s="726">
        <f t="shared" si="545"/>
        <v>0</v>
      </c>
      <c r="R404" s="726">
        <f t="shared" si="545"/>
        <v>0</v>
      </c>
      <c r="S404" s="726">
        <f t="shared" si="545"/>
        <v>0</v>
      </c>
      <c r="T404" s="726">
        <f t="shared" si="545"/>
        <v>0</v>
      </c>
      <c r="U404" s="726">
        <f t="shared" si="545"/>
        <v>0</v>
      </c>
      <c r="V404" s="726">
        <f t="shared" si="545"/>
        <v>0</v>
      </c>
      <c r="W404" s="726">
        <f t="shared" si="545"/>
        <v>3999</v>
      </c>
      <c r="X404" s="726">
        <f t="shared" si="545"/>
        <v>1439</v>
      </c>
      <c r="Y404" s="726">
        <f t="shared" si="545"/>
        <v>5438</v>
      </c>
      <c r="AA404" s="731" t="s">
        <v>373</v>
      </c>
      <c r="AB404" s="726">
        <f t="shared" ref="AB404:AY404" si="546">AB11+AB28+AB45+AB62+AB79+AB96+AB113+AB130+AB147+AB164+AB181+AB198+AB231+AB248+AB265+AB282+AB299+AB316+AB333+AB350+AB367+AB384+AB214</f>
        <v>1845</v>
      </c>
      <c r="AC404" s="726">
        <f t="shared" si="546"/>
        <v>760</v>
      </c>
      <c r="AD404" s="726">
        <f t="shared" si="546"/>
        <v>2605</v>
      </c>
      <c r="AE404" s="726">
        <f t="shared" si="546"/>
        <v>2046</v>
      </c>
      <c r="AF404" s="726">
        <f t="shared" si="546"/>
        <v>884</v>
      </c>
      <c r="AG404" s="726">
        <f t="shared" si="546"/>
        <v>2930</v>
      </c>
      <c r="AH404" s="726">
        <f t="shared" si="546"/>
        <v>51</v>
      </c>
      <c r="AI404" s="726">
        <f t="shared" si="546"/>
        <v>10</v>
      </c>
      <c r="AJ404" s="726">
        <f t="shared" si="546"/>
        <v>61</v>
      </c>
      <c r="AK404" s="726">
        <f t="shared" si="546"/>
        <v>89</v>
      </c>
      <c r="AL404" s="726">
        <f t="shared" si="546"/>
        <v>54</v>
      </c>
      <c r="AM404" s="726">
        <f t="shared" si="546"/>
        <v>143</v>
      </c>
      <c r="AN404" s="726">
        <f t="shared" si="546"/>
        <v>4</v>
      </c>
      <c r="AO404" s="726">
        <f t="shared" si="546"/>
        <v>1</v>
      </c>
      <c r="AP404" s="726">
        <f t="shared" si="546"/>
        <v>5</v>
      </c>
      <c r="AQ404" s="726">
        <f t="shared" si="546"/>
        <v>3</v>
      </c>
      <c r="AR404" s="726">
        <f t="shared" si="546"/>
        <v>1</v>
      </c>
      <c r="AS404" s="726">
        <f t="shared" si="546"/>
        <v>4</v>
      </c>
      <c r="AT404" s="726">
        <f t="shared" si="546"/>
        <v>0</v>
      </c>
      <c r="AU404" s="726">
        <f t="shared" si="546"/>
        <v>0</v>
      </c>
      <c r="AV404" s="726">
        <f t="shared" si="546"/>
        <v>0</v>
      </c>
      <c r="AW404" s="726">
        <f t="shared" si="546"/>
        <v>4038</v>
      </c>
      <c r="AX404" s="726">
        <f t="shared" si="546"/>
        <v>1710</v>
      </c>
      <c r="AY404" s="726">
        <f t="shared" si="546"/>
        <v>5748</v>
      </c>
      <c r="BA404" s="731" t="s">
        <v>364</v>
      </c>
      <c r="BB404" s="727">
        <f t="shared" si="515"/>
        <v>2802</v>
      </c>
      <c r="BC404" s="727">
        <f t="shared" si="516"/>
        <v>1175</v>
      </c>
      <c r="BD404" s="727">
        <f t="shared" si="517"/>
        <v>3977</v>
      </c>
      <c r="BE404" s="727">
        <f t="shared" si="518"/>
        <v>4943</v>
      </c>
      <c r="BF404" s="727">
        <f t="shared" si="519"/>
        <v>1837</v>
      </c>
      <c r="BG404" s="727">
        <f t="shared" si="520"/>
        <v>6780</v>
      </c>
      <c r="BH404" s="727">
        <f t="shared" si="521"/>
        <v>98</v>
      </c>
      <c r="BI404" s="727">
        <f t="shared" si="522"/>
        <v>38</v>
      </c>
      <c r="BJ404" s="727">
        <f t="shared" si="523"/>
        <v>136</v>
      </c>
      <c r="BK404" s="727">
        <f t="shared" si="524"/>
        <v>187</v>
      </c>
      <c r="BL404" s="727">
        <f t="shared" si="525"/>
        <v>97</v>
      </c>
      <c r="BM404" s="727">
        <f t="shared" si="526"/>
        <v>284</v>
      </c>
      <c r="BN404" s="727">
        <f t="shared" si="527"/>
        <v>4</v>
      </c>
      <c r="BO404" s="727">
        <f t="shared" si="528"/>
        <v>1</v>
      </c>
      <c r="BP404" s="727">
        <f t="shared" si="529"/>
        <v>5</v>
      </c>
      <c r="BQ404" s="727">
        <f t="shared" si="530"/>
        <v>3</v>
      </c>
      <c r="BR404" s="727">
        <f t="shared" si="531"/>
        <v>1</v>
      </c>
      <c r="BS404" s="727">
        <f t="shared" si="532"/>
        <v>4</v>
      </c>
      <c r="BT404" s="727">
        <f t="shared" si="533"/>
        <v>0</v>
      </c>
      <c r="BU404" s="727">
        <f t="shared" si="534"/>
        <v>0</v>
      </c>
      <c r="BV404" s="727">
        <f t="shared" si="535"/>
        <v>0</v>
      </c>
      <c r="BW404" s="727">
        <f t="shared" si="536"/>
        <v>8037</v>
      </c>
      <c r="BX404" s="727">
        <f t="shared" si="537"/>
        <v>3149</v>
      </c>
      <c r="BY404" s="727">
        <f t="shared" si="538"/>
        <v>11186</v>
      </c>
    </row>
    <row r="405" spans="1:77" s="734" customFormat="1" ht="35.25" customHeight="1">
      <c r="A405" s="730" t="s">
        <v>374</v>
      </c>
      <c r="B405" s="726">
        <f t="shared" ref="B405:Y405" si="547">B12+B29+B46+B63+B80+B97+B114+B131+B148+B165+B182+B199+B232+B249+B266+B283+B300+B317+B334+B351+B368+B385+B215</f>
        <v>1392</v>
      </c>
      <c r="C405" s="726">
        <f t="shared" si="547"/>
        <v>756</v>
      </c>
      <c r="D405" s="726">
        <f t="shared" si="547"/>
        <v>2148</v>
      </c>
      <c r="E405" s="726">
        <f t="shared" si="547"/>
        <v>4005</v>
      </c>
      <c r="F405" s="726">
        <f t="shared" si="547"/>
        <v>1668</v>
      </c>
      <c r="G405" s="726">
        <f t="shared" si="547"/>
        <v>5673</v>
      </c>
      <c r="H405" s="726">
        <f t="shared" si="547"/>
        <v>106</v>
      </c>
      <c r="I405" s="726">
        <f t="shared" si="547"/>
        <v>55</v>
      </c>
      <c r="J405" s="726">
        <f t="shared" si="547"/>
        <v>161</v>
      </c>
      <c r="K405" s="726">
        <f t="shared" si="547"/>
        <v>103</v>
      </c>
      <c r="L405" s="726">
        <f t="shared" si="547"/>
        <v>75</v>
      </c>
      <c r="M405" s="726">
        <f t="shared" si="547"/>
        <v>178</v>
      </c>
      <c r="N405" s="726">
        <f t="shared" si="547"/>
        <v>1</v>
      </c>
      <c r="O405" s="726">
        <f t="shared" si="547"/>
        <v>0</v>
      </c>
      <c r="P405" s="726">
        <f t="shared" si="547"/>
        <v>1</v>
      </c>
      <c r="Q405" s="726">
        <f t="shared" si="547"/>
        <v>1</v>
      </c>
      <c r="R405" s="726">
        <f t="shared" si="547"/>
        <v>0</v>
      </c>
      <c r="S405" s="726">
        <f t="shared" si="547"/>
        <v>1</v>
      </c>
      <c r="T405" s="726">
        <f t="shared" si="547"/>
        <v>0</v>
      </c>
      <c r="U405" s="726">
        <f t="shared" si="547"/>
        <v>0</v>
      </c>
      <c r="V405" s="726">
        <f t="shared" si="547"/>
        <v>0</v>
      </c>
      <c r="W405" s="726">
        <f t="shared" si="547"/>
        <v>5608</v>
      </c>
      <c r="X405" s="726">
        <f t="shared" si="547"/>
        <v>2554</v>
      </c>
      <c r="Y405" s="726">
        <f t="shared" si="547"/>
        <v>8162</v>
      </c>
      <c r="AA405" s="731" t="s">
        <v>374</v>
      </c>
      <c r="AB405" s="726">
        <f t="shared" ref="AB405:AY405" si="548">AB12+AB29+AB46+AB63+AB80+AB97+AB114+AB131+AB148+AB165+AB182+AB199+AB232+AB249+AB266+AB283+AB300+AB317+AB334+AB351+AB368+AB385+AB215</f>
        <v>2782</v>
      </c>
      <c r="AC405" s="726">
        <f t="shared" si="548"/>
        <v>1487</v>
      </c>
      <c r="AD405" s="726">
        <f t="shared" si="548"/>
        <v>4269</v>
      </c>
      <c r="AE405" s="726">
        <f t="shared" si="548"/>
        <v>2764</v>
      </c>
      <c r="AF405" s="726">
        <f t="shared" si="548"/>
        <v>1413</v>
      </c>
      <c r="AG405" s="726">
        <f t="shared" si="548"/>
        <v>4177</v>
      </c>
      <c r="AH405" s="726">
        <f t="shared" si="548"/>
        <v>102</v>
      </c>
      <c r="AI405" s="726">
        <f t="shared" si="548"/>
        <v>34</v>
      </c>
      <c r="AJ405" s="726">
        <f t="shared" si="548"/>
        <v>136</v>
      </c>
      <c r="AK405" s="726">
        <f t="shared" si="548"/>
        <v>113</v>
      </c>
      <c r="AL405" s="726">
        <f t="shared" si="548"/>
        <v>68</v>
      </c>
      <c r="AM405" s="726">
        <f t="shared" si="548"/>
        <v>181</v>
      </c>
      <c r="AN405" s="726">
        <f t="shared" si="548"/>
        <v>4</v>
      </c>
      <c r="AO405" s="726">
        <f t="shared" si="548"/>
        <v>1</v>
      </c>
      <c r="AP405" s="726">
        <f t="shared" si="548"/>
        <v>5</v>
      </c>
      <c r="AQ405" s="726">
        <f t="shared" si="548"/>
        <v>3</v>
      </c>
      <c r="AR405" s="726">
        <f t="shared" si="548"/>
        <v>2</v>
      </c>
      <c r="AS405" s="726">
        <f t="shared" si="548"/>
        <v>5</v>
      </c>
      <c r="AT405" s="726">
        <f t="shared" si="548"/>
        <v>0</v>
      </c>
      <c r="AU405" s="726">
        <f t="shared" si="548"/>
        <v>0</v>
      </c>
      <c r="AV405" s="726">
        <f t="shared" si="548"/>
        <v>0</v>
      </c>
      <c r="AW405" s="726">
        <f t="shared" si="548"/>
        <v>5768</v>
      </c>
      <c r="AX405" s="726">
        <f t="shared" si="548"/>
        <v>3005</v>
      </c>
      <c r="AY405" s="726">
        <f t="shared" si="548"/>
        <v>8773</v>
      </c>
      <c r="BA405" s="731" t="s">
        <v>365</v>
      </c>
      <c r="BB405" s="727">
        <f t="shared" si="515"/>
        <v>4174</v>
      </c>
      <c r="BC405" s="727">
        <f t="shared" si="516"/>
        <v>2243</v>
      </c>
      <c r="BD405" s="727">
        <f t="shared" si="517"/>
        <v>6417</v>
      </c>
      <c r="BE405" s="727">
        <f t="shared" si="518"/>
        <v>6769</v>
      </c>
      <c r="BF405" s="727">
        <f t="shared" si="519"/>
        <v>3081</v>
      </c>
      <c r="BG405" s="727">
        <f t="shared" si="520"/>
        <v>9850</v>
      </c>
      <c r="BH405" s="727">
        <f t="shared" si="521"/>
        <v>208</v>
      </c>
      <c r="BI405" s="727">
        <f t="shared" si="522"/>
        <v>89</v>
      </c>
      <c r="BJ405" s="727">
        <f t="shared" si="523"/>
        <v>297</v>
      </c>
      <c r="BK405" s="727">
        <f t="shared" si="524"/>
        <v>216</v>
      </c>
      <c r="BL405" s="727">
        <f t="shared" si="525"/>
        <v>143</v>
      </c>
      <c r="BM405" s="727">
        <f t="shared" si="526"/>
        <v>359</v>
      </c>
      <c r="BN405" s="727">
        <f t="shared" si="527"/>
        <v>5</v>
      </c>
      <c r="BO405" s="727">
        <f t="shared" si="528"/>
        <v>1</v>
      </c>
      <c r="BP405" s="727">
        <f t="shared" si="529"/>
        <v>6</v>
      </c>
      <c r="BQ405" s="727">
        <f t="shared" si="530"/>
        <v>4</v>
      </c>
      <c r="BR405" s="727">
        <f t="shared" si="531"/>
        <v>2</v>
      </c>
      <c r="BS405" s="727">
        <f t="shared" si="532"/>
        <v>6</v>
      </c>
      <c r="BT405" s="727">
        <f t="shared" si="533"/>
        <v>0</v>
      </c>
      <c r="BU405" s="727">
        <f t="shared" si="534"/>
        <v>0</v>
      </c>
      <c r="BV405" s="727">
        <f t="shared" si="535"/>
        <v>0</v>
      </c>
      <c r="BW405" s="727">
        <f t="shared" si="536"/>
        <v>11376</v>
      </c>
      <c r="BX405" s="727">
        <f t="shared" si="537"/>
        <v>5559</v>
      </c>
      <c r="BY405" s="727">
        <f t="shared" si="538"/>
        <v>16935</v>
      </c>
    </row>
    <row r="406" spans="1:77" s="734" customFormat="1" ht="35.25" customHeight="1">
      <c r="A406" s="730" t="s">
        <v>375</v>
      </c>
      <c r="B406" s="726">
        <f t="shared" ref="B406:Y406" si="549">B13+B30+B47+B64+B81+B98+B115+B132+B149+B166+B183+B200+B233+B250+B267+B284+B301+B318+B335+B352+B369+B386+B216</f>
        <v>2439</v>
      </c>
      <c r="C406" s="726">
        <f t="shared" si="549"/>
        <v>1394</v>
      </c>
      <c r="D406" s="726">
        <f t="shared" si="549"/>
        <v>3833</v>
      </c>
      <c r="E406" s="726">
        <f t="shared" si="549"/>
        <v>5835</v>
      </c>
      <c r="F406" s="726">
        <f t="shared" si="549"/>
        <v>3137</v>
      </c>
      <c r="G406" s="726">
        <f t="shared" si="549"/>
        <v>8972</v>
      </c>
      <c r="H406" s="726">
        <f t="shared" si="549"/>
        <v>182</v>
      </c>
      <c r="I406" s="726">
        <f t="shared" si="549"/>
        <v>128</v>
      </c>
      <c r="J406" s="726">
        <f t="shared" si="549"/>
        <v>310</v>
      </c>
      <c r="K406" s="726">
        <f t="shared" si="549"/>
        <v>137</v>
      </c>
      <c r="L406" s="726">
        <f t="shared" si="549"/>
        <v>109</v>
      </c>
      <c r="M406" s="726">
        <f t="shared" si="549"/>
        <v>246</v>
      </c>
      <c r="N406" s="726">
        <f t="shared" si="549"/>
        <v>2</v>
      </c>
      <c r="O406" s="726">
        <f t="shared" si="549"/>
        <v>0</v>
      </c>
      <c r="P406" s="726">
        <f t="shared" si="549"/>
        <v>2</v>
      </c>
      <c r="Q406" s="726">
        <f t="shared" si="549"/>
        <v>7</v>
      </c>
      <c r="R406" s="726">
        <f t="shared" si="549"/>
        <v>1</v>
      </c>
      <c r="S406" s="726">
        <f t="shared" si="549"/>
        <v>8</v>
      </c>
      <c r="T406" s="726">
        <f t="shared" si="549"/>
        <v>0</v>
      </c>
      <c r="U406" s="726">
        <f t="shared" si="549"/>
        <v>0</v>
      </c>
      <c r="V406" s="726">
        <f t="shared" si="549"/>
        <v>0</v>
      </c>
      <c r="W406" s="726">
        <f t="shared" si="549"/>
        <v>8602</v>
      </c>
      <c r="X406" s="726">
        <f t="shared" si="549"/>
        <v>4769</v>
      </c>
      <c r="Y406" s="726">
        <f t="shared" si="549"/>
        <v>13371</v>
      </c>
      <c r="AA406" s="731" t="s">
        <v>375</v>
      </c>
      <c r="AB406" s="726">
        <f t="shared" ref="AB406:AY406" si="550">AB13+AB30+AB47+AB64+AB81+AB98+AB115+AB132+AB149+AB166+AB183+AB200+AB233+AB250+AB267+AB284+AB301+AB318+AB335+AB352+AB369+AB386+AB216</f>
        <v>4404</v>
      </c>
      <c r="AC406" s="726">
        <f t="shared" si="550"/>
        <v>2711</v>
      </c>
      <c r="AD406" s="726">
        <f t="shared" si="550"/>
        <v>7115</v>
      </c>
      <c r="AE406" s="726">
        <f t="shared" si="550"/>
        <v>4304</v>
      </c>
      <c r="AF406" s="726">
        <f t="shared" si="550"/>
        <v>2491</v>
      </c>
      <c r="AG406" s="726">
        <f t="shared" si="550"/>
        <v>6795</v>
      </c>
      <c r="AH406" s="726">
        <f t="shared" si="550"/>
        <v>129</v>
      </c>
      <c r="AI406" s="726">
        <f t="shared" si="550"/>
        <v>85</v>
      </c>
      <c r="AJ406" s="726">
        <f t="shared" si="550"/>
        <v>214</v>
      </c>
      <c r="AK406" s="726">
        <f t="shared" si="550"/>
        <v>260</v>
      </c>
      <c r="AL406" s="726">
        <f t="shared" si="550"/>
        <v>151</v>
      </c>
      <c r="AM406" s="726">
        <f t="shared" si="550"/>
        <v>411</v>
      </c>
      <c r="AN406" s="726">
        <f t="shared" si="550"/>
        <v>4</v>
      </c>
      <c r="AO406" s="726">
        <f t="shared" si="550"/>
        <v>11</v>
      </c>
      <c r="AP406" s="726">
        <f t="shared" si="550"/>
        <v>15</v>
      </c>
      <c r="AQ406" s="726">
        <f t="shared" si="550"/>
        <v>22</v>
      </c>
      <c r="AR406" s="726">
        <f t="shared" si="550"/>
        <v>12</v>
      </c>
      <c r="AS406" s="726">
        <f t="shared" si="550"/>
        <v>34</v>
      </c>
      <c r="AT406" s="726">
        <f t="shared" si="550"/>
        <v>0</v>
      </c>
      <c r="AU406" s="726">
        <f t="shared" si="550"/>
        <v>0</v>
      </c>
      <c r="AV406" s="726">
        <f t="shared" si="550"/>
        <v>0</v>
      </c>
      <c r="AW406" s="726">
        <f t="shared" si="550"/>
        <v>9123</v>
      </c>
      <c r="AX406" s="726">
        <f t="shared" si="550"/>
        <v>5461</v>
      </c>
      <c r="AY406" s="726">
        <f t="shared" si="550"/>
        <v>14584</v>
      </c>
      <c r="BA406" s="731" t="s">
        <v>366</v>
      </c>
      <c r="BB406" s="727">
        <f t="shared" si="515"/>
        <v>6843</v>
      </c>
      <c r="BC406" s="727">
        <f t="shared" si="516"/>
        <v>4105</v>
      </c>
      <c r="BD406" s="727">
        <f t="shared" si="517"/>
        <v>10948</v>
      </c>
      <c r="BE406" s="727">
        <f t="shared" si="518"/>
        <v>10139</v>
      </c>
      <c r="BF406" s="727">
        <f t="shared" si="519"/>
        <v>5628</v>
      </c>
      <c r="BG406" s="727">
        <f t="shared" si="520"/>
        <v>15767</v>
      </c>
      <c r="BH406" s="727">
        <f t="shared" si="521"/>
        <v>311</v>
      </c>
      <c r="BI406" s="727">
        <f t="shared" si="522"/>
        <v>213</v>
      </c>
      <c r="BJ406" s="727">
        <f t="shared" si="523"/>
        <v>524</v>
      </c>
      <c r="BK406" s="727">
        <f t="shared" si="524"/>
        <v>397</v>
      </c>
      <c r="BL406" s="727">
        <f t="shared" si="525"/>
        <v>260</v>
      </c>
      <c r="BM406" s="727">
        <f t="shared" si="526"/>
        <v>657</v>
      </c>
      <c r="BN406" s="727">
        <f t="shared" si="527"/>
        <v>6</v>
      </c>
      <c r="BO406" s="727">
        <f t="shared" si="528"/>
        <v>11</v>
      </c>
      <c r="BP406" s="727">
        <f t="shared" si="529"/>
        <v>17</v>
      </c>
      <c r="BQ406" s="727">
        <f t="shared" si="530"/>
        <v>29</v>
      </c>
      <c r="BR406" s="727">
        <f t="shared" si="531"/>
        <v>13</v>
      </c>
      <c r="BS406" s="727">
        <f t="shared" si="532"/>
        <v>42</v>
      </c>
      <c r="BT406" s="727">
        <f t="shared" si="533"/>
        <v>0</v>
      </c>
      <c r="BU406" s="727">
        <f t="shared" si="534"/>
        <v>0</v>
      </c>
      <c r="BV406" s="727">
        <f t="shared" si="535"/>
        <v>0</v>
      </c>
      <c r="BW406" s="727">
        <f t="shared" si="536"/>
        <v>17725</v>
      </c>
      <c r="BX406" s="727">
        <f t="shared" si="537"/>
        <v>10230</v>
      </c>
      <c r="BY406" s="727">
        <f t="shared" si="538"/>
        <v>27955</v>
      </c>
    </row>
    <row r="407" spans="1:77" s="734" customFormat="1" ht="35.25" customHeight="1">
      <c r="A407" s="730" t="s">
        <v>376</v>
      </c>
      <c r="B407" s="726">
        <f t="shared" ref="B407:Y407" si="551">B14+B31+B48+B65+B82+B99+B116+B133+B150+B167+B184+B201+B234+B251+B268+B285+B302+B319+B336+B353+B370+B387+B217</f>
        <v>3013</v>
      </c>
      <c r="C407" s="726">
        <f t="shared" si="551"/>
        <v>2139</v>
      </c>
      <c r="D407" s="726">
        <f t="shared" si="551"/>
        <v>5152</v>
      </c>
      <c r="E407" s="726">
        <f t="shared" si="551"/>
        <v>8034</v>
      </c>
      <c r="F407" s="726">
        <f t="shared" si="551"/>
        <v>5351</v>
      </c>
      <c r="G407" s="726">
        <f t="shared" si="551"/>
        <v>13385</v>
      </c>
      <c r="H407" s="726">
        <f t="shared" si="551"/>
        <v>214</v>
      </c>
      <c r="I407" s="726">
        <f t="shared" si="551"/>
        <v>119</v>
      </c>
      <c r="J407" s="726">
        <f t="shared" si="551"/>
        <v>333</v>
      </c>
      <c r="K407" s="726">
        <f t="shared" si="551"/>
        <v>243</v>
      </c>
      <c r="L407" s="726">
        <f t="shared" si="551"/>
        <v>128</v>
      </c>
      <c r="M407" s="726">
        <f t="shared" si="551"/>
        <v>371</v>
      </c>
      <c r="N407" s="726">
        <f t="shared" si="551"/>
        <v>1</v>
      </c>
      <c r="O407" s="726">
        <f t="shared" si="551"/>
        <v>1</v>
      </c>
      <c r="P407" s="726">
        <f t="shared" si="551"/>
        <v>2</v>
      </c>
      <c r="Q407" s="726">
        <f t="shared" si="551"/>
        <v>2</v>
      </c>
      <c r="R407" s="726">
        <f t="shared" si="551"/>
        <v>1</v>
      </c>
      <c r="S407" s="726">
        <f t="shared" si="551"/>
        <v>3</v>
      </c>
      <c r="T407" s="726">
        <f t="shared" si="551"/>
        <v>0</v>
      </c>
      <c r="U407" s="726">
        <f t="shared" si="551"/>
        <v>0</v>
      </c>
      <c r="V407" s="726">
        <f t="shared" si="551"/>
        <v>0</v>
      </c>
      <c r="W407" s="726">
        <f t="shared" si="551"/>
        <v>11507</v>
      </c>
      <c r="X407" s="726">
        <f t="shared" si="551"/>
        <v>7739</v>
      </c>
      <c r="Y407" s="726">
        <f t="shared" si="551"/>
        <v>19246</v>
      </c>
      <c r="AA407" s="731" t="s">
        <v>376</v>
      </c>
      <c r="AB407" s="726">
        <f t="shared" ref="AB407:AY407" si="552">AB14+AB31+AB48+AB65+AB82+AB99+AB116+AB133+AB150+AB167+AB184+AB201+AB234+AB251+AB268+AB285+AB302+AB319+AB336+AB353+AB370+AB387+AB217</f>
        <v>5749</v>
      </c>
      <c r="AC407" s="726">
        <f t="shared" si="552"/>
        <v>4106</v>
      </c>
      <c r="AD407" s="726">
        <f t="shared" si="552"/>
        <v>9855</v>
      </c>
      <c r="AE407" s="726">
        <f t="shared" si="552"/>
        <v>5859</v>
      </c>
      <c r="AF407" s="726">
        <f t="shared" si="552"/>
        <v>3597</v>
      </c>
      <c r="AG407" s="726">
        <f t="shared" si="552"/>
        <v>9456</v>
      </c>
      <c r="AH407" s="726">
        <f t="shared" si="552"/>
        <v>221</v>
      </c>
      <c r="AI407" s="726">
        <f t="shared" si="552"/>
        <v>107</v>
      </c>
      <c r="AJ407" s="726">
        <f t="shared" si="552"/>
        <v>328</v>
      </c>
      <c r="AK407" s="726">
        <f t="shared" si="552"/>
        <v>469</v>
      </c>
      <c r="AL407" s="726">
        <f t="shared" si="552"/>
        <v>211</v>
      </c>
      <c r="AM407" s="726">
        <f t="shared" si="552"/>
        <v>680</v>
      </c>
      <c r="AN407" s="726">
        <f t="shared" si="552"/>
        <v>8</v>
      </c>
      <c r="AO407" s="726">
        <f t="shared" si="552"/>
        <v>5</v>
      </c>
      <c r="AP407" s="726">
        <f t="shared" si="552"/>
        <v>13</v>
      </c>
      <c r="AQ407" s="726">
        <f t="shared" si="552"/>
        <v>15</v>
      </c>
      <c r="AR407" s="726">
        <f t="shared" si="552"/>
        <v>10</v>
      </c>
      <c r="AS407" s="726">
        <f t="shared" si="552"/>
        <v>25</v>
      </c>
      <c r="AT407" s="726">
        <f t="shared" si="552"/>
        <v>0</v>
      </c>
      <c r="AU407" s="726">
        <f t="shared" si="552"/>
        <v>0</v>
      </c>
      <c r="AV407" s="726">
        <f t="shared" si="552"/>
        <v>0</v>
      </c>
      <c r="AW407" s="726">
        <f t="shared" si="552"/>
        <v>12321</v>
      </c>
      <c r="AX407" s="726">
        <f t="shared" si="552"/>
        <v>8036</v>
      </c>
      <c r="AY407" s="726">
        <f t="shared" si="552"/>
        <v>20357</v>
      </c>
      <c r="BA407" s="731" t="s">
        <v>367</v>
      </c>
      <c r="BB407" s="727">
        <f t="shared" si="515"/>
        <v>8762</v>
      </c>
      <c r="BC407" s="727">
        <f t="shared" si="516"/>
        <v>6245</v>
      </c>
      <c r="BD407" s="727">
        <f t="shared" si="517"/>
        <v>15007</v>
      </c>
      <c r="BE407" s="727">
        <f t="shared" si="518"/>
        <v>13893</v>
      </c>
      <c r="BF407" s="727">
        <f t="shared" si="519"/>
        <v>8948</v>
      </c>
      <c r="BG407" s="727">
        <f t="shared" si="520"/>
        <v>22841</v>
      </c>
      <c r="BH407" s="727">
        <f t="shared" si="521"/>
        <v>435</v>
      </c>
      <c r="BI407" s="727">
        <f t="shared" si="522"/>
        <v>226</v>
      </c>
      <c r="BJ407" s="727">
        <f t="shared" si="523"/>
        <v>661</v>
      </c>
      <c r="BK407" s="727">
        <f t="shared" si="524"/>
        <v>712</v>
      </c>
      <c r="BL407" s="727">
        <f t="shared" si="525"/>
        <v>339</v>
      </c>
      <c r="BM407" s="727">
        <f t="shared" si="526"/>
        <v>1051</v>
      </c>
      <c r="BN407" s="727">
        <f t="shared" si="527"/>
        <v>9</v>
      </c>
      <c r="BO407" s="727">
        <f t="shared" si="528"/>
        <v>6</v>
      </c>
      <c r="BP407" s="727">
        <f t="shared" si="529"/>
        <v>15</v>
      </c>
      <c r="BQ407" s="727">
        <f t="shared" si="530"/>
        <v>17</v>
      </c>
      <c r="BR407" s="727">
        <f t="shared" si="531"/>
        <v>11</v>
      </c>
      <c r="BS407" s="727">
        <f t="shared" si="532"/>
        <v>28</v>
      </c>
      <c r="BT407" s="727">
        <f t="shared" si="533"/>
        <v>0</v>
      </c>
      <c r="BU407" s="727">
        <f t="shared" si="534"/>
        <v>0</v>
      </c>
      <c r="BV407" s="727">
        <f t="shared" si="535"/>
        <v>0</v>
      </c>
      <c r="BW407" s="727">
        <f t="shared" si="536"/>
        <v>23828</v>
      </c>
      <c r="BX407" s="727">
        <f t="shared" si="537"/>
        <v>15775</v>
      </c>
      <c r="BY407" s="727">
        <f t="shared" si="538"/>
        <v>39603</v>
      </c>
    </row>
    <row r="408" spans="1:77" s="734" customFormat="1" ht="35.25" customHeight="1">
      <c r="A408" s="730" t="s">
        <v>377</v>
      </c>
      <c r="B408" s="726">
        <f t="shared" ref="B408:Y408" si="553">B15+B32+B49+B66+B83+B100+B117+B134+B151+B168+B185+B202+B235+B252+B269+B286+B303+B320+B337+B354+B371+B388+B218</f>
        <v>3526</v>
      </c>
      <c r="C408" s="726">
        <f t="shared" si="553"/>
        <v>2309</v>
      </c>
      <c r="D408" s="726">
        <f t="shared" si="553"/>
        <v>5835</v>
      </c>
      <c r="E408" s="726">
        <f t="shared" si="553"/>
        <v>7819</v>
      </c>
      <c r="F408" s="726">
        <f t="shared" si="553"/>
        <v>5777</v>
      </c>
      <c r="G408" s="726">
        <f t="shared" si="553"/>
        <v>13596</v>
      </c>
      <c r="H408" s="726">
        <f t="shared" si="553"/>
        <v>264</v>
      </c>
      <c r="I408" s="726">
        <f t="shared" si="553"/>
        <v>188</v>
      </c>
      <c r="J408" s="726">
        <f t="shared" si="553"/>
        <v>452</v>
      </c>
      <c r="K408" s="726">
        <f t="shared" si="553"/>
        <v>230</v>
      </c>
      <c r="L408" s="726">
        <f t="shared" si="553"/>
        <v>181</v>
      </c>
      <c r="M408" s="726">
        <f t="shared" si="553"/>
        <v>411</v>
      </c>
      <c r="N408" s="726">
        <f t="shared" si="553"/>
        <v>3</v>
      </c>
      <c r="O408" s="726">
        <f t="shared" si="553"/>
        <v>2</v>
      </c>
      <c r="P408" s="726">
        <f t="shared" si="553"/>
        <v>5</v>
      </c>
      <c r="Q408" s="726">
        <f t="shared" si="553"/>
        <v>3</v>
      </c>
      <c r="R408" s="726">
        <f t="shared" si="553"/>
        <v>0</v>
      </c>
      <c r="S408" s="726">
        <f t="shared" si="553"/>
        <v>3</v>
      </c>
      <c r="T408" s="726">
        <f t="shared" si="553"/>
        <v>0</v>
      </c>
      <c r="U408" s="726">
        <f t="shared" si="553"/>
        <v>0</v>
      </c>
      <c r="V408" s="726">
        <f t="shared" si="553"/>
        <v>0</v>
      </c>
      <c r="W408" s="726">
        <f t="shared" si="553"/>
        <v>11845</v>
      </c>
      <c r="X408" s="726">
        <f t="shared" si="553"/>
        <v>8457</v>
      </c>
      <c r="Y408" s="726">
        <f t="shared" si="553"/>
        <v>20302</v>
      </c>
      <c r="AA408" s="731" t="s">
        <v>377</v>
      </c>
      <c r="AB408" s="726">
        <f t="shared" ref="AB408:AY408" si="554">AB15+AB32+AB49+AB66+AB83+AB100+AB117+AB134+AB151+AB168+AB185+AB202+AB235+AB252+AB269+AB286+AB303+AB320+AB337+AB354+AB371+AB388+AB218</f>
        <v>5633</v>
      </c>
      <c r="AC408" s="726">
        <f t="shared" si="554"/>
        <v>3653</v>
      </c>
      <c r="AD408" s="726">
        <f t="shared" si="554"/>
        <v>9286</v>
      </c>
      <c r="AE408" s="726">
        <f t="shared" si="554"/>
        <v>5757</v>
      </c>
      <c r="AF408" s="726">
        <f t="shared" si="554"/>
        <v>3665</v>
      </c>
      <c r="AG408" s="726">
        <f t="shared" si="554"/>
        <v>9422</v>
      </c>
      <c r="AH408" s="726">
        <f t="shared" si="554"/>
        <v>252</v>
      </c>
      <c r="AI408" s="726">
        <f t="shared" si="554"/>
        <v>198</v>
      </c>
      <c r="AJ408" s="726">
        <f t="shared" si="554"/>
        <v>450</v>
      </c>
      <c r="AK408" s="726">
        <f t="shared" si="554"/>
        <v>408</v>
      </c>
      <c r="AL408" s="726">
        <f t="shared" si="554"/>
        <v>221</v>
      </c>
      <c r="AM408" s="726">
        <f t="shared" si="554"/>
        <v>629</v>
      </c>
      <c r="AN408" s="726">
        <f t="shared" si="554"/>
        <v>6</v>
      </c>
      <c r="AO408" s="726">
        <f t="shared" si="554"/>
        <v>3</v>
      </c>
      <c r="AP408" s="726">
        <f t="shared" si="554"/>
        <v>9</v>
      </c>
      <c r="AQ408" s="726">
        <f t="shared" si="554"/>
        <v>8</v>
      </c>
      <c r="AR408" s="726">
        <f t="shared" si="554"/>
        <v>12</v>
      </c>
      <c r="AS408" s="726">
        <f t="shared" si="554"/>
        <v>20</v>
      </c>
      <c r="AT408" s="726">
        <f t="shared" si="554"/>
        <v>0</v>
      </c>
      <c r="AU408" s="726">
        <f t="shared" si="554"/>
        <v>0</v>
      </c>
      <c r="AV408" s="726">
        <f t="shared" si="554"/>
        <v>0</v>
      </c>
      <c r="AW408" s="726">
        <f t="shared" si="554"/>
        <v>12064</v>
      </c>
      <c r="AX408" s="726">
        <f t="shared" si="554"/>
        <v>7752</v>
      </c>
      <c r="AY408" s="726">
        <f t="shared" si="554"/>
        <v>19816</v>
      </c>
      <c r="BA408" s="731" t="s">
        <v>368</v>
      </c>
      <c r="BB408" s="727">
        <f t="shared" si="515"/>
        <v>9159</v>
      </c>
      <c r="BC408" s="727">
        <f t="shared" si="516"/>
        <v>5962</v>
      </c>
      <c r="BD408" s="727">
        <f t="shared" si="517"/>
        <v>15121</v>
      </c>
      <c r="BE408" s="727">
        <f t="shared" si="518"/>
        <v>13576</v>
      </c>
      <c r="BF408" s="727">
        <f t="shared" si="519"/>
        <v>9442</v>
      </c>
      <c r="BG408" s="727">
        <f t="shared" si="520"/>
        <v>23018</v>
      </c>
      <c r="BH408" s="727">
        <f t="shared" si="521"/>
        <v>516</v>
      </c>
      <c r="BI408" s="727">
        <f t="shared" si="522"/>
        <v>386</v>
      </c>
      <c r="BJ408" s="727">
        <f t="shared" si="523"/>
        <v>902</v>
      </c>
      <c r="BK408" s="727">
        <f t="shared" si="524"/>
        <v>638</v>
      </c>
      <c r="BL408" s="727">
        <f t="shared" si="525"/>
        <v>402</v>
      </c>
      <c r="BM408" s="727">
        <f t="shared" si="526"/>
        <v>1040</v>
      </c>
      <c r="BN408" s="727">
        <f t="shared" si="527"/>
        <v>9</v>
      </c>
      <c r="BO408" s="727">
        <f t="shared" si="528"/>
        <v>5</v>
      </c>
      <c r="BP408" s="727">
        <f t="shared" si="529"/>
        <v>14</v>
      </c>
      <c r="BQ408" s="727">
        <f t="shared" si="530"/>
        <v>11</v>
      </c>
      <c r="BR408" s="727">
        <f t="shared" si="531"/>
        <v>12</v>
      </c>
      <c r="BS408" s="727">
        <f t="shared" si="532"/>
        <v>23</v>
      </c>
      <c r="BT408" s="727">
        <f t="shared" si="533"/>
        <v>0</v>
      </c>
      <c r="BU408" s="727">
        <f t="shared" si="534"/>
        <v>0</v>
      </c>
      <c r="BV408" s="727">
        <f t="shared" si="535"/>
        <v>0</v>
      </c>
      <c r="BW408" s="727">
        <f t="shared" si="536"/>
        <v>23909</v>
      </c>
      <c r="BX408" s="727">
        <f t="shared" si="537"/>
        <v>16209</v>
      </c>
      <c r="BY408" s="727">
        <f t="shared" si="538"/>
        <v>40118</v>
      </c>
    </row>
    <row r="409" spans="1:77" s="734" customFormat="1" ht="35.25" customHeight="1">
      <c r="A409" s="373" t="s">
        <v>378</v>
      </c>
      <c r="B409" s="726">
        <f t="shared" ref="B409:Y409" si="555">B16+B33+B50+B67+B84+B101+B118+B135+B152+B169+B186+B203+B236+B253+B270+B287+B304+B321+B338+B355+B372+B389+B219</f>
        <v>7365</v>
      </c>
      <c r="C409" s="726">
        <f t="shared" si="555"/>
        <v>6094</v>
      </c>
      <c r="D409" s="726">
        <f t="shared" si="555"/>
        <v>13459</v>
      </c>
      <c r="E409" s="726">
        <f t="shared" si="555"/>
        <v>23278</v>
      </c>
      <c r="F409" s="726">
        <f t="shared" si="555"/>
        <v>19235</v>
      </c>
      <c r="G409" s="726">
        <f t="shared" si="555"/>
        <v>42513</v>
      </c>
      <c r="H409" s="726">
        <f t="shared" si="555"/>
        <v>530</v>
      </c>
      <c r="I409" s="726">
        <f t="shared" si="555"/>
        <v>389</v>
      </c>
      <c r="J409" s="726">
        <f t="shared" si="555"/>
        <v>919</v>
      </c>
      <c r="K409" s="726">
        <f t="shared" si="555"/>
        <v>346</v>
      </c>
      <c r="L409" s="726">
        <f t="shared" si="555"/>
        <v>289</v>
      </c>
      <c r="M409" s="726">
        <f t="shared" si="555"/>
        <v>635</v>
      </c>
      <c r="N409" s="726">
        <f t="shared" si="555"/>
        <v>13</v>
      </c>
      <c r="O409" s="726">
        <f t="shared" si="555"/>
        <v>17</v>
      </c>
      <c r="P409" s="726">
        <f t="shared" si="555"/>
        <v>30</v>
      </c>
      <c r="Q409" s="726">
        <f t="shared" si="555"/>
        <v>11</v>
      </c>
      <c r="R409" s="726">
        <f t="shared" si="555"/>
        <v>14</v>
      </c>
      <c r="S409" s="726">
        <f t="shared" si="555"/>
        <v>25</v>
      </c>
      <c r="T409" s="726">
        <f t="shared" si="555"/>
        <v>0</v>
      </c>
      <c r="U409" s="726">
        <f t="shared" si="555"/>
        <v>0</v>
      </c>
      <c r="V409" s="726">
        <f t="shared" si="555"/>
        <v>0</v>
      </c>
      <c r="W409" s="726">
        <f t="shared" si="555"/>
        <v>31543</v>
      </c>
      <c r="X409" s="726">
        <f t="shared" si="555"/>
        <v>26038</v>
      </c>
      <c r="Y409" s="726">
        <f t="shared" si="555"/>
        <v>57581</v>
      </c>
      <c r="AA409" s="718" t="s">
        <v>378</v>
      </c>
      <c r="AB409" s="726">
        <f t="shared" ref="AB409:AY409" si="556">AB16+AB33+AB50+AB67+AB84+AB101+AB118+AB135+AB152+AB169+AB186+AB203+AB236+AB253+AB270+AB287+AB304+AB321+AB338+AB355+AB372+AB389+AB219</f>
        <v>7498</v>
      </c>
      <c r="AC409" s="726">
        <f t="shared" si="556"/>
        <v>5806</v>
      </c>
      <c r="AD409" s="726">
        <f t="shared" si="556"/>
        <v>13304</v>
      </c>
      <c r="AE409" s="726">
        <f t="shared" si="556"/>
        <v>9157</v>
      </c>
      <c r="AF409" s="726">
        <f t="shared" si="556"/>
        <v>6745</v>
      </c>
      <c r="AG409" s="726">
        <f t="shared" si="556"/>
        <v>15902</v>
      </c>
      <c r="AH409" s="726">
        <f t="shared" si="556"/>
        <v>335</v>
      </c>
      <c r="AI409" s="726">
        <f t="shared" si="556"/>
        <v>287</v>
      </c>
      <c r="AJ409" s="726">
        <f t="shared" si="556"/>
        <v>622</v>
      </c>
      <c r="AK409" s="726">
        <f t="shared" si="556"/>
        <v>275</v>
      </c>
      <c r="AL409" s="726">
        <f t="shared" si="556"/>
        <v>227</v>
      </c>
      <c r="AM409" s="726">
        <f t="shared" si="556"/>
        <v>502</v>
      </c>
      <c r="AN409" s="726">
        <f t="shared" si="556"/>
        <v>25</v>
      </c>
      <c r="AO409" s="726">
        <f t="shared" si="556"/>
        <v>13</v>
      </c>
      <c r="AP409" s="726">
        <f t="shared" si="556"/>
        <v>38</v>
      </c>
      <c r="AQ409" s="726">
        <f t="shared" si="556"/>
        <v>22</v>
      </c>
      <c r="AR409" s="726">
        <f t="shared" si="556"/>
        <v>18</v>
      </c>
      <c r="AS409" s="726">
        <f t="shared" si="556"/>
        <v>40</v>
      </c>
      <c r="AT409" s="726">
        <f t="shared" si="556"/>
        <v>0</v>
      </c>
      <c r="AU409" s="726">
        <f t="shared" si="556"/>
        <v>0</v>
      </c>
      <c r="AV409" s="726">
        <f t="shared" si="556"/>
        <v>0</v>
      </c>
      <c r="AW409" s="726">
        <f t="shared" si="556"/>
        <v>17312</v>
      </c>
      <c r="AX409" s="726">
        <f t="shared" si="556"/>
        <v>13096</v>
      </c>
      <c r="AY409" s="726">
        <f t="shared" si="556"/>
        <v>30408</v>
      </c>
      <c r="BA409" s="732" t="s">
        <v>472</v>
      </c>
      <c r="BB409" s="727">
        <f t="shared" si="515"/>
        <v>14863</v>
      </c>
      <c r="BC409" s="727">
        <f t="shared" si="516"/>
        <v>11900</v>
      </c>
      <c r="BD409" s="727">
        <f t="shared" si="517"/>
        <v>26763</v>
      </c>
      <c r="BE409" s="727">
        <f t="shared" si="518"/>
        <v>32435</v>
      </c>
      <c r="BF409" s="727">
        <f t="shared" si="519"/>
        <v>25980</v>
      </c>
      <c r="BG409" s="727">
        <f t="shared" si="520"/>
        <v>58415</v>
      </c>
      <c r="BH409" s="727">
        <f t="shared" si="521"/>
        <v>865</v>
      </c>
      <c r="BI409" s="727">
        <f t="shared" si="522"/>
        <v>676</v>
      </c>
      <c r="BJ409" s="727">
        <f t="shared" si="523"/>
        <v>1541</v>
      </c>
      <c r="BK409" s="727">
        <f t="shared" si="524"/>
        <v>621</v>
      </c>
      <c r="BL409" s="727">
        <f t="shared" si="525"/>
        <v>516</v>
      </c>
      <c r="BM409" s="727">
        <f t="shared" si="526"/>
        <v>1137</v>
      </c>
      <c r="BN409" s="727">
        <f t="shared" si="527"/>
        <v>38</v>
      </c>
      <c r="BO409" s="727">
        <f t="shared" si="528"/>
        <v>30</v>
      </c>
      <c r="BP409" s="727">
        <f t="shared" si="529"/>
        <v>68</v>
      </c>
      <c r="BQ409" s="727">
        <f t="shared" si="530"/>
        <v>33</v>
      </c>
      <c r="BR409" s="727">
        <f t="shared" si="531"/>
        <v>32</v>
      </c>
      <c r="BS409" s="727">
        <f t="shared" si="532"/>
        <v>65</v>
      </c>
      <c r="BT409" s="727">
        <f t="shared" si="533"/>
        <v>0</v>
      </c>
      <c r="BU409" s="727">
        <f t="shared" si="534"/>
        <v>0</v>
      </c>
      <c r="BV409" s="727">
        <f t="shared" si="535"/>
        <v>0</v>
      </c>
      <c r="BW409" s="727">
        <f t="shared" si="536"/>
        <v>48855</v>
      </c>
      <c r="BX409" s="727">
        <f t="shared" si="537"/>
        <v>39134</v>
      </c>
      <c r="BY409" s="727">
        <f t="shared" si="538"/>
        <v>87989</v>
      </c>
    </row>
    <row r="410" spans="1:77" s="734" customFormat="1" ht="35.25" customHeight="1">
      <c r="A410" s="373" t="s">
        <v>614</v>
      </c>
      <c r="B410" s="726">
        <f t="shared" ref="B410:Y410" si="557">B17+B34+B51+B68+B85+B102+B119+B136+B153+B170+B187+B204+B237+B254+B271+B288+B305+B322+B339+B356+B373+B390+B220</f>
        <v>126</v>
      </c>
      <c r="C410" s="726">
        <f t="shared" si="557"/>
        <v>51</v>
      </c>
      <c r="D410" s="726">
        <f t="shared" si="557"/>
        <v>177</v>
      </c>
      <c r="E410" s="726">
        <f t="shared" si="557"/>
        <v>694</v>
      </c>
      <c r="F410" s="726">
        <f t="shared" si="557"/>
        <v>316</v>
      </c>
      <c r="G410" s="726">
        <f t="shared" si="557"/>
        <v>1010</v>
      </c>
      <c r="H410" s="726">
        <f t="shared" si="557"/>
        <v>18</v>
      </c>
      <c r="I410" s="726">
        <f t="shared" si="557"/>
        <v>7</v>
      </c>
      <c r="J410" s="726">
        <f t="shared" si="557"/>
        <v>25</v>
      </c>
      <c r="K410" s="726">
        <f t="shared" si="557"/>
        <v>29</v>
      </c>
      <c r="L410" s="726">
        <f t="shared" si="557"/>
        <v>16</v>
      </c>
      <c r="M410" s="726">
        <f t="shared" si="557"/>
        <v>45</v>
      </c>
      <c r="N410" s="726">
        <f t="shared" si="557"/>
        <v>0</v>
      </c>
      <c r="O410" s="726">
        <f t="shared" si="557"/>
        <v>1</v>
      </c>
      <c r="P410" s="726">
        <f t="shared" si="557"/>
        <v>1</v>
      </c>
      <c r="Q410" s="726">
        <f t="shared" si="557"/>
        <v>1</v>
      </c>
      <c r="R410" s="726">
        <f t="shared" si="557"/>
        <v>3</v>
      </c>
      <c r="S410" s="726">
        <f t="shared" si="557"/>
        <v>4</v>
      </c>
      <c r="T410" s="726">
        <f t="shared" si="557"/>
        <v>0</v>
      </c>
      <c r="U410" s="726">
        <f t="shared" si="557"/>
        <v>0</v>
      </c>
      <c r="V410" s="726">
        <f t="shared" si="557"/>
        <v>0</v>
      </c>
      <c r="W410" s="726">
        <f t="shared" si="557"/>
        <v>868</v>
      </c>
      <c r="X410" s="726">
        <f t="shared" si="557"/>
        <v>394</v>
      </c>
      <c r="Y410" s="726">
        <f t="shared" si="557"/>
        <v>1262</v>
      </c>
      <c r="AA410" s="718" t="s">
        <v>614</v>
      </c>
      <c r="AB410" s="726">
        <f t="shared" ref="AB410:AY410" si="558">AB17+AB34+AB51+AB68+AB85+AB102+AB119+AB136+AB153+AB170+AB187+AB204+AB237+AB254+AB271+AB288+AB305+AB322+AB339+AB356+AB373+AB390+AB220</f>
        <v>678</v>
      </c>
      <c r="AC410" s="726">
        <f t="shared" si="558"/>
        <v>239</v>
      </c>
      <c r="AD410" s="726">
        <f t="shared" si="558"/>
        <v>917</v>
      </c>
      <c r="AE410" s="726">
        <f t="shared" si="558"/>
        <v>954</v>
      </c>
      <c r="AF410" s="726">
        <f t="shared" si="558"/>
        <v>428</v>
      </c>
      <c r="AG410" s="726">
        <f t="shared" si="558"/>
        <v>1382</v>
      </c>
      <c r="AH410" s="726">
        <f t="shared" si="558"/>
        <v>16</v>
      </c>
      <c r="AI410" s="726">
        <f t="shared" si="558"/>
        <v>11</v>
      </c>
      <c r="AJ410" s="726">
        <f t="shared" si="558"/>
        <v>27</v>
      </c>
      <c r="AK410" s="726">
        <f t="shared" si="558"/>
        <v>19</v>
      </c>
      <c r="AL410" s="726">
        <f t="shared" si="558"/>
        <v>12</v>
      </c>
      <c r="AM410" s="726">
        <f t="shared" si="558"/>
        <v>31</v>
      </c>
      <c r="AN410" s="726">
        <f t="shared" si="558"/>
        <v>0</v>
      </c>
      <c r="AO410" s="726">
        <f t="shared" si="558"/>
        <v>0</v>
      </c>
      <c r="AP410" s="726">
        <f t="shared" si="558"/>
        <v>0</v>
      </c>
      <c r="AQ410" s="726">
        <f t="shared" si="558"/>
        <v>2</v>
      </c>
      <c r="AR410" s="726">
        <f t="shared" si="558"/>
        <v>1</v>
      </c>
      <c r="AS410" s="726">
        <f t="shared" si="558"/>
        <v>3</v>
      </c>
      <c r="AT410" s="726">
        <f t="shared" si="558"/>
        <v>0</v>
      </c>
      <c r="AU410" s="726">
        <f t="shared" si="558"/>
        <v>0</v>
      </c>
      <c r="AV410" s="726">
        <f t="shared" si="558"/>
        <v>0</v>
      </c>
      <c r="AW410" s="726">
        <f t="shared" si="558"/>
        <v>1669</v>
      </c>
      <c r="AX410" s="726">
        <f t="shared" si="558"/>
        <v>691</v>
      </c>
      <c r="AY410" s="726">
        <f t="shared" si="558"/>
        <v>2360</v>
      </c>
      <c r="BA410" s="718" t="s">
        <v>614</v>
      </c>
      <c r="BB410" s="727">
        <f t="shared" si="515"/>
        <v>804</v>
      </c>
      <c r="BC410" s="727">
        <f t="shared" si="516"/>
        <v>290</v>
      </c>
      <c r="BD410" s="727">
        <f t="shared" si="517"/>
        <v>1094</v>
      </c>
      <c r="BE410" s="727">
        <f t="shared" si="518"/>
        <v>1648</v>
      </c>
      <c r="BF410" s="727">
        <f t="shared" si="519"/>
        <v>744</v>
      </c>
      <c r="BG410" s="727">
        <f t="shared" si="520"/>
        <v>2392</v>
      </c>
      <c r="BH410" s="727">
        <f t="shared" si="521"/>
        <v>34</v>
      </c>
      <c r="BI410" s="727">
        <f t="shared" si="522"/>
        <v>18</v>
      </c>
      <c r="BJ410" s="727">
        <f t="shared" si="523"/>
        <v>52</v>
      </c>
      <c r="BK410" s="727">
        <f t="shared" si="524"/>
        <v>48</v>
      </c>
      <c r="BL410" s="727">
        <f t="shared" si="525"/>
        <v>28</v>
      </c>
      <c r="BM410" s="727">
        <f t="shared" si="526"/>
        <v>76</v>
      </c>
      <c r="BN410" s="727">
        <f t="shared" si="527"/>
        <v>0</v>
      </c>
      <c r="BO410" s="727">
        <f t="shared" si="528"/>
        <v>1</v>
      </c>
      <c r="BP410" s="727">
        <f t="shared" si="529"/>
        <v>1</v>
      </c>
      <c r="BQ410" s="727">
        <f t="shared" si="530"/>
        <v>3</v>
      </c>
      <c r="BR410" s="727">
        <f t="shared" si="531"/>
        <v>4</v>
      </c>
      <c r="BS410" s="727">
        <f t="shared" si="532"/>
        <v>7</v>
      </c>
      <c r="BT410" s="727">
        <f t="shared" si="533"/>
        <v>0</v>
      </c>
      <c r="BU410" s="727">
        <f t="shared" si="534"/>
        <v>0</v>
      </c>
      <c r="BV410" s="727">
        <f t="shared" si="535"/>
        <v>0</v>
      </c>
      <c r="BW410" s="727">
        <f t="shared" si="536"/>
        <v>2537</v>
      </c>
      <c r="BX410" s="727">
        <f t="shared" si="537"/>
        <v>1085</v>
      </c>
      <c r="BY410" s="727">
        <f t="shared" si="538"/>
        <v>3622</v>
      </c>
    </row>
    <row r="411" spans="1:77" ht="35.25" customHeight="1">
      <c r="A411" s="925" t="s">
        <v>6</v>
      </c>
      <c r="B411" s="925">
        <f t="shared" ref="B411:Y411" si="559">SUM(B400:B410)</f>
        <v>19232</v>
      </c>
      <c r="C411" s="925">
        <f t="shared" si="559"/>
        <v>13441</v>
      </c>
      <c r="D411" s="925">
        <f t="shared" si="559"/>
        <v>32673</v>
      </c>
      <c r="E411" s="925">
        <f t="shared" si="559"/>
        <v>53317</v>
      </c>
      <c r="F411" s="925">
        <f t="shared" si="559"/>
        <v>37053</v>
      </c>
      <c r="G411" s="925">
        <f t="shared" si="559"/>
        <v>90370</v>
      </c>
      <c r="H411" s="925">
        <f t="shared" si="559"/>
        <v>1407</v>
      </c>
      <c r="I411" s="925">
        <f t="shared" si="559"/>
        <v>952</v>
      </c>
      <c r="J411" s="925">
        <f t="shared" si="559"/>
        <v>2359</v>
      </c>
      <c r="K411" s="925">
        <f t="shared" si="559"/>
        <v>1220</v>
      </c>
      <c r="L411" s="925">
        <f t="shared" si="559"/>
        <v>858</v>
      </c>
      <c r="M411" s="925">
        <f t="shared" si="559"/>
        <v>2078</v>
      </c>
      <c r="N411" s="925">
        <f t="shared" si="559"/>
        <v>20</v>
      </c>
      <c r="O411" s="925">
        <f t="shared" si="559"/>
        <v>21</v>
      </c>
      <c r="P411" s="925">
        <f t="shared" si="559"/>
        <v>41</v>
      </c>
      <c r="Q411" s="925">
        <f t="shared" si="559"/>
        <v>25</v>
      </c>
      <c r="R411" s="925">
        <f t="shared" si="559"/>
        <v>19</v>
      </c>
      <c r="S411" s="925">
        <f t="shared" si="559"/>
        <v>44</v>
      </c>
      <c r="T411" s="925">
        <f t="shared" si="559"/>
        <v>0</v>
      </c>
      <c r="U411" s="925">
        <f t="shared" si="559"/>
        <v>0</v>
      </c>
      <c r="V411" s="925">
        <f t="shared" si="559"/>
        <v>0</v>
      </c>
      <c r="W411" s="925">
        <f t="shared" si="559"/>
        <v>75221</v>
      </c>
      <c r="X411" s="925">
        <f t="shared" si="559"/>
        <v>52344</v>
      </c>
      <c r="Y411" s="925">
        <f t="shared" si="559"/>
        <v>127565</v>
      </c>
      <c r="AA411" s="1132" t="s">
        <v>6</v>
      </c>
      <c r="AB411" s="1140">
        <f>SUM(AB400:AB410)</f>
        <v>29561</v>
      </c>
      <c r="AC411" s="1140">
        <f t="shared" ref="AC411:AZ411" si="560">SUM(AC400:AC410)</f>
        <v>19415</v>
      </c>
      <c r="AD411" s="1140">
        <f t="shared" si="560"/>
        <v>48976</v>
      </c>
      <c r="AE411" s="1140">
        <f t="shared" si="560"/>
        <v>32265</v>
      </c>
      <c r="AF411" s="1140">
        <f t="shared" si="560"/>
        <v>20346</v>
      </c>
      <c r="AG411" s="1140">
        <f t="shared" si="560"/>
        <v>52611</v>
      </c>
      <c r="AH411" s="1140">
        <f t="shared" si="560"/>
        <v>1181</v>
      </c>
      <c r="AI411" s="1140">
        <f t="shared" si="560"/>
        <v>763</v>
      </c>
      <c r="AJ411" s="1140">
        <f t="shared" si="560"/>
        <v>1944</v>
      </c>
      <c r="AK411" s="1140">
        <f t="shared" si="560"/>
        <v>1670</v>
      </c>
      <c r="AL411" s="1140">
        <f t="shared" si="560"/>
        <v>973</v>
      </c>
      <c r="AM411" s="1140">
        <f t="shared" si="560"/>
        <v>2643</v>
      </c>
      <c r="AN411" s="1140">
        <f t="shared" si="560"/>
        <v>52</v>
      </c>
      <c r="AO411" s="1140">
        <f t="shared" si="560"/>
        <v>34</v>
      </c>
      <c r="AP411" s="1140">
        <f t="shared" si="560"/>
        <v>86</v>
      </c>
      <c r="AQ411" s="1140">
        <f t="shared" si="560"/>
        <v>77</v>
      </c>
      <c r="AR411" s="1140">
        <f t="shared" si="560"/>
        <v>58</v>
      </c>
      <c r="AS411" s="1140">
        <f t="shared" si="560"/>
        <v>135</v>
      </c>
      <c r="AT411" s="1140">
        <f t="shared" si="560"/>
        <v>0</v>
      </c>
      <c r="AU411" s="1140">
        <f t="shared" si="560"/>
        <v>0</v>
      </c>
      <c r="AV411" s="1140">
        <f t="shared" si="560"/>
        <v>0</v>
      </c>
      <c r="AW411" s="1140">
        <f t="shared" si="560"/>
        <v>64806</v>
      </c>
      <c r="AX411" s="1140">
        <f t="shared" si="560"/>
        <v>41589</v>
      </c>
      <c r="AY411" s="1140">
        <f t="shared" si="560"/>
        <v>106395</v>
      </c>
      <c r="AZ411" s="852">
        <f t="shared" si="560"/>
        <v>0</v>
      </c>
      <c r="BA411" s="925" t="s">
        <v>6</v>
      </c>
      <c r="BB411" s="733">
        <f>SUM(BB400:BB410)</f>
        <v>48793</v>
      </c>
      <c r="BC411" s="733">
        <f t="shared" ref="BC411:BY411" si="561">SUM(BC400:BC410)</f>
        <v>32856</v>
      </c>
      <c r="BD411" s="733">
        <f t="shared" si="561"/>
        <v>81649</v>
      </c>
      <c r="BE411" s="733">
        <f t="shared" si="561"/>
        <v>85582</v>
      </c>
      <c r="BF411" s="733">
        <f t="shared" si="561"/>
        <v>57399</v>
      </c>
      <c r="BG411" s="733">
        <f t="shared" si="561"/>
        <v>142981</v>
      </c>
      <c r="BH411" s="733">
        <f t="shared" si="561"/>
        <v>2588</v>
      </c>
      <c r="BI411" s="733">
        <f t="shared" si="561"/>
        <v>1715</v>
      </c>
      <c r="BJ411" s="733">
        <f t="shared" si="561"/>
        <v>4303</v>
      </c>
      <c r="BK411" s="733">
        <f t="shared" si="561"/>
        <v>2890</v>
      </c>
      <c r="BL411" s="733">
        <f t="shared" si="561"/>
        <v>1831</v>
      </c>
      <c r="BM411" s="733">
        <f t="shared" si="561"/>
        <v>4721</v>
      </c>
      <c r="BN411" s="733">
        <f t="shared" si="561"/>
        <v>72</v>
      </c>
      <c r="BO411" s="733">
        <f t="shared" si="561"/>
        <v>55</v>
      </c>
      <c r="BP411" s="733">
        <f t="shared" si="561"/>
        <v>127</v>
      </c>
      <c r="BQ411" s="733">
        <f t="shared" si="561"/>
        <v>102</v>
      </c>
      <c r="BR411" s="733">
        <f t="shared" si="561"/>
        <v>77</v>
      </c>
      <c r="BS411" s="733">
        <f t="shared" si="561"/>
        <v>179</v>
      </c>
      <c r="BT411" s="733">
        <f t="shared" si="561"/>
        <v>0</v>
      </c>
      <c r="BU411" s="733">
        <f t="shared" si="561"/>
        <v>0</v>
      </c>
      <c r="BV411" s="733">
        <f t="shared" si="561"/>
        <v>0</v>
      </c>
      <c r="BW411" s="733">
        <f t="shared" si="561"/>
        <v>140027</v>
      </c>
      <c r="BX411" s="733">
        <f t="shared" si="561"/>
        <v>93933</v>
      </c>
      <c r="BY411" s="733">
        <f t="shared" si="561"/>
        <v>233960</v>
      </c>
    </row>
    <row r="414" spans="1:77" ht="15.75">
      <c r="W414" s="757"/>
      <c r="X414" s="757"/>
      <c r="Y414" s="757"/>
      <c r="AW414" s="757"/>
      <c r="AX414" s="757"/>
      <c r="AY414" s="757"/>
    </row>
    <row r="415" spans="1:77" ht="15.75">
      <c r="B415" s="757" t="str">
        <f>IF(B411=Death!D173,"TRUE","FALSE")</f>
        <v>TRUE</v>
      </c>
      <c r="C415" s="757" t="str">
        <f>IF(C411=Death!E173,"TRUE","FALSE")</f>
        <v>TRUE</v>
      </c>
      <c r="D415" s="757" t="str">
        <f>IF(D411=Death!F173,"TRUE","FALSE")</f>
        <v>TRUE</v>
      </c>
      <c r="E415" s="757" t="str">
        <f>IF(E411=Death!G173,"TRUE","FALSE")</f>
        <v>TRUE</v>
      </c>
      <c r="F415" s="757" t="str">
        <f>IF(F411=Death!H173,"TRUE","FALSE")</f>
        <v>TRUE</v>
      </c>
      <c r="G415" s="757" t="str">
        <f>IF(G411=Death!I173,"TRUE","FALSE")</f>
        <v>TRUE</v>
      </c>
      <c r="H415" s="757" t="str">
        <f>IF(H411=Death!J173,"TRUE","FALSE")</f>
        <v>TRUE</v>
      </c>
      <c r="I415" s="757" t="str">
        <f>IF(I411=Death!K173,"TRUE","FALSE")</f>
        <v>TRUE</v>
      </c>
      <c r="J415" s="757" t="str">
        <f>IF(J411=Death!L173,"TRUE","FALSE")</f>
        <v>TRUE</v>
      </c>
      <c r="K415" s="757" t="str">
        <f>IF(K411=Death!M173,"TRUE","FALSE")</f>
        <v>TRUE</v>
      </c>
      <c r="L415" s="757" t="str">
        <f>IF(L411=Death!N173,"TRUE","FALSE")</f>
        <v>TRUE</v>
      </c>
      <c r="M415" s="757" t="str">
        <f>IF(M411=Death!O173,"TRUE","FALSE")</f>
        <v>TRUE</v>
      </c>
      <c r="N415" s="757" t="str">
        <f>IF(N411=Death!P173,"TRUE","FALSE")</f>
        <v>TRUE</v>
      </c>
      <c r="O415" s="757" t="str">
        <f>IF(O411=Death!Q173,"TRUE","FALSE")</f>
        <v>TRUE</v>
      </c>
      <c r="P415" s="757" t="str">
        <f>IF(P411=Death!R173,"TRUE","FALSE")</f>
        <v>TRUE</v>
      </c>
      <c r="Q415" s="757" t="str">
        <f>IF(Q411=Death!S173,"TRUE","FALSE")</f>
        <v>TRUE</v>
      </c>
      <c r="R415" s="757" t="str">
        <f>IF(R411=Death!T173,"TRUE","FALSE")</f>
        <v>TRUE</v>
      </c>
      <c r="S415" s="757" t="str">
        <f>IF(S411=Death!U173,"TRUE","FALSE")</f>
        <v>TRUE</v>
      </c>
      <c r="T415" s="757" t="str">
        <f>IF(T411=Death!V173,"TRUE","FALSE")</f>
        <v>TRUE</v>
      </c>
      <c r="U415" s="757" t="str">
        <f>IF(U411=Death!W173,"TRUE","FALSE")</f>
        <v>TRUE</v>
      </c>
      <c r="V415" s="757" t="str">
        <f>IF(V411=Death!X173,"TRUE","FALSE")</f>
        <v>TRUE</v>
      </c>
      <c r="W415" s="757" t="str">
        <f>IF(W411=Death!Y173,"TRUE","FALSE")</f>
        <v>TRUE</v>
      </c>
      <c r="X415" s="757" t="str">
        <f>IF(X411=Death!Z173,"TRUE","FALSE")</f>
        <v>TRUE</v>
      </c>
      <c r="Y415" s="757" t="str">
        <f>IF(Y411=Death!AA173,"TRUE","FALSE")</f>
        <v>TRUE</v>
      </c>
      <c r="AB415" s="757" t="str">
        <f>IF(AB411=Death!D392,"TRUE","FALSE")</f>
        <v>TRUE</v>
      </c>
      <c r="AC415" s="757" t="str">
        <f>IF(AC411=Death!E392,"TRUE","FALSE")</f>
        <v>TRUE</v>
      </c>
      <c r="AD415" s="757" t="str">
        <f>IF(AD411=Death!F392,"TRUE","FALSE")</f>
        <v>TRUE</v>
      </c>
      <c r="AE415" s="757" t="str">
        <f>IF(AE411=Death!G392,"TRUE","FALSE")</f>
        <v>TRUE</v>
      </c>
      <c r="AF415" s="757" t="str">
        <f>IF(AF411=Death!H392,"TRUE","FALSE")</f>
        <v>TRUE</v>
      </c>
      <c r="AG415" s="757" t="str">
        <f>IF(AG411=Death!I392,"TRUE","FALSE")</f>
        <v>TRUE</v>
      </c>
      <c r="AH415" s="757" t="str">
        <f>IF(AH411=Death!J392,"TRUE","FALSE")</f>
        <v>TRUE</v>
      </c>
      <c r="AI415" s="757" t="str">
        <f>IF(AI411=Death!K392,"TRUE","FALSE")</f>
        <v>TRUE</v>
      </c>
      <c r="AJ415" s="757" t="str">
        <f>IF(AJ411=Death!L392,"TRUE","FALSE")</f>
        <v>TRUE</v>
      </c>
      <c r="AK415" s="757" t="str">
        <f>IF(AK411=Death!M392,"TRUE","FALSE")</f>
        <v>TRUE</v>
      </c>
      <c r="AL415" s="757" t="str">
        <f>IF(AL411=Death!N392,"TRUE","FALSE")</f>
        <v>TRUE</v>
      </c>
      <c r="AM415" s="757" t="str">
        <f>IF(AM411=Death!O392,"TRUE","FALSE")</f>
        <v>TRUE</v>
      </c>
      <c r="AN415" s="757" t="str">
        <f>IF(AN411=Death!P392,"TRUE","FALSE")</f>
        <v>TRUE</v>
      </c>
      <c r="AO415" s="757" t="str">
        <f>IF(AO411=Death!Q392,"TRUE","FALSE")</f>
        <v>TRUE</v>
      </c>
      <c r="AP415" s="757" t="str">
        <f>IF(AP411=Death!R392,"TRUE","FALSE")</f>
        <v>TRUE</v>
      </c>
      <c r="AQ415" s="757" t="str">
        <f>IF(AQ411=Death!S392,"TRUE","FALSE")</f>
        <v>TRUE</v>
      </c>
      <c r="AR415" s="757" t="str">
        <f>IF(AR411=Death!T392,"TRUE","FALSE")</f>
        <v>TRUE</v>
      </c>
      <c r="AS415" s="757" t="str">
        <f>IF(AS411=Death!U392,"TRUE","FALSE")</f>
        <v>TRUE</v>
      </c>
      <c r="AT415" s="757" t="str">
        <f>IF(AT411=Death!V392,"TRUE","FALSE")</f>
        <v>TRUE</v>
      </c>
      <c r="AU415" s="757" t="str">
        <f>IF(AU411=Death!W392,"TRUE","FALSE")</f>
        <v>TRUE</v>
      </c>
      <c r="AV415" s="757" t="str">
        <f>IF(AV411=Death!X392,"TRUE","FALSE")</f>
        <v>TRUE</v>
      </c>
      <c r="AW415" s="757" t="str">
        <f>IF(AW411=Death!Y392,"TRUE","FALSE")</f>
        <v>TRUE</v>
      </c>
      <c r="AX415" s="757" t="str">
        <f>IF(AX411=Death!Z392,"TRUE","FALSE")</f>
        <v>TRUE</v>
      </c>
      <c r="AY415" s="757" t="str">
        <f>IF(AY411=Death!AA392,"TRUE","FALSE")</f>
        <v>TRUE</v>
      </c>
    </row>
    <row r="417" spans="23:51" ht="15.75">
      <c r="W417" s="757" t="str">
        <f>IF(W400='Infant death by Age D-14'!S29,"TRUE","FALSE")</f>
        <v>TRUE</v>
      </c>
      <c r="X417" s="757" t="str">
        <f>IF(X400='Infant death by Age D-14'!T29,"TRUE","FALSE")</f>
        <v>TRUE</v>
      </c>
      <c r="Y417" s="757" t="str">
        <f>IF(Y400='Infant death by Age D-14'!U29,"TRUE","FALSE")</f>
        <v>TRUE</v>
      </c>
      <c r="AW417" s="757" t="str">
        <f>IF(AW400='Infant death by Age D-14'!S59,"TRUE","FALSE")</f>
        <v>TRUE</v>
      </c>
      <c r="AX417" s="757" t="str">
        <f>IF(AX400='Infant death by Age D-14'!T59,"TRUE","FALSE")</f>
        <v>TRUE</v>
      </c>
      <c r="AY417" s="757" t="str">
        <f>IF(AY400='Infant death by Age D-14'!U59,"TRUE","FALSE")</f>
        <v>TRUE</v>
      </c>
    </row>
  </sheetData>
  <mergeCells count="450">
    <mergeCell ref="AA207:AA208"/>
    <mergeCell ref="AB207:AD207"/>
    <mergeCell ref="AE207:AG207"/>
    <mergeCell ref="AH207:AJ207"/>
    <mergeCell ref="AK207:AM207"/>
    <mergeCell ref="AN207:AP207"/>
    <mergeCell ref="AQ207:AS207"/>
    <mergeCell ref="AT207:AV207"/>
    <mergeCell ref="AW207:AY207"/>
    <mergeCell ref="A207:A208"/>
    <mergeCell ref="B207:D207"/>
    <mergeCell ref="E207:G207"/>
    <mergeCell ref="H207:J207"/>
    <mergeCell ref="K207:M207"/>
    <mergeCell ref="N207:P207"/>
    <mergeCell ref="Q207:S207"/>
    <mergeCell ref="T207:V207"/>
    <mergeCell ref="W207:Y207"/>
    <mergeCell ref="N224:P224"/>
    <mergeCell ref="K224:M224"/>
    <mergeCell ref="W224:Y224"/>
    <mergeCell ref="T224:V224"/>
    <mergeCell ref="Q224:S224"/>
    <mergeCell ref="H224:J224"/>
    <mergeCell ref="E224:G224"/>
    <mergeCell ref="B224:D224"/>
    <mergeCell ref="A224:A225"/>
    <mergeCell ref="AQ224:AS224"/>
    <mergeCell ref="AN224:AP224"/>
    <mergeCell ref="AW224:AY224"/>
    <mergeCell ref="AT224:AV224"/>
    <mergeCell ref="AK224:AM224"/>
    <mergeCell ref="AH224:AJ224"/>
    <mergeCell ref="AE224:AG224"/>
    <mergeCell ref="AB224:AD224"/>
    <mergeCell ref="AA224:AA225"/>
    <mergeCell ref="N21:P21"/>
    <mergeCell ref="K38:M38"/>
    <mergeCell ref="N38:P38"/>
    <mergeCell ref="K55:M55"/>
    <mergeCell ref="N55:P55"/>
    <mergeCell ref="K72:M72"/>
    <mergeCell ref="N72:P72"/>
    <mergeCell ref="K89:M89"/>
    <mergeCell ref="N89:P89"/>
    <mergeCell ref="A4:A5"/>
    <mergeCell ref="B4:D4"/>
    <mergeCell ref="E4:G4"/>
    <mergeCell ref="H4:J4"/>
    <mergeCell ref="Q4:S4"/>
    <mergeCell ref="T4:V4"/>
    <mergeCell ref="W4:Y4"/>
    <mergeCell ref="W21:Y21"/>
    <mergeCell ref="A38:A39"/>
    <mergeCell ref="B38:D38"/>
    <mergeCell ref="E38:G38"/>
    <mergeCell ref="H38:J38"/>
    <mergeCell ref="Q38:S38"/>
    <mergeCell ref="T38:V38"/>
    <mergeCell ref="W38:Y38"/>
    <mergeCell ref="A21:A22"/>
    <mergeCell ref="B21:D21"/>
    <mergeCell ref="E21:G21"/>
    <mergeCell ref="H21:J21"/>
    <mergeCell ref="Q21:S21"/>
    <mergeCell ref="T21:V21"/>
    <mergeCell ref="K4:M4"/>
    <mergeCell ref="N4:P4"/>
    <mergeCell ref="K21:M21"/>
    <mergeCell ref="W55:Y55"/>
    <mergeCell ref="A72:A73"/>
    <mergeCell ref="B72:D72"/>
    <mergeCell ref="E72:G72"/>
    <mergeCell ref="H72:J72"/>
    <mergeCell ref="Q72:S72"/>
    <mergeCell ref="T72:V72"/>
    <mergeCell ref="W72:Y72"/>
    <mergeCell ref="A55:A56"/>
    <mergeCell ref="B55:D55"/>
    <mergeCell ref="E55:G55"/>
    <mergeCell ref="H55:J55"/>
    <mergeCell ref="Q55:S55"/>
    <mergeCell ref="T55:V55"/>
    <mergeCell ref="W89:Y89"/>
    <mergeCell ref="A106:A107"/>
    <mergeCell ref="B106:D106"/>
    <mergeCell ref="E106:G106"/>
    <mergeCell ref="H106:J106"/>
    <mergeCell ref="Q106:S106"/>
    <mergeCell ref="T106:V106"/>
    <mergeCell ref="W106:Y106"/>
    <mergeCell ref="A89:A90"/>
    <mergeCell ref="B89:D89"/>
    <mergeCell ref="E89:G89"/>
    <mergeCell ref="H89:J89"/>
    <mergeCell ref="Q89:S89"/>
    <mergeCell ref="T89:V89"/>
    <mergeCell ref="K106:M106"/>
    <mergeCell ref="N106:P106"/>
    <mergeCell ref="W123:Y123"/>
    <mergeCell ref="A140:A141"/>
    <mergeCell ref="B140:D140"/>
    <mergeCell ref="E140:G140"/>
    <mergeCell ref="H140:J140"/>
    <mergeCell ref="Q140:S140"/>
    <mergeCell ref="T140:V140"/>
    <mergeCell ref="W140:Y140"/>
    <mergeCell ref="A123:A124"/>
    <mergeCell ref="B123:D123"/>
    <mergeCell ref="E123:G123"/>
    <mergeCell ref="H123:J123"/>
    <mergeCell ref="Q123:S123"/>
    <mergeCell ref="T123:V123"/>
    <mergeCell ref="K123:M123"/>
    <mergeCell ref="N123:P123"/>
    <mergeCell ref="K140:M140"/>
    <mergeCell ref="N140:P140"/>
    <mergeCell ref="W157:Y157"/>
    <mergeCell ref="A174:A175"/>
    <mergeCell ref="B174:D174"/>
    <mergeCell ref="E174:G174"/>
    <mergeCell ref="H174:J174"/>
    <mergeCell ref="Q174:S174"/>
    <mergeCell ref="T174:V174"/>
    <mergeCell ref="W174:Y174"/>
    <mergeCell ref="A157:A158"/>
    <mergeCell ref="B157:D157"/>
    <mergeCell ref="E157:G157"/>
    <mergeCell ref="H157:J157"/>
    <mergeCell ref="Q157:S157"/>
    <mergeCell ref="T157:V157"/>
    <mergeCell ref="K157:M157"/>
    <mergeCell ref="N157:P157"/>
    <mergeCell ref="K174:M174"/>
    <mergeCell ref="N174:P174"/>
    <mergeCell ref="W191:Y191"/>
    <mergeCell ref="A191:A192"/>
    <mergeCell ref="B191:D191"/>
    <mergeCell ref="E191:G191"/>
    <mergeCell ref="H191:J191"/>
    <mergeCell ref="Q191:S191"/>
    <mergeCell ref="T191:V191"/>
    <mergeCell ref="K191:M191"/>
    <mergeCell ref="N191:P191"/>
    <mergeCell ref="W241:Y241"/>
    <mergeCell ref="A258:A259"/>
    <mergeCell ref="B258:D258"/>
    <mergeCell ref="E258:G258"/>
    <mergeCell ref="H258:J258"/>
    <mergeCell ref="Q258:S258"/>
    <mergeCell ref="T258:V258"/>
    <mergeCell ref="W258:Y258"/>
    <mergeCell ref="A241:A242"/>
    <mergeCell ref="B241:D241"/>
    <mergeCell ref="E241:G241"/>
    <mergeCell ref="H241:J241"/>
    <mergeCell ref="Q241:S241"/>
    <mergeCell ref="T241:V241"/>
    <mergeCell ref="K241:M241"/>
    <mergeCell ref="N241:P241"/>
    <mergeCell ref="K258:M258"/>
    <mergeCell ref="N258:P258"/>
    <mergeCell ref="W275:Y275"/>
    <mergeCell ref="A292:A293"/>
    <mergeCell ref="B292:D292"/>
    <mergeCell ref="E292:G292"/>
    <mergeCell ref="H292:J292"/>
    <mergeCell ref="Q292:S292"/>
    <mergeCell ref="T292:V292"/>
    <mergeCell ref="W292:Y292"/>
    <mergeCell ref="A275:A276"/>
    <mergeCell ref="B275:D275"/>
    <mergeCell ref="E275:G275"/>
    <mergeCell ref="H275:J275"/>
    <mergeCell ref="Q275:S275"/>
    <mergeCell ref="T275:V275"/>
    <mergeCell ref="K275:M275"/>
    <mergeCell ref="N275:P275"/>
    <mergeCell ref="K292:M292"/>
    <mergeCell ref="N292:P292"/>
    <mergeCell ref="W309:Y309"/>
    <mergeCell ref="A326:A327"/>
    <mergeCell ref="B326:D326"/>
    <mergeCell ref="E326:G326"/>
    <mergeCell ref="H326:J326"/>
    <mergeCell ref="Q326:S326"/>
    <mergeCell ref="T326:V326"/>
    <mergeCell ref="W326:Y326"/>
    <mergeCell ref="A309:A310"/>
    <mergeCell ref="B309:D309"/>
    <mergeCell ref="E309:G309"/>
    <mergeCell ref="H309:J309"/>
    <mergeCell ref="Q309:S309"/>
    <mergeCell ref="T309:V309"/>
    <mergeCell ref="K309:M309"/>
    <mergeCell ref="N309:P309"/>
    <mergeCell ref="K326:M326"/>
    <mergeCell ref="N326:P326"/>
    <mergeCell ref="W343:Y343"/>
    <mergeCell ref="A360:A361"/>
    <mergeCell ref="B360:D360"/>
    <mergeCell ref="E360:G360"/>
    <mergeCell ref="H360:J360"/>
    <mergeCell ref="Q360:S360"/>
    <mergeCell ref="T360:V360"/>
    <mergeCell ref="W360:Y360"/>
    <mergeCell ref="A343:A344"/>
    <mergeCell ref="B343:D343"/>
    <mergeCell ref="E343:G343"/>
    <mergeCell ref="H343:J343"/>
    <mergeCell ref="Q343:S343"/>
    <mergeCell ref="T343:V343"/>
    <mergeCell ref="K343:M343"/>
    <mergeCell ref="N343:P343"/>
    <mergeCell ref="K360:M360"/>
    <mergeCell ref="N360:P360"/>
    <mergeCell ref="W377:Y377"/>
    <mergeCell ref="A397:A398"/>
    <mergeCell ref="B397:D397"/>
    <mergeCell ref="E397:G397"/>
    <mergeCell ref="H397:J397"/>
    <mergeCell ref="Q397:S397"/>
    <mergeCell ref="T397:V397"/>
    <mergeCell ref="W397:Y397"/>
    <mergeCell ref="A377:A378"/>
    <mergeCell ref="B377:D377"/>
    <mergeCell ref="E377:G377"/>
    <mergeCell ref="H377:J377"/>
    <mergeCell ref="Q377:S377"/>
    <mergeCell ref="T377:V377"/>
    <mergeCell ref="K377:M377"/>
    <mergeCell ref="N377:P377"/>
    <mergeCell ref="K397:M397"/>
    <mergeCell ref="N397:P397"/>
    <mergeCell ref="AA2:AY2"/>
    <mergeCell ref="AA4:AA5"/>
    <mergeCell ref="AB4:AD4"/>
    <mergeCell ref="AE4:AG4"/>
    <mergeCell ref="AH4:AJ4"/>
    <mergeCell ref="AK4:AM4"/>
    <mergeCell ref="AT4:AV4"/>
    <mergeCell ref="AW4:AY4"/>
    <mergeCell ref="AW21:AY21"/>
    <mergeCell ref="AN4:AP4"/>
    <mergeCell ref="AQ4:AS4"/>
    <mergeCell ref="AN21:AP21"/>
    <mergeCell ref="AQ21:AS21"/>
    <mergeCell ref="AA38:AA39"/>
    <mergeCell ref="AB38:AD38"/>
    <mergeCell ref="AE38:AG38"/>
    <mergeCell ref="AH38:AJ38"/>
    <mergeCell ref="AK38:AM38"/>
    <mergeCell ref="AT38:AV38"/>
    <mergeCell ref="AW38:AY38"/>
    <mergeCell ref="AA21:AA22"/>
    <mergeCell ref="AB21:AD21"/>
    <mergeCell ref="AE21:AG21"/>
    <mergeCell ref="AH21:AJ21"/>
    <mergeCell ref="AK21:AM21"/>
    <mergeCell ref="AT21:AV21"/>
    <mergeCell ref="AN38:AP38"/>
    <mergeCell ref="AQ38:AS38"/>
    <mergeCell ref="AW55:AY55"/>
    <mergeCell ref="AA72:AA73"/>
    <mergeCell ref="AB72:AD72"/>
    <mergeCell ref="AE72:AG72"/>
    <mergeCell ref="AH72:AJ72"/>
    <mergeCell ref="AK72:AM72"/>
    <mergeCell ref="AT72:AV72"/>
    <mergeCell ref="AW72:AY72"/>
    <mergeCell ref="AA55:AA56"/>
    <mergeCell ref="AB55:AD55"/>
    <mergeCell ref="AE55:AG55"/>
    <mergeCell ref="AH55:AJ55"/>
    <mergeCell ref="AK55:AM55"/>
    <mergeCell ref="AT55:AV55"/>
    <mergeCell ref="AN72:AP72"/>
    <mergeCell ref="AQ72:AS72"/>
    <mergeCell ref="AN55:AP55"/>
    <mergeCell ref="AQ55:AS55"/>
    <mergeCell ref="AW89:AY89"/>
    <mergeCell ref="AA106:AA107"/>
    <mergeCell ref="AB106:AD106"/>
    <mergeCell ref="AE106:AG106"/>
    <mergeCell ref="AH106:AJ106"/>
    <mergeCell ref="AK106:AM106"/>
    <mergeCell ref="AT106:AV106"/>
    <mergeCell ref="AW106:AY106"/>
    <mergeCell ref="AA89:AA90"/>
    <mergeCell ref="AB89:AD89"/>
    <mergeCell ref="AE89:AG89"/>
    <mergeCell ref="AH89:AJ89"/>
    <mergeCell ref="AK89:AM89"/>
    <mergeCell ref="AT89:AV89"/>
    <mergeCell ref="AN106:AP106"/>
    <mergeCell ref="AQ106:AS106"/>
    <mergeCell ref="AN89:AP89"/>
    <mergeCell ref="AQ89:AS89"/>
    <mergeCell ref="AW123:AY123"/>
    <mergeCell ref="AA140:AA141"/>
    <mergeCell ref="AB140:AD140"/>
    <mergeCell ref="AE140:AG140"/>
    <mergeCell ref="AH140:AJ140"/>
    <mergeCell ref="AK140:AM140"/>
    <mergeCell ref="AT140:AV140"/>
    <mergeCell ref="AW140:AY140"/>
    <mergeCell ref="AA123:AA124"/>
    <mergeCell ref="AB123:AD123"/>
    <mergeCell ref="AE123:AG123"/>
    <mergeCell ref="AH123:AJ123"/>
    <mergeCell ref="AK123:AM123"/>
    <mergeCell ref="AT123:AV123"/>
    <mergeCell ref="AN140:AP140"/>
    <mergeCell ref="AQ140:AS140"/>
    <mergeCell ref="AN123:AP123"/>
    <mergeCell ref="AQ123:AS123"/>
    <mergeCell ref="AW157:AY157"/>
    <mergeCell ref="AA174:AA175"/>
    <mergeCell ref="AB174:AD174"/>
    <mergeCell ref="AE174:AG174"/>
    <mergeCell ref="AH174:AJ174"/>
    <mergeCell ref="AK174:AM174"/>
    <mergeCell ref="AT174:AV174"/>
    <mergeCell ref="AW174:AY174"/>
    <mergeCell ref="AA157:AA158"/>
    <mergeCell ref="AB157:AD157"/>
    <mergeCell ref="AE157:AG157"/>
    <mergeCell ref="AH157:AJ157"/>
    <mergeCell ref="AK157:AM157"/>
    <mergeCell ref="AT157:AV157"/>
    <mergeCell ref="AN174:AP174"/>
    <mergeCell ref="AQ174:AS174"/>
    <mergeCell ref="AN157:AP157"/>
    <mergeCell ref="AQ157:AS157"/>
    <mergeCell ref="AW191:AY191"/>
    <mergeCell ref="AA191:AA192"/>
    <mergeCell ref="AB191:AD191"/>
    <mergeCell ref="AE191:AG191"/>
    <mergeCell ref="AH191:AJ191"/>
    <mergeCell ref="AK191:AM191"/>
    <mergeCell ref="AT191:AV191"/>
    <mergeCell ref="AN191:AP191"/>
    <mergeCell ref="AQ191:AS191"/>
    <mergeCell ref="AW241:AY241"/>
    <mergeCell ref="AA258:AA259"/>
    <mergeCell ref="AB258:AD258"/>
    <mergeCell ref="AE258:AG258"/>
    <mergeCell ref="AH258:AJ258"/>
    <mergeCell ref="AK258:AM258"/>
    <mergeCell ref="AT258:AV258"/>
    <mergeCell ref="AW258:AY258"/>
    <mergeCell ref="AA241:AA242"/>
    <mergeCell ref="AB241:AD241"/>
    <mergeCell ref="AE241:AG241"/>
    <mergeCell ref="AH241:AJ241"/>
    <mergeCell ref="AK241:AM241"/>
    <mergeCell ref="AT241:AV241"/>
    <mergeCell ref="AN258:AP258"/>
    <mergeCell ref="AQ258:AS258"/>
    <mergeCell ref="AN241:AP241"/>
    <mergeCell ref="AQ241:AS241"/>
    <mergeCell ref="AW275:AY275"/>
    <mergeCell ref="AA292:AA293"/>
    <mergeCell ref="AB292:AD292"/>
    <mergeCell ref="AE292:AG292"/>
    <mergeCell ref="AH292:AJ292"/>
    <mergeCell ref="AK292:AM292"/>
    <mergeCell ref="AT292:AV292"/>
    <mergeCell ref="AW292:AY292"/>
    <mergeCell ref="AA275:AA276"/>
    <mergeCell ref="AB275:AD275"/>
    <mergeCell ref="AE275:AG275"/>
    <mergeCell ref="AH275:AJ275"/>
    <mergeCell ref="AK275:AM275"/>
    <mergeCell ref="AT275:AV275"/>
    <mergeCell ref="AN292:AP292"/>
    <mergeCell ref="AQ292:AS292"/>
    <mergeCell ref="AN275:AP275"/>
    <mergeCell ref="AQ275:AS275"/>
    <mergeCell ref="AW309:AY309"/>
    <mergeCell ref="AA326:AA327"/>
    <mergeCell ref="AB326:AD326"/>
    <mergeCell ref="AE326:AG326"/>
    <mergeCell ref="AH326:AJ326"/>
    <mergeCell ref="AK326:AM326"/>
    <mergeCell ref="AT326:AV326"/>
    <mergeCell ref="AW326:AY326"/>
    <mergeCell ref="AA309:AA310"/>
    <mergeCell ref="AB309:AD309"/>
    <mergeCell ref="AE309:AG309"/>
    <mergeCell ref="AH309:AJ309"/>
    <mergeCell ref="AK309:AM309"/>
    <mergeCell ref="AT309:AV309"/>
    <mergeCell ref="AN326:AP326"/>
    <mergeCell ref="AQ326:AS326"/>
    <mergeCell ref="AN309:AP309"/>
    <mergeCell ref="AQ309:AS309"/>
    <mergeCell ref="AW343:AY343"/>
    <mergeCell ref="AA360:AA361"/>
    <mergeCell ref="AB360:AD360"/>
    <mergeCell ref="AE360:AG360"/>
    <mergeCell ref="AH360:AJ360"/>
    <mergeCell ref="AK360:AM360"/>
    <mergeCell ref="AT360:AV360"/>
    <mergeCell ref="AW360:AY360"/>
    <mergeCell ref="AA343:AA344"/>
    <mergeCell ref="AB343:AD343"/>
    <mergeCell ref="AE343:AG343"/>
    <mergeCell ref="AH343:AJ343"/>
    <mergeCell ref="AK343:AM343"/>
    <mergeCell ref="AT343:AV343"/>
    <mergeCell ref="AN360:AP360"/>
    <mergeCell ref="AQ360:AS360"/>
    <mergeCell ref="AN343:AP343"/>
    <mergeCell ref="AQ343:AS343"/>
    <mergeCell ref="AW377:AY377"/>
    <mergeCell ref="AA397:AA398"/>
    <mergeCell ref="AB397:AD397"/>
    <mergeCell ref="AE397:AG397"/>
    <mergeCell ref="AH397:AJ397"/>
    <mergeCell ref="AK397:AM397"/>
    <mergeCell ref="AT397:AV397"/>
    <mergeCell ref="AW397:AY397"/>
    <mergeCell ref="AA377:AA378"/>
    <mergeCell ref="AB377:AD377"/>
    <mergeCell ref="AE377:AG377"/>
    <mergeCell ref="AH377:AJ377"/>
    <mergeCell ref="AK377:AM377"/>
    <mergeCell ref="AT377:AV377"/>
    <mergeCell ref="AN397:AP397"/>
    <mergeCell ref="AQ397:AS397"/>
    <mergeCell ref="AN377:AP377"/>
    <mergeCell ref="AQ377:AS377"/>
    <mergeCell ref="BW397:BY397"/>
    <mergeCell ref="A393:Y393"/>
    <mergeCell ref="AA393:AY393"/>
    <mergeCell ref="A394:Y394"/>
    <mergeCell ref="AA394:AY394"/>
    <mergeCell ref="BA397:BA398"/>
    <mergeCell ref="BB397:BD397"/>
    <mergeCell ref="BE397:BG397"/>
    <mergeCell ref="BH397:BJ397"/>
    <mergeCell ref="BK397:BM397"/>
    <mergeCell ref="BT397:BV397"/>
    <mergeCell ref="BA394:BY394"/>
    <mergeCell ref="BA395:BY395"/>
    <mergeCell ref="A395:Y395"/>
    <mergeCell ref="AA395:AY395"/>
    <mergeCell ref="BN397:BP397"/>
    <mergeCell ref="BQ397:BS397"/>
  </mergeCells>
  <printOptions horizontalCentered="1" verticalCentered="1"/>
  <pageMargins left="0.59055118110236227" right="0.59055118110236227" top="0.74803149606299213" bottom="0.74803149606299213" header="0.31496062992125984" footer="0.31496062992125984"/>
  <pageSetup paperSize="9" scale="76" orientation="landscape" r:id="rId1"/>
  <rowBreaks count="1" manualBreakCount="1">
    <brk id="32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</sheetPr>
  <dimension ref="A1:T366"/>
  <sheetViews>
    <sheetView tabSelected="1" view="pageBreakPreview" zoomScaleSheetLayoutView="100" workbookViewId="0">
      <selection activeCell="B15" sqref="B15"/>
    </sheetView>
  </sheetViews>
  <sheetFormatPr defaultRowHeight="15"/>
  <cols>
    <col min="1" max="1" width="9.7109375" style="123" bestFit="1" customWidth="1"/>
    <col min="2" max="2" width="32" style="300" customWidth="1"/>
    <col min="3" max="8" width="9.7109375" style="123" customWidth="1"/>
  </cols>
  <sheetData>
    <row r="1" spans="1:8">
      <c r="A1" s="122" t="s">
        <v>355</v>
      </c>
      <c r="G1" s="123" t="s">
        <v>15</v>
      </c>
    </row>
    <row r="2" spans="1:8" ht="15.75">
      <c r="A2" s="1445" t="s">
        <v>354</v>
      </c>
      <c r="B2" s="1445"/>
      <c r="C2" s="1445"/>
      <c r="D2" s="1445"/>
      <c r="E2" s="1445"/>
      <c r="F2" s="1445"/>
      <c r="G2" s="1445"/>
      <c r="H2" s="1445"/>
    </row>
    <row r="3" spans="1:8" ht="15.75">
      <c r="A3" s="1446" t="s">
        <v>1</v>
      </c>
      <c r="B3" s="1586" t="s">
        <v>342</v>
      </c>
      <c r="C3" s="1447" t="s">
        <v>95</v>
      </c>
      <c r="D3" s="1447"/>
      <c r="E3" s="1447"/>
      <c r="F3" s="1448" t="s">
        <v>0</v>
      </c>
      <c r="G3" s="1448"/>
      <c r="H3" s="1448"/>
    </row>
    <row r="4" spans="1:8" ht="15.75">
      <c r="A4" s="1446"/>
      <c r="B4" s="1586"/>
      <c r="C4" s="124" t="s">
        <v>10</v>
      </c>
      <c r="D4" s="124" t="s">
        <v>11</v>
      </c>
      <c r="E4" s="124" t="s">
        <v>6</v>
      </c>
      <c r="F4" s="124" t="s">
        <v>10</v>
      </c>
      <c r="G4" s="124" t="s">
        <v>11</v>
      </c>
      <c r="H4" s="124" t="s">
        <v>6</v>
      </c>
    </row>
    <row r="5" spans="1:8" ht="31.5">
      <c r="A5" s="135">
        <v>1</v>
      </c>
      <c r="B5" s="52" t="s">
        <v>344</v>
      </c>
      <c r="C5" s="135">
        <v>10</v>
      </c>
      <c r="D5" s="135">
        <v>0</v>
      </c>
      <c r="E5" s="135">
        <f>C5+D5</f>
        <v>10</v>
      </c>
      <c r="F5" s="135">
        <v>15</v>
      </c>
      <c r="G5" s="135">
        <v>7</v>
      </c>
      <c r="H5" s="135">
        <f>F5+G5</f>
        <v>22</v>
      </c>
    </row>
    <row r="6" spans="1:8" ht="31.5">
      <c r="A6" s="135">
        <v>2</v>
      </c>
      <c r="B6" s="52" t="s">
        <v>345</v>
      </c>
      <c r="C6" s="135">
        <v>1</v>
      </c>
      <c r="D6" s="135">
        <v>0</v>
      </c>
      <c r="E6" s="135">
        <f t="shared" ref="E6:E13" si="0">C6+D6</f>
        <v>1</v>
      </c>
      <c r="F6" s="135">
        <v>0</v>
      </c>
      <c r="G6" s="135">
        <v>0</v>
      </c>
      <c r="H6" s="135">
        <f t="shared" ref="H6:H13" si="1">F6+G6</f>
        <v>0</v>
      </c>
    </row>
    <row r="7" spans="1:8" ht="15.75">
      <c r="A7" s="135">
        <v>3</v>
      </c>
      <c r="B7" s="52" t="s">
        <v>346</v>
      </c>
      <c r="C7" s="135">
        <v>51</v>
      </c>
      <c r="D7" s="135">
        <v>3</v>
      </c>
      <c r="E7" s="135">
        <f t="shared" si="0"/>
        <v>54</v>
      </c>
      <c r="F7" s="135">
        <v>39</v>
      </c>
      <c r="G7" s="135">
        <v>5</v>
      </c>
      <c r="H7" s="135">
        <f t="shared" si="1"/>
        <v>44</v>
      </c>
    </row>
    <row r="8" spans="1:8" ht="15.75">
      <c r="A8" s="135">
        <v>4</v>
      </c>
      <c r="B8" s="52" t="s">
        <v>347</v>
      </c>
      <c r="C8" s="135">
        <v>53</v>
      </c>
      <c r="D8" s="135">
        <v>0</v>
      </c>
      <c r="E8" s="135">
        <f t="shared" si="0"/>
        <v>53</v>
      </c>
      <c r="F8" s="135">
        <v>181</v>
      </c>
      <c r="G8" s="135">
        <v>10</v>
      </c>
      <c r="H8" s="135">
        <f t="shared" si="1"/>
        <v>191</v>
      </c>
    </row>
    <row r="9" spans="1:8" ht="15.75">
      <c r="A9" s="135">
        <v>5</v>
      </c>
      <c r="B9" s="52" t="s">
        <v>348</v>
      </c>
      <c r="C9" s="135">
        <v>284</v>
      </c>
      <c r="D9" s="135">
        <v>9</v>
      </c>
      <c r="E9" s="135">
        <f t="shared" si="0"/>
        <v>293</v>
      </c>
      <c r="F9" s="135">
        <v>476</v>
      </c>
      <c r="G9" s="135">
        <v>66</v>
      </c>
      <c r="H9" s="135">
        <f t="shared" si="1"/>
        <v>542</v>
      </c>
    </row>
    <row r="10" spans="1:8" ht="15.75">
      <c r="A10" s="135">
        <v>6</v>
      </c>
      <c r="B10" s="52" t="s">
        <v>349</v>
      </c>
      <c r="C10" s="135">
        <v>2130</v>
      </c>
      <c r="D10" s="135">
        <v>98</v>
      </c>
      <c r="E10" s="135">
        <f t="shared" si="0"/>
        <v>2228</v>
      </c>
      <c r="F10" s="135">
        <v>295</v>
      </c>
      <c r="G10" s="135">
        <v>11</v>
      </c>
      <c r="H10" s="135">
        <f t="shared" si="1"/>
        <v>306</v>
      </c>
    </row>
    <row r="11" spans="1:8" ht="31.5">
      <c r="A11" s="135">
        <v>7</v>
      </c>
      <c r="B11" s="52" t="s">
        <v>350</v>
      </c>
      <c r="C11" s="135">
        <v>117</v>
      </c>
      <c r="D11" s="135">
        <v>13</v>
      </c>
      <c r="E11" s="135">
        <f t="shared" si="0"/>
        <v>130</v>
      </c>
      <c r="F11" s="135">
        <v>1882</v>
      </c>
      <c r="G11" s="135">
        <v>1272</v>
      </c>
      <c r="H11" s="135">
        <f t="shared" si="1"/>
        <v>3154</v>
      </c>
    </row>
    <row r="12" spans="1:8" ht="15.75">
      <c r="A12" s="135">
        <v>8</v>
      </c>
      <c r="B12" s="52" t="s">
        <v>351</v>
      </c>
      <c r="C12" s="135">
        <v>1540</v>
      </c>
      <c r="D12" s="135">
        <v>1730</v>
      </c>
      <c r="E12" s="135">
        <f t="shared" si="0"/>
        <v>3270</v>
      </c>
      <c r="F12" s="135">
        <v>4107</v>
      </c>
      <c r="G12" s="135">
        <v>1966</v>
      </c>
      <c r="H12" s="135">
        <f t="shared" si="1"/>
        <v>6073</v>
      </c>
    </row>
    <row r="13" spans="1:8" ht="15.75">
      <c r="A13" s="135">
        <v>9</v>
      </c>
      <c r="B13" s="52" t="s">
        <v>352</v>
      </c>
      <c r="C13" s="135">
        <v>1161</v>
      </c>
      <c r="D13" s="135">
        <v>1665</v>
      </c>
      <c r="E13" s="135">
        <f t="shared" si="0"/>
        <v>2826</v>
      </c>
      <c r="F13" s="135">
        <v>2729</v>
      </c>
      <c r="G13" s="135">
        <v>2903</v>
      </c>
      <c r="H13" s="135">
        <f t="shared" si="1"/>
        <v>5632</v>
      </c>
    </row>
    <row r="14" spans="1:8" ht="15.75">
      <c r="A14" s="135"/>
      <c r="B14" s="301" t="s">
        <v>6</v>
      </c>
      <c r="C14" s="135">
        <f t="shared" ref="C14:H14" si="2">SUM(C5:C13)</f>
        <v>5347</v>
      </c>
      <c r="D14" s="135">
        <f t="shared" si="2"/>
        <v>3518</v>
      </c>
      <c r="E14" s="135">
        <f t="shared" si="2"/>
        <v>8865</v>
      </c>
      <c r="F14" s="135">
        <f t="shared" si="2"/>
        <v>9724</v>
      </c>
      <c r="G14" s="135">
        <f t="shared" si="2"/>
        <v>6240</v>
      </c>
      <c r="H14" s="135">
        <f t="shared" si="2"/>
        <v>15964</v>
      </c>
    </row>
    <row r="15" spans="1:8">
      <c r="A15" s="126"/>
    </row>
    <row r="16" spans="1:8">
      <c r="A16" s="122" t="s">
        <v>355</v>
      </c>
      <c r="G16" s="123" t="s">
        <v>20</v>
      </c>
    </row>
    <row r="17" spans="1:8" ht="15.75">
      <c r="A17" s="1445" t="s">
        <v>354</v>
      </c>
      <c r="B17" s="1445"/>
      <c r="C17" s="1445"/>
      <c r="D17" s="1445"/>
      <c r="E17" s="1445"/>
      <c r="F17" s="1445"/>
      <c r="G17" s="1445"/>
      <c r="H17" s="1445"/>
    </row>
    <row r="18" spans="1:8" ht="15.75">
      <c r="A18" s="1446" t="s">
        <v>1</v>
      </c>
      <c r="B18" s="1586" t="s">
        <v>342</v>
      </c>
      <c r="C18" s="1447" t="s">
        <v>95</v>
      </c>
      <c r="D18" s="1447"/>
      <c r="E18" s="1447"/>
      <c r="F18" s="1448" t="s">
        <v>0</v>
      </c>
      <c r="G18" s="1448"/>
      <c r="H18" s="1448"/>
    </row>
    <row r="19" spans="1:8" ht="15.75">
      <c r="A19" s="1446"/>
      <c r="B19" s="1586"/>
      <c r="C19" s="124" t="s">
        <v>10</v>
      </c>
      <c r="D19" s="124" t="s">
        <v>11</v>
      </c>
      <c r="E19" s="124" t="s">
        <v>6</v>
      </c>
      <c r="F19" s="124" t="s">
        <v>10</v>
      </c>
      <c r="G19" s="124" t="s">
        <v>11</v>
      </c>
      <c r="H19" s="124" t="s">
        <v>6</v>
      </c>
    </row>
    <row r="20" spans="1:8" ht="31.5">
      <c r="A20" s="135">
        <v>1</v>
      </c>
      <c r="B20" s="52" t="s">
        <v>344</v>
      </c>
      <c r="C20" s="135">
        <v>1</v>
      </c>
      <c r="D20" s="135">
        <v>0</v>
      </c>
      <c r="E20" s="135">
        <f>C20+D20</f>
        <v>1</v>
      </c>
      <c r="F20" s="135">
        <v>1</v>
      </c>
      <c r="G20" s="135">
        <v>1</v>
      </c>
      <c r="H20" s="135">
        <f>F20+G20</f>
        <v>2</v>
      </c>
    </row>
    <row r="21" spans="1:8" ht="31.5">
      <c r="A21" s="135">
        <v>2</v>
      </c>
      <c r="B21" s="52" t="s">
        <v>345</v>
      </c>
      <c r="C21" s="135">
        <v>0</v>
      </c>
      <c r="D21" s="135">
        <v>0</v>
      </c>
      <c r="E21" s="135">
        <f t="shared" ref="E21:E28" si="3">C21+D21</f>
        <v>0</v>
      </c>
      <c r="F21" s="135">
        <v>0</v>
      </c>
      <c r="G21" s="135">
        <v>0</v>
      </c>
      <c r="H21" s="135">
        <f t="shared" ref="H21:H28" si="4">F21+G21</f>
        <v>0</v>
      </c>
    </row>
    <row r="22" spans="1:8" ht="15.75">
      <c r="A22" s="135">
        <v>3</v>
      </c>
      <c r="B22" s="52" t="s">
        <v>346</v>
      </c>
      <c r="C22" s="135">
        <v>1</v>
      </c>
      <c r="D22" s="135">
        <v>0</v>
      </c>
      <c r="E22" s="135">
        <f t="shared" si="3"/>
        <v>1</v>
      </c>
      <c r="F22" s="135">
        <v>1</v>
      </c>
      <c r="G22" s="135">
        <v>0</v>
      </c>
      <c r="H22" s="135">
        <f t="shared" si="4"/>
        <v>1</v>
      </c>
    </row>
    <row r="23" spans="1:8" ht="15.75">
      <c r="A23" s="135">
        <v>4</v>
      </c>
      <c r="B23" s="52" t="s">
        <v>347</v>
      </c>
      <c r="C23" s="135">
        <v>6</v>
      </c>
      <c r="D23" s="135">
        <v>0</v>
      </c>
      <c r="E23" s="135">
        <f t="shared" si="3"/>
        <v>6</v>
      </c>
      <c r="F23" s="135">
        <v>15</v>
      </c>
      <c r="G23" s="135">
        <v>0</v>
      </c>
      <c r="H23" s="135">
        <f t="shared" si="4"/>
        <v>15</v>
      </c>
    </row>
    <row r="24" spans="1:8" ht="15.75">
      <c r="A24" s="135">
        <v>5</v>
      </c>
      <c r="B24" s="52" t="s">
        <v>348</v>
      </c>
      <c r="C24" s="135">
        <v>30</v>
      </c>
      <c r="D24" s="135">
        <v>4</v>
      </c>
      <c r="E24" s="135">
        <f t="shared" si="3"/>
        <v>34</v>
      </c>
      <c r="F24" s="135">
        <v>60</v>
      </c>
      <c r="G24" s="135">
        <v>7</v>
      </c>
      <c r="H24" s="135">
        <f t="shared" si="4"/>
        <v>67</v>
      </c>
    </row>
    <row r="25" spans="1:8" ht="15.75">
      <c r="A25" s="135">
        <v>6</v>
      </c>
      <c r="B25" s="52" t="s">
        <v>349</v>
      </c>
      <c r="C25" s="135">
        <v>1045</v>
      </c>
      <c r="D25" s="135">
        <v>59</v>
      </c>
      <c r="E25" s="135">
        <f t="shared" si="3"/>
        <v>1104</v>
      </c>
      <c r="F25" s="135">
        <v>361</v>
      </c>
      <c r="G25" s="135">
        <v>22</v>
      </c>
      <c r="H25" s="135">
        <f t="shared" si="4"/>
        <v>383</v>
      </c>
    </row>
    <row r="26" spans="1:8" ht="31.5">
      <c r="A26" s="135">
        <v>7</v>
      </c>
      <c r="B26" s="52" t="s">
        <v>350</v>
      </c>
      <c r="C26" s="135">
        <v>22</v>
      </c>
      <c r="D26" s="135">
        <v>2</v>
      </c>
      <c r="E26" s="135">
        <f t="shared" si="3"/>
        <v>24</v>
      </c>
      <c r="F26" s="135">
        <v>3</v>
      </c>
      <c r="G26" s="135">
        <v>0</v>
      </c>
      <c r="H26" s="135">
        <f t="shared" si="4"/>
        <v>3</v>
      </c>
    </row>
    <row r="27" spans="1:8" ht="15.75">
      <c r="A27" s="135">
        <v>8</v>
      </c>
      <c r="B27" s="52" t="s">
        <v>351</v>
      </c>
      <c r="C27" s="135">
        <v>0</v>
      </c>
      <c r="D27" s="135">
        <v>768</v>
      </c>
      <c r="E27" s="135">
        <f t="shared" si="3"/>
        <v>768</v>
      </c>
      <c r="F27" s="135">
        <v>405</v>
      </c>
      <c r="G27" s="135">
        <v>425</v>
      </c>
      <c r="H27" s="135">
        <f t="shared" si="4"/>
        <v>830</v>
      </c>
    </row>
    <row r="28" spans="1:8" ht="15.75">
      <c r="A28" s="135">
        <v>9</v>
      </c>
      <c r="B28" s="52" t="s">
        <v>352</v>
      </c>
      <c r="C28" s="135">
        <v>748</v>
      </c>
      <c r="D28" s="135">
        <v>393</v>
      </c>
      <c r="E28" s="135">
        <f t="shared" si="3"/>
        <v>1141</v>
      </c>
      <c r="F28" s="135">
        <v>147</v>
      </c>
      <c r="G28" s="135">
        <v>139</v>
      </c>
      <c r="H28" s="135">
        <f t="shared" si="4"/>
        <v>286</v>
      </c>
    </row>
    <row r="29" spans="1:8" ht="15.75">
      <c r="A29" s="135"/>
      <c r="B29" s="301" t="s">
        <v>6</v>
      </c>
      <c r="C29" s="135">
        <f t="shared" ref="C29:H29" si="5">SUM(C20:C28)</f>
        <v>1853</v>
      </c>
      <c r="D29" s="135">
        <f t="shared" si="5"/>
        <v>1226</v>
      </c>
      <c r="E29" s="135">
        <f t="shared" si="5"/>
        <v>3079</v>
      </c>
      <c r="F29" s="135">
        <f t="shared" si="5"/>
        <v>993</v>
      </c>
      <c r="G29" s="135">
        <f t="shared" si="5"/>
        <v>594</v>
      </c>
      <c r="H29" s="135">
        <f t="shared" si="5"/>
        <v>1587</v>
      </c>
    </row>
    <row r="31" spans="1:8">
      <c r="A31" s="122" t="s">
        <v>355</v>
      </c>
      <c r="G31" s="123" t="s">
        <v>21</v>
      </c>
    </row>
    <row r="32" spans="1:8" ht="15.75">
      <c r="A32" s="1445" t="s">
        <v>354</v>
      </c>
      <c r="B32" s="1445"/>
      <c r="C32" s="1445"/>
      <c r="D32" s="1445"/>
      <c r="E32" s="1445"/>
      <c r="F32" s="1445"/>
      <c r="G32" s="1445"/>
      <c r="H32" s="1445"/>
    </row>
    <row r="33" spans="1:8" ht="15.75">
      <c r="A33" s="1446" t="s">
        <v>1</v>
      </c>
      <c r="B33" s="1586" t="s">
        <v>342</v>
      </c>
      <c r="C33" s="1447" t="s">
        <v>95</v>
      </c>
      <c r="D33" s="1447"/>
      <c r="E33" s="1447"/>
      <c r="F33" s="1448" t="s">
        <v>0</v>
      </c>
      <c r="G33" s="1448"/>
      <c r="H33" s="1448"/>
    </row>
    <row r="34" spans="1:8" ht="15.75">
      <c r="A34" s="1446"/>
      <c r="B34" s="1586"/>
      <c r="C34" s="124" t="s">
        <v>10</v>
      </c>
      <c r="D34" s="124" t="s">
        <v>11</v>
      </c>
      <c r="E34" s="124" t="s">
        <v>6</v>
      </c>
      <c r="F34" s="124" t="s">
        <v>10</v>
      </c>
      <c r="G34" s="124" t="s">
        <v>11</v>
      </c>
      <c r="H34" s="124" t="s">
        <v>6</v>
      </c>
    </row>
    <row r="35" spans="1:8" ht="31.5">
      <c r="A35" s="135">
        <v>1</v>
      </c>
      <c r="B35" s="52" t="s">
        <v>344</v>
      </c>
      <c r="C35" s="135">
        <v>1</v>
      </c>
      <c r="D35" s="135">
        <v>0</v>
      </c>
      <c r="E35" s="135">
        <f>C35+D35</f>
        <v>1</v>
      </c>
      <c r="F35" s="135">
        <v>1</v>
      </c>
      <c r="G35" s="135">
        <v>0</v>
      </c>
      <c r="H35" s="135">
        <f>F35+G35</f>
        <v>1</v>
      </c>
    </row>
    <row r="36" spans="1:8" ht="31.5">
      <c r="A36" s="135">
        <v>2</v>
      </c>
      <c r="B36" s="52" t="s">
        <v>345</v>
      </c>
      <c r="C36" s="135">
        <v>0</v>
      </c>
      <c r="D36" s="135">
        <v>0</v>
      </c>
      <c r="E36" s="135">
        <f t="shared" ref="E36:E43" si="6">C36+D36</f>
        <v>0</v>
      </c>
      <c r="F36" s="135">
        <v>0</v>
      </c>
      <c r="G36" s="135">
        <v>0</v>
      </c>
      <c r="H36" s="135">
        <f t="shared" ref="H36:H43" si="7">F36+G36</f>
        <v>0</v>
      </c>
    </row>
    <row r="37" spans="1:8" ht="15.75">
      <c r="A37" s="135">
        <v>3</v>
      </c>
      <c r="B37" s="52" t="s">
        <v>346</v>
      </c>
      <c r="C37" s="135">
        <v>55</v>
      </c>
      <c r="D37" s="135">
        <v>10</v>
      </c>
      <c r="E37" s="135">
        <f t="shared" si="6"/>
        <v>65</v>
      </c>
      <c r="F37" s="135">
        <v>267</v>
      </c>
      <c r="G37" s="135">
        <v>31</v>
      </c>
      <c r="H37" s="135">
        <f t="shared" si="7"/>
        <v>298</v>
      </c>
    </row>
    <row r="38" spans="1:8" ht="15.75">
      <c r="A38" s="135">
        <v>4</v>
      </c>
      <c r="B38" s="52" t="s">
        <v>347</v>
      </c>
      <c r="C38" s="135">
        <v>42</v>
      </c>
      <c r="D38" s="135">
        <v>4</v>
      </c>
      <c r="E38" s="135">
        <f t="shared" si="6"/>
        <v>46</v>
      </c>
      <c r="F38" s="135">
        <v>138</v>
      </c>
      <c r="G38" s="135">
        <v>3</v>
      </c>
      <c r="H38" s="135">
        <f t="shared" si="7"/>
        <v>141</v>
      </c>
    </row>
    <row r="39" spans="1:8" ht="15.75">
      <c r="A39" s="135">
        <v>5</v>
      </c>
      <c r="B39" s="52" t="s">
        <v>348</v>
      </c>
      <c r="C39" s="135">
        <v>15</v>
      </c>
      <c r="D39" s="135">
        <v>1</v>
      </c>
      <c r="E39" s="135">
        <f t="shared" si="6"/>
        <v>16</v>
      </c>
      <c r="F39" s="135">
        <v>8</v>
      </c>
      <c r="G39" s="135">
        <v>3</v>
      </c>
      <c r="H39" s="135">
        <f t="shared" si="7"/>
        <v>11</v>
      </c>
    </row>
    <row r="40" spans="1:8" ht="15.75">
      <c r="A40" s="135">
        <v>6</v>
      </c>
      <c r="B40" s="52" t="s">
        <v>349</v>
      </c>
      <c r="C40" s="135">
        <v>1335</v>
      </c>
      <c r="D40" s="135">
        <v>115</v>
      </c>
      <c r="E40" s="135">
        <f t="shared" si="6"/>
        <v>1450</v>
      </c>
      <c r="F40" s="135">
        <v>545</v>
      </c>
      <c r="G40" s="135">
        <v>10</v>
      </c>
      <c r="H40" s="135">
        <f t="shared" si="7"/>
        <v>555</v>
      </c>
    </row>
    <row r="41" spans="1:8" ht="31.5">
      <c r="A41" s="135">
        <v>7</v>
      </c>
      <c r="B41" s="52" t="s">
        <v>350</v>
      </c>
      <c r="C41" s="135">
        <v>503</v>
      </c>
      <c r="D41" s="135">
        <v>45</v>
      </c>
      <c r="E41" s="135">
        <f t="shared" si="6"/>
        <v>548</v>
      </c>
      <c r="F41" s="135">
        <v>368</v>
      </c>
      <c r="G41" s="135">
        <v>21</v>
      </c>
      <c r="H41" s="135">
        <f t="shared" si="7"/>
        <v>389</v>
      </c>
    </row>
    <row r="42" spans="1:8" ht="15.75">
      <c r="A42" s="135">
        <v>8</v>
      </c>
      <c r="B42" s="52" t="s">
        <v>351</v>
      </c>
      <c r="C42" s="135">
        <v>1307</v>
      </c>
      <c r="D42" s="135">
        <v>627</v>
      </c>
      <c r="E42" s="135">
        <f t="shared" si="6"/>
        <v>1934</v>
      </c>
      <c r="F42" s="135">
        <v>1349</v>
      </c>
      <c r="G42" s="135">
        <v>475</v>
      </c>
      <c r="H42" s="135">
        <f t="shared" si="7"/>
        <v>1824</v>
      </c>
    </row>
    <row r="43" spans="1:8" ht="15.75">
      <c r="A43" s="135">
        <v>9</v>
      </c>
      <c r="B43" s="52" t="s">
        <v>352</v>
      </c>
      <c r="C43" s="135">
        <v>1142</v>
      </c>
      <c r="D43" s="135">
        <v>1998</v>
      </c>
      <c r="E43" s="135">
        <f t="shared" si="6"/>
        <v>3140</v>
      </c>
      <c r="F43" s="135">
        <v>1090</v>
      </c>
      <c r="G43" s="135">
        <v>1678</v>
      </c>
      <c r="H43" s="135">
        <f t="shared" si="7"/>
        <v>2768</v>
      </c>
    </row>
    <row r="44" spans="1:8" ht="15.75">
      <c r="A44" s="135"/>
      <c r="B44" s="301" t="s">
        <v>6</v>
      </c>
      <c r="C44" s="135">
        <f t="shared" ref="C44:H44" si="8">SUM(C35:C43)</f>
        <v>4400</v>
      </c>
      <c r="D44" s="135">
        <f t="shared" si="8"/>
        <v>2800</v>
      </c>
      <c r="E44" s="135">
        <f t="shared" si="8"/>
        <v>7200</v>
      </c>
      <c r="F44" s="135">
        <f t="shared" si="8"/>
        <v>3766</v>
      </c>
      <c r="G44" s="135">
        <f t="shared" si="8"/>
        <v>2221</v>
      </c>
      <c r="H44" s="135">
        <f t="shared" si="8"/>
        <v>5987</v>
      </c>
    </row>
    <row r="46" spans="1:8">
      <c r="A46" s="122" t="s">
        <v>355</v>
      </c>
      <c r="G46" s="123" t="s">
        <v>25</v>
      </c>
    </row>
    <row r="47" spans="1:8" ht="15.75">
      <c r="A47" s="1445" t="s">
        <v>354</v>
      </c>
      <c r="B47" s="1445"/>
      <c r="C47" s="1445"/>
      <c r="D47" s="1445"/>
      <c r="E47" s="1445"/>
      <c r="F47" s="1445"/>
      <c r="G47" s="1445"/>
      <c r="H47" s="1445"/>
    </row>
    <row r="48" spans="1:8" ht="15.75">
      <c r="A48" s="1446" t="s">
        <v>1</v>
      </c>
      <c r="B48" s="1586" t="s">
        <v>342</v>
      </c>
      <c r="C48" s="1447" t="s">
        <v>95</v>
      </c>
      <c r="D48" s="1447"/>
      <c r="E48" s="1447"/>
      <c r="F48" s="1448" t="s">
        <v>0</v>
      </c>
      <c r="G48" s="1448"/>
      <c r="H48" s="1448"/>
    </row>
    <row r="49" spans="1:8" ht="15.75">
      <c r="A49" s="1446"/>
      <c r="B49" s="1586"/>
      <c r="C49" s="124" t="s">
        <v>10</v>
      </c>
      <c r="D49" s="124" t="s">
        <v>11</v>
      </c>
      <c r="E49" s="124" t="s">
        <v>6</v>
      </c>
      <c r="F49" s="124" t="s">
        <v>10</v>
      </c>
      <c r="G49" s="124" t="s">
        <v>11</v>
      </c>
      <c r="H49" s="124" t="s">
        <v>6</v>
      </c>
    </row>
    <row r="50" spans="1:8" ht="31.5">
      <c r="A50" s="135">
        <v>1</v>
      </c>
      <c r="B50" s="52" t="s">
        <v>344</v>
      </c>
      <c r="C50" s="135">
        <v>2</v>
      </c>
      <c r="D50" s="135"/>
      <c r="E50" s="135">
        <f>C50+D50</f>
        <v>2</v>
      </c>
      <c r="F50" s="135">
        <v>2</v>
      </c>
      <c r="G50" s="135">
        <v>1</v>
      </c>
      <c r="H50" s="135">
        <f>F50+G50</f>
        <v>3</v>
      </c>
    </row>
    <row r="51" spans="1:8" ht="31.5">
      <c r="A51" s="135">
        <v>2</v>
      </c>
      <c r="B51" s="52" t="s">
        <v>345</v>
      </c>
      <c r="C51" s="135">
        <v>0</v>
      </c>
      <c r="D51" s="135"/>
      <c r="E51" s="135">
        <f t="shared" ref="E51:E58" si="9">C51+D51</f>
        <v>0</v>
      </c>
      <c r="F51" s="135"/>
      <c r="G51" s="135"/>
      <c r="H51" s="135">
        <f t="shared" ref="H51:H58" si="10">F51+G51</f>
        <v>0</v>
      </c>
    </row>
    <row r="52" spans="1:8" ht="15.75">
      <c r="A52" s="135">
        <v>3</v>
      </c>
      <c r="B52" s="52" t="s">
        <v>346</v>
      </c>
      <c r="C52" s="135">
        <v>65</v>
      </c>
      <c r="D52" s="135">
        <v>0</v>
      </c>
      <c r="E52" s="135">
        <f t="shared" si="9"/>
        <v>65</v>
      </c>
      <c r="F52" s="135">
        <v>4</v>
      </c>
      <c r="G52" s="135">
        <v>1</v>
      </c>
      <c r="H52" s="135">
        <f t="shared" si="10"/>
        <v>5</v>
      </c>
    </row>
    <row r="53" spans="1:8" ht="15.75">
      <c r="A53" s="135">
        <v>4</v>
      </c>
      <c r="B53" s="52" t="s">
        <v>347</v>
      </c>
      <c r="C53" s="135">
        <v>85</v>
      </c>
      <c r="D53" s="135">
        <v>8</v>
      </c>
      <c r="E53" s="135">
        <f t="shared" si="9"/>
        <v>93</v>
      </c>
      <c r="F53" s="135">
        <v>15</v>
      </c>
      <c r="G53" s="135"/>
      <c r="H53" s="135">
        <f t="shared" si="10"/>
        <v>15</v>
      </c>
    </row>
    <row r="54" spans="1:8" ht="15.75">
      <c r="A54" s="135">
        <v>5</v>
      </c>
      <c r="B54" s="52" t="s">
        <v>348</v>
      </c>
      <c r="C54" s="135">
        <v>135</v>
      </c>
      <c r="D54" s="135">
        <v>25</v>
      </c>
      <c r="E54" s="135">
        <f t="shared" si="9"/>
        <v>160</v>
      </c>
      <c r="F54" s="135">
        <v>1</v>
      </c>
      <c r="G54" s="135"/>
      <c r="H54" s="135">
        <f t="shared" si="10"/>
        <v>1</v>
      </c>
    </row>
    <row r="55" spans="1:8" ht="15.75">
      <c r="A55" s="135">
        <v>6</v>
      </c>
      <c r="B55" s="52" t="s">
        <v>349</v>
      </c>
      <c r="C55" s="135">
        <v>335</v>
      </c>
      <c r="D55" s="135">
        <v>35</v>
      </c>
      <c r="E55" s="135">
        <f t="shared" si="9"/>
        <v>370</v>
      </c>
      <c r="F55" s="135">
        <v>236</v>
      </c>
      <c r="G55" s="135">
        <v>13</v>
      </c>
      <c r="H55" s="135">
        <f t="shared" si="10"/>
        <v>249</v>
      </c>
    </row>
    <row r="56" spans="1:8" ht="31.5">
      <c r="A56" s="135">
        <v>7</v>
      </c>
      <c r="B56" s="52" t="s">
        <v>350</v>
      </c>
      <c r="C56" s="135">
        <v>107</v>
      </c>
      <c r="D56" s="135">
        <v>2</v>
      </c>
      <c r="E56" s="135">
        <f t="shared" si="9"/>
        <v>109</v>
      </c>
      <c r="F56" s="135">
        <v>260</v>
      </c>
      <c r="G56" s="135">
        <v>1</v>
      </c>
      <c r="H56" s="135">
        <f t="shared" si="10"/>
        <v>261</v>
      </c>
    </row>
    <row r="57" spans="1:8" ht="15.75">
      <c r="A57" s="135">
        <v>8</v>
      </c>
      <c r="B57" s="52" t="s">
        <v>351</v>
      </c>
      <c r="C57" s="135">
        <v>545</v>
      </c>
      <c r="D57" s="135">
        <v>715</v>
      </c>
      <c r="E57" s="135">
        <f t="shared" si="9"/>
        <v>1260</v>
      </c>
      <c r="F57" s="78">
        <v>1895</v>
      </c>
      <c r="G57" s="78">
        <v>1223</v>
      </c>
      <c r="H57" s="135">
        <f t="shared" si="10"/>
        <v>3118</v>
      </c>
    </row>
    <row r="58" spans="1:8" ht="15.75">
      <c r="A58" s="135">
        <v>9</v>
      </c>
      <c r="B58" s="52" t="s">
        <v>352</v>
      </c>
      <c r="C58" s="135">
        <v>361</v>
      </c>
      <c r="D58" s="135">
        <v>388</v>
      </c>
      <c r="E58" s="135">
        <f t="shared" si="9"/>
        <v>749</v>
      </c>
      <c r="F58" s="78">
        <v>579</v>
      </c>
      <c r="G58" s="78">
        <v>536</v>
      </c>
      <c r="H58" s="135">
        <f t="shared" si="10"/>
        <v>1115</v>
      </c>
    </row>
    <row r="59" spans="1:8" ht="15.75">
      <c r="A59" s="135"/>
      <c r="B59" s="301" t="s">
        <v>6</v>
      </c>
      <c r="C59" s="135">
        <f t="shared" ref="C59:H59" si="11">SUM(C50:C58)</f>
        <v>1635</v>
      </c>
      <c r="D59" s="135">
        <f t="shared" si="11"/>
        <v>1173</v>
      </c>
      <c r="E59" s="135">
        <f t="shared" si="11"/>
        <v>2808</v>
      </c>
      <c r="F59" s="135">
        <f t="shared" si="11"/>
        <v>2992</v>
      </c>
      <c r="G59" s="135">
        <f t="shared" si="11"/>
        <v>1775</v>
      </c>
      <c r="H59" s="135">
        <f t="shared" si="11"/>
        <v>4767</v>
      </c>
    </row>
    <row r="61" spans="1:8">
      <c r="A61" s="122" t="s">
        <v>355</v>
      </c>
      <c r="G61" s="123" t="s">
        <v>27</v>
      </c>
    </row>
    <row r="62" spans="1:8" ht="15.75">
      <c r="A62" s="1445" t="s">
        <v>354</v>
      </c>
      <c r="B62" s="1445"/>
      <c r="C62" s="1445"/>
      <c r="D62" s="1445"/>
      <c r="E62" s="1445"/>
      <c r="F62" s="1445"/>
      <c r="G62" s="1445"/>
      <c r="H62" s="1445"/>
    </row>
    <row r="63" spans="1:8" ht="15.75">
      <c r="A63" s="1446" t="s">
        <v>1</v>
      </c>
      <c r="B63" s="1586" t="s">
        <v>342</v>
      </c>
      <c r="C63" s="1447" t="s">
        <v>95</v>
      </c>
      <c r="D63" s="1447"/>
      <c r="E63" s="1447"/>
      <c r="F63" s="1448" t="s">
        <v>0</v>
      </c>
      <c r="G63" s="1448"/>
      <c r="H63" s="1448"/>
    </row>
    <row r="64" spans="1:8" ht="15.75">
      <c r="A64" s="1446"/>
      <c r="B64" s="1586"/>
      <c r="C64" s="124" t="s">
        <v>10</v>
      </c>
      <c r="D64" s="124" t="s">
        <v>11</v>
      </c>
      <c r="E64" s="124" t="s">
        <v>6</v>
      </c>
      <c r="F64" s="124" t="s">
        <v>10</v>
      </c>
      <c r="G64" s="124" t="s">
        <v>11</v>
      </c>
      <c r="H64" s="124" t="s">
        <v>6</v>
      </c>
    </row>
    <row r="65" spans="1:8" ht="31.5">
      <c r="A65" s="135">
        <v>1</v>
      </c>
      <c r="B65" s="52" t="s">
        <v>344</v>
      </c>
      <c r="C65" s="135">
        <v>88</v>
      </c>
      <c r="D65" s="135">
        <v>13</v>
      </c>
      <c r="E65" s="135">
        <f>C65+D65</f>
        <v>101</v>
      </c>
      <c r="F65" s="135">
        <v>41</v>
      </c>
      <c r="G65" s="135">
        <v>9</v>
      </c>
      <c r="H65" s="135">
        <f>F65+G65</f>
        <v>50</v>
      </c>
    </row>
    <row r="66" spans="1:8" ht="31.5">
      <c r="A66" s="135">
        <v>2</v>
      </c>
      <c r="B66" s="52" t="s">
        <v>345</v>
      </c>
      <c r="C66" s="135">
        <v>6</v>
      </c>
      <c r="D66" s="135">
        <v>0</v>
      </c>
      <c r="E66" s="135">
        <f t="shared" ref="E66:E73" si="12">C66+D66</f>
        <v>6</v>
      </c>
      <c r="F66" s="135">
        <v>2</v>
      </c>
      <c r="G66" s="135">
        <v>1</v>
      </c>
      <c r="H66" s="135">
        <f t="shared" ref="H66:H73" si="13">F66+G66</f>
        <v>3</v>
      </c>
    </row>
    <row r="67" spans="1:8" ht="15.75">
      <c r="A67" s="135">
        <v>3</v>
      </c>
      <c r="B67" s="52" t="s">
        <v>346</v>
      </c>
      <c r="C67" s="135">
        <v>62</v>
      </c>
      <c r="D67" s="135">
        <v>11</v>
      </c>
      <c r="E67" s="135">
        <f t="shared" si="12"/>
        <v>73</v>
      </c>
      <c r="F67" s="135">
        <v>91</v>
      </c>
      <c r="G67" s="135">
        <v>52</v>
      </c>
      <c r="H67" s="135">
        <f t="shared" si="13"/>
        <v>143</v>
      </c>
    </row>
    <row r="68" spans="1:8" ht="15.75">
      <c r="A68" s="135">
        <v>4</v>
      </c>
      <c r="B68" s="52" t="s">
        <v>347</v>
      </c>
      <c r="C68" s="135">
        <v>180</v>
      </c>
      <c r="D68" s="135">
        <v>65</v>
      </c>
      <c r="E68" s="135">
        <f t="shared" si="12"/>
        <v>245</v>
      </c>
      <c r="F68" s="135">
        <v>82</v>
      </c>
      <c r="G68" s="135">
        <v>40</v>
      </c>
      <c r="H68" s="135">
        <f t="shared" si="13"/>
        <v>122</v>
      </c>
    </row>
    <row r="69" spans="1:8" ht="15.75">
      <c r="A69" s="135">
        <v>5</v>
      </c>
      <c r="B69" s="52" t="s">
        <v>348</v>
      </c>
      <c r="C69" s="135">
        <v>84</v>
      </c>
      <c r="D69" s="135">
        <v>21</v>
      </c>
      <c r="E69" s="135">
        <f t="shared" si="12"/>
        <v>105</v>
      </c>
      <c r="F69" s="135">
        <v>174</v>
      </c>
      <c r="G69" s="135">
        <v>88</v>
      </c>
      <c r="H69" s="135">
        <f t="shared" si="13"/>
        <v>262</v>
      </c>
    </row>
    <row r="70" spans="1:8" ht="15.75">
      <c r="A70" s="135">
        <v>6</v>
      </c>
      <c r="B70" s="52" t="s">
        <v>349</v>
      </c>
      <c r="C70" s="135">
        <v>1356</v>
      </c>
      <c r="D70" s="135">
        <v>742</v>
      </c>
      <c r="E70" s="135">
        <f t="shared" si="12"/>
        <v>2098</v>
      </c>
      <c r="F70" s="135">
        <v>102</v>
      </c>
      <c r="G70" s="135">
        <v>34</v>
      </c>
      <c r="H70" s="135">
        <f t="shared" si="13"/>
        <v>136</v>
      </c>
    </row>
    <row r="71" spans="1:8" ht="31.5">
      <c r="A71" s="135">
        <v>7</v>
      </c>
      <c r="B71" s="52" t="s">
        <v>350</v>
      </c>
      <c r="C71" s="135">
        <v>252</v>
      </c>
      <c r="D71" s="135">
        <v>51</v>
      </c>
      <c r="E71" s="135">
        <f t="shared" si="12"/>
        <v>303</v>
      </c>
      <c r="F71" s="135">
        <v>35</v>
      </c>
      <c r="G71" s="135">
        <v>3</v>
      </c>
      <c r="H71" s="135">
        <f t="shared" si="13"/>
        <v>38</v>
      </c>
    </row>
    <row r="72" spans="1:8" ht="15.75">
      <c r="A72" s="135">
        <v>8</v>
      </c>
      <c r="B72" s="52" t="s">
        <v>351</v>
      </c>
      <c r="C72" s="135">
        <v>181</v>
      </c>
      <c r="D72" s="135">
        <v>148</v>
      </c>
      <c r="E72" s="135">
        <f t="shared" si="12"/>
        <v>329</v>
      </c>
      <c r="F72" s="135">
        <v>345</v>
      </c>
      <c r="G72" s="135">
        <v>155</v>
      </c>
      <c r="H72" s="135">
        <f t="shared" si="13"/>
        <v>500</v>
      </c>
    </row>
    <row r="73" spans="1:8" ht="15.75">
      <c r="A73" s="135">
        <v>9</v>
      </c>
      <c r="B73" s="52" t="s">
        <v>352</v>
      </c>
      <c r="C73" s="135">
        <v>404</v>
      </c>
      <c r="D73" s="135">
        <v>752</v>
      </c>
      <c r="E73" s="135">
        <f t="shared" si="12"/>
        <v>1156</v>
      </c>
      <c r="F73" s="135">
        <v>315</v>
      </c>
      <c r="G73" s="135">
        <v>341</v>
      </c>
      <c r="H73" s="135">
        <f t="shared" si="13"/>
        <v>656</v>
      </c>
    </row>
    <row r="74" spans="1:8" ht="15.75">
      <c r="A74" s="135"/>
      <c r="B74" s="301" t="s">
        <v>6</v>
      </c>
      <c r="C74" s="135">
        <f t="shared" ref="C74:H74" si="14">SUM(C65:C73)</f>
        <v>2613</v>
      </c>
      <c r="D74" s="135">
        <f t="shared" si="14"/>
        <v>1803</v>
      </c>
      <c r="E74" s="135">
        <f t="shared" si="14"/>
        <v>4416</v>
      </c>
      <c r="F74" s="135">
        <f t="shared" si="14"/>
        <v>1187</v>
      </c>
      <c r="G74" s="135">
        <f t="shared" si="14"/>
        <v>723</v>
      </c>
      <c r="H74" s="135">
        <f t="shared" si="14"/>
        <v>1910</v>
      </c>
    </row>
    <row r="76" spans="1:8">
      <c r="A76" s="122" t="s">
        <v>355</v>
      </c>
      <c r="G76" s="123" t="s">
        <v>29</v>
      </c>
    </row>
    <row r="77" spans="1:8" ht="15.75">
      <c r="A77" s="1445" t="s">
        <v>354</v>
      </c>
      <c r="B77" s="1445"/>
      <c r="C77" s="1445"/>
      <c r="D77" s="1445"/>
      <c r="E77" s="1445"/>
      <c r="F77" s="1445"/>
      <c r="G77" s="1445"/>
      <c r="H77" s="1445"/>
    </row>
    <row r="78" spans="1:8" ht="15.75">
      <c r="A78" s="1446" t="s">
        <v>1</v>
      </c>
      <c r="B78" s="1586" t="s">
        <v>342</v>
      </c>
      <c r="C78" s="1447" t="s">
        <v>95</v>
      </c>
      <c r="D78" s="1447"/>
      <c r="E78" s="1447"/>
      <c r="F78" s="1448" t="s">
        <v>0</v>
      </c>
      <c r="G78" s="1448"/>
      <c r="H78" s="1448"/>
    </row>
    <row r="79" spans="1:8" ht="15.75">
      <c r="A79" s="1446"/>
      <c r="B79" s="1586"/>
      <c r="C79" s="124" t="s">
        <v>10</v>
      </c>
      <c r="D79" s="124" t="s">
        <v>11</v>
      </c>
      <c r="E79" s="124" t="s">
        <v>6</v>
      </c>
      <c r="F79" s="124" t="s">
        <v>10</v>
      </c>
      <c r="G79" s="124" t="s">
        <v>11</v>
      </c>
      <c r="H79" s="124" t="s">
        <v>6</v>
      </c>
    </row>
    <row r="80" spans="1:8" ht="31.5">
      <c r="A80" s="135">
        <v>1</v>
      </c>
      <c r="B80" s="52" t="s">
        <v>344</v>
      </c>
      <c r="C80" s="135">
        <v>44</v>
      </c>
      <c r="D80" s="135">
        <v>1</v>
      </c>
      <c r="E80" s="135">
        <f>C80+D80</f>
        <v>45</v>
      </c>
      <c r="F80" s="135">
        <v>32</v>
      </c>
      <c r="G80" s="135">
        <v>1</v>
      </c>
      <c r="H80" s="135">
        <f>F80+G80</f>
        <v>33</v>
      </c>
    </row>
    <row r="81" spans="1:8" ht="31.5">
      <c r="A81" s="135">
        <v>2</v>
      </c>
      <c r="B81" s="52" t="s">
        <v>345</v>
      </c>
      <c r="C81" s="135"/>
      <c r="D81" s="135"/>
      <c r="E81" s="135">
        <f t="shared" ref="E81:E88" si="15">C81+D81</f>
        <v>0</v>
      </c>
      <c r="F81" s="135"/>
      <c r="G81" s="135"/>
      <c r="H81" s="135">
        <f t="shared" ref="H81:H88" si="16">F81+G81</f>
        <v>0</v>
      </c>
    </row>
    <row r="82" spans="1:8" ht="15.75">
      <c r="A82" s="135">
        <v>3</v>
      </c>
      <c r="B82" s="52" t="s">
        <v>346</v>
      </c>
      <c r="C82" s="135">
        <v>58</v>
      </c>
      <c r="D82" s="135">
        <v>3</v>
      </c>
      <c r="E82" s="135">
        <f t="shared" si="15"/>
        <v>61</v>
      </c>
      <c r="F82" s="135">
        <v>28</v>
      </c>
      <c r="G82" s="135">
        <v>6</v>
      </c>
      <c r="H82" s="135">
        <f t="shared" si="16"/>
        <v>34</v>
      </c>
    </row>
    <row r="83" spans="1:8" ht="15.75">
      <c r="A83" s="135">
        <v>4</v>
      </c>
      <c r="B83" s="52" t="s">
        <v>347</v>
      </c>
      <c r="C83" s="135">
        <v>3</v>
      </c>
      <c r="D83" s="135">
        <v>1</v>
      </c>
      <c r="E83" s="135">
        <f t="shared" si="15"/>
        <v>4</v>
      </c>
      <c r="F83" s="135">
        <v>5</v>
      </c>
      <c r="G83" s="135">
        <v>0</v>
      </c>
      <c r="H83" s="135">
        <f t="shared" si="16"/>
        <v>5</v>
      </c>
    </row>
    <row r="84" spans="1:8" ht="15.75">
      <c r="A84" s="135">
        <v>5</v>
      </c>
      <c r="B84" s="52" t="s">
        <v>348</v>
      </c>
      <c r="C84" s="135">
        <v>1</v>
      </c>
      <c r="D84" s="135">
        <v>0</v>
      </c>
      <c r="E84" s="135">
        <f t="shared" si="15"/>
        <v>1</v>
      </c>
      <c r="F84" s="135"/>
      <c r="G84" s="135"/>
      <c r="H84" s="135">
        <f t="shared" si="16"/>
        <v>0</v>
      </c>
    </row>
    <row r="85" spans="1:8" ht="15.75">
      <c r="A85" s="135">
        <v>6</v>
      </c>
      <c r="B85" s="52" t="s">
        <v>349</v>
      </c>
      <c r="C85" s="135">
        <v>430</v>
      </c>
      <c r="D85" s="135">
        <v>10</v>
      </c>
      <c r="E85" s="135">
        <f t="shared" si="15"/>
        <v>440</v>
      </c>
      <c r="F85" s="135">
        <v>44</v>
      </c>
      <c r="G85" s="135">
        <v>1</v>
      </c>
      <c r="H85" s="135">
        <f t="shared" si="16"/>
        <v>45</v>
      </c>
    </row>
    <row r="86" spans="1:8" ht="31.5">
      <c r="A86" s="135">
        <v>7</v>
      </c>
      <c r="B86" s="52" t="s">
        <v>350</v>
      </c>
      <c r="C86" s="135">
        <v>214</v>
      </c>
      <c r="D86" s="135">
        <v>8</v>
      </c>
      <c r="E86" s="135">
        <f t="shared" si="15"/>
        <v>222</v>
      </c>
      <c r="F86" s="135">
        <v>16</v>
      </c>
      <c r="G86" s="135">
        <v>1</v>
      </c>
      <c r="H86" s="135">
        <f t="shared" si="16"/>
        <v>17</v>
      </c>
    </row>
    <row r="87" spans="1:8" ht="15.75">
      <c r="A87" s="135">
        <v>8</v>
      </c>
      <c r="B87" s="52" t="s">
        <v>351</v>
      </c>
      <c r="C87" s="135">
        <v>392</v>
      </c>
      <c r="D87" s="135">
        <v>241</v>
      </c>
      <c r="E87" s="135">
        <f t="shared" si="15"/>
        <v>633</v>
      </c>
      <c r="F87" s="135">
        <v>379</v>
      </c>
      <c r="G87" s="135">
        <v>92</v>
      </c>
      <c r="H87" s="135">
        <f t="shared" si="16"/>
        <v>471</v>
      </c>
    </row>
    <row r="88" spans="1:8" ht="15.75">
      <c r="A88" s="135">
        <v>9</v>
      </c>
      <c r="B88" s="52" t="s">
        <v>352</v>
      </c>
      <c r="C88" s="135">
        <v>678</v>
      </c>
      <c r="D88" s="135">
        <v>975</v>
      </c>
      <c r="E88" s="135">
        <f t="shared" si="15"/>
        <v>1653</v>
      </c>
      <c r="F88" s="135">
        <v>277</v>
      </c>
      <c r="G88" s="135">
        <v>430</v>
      </c>
      <c r="H88" s="135">
        <f t="shared" si="16"/>
        <v>707</v>
      </c>
    </row>
    <row r="89" spans="1:8" ht="15.75">
      <c r="A89" s="135"/>
      <c r="B89" s="301" t="s">
        <v>6</v>
      </c>
      <c r="C89" s="135">
        <f t="shared" ref="C89:H89" si="17">SUM(C80:C88)</f>
        <v>1820</v>
      </c>
      <c r="D89" s="135">
        <f t="shared" si="17"/>
        <v>1239</v>
      </c>
      <c r="E89" s="135">
        <f t="shared" si="17"/>
        <v>3059</v>
      </c>
      <c r="F89" s="135">
        <f t="shared" si="17"/>
        <v>781</v>
      </c>
      <c r="G89" s="135">
        <f t="shared" si="17"/>
        <v>531</v>
      </c>
      <c r="H89" s="135">
        <f t="shared" si="17"/>
        <v>1312</v>
      </c>
    </row>
    <row r="90" spans="1:8">
      <c r="A90" s="126"/>
    </row>
    <row r="91" spans="1:8">
      <c r="A91" s="122" t="s">
        <v>355</v>
      </c>
      <c r="G91" s="123" t="s">
        <v>141</v>
      </c>
    </row>
    <row r="92" spans="1:8" ht="15.75">
      <c r="A92" s="1445" t="s">
        <v>354</v>
      </c>
      <c r="B92" s="1445"/>
      <c r="C92" s="1445"/>
      <c r="D92" s="1445"/>
      <c r="E92" s="1445"/>
      <c r="F92" s="1445"/>
      <c r="G92" s="1445"/>
      <c r="H92" s="1445"/>
    </row>
    <row r="93" spans="1:8" ht="15.75">
      <c r="A93" s="1446" t="s">
        <v>1</v>
      </c>
      <c r="B93" s="1586" t="s">
        <v>342</v>
      </c>
      <c r="C93" s="1447" t="s">
        <v>95</v>
      </c>
      <c r="D93" s="1447"/>
      <c r="E93" s="1447"/>
      <c r="F93" s="1448" t="s">
        <v>0</v>
      </c>
      <c r="G93" s="1448"/>
      <c r="H93" s="1448"/>
    </row>
    <row r="94" spans="1:8" ht="15.75">
      <c r="A94" s="1446"/>
      <c r="B94" s="1586"/>
      <c r="C94" s="124" t="s">
        <v>10</v>
      </c>
      <c r="D94" s="124" t="s">
        <v>11</v>
      </c>
      <c r="E94" s="124" t="s">
        <v>6</v>
      </c>
      <c r="F94" s="124" t="s">
        <v>10</v>
      </c>
      <c r="G94" s="124" t="s">
        <v>11</v>
      </c>
      <c r="H94" s="124" t="s">
        <v>6</v>
      </c>
    </row>
    <row r="95" spans="1:8" ht="31.5">
      <c r="A95" s="135">
        <v>1</v>
      </c>
      <c r="B95" s="52" t="s">
        <v>344</v>
      </c>
      <c r="C95" s="295">
        <v>2</v>
      </c>
      <c r="D95" s="295">
        <v>0</v>
      </c>
      <c r="E95" s="135">
        <f>C95+D95</f>
        <v>2</v>
      </c>
      <c r="F95" s="295">
        <v>9</v>
      </c>
      <c r="G95" s="295">
        <v>13</v>
      </c>
      <c r="H95" s="135">
        <f>F95+G95</f>
        <v>22</v>
      </c>
    </row>
    <row r="96" spans="1:8" ht="31.5">
      <c r="A96" s="135">
        <v>2</v>
      </c>
      <c r="B96" s="52" t="s">
        <v>345</v>
      </c>
      <c r="C96" s="295">
        <v>2</v>
      </c>
      <c r="D96" s="295">
        <v>1</v>
      </c>
      <c r="E96" s="135">
        <f t="shared" ref="E96:E103" si="18">C96+D96</f>
        <v>3</v>
      </c>
      <c r="F96" s="295">
        <v>9</v>
      </c>
      <c r="G96" s="295">
        <v>6</v>
      </c>
      <c r="H96" s="135">
        <f t="shared" ref="H96:H103" si="19">F96+G96</f>
        <v>15</v>
      </c>
    </row>
    <row r="97" spans="1:8" ht="21">
      <c r="A97" s="135">
        <v>3</v>
      </c>
      <c r="B97" s="52" t="s">
        <v>346</v>
      </c>
      <c r="C97" s="295">
        <v>25</v>
      </c>
      <c r="D97" s="295">
        <v>20</v>
      </c>
      <c r="E97" s="135">
        <f t="shared" si="18"/>
        <v>45</v>
      </c>
      <c r="F97" s="295">
        <v>88</v>
      </c>
      <c r="G97" s="295">
        <v>10</v>
      </c>
      <c r="H97" s="135">
        <f t="shared" si="19"/>
        <v>98</v>
      </c>
    </row>
    <row r="98" spans="1:8" ht="21">
      <c r="A98" s="135">
        <v>4</v>
      </c>
      <c r="B98" s="52" t="s">
        <v>347</v>
      </c>
      <c r="C98" s="295">
        <v>12</v>
      </c>
      <c r="D98" s="295">
        <v>0</v>
      </c>
      <c r="E98" s="135">
        <f t="shared" si="18"/>
        <v>12</v>
      </c>
      <c r="F98" s="295">
        <v>15</v>
      </c>
      <c r="G98" s="295">
        <v>0</v>
      </c>
      <c r="H98" s="135">
        <f t="shared" si="19"/>
        <v>15</v>
      </c>
    </row>
    <row r="99" spans="1:8" ht="21">
      <c r="A99" s="135">
        <v>5</v>
      </c>
      <c r="B99" s="52" t="s">
        <v>348</v>
      </c>
      <c r="C99" s="295">
        <v>47</v>
      </c>
      <c r="D99" s="295">
        <v>4</v>
      </c>
      <c r="E99" s="135">
        <f t="shared" si="18"/>
        <v>51</v>
      </c>
      <c r="F99" s="295">
        <v>18</v>
      </c>
      <c r="G99" s="295">
        <v>4</v>
      </c>
      <c r="H99" s="135">
        <f t="shared" si="19"/>
        <v>22</v>
      </c>
    </row>
    <row r="100" spans="1:8" ht="21">
      <c r="A100" s="135">
        <v>6</v>
      </c>
      <c r="B100" s="52" t="s">
        <v>349</v>
      </c>
      <c r="C100" s="295">
        <v>1680</v>
      </c>
      <c r="D100" s="295">
        <v>110</v>
      </c>
      <c r="E100" s="135">
        <f t="shared" si="18"/>
        <v>1790</v>
      </c>
      <c r="F100" s="295">
        <v>322</v>
      </c>
      <c r="G100" s="295">
        <v>13</v>
      </c>
      <c r="H100" s="135">
        <f t="shared" si="19"/>
        <v>335</v>
      </c>
    </row>
    <row r="101" spans="1:8" ht="31.5">
      <c r="A101" s="135">
        <v>7</v>
      </c>
      <c r="B101" s="52" t="s">
        <v>350</v>
      </c>
      <c r="C101" s="295">
        <v>1</v>
      </c>
      <c r="D101" s="295">
        <v>0</v>
      </c>
      <c r="E101" s="135">
        <f t="shared" si="18"/>
        <v>1</v>
      </c>
      <c r="F101" s="295">
        <v>1</v>
      </c>
      <c r="G101" s="295">
        <v>1</v>
      </c>
      <c r="H101" s="135">
        <f t="shared" si="19"/>
        <v>2</v>
      </c>
    </row>
    <row r="102" spans="1:8" ht="21">
      <c r="A102" s="135">
        <v>8</v>
      </c>
      <c r="B102" s="52" t="s">
        <v>351</v>
      </c>
      <c r="C102" s="295">
        <v>402</v>
      </c>
      <c r="D102" s="295">
        <v>185</v>
      </c>
      <c r="E102" s="135">
        <f t="shared" si="18"/>
        <v>587</v>
      </c>
      <c r="F102" s="295">
        <v>486</v>
      </c>
      <c r="G102" s="295">
        <v>234</v>
      </c>
      <c r="H102" s="135">
        <f t="shared" si="19"/>
        <v>720</v>
      </c>
    </row>
    <row r="103" spans="1:8" ht="21">
      <c r="A103" s="135">
        <v>9</v>
      </c>
      <c r="B103" s="52" t="s">
        <v>352</v>
      </c>
      <c r="C103" s="295">
        <v>286</v>
      </c>
      <c r="D103" s="295">
        <v>1305</v>
      </c>
      <c r="E103" s="135">
        <f t="shared" si="18"/>
        <v>1591</v>
      </c>
      <c r="F103" s="295">
        <v>434</v>
      </c>
      <c r="G103" s="295">
        <v>584</v>
      </c>
      <c r="H103" s="135">
        <f t="shared" si="19"/>
        <v>1018</v>
      </c>
    </row>
    <row r="104" spans="1:8" ht="15.75">
      <c r="A104" s="135"/>
      <c r="B104" s="301" t="s">
        <v>6</v>
      </c>
      <c r="C104" s="135">
        <f t="shared" ref="C104:H104" si="20">SUM(C95:C103)</f>
        <v>2457</v>
      </c>
      <c r="D104" s="135">
        <f t="shared" si="20"/>
        <v>1625</v>
      </c>
      <c r="E104" s="135">
        <f t="shared" si="20"/>
        <v>4082</v>
      </c>
      <c r="F104" s="135">
        <f t="shared" si="20"/>
        <v>1382</v>
      </c>
      <c r="G104" s="135">
        <f t="shared" si="20"/>
        <v>865</v>
      </c>
      <c r="H104" s="135">
        <f t="shared" si="20"/>
        <v>2247</v>
      </c>
    </row>
    <row r="106" spans="1:8">
      <c r="A106" s="122" t="s">
        <v>355</v>
      </c>
      <c r="G106" s="123" t="s">
        <v>40</v>
      </c>
    </row>
    <row r="107" spans="1:8" ht="15.75">
      <c r="A107" s="1445" t="s">
        <v>354</v>
      </c>
      <c r="B107" s="1445"/>
      <c r="C107" s="1445"/>
      <c r="D107" s="1445"/>
      <c r="E107" s="1445"/>
      <c r="F107" s="1445"/>
      <c r="G107" s="1445"/>
      <c r="H107" s="1445"/>
    </row>
    <row r="108" spans="1:8" ht="15.75">
      <c r="A108" s="1446" t="s">
        <v>1</v>
      </c>
      <c r="B108" s="1586" t="s">
        <v>342</v>
      </c>
      <c r="C108" s="1447" t="s">
        <v>95</v>
      </c>
      <c r="D108" s="1447"/>
      <c r="E108" s="1447"/>
      <c r="F108" s="1448" t="s">
        <v>0</v>
      </c>
      <c r="G108" s="1448"/>
      <c r="H108" s="1448"/>
    </row>
    <row r="109" spans="1:8" ht="15.75">
      <c r="A109" s="1446"/>
      <c r="B109" s="1586"/>
      <c r="C109" s="124" t="s">
        <v>10</v>
      </c>
      <c r="D109" s="124" t="s">
        <v>11</v>
      </c>
      <c r="E109" s="124" t="s">
        <v>6</v>
      </c>
      <c r="F109" s="124" t="s">
        <v>10</v>
      </c>
      <c r="G109" s="124" t="s">
        <v>11</v>
      </c>
      <c r="H109" s="124" t="s">
        <v>6</v>
      </c>
    </row>
    <row r="110" spans="1:8" ht="31.5">
      <c r="A110" s="135">
        <v>1</v>
      </c>
      <c r="B110" s="52" t="s">
        <v>344</v>
      </c>
      <c r="C110" s="135">
        <v>12</v>
      </c>
      <c r="D110" s="135">
        <v>13</v>
      </c>
      <c r="E110" s="135">
        <f>C110+D110</f>
        <v>25</v>
      </c>
      <c r="F110" s="135">
        <v>46</v>
      </c>
      <c r="G110" s="135">
        <v>9</v>
      </c>
      <c r="H110" s="135">
        <f>F110+G110</f>
        <v>55</v>
      </c>
    </row>
    <row r="111" spans="1:8" ht="31.5">
      <c r="A111" s="135">
        <v>2</v>
      </c>
      <c r="B111" s="52" t="s">
        <v>345</v>
      </c>
      <c r="C111" s="135">
        <v>12</v>
      </c>
      <c r="D111" s="135">
        <v>9</v>
      </c>
      <c r="E111" s="135">
        <f t="shared" ref="E111:E118" si="21">C111+D111</f>
        <v>21</v>
      </c>
      <c r="F111" s="135">
        <v>24</v>
      </c>
      <c r="G111" s="135">
        <v>12</v>
      </c>
      <c r="H111" s="135">
        <f t="shared" ref="H111:H118" si="22">F111+G111</f>
        <v>36</v>
      </c>
    </row>
    <row r="112" spans="1:8" ht="15.75">
      <c r="A112" s="135">
        <v>3</v>
      </c>
      <c r="B112" s="52" t="s">
        <v>346</v>
      </c>
      <c r="C112" s="135">
        <v>121</v>
      </c>
      <c r="D112" s="135">
        <v>73</v>
      </c>
      <c r="E112" s="135">
        <f t="shared" si="21"/>
        <v>194</v>
      </c>
      <c r="F112" s="135">
        <v>134</v>
      </c>
      <c r="G112" s="135">
        <v>67</v>
      </c>
      <c r="H112" s="135">
        <f t="shared" si="22"/>
        <v>201</v>
      </c>
    </row>
    <row r="113" spans="1:8" ht="15.75">
      <c r="A113" s="135">
        <v>4</v>
      </c>
      <c r="B113" s="52" t="s">
        <v>347</v>
      </c>
      <c r="C113" s="135">
        <v>322</v>
      </c>
      <c r="D113" s="135">
        <v>86</v>
      </c>
      <c r="E113" s="135">
        <f t="shared" si="21"/>
        <v>408</v>
      </c>
      <c r="F113" s="135">
        <v>171</v>
      </c>
      <c r="G113" s="135">
        <v>14</v>
      </c>
      <c r="H113" s="135">
        <f t="shared" si="22"/>
        <v>185</v>
      </c>
    </row>
    <row r="114" spans="1:8" ht="15.75">
      <c r="A114" s="135">
        <v>5</v>
      </c>
      <c r="B114" s="52" t="s">
        <v>348</v>
      </c>
      <c r="C114" s="135">
        <v>512</v>
      </c>
      <c r="D114" s="135">
        <v>98</v>
      </c>
      <c r="E114" s="135">
        <f t="shared" si="21"/>
        <v>610</v>
      </c>
      <c r="F114" s="135">
        <v>162</v>
      </c>
      <c r="G114" s="135">
        <v>42</v>
      </c>
      <c r="H114" s="135">
        <f t="shared" si="22"/>
        <v>204</v>
      </c>
    </row>
    <row r="115" spans="1:8" ht="15.75">
      <c r="A115" s="135">
        <v>6</v>
      </c>
      <c r="B115" s="52" t="s">
        <v>349</v>
      </c>
      <c r="C115" s="135">
        <v>1435</v>
      </c>
      <c r="D115" s="135">
        <v>93</v>
      </c>
      <c r="E115" s="135">
        <f t="shared" si="21"/>
        <v>1528</v>
      </c>
      <c r="F115" s="135">
        <v>344</v>
      </c>
      <c r="G115" s="135">
        <v>84</v>
      </c>
      <c r="H115" s="135">
        <f t="shared" si="22"/>
        <v>428</v>
      </c>
    </row>
    <row r="116" spans="1:8" ht="31.5">
      <c r="A116" s="135">
        <v>7</v>
      </c>
      <c r="B116" s="52" t="s">
        <v>350</v>
      </c>
      <c r="C116" s="135">
        <v>287</v>
      </c>
      <c r="D116" s="135">
        <v>68</v>
      </c>
      <c r="E116" s="135">
        <f t="shared" si="21"/>
        <v>355</v>
      </c>
      <c r="F116" s="135">
        <v>135</v>
      </c>
      <c r="G116" s="135">
        <v>51</v>
      </c>
      <c r="H116" s="135">
        <f t="shared" si="22"/>
        <v>186</v>
      </c>
    </row>
    <row r="117" spans="1:8" ht="15.75">
      <c r="A117" s="135">
        <v>8</v>
      </c>
      <c r="B117" s="52" t="s">
        <v>351</v>
      </c>
      <c r="C117" s="135">
        <v>1383</v>
      </c>
      <c r="D117" s="135">
        <v>1153</v>
      </c>
      <c r="E117" s="135">
        <f t="shared" si="21"/>
        <v>2536</v>
      </c>
      <c r="F117" s="135">
        <v>554</v>
      </c>
      <c r="G117" s="135">
        <v>446</v>
      </c>
      <c r="H117" s="135">
        <f t="shared" si="22"/>
        <v>1000</v>
      </c>
    </row>
    <row r="118" spans="1:8" ht="15.75">
      <c r="A118" s="135">
        <v>9</v>
      </c>
      <c r="B118" s="52" t="s">
        <v>352</v>
      </c>
      <c r="C118" s="135">
        <v>363</v>
      </c>
      <c r="D118" s="135">
        <v>1894</v>
      </c>
      <c r="E118" s="135">
        <f t="shared" si="21"/>
        <v>2257</v>
      </c>
      <c r="F118" s="135">
        <v>219</v>
      </c>
      <c r="G118" s="135">
        <v>638</v>
      </c>
      <c r="H118" s="135">
        <f t="shared" si="22"/>
        <v>857</v>
      </c>
    </row>
    <row r="119" spans="1:8" ht="15.75">
      <c r="A119" s="135"/>
      <c r="B119" s="301" t="s">
        <v>6</v>
      </c>
      <c r="C119" s="135">
        <f t="shared" ref="C119:H119" si="23">SUM(C110:C118)</f>
        <v>4447</v>
      </c>
      <c r="D119" s="135">
        <f t="shared" si="23"/>
        <v>3487</v>
      </c>
      <c r="E119" s="135">
        <f t="shared" si="23"/>
        <v>7934</v>
      </c>
      <c r="F119" s="135">
        <f t="shared" si="23"/>
        <v>1789</v>
      </c>
      <c r="G119" s="135">
        <f t="shared" si="23"/>
        <v>1363</v>
      </c>
      <c r="H119" s="135">
        <f t="shared" si="23"/>
        <v>3152</v>
      </c>
    </row>
    <row r="121" spans="1:8">
      <c r="A121" s="122" t="s">
        <v>355</v>
      </c>
      <c r="G121" s="123" t="s">
        <v>188</v>
      </c>
    </row>
    <row r="122" spans="1:8" ht="15.75">
      <c r="A122" s="1445" t="s">
        <v>354</v>
      </c>
      <c r="B122" s="1445"/>
      <c r="C122" s="1445"/>
      <c r="D122" s="1445"/>
      <c r="E122" s="1445"/>
      <c r="F122" s="1445"/>
      <c r="G122" s="1445"/>
      <c r="H122" s="1445"/>
    </row>
    <row r="123" spans="1:8" ht="15.75">
      <c r="A123" s="1446" t="s">
        <v>1</v>
      </c>
      <c r="B123" s="1586" t="s">
        <v>342</v>
      </c>
      <c r="C123" s="1447" t="s">
        <v>95</v>
      </c>
      <c r="D123" s="1447"/>
      <c r="E123" s="1447"/>
      <c r="F123" s="1448" t="s">
        <v>0</v>
      </c>
      <c r="G123" s="1448"/>
      <c r="H123" s="1448"/>
    </row>
    <row r="124" spans="1:8" ht="15.75">
      <c r="A124" s="1446"/>
      <c r="B124" s="1586"/>
      <c r="C124" s="124" t="s">
        <v>10</v>
      </c>
      <c r="D124" s="124" t="s">
        <v>11</v>
      </c>
      <c r="E124" s="124" t="s">
        <v>6</v>
      </c>
      <c r="F124" s="124" t="s">
        <v>10</v>
      </c>
      <c r="G124" s="124" t="s">
        <v>11</v>
      </c>
      <c r="H124" s="124" t="s">
        <v>6</v>
      </c>
    </row>
    <row r="125" spans="1:8" ht="31.5">
      <c r="A125" s="135">
        <v>1</v>
      </c>
      <c r="B125" s="52" t="s">
        <v>344</v>
      </c>
      <c r="C125" s="135">
        <v>641</v>
      </c>
      <c r="D125" s="135">
        <v>463</v>
      </c>
      <c r="E125" s="135">
        <f>C125+D125</f>
        <v>1104</v>
      </c>
      <c r="F125" s="135">
        <v>292</v>
      </c>
      <c r="G125" s="135">
        <v>159</v>
      </c>
      <c r="H125" s="135">
        <f>F125+G125</f>
        <v>451</v>
      </c>
    </row>
    <row r="126" spans="1:8" ht="31.5">
      <c r="A126" s="135">
        <v>2</v>
      </c>
      <c r="B126" s="52" t="s">
        <v>345</v>
      </c>
      <c r="C126" s="135">
        <v>573</v>
      </c>
      <c r="D126" s="135">
        <v>354</v>
      </c>
      <c r="E126" s="135">
        <f>C126+D126</f>
        <v>927</v>
      </c>
      <c r="F126" s="135">
        <v>168</v>
      </c>
      <c r="G126" s="135">
        <v>164</v>
      </c>
      <c r="H126" s="135">
        <f>F126+G126</f>
        <v>332</v>
      </c>
    </row>
    <row r="127" spans="1:8" ht="15.75">
      <c r="A127" s="135">
        <v>3</v>
      </c>
      <c r="B127" s="52" t="s">
        <v>346</v>
      </c>
      <c r="C127" s="135">
        <v>502</v>
      </c>
      <c r="D127" s="135">
        <v>264</v>
      </c>
      <c r="E127" s="135">
        <f t="shared" ref="E127:E133" si="24">C127+D127</f>
        <v>766</v>
      </c>
      <c r="F127" s="135">
        <v>183</v>
      </c>
      <c r="G127" s="135">
        <v>161</v>
      </c>
      <c r="H127" s="135">
        <f t="shared" ref="H127:H133" si="25">F127+G127</f>
        <v>344</v>
      </c>
    </row>
    <row r="128" spans="1:8" ht="15.75">
      <c r="A128" s="135">
        <v>4</v>
      </c>
      <c r="B128" s="52" t="s">
        <v>347</v>
      </c>
      <c r="C128" s="135">
        <v>642</v>
      </c>
      <c r="D128" s="135">
        <v>326</v>
      </c>
      <c r="E128" s="135">
        <f t="shared" si="24"/>
        <v>968</v>
      </c>
      <c r="F128" s="135">
        <v>279</v>
      </c>
      <c r="G128" s="135">
        <v>137</v>
      </c>
      <c r="H128" s="135">
        <f t="shared" si="25"/>
        <v>416</v>
      </c>
    </row>
    <row r="129" spans="1:8" ht="15.75">
      <c r="A129" s="135">
        <v>5</v>
      </c>
      <c r="B129" s="52" t="s">
        <v>348</v>
      </c>
      <c r="C129" s="135">
        <v>447</v>
      </c>
      <c r="D129" s="135">
        <v>375</v>
      </c>
      <c r="E129" s="135">
        <f t="shared" si="24"/>
        <v>822</v>
      </c>
      <c r="F129" s="135">
        <v>274</v>
      </c>
      <c r="G129" s="135">
        <v>157</v>
      </c>
      <c r="H129" s="135">
        <f t="shared" si="25"/>
        <v>431</v>
      </c>
    </row>
    <row r="130" spans="1:8" ht="15.75">
      <c r="A130" s="135">
        <v>6</v>
      </c>
      <c r="B130" s="52" t="s">
        <v>349</v>
      </c>
      <c r="C130" s="135">
        <v>932</v>
      </c>
      <c r="D130" s="135">
        <v>569</v>
      </c>
      <c r="E130" s="135">
        <f t="shared" si="24"/>
        <v>1501</v>
      </c>
      <c r="F130" s="135">
        <v>139</v>
      </c>
      <c r="G130" s="135">
        <v>98</v>
      </c>
      <c r="H130" s="135">
        <f t="shared" si="25"/>
        <v>237</v>
      </c>
    </row>
    <row r="131" spans="1:8" ht="31.5">
      <c r="A131" s="135">
        <v>7</v>
      </c>
      <c r="B131" s="52" t="s">
        <v>350</v>
      </c>
      <c r="C131" s="135">
        <v>442</v>
      </c>
      <c r="D131" s="135">
        <v>388</v>
      </c>
      <c r="E131" s="135">
        <f t="shared" si="24"/>
        <v>830</v>
      </c>
      <c r="F131" s="135">
        <v>278</v>
      </c>
      <c r="G131" s="135">
        <v>192</v>
      </c>
      <c r="H131" s="135">
        <f t="shared" si="25"/>
        <v>470</v>
      </c>
    </row>
    <row r="132" spans="1:8" ht="15.75">
      <c r="A132" s="135">
        <v>8</v>
      </c>
      <c r="B132" s="52" t="s">
        <v>351</v>
      </c>
      <c r="C132" s="135">
        <v>698</v>
      </c>
      <c r="D132" s="135">
        <v>679</v>
      </c>
      <c r="E132" s="135">
        <f t="shared" si="24"/>
        <v>1377</v>
      </c>
      <c r="F132" s="135">
        <v>232</v>
      </c>
      <c r="G132" s="135">
        <v>257</v>
      </c>
      <c r="H132" s="135">
        <f t="shared" si="25"/>
        <v>489</v>
      </c>
    </row>
    <row r="133" spans="1:8" ht="15.75">
      <c r="A133" s="135">
        <v>9</v>
      </c>
      <c r="B133" s="52" t="s">
        <v>352</v>
      </c>
      <c r="C133" s="135">
        <v>851</v>
      </c>
      <c r="D133" s="135">
        <v>822</v>
      </c>
      <c r="E133" s="135">
        <f t="shared" si="24"/>
        <v>1673</v>
      </c>
      <c r="F133" s="135">
        <v>295</v>
      </c>
      <c r="G133" s="135">
        <v>273</v>
      </c>
      <c r="H133" s="135">
        <f t="shared" si="25"/>
        <v>568</v>
      </c>
    </row>
    <row r="134" spans="1:8" ht="15.75">
      <c r="A134" s="135"/>
      <c r="B134" s="301" t="s">
        <v>6</v>
      </c>
      <c r="C134" s="135">
        <f t="shared" ref="C134:H134" si="26">SUM(C125:C133)</f>
        <v>5728</v>
      </c>
      <c r="D134" s="135">
        <f t="shared" si="26"/>
        <v>4240</v>
      </c>
      <c r="E134" s="135">
        <f t="shared" si="26"/>
        <v>9968</v>
      </c>
      <c r="F134" s="135">
        <f t="shared" si="26"/>
        <v>2140</v>
      </c>
      <c r="G134" s="135">
        <f t="shared" si="26"/>
        <v>1598</v>
      </c>
      <c r="H134" s="135">
        <f t="shared" si="26"/>
        <v>3738</v>
      </c>
    </row>
    <row r="136" spans="1:8">
      <c r="A136" s="122" t="s">
        <v>355</v>
      </c>
      <c r="G136" s="123" t="s">
        <v>51</v>
      </c>
    </row>
    <row r="137" spans="1:8" ht="15.75">
      <c r="A137" s="1445" t="s">
        <v>354</v>
      </c>
      <c r="B137" s="1445"/>
      <c r="C137" s="1445"/>
      <c r="D137" s="1445"/>
      <c r="E137" s="1445"/>
      <c r="F137" s="1445"/>
      <c r="G137" s="1445"/>
      <c r="H137" s="1445"/>
    </row>
    <row r="138" spans="1:8" ht="15.75">
      <c r="A138" s="1446" t="s">
        <v>1</v>
      </c>
      <c r="B138" s="1586" t="s">
        <v>342</v>
      </c>
      <c r="C138" s="1447" t="s">
        <v>95</v>
      </c>
      <c r="D138" s="1447"/>
      <c r="E138" s="1447"/>
      <c r="F138" s="1448" t="s">
        <v>0</v>
      </c>
      <c r="G138" s="1448"/>
      <c r="H138" s="1448"/>
    </row>
    <row r="139" spans="1:8" ht="15.75">
      <c r="A139" s="1446"/>
      <c r="B139" s="1586"/>
      <c r="C139" s="124" t="s">
        <v>10</v>
      </c>
      <c r="D139" s="124" t="s">
        <v>11</v>
      </c>
      <c r="E139" s="124" t="s">
        <v>6</v>
      </c>
      <c r="F139" s="124" t="s">
        <v>10</v>
      </c>
      <c r="G139" s="124" t="s">
        <v>11</v>
      </c>
      <c r="H139" s="124" t="s">
        <v>6</v>
      </c>
    </row>
    <row r="140" spans="1:8" ht="31.5">
      <c r="A140" s="135">
        <v>1</v>
      </c>
      <c r="B140" s="52" t="s">
        <v>344</v>
      </c>
      <c r="C140" s="135">
        <v>15</v>
      </c>
      <c r="D140" s="135">
        <v>27</v>
      </c>
      <c r="E140" s="135">
        <f>C140+D140</f>
        <v>42</v>
      </c>
      <c r="F140" s="135">
        <v>142</v>
      </c>
      <c r="G140" s="135">
        <v>102</v>
      </c>
      <c r="H140" s="135">
        <f>F140+G140</f>
        <v>244</v>
      </c>
    </row>
    <row r="141" spans="1:8" ht="31.5">
      <c r="A141" s="135">
        <v>2</v>
      </c>
      <c r="B141" s="52" t="s">
        <v>345</v>
      </c>
      <c r="C141" s="135">
        <v>89</v>
      </c>
      <c r="D141" s="135">
        <v>92</v>
      </c>
      <c r="E141" s="135">
        <f>C141+D141</f>
        <v>181</v>
      </c>
      <c r="F141" s="135">
        <v>301</v>
      </c>
      <c r="G141" s="135">
        <v>156</v>
      </c>
      <c r="H141" s="135">
        <f>F141+G141</f>
        <v>457</v>
      </c>
    </row>
    <row r="142" spans="1:8" ht="15.75">
      <c r="A142" s="135">
        <v>3</v>
      </c>
      <c r="B142" s="52" t="s">
        <v>346</v>
      </c>
      <c r="C142" s="135">
        <v>25</v>
      </c>
      <c r="D142" s="135">
        <v>0</v>
      </c>
      <c r="E142" s="135">
        <f t="shared" ref="E142:E148" si="27">C142+D142</f>
        <v>25</v>
      </c>
      <c r="F142" s="135">
        <v>15</v>
      </c>
      <c r="G142" s="135">
        <v>36</v>
      </c>
      <c r="H142" s="135">
        <f t="shared" ref="H142:H148" si="28">F142+G142</f>
        <v>51</v>
      </c>
    </row>
    <row r="143" spans="1:8" ht="15.75">
      <c r="A143" s="135">
        <v>4</v>
      </c>
      <c r="B143" s="52" t="s">
        <v>347</v>
      </c>
      <c r="C143" s="135">
        <v>6</v>
      </c>
      <c r="D143" s="135">
        <v>0</v>
      </c>
      <c r="E143" s="135">
        <f t="shared" si="27"/>
        <v>6</v>
      </c>
      <c r="F143" s="135">
        <v>19</v>
      </c>
      <c r="G143" s="135">
        <v>9</v>
      </c>
      <c r="H143" s="135">
        <f t="shared" si="28"/>
        <v>28</v>
      </c>
    </row>
    <row r="144" spans="1:8" ht="15.75">
      <c r="A144" s="135">
        <v>5</v>
      </c>
      <c r="B144" s="52" t="s">
        <v>348</v>
      </c>
      <c r="C144" s="135">
        <v>11</v>
      </c>
      <c r="D144" s="135">
        <v>5</v>
      </c>
      <c r="E144" s="135">
        <f t="shared" si="27"/>
        <v>16</v>
      </c>
      <c r="F144" s="135">
        <v>11</v>
      </c>
      <c r="G144" s="135">
        <v>19</v>
      </c>
      <c r="H144" s="135">
        <f t="shared" si="28"/>
        <v>30</v>
      </c>
    </row>
    <row r="145" spans="1:8" ht="15.75">
      <c r="A145" s="135">
        <v>6</v>
      </c>
      <c r="B145" s="52" t="s">
        <v>349</v>
      </c>
      <c r="C145" s="135">
        <v>9</v>
      </c>
      <c r="D145" s="135">
        <v>0</v>
      </c>
      <c r="E145" s="135">
        <f t="shared" si="27"/>
        <v>9</v>
      </c>
      <c r="F145" s="135">
        <v>5</v>
      </c>
      <c r="G145" s="135">
        <v>25</v>
      </c>
      <c r="H145" s="135">
        <f t="shared" si="28"/>
        <v>30</v>
      </c>
    </row>
    <row r="146" spans="1:8" ht="31.5">
      <c r="A146" s="135">
        <v>7</v>
      </c>
      <c r="B146" s="52" t="s">
        <v>350</v>
      </c>
      <c r="C146" s="135">
        <v>15</v>
      </c>
      <c r="D146" s="135">
        <v>79</v>
      </c>
      <c r="E146" s="135">
        <f t="shared" si="27"/>
        <v>94</v>
      </c>
      <c r="F146" s="135">
        <v>69</v>
      </c>
      <c r="G146" s="135">
        <v>48</v>
      </c>
      <c r="H146" s="135">
        <f t="shared" si="28"/>
        <v>117</v>
      </c>
    </row>
    <row r="147" spans="1:8" ht="15.75">
      <c r="A147" s="135">
        <v>8</v>
      </c>
      <c r="B147" s="52" t="s">
        <v>351</v>
      </c>
      <c r="C147" s="135">
        <v>1165</v>
      </c>
      <c r="D147" s="135">
        <v>987</v>
      </c>
      <c r="E147" s="135">
        <f t="shared" si="27"/>
        <v>2152</v>
      </c>
      <c r="F147" s="135">
        <v>3319</v>
      </c>
      <c r="G147" s="135">
        <v>1886</v>
      </c>
      <c r="H147" s="135">
        <f t="shared" si="28"/>
        <v>5205</v>
      </c>
    </row>
    <row r="148" spans="1:8" ht="15.75">
      <c r="A148" s="135">
        <v>9</v>
      </c>
      <c r="B148" s="52" t="s">
        <v>352</v>
      </c>
      <c r="C148" s="135">
        <v>3551</v>
      </c>
      <c r="D148" s="135">
        <v>2266</v>
      </c>
      <c r="E148" s="135">
        <f t="shared" si="27"/>
        <v>5817</v>
      </c>
      <c r="F148" s="135">
        <v>4719</v>
      </c>
      <c r="G148" s="135">
        <v>3569</v>
      </c>
      <c r="H148" s="135">
        <f t="shared" si="28"/>
        <v>8288</v>
      </c>
    </row>
    <row r="149" spans="1:8" ht="15.75">
      <c r="A149" s="135"/>
      <c r="B149" s="301" t="s">
        <v>6</v>
      </c>
      <c r="C149" s="135">
        <f t="shared" ref="C149:H149" si="29">SUM(C140:C148)</f>
        <v>4886</v>
      </c>
      <c r="D149" s="135">
        <f t="shared" si="29"/>
        <v>3456</v>
      </c>
      <c r="E149" s="135">
        <f t="shared" si="29"/>
        <v>8342</v>
      </c>
      <c r="F149" s="135">
        <f t="shared" si="29"/>
        <v>8600</v>
      </c>
      <c r="G149" s="135">
        <f t="shared" si="29"/>
        <v>5850</v>
      </c>
      <c r="H149" s="135">
        <f t="shared" si="29"/>
        <v>14450</v>
      </c>
    </row>
    <row r="151" spans="1:8">
      <c r="A151" s="122" t="s">
        <v>355</v>
      </c>
      <c r="G151" s="123" t="s">
        <v>57</v>
      </c>
    </row>
    <row r="152" spans="1:8" ht="15.75">
      <c r="A152" s="1445" t="s">
        <v>354</v>
      </c>
      <c r="B152" s="1445"/>
      <c r="C152" s="1445"/>
      <c r="D152" s="1445"/>
      <c r="E152" s="1445"/>
      <c r="F152" s="1445"/>
      <c r="G152" s="1445"/>
      <c r="H152" s="1445"/>
    </row>
    <row r="153" spans="1:8" ht="15.75">
      <c r="A153" s="1446" t="s">
        <v>1</v>
      </c>
      <c r="B153" s="1586" t="s">
        <v>342</v>
      </c>
      <c r="C153" s="1447" t="s">
        <v>95</v>
      </c>
      <c r="D153" s="1447"/>
      <c r="E153" s="1447"/>
      <c r="F153" s="1448" t="s">
        <v>0</v>
      </c>
      <c r="G153" s="1448"/>
      <c r="H153" s="1448"/>
    </row>
    <row r="154" spans="1:8" ht="15.75">
      <c r="A154" s="1446"/>
      <c r="B154" s="1586"/>
      <c r="C154" s="124" t="s">
        <v>10</v>
      </c>
      <c r="D154" s="124" t="s">
        <v>11</v>
      </c>
      <c r="E154" s="124" t="s">
        <v>6</v>
      </c>
      <c r="F154" s="124" t="s">
        <v>10</v>
      </c>
      <c r="G154" s="124" t="s">
        <v>11</v>
      </c>
      <c r="H154" s="124" t="s">
        <v>6</v>
      </c>
    </row>
    <row r="155" spans="1:8" ht="31.5">
      <c r="A155" s="135">
        <v>1</v>
      </c>
      <c r="B155" s="52" t="s">
        <v>344</v>
      </c>
      <c r="C155" s="135">
        <v>2</v>
      </c>
      <c r="D155" s="135">
        <v>1</v>
      </c>
      <c r="E155" s="135">
        <f>C155+D155</f>
        <v>3</v>
      </c>
      <c r="F155" s="135">
        <v>1</v>
      </c>
      <c r="G155" s="135">
        <v>0</v>
      </c>
      <c r="H155" s="135">
        <f>F155+G155</f>
        <v>1</v>
      </c>
    </row>
    <row r="156" spans="1:8" ht="31.5">
      <c r="A156" s="135">
        <v>2</v>
      </c>
      <c r="B156" s="52" t="s">
        <v>345</v>
      </c>
      <c r="C156" s="135">
        <v>23</v>
      </c>
      <c r="D156" s="135">
        <v>2</v>
      </c>
      <c r="E156" s="135">
        <f>C156+D156</f>
        <v>25</v>
      </c>
      <c r="F156" s="135">
        <v>124</v>
      </c>
      <c r="G156" s="135">
        <v>4</v>
      </c>
      <c r="H156" s="135">
        <f>F156+G156</f>
        <v>128</v>
      </c>
    </row>
    <row r="157" spans="1:8" ht="15.75">
      <c r="A157" s="135">
        <v>3</v>
      </c>
      <c r="B157" s="52" t="s">
        <v>346</v>
      </c>
      <c r="C157" s="135">
        <v>0</v>
      </c>
      <c r="D157" s="135">
        <v>0</v>
      </c>
      <c r="E157" s="135">
        <f t="shared" ref="E157:E163" si="30">C157+D157</f>
        <v>0</v>
      </c>
      <c r="F157" s="135">
        <v>0</v>
      </c>
      <c r="G157" s="135">
        <v>0</v>
      </c>
      <c r="H157" s="135">
        <f t="shared" ref="H157:H163" si="31">F157+G157</f>
        <v>0</v>
      </c>
    </row>
    <row r="158" spans="1:8" ht="15.75">
      <c r="A158" s="135">
        <v>4</v>
      </c>
      <c r="B158" s="52" t="s">
        <v>347</v>
      </c>
      <c r="C158" s="135">
        <v>5</v>
      </c>
      <c r="D158" s="135">
        <v>0</v>
      </c>
      <c r="E158" s="135">
        <f t="shared" si="30"/>
        <v>5</v>
      </c>
      <c r="F158" s="135">
        <v>5</v>
      </c>
      <c r="G158" s="135">
        <v>0</v>
      </c>
      <c r="H158" s="135">
        <f t="shared" si="31"/>
        <v>5</v>
      </c>
    </row>
    <row r="159" spans="1:8" ht="15.75">
      <c r="A159" s="135">
        <v>5</v>
      </c>
      <c r="B159" s="52" t="s">
        <v>348</v>
      </c>
      <c r="C159" s="135">
        <v>53</v>
      </c>
      <c r="D159" s="135">
        <v>9</v>
      </c>
      <c r="E159" s="135">
        <f t="shared" si="30"/>
        <v>62</v>
      </c>
      <c r="F159" s="135">
        <v>30</v>
      </c>
      <c r="G159" s="135">
        <v>9</v>
      </c>
      <c r="H159" s="135">
        <f t="shared" si="31"/>
        <v>39</v>
      </c>
    </row>
    <row r="160" spans="1:8" ht="15.75">
      <c r="A160" s="135">
        <v>6</v>
      </c>
      <c r="B160" s="52" t="s">
        <v>349</v>
      </c>
      <c r="C160" s="135">
        <v>603</v>
      </c>
      <c r="D160" s="135">
        <v>20</v>
      </c>
      <c r="E160" s="135">
        <f t="shared" si="30"/>
        <v>623</v>
      </c>
      <c r="F160" s="135">
        <v>74</v>
      </c>
      <c r="G160" s="135">
        <v>1</v>
      </c>
      <c r="H160" s="135">
        <f t="shared" si="31"/>
        <v>75</v>
      </c>
    </row>
    <row r="161" spans="1:8" ht="31.5">
      <c r="A161" s="135">
        <v>7</v>
      </c>
      <c r="B161" s="52" t="s">
        <v>350</v>
      </c>
      <c r="C161" s="135">
        <v>0</v>
      </c>
      <c r="D161" s="135">
        <v>0</v>
      </c>
      <c r="E161" s="135">
        <f t="shared" si="30"/>
        <v>0</v>
      </c>
      <c r="F161" s="135">
        <v>0</v>
      </c>
      <c r="G161" s="135">
        <v>0</v>
      </c>
      <c r="H161" s="135">
        <f t="shared" si="31"/>
        <v>0</v>
      </c>
    </row>
    <row r="162" spans="1:8" ht="15.75">
      <c r="A162" s="135">
        <v>8</v>
      </c>
      <c r="B162" s="52" t="s">
        <v>351</v>
      </c>
      <c r="C162" s="135">
        <v>1016</v>
      </c>
      <c r="D162" s="135">
        <v>234</v>
      </c>
      <c r="E162" s="135">
        <f t="shared" si="30"/>
        <v>1250</v>
      </c>
      <c r="F162" s="135">
        <v>287</v>
      </c>
      <c r="G162" s="135">
        <v>101</v>
      </c>
      <c r="H162" s="135">
        <f t="shared" si="31"/>
        <v>388</v>
      </c>
    </row>
    <row r="163" spans="1:8" ht="15.75">
      <c r="A163" s="135">
        <v>9</v>
      </c>
      <c r="B163" s="52" t="s">
        <v>352</v>
      </c>
      <c r="C163" s="135">
        <v>526</v>
      </c>
      <c r="D163" s="135">
        <v>1325</v>
      </c>
      <c r="E163" s="135">
        <f t="shared" si="30"/>
        <v>1851</v>
      </c>
      <c r="F163" s="135">
        <v>920</v>
      </c>
      <c r="G163" s="135">
        <v>879</v>
      </c>
      <c r="H163" s="135">
        <f t="shared" si="31"/>
        <v>1799</v>
      </c>
    </row>
    <row r="164" spans="1:8" ht="15.75">
      <c r="A164" s="135"/>
      <c r="B164" s="301" t="s">
        <v>6</v>
      </c>
      <c r="C164" s="135">
        <f t="shared" ref="C164:H164" si="32">SUM(C155:C163)</f>
        <v>2228</v>
      </c>
      <c r="D164" s="135">
        <f t="shared" si="32"/>
        <v>1591</v>
      </c>
      <c r="E164" s="135">
        <f t="shared" si="32"/>
        <v>3819</v>
      </c>
      <c r="F164" s="135">
        <f t="shared" si="32"/>
        <v>1441</v>
      </c>
      <c r="G164" s="135">
        <f t="shared" si="32"/>
        <v>994</v>
      </c>
      <c r="H164" s="135">
        <f t="shared" si="32"/>
        <v>2435</v>
      </c>
    </row>
    <row r="165" spans="1:8">
      <c r="A165" s="126"/>
    </row>
    <row r="166" spans="1:8">
      <c r="A166" s="122" t="s">
        <v>355</v>
      </c>
      <c r="G166" s="123" t="s">
        <v>61</v>
      </c>
    </row>
    <row r="167" spans="1:8" ht="15.75">
      <c r="A167" s="1445" t="s">
        <v>354</v>
      </c>
      <c r="B167" s="1445"/>
      <c r="C167" s="1445"/>
      <c r="D167" s="1445"/>
      <c r="E167" s="1445"/>
      <c r="F167" s="1445"/>
      <c r="G167" s="1445"/>
      <c r="H167" s="1445"/>
    </row>
    <row r="168" spans="1:8" ht="15.75">
      <c r="A168" s="1446" t="s">
        <v>1</v>
      </c>
      <c r="B168" s="1586" t="s">
        <v>342</v>
      </c>
      <c r="C168" s="1447" t="s">
        <v>95</v>
      </c>
      <c r="D168" s="1447"/>
      <c r="E168" s="1447"/>
      <c r="F168" s="1448" t="s">
        <v>0</v>
      </c>
      <c r="G168" s="1448"/>
      <c r="H168" s="1448"/>
    </row>
    <row r="169" spans="1:8" ht="15.75">
      <c r="A169" s="1446"/>
      <c r="B169" s="1586"/>
      <c r="C169" s="124" t="s">
        <v>10</v>
      </c>
      <c r="D169" s="124" t="s">
        <v>11</v>
      </c>
      <c r="E169" s="124" t="s">
        <v>6</v>
      </c>
      <c r="F169" s="124" t="s">
        <v>10</v>
      </c>
      <c r="G169" s="124" t="s">
        <v>11</v>
      </c>
      <c r="H169" s="124" t="s">
        <v>6</v>
      </c>
    </row>
    <row r="170" spans="1:8" ht="31.5">
      <c r="A170" s="135">
        <v>1</v>
      </c>
      <c r="B170" s="52" t="s">
        <v>344</v>
      </c>
      <c r="C170" s="135">
        <v>51</v>
      </c>
      <c r="D170" s="135">
        <v>15</v>
      </c>
      <c r="E170" s="135">
        <f>C170+D170</f>
        <v>66</v>
      </c>
      <c r="F170" s="135">
        <v>310</v>
      </c>
      <c r="G170" s="135">
        <v>21</v>
      </c>
      <c r="H170" s="135">
        <f>F170+G170</f>
        <v>331</v>
      </c>
    </row>
    <row r="171" spans="1:8" ht="31.5">
      <c r="A171" s="135">
        <v>2</v>
      </c>
      <c r="B171" s="52" t="s">
        <v>345</v>
      </c>
      <c r="C171" s="135">
        <v>85</v>
      </c>
      <c r="D171" s="135">
        <v>21</v>
      </c>
      <c r="E171" s="135">
        <f>C171+D171</f>
        <v>106</v>
      </c>
      <c r="F171" s="135">
        <v>215</v>
      </c>
      <c r="G171" s="135">
        <v>24</v>
      </c>
      <c r="H171" s="135">
        <f>F171+G171</f>
        <v>239</v>
      </c>
    </row>
    <row r="172" spans="1:8" ht="15.75">
      <c r="A172" s="135">
        <v>3</v>
      </c>
      <c r="B172" s="52" t="s">
        <v>346</v>
      </c>
      <c r="C172" s="135">
        <v>985</v>
      </c>
      <c r="D172" s="135">
        <v>54</v>
      </c>
      <c r="E172" s="135">
        <f t="shared" ref="E172:E178" si="33">C172+D172</f>
        <v>1039</v>
      </c>
      <c r="F172" s="135">
        <v>3145</v>
      </c>
      <c r="G172" s="135">
        <v>954</v>
      </c>
      <c r="H172" s="135">
        <f t="shared" ref="H172:H178" si="34">F172+G172</f>
        <v>4099</v>
      </c>
    </row>
    <row r="173" spans="1:8" ht="15.75">
      <c r="A173" s="135">
        <v>4</v>
      </c>
      <c r="B173" s="52" t="s">
        <v>347</v>
      </c>
      <c r="C173" s="135">
        <v>115</v>
      </c>
      <c r="D173" s="135">
        <v>12</v>
      </c>
      <c r="E173" s="135">
        <f t="shared" si="33"/>
        <v>127</v>
      </c>
      <c r="F173" s="135">
        <v>285</v>
      </c>
      <c r="G173" s="135">
        <v>21</v>
      </c>
      <c r="H173" s="135">
        <f t="shared" si="34"/>
        <v>306</v>
      </c>
    </row>
    <row r="174" spans="1:8" ht="15.75">
      <c r="A174" s="135">
        <v>5</v>
      </c>
      <c r="B174" s="52" t="s">
        <v>348</v>
      </c>
      <c r="C174" s="135">
        <v>690</v>
      </c>
      <c r="D174" s="135">
        <v>175</v>
      </c>
      <c r="E174" s="135">
        <f t="shared" si="33"/>
        <v>865</v>
      </c>
      <c r="F174" s="135">
        <v>1045</v>
      </c>
      <c r="G174" s="135">
        <v>215</v>
      </c>
      <c r="H174" s="135">
        <f t="shared" si="34"/>
        <v>1260</v>
      </c>
    </row>
    <row r="175" spans="1:8" ht="15.75">
      <c r="A175" s="135">
        <v>6</v>
      </c>
      <c r="B175" s="52" t="s">
        <v>349</v>
      </c>
      <c r="C175" s="135">
        <v>1545</v>
      </c>
      <c r="D175" s="135">
        <v>32</v>
      </c>
      <c r="E175" s="135">
        <f t="shared" si="33"/>
        <v>1577</v>
      </c>
      <c r="F175" s="135">
        <v>1985</v>
      </c>
      <c r="G175" s="135">
        <v>71</v>
      </c>
      <c r="H175" s="135">
        <f t="shared" si="34"/>
        <v>2056</v>
      </c>
    </row>
    <row r="176" spans="1:8" ht="31.5">
      <c r="A176" s="135">
        <v>7</v>
      </c>
      <c r="B176" s="52" t="s">
        <v>350</v>
      </c>
      <c r="C176" s="135">
        <v>205</v>
      </c>
      <c r="D176" s="135">
        <v>24</v>
      </c>
      <c r="E176" s="135">
        <f t="shared" si="33"/>
        <v>229</v>
      </c>
      <c r="F176" s="135">
        <v>1274</v>
      </c>
      <c r="G176" s="135">
        <v>12</v>
      </c>
      <c r="H176" s="135">
        <f t="shared" si="34"/>
        <v>1286</v>
      </c>
    </row>
    <row r="177" spans="1:8" ht="15.75">
      <c r="A177" s="135">
        <v>8</v>
      </c>
      <c r="B177" s="52" t="s">
        <v>351</v>
      </c>
      <c r="C177" s="135">
        <v>2715</v>
      </c>
      <c r="D177" s="135">
        <v>413</v>
      </c>
      <c r="E177" s="135">
        <f t="shared" si="33"/>
        <v>3128</v>
      </c>
      <c r="F177" s="135">
        <v>812</v>
      </c>
      <c r="G177" s="135">
        <v>854</v>
      </c>
      <c r="H177" s="135">
        <f t="shared" si="34"/>
        <v>1666</v>
      </c>
    </row>
    <row r="178" spans="1:8" ht="15.75">
      <c r="A178" s="135">
        <v>9</v>
      </c>
      <c r="B178" s="52" t="s">
        <v>352</v>
      </c>
      <c r="C178" s="135">
        <v>406</v>
      </c>
      <c r="D178" s="135">
        <v>4051</v>
      </c>
      <c r="E178" s="135">
        <f t="shared" si="33"/>
        <v>4457</v>
      </c>
      <c r="F178" s="135">
        <v>715</v>
      </c>
      <c r="G178" s="135">
        <v>3751</v>
      </c>
      <c r="H178" s="135">
        <f t="shared" si="34"/>
        <v>4466</v>
      </c>
    </row>
    <row r="179" spans="1:8" ht="15.75">
      <c r="A179" s="135"/>
      <c r="B179" s="301" t="s">
        <v>6</v>
      </c>
      <c r="C179" s="135">
        <f t="shared" ref="C179:H179" si="35">SUM(C170:C178)</f>
        <v>6797</v>
      </c>
      <c r="D179" s="135">
        <f t="shared" si="35"/>
        <v>4797</v>
      </c>
      <c r="E179" s="135">
        <f t="shared" si="35"/>
        <v>11594</v>
      </c>
      <c r="F179" s="135">
        <f t="shared" si="35"/>
        <v>9786</v>
      </c>
      <c r="G179" s="135">
        <f t="shared" si="35"/>
        <v>5923</v>
      </c>
      <c r="H179" s="135">
        <f t="shared" si="35"/>
        <v>15709</v>
      </c>
    </row>
    <row r="180" spans="1:8" ht="15.75">
      <c r="A180" s="394"/>
      <c r="B180" s="898"/>
      <c r="C180" s="394"/>
      <c r="D180" s="394"/>
      <c r="E180" s="394"/>
      <c r="F180" s="394"/>
      <c r="G180" s="394"/>
      <c r="H180" s="394"/>
    </row>
    <row r="181" spans="1:8">
      <c r="A181" s="122" t="s">
        <v>355</v>
      </c>
      <c r="G181" s="123" t="s">
        <v>91</v>
      </c>
    </row>
    <row r="182" spans="1:8" ht="15.75">
      <c r="A182" s="1445" t="s">
        <v>354</v>
      </c>
      <c r="B182" s="1445"/>
      <c r="C182" s="1445"/>
      <c r="D182" s="1445"/>
      <c r="E182" s="1445"/>
      <c r="F182" s="1445"/>
      <c r="G182" s="1445"/>
      <c r="H182" s="1445"/>
    </row>
    <row r="183" spans="1:8" ht="15.75">
      <c r="A183" s="1446" t="s">
        <v>1</v>
      </c>
      <c r="B183" s="1586" t="s">
        <v>342</v>
      </c>
      <c r="C183" s="1447" t="s">
        <v>95</v>
      </c>
      <c r="D183" s="1447"/>
      <c r="E183" s="1447"/>
      <c r="F183" s="1448" t="s">
        <v>0</v>
      </c>
      <c r="G183" s="1448"/>
      <c r="H183" s="1448"/>
    </row>
    <row r="184" spans="1:8" ht="15.75">
      <c r="A184" s="1446"/>
      <c r="B184" s="1586"/>
      <c r="C184" s="124" t="s">
        <v>10</v>
      </c>
      <c r="D184" s="124" t="s">
        <v>11</v>
      </c>
      <c r="E184" s="124" t="s">
        <v>6</v>
      </c>
      <c r="F184" s="124" t="s">
        <v>10</v>
      </c>
      <c r="G184" s="124" t="s">
        <v>11</v>
      </c>
      <c r="H184" s="124" t="s">
        <v>6</v>
      </c>
    </row>
    <row r="185" spans="1:8" ht="31.5">
      <c r="A185" s="135">
        <v>1</v>
      </c>
      <c r="B185" s="52" t="s">
        <v>344</v>
      </c>
      <c r="C185" s="135">
        <v>12</v>
      </c>
      <c r="D185" s="135">
        <v>7</v>
      </c>
      <c r="E185" s="135">
        <f>C185+D185</f>
        <v>19</v>
      </c>
      <c r="F185" s="135">
        <v>18</v>
      </c>
      <c r="G185" s="135">
        <v>2</v>
      </c>
      <c r="H185" s="135">
        <f>F185+G185</f>
        <v>20</v>
      </c>
    </row>
    <row r="186" spans="1:8" ht="31.5">
      <c r="A186" s="135">
        <v>2</v>
      </c>
      <c r="B186" s="52" t="s">
        <v>345</v>
      </c>
      <c r="C186" s="135">
        <v>57</v>
      </c>
      <c r="D186" s="135">
        <v>9</v>
      </c>
      <c r="E186" s="135">
        <f>C186+D186</f>
        <v>66</v>
      </c>
      <c r="F186" s="135">
        <v>20</v>
      </c>
      <c r="G186" s="135">
        <v>7</v>
      </c>
      <c r="H186" s="135">
        <f>F186+G186</f>
        <v>27</v>
      </c>
    </row>
    <row r="187" spans="1:8" ht="15.75">
      <c r="A187" s="135">
        <v>3</v>
      </c>
      <c r="B187" s="52" t="s">
        <v>346</v>
      </c>
      <c r="C187" s="135">
        <v>103</v>
      </c>
      <c r="D187" s="135">
        <v>20</v>
      </c>
      <c r="E187" s="135">
        <f t="shared" ref="E187:E193" si="36">C187+D187</f>
        <v>123</v>
      </c>
      <c r="F187" s="135">
        <v>52</v>
      </c>
      <c r="G187" s="135">
        <v>13</v>
      </c>
      <c r="H187" s="135">
        <f t="shared" ref="H187:H193" si="37">F187+G187</f>
        <v>65</v>
      </c>
    </row>
    <row r="188" spans="1:8" ht="15.75">
      <c r="A188" s="135">
        <v>4</v>
      </c>
      <c r="B188" s="52" t="s">
        <v>347</v>
      </c>
      <c r="C188" s="135">
        <v>17</v>
      </c>
      <c r="D188" s="135">
        <v>2</v>
      </c>
      <c r="E188" s="135">
        <f t="shared" si="36"/>
        <v>19</v>
      </c>
      <c r="F188" s="135">
        <v>63</v>
      </c>
      <c r="G188" s="135">
        <v>8</v>
      </c>
      <c r="H188" s="135">
        <f t="shared" si="37"/>
        <v>71</v>
      </c>
    </row>
    <row r="189" spans="1:8" ht="15.75">
      <c r="A189" s="135">
        <v>5</v>
      </c>
      <c r="B189" s="52" t="s">
        <v>348</v>
      </c>
      <c r="C189" s="135">
        <v>13</v>
      </c>
      <c r="D189" s="135">
        <v>2</v>
      </c>
      <c r="E189" s="135">
        <f t="shared" si="36"/>
        <v>15</v>
      </c>
      <c r="F189" s="135">
        <v>72</v>
      </c>
      <c r="G189" s="135">
        <v>87</v>
      </c>
      <c r="H189" s="135">
        <f t="shared" si="37"/>
        <v>159</v>
      </c>
    </row>
    <row r="190" spans="1:8" ht="15.75">
      <c r="A190" s="135">
        <v>6</v>
      </c>
      <c r="B190" s="52" t="s">
        <v>349</v>
      </c>
      <c r="C190" s="135">
        <v>7</v>
      </c>
      <c r="D190" s="135">
        <v>8</v>
      </c>
      <c r="E190" s="135">
        <f t="shared" si="36"/>
        <v>15</v>
      </c>
      <c r="F190" s="135">
        <v>287</v>
      </c>
      <c r="G190" s="135">
        <v>140</v>
      </c>
      <c r="H190" s="135">
        <f t="shared" si="37"/>
        <v>427</v>
      </c>
    </row>
    <row r="191" spans="1:8" ht="31.5">
      <c r="A191" s="135">
        <v>7</v>
      </c>
      <c r="B191" s="52" t="s">
        <v>350</v>
      </c>
      <c r="C191" s="135">
        <v>595</v>
      </c>
      <c r="D191" s="135">
        <v>213</v>
      </c>
      <c r="E191" s="135">
        <f t="shared" si="36"/>
        <v>808</v>
      </c>
      <c r="F191" s="135">
        <v>85</v>
      </c>
      <c r="G191" s="135">
        <v>88</v>
      </c>
      <c r="H191" s="135">
        <f t="shared" si="37"/>
        <v>173</v>
      </c>
    </row>
    <row r="192" spans="1:8" ht="15.75">
      <c r="A192" s="135">
        <v>8</v>
      </c>
      <c r="B192" s="52" t="s">
        <v>351</v>
      </c>
      <c r="C192" s="135">
        <v>345</v>
      </c>
      <c r="D192" s="135">
        <v>545</v>
      </c>
      <c r="E192" s="135">
        <f t="shared" si="36"/>
        <v>890</v>
      </c>
      <c r="F192" s="135">
        <v>123</v>
      </c>
      <c r="G192" s="135">
        <v>64</v>
      </c>
      <c r="H192" s="135">
        <f t="shared" si="37"/>
        <v>187</v>
      </c>
    </row>
    <row r="193" spans="1:8" ht="15.75">
      <c r="A193" s="135">
        <v>9</v>
      </c>
      <c r="B193" s="52" t="s">
        <v>352</v>
      </c>
      <c r="C193" s="135">
        <v>106</v>
      </c>
      <c r="D193" s="135">
        <v>72</v>
      </c>
      <c r="E193" s="135">
        <f t="shared" si="36"/>
        <v>178</v>
      </c>
      <c r="F193" s="135">
        <v>52</v>
      </c>
      <c r="G193" s="135">
        <v>173</v>
      </c>
      <c r="H193" s="135">
        <f t="shared" si="37"/>
        <v>225</v>
      </c>
    </row>
    <row r="194" spans="1:8" ht="15.75">
      <c r="A194" s="135"/>
      <c r="B194" s="301" t="s">
        <v>6</v>
      </c>
      <c r="C194" s="135">
        <f t="shared" ref="C194:H194" si="38">SUM(C185:C193)</f>
        <v>1255</v>
      </c>
      <c r="D194" s="135">
        <f t="shared" si="38"/>
        <v>878</v>
      </c>
      <c r="E194" s="135">
        <f t="shared" si="38"/>
        <v>2133</v>
      </c>
      <c r="F194" s="135">
        <f t="shared" si="38"/>
        <v>772</v>
      </c>
      <c r="G194" s="135">
        <f t="shared" si="38"/>
        <v>582</v>
      </c>
      <c r="H194" s="135">
        <f t="shared" si="38"/>
        <v>1354</v>
      </c>
    </row>
    <row r="196" spans="1:8">
      <c r="A196" s="122" t="s">
        <v>355</v>
      </c>
      <c r="G196" s="123" t="s">
        <v>62</v>
      </c>
    </row>
    <row r="197" spans="1:8" ht="15.75">
      <c r="A197" s="1445" t="s">
        <v>354</v>
      </c>
      <c r="B197" s="1445"/>
      <c r="C197" s="1445"/>
      <c r="D197" s="1445"/>
      <c r="E197" s="1445"/>
      <c r="F197" s="1445"/>
      <c r="G197" s="1445"/>
      <c r="H197" s="1445"/>
    </row>
    <row r="198" spans="1:8" ht="15.75">
      <c r="A198" s="1446" t="s">
        <v>1</v>
      </c>
      <c r="B198" s="1586" t="s">
        <v>342</v>
      </c>
      <c r="C198" s="1447" t="s">
        <v>95</v>
      </c>
      <c r="D198" s="1447"/>
      <c r="E198" s="1447"/>
      <c r="F198" s="1448" t="s">
        <v>0</v>
      </c>
      <c r="G198" s="1448"/>
      <c r="H198" s="1448"/>
    </row>
    <row r="199" spans="1:8" ht="15.75">
      <c r="A199" s="1446"/>
      <c r="B199" s="1586"/>
      <c r="C199" s="124" t="s">
        <v>10</v>
      </c>
      <c r="D199" s="124" t="s">
        <v>11</v>
      </c>
      <c r="E199" s="124" t="s">
        <v>6</v>
      </c>
      <c r="F199" s="124" t="s">
        <v>10</v>
      </c>
      <c r="G199" s="124" t="s">
        <v>11</v>
      </c>
      <c r="H199" s="124" t="s">
        <v>6</v>
      </c>
    </row>
    <row r="200" spans="1:8" ht="31.5">
      <c r="A200" s="135">
        <v>1</v>
      </c>
      <c r="B200" s="52" t="s">
        <v>344</v>
      </c>
      <c r="C200" s="135">
        <v>6</v>
      </c>
      <c r="D200" s="135">
        <v>1</v>
      </c>
      <c r="E200" s="135">
        <f>C200+D200</f>
        <v>7</v>
      </c>
      <c r="F200" s="135">
        <v>7</v>
      </c>
      <c r="G200" s="135">
        <v>0</v>
      </c>
      <c r="H200" s="135">
        <f>F200+G200</f>
        <v>7</v>
      </c>
    </row>
    <row r="201" spans="1:8" ht="31.5">
      <c r="A201" s="135">
        <v>2</v>
      </c>
      <c r="B201" s="52" t="s">
        <v>345</v>
      </c>
      <c r="C201" s="135">
        <v>2</v>
      </c>
      <c r="D201" s="135">
        <v>0</v>
      </c>
      <c r="E201" s="135">
        <f>C201+D201</f>
        <v>2</v>
      </c>
      <c r="F201" s="135">
        <v>3</v>
      </c>
      <c r="G201" s="135">
        <v>0</v>
      </c>
      <c r="H201" s="135">
        <f>F201+G201</f>
        <v>3</v>
      </c>
    </row>
    <row r="202" spans="1:8" ht="15.75">
      <c r="A202" s="135">
        <v>3</v>
      </c>
      <c r="B202" s="52" t="s">
        <v>346</v>
      </c>
      <c r="C202" s="135">
        <v>4</v>
      </c>
      <c r="D202" s="135">
        <v>2</v>
      </c>
      <c r="E202" s="135">
        <f t="shared" ref="E202:E208" si="39">C202+D202</f>
        <v>6</v>
      </c>
      <c r="F202" s="135">
        <v>13</v>
      </c>
      <c r="G202" s="135">
        <v>3</v>
      </c>
      <c r="H202" s="135">
        <f t="shared" ref="H202:H208" si="40">F202+G202</f>
        <v>16</v>
      </c>
    </row>
    <row r="203" spans="1:8" ht="15.75">
      <c r="A203" s="135">
        <v>4</v>
      </c>
      <c r="B203" s="52" t="s">
        <v>347</v>
      </c>
      <c r="C203" s="135">
        <v>42</v>
      </c>
      <c r="D203" s="135">
        <v>3</v>
      </c>
      <c r="E203" s="135">
        <f t="shared" si="39"/>
        <v>45</v>
      </c>
      <c r="F203" s="135">
        <v>33</v>
      </c>
      <c r="G203" s="135">
        <v>2</v>
      </c>
      <c r="H203" s="135">
        <f t="shared" si="40"/>
        <v>35</v>
      </c>
    </row>
    <row r="204" spans="1:8" ht="15.75">
      <c r="A204" s="135">
        <v>5</v>
      </c>
      <c r="B204" s="52" t="s">
        <v>348</v>
      </c>
      <c r="C204" s="135">
        <v>6</v>
      </c>
      <c r="D204" s="135">
        <v>4</v>
      </c>
      <c r="E204" s="135">
        <f t="shared" si="39"/>
        <v>10</v>
      </c>
      <c r="F204" s="135">
        <v>36</v>
      </c>
      <c r="G204" s="135">
        <v>3</v>
      </c>
      <c r="H204" s="135">
        <f t="shared" si="40"/>
        <v>39</v>
      </c>
    </row>
    <row r="205" spans="1:8" ht="15.75">
      <c r="A205" s="135">
        <v>6</v>
      </c>
      <c r="B205" s="52" t="s">
        <v>349</v>
      </c>
      <c r="C205" s="135">
        <v>954</v>
      </c>
      <c r="D205" s="135">
        <v>113</v>
      </c>
      <c r="E205" s="135">
        <f t="shared" si="39"/>
        <v>1067</v>
      </c>
      <c r="F205" s="135">
        <v>67</v>
      </c>
      <c r="G205" s="135">
        <v>1</v>
      </c>
      <c r="H205" s="135">
        <f t="shared" si="40"/>
        <v>68</v>
      </c>
    </row>
    <row r="206" spans="1:8" ht="31.5">
      <c r="A206" s="135">
        <v>7</v>
      </c>
      <c r="B206" s="52" t="s">
        <v>350</v>
      </c>
      <c r="C206" s="135">
        <v>126</v>
      </c>
      <c r="D206" s="135">
        <v>34</v>
      </c>
      <c r="E206" s="135">
        <f t="shared" si="39"/>
        <v>160</v>
      </c>
      <c r="F206" s="135">
        <v>54</v>
      </c>
      <c r="G206" s="135">
        <v>0</v>
      </c>
      <c r="H206" s="135">
        <f t="shared" si="40"/>
        <v>54</v>
      </c>
    </row>
    <row r="207" spans="1:8" ht="15.75">
      <c r="A207" s="135">
        <v>8</v>
      </c>
      <c r="B207" s="52" t="s">
        <v>351</v>
      </c>
      <c r="C207" s="135">
        <v>430</v>
      </c>
      <c r="D207" s="135">
        <v>675</v>
      </c>
      <c r="E207" s="135">
        <f t="shared" si="39"/>
        <v>1105</v>
      </c>
      <c r="F207" s="135">
        <v>502</v>
      </c>
      <c r="G207" s="135">
        <v>231</v>
      </c>
      <c r="H207" s="135">
        <f t="shared" si="40"/>
        <v>733</v>
      </c>
    </row>
    <row r="208" spans="1:8" ht="15.75">
      <c r="A208" s="135">
        <v>9</v>
      </c>
      <c r="B208" s="52" t="s">
        <v>352</v>
      </c>
      <c r="C208" s="135">
        <v>1015</v>
      </c>
      <c r="D208" s="135">
        <v>1021</v>
      </c>
      <c r="E208" s="135">
        <f t="shared" si="39"/>
        <v>2036</v>
      </c>
      <c r="F208" s="135">
        <v>299</v>
      </c>
      <c r="G208" s="135">
        <v>354</v>
      </c>
      <c r="H208" s="135">
        <f t="shared" si="40"/>
        <v>653</v>
      </c>
    </row>
    <row r="209" spans="1:8" ht="15.75">
      <c r="A209" s="135"/>
      <c r="B209" s="301" t="s">
        <v>6</v>
      </c>
      <c r="C209" s="135">
        <f t="shared" ref="C209:H209" si="41">SUM(C200:C208)</f>
        <v>2585</v>
      </c>
      <c r="D209" s="135">
        <f t="shared" si="41"/>
        <v>1853</v>
      </c>
      <c r="E209" s="135">
        <f t="shared" si="41"/>
        <v>4438</v>
      </c>
      <c r="F209" s="135">
        <f t="shared" si="41"/>
        <v>1014</v>
      </c>
      <c r="G209" s="135">
        <f t="shared" si="41"/>
        <v>594</v>
      </c>
      <c r="H209" s="135">
        <f t="shared" si="41"/>
        <v>1608</v>
      </c>
    </row>
    <row r="211" spans="1:8">
      <c r="A211" s="122" t="s">
        <v>355</v>
      </c>
      <c r="G211" s="123" t="s">
        <v>69</v>
      </c>
    </row>
    <row r="212" spans="1:8" ht="15.75">
      <c r="A212" s="1445" t="s">
        <v>354</v>
      </c>
      <c r="B212" s="1445"/>
      <c r="C212" s="1445"/>
      <c r="D212" s="1445"/>
      <c r="E212" s="1445"/>
      <c r="F212" s="1445"/>
      <c r="G212" s="1445"/>
      <c r="H212" s="1445"/>
    </row>
    <row r="213" spans="1:8" ht="15.75">
      <c r="A213" s="1446" t="s">
        <v>1</v>
      </c>
      <c r="B213" s="1586" t="s">
        <v>342</v>
      </c>
      <c r="C213" s="1447" t="s">
        <v>95</v>
      </c>
      <c r="D213" s="1447"/>
      <c r="E213" s="1447"/>
      <c r="F213" s="1448" t="s">
        <v>0</v>
      </c>
      <c r="G213" s="1448"/>
      <c r="H213" s="1448"/>
    </row>
    <row r="214" spans="1:8" ht="15.75">
      <c r="A214" s="1446"/>
      <c r="B214" s="1586"/>
      <c r="C214" s="124" t="s">
        <v>10</v>
      </c>
      <c r="D214" s="124" t="s">
        <v>11</v>
      </c>
      <c r="E214" s="124" t="s">
        <v>6</v>
      </c>
      <c r="F214" s="124" t="s">
        <v>10</v>
      </c>
      <c r="G214" s="124" t="s">
        <v>11</v>
      </c>
      <c r="H214" s="124" t="s">
        <v>6</v>
      </c>
    </row>
    <row r="215" spans="1:8" ht="31.5">
      <c r="A215" s="135">
        <v>1</v>
      </c>
      <c r="B215" s="52" t="s">
        <v>344</v>
      </c>
      <c r="C215" s="135">
        <v>0</v>
      </c>
      <c r="D215" s="135">
        <v>0</v>
      </c>
      <c r="E215" s="135">
        <f t="shared" ref="E215:E223" si="42">C215+D215</f>
        <v>0</v>
      </c>
      <c r="F215" s="135">
        <v>0</v>
      </c>
      <c r="G215" s="135">
        <v>0</v>
      </c>
      <c r="H215" s="135">
        <f t="shared" ref="H215:H223" si="43">F215+G215</f>
        <v>0</v>
      </c>
    </row>
    <row r="216" spans="1:8" ht="31.5">
      <c r="A216" s="135">
        <v>2</v>
      </c>
      <c r="B216" s="52" t="s">
        <v>345</v>
      </c>
      <c r="C216" s="135">
        <v>0</v>
      </c>
      <c r="D216" s="135">
        <v>0</v>
      </c>
      <c r="E216" s="135">
        <f t="shared" si="42"/>
        <v>0</v>
      </c>
      <c r="F216" s="135">
        <v>0</v>
      </c>
      <c r="G216" s="135">
        <v>0</v>
      </c>
      <c r="H216" s="135">
        <f t="shared" si="43"/>
        <v>0</v>
      </c>
    </row>
    <row r="217" spans="1:8" ht="15.75">
      <c r="A217" s="135">
        <v>3</v>
      </c>
      <c r="B217" s="52" t="s">
        <v>346</v>
      </c>
      <c r="C217" s="135">
        <v>102</v>
      </c>
      <c r="D217" s="135">
        <v>12</v>
      </c>
      <c r="E217" s="135">
        <f t="shared" si="42"/>
        <v>114</v>
      </c>
      <c r="F217" s="135">
        <v>85</v>
      </c>
      <c r="G217" s="135">
        <v>6</v>
      </c>
      <c r="H217" s="135">
        <f t="shared" si="43"/>
        <v>91</v>
      </c>
    </row>
    <row r="218" spans="1:8" ht="15.75">
      <c r="A218" s="135">
        <v>4</v>
      </c>
      <c r="B218" s="52" t="s">
        <v>347</v>
      </c>
      <c r="C218" s="135">
        <v>10</v>
      </c>
      <c r="D218" s="135">
        <v>0</v>
      </c>
      <c r="E218" s="135">
        <f t="shared" si="42"/>
        <v>10</v>
      </c>
      <c r="F218" s="135">
        <v>51</v>
      </c>
      <c r="G218" s="135">
        <v>0</v>
      </c>
      <c r="H218" s="135">
        <f t="shared" si="43"/>
        <v>51</v>
      </c>
    </row>
    <row r="219" spans="1:8" ht="15.75">
      <c r="A219" s="135">
        <v>5</v>
      </c>
      <c r="B219" s="52" t="s">
        <v>348</v>
      </c>
      <c r="C219" s="135">
        <v>32</v>
      </c>
      <c r="D219" s="135">
        <v>3</v>
      </c>
      <c r="E219" s="135">
        <f t="shared" si="42"/>
        <v>35</v>
      </c>
      <c r="F219" s="135">
        <v>71</v>
      </c>
      <c r="G219" s="135">
        <v>2</v>
      </c>
      <c r="H219" s="135">
        <f t="shared" si="43"/>
        <v>73</v>
      </c>
    </row>
    <row r="220" spans="1:8" ht="15.75">
      <c r="A220" s="135">
        <v>6</v>
      </c>
      <c r="B220" s="52" t="s">
        <v>349</v>
      </c>
      <c r="C220" s="135">
        <v>1818</v>
      </c>
      <c r="D220" s="135">
        <v>66</v>
      </c>
      <c r="E220" s="135">
        <f t="shared" si="42"/>
        <v>1884</v>
      </c>
      <c r="F220" s="135">
        <v>441</v>
      </c>
      <c r="G220" s="135">
        <v>8</v>
      </c>
      <c r="H220" s="135">
        <f t="shared" si="43"/>
        <v>449</v>
      </c>
    </row>
    <row r="221" spans="1:8" ht="31.5">
      <c r="A221" s="135">
        <v>7</v>
      </c>
      <c r="B221" s="52" t="s">
        <v>350</v>
      </c>
      <c r="C221" s="135">
        <v>6</v>
      </c>
      <c r="D221" s="135">
        <v>0</v>
      </c>
      <c r="E221" s="135">
        <f t="shared" si="42"/>
        <v>6</v>
      </c>
      <c r="F221" s="135">
        <v>9</v>
      </c>
      <c r="G221" s="135">
        <v>0</v>
      </c>
      <c r="H221" s="135">
        <f t="shared" si="43"/>
        <v>9</v>
      </c>
    </row>
    <row r="222" spans="1:8" ht="15.75">
      <c r="A222" s="135">
        <v>8</v>
      </c>
      <c r="B222" s="52" t="s">
        <v>351</v>
      </c>
      <c r="C222" s="135">
        <v>749</v>
      </c>
      <c r="D222" s="135">
        <v>982</v>
      </c>
      <c r="E222" s="135">
        <f t="shared" si="42"/>
        <v>1731</v>
      </c>
      <c r="F222" s="135">
        <v>366</v>
      </c>
      <c r="G222" s="135">
        <v>454</v>
      </c>
      <c r="H222" s="135">
        <f t="shared" si="43"/>
        <v>820</v>
      </c>
    </row>
    <row r="223" spans="1:8" ht="15.75">
      <c r="A223" s="135">
        <v>9</v>
      </c>
      <c r="B223" s="52" t="s">
        <v>352</v>
      </c>
      <c r="C223" s="135">
        <v>756</v>
      </c>
      <c r="D223" s="135">
        <v>1230</v>
      </c>
      <c r="E223" s="135">
        <f t="shared" si="42"/>
        <v>1986</v>
      </c>
      <c r="F223" s="135">
        <v>742</v>
      </c>
      <c r="G223" s="135">
        <v>600</v>
      </c>
      <c r="H223" s="135">
        <f t="shared" si="43"/>
        <v>1342</v>
      </c>
    </row>
    <row r="224" spans="1:8" ht="15.75">
      <c r="A224" s="135"/>
      <c r="B224" s="301" t="s">
        <v>6</v>
      </c>
      <c r="C224" s="135">
        <f t="shared" ref="C224:H224" si="44">SUM(C215:C223)</f>
        <v>3473</v>
      </c>
      <c r="D224" s="135">
        <f t="shared" si="44"/>
        <v>2293</v>
      </c>
      <c r="E224" s="135">
        <f t="shared" si="44"/>
        <v>5766</v>
      </c>
      <c r="F224" s="135">
        <f t="shared" si="44"/>
        <v>1765</v>
      </c>
      <c r="G224" s="135">
        <f t="shared" si="44"/>
        <v>1070</v>
      </c>
      <c r="H224" s="135">
        <f t="shared" si="44"/>
        <v>2835</v>
      </c>
    </row>
    <row r="226" spans="1:8">
      <c r="A226" s="122" t="s">
        <v>355</v>
      </c>
      <c r="G226" s="123" t="s">
        <v>781</v>
      </c>
    </row>
    <row r="227" spans="1:8" ht="15.75">
      <c r="A227" s="1445" t="s">
        <v>354</v>
      </c>
      <c r="B227" s="1445"/>
      <c r="C227" s="1445"/>
      <c r="D227" s="1445"/>
      <c r="E227" s="1445"/>
      <c r="F227" s="1445"/>
      <c r="G227" s="1445"/>
      <c r="H227" s="1445"/>
    </row>
    <row r="228" spans="1:8" ht="15.75">
      <c r="A228" s="1446" t="s">
        <v>1</v>
      </c>
      <c r="B228" s="1586" t="s">
        <v>342</v>
      </c>
      <c r="C228" s="1447" t="s">
        <v>95</v>
      </c>
      <c r="D228" s="1447"/>
      <c r="E228" s="1447"/>
      <c r="F228" s="1448" t="s">
        <v>0</v>
      </c>
      <c r="G228" s="1448"/>
      <c r="H228" s="1448"/>
    </row>
    <row r="229" spans="1:8" ht="15.75">
      <c r="A229" s="1446"/>
      <c r="B229" s="1586"/>
      <c r="C229" s="124" t="s">
        <v>10</v>
      </c>
      <c r="D229" s="124" t="s">
        <v>11</v>
      </c>
      <c r="E229" s="124" t="s">
        <v>6</v>
      </c>
      <c r="F229" s="124" t="s">
        <v>10</v>
      </c>
      <c r="G229" s="124" t="s">
        <v>11</v>
      </c>
      <c r="H229" s="124" t="s">
        <v>6</v>
      </c>
    </row>
    <row r="230" spans="1:8" ht="31.5">
      <c r="A230" s="135">
        <v>1</v>
      </c>
      <c r="B230" s="52" t="s">
        <v>344</v>
      </c>
      <c r="C230" s="135">
        <v>47</v>
      </c>
      <c r="D230" s="135">
        <v>22</v>
      </c>
      <c r="E230" s="135">
        <f>C230+D230</f>
        <v>69</v>
      </c>
      <c r="F230" s="135">
        <v>28</v>
      </c>
      <c r="G230" s="135">
        <v>10</v>
      </c>
      <c r="H230" s="135">
        <f>F230+G230</f>
        <v>38</v>
      </c>
    </row>
    <row r="231" spans="1:8" ht="31.5">
      <c r="A231" s="135">
        <v>2</v>
      </c>
      <c r="B231" s="52" t="s">
        <v>345</v>
      </c>
      <c r="C231" s="135">
        <v>0</v>
      </c>
      <c r="D231" s="135">
        <v>0</v>
      </c>
      <c r="E231" s="135">
        <f>C231+D231</f>
        <v>0</v>
      </c>
      <c r="F231" s="135">
        <v>29</v>
      </c>
      <c r="G231" s="135">
        <v>13</v>
      </c>
      <c r="H231" s="135">
        <f>F231+G231</f>
        <v>42</v>
      </c>
    </row>
    <row r="232" spans="1:8" ht="15.75">
      <c r="A232" s="135">
        <v>3</v>
      </c>
      <c r="B232" s="52" t="s">
        <v>346</v>
      </c>
      <c r="C232" s="135">
        <v>15</v>
      </c>
      <c r="D232" s="135">
        <v>2</v>
      </c>
      <c r="E232" s="135">
        <f t="shared" ref="E232:E238" si="45">C232+D232</f>
        <v>17</v>
      </c>
      <c r="F232" s="135">
        <v>40</v>
      </c>
      <c r="G232" s="135">
        <v>53</v>
      </c>
      <c r="H232" s="135">
        <f t="shared" ref="H232:H238" si="46">F232+G232</f>
        <v>93</v>
      </c>
    </row>
    <row r="233" spans="1:8" ht="15.75">
      <c r="A233" s="135">
        <v>4</v>
      </c>
      <c r="B233" s="52" t="s">
        <v>347</v>
      </c>
      <c r="C233" s="135">
        <v>27</v>
      </c>
      <c r="D233" s="135">
        <v>40</v>
      </c>
      <c r="E233" s="135">
        <f t="shared" si="45"/>
        <v>67</v>
      </c>
      <c r="F233" s="135">
        <v>71</v>
      </c>
      <c r="G233" s="135">
        <v>88</v>
      </c>
      <c r="H233" s="135">
        <f t="shared" si="46"/>
        <v>159</v>
      </c>
    </row>
    <row r="234" spans="1:8" ht="15.75">
      <c r="A234" s="135">
        <v>5</v>
      </c>
      <c r="B234" s="52" t="s">
        <v>348</v>
      </c>
      <c r="C234" s="135">
        <v>39</v>
      </c>
      <c r="D234" s="135">
        <v>3</v>
      </c>
      <c r="E234" s="135">
        <f t="shared" si="45"/>
        <v>42</v>
      </c>
      <c r="F234" s="135">
        <v>79</v>
      </c>
      <c r="G234" s="135">
        <v>72</v>
      </c>
      <c r="H234" s="135">
        <f t="shared" si="46"/>
        <v>151</v>
      </c>
    </row>
    <row r="235" spans="1:8" ht="15.75">
      <c r="A235" s="135">
        <v>6</v>
      </c>
      <c r="B235" s="52" t="s">
        <v>349</v>
      </c>
      <c r="C235" s="135">
        <v>698</v>
      </c>
      <c r="D235" s="135">
        <v>317</v>
      </c>
      <c r="E235" s="135">
        <f t="shared" si="45"/>
        <v>1015</v>
      </c>
      <c r="F235" s="135">
        <v>320</v>
      </c>
      <c r="G235" s="135">
        <v>101</v>
      </c>
      <c r="H235" s="135">
        <f t="shared" si="46"/>
        <v>421</v>
      </c>
    </row>
    <row r="236" spans="1:8" ht="31.5">
      <c r="A236" s="135">
        <v>7</v>
      </c>
      <c r="B236" s="52" t="s">
        <v>350</v>
      </c>
      <c r="C236" s="135">
        <v>45</v>
      </c>
      <c r="D236" s="135">
        <v>0</v>
      </c>
      <c r="E236" s="135">
        <f t="shared" si="45"/>
        <v>45</v>
      </c>
      <c r="F236" s="135">
        <v>154</v>
      </c>
      <c r="G236" s="135">
        <v>86</v>
      </c>
      <c r="H236" s="135">
        <f t="shared" si="46"/>
        <v>240</v>
      </c>
    </row>
    <row r="237" spans="1:8" ht="15.75">
      <c r="A237" s="135">
        <v>8</v>
      </c>
      <c r="B237" s="52" t="s">
        <v>351</v>
      </c>
      <c r="C237" s="135">
        <v>753</v>
      </c>
      <c r="D237" s="135">
        <v>582</v>
      </c>
      <c r="E237" s="135">
        <f t="shared" si="45"/>
        <v>1335</v>
      </c>
      <c r="F237" s="135">
        <v>125</v>
      </c>
      <c r="G237" s="135">
        <v>76</v>
      </c>
      <c r="H237" s="135">
        <f t="shared" si="46"/>
        <v>201</v>
      </c>
    </row>
    <row r="238" spans="1:8" ht="15.75">
      <c r="A238" s="135">
        <v>9</v>
      </c>
      <c r="B238" s="52" t="s">
        <v>352</v>
      </c>
      <c r="C238" s="135">
        <v>1016</v>
      </c>
      <c r="D238" s="135">
        <v>837</v>
      </c>
      <c r="E238" s="135">
        <f t="shared" si="45"/>
        <v>1853</v>
      </c>
      <c r="F238" s="135">
        <v>328</v>
      </c>
      <c r="G238" s="135">
        <v>283</v>
      </c>
      <c r="H238" s="135">
        <f t="shared" si="46"/>
        <v>611</v>
      </c>
    </row>
    <row r="239" spans="1:8" ht="15.75">
      <c r="A239" s="135"/>
      <c r="B239" s="301" t="s">
        <v>6</v>
      </c>
      <c r="C239" s="135">
        <f t="shared" ref="C239:H239" si="47">SUM(C230:C238)</f>
        <v>2640</v>
      </c>
      <c r="D239" s="135">
        <f t="shared" si="47"/>
        <v>1803</v>
      </c>
      <c r="E239" s="135">
        <f t="shared" si="47"/>
        <v>4443</v>
      </c>
      <c r="F239" s="135">
        <f t="shared" si="47"/>
        <v>1174</v>
      </c>
      <c r="G239" s="135">
        <f t="shared" si="47"/>
        <v>782</v>
      </c>
      <c r="H239" s="135">
        <f t="shared" si="47"/>
        <v>1956</v>
      </c>
    </row>
    <row r="241" spans="1:8">
      <c r="A241" s="122" t="s">
        <v>355</v>
      </c>
      <c r="G241" s="123" t="s">
        <v>72</v>
      </c>
    </row>
    <row r="242" spans="1:8" ht="15.75">
      <c r="A242" s="1445" t="s">
        <v>354</v>
      </c>
      <c r="B242" s="1445"/>
      <c r="C242" s="1445"/>
      <c r="D242" s="1445"/>
      <c r="E242" s="1445"/>
      <c r="F242" s="1445"/>
      <c r="G242" s="1445"/>
      <c r="H242" s="1445"/>
    </row>
    <row r="243" spans="1:8" ht="15.75">
      <c r="A243" s="1446" t="s">
        <v>1</v>
      </c>
      <c r="B243" s="1586" t="s">
        <v>342</v>
      </c>
      <c r="C243" s="1447" t="s">
        <v>95</v>
      </c>
      <c r="D243" s="1447"/>
      <c r="E243" s="1447"/>
      <c r="F243" s="1448" t="s">
        <v>0</v>
      </c>
      <c r="G243" s="1448"/>
      <c r="H243" s="1448"/>
    </row>
    <row r="244" spans="1:8" ht="15.75">
      <c r="A244" s="1446"/>
      <c r="B244" s="1586"/>
      <c r="C244" s="124" t="s">
        <v>10</v>
      </c>
      <c r="D244" s="124" t="s">
        <v>11</v>
      </c>
      <c r="E244" s="124" t="s">
        <v>6</v>
      </c>
      <c r="F244" s="124" t="s">
        <v>10</v>
      </c>
      <c r="G244" s="124" t="s">
        <v>11</v>
      </c>
      <c r="H244" s="124" t="s">
        <v>6</v>
      </c>
    </row>
    <row r="245" spans="1:8" ht="31.5">
      <c r="A245" s="135">
        <v>1</v>
      </c>
      <c r="B245" s="52" t="s">
        <v>344</v>
      </c>
      <c r="C245" s="135">
        <v>115</v>
      </c>
      <c r="D245" s="135">
        <v>5</v>
      </c>
      <c r="E245" s="135">
        <f>C245+D245</f>
        <v>120</v>
      </c>
      <c r="F245" s="135">
        <v>3</v>
      </c>
      <c r="G245" s="135">
        <v>0</v>
      </c>
      <c r="H245" s="135">
        <f>F245+G245</f>
        <v>3</v>
      </c>
    </row>
    <row r="246" spans="1:8" ht="31.5">
      <c r="A246" s="135">
        <v>2</v>
      </c>
      <c r="B246" s="52" t="s">
        <v>345</v>
      </c>
      <c r="C246" s="135">
        <v>113</v>
      </c>
      <c r="D246" s="135">
        <v>3</v>
      </c>
      <c r="E246" s="135">
        <f>C246+D246</f>
        <v>116</v>
      </c>
      <c r="F246" s="135">
        <v>0</v>
      </c>
      <c r="G246" s="135">
        <v>0</v>
      </c>
      <c r="H246" s="135">
        <f>F246+G246</f>
        <v>0</v>
      </c>
    </row>
    <row r="247" spans="1:8" ht="15.75">
      <c r="A247" s="135">
        <v>3</v>
      </c>
      <c r="B247" s="52" t="s">
        <v>346</v>
      </c>
      <c r="C247" s="135">
        <v>232</v>
      </c>
      <c r="D247" s="135">
        <v>189</v>
      </c>
      <c r="E247" s="135">
        <f t="shared" ref="E247:E253" si="48">C247+D247</f>
        <v>421</v>
      </c>
      <c r="F247" s="135">
        <v>127</v>
      </c>
      <c r="G247" s="135">
        <v>3</v>
      </c>
      <c r="H247" s="135">
        <f t="shared" ref="H247:H253" si="49">F247+G247</f>
        <v>130</v>
      </c>
    </row>
    <row r="248" spans="1:8" ht="15.75">
      <c r="A248" s="135">
        <v>4</v>
      </c>
      <c r="B248" s="52" t="s">
        <v>347</v>
      </c>
      <c r="C248" s="135">
        <v>202</v>
      </c>
      <c r="D248" s="135">
        <v>49</v>
      </c>
      <c r="E248" s="135">
        <f t="shared" si="48"/>
        <v>251</v>
      </c>
      <c r="F248" s="135">
        <v>38</v>
      </c>
      <c r="G248" s="135">
        <v>4</v>
      </c>
      <c r="H248" s="135">
        <f t="shared" si="49"/>
        <v>42</v>
      </c>
    </row>
    <row r="249" spans="1:8" ht="15.75">
      <c r="A249" s="135">
        <v>5</v>
      </c>
      <c r="B249" s="52" t="s">
        <v>348</v>
      </c>
      <c r="C249" s="135">
        <v>262</v>
      </c>
      <c r="D249" s="135">
        <v>235</v>
      </c>
      <c r="E249" s="135">
        <f t="shared" si="48"/>
        <v>497</v>
      </c>
      <c r="F249" s="135">
        <v>61</v>
      </c>
      <c r="G249" s="135">
        <v>16</v>
      </c>
      <c r="H249" s="135">
        <f t="shared" si="49"/>
        <v>77</v>
      </c>
    </row>
    <row r="250" spans="1:8" ht="15.75">
      <c r="A250" s="135">
        <v>6</v>
      </c>
      <c r="B250" s="52" t="s">
        <v>349</v>
      </c>
      <c r="C250" s="135">
        <v>342</v>
      </c>
      <c r="D250" s="135">
        <v>23</v>
      </c>
      <c r="E250" s="135">
        <f t="shared" si="48"/>
        <v>365</v>
      </c>
      <c r="F250" s="135">
        <v>9</v>
      </c>
      <c r="G250" s="135">
        <v>2</v>
      </c>
      <c r="H250" s="135">
        <f t="shared" si="49"/>
        <v>11</v>
      </c>
    </row>
    <row r="251" spans="1:8" ht="31.5">
      <c r="A251" s="135">
        <v>7</v>
      </c>
      <c r="B251" s="52" t="s">
        <v>350</v>
      </c>
      <c r="C251" s="135">
        <v>110</v>
      </c>
      <c r="D251" s="135">
        <v>39</v>
      </c>
      <c r="E251" s="135">
        <f t="shared" si="48"/>
        <v>149</v>
      </c>
      <c r="F251" s="135">
        <v>3</v>
      </c>
      <c r="G251" s="135">
        <v>80</v>
      </c>
      <c r="H251" s="135">
        <f t="shared" si="49"/>
        <v>83</v>
      </c>
    </row>
    <row r="252" spans="1:8" ht="15.75">
      <c r="A252" s="135">
        <v>8</v>
      </c>
      <c r="B252" s="52" t="s">
        <v>351</v>
      </c>
      <c r="C252" s="135">
        <v>252</v>
      </c>
      <c r="D252" s="135">
        <v>481</v>
      </c>
      <c r="E252" s="135">
        <f t="shared" si="48"/>
        <v>733</v>
      </c>
      <c r="F252" s="135">
        <v>131</v>
      </c>
      <c r="G252" s="135">
        <v>385</v>
      </c>
      <c r="H252" s="135">
        <f t="shared" si="49"/>
        <v>516</v>
      </c>
    </row>
    <row r="253" spans="1:8" ht="15.75">
      <c r="A253" s="135">
        <v>9</v>
      </c>
      <c r="B253" s="52" t="s">
        <v>352</v>
      </c>
      <c r="C253" s="135">
        <v>246</v>
      </c>
      <c r="D253" s="135">
        <v>454</v>
      </c>
      <c r="E253" s="135">
        <f t="shared" si="48"/>
        <v>700</v>
      </c>
      <c r="F253" s="135">
        <v>570</v>
      </c>
      <c r="G253" s="135">
        <v>96</v>
      </c>
      <c r="H253" s="135">
        <f t="shared" si="49"/>
        <v>666</v>
      </c>
    </row>
    <row r="254" spans="1:8" ht="15.75">
      <c r="A254" s="135"/>
      <c r="B254" s="301" t="s">
        <v>6</v>
      </c>
      <c r="C254" s="135">
        <f t="shared" ref="C254:H254" si="50">SUM(C245:C253)</f>
        <v>1874</v>
      </c>
      <c r="D254" s="135">
        <f t="shared" si="50"/>
        <v>1478</v>
      </c>
      <c r="E254" s="135">
        <f t="shared" si="50"/>
        <v>3352</v>
      </c>
      <c r="F254" s="135">
        <f t="shared" si="50"/>
        <v>942</v>
      </c>
      <c r="G254" s="135">
        <f t="shared" si="50"/>
        <v>586</v>
      </c>
      <c r="H254" s="135">
        <f t="shared" si="50"/>
        <v>1528</v>
      </c>
    </row>
    <row r="255" spans="1:8">
      <c r="A255" s="126"/>
    </row>
    <row r="256" spans="1:8">
      <c r="A256" s="122" t="s">
        <v>355</v>
      </c>
      <c r="G256" s="123" t="s">
        <v>74</v>
      </c>
    </row>
    <row r="257" spans="1:13" ht="15.75">
      <c r="A257" s="1445" t="s">
        <v>354</v>
      </c>
      <c r="B257" s="1445"/>
      <c r="C257" s="1445"/>
      <c r="D257" s="1445"/>
      <c r="E257" s="1445"/>
      <c r="F257" s="1445"/>
      <c r="G257" s="1445"/>
      <c r="H257" s="1445"/>
    </row>
    <row r="258" spans="1:13" ht="15.75">
      <c r="A258" s="1446" t="s">
        <v>1</v>
      </c>
      <c r="B258" s="1586" t="s">
        <v>342</v>
      </c>
      <c r="C258" s="1447" t="s">
        <v>95</v>
      </c>
      <c r="D258" s="1447"/>
      <c r="E258" s="1447"/>
      <c r="F258" s="1448" t="s">
        <v>0</v>
      </c>
      <c r="G258" s="1448"/>
      <c r="H258" s="1448"/>
    </row>
    <row r="259" spans="1:13" ht="15.75">
      <c r="A259" s="1446"/>
      <c r="B259" s="1586"/>
      <c r="C259" s="124" t="s">
        <v>10</v>
      </c>
      <c r="D259" s="124" t="s">
        <v>11</v>
      </c>
      <c r="E259" s="124" t="s">
        <v>6</v>
      </c>
      <c r="F259" s="124" t="s">
        <v>10</v>
      </c>
      <c r="G259" s="124" t="s">
        <v>11</v>
      </c>
      <c r="H259" s="124" t="s">
        <v>6</v>
      </c>
    </row>
    <row r="260" spans="1:13" ht="31.5">
      <c r="A260" s="135">
        <v>1</v>
      </c>
      <c r="B260" s="52" t="s">
        <v>344</v>
      </c>
      <c r="C260" s="135">
        <v>28</v>
      </c>
      <c r="D260" s="135">
        <v>15</v>
      </c>
      <c r="E260" s="135">
        <f t="shared" ref="E260:E268" si="51">D260+C260</f>
        <v>43</v>
      </c>
      <c r="F260" s="135">
        <v>85</v>
      </c>
      <c r="G260" s="135">
        <v>0</v>
      </c>
      <c r="H260" s="135">
        <f t="shared" ref="H260:H268" si="52">G260+F260</f>
        <v>85</v>
      </c>
      <c r="L260" s="135"/>
      <c r="M260" s="135"/>
    </row>
    <row r="261" spans="1:13" ht="31.5">
      <c r="A261" s="135">
        <v>2</v>
      </c>
      <c r="B261" s="52" t="s">
        <v>345</v>
      </c>
      <c r="C261" s="135">
        <v>8</v>
      </c>
      <c r="D261" s="135">
        <v>4</v>
      </c>
      <c r="E261" s="135">
        <f t="shared" si="51"/>
        <v>12</v>
      </c>
      <c r="F261" s="135">
        <v>44</v>
      </c>
      <c r="G261" s="135">
        <v>2</v>
      </c>
      <c r="H261" s="135">
        <f t="shared" si="52"/>
        <v>46</v>
      </c>
      <c r="L261" s="135"/>
      <c r="M261" s="135"/>
    </row>
    <row r="262" spans="1:13" ht="15.75">
      <c r="A262" s="135">
        <v>3</v>
      </c>
      <c r="B262" s="52" t="s">
        <v>346</v>
      </c>
      <c r="C262" s="135">
        <v>28</v>
      </c>
      <c r="D262" s="135">
        <v>34</v>
      </c>
      <c r="E262" s="135">
        <f t="shared" si="51"/>
        <v>62</v>
      </c>
      <c r="F262" s="135">
        <v>167</v>
      </c>
      <c r="G262" s="135">
        <v>3</v>
      </c>
      <c r="H262" s="135">
        <f t="shared" si="52"/>
        <v>170</v>
      </c>
      <c r="L262" s="135"/>
      <c r="M262" s="135"/>
    </row>
    <row r="263" spans="1:13" ht="15.75">
      <c r="A263" s="135">
        <v>4</v>
      </c>
      <c r="B263" s="52" t="s">
        <v>347</v>
      </c>
      <c r="C263" s="135">
        <v>165</v>
      </c>
      <c r="D263" s="135">
        <v>46</v>
      </c>
      <c r="E263" s="135">
        <f t="shared" si="51"/>
        <v>211</v>
      </c>
      <c r="F263" s="135">
        <v>864</v>
      </c>
      <c r="G263" s="135">
        <v>267</v>
      </c>
      <c r="H263" s="135">
        <f t="shared" si="52"/>
        <v>1131</v>
      </c>
      <c r="L263" s="135"/>
      <c r="M263" s="135"/>
    </row>
    <row r="264" spans="1:13" ht="15.75">
      <c r="A264" s="135">
        <v>5</v>
      </c>
      <c r="B264" s="52" t="s">
        <v>348</v>
      </c>
      <c r="C264" s="135">
        <v>90</v>
      </c>
      <c r="D264" s="135">
        <v>54</v>
      </c>
      <c r="E264" s="135">
        <f t="shared" si="51"/>
        <v>144</v>
      </c>
      <c r="F264" s="135">
        <v>405</v>
      </c>
      <c r="G264" s="135">
        <v>152</v>
      </c>
      <c r="H264" s="135">
        <f t="shared" si="52"/>
        <v>557</v>
      </c>
      <c r="L264" s="135"/>
      <c r="M264" s="135"/>
    </row>
    <row r="265" spans="1:13" ht="15.75">
      <c r="A265" s="135">
        <v>6</v>
      </c>
      <c r="B265" s="52" t="s">
        <v>349</v>
      </c>
      <c r="C265" s="135">
        <v>864</v>
      </c>
      <c r="D265" s="135">
        <v>288</v>
      </c>
      <c r="E265" s="135">
        <f t="shared" si="51"/>
        <v>1152</v>
      </c>
      <c r="F265" s="135">
        <v>1212</v>
      </c>
      <c r="G265" s="135">
        <v>115</v>
      </c>
      <c r="H265" s="135">
        <f t="shared" si="52"/>
        <v>1327</v>
      </c>
      <c r="L265" s="135"/>
      <c r="M265" s="135"/>
    </row>
    <row r="266" spans="1:13" ht="31.5">
      <c r="A266" s="135">
        <v>7</v>
      </c>
      <c r="B266" s="52" t="s">
        <v>350</v>
      </c>
      <c r="C266" s="135">
        <v>204</v>
      </c>
      <c r="D266" s="135">
        <v>20</v>
      </c>
      <c r="E266" s="135">
        <f t="shared" si="51"/>
        <v>224</v>
      </c>
      <c r="F266" s="135">
        <v>390</v>
      </c>
      <c r="G266" s="135">
        <v>124</v>
      </c>
      <c r="H266" s="135">
        <f t="shared" si="52"/>
        <v>514</v>
      </c>
      <c r="L266" s="135"/>
      <c r="M266" s="135"/>
    </row>
    <row r="267" spans="1:13" ht="15.75">
      <c r="A267" s="135">
        <v>8</v>
      </c>
      <c r="B267" s="52" t="s">
        <v>351</v>
      </c>
      <c r="C267" s="135">
        <v>699</v>
      </c>
      <c r="D267" s="135">
        <v>777</v>
      </c>
      <c r="E267" s="135">
        <f t="shared" si="51"/>
        <v>1476</v>
      </c>
      <c r="F267" s="135">
        <v>669</v>
      </c>
      <c r="G267" s="135">
        <v>302</v>
      </c>
      <c r="H267" s="135">
        <f t="shared" si="52"/>
        <v>971</v>
      </c>
      <c r="L267" s="135"/>
      <c r="M267" s="135"/>
    </row>
    <row r="268" spans="1:13" ht="15.75">
      <c r="A268" s="135">
        <v>9</v>
      </c>
      <c r="B268" s="52" t="s">
        <v>352</v>
      </c>
      <c r="C268" s="135">
        <v>1972</v>
      </c>
      <c r="D268" s="135">
        <v>1501</v>
      </c>
      <c r="E268" s="135">
        <f t="shared" si="51"/>
        <v>3473</v>
      </c>
      <c r="F268" s="135">
        <v>1965</v>
      </c>
      <c r="G268" s="135">
        <v>2776</v>
      </c>
      <c r="H268" s="135">
        <f t="shared" si="52"/>
        <v>4741</v>
      </c>
      <c r="L268" s="135"/>
      <c r="M268" s="135"/>
    </row>
    <row r="269" spans="1:13" ht="15.75">
      <c r="A269" s="135"/>
      <c r="B269" s="301" t="s">
        <v>6</v>
      </c>
      <c r="C269" s="135">
        <f t="shared" ref="C269:H269" si="53">SUM(C260:C268)</f>
        <v>4058</v>
      </c>
      <c r="D269" s="135">
        <f t="shared" si="53"/>
        <v>2739</v>
      </c>
      <c r="E269" s="135">
        <f t="shared" si="53"/>
        <v>6797</v>
      </c>
      <c r="F269" s="135">
        <f t="shared" si="53"/>
        <v>5801</v>
      </c>
      <c r="G269" s="135">
        <f t="shared" si="53"/>
        <v>3741</v>
      </c>
      <c r="H269" s="135">
        <f t="shared" si="53"/>
        <v>9542</v>
      </c>
    </row>
    <row r="271" spans="1:13" ht="18.75">
      <c r="A271" s="122" t="s">
        <v>355</v>
      </c>
      <c r="G271" s="1587" t="s">
        <v>160</v>
      </c>
      <c r="H271" s="1587"/>
    </row>
    <row r="272" spans="1:13" ht="15.75">
      <c r="A272" s="1445" t="s">
        <v>354</v>
      </c>
      <c r="B272" s="1445"/>
      <c r="C272" s="1445"/>
      <c r="D272" s="1445"/>
      <c r="E272" s="1445"/>
      <c r="F272" s="1445"/>
      <c r="G272" s="1445"/>
      <c r="H272" s="1445"/>
    </row>
    <row r="273" spans="1:8" ht="15.75">
      <c r="A273" s="1446" t="s">
        <v>1</v>
      </c>
      <c r="B273" s="1586" t="s">
        <v>342</v>
      </c>
      <c r="C273" s="1447" t="s">
        <v>95</v>
      </c>
      <c r="D273" s="1447"/>
      <c r="E273" s="1447"/>
      <c r="F273" s="1448" t="s">
        <v>0</v>
      </c>
      <c r="G273" s="1448"/>
      <c r="H273" s="1448"/>
    </row>
    <row r="274" spans="1:8" ht="15.75">
      <c r="A274" s="1446"/>
      <c r="B274" s="1586"/>
      <c r="C274" s="124" t="s">
        <v>10</v>
      </c>
      <c r="D274" s="124" t="s">
        <v>11</v>
      </c>
      <c r="E274" s="124" t="s">
        <v>6</v>
      </c>
      <c r="F274" s="124" t="s">
        <v>10</v>
      </c>
      <c r="G274" s="124" t="s">
        <v>11</v>
      </c>
      <c r="H274" s="124" t="s">
        <v>6</v>
      </c>
    </row>
    <row r="275" spans="1:8" ht="31.5">
      <c r="A275" s="135">
        <v>1</v>
      </c>
      <c r="B275" s="52" t="s">
        <v>344</v>
      </c>
      <c r="C275" s="135">
        <v>18</v>
      </c>
      <c r="D275" s="135">
        <v>9</v>
      </c>
      <c r="E275" s="135">
        <f>C275+D275</f>
        <v>27</v>
      </c>
      <c r="F275" s="138">
        <v>14</v>
      </c>
      <c r="G275" s="138">
        <v>6</v>
      </c>
      <c r="H275" s="135">
        <f>F275+G275</f>
        <v>20</v>
      </c>
    </row>
    <row r="276" spans="1:8" ht="31.5">
      <c r="A276" s="135">
        <v>2</v>
      </c>
      <c r="B276" s="52" t="s">
        <v>345</v>
      </c>
      <c r="C276" s="135">
        <v>23</v>
      </c>
      <c r="D276" s="135">
        <v>6</v>
      </c>
      <c r="E276" s="135">
        <f>C276+D276</f>
        <v>29</v>
      </c>
      <c r="F276" s="138">
        <v>21</v>
      </c>
      <c r="G276" s="138">
        <v>6</v>
      </c>
      <c r="H276" s="135">
        <f>F276+G276</f>
        <v>27</v>
      </c>
    </row>
    <row r="277" spans="1:8" ht="15.75">
      <c r="A277" s="135">
        <v>3</v>
      </c>
      <c r="B277" s="52" t="s">
        <v>346</v>
      </c>
      <c r="C277" s="135">
        <v>184</v>
      </c>
      <c r="D277" s="135">
        <v>49</v>
      </c>
      <c r="E277" s="135">
        <f t="shared" ref="E277:E283" si="54">C277+D277</f>
        <v>233</v>
      </c>
      <c r="F277" s="138">
        <v>91</v>
      </c>
      <c r="G277" s="138">
        <v>43</v>
      </c>
      <c r="H277" s="135">
        <f t="shared" ref="H277:H283" si="55">F277+G277</f>
        <v>134</v>
      </c>
    </row>
    <row r="278" spans="1:8" ht="15.75">
      <c r="A278" s="135">
        <v>4</v>
      </c>
      <c r="B278" s="52" t="s">
        <v>347</v>
      </c>
      <c r="C278" s="135">
        <v>26</v>
      </c>
      <c r="D278" s="135">
        <v>0</v>
      </c>
      <c r="E278" s="135">
        <f t="shared" si="54"/>
        <v>26</v>
      </c>
      <c r="F278" s="138">
        <v>76</v>
      </c>
      <c r="G278" s="138">
        <v>6</v>
      </c>
      <c r="H278" s="135">
        <f t="shared" si="55"/>
        <v>82</v>
      </c>
    </row>
    <row r="279" spans="1:8" ht="15.75">
      <c r="A279" s="135">
        <v>5</v>
      </c>
      <c r="B279" s="52" t="s">
        <v>348</v>
      </c>
      <c r="C279" s="135">
        <v>193</v>
      </c>
      <c r="D279" s="135">
        <v>36</v>
      </c>
      <c r="E279" s="135">
        <f t="shared" si="54"/>
        <v>229</v>
      </c>
      <c r="F279" s="138">
        <v>123</v>
      </c>
      <c r="G279" s="138">
        <v>24</v>
      </c>
      <c r="H279" s="135">
        <f t="shared" si="55"/>
        <v>147</v>
      </c>
    </row>
    <row r="280" spans="1:8" ht="15.75">
      <c r="A280" s="135">
        <v>6</v>
      </c>
      <c r="B280" s="52" t="s">
        <v>349</v>
      </c>
      <c r="C280" s="135">
        <v>923</v>
      </c>
      <c r="D280" s="135">
        <v>0</v>
      </c>
      <c r="E280" s="135">
        <f t="shared" si="54"/>
        <v>923</v>
      </c>
      <c r="F280" s="138">
        <v>72</v>
      </c>
      <c r="G280" s="138">
        <v>7</v>
      </c>
      <c r="H280" s="135">
        <f t="shared" si="55"/>
        <v>79</v>
      </c>
    </row>
    <row r="281" spans="1:8" ht="31.5">
      <c r="A281" s="135">
        <v>7</v>
      </c>
      <c r="B281" s="52" t="s">
        <v>350</v>
      </c>
      <c r="C281" s="135">
        <v>111</v>
      </c>
      <c r="D281" s="135">
        <v>0</v>
      </c>
      <c r="E281" s="135">
        <f t="shared" si="54"/>
        <v>111</v>
      </c>
      <c r="F281" s="138">
        <v>173</v>
      </c>
      <c r="G281" s="138">
        <v>10</v>
      </c>
      <c r="H281" s="135">
        <f t="shared" si="55"/>
        <v>183</v>
      </c>
    </row>
    <row r="282" spans="1:8" ht="15.75">
      <c r="A282" s="135">
        <v>8</v>
      </c>
      <c r="B282" s="52" t="s">
        <v>351</v>
      </c>
      <c r="C282" s="135">
        <v>282</v>
      </c>
      <c r="D282" s="135">
        <v>317</v>
      </c>
      <c r="E282" s="135">
        <f t="shared" si="54"/>
        <v>599</v>
      </c>
      <c r="F282" s="138">
        <v>211</v>
      </c>
      <c r="G282" s="138">
        <v>62</v>
      </c>
      <c r="H282" s="135">
        <f t="shared" si="55"/>
        <v>273</v>
      </c>
    </row>
    <row r="283" spans="1:8" ht="15.75">
      <c r="A283" s="135">
        <v>9</v>
      </c>
      <c r="B283" s="52" t="s">
        <v>352</v>
      </c>
      <c r="C283" s="135">
        <v>382</v>
      </c>
      <c r="D283" s="135">
        <v>986</v>
      </c>
      <c r="E283" s="135">
        <f t="shared" si="54"/>
        <v>1368</v>
      </c>
      <c r="F283" s="138">
        <v>132</v>
      </c>
      <c r="G283" s="138">
        <v>456</v>
      </c>
      <c r="H283" s="135">
        <f t="shared" si="55"/>
        <v>588</v>
      </c>
    </row>
    <row r="284" spans="1:8" ht="15.75">
      <c r="A284" s="135"/>
      <c r="B284" s="301" t="s">
        <v>6</v>
      </c>
      <c r="C284" s="135">
        <f t="shared" ref="C284:H284" si="56">SUM(C275:C283)</f>
        <v>2142</v>
      </c>
      <c r="D284" s="135">
        <f t="shared" si="56"/>
        <v>1403</v>
      </c>
      <c r="E284" s="135">
        <f t="shared" si="56"/>
        <v>3545</v>
      </c>
      <c r="F284" s="135">
        <f t="shared" si="56"/>
        <v>913</v>
      </c>
      <c r="G284" s="135">
        <f t="shared" si="56"/>
        <v>620</v>
      </c>
      <c r="H284" s="135">
        <f t="shared" si="56"/>
        <v>1533</v>
      </c>
    </row>
    <row r="286" spans="1:8">
      <c r="A286" s="122" t="s">
        <v>355</v>
      </c>
      <c r="G286" s="123" t="s">
        <v>85</v>
      </c>
    </row>
    <row r="287" spans="1:8" ht="15.75">
      <c r="A287" s="1445" t="s">
        <v>354</v>
      </c>
      <c r="B287" s="1445"/>
      <c r="C287" s="1445"/>
      <c r="D287" s="1445"/>
      <c r="E287" s="1445"/>
      <c r="F287" s="1445"/>
      <c r="G287" s="1445"/>
      <c r="H287" s="1445"/>
    </row>
    <row r="288" spans="1:8" ht="15.75">
      <c r="A288" s="1446" t="s">
        <v>1</v>
      </c>
      <c r="B288" s="1586" t="s">
        <v>342</v>
      </c>
      <c r="C288" s="1447" t="s">
        <v>95</v>
      </c>
      <c r="D288" s="1447"/>
      <c r="E288" s="1447"/>
      <c r="F288" s="1448" t="s">
        <v>0</v>
      </c>
      <c r="G288" s="1448"/>
      <c r="H288" s="1448"/>
    </row>
    <row r="289" spans="1:20" ht="15.75">
      <c r="A289" s="1446"/>
      <c r="B289" s="1586"/>
      <c r="C289" s="124" t="s">
        <v>10</v>
      </c>
      <c r="D289" s="124" t="s">
        <v>11</v>
      </c>
      <c r="E289" s="124" t="s">
        <v>6</v>
      </c>
      <c r="F289" s="124" t="s">
        <v>10</v>
      </c>
      <c r="G289" s="124" t="s">
        <v>11</v>
      </c>
      <c r="H289" s="124" t="s">
        <v>6</v>
      </c>
    </row>
    <row r="290" spans="1:20" ht="31.5">
      <c r="A290" s="135">
        <v>1</v>
      </c>
      <c r="B290" s="52" t="s">
        <v>344</v>
      </c>
      <c r="C290" s="135">
        <v>12</v>
      </c>
      <c r="D290" s="135">
        <v>20</v>
      </c>
      <c r="E290" s="135">
        <f>C290+D290</f>
        <v>32</v>
      </c>
      <c r="F290" s="135">
        <v>18</v>
      </c>
      <c r="G290" s="135">
        <v>15</v>
      </c>
      <c r="H290" s="135">
        <f>F290+G290</f>
        <v>33</v>
      </c>
    </row>
    <row r="291" spans="1:20" ht="31.5">
      <c r="A291" s="135">
        <v>2</v>
      </c>
      <c r="B291" s="52" t="s">
        <v>345</v>
      </c>
      <c r="C291" s="135">
        <v>112</v>
      </c>
      <c r="D291" s="135">
        <v>10</v>
      </c>
      <c r="E291" s="135">
        <f>C291+D291</f>
        <v>122</v>
      </c>
      <c r="F291" s="135">
        <v>20</v>
      </c>
      <c r="G291" s="135">
        <v>22</v>
      </c>
      <c r="H291" s="135">
        <f>F291+G291</f>
        <v>42</v>
      </c>
    </row>
    <row r="292" spans="1:20" ht="15.75">
      <c r="A292" s="135">
        <v>3</v>
      </c>
      <c r="B292" s="52" t="s">
        <v>346</v>
      </c>
      <c r="C292" s="135">
        <v>103</v>
      </c>
      <c r="D292" s="135">
        <v>20</v>
      </c>
      <c r="E292" s="135">
        <f t="shared" ref="E292:E298" si="57">C292+D292</f>
        <v>123</v>
      </c>
      <c r="F292" s="135">
        <v>95</v>
      </c>
      <c r="G292" s="135">
        <v>52</v>
      </c>
      <c r="H292" s="135">
        <f t="shared" ref="H292:H298" si="58">F292+G292</f>
        <v>147</v>
      </c>
    </row>
    <row r="293" spans="1:20" ht="15.75">
      <c r="A293" s="135">
        <v>4</v>
      </c>
      <c r="B293" s="52" t="s">
        <v>347</v>
      </c>
      <c r="C293" s="135">
        <v>11</v>
      </c>
      <c r="D293" s="135">
        <v>0</v>
      </c>
      <c r="E293" s="135">
        <f t="shared" si="57"/>
        <v>11</v>
      </c>
      <c r="F293" s="135">
        <v>98</v>
      </c>
      <c r="G293" s="135">
        <v>12</v>
      </c>
      <c r="H293" s="135">
        <f t="shared" si="58"/>
        <v>110</v>
      </c>
    </row>
    <row r="294" spans="1:20" ht="15.75">
      <c r="A294" s="135">
        <v>5</v>
      </c>
      <c r="B294" s="52" t="s">
        <v>348</v>
      </c>
      <c r="C294" s="135">
        <v>11</v>
      </c>
      <c r="D294" s="135">
        <v>0</v>
      </c>
      <c r="E294" s="135">
        <f t="shared" si="57"/>
        <v>11</v>
      </c>
      <c r="F294" s="135">
        <v>120</v>
      </c>
      <c r="G294" s="135">
        <v>269</v>
      </c>
      <c r="H294" s="135">
        <f t="shared" si="58"/>
        <v>389</v>
      </c>
    </row>
    <row r="295" spans="1:20" ht="15.75">
      <c r="A295" s="135">
        <v>6</v>
      </c>
      <c r="B295" s="52" t="s">
        <v>349</v>
      </c>
      <c r="C295" s="135">
        <v>1476</v>
      </c>
      <c r="D295" s="135">
        <v>342</v>
      </c>
      <c r="E295" s="135">
        <f t="shared" si="57"/>
        <v>1818</v>
      </c>
      <c r="F295" s="135">
        <v>350</v>
      </c>
      <c r="G295" s="135">
        <v>51</v>
      </c>
      <c r="H295" s="135">
        <f t="shared" si="58"/>
        <v>401</v>
      </c>
    </row>
    <row r="296" spans="1:20" ht="31.5">
      <c r="A296" s="135">
        <v>7</v>
      </c>
      <c r="B296" s="52" t="s">
        <v>350</v>
      </c>
      <c r="C296" s="135">
        <v>0</v>
      </c>
      <c r="D296" s="135">
        <v>0</v>
      </c>
      <c r="E296" s="135">
        <f t="shared" si="57"/>
        <v>0</v>
      </c>
      <c r="F296" s="135">
        <v>111</v>
      </c>
      <c r="G296" s="135">
        <v>10</v>
      </c>
      <c r="H296" s="135">
        <f t="shared" si="58"/>
        <v>121</v>
      </c>
    </row>
    <row r="297" spans="1:20" ht="15.75">
      <c r="A297" s="135">
        <v>8</v>
      </c>
      <c r="B297" s="52" t="s">
        <v>351</v>
      </c>
      <c r="C297" s="135">
        <v>1605</v>
      </c>
      <c r="D297" s="135">
        <v>756</v>
      </c>
      <c r="E297" s="135">
        <f t="shared" si="57"/>
        <v>2361</v>
      </c>
      <c r="F297" s="135">
        <v>423</v>
      </c>
      <c r="G297" s="135">
        <v>100</v>
      </c>
      <c r="H297" s="135">
        <f t="shared" si="58"/>
        <v>523</v>
      </c>
    </row>
    <row r="298" spans="1:20" ht="15.75">
      <c r="A298" s="135">
        <v>9</v>
      </c>
      <c r="B298" s="52" t="s">
        <v>352</v>
      </c>
      <c r="C298" s="135">
        <v>847</v>
      </c>
      <c r="D298" s="135">
        <v>1599</v>
      </c>
      <c r="E298" s="135">
        <f t="shared" si="57"/>
        <v>2446</v>
      </c>
      <c r="F298" s="135">
        <v>550</v>
      </c>
      <c r="G298" s="135">
        <v>585</v>
      </c>
      <c r="H298" s="135">
        <f t="shared" si="58"/>
        <v>1135</v>
      </c>
    </row>
    <row r="299" spans="1:20" ht="15.75">
      <c r="A299" s="135"/>
      <c r="B299" s="301" t="s">
        <v>6</v>
      </c>
      <c r="C299" s="135">
        <f t="shared" ref="C299:H299" si="59">SUM(C290:C298)</f>
        <v>4177</v>
      </c>
      <c r="D299" s="135">
        <f t="shared" si="59"/>
        <v>2747</v>
      </c>
      <c r="E299" s="135">
        <f t="shared" si="59"/>
        <v>6924</v>
      </c>
      <c r="F299" s="135">
        <f t="shared" si="59"/>
        <v>1785</v>
      </c>
      <c r="G299" s="135">
        <f t="shared" si="59"/>
        <v>1116</v>
      </c>
      <c r="H299" s="135">
        <f t="shared" si="59"/>
        <v>2901</v>
      </c>
    </row>
    <row r="301" spans="1:20">
      <c r="A301" s="122" t="s">
        <v>355</v>
      </c>
      <c r="G301" s="123" t="s">
        <v>142</v>
      </c>
    </row>
    <row r="302" spans="1:20" ht="15.75">
      <c r="A302" s="1445" t="s">
        <v>354</v>
      </c>
      <c r="B302" s="1445"/>
      <c r="C302" s="1445"/>
      <c r="D302" s="1445"/>
      <c r="E302" s="1445"/>
      <c r="F302" s="1445"/>
      <c r="G302" s="1445"/>
      <c r="H302" s="1445"/>
    </row>
    <row r="303" spans="1:20" ht="15.75">
      <c r="A303" s="1446" t="s">
        <v>1</v>
      </c>
      <c r="B303" s="1586" t="s">
        <v>342</v>
      </c>
      <c r="C303" s="1447" t="s">
        <v>95</v>
      </c>
      <c r="D303" s="1447"/>
      <c r="E303" s="1447"/>
      <c r="F303" s="1448" t="s">
        <v>0</v>
      </c>
      <c r="G303" s="1448"/>
      <c r="H303" s="1448"/>
    </row>
    <row r="304" spans="1:20" ht="15.75">
      <c r="A304" s="1446"/>
      <c r="B304" s="1586"/>
      <c r="C304" s="124" t="s">
        <v>10</v>
      </c>
      <c r="D304" s="124" t="s">
        <v>11</v>
      </c>
      <c r="E304" s="124" t="s">
        <v>6</v>
      </c>
      <c r="F304" s="124" t="s">
        <v>10</v>
      </c>
      <c r="G304" s="124" t="s">
        <v>11</v>
      </c>
      <c r="H304" s="124" t="s">
        <v>6</v>
      </c>
      <c r="O304" s="135">
        <v>22</v>
      </c>
      <c r="P304" s="135">
        <v>3</v>
      </c>
      <c r="Q304" s="135">
        <f>O304+P304</f>
        <v>25</v>
      </c>
      <c r="R304" s="387">
        <v>27</v>
      </c>
      <c r="S304" s="387">
        <v>0</v>
      </c>
      <c r="T304" s="135">
        <f>R304+S304</f>
        <v>27</v>
      </c>
    </row>
    <row r="305" spans="1:20" ht="31.5">
      <c r="A305" s="135">
        <v>1</v>
      </c>
      <c r="B305" s="52" t="s">
        <v>344</v>
      </c>
      <c r="C305" s="135">
        <v>2</v>
      </c>
      <c r="D305" s="135">
        <v>0</v>
      </c>
      <c r="E305" s="135">
        <f>C305+D305</f>
        <v>2</v>
      </c>
      <c r="F305" s="135">
        <v>31</v>
      </c>
      <c r="G305" s="135">
        <v>11</v>
      </c>
      <c r="H305" s="135">
        <f>F305+G305</f>
        <v>42</v>
      </c>
      <c r="O305" s="135">
        <v>0</v>
      </c>
      <c r="P305" s="135">
        <v>0</v>
      </c>
      <c r="Q305" s="135">
        <f t="shared" ref="Q305:Q312" si="60">O305+P305</f>
        <v>0</v>
      </c>
      <c r="R305" s="387">
        <v>1</v>
      </c>
      <c r="S305" s="387">
        <v>0</v>
      </c>
      <c r="T305" s="135">
        <f t="shared" ref="T305:T312" si="61">R305+S305</f>
        <v>1</v>
      </c>
    </row>
    <row r="306" spans="1:20" ht="31.5">
      <c r="A306" s="135">
        <v>2</v>
      </c>
      <c r="B306" s="52" t="s">
        <v>345</v>
      </c>
      <c r="C306" s="135">
        <v>7</v>
      </c>
      <c r="D306" s="135">
        <v>0</v>
      </c>
      <c r="E306" s="135">
        <f>C306+D306</f>
        <v>7</v>
      </c>
      <c r="F306" s="135">
        <v>35</v>
      </c>
      <c r="G306" s="135">
        <v>5</v>
      </c>
      <c r="H306" s="135">
        <f>F306+G306</f>
        <v>40</v>
      </c>
      <c r="O306" s="135">
        <v>3</v>
      </c>
      <c r="P306" s="135">
        <v>1</v>
      </c>
      <c r="Q306" s="135">
        <f t="shared" si="60"/>
        <v>4</v>
      </c>
      <c r="R306" s="387">
        <v>6</v>
      </c>
      <c r="S306" s="387">
        <v>0</v>
      </c>
      <c r="T306" s="135">
        <f t="shared" si="61"/>
        <v>6</v>
      </c>
    </row>
    <row r="307" spans="1:20" ht="15.75">
      <c r="A307" s="135">
        <v>3</v>
      </c>
      <c r="B307" s="52" t="s">
        <v>346</v>
      </c>
      <c r="C307" s="135">
        <v>112</v>
      </c>
      <c r="D307" s="135">
        <v>26</v>
      </c>
      <c r="E307" s="135">
        <f t="shared" ref="E307:E313" si="62">C307+D307</f>
        <v>138</v>
      </c>
      <c r="F307" s="135">
        <v>89</v>
      </c>
      <c r="G307" s="135">
        <v>40</v>
      </c>
      <c r="H307" s="135">
        <f t="shared" ref="H307:H313" si="63">F307+G307</f>
        <v>129</v>
      </c>
      <c r="O307" s="135">
        <v>227</v>
      </c>
      <c r="P307" s="135">
        <v>83</v>
      </c>
      <c r="Q307" s="135">
        <f t="shared" si="60"/>
        <v>310</v>
      </c>
      <c r="R307" s="387">
        <v>101</v>
      </c>
      <c r="S307" s="387">
        <v>36</v>
      </c>
      <c r="T307" s="135">
        <f t="shared" si="61"/>
        <v>137</v>
      </c>
    </row>
    <row r="308" spans="1:20" ht="15.75">
      <c r="A308" s="135">
        <v>4</v>
      </c>
      <c r="B308" s="52" t="s">
        <v>347</v>
      </c>
      <c r="C308" s="135">
        <v>36</v>
      </c>
      <c r="D308" s="135">
        <v>28</v>
      </c>
      <c r="E308" s="135">
        <f t="shared" si="62"/>
        <v>64</v>
      </c>
      <c r="F308" s="135">
        <v>369</v>
      </c>
      <c r="G308" s="135">
        <v>320</v>
      </c>
      <c r="H308" s="135">
        <f t="shared" si="63"/>
        <v>689</v>
      </c>
      <c r="O308" s="135">
        <v>578</v>
      </c>
      <c r="P308" s="135">
        <v>293</v>
      </c>
      <c r="Q308" s="135">
        <f t="shared" si="60"/>
        <v>871</v>
      </c>
      <c r="R308" s="387">
        <v>45</v>
      </c>
      <c r="S308" s="387">
        <v>21</v>
      </c>
      <c r="T308" s="135">
        <f t="shared" si="61"/>
        <v>66</v>
      </c>
    </row>
    <row r="309" spans="1:20" ht="15.75">
      <c r="A309" s="135">
        <v>5</v>
      </c>
      <c r="B309" s="52" t="s">
        <v>348</v>
      </c>
      <c r="C309" s="135">
        <v>124</v>
      </c>
      <c r="D309" s="135">
        <v>63</v>
      </c>
      <c r="E309" s="135">
        <f t="shared" si="62"/>
        <v>187</v>
      </c>
      <c r="F309" s="135">
        <v>369</v>
      </c>
      <c r="G309" s="135">
        <v>329</v>
      </c>
      <c r="H309" s="135">
        <f t="shared" si="63"/>
        <v>698</v>
      </c>
      <c r="O309" s="135">
        <v>1156</v>
      </c>
      <c r="P309" s="135">
        <v>435</v>
      </c>
      <c r="Q309" s="135">
        <f t="shared" si="60"/>
        <v>1591</v>
      </c>
      <c r="R309" s="387">
        <v>224</v>
      </c>
      <c r="S309" s="387">
        <v>99</v>
      </c>
      <c r="T309" s="135">
        <f t="shared" si="61"/>
        <v>323</v>
      </c>
    </row>
    <row r="310" spans="1:20" ht="15.75">
      <c r="A310" s="135">
        <v>6</v>
      </c>
      <c r="B310" s="52" t="s">
        <v>349</v>
      </c>
      <c r="C310" s="135">
        <v>389</v>
      </c>
      <c r="D310" s="135">
        <v>269</v>
      </c>
      <c r="E310" s="135">
        <f t="shared" si="62"/>
        <v>658</v>
      </c>
      <c r="F310" s="135">
        <v>63</v>
      </c>
      <c r="G310" s="135">
        <v>14</v>
      </c>
      <c r="H310" s="135">
        <f t="shared" si="63"/>
        <v>77</v>
      </c>
      <c r="O310" s="135">
        <v>301</v>
      </c>
      <c r="P310" s="135">
        <v>307</v>
      </c>
      <c r="Q310" s="135">
        <f t="shared" si="60"/>
        <v>608</v>
      </c>
      <c r="R310" s="387">
        <v>126</v>
      </c>
      <c r="S310" s="387">
        <v>37</v>
      </c>
      <c r="T310" s="135">
        <f t="shared" si="61"/>
        <v>163</v>
      </c>
    </row>
    <row r="311" spans="1:20" ht="31.5">
      <c r="A311" s="135">
        <v>7</v>
      </c>
      <c r="B311" s="52" t="s">
        <v>350</v>
      </c>
      <c r="C311" s="135">
        <v>8</v>
      </c>
      <c r="D311" s="135">
        <v>0</v>
      </c>
      <c r="E311" s="135">
        <f t="shared" si="62"/>
        <v>8</v>
      </c>
      <c r="F311" s="135">
        <v>12</v>
      </c>
      <c r="G311" s="135">
        <v>0</v>
      </c>
      <c r="H311" s="135">
        <f t="shared" si="63"/>
        <v>12</v>
      </c>
      <c r="O311" s="135">
        <v>919</v>
      </c>
      <c r="P311" s="135">
        <v>884</v>
      </c>
      <c r="Q311" s="135">
        <f t="shared" si="60"/>
        <v>1803</v>
      </c>
      <c r="R311" s="387">
        <v>343</v>
      </c>
      <c r="S311" s="387">
        <v>234</v>
      </c>
      <c r="T311" s="135">
        <f t="shared" si="61"/>
        <v>577</v>
      </c>
    </row>
    <row r="312" spans="1:20" ht="15.75">
      <c r="A312" s="135">
        <v>8</v>
      </c>
      <c r="B312" s="52" t="s">
        <v>351</v>
      </c>
      <c r="C312" s="135">
        <v>496</v>
      </c>
      <c r="D312" s="135">
        <v>419</v>
      </c>
      <c r="E312" s="135">
        <f t="shared" si="62"/>
        <v>915</v>
      </c>
      <c r="F312" s="135">
        <v>2079</v>
      </c>
      <c r="G312" s="135">
        <v>1559</v>
      </c>
      <c r="H312" s="135">
        <f t="shared" si="63"/>
        <v>3638</v>
      </c>
      <c r="O312" s="135">
        <v>542</v>
      </c>
      <c r="P312" s="135">
        <v>894</v>
      </c>
      <c r="Q312" s="135">
        <f t="shared" si="60"/>
        <v>1436</v>
      </c>
      <c r="R312" s="387">
        <v>74</v>
      </c>
      <c r="S312" s="387">
        <v>196</v>
      </c>
      <c r="T312" s="135">
        <f t="shared" si="61"/>
        <v>270</v>
      </c>
    </row>
    <row r="313" spans="1:20" ht="15.75">
      <c r="A313" s="135">
        <v>9</v>
      </c>
      <c r="B313" s="52" t="s">
        <v>352</v>
      </c>
      <c r="C313" s="135">
        <v>554</v>
      </c>
      <c r="D313" s="135">
        <v>317</v>
      </c>
      <c r="E313" s="135">
        <f t="shared" si="62"/>
        <v>871</v>
      </c>
      <c r="F313" s="135">
        <v>1112</v>
      </c>
      <c r="G313" s="135">
        <v>355</v>
      </c>
      <c r="H313" s="135">
        <f t="shared" si="63"/>
        <v>1467</v>
      </c>
    </row>
    <row r="314" spans="1:20" ht="15.75">
      <c r="A314" s="135"/>
      <c r="B314" s="301" t="s">
        <v>6</v>
      </c>
      <c r="C314" s="135">
        <f t="shared" ref="C314:H314" si="64">SUM(C305:C313)</f>
        <v>1728</v>
      </c>
      <c r="D314" s="135">
        <f t="shared" si="64"/>
        <v>1122</v>
      </c>
      <c r="E314" s="135">
        <f t="shared" si="64"/>
        <v>2850</v>
      </c>
      <c r="F314" s="135">
        <f t="shared" si="64"/>
        <v>4159</v>
      </c>
      <c r="G314" s="135">
        <f t="shared" si="64"/>
        <v>2633</v>
      </c>
      <c r="H314" s="135">
        <f t="shared" si="64"/>
        <v>6792</v>
      </c>
    </row>
    <row r="316" spans="1:20">
      <c r="A316" s="122" t="s">
        <v>355</v>
      </c>
      <c r="G316" s="123" t="s">
        <v>189</v>
      </c>
    </row>
    <row r="317" spans="1:20" ht="15.75">
      <c r="A317" s="1445" t="s">
        <v>354</v>
      </c>
      <c r="B317" s="1445"/>
      <c r="C317" s="1445"/>
      <c r="D317" s="1445"/>
      <c r="E317" s="1445"/>
      <c r="F317" s="1445"/>
      <c r="G317" s="1445"/>
      <c r="H317" s="1445"/>
    </row>
    <row r="318" spans="1:20" ht="15.75">
      <c r="A318" s="1446" t="s">
        <v>1</v>
      </c>
      <c r="B318" s="1586" t="s">
        <v>342</v>
      </c>
      <c r="C318" s="1447" t="s">
        <v>95</v>
      </c>
      <c r="D318" s="1447"/>
      <c r="E318" s="1447"/>
      <c r="F318" s="1448" t="s">
        <v>0</v>
      </c>
      <c r="G318" s="1448"/>
      <c r="H318" s="1448"/>
    </row>
    <row r="319" spans="1:20" ht="15.75">
      <c r="A319" s="1446"/>
      <c r="B319" s="1586"/>
      <c r="C319" s="124" t="s">
        <v>10</v>
      </c>
      <c r="D319" s="124" t="s">
        <v>11</v>
      </c>
      <c r="E319" s="124" t="s">
        <v>6</v>
      </c>
      <c r="F319" s="124" t="s">
        <v>10</v>
      </c>
      <c r="G319" s="124" t="s">
        <v>11</v>
      </c>
      <c r="H319" s="124" t="s">
        <v>6</v>
      </c>
    </row>
    <row r="320" spans="1:20" ht="31.5">
      <c r="A320" s="135">
        <v>1</v>
      </c>
      <c r="B320" s="52" t="s">
        <v>344</v>
      </c>
      <c r="C320" s="940">
        <v>11</v>
      </c>
      <c r="D320" s="940">
        <v>3</v>
      </c>
      <c r="E320" s="135">
        <f>C320+D320</f>
        <v>14</v>
      </c>
      <c r="F320" s="940">
        <v>82</v>
      </c>
      <c r="G320" s="940">
        <v>78</v>
      </c>
      <c r="H320" s="135">
        <f>F320+G320</f>
        <v>160</v>
      </c>
    </row>
    <row r="321" spans="1:8" ht="31.5">
      <c r="A321" s="135">
        <v>2</v>
      </c>
      <c r="B321" s="52" t="s">
        <v>345</v>
      </c>
      <c r="C321" s="940"/>
      <c r="D321" s="940"/>
      <c r="E321" s="135">
        <f>C321+D321</f>
        <v>0</v>
      </c>
      <c r="F321" s="940">
        <v>62</v>
      </c>
      <c r="G321" s="940">
        <v>57</v>
      </c>
      <c r="H321" s="135">
        <f>F321+G321</f>
        <v>119</v>
      </c>
    </row>
    <row r="322" spans="1:8" ht="15.75">
      <c r="A322" s="135">
        <v>3</v>
      </c>
      <c r="B322" s="52" t="s">
        <v>346</v>
      </c>
      <c r="C322" s="940">
        <v>16</v>
      </c>
      <c r="D322" s="940">
        <v>1</v>
      </c>
      <c r="E322" s="135">
        <f t="shared" ref="E322:E328" si="65">C322+D322</f>
        <v>17</v>
      </c>
      <c r="F322" s="940">
        <v>118</v>
      </c>
      <c r="G322" s="940">
        <v>102</v>
      </c>
      <c r="H322" s="135">
        <f t="shared" ref="H322:H328" si="66">F322+G322</f>
        <v>220</v>
      </c>
    </row>
    <row r="323" spans="1:8" ht="15.75">
      <c r="A323" s="135">
        <v>4</v>
      </c>
      <c r="B323" s="52" t="s">
        <v>347</v>
      </c>
      <c r="C323" s="940">
        <v>41</v>
      </c>
      <c r="D323" s="940"/>
      <c r="E323" s="135">
        <f t="shared" si="65"/>
        <v>41</v>
      </c>
      <c r="F323" s="940">
        <v>132</v>
      </c>
      <c r="G323" s="940">
        <v>31</v>
      </c>
      <c r="H323" s="135">
        <f t="shared" si="66"/>
        <v>163</v>
      </c>
    </row>
    <row r="324" spans="1:8" ht="15.75">
      <c r="A324" s="135">
        <v>5</v>
      </c>
      <c r="B324" s="52" t="s">
        <v>348</v>
      </c>
      <c r="C324" s="940">
        <v>76</v>
      </c>
      <c r="D324" s="940">
        <v>12</v>
      </c>
      <c r="E324" s="135">
        <f t="shared" si="65"/>
        <v>88</v>
      </c>
      <c r="F324" s="940">
        <v>133</v>
      </c>
      <c r="G324" s="940">
        <v>103</v>
      </c>
      <c r="H324" s="135">
        <f t="shared" si="66"/>
        <v>236</v>
      </c>
    </row>
    <row r="325" spans="1:8" ht="15.75">
      <c r="A325" s="135">
        <v>6</v>
      </c>
      <c r="B325" s="52" t="s">
        <v>349</v>
      </c>
      <c r="C325" s="940">
        <v>698</v>
      </c>
      <c r="D325" s="940">
        <v>43</v>
      </c>
      <c r="E325" s="135">
        <f t="shared" si="65"/>
        <v>741</v>
      </c>
      <c r="F325" s="940">
        <v>150</v>
      </c>
      <c r="G325" s="940"/>
      <c r="H325" s="135">
        <f t="shared" si="66"/>
        <v>150</v>
      </c>
    </row>
    <row r="326" spans="1:8" ht="31.5">
      <c r="A326" s="135">
        <v>7</v>
      </c>
      <c r="B326" s="52" t="s">
        <v>350</v>
      </c>
      <c r="C326" s="940">
        <v>39</v>
      </c>
      <c r="D326" s="940">
        <v>8</v>
      </c>
      <c r="E326" s="135">
        <f t="shared" si="65"/>
        <v>47</v>
      </c>
      <c r="F326" s="940">
        <v>57</v>
      </c>
      <c r="G326" s="940">
        <v>14</v>
      </c>
      <c r="H326" s="135">
        <f t="shared" si="66"/>
        <v>71</v>
      </c>
    </row>
    <row r="327" spans="1:8" ht="15.75">
      <c r="A327" s="135">
        <v>8</v>
      </c>
      <c r="B327" s="52" t="s">
        <v>351</v>
      </c>
      <c r="C327" s="940">
        <v>853</v>
      </c>
      <c r="D327" s="940">
        <v>627</v>
      </c>
      <c r="E327" s="135">
        <f t="shared" si="65"/>
        <v>1480</v>
      </c>
      <c r="F327" s="940">
        <v>66</v>
      </c>
      <c r="G327" s="940">
        <v>29</v>
      </c>
      <c r="H327" s="135">
        <f t="shared" si="66"/>
        <v>95</v>
      </c>
    </row>
    <row r="328" spans="1:8" ht="15.75">
      <c r="A328" s="135">
        <v>9</v>
      </c>
      <c r="B328" s="52" t="s">
        <v>352</v>
      </c>
      <c r="C328" s="940">
        <v>781</v>
      </c>
      <c r="D328" s="940">
        <v>1045</v>
      </c>
      <c r="E328" s="135">
        <f t="shared" si="65"/>
        <v>1826</v>
      </c>
      <c r="F328" s="940">
        <v>110</v>
      </c>
      <c r="G328" s="940">
        <v>151</v>
      </c>
      <c r="H328" s="135">
        <f t="shared" si="66"/>
        <v>261</v>
      </c>
    </row>
    <row r="329" spans="1:8" ht="15.75">
      <c r="A329" s="135"/>
      <c r="B329" s="301" t="s">
        <v>6</v>
      </c>
      <c r="C329" s="135">
        <f t="shared" ref="C329:H329" si="67">SUM(C320:C328)</f>
        <v>2515</v>
      </c>
      <c r="D329" s="135">
        <f t="shared" si="67"/>
        <v>1739</v>
      </c>
      <c r="E329" s="135">
        <f t="shared" si="67"/>
        <v>4254</v>
      </c>
      <c r="F329" s="135">
        <f t="shared" si="67"/>
        <v>910</v>
      </c>
      <c r="G329" s="135">
        <f t="shared" si="67"/>
        <v>565</v>
      </c>
      <c r="H329" s="135">
        <f t="shared" si="67"/>
        <v>1475</v>
      </c>
    </row>
    <row r="330" spans="1:8">
      <c r="A330" s="126"/>
    </row>
    <row r="331" spans="1:8">
      <c r="A331" s="122" t="s">
        <v>355</v>
      </c>
      <c r="G331" s="123" t="s">
        <v>144</v>
      </c>
    </row>
    <row r="332" spans="1:8" ht="15.75">
      <c r="A332" s="1445" t="s">
        <v>354</v>
      </c>
      <c r="B332" s="1445"/>
      <c r="C332" s="1445"/>
      <c r="D332" s="1445"/>
      <c r="E332" s="1445"/>
      <c r="F332" s="1445"/>
      <c r="G332" s="1445"/>
      <c r="H332" s="1445"/>
    </row>
    <row r="333" spans="1:8" ht="15.75">
      <c r="A333" s="1446" t="s">
        <v>1</v>
      </c>
      <c r="B333" s="1586" t="s">
        <v>342</v>
      </c>
      <c r="C333" s="1447" t="s">
        <v>95</v>
      </c>
      <c r="D333" s="1447"/>
      <c r="E333" s="1447"/>
      <c r="F333" s="1448" t="s">
        <v>0</v>
      </c>
      <c r="G333" s="1448"/>
      <c r="H333" s="1448"/>
    </row>
    <row r="334" spans="1:8" ht="15.75">
      <c r="A334" s="1446"/>
      <c r="B334" s="1586"/>
      <c r="C334" s="124" t="s">
        <v>10</v>
      </c>
      <c r="D334" s="124" t="s">
        <v>11</v>
      </c>
      <c r="E334" s="124" t="s">
        <v>6</v>
      </c>
      <c r="F334" s="124" t="s">
        <v>10</v>
      </c>
      <c r="G334" s="124" t="s">
        <v>11</v>
      </c>
      <c r="H334" s="124" t="s">
        <v>6</v>
      </c>
    </row>
    <row r="335" spans="1:8" ht="31.5">
      <c r="A335" s="135">
        <v>1</v>
      </c>
      <c r="B335" s="52" t="s">
        <v>344</v>
      </c>
      <c r="C335" s="135">
        <v>22</v>
      </c>
      <c r="D335" s="135">
        <v>6</v>
      </c>
      <c r="E335" s="135">
        <f>C335+D335</f>
        <v>28</v>
      </c>
      <c r="F335" s="135">
        <v>14</v>
      </c>
      <c r="G335" s="135">
        <v>0</v>
      </c>
      <c r="H335" s="135">
        <f>F335+G335</f>
        <v>14</v>
      </c>
    </row>
    <row r="336" spans="1:8" ht="31.5">
      <c r="A336" s="135">
        <v>2</v>
      </c>
      <c r="B336" s="52" t="s">
        <v>345</v>
      </c>
      <c r="C336" s="135">
        <v>11</v>
      </c>
      <c r="D336" s="135">
        <v>3</v>
      </c>
      <c r="E336" s="135">
        <f>C336+D336</f>
        <v>14</v>
      </c>
      <c r="F336" s="135">
        <v>8</v>
      </c>
      <c r="G336" s="135">
        <v>3</v>
      </c>
      <c r="H336" s="135">
        <f>F336+G336</f>
        <v>11</v>
      </c>
    </row>
    <row r="337" spans="1:11" ht="15.75">
      <c r="A337" s="135">
        <v>3</v>
      </c>
      <c r="B337" s="52" t="s">
        <v>346</v>
      </c>
      <c r="C337" s="135">
        <v>1</v>
      </c>
      <c r="D337" s="135"/>
      <c r="E337" s="135">
        <f t="shared" ref="E337:E343" si="68">C337+D337</f>
        <v>1</v>
      </c>
      <c r="F337" s="135">
        <v>26</v>
      </c>
      <c r="G337" s="135">
        <v>6</v>
      </c>
      <c r="H337" s="135">
        <f t="shared" ref="H337:H343" si="69">F337+G337</f>
        <v>32</v>
      </c>
    </row>
    <row r="338" spans="1:11" ht="15.75">
      <c r="A338" s="135">
        <v>4</v>
      </c>
      <c r="B338" s="52" t="s">
        <v>347</v>
      </c>
      <c r="C338" s="135">
        <v>100</v>
      </c>
      <c r="D338" s="135">
        <v>34</v>
      </c>
      <c r="E338" s="135">
        <f t="shared" si="68"/>
        <v>134</v>
      </c>
      <c r="F338" s="135">
        <v>100</v>
      </c>
      <c r="G338" s="135">
        <v>28</v>
      </c>
      <c r="H338" s="135">
        <f t="shared" si="69"/>
        <v>128</v>
      </c>
    </row>
    <row r="339" spans="1:11" ht="15.75">
      <c r="A339" s="135">
        <v>5</v>
      </c>
      <c r="B339" s="52" t="s">
        <v>348</v>
      </c>
      <c r="C339" s="135">
        <v>110</v>
      </c>
      <c r="D339" s="135">
        <v>48</v>
      </c>
      <c r="E339" s="135">
        <f t="shared" si="68"/>
        <v>158</v>
      </c>
      <c r="F339" s="135">
        <v>27</v>
      </c>
      <c r="G339" s="135">
        <v>18</v>
      </c>
      <c r="H339" s="135">
        <f t="shared" si="69"/>
        <v>45</v>
      </c>
    </row>
    <row r="340" spans="1:11" ht="15.75">
      <c r="A340" s="135">
        <v>6</v>
      </c>
      <c r="B340" s="52" t="s">
        <v>349</v>
      </c>
      <c r="C340" s="135">
        <v>2350</v>
      </c>
      <c r="D340" s="135">
        <v>620</v>
      </c>
      <c r="E340" s="135">
        <f t="shared" si="68"/>
        <v>2970</v>
      </c>
      <c r="F340" s="135">
        <v>281</v>
      </c>
      <c r="G340" s="135">
        <v>89</v>
      </c>
      <c r="H340" s="135">
        <f t="shared" si="69"/>
        <v>370</v>
      </c>
    </row>
    <row r="341" spans="1:11" ht="31.5">
      <c r="A341" s="135">
        <v>7</v>
      </c>
      <c r="B341" s="52" t="s">
        <v>350</v>
      </c>
      <c r="C341" s="135">
        <v>79</v>
      </c>
      <c r="D341" s="135">
        <v>41</v>
      </c>
      <c r="E341" s="135">
        <f t="shared" si="68"/>
        <v>120</v>
      </c>
      <c r="F341" s="135">
        <v>112</v>
      </c>
      <c r="G341" s="135">
        <v>48</v>
      </c>
      <c r="H341" s="135">
        <f t="shared" si="69"/>
        <v>160</v>
      </c>
    </row>
    <row r="342" spans="1:11" ht="15.75">
      <c r="A342" s="135">
        <v>8</v>
      </c>
      <c r="B342" s="52" t="s">
        <v>351</v>
      </c>
      <c r="C342" s="135">
        <v>1046</v>
      </c>
      <c r="D342" s="135">
        <v>1367</v>
      </c>
      <c r="E342" s="135">
        <f t="shared" si="68"/>
        <v>2413</v>
      </c>
      <c r="F342" s="135">
        <v>273</v>
      </c>
      <c r="G342" s="135">
        <v>289</v>
      </c>
      <c r="H342" s="135">
        <f t="shared" si="69"/>
        <v>562</v>
      </c>
    </row>
    <row r="343" spans="1:11" ht="15.75">
      <c r="A343" s="135">
        <v>9</v>
      </c>
      <c r="B343" s="52" t="s">
        <v>352</v>
      </c>
      <c r="C343" s="135">
        <v>844</v>
      </c>
      <c r="D343" s="135">
        <v>1215</v>
      </c>
      <c r="E343" s="135">
        <f t="shared" si="68"/>
        <v>2059</v>
      </c>
      <c r="F343" s="135">
        <v>149</v>
      </c>
      <c r="G343" s="135">
        <v>142</v>
      </c>
      <c r="H343" s="135">
        <f t="shared" si="69"/>
        <v>291</v>
      </c>
    </row>
    <row r="344" spans="1:11" ht="15.75">
      <c r="A344" s="135"/>
      <c r="B344" s="301" t="s">
        <v>6</v>
      </c>
      <c r="C344" s="135">
        <f t="shared" ref="C344:H344" si="70">SUM(C335:C343)</f>
        <v>4563</v>
      </c>
      <c r="D344" s="135">
        <f t="shared" si="70"/>
        <v>3334</v>
      </c>
      <c r="E344" s="135">
        <f t="shared" si="70"/>
        <v>7897</v>
      </c>
      <c r="F344" s="135">
        <f t="shared" si="70"/>
        <v>990</v>
      </c>
      <c r="G344" s="135">
        <f t="shared" si="70"/>
        <v>623</v>
      </c>
      <c r="H344" s="135">
        <f t="shared" si="70"/>
        <v>1613</v>
      </c>
    </row>
    <row r="346" spans="1:11">
      <c r="B346" s="302"/>
      <c r="C346" s="76"/>
      <c r="D346" s="76"/>
      <c r="E346" s="76"/>
      <c r="F346" s="76"/>
      <c r="G346" s="76"/>
      <c r="H346" s="76"/>
    </row>
    <row r="347" spans="1:11" ht="21">
      <c r="A347" s="1582" t="s">
        <v>566</v>
      </c>
      <c r="B347" s="1582"/>
      <c r="C347" s="1582"/>
      <c r="D347" s="1582"/>
      <c r="E347" s="1582"/>
      <c r="F347" s="1582"/>
      <c r="G347" s="1582"/>
      <c r="H347" s="1582"/>
      <c r="I347" s="1582"/>
      <c r="J347" s="1582"/>
      <c r="K347" s="1582"/>
    </row>
    <row r="348" spans="1:11" ht="15.75" customHeight="1">
      <c r="A348" s="1450" t="s">
        <v>886</v>
      </c>
      <c r="B348" s="1450"/>
      <c r="C348" s="1450"/>
      <c r="D348" s="1450"/>
      <c r="E348" s="1450"/>
      <c r="F348" s="1450"/>
      <c r="G348" s="1450"/>
      <c r="H348" s="1450"/>
      <c r="I348" s="1450"/>
      <c r="J348" s="1450"/>
      <c r="K348" s="1450"/>
    </row>
    <row r="349" spans="1:11" ht="20.25" customHeight="1">
      <c r="A349" s="58" t="s">
        <v>718</v>
      </c>
      <c r="B349" s="303"/>
      <c r="C349" s="169"/>
      <c r="D349" s="169"/>
      <c r="E349" s="169"/>
      <c r="F349" s="169"/>
      <c r="G349" s="169"/>
      <c r="H349" s="169"/>
    </row>
    <row r="350" spans="1:11" ht="29.25" customHeight="1">
      <c r="A350" s="1583" t="s">
        <v>1</v>
      </c>
      <c r="B350" s="1584" t="s">
        <v>342</v>
      </c>
      <c r="C350" s="1585" t="s">
        <v>95</v>
      </c>
      <c r="D350" s="1585"/>
      <c r="E350" s="1585"/>
      <c r="F350" s="1581" t="s">
        <v>0</v>
      </c>
      <c r="G350" s="1581"/>
      <c r="H350" s="1581"/>
      <c r="I350" s="1581" t="s">
        <v>565</v>
      </c>
      <c r="J350" s="1581"/>
      <c r="K350" s="1581"/>
    </row>
    <row r="351" spans="1:11" ht="30" customHeight="1">
      <c r="A351" s="1583"/>
      <c r="B351" s="1584"/>
      <c r="C351" s="1128" t="s">
        <v>10</v>
      </c>
      <c r="D351" s="1128" t="s">
        <v>11</v>
      </c>
      <c r="E351" s="1128" t="s">
        <v>6</v>
      </c>
      <c r="F351" s="1128" t="s">
        <v>10</v>
      </c>
      <c r="G351" s="1128" t="s">
        <v>11</v>
      </c>
      <c r="H351" s="1128" t="s">
        <v>6</v>
      </c>
      <c r="I351" s="1128" t="s">
        <v>10</v>
      </c>
      <c r="J351" s="1128" t="s">
        <v>11</v>
      </c>
      <c r="K351" s="1128" t="s">
        <v>6</v>
      </c>
    </row>
    <row r="352" spans="1:11" ht="31.5" customHeight="1">
      <c r="A352" s="136">
        <v>1</v>
      </c>
      <c r="B352" s="53" t="s">
        <v>344</v>
      </c>
      <c r="C352" s="136">
        <f>C5+C20+C35+C50+C65+C80+C95+C110+C125+C140+C155+C170+C200+C215+C230+C245+C260+C275+C290+C305+C320+C335+C185</f>
        <v>1142</v>
      </c>
      <c r="D352" s="136">
        <f t="shared" ref="D352:E352" si="71">D5+D20+D35+D50+D65+D80+D95+D110+D125+D140+D155+D170+D200+D215+D230+D245+D260+D275+D290+D305+D320+D335+D185</f>
        <v>621</v>
      </c>
      <c r="E352" s="136">
        <f t="shared" si="71"/>
        <v>1763</v>
      </c>
      <c r="F352" s="136">
        <f>F5+F20+F35+F50+F65+F80+F95+F110+F125+F140+F155+F170+F200+F215+F230+F245+F260+F275+F290+F305+F320+F335+F185</f>
        <v>1192</v>
      </c>
      <c r="G352" s="136">
        <f t="shared" ref="G352:H352" si="72">G5+G20+G35+G50+G65+G80+G95+G110+G125+G140+G155+G170+G200+G215+G230+G245+G260+G275+G290+G305+G320+G335+G185</f>
        <v>445</v>
      </c>
      <c r="H352" s="136">
        <f t="shared" si="72"/>
        <v>1637</v>
      </c>
      <c r="I352" s="180">
        <f t="shared" ref="I352:I360" si="73">C352+F352</f>
        <v>2334</v>
      </c>
      <c r="J352" s="180">
        <f t="shared" ref="J352:J360" si="74">D352+G352</f>
        <v>1066</v>
      </c>
      <c r="K352" s="180">
        <f t="shared" ref="K352:K360" si="75">E352+H352</f>
        <v>3400</v>
      </c>
    </row>
    <row r="353" spans="1:11" ht="31.5" customHeight="1">
      <c r="A353" s="136">
        <v>2</v>
      </c>
      <c r="B353" s="53" t="s">
        <v>345</v>
      </c>
      <c r="C353" s="136">
        <f t="shared" ref="C353:H353" si="76">C6+C21+C36+C51+C66+C81+C96+C111+C126+C141+C156+C171+C201+C216+C231+C246+C261+C276+C291+C306+C321+C336+C186</f>
        <v>1124</v>
      </c>
      <c r="D353" s="136">
        <f t="shared" si="76"/>
        <v>514</v>
      </c>
      <c r="E353" s="136">
        <f t="shared" si="76"/>
        <v>1638</v>
      </c>
      <c r="F353" s="136">
        <f t="shared" si="76"/>
        <v>1085</v>
      </c>
      <c r="G353" s="136">
        <f t="shared" si="76"/>
        <v>482</v>
      </c>
      <c r="H353" s="136">
        <f t="shared" si="76"/>
        <v>1567</v>
      </c>
      <c r="I353" s="180">
        <f t="shared" si="73"/>
        <v>2209</v>
      </c>
      <c r="J353" s="180">
        <f t="shared" si="74"/>
        <v>996</v>
      </c>
      <c r="K353" s="180">
        <f t="shared" si="75"/>
        <v>3205</v>
      </c>
    </row>
    <row r="354" spans="1:11" ht="31.5" customHeight="1">
      <c r="A354" s="136">
        <v>3</v>
      </c>
      <c r="B354" s="53" t="s">
        <v>346</v>
      </c>
      <c r="C354" s="136">
        <f t="shared" ref="C354:H354" si="77">C7+C22+C37+C52+C67+C82+C97+C112+C127+C142+C157+C172+C202+C217+C232+C247+C262+C277+C292+C307+C322+C337+C187</f>
        <v>2850</v>
      </c>
      <c r="D354" s="136">
        <f t="shared" si="77"/>
        <v>793</v>
      </c>
      <c r="E354" s="136">
        <f t="shared" si="77"/>
        <v>3643</v>
      </c>
      <c r="F354" s="136">
        <f t="shared" si="77"/>
        <v>4898</v>
      </c>
      <c r="G354" s="136">
        <f t="shared" si="77"/>
        <v>1647</v>
      </c>
      <c r="H354" s="136">
        <f t="shared" si="77"/>
        <v>6545</v>
      </c>
      <c r="I354" s="180">
        <f t="shared" si="73"/>
        <v>7748</v>
      </c>
      <c r="J354" s="180">
        <f t="shared" si="74"/>
        <v>2440</v>
      </c>
      <c r="K354" s="180">
        <f t="shared" si="75"/>
        <v>10188</v>
      </c>
    </row>
    <row r="355" spans="1:11" ht="31.5" customHeight="1">
      <c r="A355" s="136">
        <v>4</v>
      </c>
      <c r="B355" s="53" t="s">
        <v>347</v>
      </c>
      <c r="C355" s="136">
        <f t="shared" ref="C355:H355" si="78">C8+C23+C38+C53+C68+C83+C98+C113+C128+C143+C158+C173+C203+C218+C233+C248+C263+C278+C293+C308+C323+C338+C188</f>
        <v>2148</v>
      </c>
      <c r="D355" s="136">
        <f t="shared" si="78"/>
        <v>704</v>
      </c>
      <c r="E355" s="136">
        <f t="shared" si="78"/>
        <v>2852</v>
      </c>
      <c r="F355" s="136">
        <f t="shared" si="78"/>
        <v>3105</v>
      </c>
      <c r="G355" s="136">
        <f t="shared" si="78"/>
        <v>1000</v>
      </c>
      <c r="H355" s="136">
        <f t="shared" si="78"/>
        <v>4105</v>
      </c>
      <c r="I355" s="180">
        <f t="shared" si="73"/>
        <v>5253</v>
      </c>
      <c r="J355" s="180">
        <f t="shared" si="74"/>
        <v>1704</v>
      </c>
      <c r="K355" s="180">
        <f t="shared" si="75"/>
        <v>6957</v>
      </c>
    </row>
    <row r="356" spans="1:11" ht="31.5" customHeight="1">
      <c r="A356" s="136">
        <v>5</v>
      </c>
      <c r="B356" s="53" t="s">
        <v>348</v>
      </c>
      <c r="C356" s="136">
        <f t="shared" ref="C356:H356" si="79">C9+C24+C39+C54+C69+C84+C99+C114+C129+C144+C159+C174+C204+C219+C234+C249+C264+C279+C294+C309+C324+C339+C189</f>
        <v>3265</v>
      </c>
      <c r="D356" s="136">
        <f t="shared" si="79"/>
        <v>1186</v>
      </c>
      <c r="E356" s="136">
        <f t="shared" si="79"/>
        <v>4451</v>
      </c>
      <c r="F356" s="136">
        <f t="shared" si="79"/>
        <v>3755</v>
      </c>
      <c r="G356" s="136">
        <f t="shared" si="79"/>
        <v>1685</v>
      </c>
      <c r="H356" s="136">
        <f t="shared" si="79"/>
        <v>5440</v>
      </c>
      <c r="I356" s="180">
        <f t="shared" si="73"/>
        <v>7020</v>
      </c>
      <c r="J356" s="180">
        <f t="shared" si="74"/>
        <v>2871</v>
      </c>
      <c r="K356" s="180">
        <f t="shared" si="75"/>
        <v>9891</v>
      </c>
    </row>
    <row r="357" spans="1:11" ht="31.5" customHeight="1">
      <c r="A357" s="136">
        <v>6</v>
      </c>
      <c r="B357" s="53" t="s">
        <v>349</v>
      </c>
      <c r="C357" s="136">
        <f t="shared" ref="C357:H357" si="80">C10+C25+C40+C55+C70+C85+C100+C115+C130+C145+C160+C175+C205+C220+C235+C250+C265+C280+C295+C310+C325+C340+C190</f>
        <v>23354</v>
      </c>
      <c r="D357" s="136">
        <f t="shared" si="80"/>
        <v>3972</v>
      </c>
      <c r="E357" s="136">
        <f t="shared" si="80"/>
        <v>27326</v>
      </c>
      <c r="F357" s="136">
        <f t="shared" si="80"/>
        <v>7704</v>
      </c>
      <c r="G357" s="136">
        <f t="shared" si="80"/>
        <v>911</v>
      </c>
      <c r="H357" s="136">
        <f t="shared" si="80"/>
        <v>8615</v>
      </c>
      <c r="I357" s="180">
        <f t="shared" si="73"/>
        <v>31058</v>
      </c>
      <c r="J357" s="180">
        <f t="shared" si="74"/>
        <v>4883</v>
      </c>
      <c r="K357" s="180">
        <f t="shared" si="75"/>
        <v>35941</v>
      </c>
    </row>
    <row r="358" spans="1:11" ht="31.5" customHeight="1">
      <c r="A358" s="136">
        <v>7</v>
      </c>
      <c r="B358" s="53" t="s">
        <v>350</v>
      </c>
      <c r="C358" s="136">
        <f t="shared" ref="C358:H358" si="81">C11+C26+C41+C56+C71+C86+C101+C116+C131+C146+C161+C176+C206+C221+C236+C251+C266+C281+C296+C311+C326+C341+C191</f>
        <v>3488</v>
      </c>
      <c r="D358" s="136">
        <f t="shared" si="81"/>
        <v>1035</v>
      </c>
      <c r="E358" s="136">
        <f t="shared" si="81"/>
        <v>4523</v>
      </c>
      <c r="F358" s="136">
        <f t="shared" si="81"/>
        <v>5481</v>
      </c>
      <c r="G358" s="136">
        <f t="shared" si="81"/>
        <v>2062</v>
      </c>
      <c r="H358" s="136">
        <f t="shared" si="81"/>
        <v>7543</v>
      </c>
      <c r="I358" s="180">
        <f t="shared" si="73"/>
        <v>8969</v>
      </c>
      <c r="J358" s="180">
        <f t="shared" si="74"/>
        <v>3097</v>
      </c>
      <c r="K358" s="180">
        <f t="shared" si="75"/>
        <v>12066</v>
      </c>
    </row>
    <row r="359" spans="1:11" ht="31.5" customHeight="1">
      <c r="A359" s="136">
        <v>8</v>
      </c>
      <c r="B359" s="53" t="s">
        <v>351</v>
      </c>
      <c r="C359" s="136">
        <f t="shared" ref="C359:H359" si="82">C12+C27+C42+C57+C72+C87+C102+C117+C132+C147+C162+C177+C207+C222+C237+C252+C267+C282+C297+C312+C327+C342+C192</f>
        <v>18854</v>
      </c>
      <c r="D359" s="136">
        <f t="shared" si="82"/>
        <v>15408</v>
      </c>
      <c r="E359" s="136">
        <f t="shared" si="82"/>
        <v>34262</v>
      </c>
      <c r="F359" s="136">
        <f t="shared" si="82"/>
        <v>19138</v>
      </c>
      <c r="G359" s="136">
        <f t="shared" si="82"/>
        <v>11665</v>
      </c>
      <c r="H359" s="136">
        <f t="shared" si="82"/>
        <v>30803</v>
      </c>
      <c r="I359" s="180">
        <f t="shared" si="73"/>
        <v>37992</v>
      </c>
      <c r="J359" s="180">
        <f t="shared" si="74"/>
        <v>27073</v>
      </c>
      <c r="K359" s="180">
        <f t="shared" si="75"/>
        <v>65065</v>
      </c>
    </row>
    <row r="360" spans="1:11" ht="31.5" customHeight="1">
      <c r="A360" s="136">
        <v>9</v>
      </c>
      <c r="B360" s="53" t="s">
        <v>352</v>
      </c>
      <c r="C360" s="136">
        <f t="shared" ref="C360:H360" si="83">C13+C28+C43+C58+C73+C88+C103+C118+C133+C148+C163+C178+C208+C223+C238+C253+C268+C283+C298+C313+C328+C343+C193</f>
        <v>18996</v>
      </c>
      <c r="D360" s="136">
        <f t="shared" si="83"/>
        <v>28111</v>
      </c>
      <c r="E360" s="136">
        <f t="shared" si="83"/>
        <v>47107</v>
      </c>
      <c r="F360" s="136">
        <f t="shared" si="83"/>
        <v>18448</v>
      </c>
      <c r="G360" s="136">
        <f t="shared" si="83"/>
        <v>21692</v>
      </c>
      <c r="H360" s="136">
        <f t="shared" si="83"/>
        <v>40140</v>
      </c>
      <c r="I360" s="180">
        <f t="shared" si="73"/>
        <v>37444</v>
      </c>
      <c r="J360" s="180">
        <f t="shared" si="74"/>
        <v>49803</v>
      </c>
      <c r="K360" s="180">
        <f t="shared" si="75"/>
        <v>87247</v>
      </c>
    </row>
    <row r="361" spans="1:11" ht="31.5" customHeight="1">
      <c r="A361" s="1141"/>
      <c r="B361" s="1142" t="s">
        <v>6</v>
      </c>
      <c r="C361" s="1143">
        <f>SUM(C352:C360)</f>
        <v>75221</v>
      </c>
      <c r="D361" s="1143">
        <f t="shared" ref="D361:K361" si="84">SUM(D352:D360)</f>
        <v>52344</v>
      </c>
      <c r="E361" s="1143">
        <f t="shared" si="84"/>
        <v>127565</v>
      </c>
      <c r="F361" s="1143">
        <f t="shared" si="84"/>
        <v>64806</v>
      </c>
      <c r="G361" s="1143">
        <f t="shared" si="84"/>
        <v>41589</v>
      </c>
      <c r="H361" s="1143">
        <f t="shared" si="84"/>
        <v>106395</v>
      </c>
      <c r="I361" s="1143">
        <f t="shared" si="84"/>
        <v>140027</v>
      </c>
      <c r="J361" s="1143">
        <f t="shared" si="84"/>
        <v>93933</v>
      </c>
      <c r="K361" s="1143">
        <f t="shared" si="84"/>
        <v>233960</v>
      </c>
    </row>
    <row r="366" spans="1:11" ht="15.75">
      <c r="C366" s="401" t="str">
        <f>IF(C361='Master Table'!R29,"TRUE","FALSE")</f>
        <v>TRUE</v>
      </c>
      <c r="D366" s="401" t="str">
        <f>IF(D361='Master Table'!S29,"TRUE","FALSE")</f>
        <v>TRUE</v>
      </c>
      <c r="E366" s="401" t="str">
        <f>IF(E361='Master Table'!T29,"TRUE","FALSE")</f>
        <v>TRUE</v>
      </c>
      <c r="F366" s="401" t="str">
        <f>IF(F361='Master Table'!R59,"TRUE","FALSE")</f>
        <v>TRUE</v>
      </c>
      <c r="G366" s="401" t="str">
        <f>IF(G361='Master Table'!S59,"TRUE","FALSE")</f>
        <v>TRUE</v>
      </c>
      <c r="H366" s="401" t="str">
        <f>IF(H361='Master Table'!T59,"TRUE","FALSE")</f>
        <v>TRUE</v>
      </c>
    </row>
  </sheetData>
  <mergeCells count="123"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197:H197"/>
    <mergeCell ref="A198:A199"/>
    <mergeCell ref="B198:B199"/>
    <mergeCell ref="C198:E198"/>
    <mergeCell ref="F198:H198"/>
    <mergeCell ref="A212:H212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182:H182"/>
    <mergeCell ref="A183:A184"/>
    <mergeCell ref="B183:B184"/>
    <mergeCell ref="C183:E183"/>
    <mergeCell ref="F183:H183"/>
    <mergeCell ref="A242:H242"/>
    <mergeCell ref="A243:A244"/>
    <mergeCell ref="B243:B244"/>
    <mergeCell ref="C243:E243"/>
    <mergeCell ref="F243:H243"/>
    <mergeCell ref="A257:H257"/>
    <mergeCell ref="A213:A214"/>
    <mergeCell ref="B213:B214"/>
    <mergeCell ref="C213:E213"/>
    <mergeCell ref="F213:H213"/>
    <mergeCell ref="A227:H227"/>
    <mergeCell ref="A228:A229"/>
    <mergeCell ref="B228:B229"/>
    <mergeCell ref="C228:E228"/>
    <mergeCell ref="F228:H228"/>
    <mergeCell ref="A287:H287"/>
    <mergeCell ref="A288:A289"/>
    <mergeCell ref="B288:B289"/>
    <mergeCell ref="C288:E288"/>
    <mergeCell ref="F288:H288"/>
    <mergeCell ref="A302:H302"/>
    <mergeCell ref="A258:A259"/>
    <mergeCell ref="B258:B259"/>
    <mergeCell ref="C258:E258"/>
    <mergeCell ref="F258:H258"/>
    <mergeCell ref="A272:H272"/>
    <mergeCell ref="A273:A274"/>
    <mergeCell ref="B273:B274"/>
    <mergeCell ref="C273:E273"/>
    <mergeCell ref="F273:H273"/>
    <mergeCell ref="G271:H271"/>
    <mergeCell ref="A303:A304"/>
    <mergeCell ref="B303:B304"/>
    <mergeCell ref="C303:E303"/>
    <mergeCell ref="F303:H303"/>
    <mergeCell ref="A317:H317"/>
    <mergeCell ref="A318:A319"/>
    <mergeCell ref="B318:B319"/>
    <mergeCell ref="C318:E318"/>
    <mergeCell ref="F318:H318"/>
    <mergeCell ref="I350:K350"/>
    <mergeCell ref="A347:K347"/>
    <mergeCell ref="A350:A351"/>
    <mergeCell ref="B350:B351"/>
    <mergeCell ref="C350:E350"/>
    <mergeCell ref="F350:H350"/>
    <mergeCell ref="A332:H332"/>
    <mergeCell ref="A333:A334"/>
    <mergeCell ref="B333:B334"/>
    <mergeCell ref="C333:E333"/>
    <mergeCell ref="F333:H333"/>
    <mergeCell ref="A348:K3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A1:R1150"/>
  <sheetViews>
    <sheetView topLeftCell="A1131" workbookViewId="0">
      <selection activeCell="Q581" sqref="Q581"/>
    </sheetView>
  </sheetViews>
  <sheetFormatPr defaultColWidth="9.140625" defaultRowHeight="15"/>
  <cols>
    <col min="1" max="1" width="8" style="173" customWidth="1"/>
    <col min="2" max="2" width="9.140625" style="215"/>
    <col min="3" max="3" width="27.85546875" style="215" customWidth="1"/>
    <col min="4" max="12" width="8.28515625" style="215" customWidth="1"/>
    <col min="13" max="16384" width="9.140625" style="215"/>
  </cols>
  <sheetData>
    <row r="1" spans="1:12">
      <c r="A1" s="173" t="s">
        <v>381</v>
      </c>
      <c r="B1" s="173"/>
    </row>
    <row r="2" spans="1:12" ht="15.75">
      <c r="A2" s="1591" t="s">
        <v>382</v>
      </c>
      <c r="B2" s="1591"/>
      <c r="C2" s="1591"/>
      <c r="D2" s="1591"/>
      <c r="E2" s="1591"/>
      <c r="F2" s="1591"/>
      <c r="G2" s="1591"/>
      <c r="H2" s="1591"/>
      <c r="I2" s="1591"/>
      <c r="J2" s="1591"/>
      <c r="K2" s="1591"/>
      <c r="L2" s="1591"/>
    </row>
    <row r="3" spans="1:12" ht="15.75">
      <c r="A3" s="775"/>
      <c r="B3" s="775"/>
      <c r="C3" s="775"/>
      <c r="D3" s="775"/>
      <c r="E3" s="775"/>
      <c r="F3" s="775"/>
      <c r="G3" s="775"/>
      <c r="H3" s="775"/>
      <c r="I3" s="775"/>
      <c r="J3" s="775"/>
      <c r="K3" s="775" t="s">
        <v>15</v>
      </c>
      <c r="L3" s="775"/>
    </row>
    <row r="4" spans="1:12" s="235" customFormat="1" ht="15" customHeight="1">
      <c r="A4" s="1592" t="s">
        <v>191</v>
      </c>
      <c r="B4" s="1592" t="s">
        <v>383</v>
      </c>
      <c r="C4" s="1592" t="s">
        <v>384</v>
      </c>
      <c r="D4" s="1592" t="s">
        <v>95</v>
      </c>
      <c r="E4" s="1592"/>
      <c r="F4" s="1592"/>
      <c r="G4" s="1592" t="s">
        <v>0</v>
      </c>
      <c r="H4" s="1592"/>
      <c r="I4" s="1592"/>
      <c r="J4" s="1592" t="s">
        <v>6</v>
      </c>
      <c r="K4" s="1592"/>
      <c r="L4" s="1592"/>
    </row>
    <row r="5" spans="1:12" s="235" customFormat="1">
      <c r="A5" s="1592"/>
      <c r="B5" s="1592"/>
      <c r="C5" s="1592"/>
      <c r="D5" s="777" t="s">
        <v>240</v>
      </c>
      <c r="E5" s="777" t="s">
        <v>241</v>
      </c>
      <c r="F5" s="777" t="s">
        <v>234</v>
      </c>
      <c r="G5" s="777" t="s">
        <v>240</v>
      </c>
      <c r="H5" s="777" t="s">
        <v>241</v>
      </c>
      <c r="I5" s="777" t="s">
        <v>234</v>
      </c>
      <c r="J5" s="777" t="s">
        <v>240</v>
      </c>
      <c r="K5" s="777" t="s">
        <v>241</v>
      </c>
      <c r="L5" s="777" t="s">
        <v>234</v>
      </c>
    </row>
    <row r="6" spans="1:12">
      <c r="A6" s="236">
        <v>1</v>
      </c>
      <c r="B6" s="236">
        <v>1</v>
      </c>
      <c r="C6" s="237" t="s">
        <v>385</v>
      </c>
      <c r="D6" s="154">
        <v>0</v>
      </c>
      <c r="E6" s="154">
        <v>0</v>
      </c>
      <c r="F6" s="154">
        <f>SUM(D6:E6)</f>
        <v>0</v>
      </c>
      <c r="G6" s="154">
        <v>0</v>
      </c>
      <c r="H6" s="154">
        <v>0</v>
      </c>
      <c r="I6" s="154">
        <f>SUM(G6:H6)</f>
        <v>0</v>
      </c>
      <c r="J6" s="154">
        <f t="shared" ref="J6:J46" si="0">D6+G6</f>
        <v>0</v>
      </c>
      <c r="K6" s="154">
        <f t="shared" ref="K6:K46" si="1">E6+H6</f>
        <v>0</v>
      </c>
      <c r="L6" s="154">
        <f t="shared" ref="L6:L46" si="2">F6+I6</f>
        <v>0</v>
      </c>
    </row>
    <row r="7" spans="1:12" ht="25.5">
      <c r="A7" s="236">
        <v>2</v>
      </c>
      <c r="B7" s="236">
        <v>2</v>
      </c>
      <c r="C7" s="237" t="s">
        <v>386</v>
      </c>
      <c r="D7" s="154">
        <v>11</v>
      </c>
      <c r="E7" s="154">
        <v>14</v>
      </c>
      <c r="F7" s="154">
        <f t="shared" ref="F7:F46" si="3">SUM(D7:E7)</f>
        <v>25</v>
      </c>
      <c r="G7" s="154">
        <v>6</v>
      </c>
      <c r="H7" s="154">
        <v>3</v>
      </c>
      <c r="I7" s="154">
        <f t="shared" ref="I7:I46" si="4">SUM(G7:H7)</f>
        <v>9</v>
      </c>
      <c r="J7" s="154">
        <f t="shared" si="0"/>
        <v>17</v>
      </c>
      <c r="K7" s="154">
        <f t="shared" si="1"/>
        <v>17</v>
      </c>
      <c r="L7" s="154">
        <f t="shared" si="2"/>
        <v>34</v>
      </c>
    </row>
    <row r="8" spans="1:12" ht="25.5">
      <c r="A8" s="236">
        <v>3</v>
      </c>
      <c r="B8" s="236">
        <v>3</v>
      </c>
      <c r="C8" s="237" t="s">
        <v>387</v>
      </c>
      <c r="D8" s="154">
        <v>2</v>
      </c>
      <c r="E8" s="154">
        <v>2</v>
      </c>
      <c r="F8" s="154">
        <f t="shared" si="3"/>
        <v>4</v>
      </c>
      <c r="G8" s="154">
        <v>0</v>
      </c>
      <c r="H8" s="154">
        <v>0</v>
      </c>
      <c r="I8" s="154">
        <f t="shared" si="4"/>
        <v>0</v>
      </c>
      <c r="J8" s="154">
        <f t="shared" si="0"/>
        <v>2</v>
      </c>
      <c r="K8" s="154">
        <f t="shared" si="1"/>
        <v>2</v>
      </c>
      <c r="L8" s="154">
        <f t="shared" si="2"/>
        <v>4</v>
      </c>
    </row>
    <row r="9" spans="1:12" ht="25.5">
      <c r="A9" s="236">
        <v>4</v>
      </c>
      <c r="B9" s="142" t="s">
        <v>388</v>
      </c>
      <c r="C9" s="237" t="s">
        <v>389</v>
      </c>
      <c r="D9" s="154">
        <v>3</v>
      </c>
      <c r="E9" s="154">
        <v>1</v>
      </c>
      <c r="F9" s="154">
        <f t="shared" si="3"/>
        <v>4</v>
      </c>
      <c r="G9" s="154">
        <v>1</v>
      </c>
      <c r="H9" s="154">
        <v>0</v>
      </c>
      <c r="I9" s="154">
        <f t="shared" si="4"/>
        <v>1</v>
      </c>
      <c r="J9" s="154">
        <f t="shared" si="0"/>
        <v>4</v>
      </c>
      <c r="K9" s="154">
        <f t="shared" si="1"/>
        <v>1</v>
      </c>
      <c r="L9" s="154">
        <f t="shared" si="2"/>
        <v>5</v>
      </c>
    </row>
    <row r="10" spans="1:12">
      <c r="A10" s="236">
        <v>5</v>
      </c>
      <c r="B10" s="142" t="s">
        <v>390</v>
      </c>
      <c r="C10" s="237" t="s">
        <v>391</v>
      </c>
      <c r="D10" s="154">
        <v>20</v>
      </c>
      <c r="E10" s="154">
        <v>9</v>
      </c>
      <c r="F10" s="154">
        <f t="shared" si="3"/>
        <v>29</v>
      </c>
      <c r="G10" s="154">
        <v>28</v>
      </c>
      <c r="H10" s="154">
        <v>36</v>
      </c>
      <c r="I10" s="154">
        <f t="shared" si="4"/>
        <v>64</v>
      </c>
      <c r="J10" s="154">
        <f t="shared" si="0"/>
        <v>48</v>
      </c>
      <c r="K10" s="154">
        <f t="shared" si="1"/>
        <v>45</v>
      </c>
      <c r="L10" s="154">
        <f t="shared" si="2"/>
        <v>93</v>
      </c>
    </row>
    <row r="11" spans="1:12">
      <c r="A11" s="236">
        <v>6</v>
      </c>
      <c r="B11" s="236">
        <v>30</v>
      </c>
      <c r="C11" s="237" t="s">
        <v>392</v>
      </c>
      <c r="D11" s="154">
        <v>0</v>
      </c>
      <c r="E11" s="154">
        <v>0</v>
      </c>
      <c r="F11" s="154">
        <f t="shared" si="3"/>
        <v>0</v>
      </c>
      <c r="G11" s="154">
        <v>0</v>
      </c>
      <c r="H11" s="154">
        <v>0</v>
      </c>
      <c r="I11" s="154">
        <f t="shared" si="4"/>
        <v>0</v>
      </c>
      <c r="J11" s="154">
        <f t="shared" si="0"/>
        <v>0</v>
      </c>
      <c r="K11" s="154">
        <f t="shared" si="1"/>
        <v>0</v>
      </c>
      <c r="L11" s="154">
        <f t="shared" si="2"/>
        <v>0</v>
      </c>
    </row>
    <row r="12" spans="1:12">
      <c r="A12" s="236">
        <v>7</v>
      </c>
      <c r="B12" s="236">
        <v>32</v>
      </c>
      <c r="C12" s="237" t="s">
        <v>393</v>
      </c>
      <c r="D12" s="154">
        <v>0</v>
      </c>
      <c r="E12" s="154">
        <v>0</v>
      </c>
      <c r="F12" s="154">
        <f t="shared" si="3"/>
        <v>0</v>
      </c>
      <c r="G12" s="154">
        <v>0</v>
      </c>
      <c r="H12" s="154">
        <v>0</v>
      </c>
      <c r="I12" s="154">
        <f t="shared" si="4"/>
        <v>0</v>
      </c>
      <c r="J12" s="154">
        <f t="shared" si="0"/>
        <v>0</v>
      </c>
      <c r="K12" s="154">
        <f t="shared" si="1"/>
        <v>0</v>
      </c>
      <c r="L12" s="154">
        <f t="shared" si="2"/>
        <v>0</v>
      </c>
    </row>
    <row r="13" spans="1:12">
      <c r="A13" s="236">
        <v>8</v>
      </c>
      <c r="B13" s="236">
        <v>33</v>
      </c>
      <c r="C13" s="237" t="s">
        <v>394</v>
      </c>
      <c r="D13" s="154">
        <v>0</v>
      </c>
      <c r="E13" s="154">
        <v>0</v>
      </c>
      <c r="F13" s="154">
        <f t="shared" si="3"/>
        <v>0</v>
      </c>
      <c r="G13" s="154">
        <v>0</v>
      </c>
      <c r="H13" s="154">
        <v>0</v>
      </c>
      <c r="I13" s="154">
        <f t="shared" si="4"/>
        <v>0</v>
      </c>
      <c r="J13" s="154">
        <f t="shared" si="0"/>
        <v>0</v>
      </c>
      <c r="K13" s="154">
        <f t="shared" si="1"/>
        <v>0</v>
      </c>
      <c r="L13" s="154">
        <f t="shared" si="2"/>
        <v>0</v>
      </c>
    </row>
    <row r="14" spans="1:12">
      <c r="A14" s="236">
        <v>9</v>
      </c>
      <c r="B14" s="236">
        <v>37</v>
      </c>
      <c r="C14" s="237" t="s">
        <v>395</v>
      </c>
      <c r="D14" s="154">
        <v>0</v>
      </c>
      <c r="E14" s="154">
        <v>0</v>
      </c>
      <c r="F14" s="154">
        <f t="shared" si="3"/>
        <v>0</v>
      </c>
      <c r="G14" s="154">
        <v>0</v>
      </c>
      <c r="H14" s="154">
        <v>0</v>
      </c>
      <c r="I14" s="154">
        <f t="shared" si="4"/>
        <v>0</v>
      </c>
      <c r="J14" s="154">
        <f t="shared" si="0"/>
        <v>0</v>
      </c>
      <c r="K14" s="154">
        <f t="shared" si="1"/>
        <v>0</v>
      </c>
      <c r="L14" s="154">
        <f t="shared" si="2"/>
        <v>0</v>
      </c>
    </row>
    <row r="15" spans="1:12">
      <c r="A15" s="236">
        <v>10</v>
      </c>
      <c r="B15" s="236">
        <v>45</v>
      </c>
      <c r="C15" s="237" t="s">
        <v>396</v>
      </c>
      <c r="D15" s="154">
        <v>0</v>
      </c>
      <c r="E15" s="154">
        <v>0</v>
      </c>
      <c r="F15" s="154">
        <f t="shared" si="3"/>
        <v>0</v>
      </c>
      <c r="G15" s="154">
        <v>0</v>
      </c>
      <c r="H15" s="154">
        <v>0</v>
      </c>
      <c r="I15" s="154">
        <f t="shared" si="4"/>
        <v>0</v>
      </c>
      <c r="J15" s="154">
        <f t="shared" si="0"/>
        <v>0</v>
      </c>
      <c r="K15" s="154">
        <f t="shared" si="1"/>
        <v>0</v>
      </c>
      <c r="L15" s="154">
        <f t="shared" si="2"/>
        <v>0</v>
      </c>
    </row>
    <row r="16" spans="1:12">
      <c r="A16" s="236">
        <v>11</v>
      </c>
      <c r="B16" s="236">
        <v>55</v>
      </c>
      <c r="C16" s="237" t="s">
        <v>397</v>
      </c>
      <c r="D16" s="154">
        <v>0</v>
      </c>
      <c r="E16" s="154">
        <v>0</v>
      </c>
      <c r="F16" s="154">
        <f t="shared" si="3"/>
        <v>0</v>
      </c>
      <c r="G16" s="154">
        <v>0</v>
      </c>
      <c r="H16" s="154">
        <v>0</v>
      </c>
      <c r="I16" s="154">
        <f t="shared" si="4"/>
        <v>0</v>
      </c>
      <c r="J16" s="154">
        <f t="shared" si="0"/>
        <v>0</v>
      </c>
      <c r="K16" s="154">
        <f t="shared" si="1"/>
        <v>0</v>
      </c>
      <c r="L16" s="154">
        <f t="shared" si="2"/>
        <v>0</v>
      </c>
    </row>
    <row r="17" spans="1:12">
      <c r="A17" s="236">
        <v>12</v>
      </c>
      <c r="B17" s="236">
        <v>71</v>
      </c>
      <c r="C17" s="237" t="s">
        <v>398</v>
      </c>
      <c r="D17" s="154">
        <v>0</v>
      </c>
      <c r="E17" s="154">
        <v>0</v>
      </c>
      <c r="F17" s="154">
        <f t="shared" si="3"/>
        <v>0</v>
      </c>
      <c r="G17" s="154">
        <v>0</v>
      </c>
      <c r="H17" s="154">
        <v>0</v>
      </c>
      <c r="I17" s="154">
        <f t="shared" si="4"/>
        <v>0</v>
      </c>
      <c r="J17" s="154">
        <f t="shared" si="0"/>
        <v>0</v>
      </c>
      <c r="K17" s="154">
        <f t="shared" si="1"/>
        <v>0</v>
      </c>
      <c r="L17" s="154">
        <f t="shared" si="2"/>
        <v>0</v>
      </c>
    </row>
    <row r="18" spans="1:12">
      <c r="A18" s="236">
        <v>13</v>
      </c>
      <c r="B18" s="236">
        <v>84</v>
      </c>
      <c r="C18" s="237" t="s">
        <v>770</v>
      </c>
      <c r="D18" s="154">
        <v>0</v>
      </c>
      <c r="E18" s="154">
        <v>0</v>
      </c>
      <c r="F18" s="154">
        <f t="shared" si="3"/>
        <v>0</v>
      </c>
      <c r="G18" s="154">
        <v>2</v>
      </c>
      <c r="H18" s="154">
        <v>6</v>
      </c>
      <c r="I18" s="154">
        <f t="shared" si="4"/>
        <v>8</v>
      </c>
      <c r="J18" s="154">
        <f t="shared" si="0"/>
        <v>2</v>
      </c>
      <c r="K18" s="154">
        <f t="shared" si="1"/>
        <v>6</v>
      </c>
      <c r="L18" s="154">
        <f t="shared" si="2"/>
        <v>8</v>
      </c>
    </row>
    <row r="19" spans="1:12">
      <c r="A19" s="236">
        <v>14</v>
      </c>
      <c r="B19" s="142" t="s">
        <v>399</v>
      </c>
      <c r="C19" s="237" t="s">
        <v>400</v>
      </c>
      <c r="D19" s="154">
        <v>36</v>
      </c>
      <c r="E19" s="154">
        <v>24</v>
      </c>
      <c r="F19" s="154">
        <f t="shared" si="3"/>
        <v>60</v>
      </c>
      <c r="G19" s="154">
        <v>11</v>
      </c>
      <c r="H19" s="154">
        <v>10</v>
      </c>
      <c r="I19" s="154">
        <f t="shared" si="4"/>
        <v>21</v>
      </c>
      <c r="J19" s="154">
        <f t="shared" si="0"/>
        <v>47</v>
      </c>
      <c r="K19" s="154">
        <f t="shared" si="1"/>
        <v>34</v>
      </c>
      <c r="L19" s="154">
        <f t="shared" si="2"/>
        <v>81</v>
      </c>
    </row>
    <row r="20" spans="1:12">
      <c r="A20" s="236">
        <v>15</v>
      </c>
      <c r="B20" s="236">
        <v>250</v>
      </c>
      <c r="C20" s="237" t="s">
        <v>401</v>
      </c>
      <c r="D20" s="154">
        <v>159</v>
      </c>
      <c r="E20" s="154">
        <v>163</v>
      </c>
      <c r="F20" s="154">
        <f t="shared" si="3"/>
        <v>322</v>
      </c>
      <c r="G20" s="154">
        <v>515</v>
      </c>
      <c r="H20" s="154">
        <v>312</v>
      </c>
      <c r="I20" s="154">
        <f t="shared" si="4"/>
        <v>827</v>
      </c>
      <c r="J20" s="154">
        <f t="shared" si="0"/>
        <v>674</v>
      </c>
      <c r="K20" s="154">
        <f t="shared" si="1"/>
        <v>475</v>
      </c>
      <c r="L20" s="154">
        <f t="shared" si="2"/>
        <v>1149</v>
      </c>
    </row>
    <row r="21" spans="1:12" ht="25.5">
      <c r="A21" s="236">
        <v>16</v>
      </c>
      <c r="B21" s="142" t="s">
        <v>402</v>
      </c>
      <c r="C21" s="237" t="s">
        <v>403</v>
      </c>
      <c r="D21" s="154">
        <v>27</v>
      </c>
      <c r="E21" s="154">
        <v>24</v>
      </c>
      <c r="F21" s="154">
        <f t="shared" si="3"/>
        <v>51</v>
      </c>
      <c r="G21" s="154">
        <v>58</v>
      </c>
      <c r="H21" s="154">
        <v>78</v>
      </c>
      <c r="I21" s="154">
        <f t="shared" si="4"/>
        <v>136</v>
      </c>
      <c r="J21" s="154">
        <f t="shared" si="0"/>
        <v>85</v>
      </c>
      <c r="K21" s="154">
        <f t="shared" si="1"/>
        <v>102</v>
      </c>
      <c r="L21" s="154">
        <f t="shared" si="2"/>
        <v>187</v>
      </c>
    </row>
    <row r="22" spans="1:12">
      <c r="A22" s="236">
        <v>17</v>
      </c>
      <c r="B22" s="142" t="s">
        <v>404</v>
      </c>
      <c r="C22" s="238" t="s">
        <v>771</v>
      </c>
      <c r="D22" s="154">
        <v>39</v>
      </c>
      <c r="E22" s="154">
        <v>23</v>
      </c>
      <c r="F22" s="154">
        <f t="shared" si="3"/>
        <v>62</v>
      </c>
      <c r="G22" s="154">
        <v>16</v>
      </c>
      <c r="H22" s="154">
        <v>17</v>
      </c>
      <c r="I22" s="154">
        <f t="shared" si="4"/>
        <v>33</v>
      </c>
      <c r="J22" s="154">
        <f t="shared" si="0"/>
        <v>55</v>
      </c>
      <c r="K22" s="154">
        <f t="shared" si="1"/>
        <v>40</v>
      </c>
      <c r="L22" s="154">
        <f t="shared" si="2"/>
        <v>95</v>
      </c>
    </row>
    <row r="23" spans="1:12" ht="38.25">
      <c r="A23" s="236">
        <v>18</v>
      </c>
      <c r="B23" s="245" t="s">
        <v>405</v>
      </c>
      <c r="C23" s="237" t="s">
        <v>406</v>
      </c>
      <c r="D23" s="154">
        <v>2477</v>
      </c>
      <c r="E23" s="154">
        <v>1582</v>
      </c>
      <c r="F23" s="154">
        <f t="shared" si="3"/>
        <v>4059</v>
      </c>
      <c r="G23" s="154">
        <v>2651</v>
      </c>
      <c r="H23" s="154">
        <v>1580</v>
      </c>
      <c r="I23" s="154">
        <f t="shared" si="4"/>
        <v>4231</v>
      </c>
      <c r="J23" s="154">
        <f t="shared" si="0"/>
        <v>5128</v>
      </c>
      <c r="K23" s="154">
        <f t="shared" si="1"/>
        <v>3162</v>
      </c>
      <c r="L23" s="154">
        <f t="shared" si="2"/>
        <v>8290</v>
      </c>
    </row>
    <row r="24" spans="1:12" ht="25.5">
      <c r="A24" s="236">
        <v>19</v>
      </c>
      <c r="B24" s="142" t="s">
        <v>407</v>
      </c>
      <c r="C24" s="237" t="s">
        <v>408</v>
      </c>
      <c r="D24" s="154">
        <v>37</v>
      </c>
      <c r="E24" s="154">
        <v>28</v>
      </c>
      <c r="F24" s="154">
        <f t="shared" si="3"/>
        <v>65</v>
      </c>
      <c r="G24" s="154">
        <v>31</v>
      </c>
      <c r="H24" s="154">
        <v>6</v>
      </c>
      <c r="I24" s="154">
        <f t="shared" si="4"/>
        <v>37</v>
      </c>
      <c r="J24" s="154">
        <f t="shared" si="0"/>
        <v>68</v>
      </c>
      <c r="K24" s="154">
        <f t="shared" si="1"/>
        <v>34</v>
      </c>
      <c r="L24" s="154">
        <f t="shared" si="2"/>
        <v>102</v>
      </c>
    </row>
    <row r="25" spans="1:12">
      <c r="A25" s="236">
        <v>20</v>
      </c>
      <c r="B25" s="142" t="s">
        <v>409</v>
      </c>
      <c r="C25" s="239" t="s">
        <v>410</v>
      </c>
      <c r="D25" s="154">
        <v>11</v>
      </c>
      <c r="E25" s="154">
        <v>11</v>
      </c>
      <c r="F25" s="154">
        <f t="shared" si="3"/>
        <v>22</v>
      </c>
      <c r="G25" s="154">
        <v>50</v>
      </c>
      <c r="H25" s="154">
        <v>46</v>
      </c>
      <c r="I25" s="154">
        <f t="shared" si="4"/>
        <v>96</v>
      </c>
      <c r="J25" s="154">
        <f t="shared" si="0"/>
        <v>61</v>
      </c>
      <c r="K25" s="154">
        <f t="shared" si="1"/>
        <v>57</v>
      </c>
      <c r="L25" s="154">
        <f t="shared" si="2"/>
        <v>118</v>
      </c>
    </row>
    <row r="26" spans="1:12">
      <c r="A26" s="236">
        <v>21</v>
      </c>
      <c r="B26" s="236">
        <v>487</v>
      </c>
      <c r="C26" s="237" t="s">
        <v>411</v>
      </c>
      <c r="D26" s="154">
        <v>7</v>
      </c>
      <c r="E26" s="154">
        <v>3</v>
      </c>
      <c r="F26" s="154">
        <f t="shared" si="3"/>
        <v>10</v>
      </c>
      <c r="G26" s="154">
        <v>1877</v>
      </c>
      <c r="H26" s="154">
        <v>1269</v>
      </c>
      <c r="I26" s="154">
        <f t="shared" si="4"/>
        <v>3146</v>
      </c>
      <c r="J26" s="154">
        <f t="shared" si="0"/>
        <v>1884</v>
      </c>
      <c r="K26" s="154">
        <f t="shared" si="1"/>
        <v>1272</v>
      </c>
      <c r="L26" s="154">
        <f t="shared" si="2"/>
        <v>3156</v>
      </c>
    </row>
    <row r="27" spans="1:12">
      <c r="A27" s="236">
        <v>22</v>
      </c>
      <c r="B27" s="142" t="s">
        <v>412</v>
      </c>
      <c r="C27" s="237" t="s">
        <v>413</v>
      </c>
      <c r="D27" s="154">
        <v>14</v>
      </c>
      <c r="E27" s="154">
        <v>8</v>
      </c>
      <c r="F27" s="154">
        <f t="shared" si="3"/>
        <v>22</v>
      </c>
      <c r="G27" s="154">
        <v>2</v>
      </c>
      <c r="H27" s="154">
        <v>3</v>
      </c>
      <c r="I27" s="154">
        <f t="shared" si="4"/>
        <v>5</v>
      </c>
      <c r="J27" s="154">
        <f t="shared" si="0"/>
        <v>16</v>
      </c>
      <c r="K27" s="154">
        <f t="shared" si="1"/>
        <v>11</v>
      </c>
      <c r="L27" s="154">
        <f t="shared" si="2"/>
        <v>27</v>
      </c>
    </row>
    <row r="28" spans="1:12">
      <c r="A28" s="236">
        <v>23</v>
      </c>
      <c r="B28" s="142" t="s">
        <v>414</v>
      </c>
      <c r="C28" s="237" t="s">
        <v>415</v>
      </c>
      <c r="D28" s="154">
        <v>26</v>
      </c>
      <c r="E28" s="154">
        <v>9</v>
      </c>
      <c r="F28" s="154">
        <f t="shared" si="3"/>
        <v>35</v>
      </c>
      <c r="G28" s="154">
        <v>2</v>
      </c>
      <c r="H28" s="154">
        <v>0</v>
      </c>
      <c r="I28" s="154">
        <f t="shared" si="4"/>
        <v>2</v>
      </c>
      <c r="J28" s="154">
        <f t="shared" si="0"/>
        <v>28</v>
      </c>
      <c r="K28" s="154">
        <f t="shared" si="1"/>
        <v>9</v>
      </c>
      <c r="L28" s="154">
        <f t="shared" si="2"/>
        <v>37</v>
      </c>
    </row>
    <row r="29" spans="1:12" ht="24">
      <c r="A29" s="236">
        <v>24</v>
      </c>
      <c r="B29" s="142" t="s">
        <v>416</v>
      </c>
      <c r="C29" s="240" t="s">
        <v>772</v>
      </c>
      <c r="D29" s="154">
        <v>40</v>
      </c>
      <c r="E29" s="154">
        <v>24</v>
      </c>
      <c r="F29" s="154">
        <f t="shared" si="3"/>
        <v>64</v>
      </c>
      <c r="G29" s="154">
        <v>0</v>
      </c>
      <c r="H29" s="154">
        <v>1</v>
      </c>
      <c r="I29" s="154">
        <f t="shared" si="4"/>
        <v>1</v>
      </c>
      <c r="J29" s="154">
        <f t="shared" si="0"/>
        <v>40</v>
      </c>
      <c r="K29" s="154">
        <f t="shared" si="1"/>
        <v>25</v>
      </c>
      <c r="L29" s="154">
        <f t="shared" si="2"/>
        <v>65</v>
      </c>
    </row>
    <row r="30" spans="1:12">
      <c r="A30" s="236">
        <v>25</v>
      </c>
      <c r="B30" s="142" t="s">
        <v>417</v>
      </c>
      <c r="C30" s="237" t="s">
        <v>418</v>
      </c>
      <c r="D30" s="154">
        <v>3</v>
      </c>
      <c r="E30" s="154">
        <v>0</v>
      </c>
      <c r="F30" s="154">
        <f t="shared" si="3"/>
        <v>3</v>
      </c>
      <c r="G30" s="154">
        <v>0</v>
      </c>
      <c r="H30" s="154">
        <v>0</v>
      </c>
      <c r="I30" s="154">
        <f t="shared" si="4"/>
        <v>0</v>
      </c>
      <c r="J30" s="154">
        <f t="shared" si="0"/>
        <v>3</v>
      </c>
      <c r="K30" s="154">
        <f t="shared" si="1"/>
        <v>0</v>
      </c>
      <c r="L30" s="154">
        <f t="shared" si="2"/>
        <v>3</v>
      </c>
    </row>
    <row r="31" spans="1:12" ht="25.5">
      <c r="A31" s="236">
        <v>26</v>
      </c>
      <c r="B31" s="236">
        <v>571</v>
      </c>
      <c r="C31" s="237" t="s">
        <v>419</v>
      </c>
      <c r="D31" s="154">
        <v>46</v>
      </c>
      <c r="E31" s="154">
        <v>25</v>
      </c>
      <c r="F31" s="154">
        <f t="shared" si="3"/>
        <v>71</v>
      </c>
      <c r="G31" s="154">
        <v>43</v>
      </c>
      <c r="H31" s="154">
        <v>3</v>
      </c>
      <c r="I31" s="154">
        <f t="shared" si="4"/>
        <v>46</v>
      </c>
      <c r="J31" s="154">
        <f t="shared" si="0"/>
        <v>89</v>
      </c>
      <c r="K31" s="154">
        <f t="shared" si="1"/>
        <v>28</v>
      </c>
      <c r="L31" s="154">
        <f t="shared" si="2"/>
        <v>117</v>
      </c>
    </row>
    <row r="32" spans="1:12" ht="25.5">
      <c r="A32" s="236">
        <v>27</v>
      </c>
      <c r="B32" s="142" t="s">
        <v>420</v>
      </c>
      <c r="C32" s="237" t="s">
        <v>421</v>
      </c>
      <c r="D32" s="154">
        <v>36</v>
      </c>
      <c r="E32" s="154">
        <v>24</v>
      </c>
      <c r="F32" s="154">
        <f t="shared" si="3"/>
        <v>60</v>
      </c>
      <c r="G32" s="154">
        <v>2</v>
      </c>
      <c r="H32" s="154">
        <v>2</v>
      </c>
      <c r="I32" s="154">
        <f t="shared" si="4"/>
        <v>4</v>
      </c>
      <c r="J32" s="154">
        <f t="shared" si="0"/>
        <v>38</v>
      </c>
      <c r="K32" s="154">
        <f t="shared" si="1"/>
        <v>26</v>
      </c>
      <c r="L32" s="154">
        <f t="shared" si="2"/>
        <v>64</v>
      </c>
    </row>
    <row r="33" spans="1:15" ht="25.5">
      <c r="A33" s="236">
        <v>28</v>
      </c>
      <c r="B33" s="142" t="s">
        <v>422</v>
      </c>
      <c r="C33" s="237" t="s">
        <v>423</v>
      </c>
      <c r="D33" s="154">
        <v>0</v>
      </c>
      <c r="E33" s="154">
        <v>0</v>
      </c>
      <c r="F33" s="154">
        <f t="shared" si="3"/>
        <v>0</v>
      </c>
      <c r="G33" s="154">
        <v>32</v>
      </c>
      <c r="H33" s="154">
        <v>30</v>
      </c>
      <c r="I33" s="154">
        <f t="shared" si="4"/>
        <v>62</v>
      </c>
      <c r="J33" s="154">
        <f t="shared" si="0"/>
        <v>32</v>
      </c>
      <c r="K33" s="154">
        <f t="shared" si="1"/>
        <v>30</v>
      </c>
      <c r="L33" s="154">
        <f t="shared" si="2"/>
        <v>62</v>
      </c>
    </row>
    <row r="34" spans="1:15" ht="38.25">
      <c r="A34" s="236">
        <v>29</v>
      </c>
      <c r="B34" s="142" t="s">
        <v>424</v>
      </c>
      <c r="C34" s="237" t="s">
        <v>773</v>
      </c>
      <c r="D34" s="154">
        <v>0</v>
      </c>
      <c r="E34" s="154">
        <v>0</v>
      </c>
      <c r="F34" s="154">
        <f t="shared" si="3"/>
        <v>0</v>
      </c>
      <c r="G34" s="154">
        <v>4</v>
      </c>
      <c r="H34" s="154">
        <v>5</v>
      </c>
      <c r="I34" s="154">
        <f t="shared" si="4"/>
        <v>9</v>
      </c>
      <c r="J34" s="154">
        <f t="shared" si="0"/>
        <v>4</v>
      </c>
      <c r="K34" s="154">
        <f t="shared" si="1"/>
        <v>5</v>
      </c>
      <c r="L34" s="154">
        <f t="shared" si="2"/>
        <v>9</v>
      </c>
    </row>
    <row r="35" spans="1:15" ht="25.5">
      <c r="A35" s="236">
        <v>30</v>
      </c>
      <c r="B35" s="236">
        <v>797</v>
      </c>
      <c r="C35" s="237" t="s">
        <v>425</v>
      </c>
      <c r="D35" s="154">
        <v>47</v>
      </c>
      <c r="E35" s="154">
        <v>44</v>
      </c>
      <c r="F35" s="154">
        <f t="shared" si="3"/>
        <v>91</v>
      </c>
      <c r="G35" s="154">
        <v>37</v>
      </c>
      <c r="H35" s="154">
        <v>18</v>
      </c>
      <c r="I35" s="154">
        <f t="shared" si="4"/>
        <v>55</v>
      </c>
      <c r="J35" s="154">
        <f t="shared" si="0"/>
        <v>84</v>
      </c>
      <c r="K35" s="154">
        <f t="shared" si="1"/>
        <v>62</v>
      </c>
      <c r="L35" s="154">
        <f t="shared" si="2"/>
        <v>146</v>
      </c>
    </row>
    <row r="36" spans="1:15" ht="25.5">
      <c r="A36" s="236">
        <v>31</v>
      </c>
      <c r="B36" s="236">
        <v>799</v>
      </c>
      <c r="C36" s="237" t="s">
        <v>774</v>
      </c>
      <c r="D36" s="154">
        <v>107</v>
      </c>
      <c r="E36" s="154">
        <v>72</v>
      </c>
      <c r="F36" s="154">
        <f t="shared" si="3"/>
        <v>179</v>
      </c>
      <c r="G36" s="154">
        <v>87</v>
      </c>
      <c r="H36" s="154">
        <v>49</v>
      </c>
      <c r="I36" s="154">
        <f t="shared" si="4"/>
        <v>136</v>
      </c>
      <c r="J36" s="154">
        <f t="shared" si="0"/>
        <v>194</v>
      </c>
      <c r="K36" s="154">
        <f t="shared" si="1"/>
        <v>121</v>
      </c>
      <c r="L36" s="154">
        <f t="shared" si="2"/>
        <v>315</v>
      </c>
    </row>
    <row r="37" spans="1:15" ht="51">
      <c r="A37" s="236">
        <v>32</v>
      </c>
      <c r="B37" s="142" t="s">
        <v>426</v>
      </c>
      <c r="C37" s="237" t="s">
        <v>427</v>
      </c>
      <c r="D37" s="154">
        <v>12</v>
      </c>
      <c r="E37" s="154">
        <v>0</v>
      </c>
      <c r="F37" s="154">
        <f t="shared" si="3"/>
        <v>12</v>
      </c>
      <c r="G37" s="154">
        <v>0</v>
      </c>
      <c r="H37" s="154">
        <v>0</v>
      </c>
      <c r="I37" s="154">
        <f t="shared" si="4"/>
        <v>0</v>
      </c>
      <c r="J37" s="154">
        <f t="shared" si="0"/>
        <v>12</v>
      </c>
      <c r="K37" s="154">
        <f t="shared" si="1"/>
        <v>0</v>
      </c>
      <c r="L37" s="154">
        <f t="shared" si="2"/>
        <v>12</v>
      </c>
    </row>
    <row r="38" spans="1:15" ht="25.5">
      <c r="A38" s="236">
        <v>33</v>
      </c>
      <c r="B38" s="142" t="s">
        <v>428</v>
      </c>
      <c r="C38" s="237" t="s">
        <v>429</v>
      </c>
      <c r="D38" s="154">
        <v>4</v>
      </c>
      <c r="E38" s="154">
        <v>0</v>
      </c>
      <c r="F38" s="154">
        <f t="shared" si="3"/>
        <v>4</v>
      </c>
      <c r="G38" s="154">
        <v>3</v>
      </c>
      <c r="H38" s="154">
        <v>1</v>
      </c>
      <c r="I38" s="154">
        <f t="shared" si="4"/>
        <v>4</v>
      </c>
      <c r="J38" s="154">
        <f t="shared" si="0"/>
        <v>7</v>
      </c>
      <c r="K38" s="154">
        <f t="shared" si="1"/>
        <v>1</v>
      </c>
      <c r="L38" s="154">
        <f t="shared" si="2"/>
        <v>8</v>
      </c>
    </row>
    <row r="39" spans="1:15">
      <c r="A39" s="236">
        <v>34</v>
      </c>
      <c r="B39" s="142" t="s">
        <v>430</v>
      </c>
      <c r="C39" s="237" t="s">
        <v>431</v>
      </c>
      <c r="D39" s="154">
        <v>3</v>
      </c>
      <c r="E39" s="154">
        <v>1</v>
      </c>
      <c r="F39" s="154">
        <f t="shared" si="3"/>
        <v>4</v>
      </c>
      <c r="G39" s="154">
        <v>4</v>
      </c>
      <c r="H39" s="154">
        <v>0</v>
      </c>
      <c r="I39" s="154">
        <f t="shared" si="4"/>
        <v>4</v>
      </c>
      <c r="J39" s="154">
        <f t="shared" si="0"/>
        <v>7</v>
      </c>
      <c r="K39" s="154">
        <f t="shared" si="1"/>
        <v>1</v>
      </c>
      <c r="L39" s="154">
        <f t="shared" si="2"/>
        <v>8</v>
      </c>
    </row>
    <row r="40" spans="1:15" ht="25.5">
      <c r="A40" s="236">
        <v>35</v>
      </c>
      <c r="B40" s="142" t="s">
        <v>432</v>
      </c>
      <c r="C40" s="237" t="s">
        <v>433</v>
      </c>
      <c r="D40" s="154">
        <v>34</v>
      </c>
      <c r="E40" s="154">
        <v>4</v>
      </c>
      <c r="F40" s="154">
        <f t="shared" si="3"/>
        <v>38</v>
      </c>
      <c r="G40" s="154">
        <v>5</v>
      </c>
      <c r="H40" s="154">
        <v>0</v>
      </c>
      <c r="I40" s="154">
        <f t="shared" si="4"/>
        <v>5</v>
      </c>
      <c r="J40" s="154">
        <f t="shared" si="0"/>
        <v>39</v>
      </c>
      <c r="K40" s="154">
        <f t="shared" si="1"/>
        <v>4</v>
      </c>
      <c r="L40" s="154">
        <f t="shared" si="2"/>
        <v>43</v>
      </c>
    </row>
    <row r="41" spans="1:15" ht="51">
      <c r="A41" s="236">
        <v>36</v>
      </c>
      <c r="B41" s="142" t="s">
        <v>434</v>
      </c>
      <c r="C41" s="237" t="s">
        <v>435</v>
      </c>
      <c r="D41" s="154">
        <v>98</v>
      </c>
      <c r="E41" s="154">
        <v>25</v>
      </c>
      <c r="F41" s="154">
        <f t="shared" si="3"/>
        <v>123</v>
      </c>
      <c r="G41" s="154">
        <v>53</v>
      </c>
      <c r="H41" s="154">
        <v>9</v>
      </c>
      <c r="I41" s="154">
        <f t="shared" si="4"/>
        <v>62</v>
      </c>
      <c r="J41" s="154">
        <f t="shared" si="0"/>
        <v>151</v>
      </c>
      <c r="K41" s="154">
        <f t="shared" si="1"/>
        <v>34</v>
      </c>
      <c r="L41" s="154">
        <f t="shared" si="2"/>
        <v>185</v>
      </c>
      <c r="N41" s="741"/>
      <c r="O41" s="741"/>
    </row>
    <row r="42" spans="1:15">
      <c r="A42" s="236">
        <v>37</v>
      </c>
      <c r="B42" s="142" t="s">
        <v>436</v>
      </c>
      <c r="C42" s="237" t="s">
        <v>775</v>
      </c>
      <c r="D42" s="154">
        <v>24</v>
      </c>
      <c r="E42" s="154">
        <v>9</v>
      </c>
      <c r="F42" s="154">
        <f t="shared" si="3"/>
        <v>33</v>
      </c>
      <c r="G42" s="154">
        <v>1</v>
      </c>
      <c r="H42" s="154">
        <v>0</v>
      </c>
      <c r="I42" s="154">
        <f t="shared" si="4"/>
        <v>1</v>
      </c>
      <c r="J42" s="154">
        <f t="shared" si="0"/>
        <v>25</v>
      </c>
      <c r="K42" s="154">
        <f t="shared" si="1"/>
        <v>9</v>
      </c>
      <c r="L42" s="154">
        <f t="shared" si="2"/>
        <v>34</v>
      </c>
      <c r="N42" s="741"/>
      <c r="O42" s="741"/>
    </row>
    <row r="43" spans="1:15" ht="25.5">
      <c r="A43" s="236">
        <v>38</v>
      </c>
      <c r="B43" s="142" t="s">
        <v>437</v>
      </c>
      <c r="C43" s="237" t="s">
        <v>776</v>
      </c>
      <c r="D43" s="154">
        <v>23</v>
      </c>
      <c r="E43" s="154">
        <v>2</v>
      </c>
      <c r="F43" s="154">
        <f t="shared" si="3"/>
        <v>25</v>
      </c>
      <c r="G43" s="154">
        <v>3</v>
      </c>
      <c r="H43" s="154">
        <v>3</v>
      </c>
      <c r="I43" s="154">
        <f t="shared" si="4"/>
        <v>6</v>
      </c>
      <c r="J43" s="154">
        <f t="shared" si="0"/>
        <v>26</v>
      </c>
      <c r="K43" s="154">
        <f t="shared" si="1"/>
        <v>5</v>
      </c>
      <c r="L43" s="154">
        <f t="shared" si="2"/>
        <v>31</v>
      </c>
    </row>
    <row r="44" spans="1:15">
      <c r="A44" s="236">
        <v>39</v>
      </c>
      <c r="B44" s="236"/>
      <c r="C44" s="237" t="s">
        <v>438</v>
      </c>
      <c r="D44" s="145">
        <v>1984</v>
      </c>
      <c r="E44" s="145">
        <v>1383</v>
      </c>
      <c r="F44" s="145">
        <f t="shared" si="3"/>
        <v>3367</v>
      </c>
      <c r="G44" s="145">
        <v>4147</v>
      </c>
      <c r="H44" s="145">
        <v>2737</v>
      </c>
      <c r="I44" s="145">
        <f t="shared" si="4"/>
        <v>6884</v>
      </c>
      <c r="J44" s="145">
        <f t="shared" si="0"/>
        <v>6131</v>
      </c>
      <c r="K44" s="145">
        <f t="shared" si="1"/>
        <v>4120</v>
      </c>
      <c r="L44" s="145">
        <f t="shared" si="2"/>
        <v>10251</v>
      </c>
    </row>
    <row r="45" spans="1:15" s="747" customFormat="1">
      <c r="A45" s="777">
        <v>40</v>
      </c>
      <c r="B45" s="777" t="s">
        <v>866</v>
      </c>
      <c r="C45" s="237" t="s">
        <v>868</v>
      </c>
      <c r="D45" s="472">
        <v>17</v>
      </c>
      <c r="E45" s="472">
        <v>4</v>
      </c>
      <c r="F45" s="145">
        <f t="shared" si="3"/>
        <v>21</v>
      </c>
      <c r="G45" s="472">
        <v>50</v>
      </c>
      <c r="H45" s="472">
        <v>16</v>
      </c>
      <c r="I45" s="145">
        <f t="shared" si="4"/>
        <v>66</v>
      </c>
      <c r="J45" s="145">
        <f t="shared" si="0"/>
        <v>67</v>
      </c>
      <c r="K45" s="145">
        <f t="shared" si="1"/>
        <v>20</v>
      </c>
      <c r="L45" s="145">
        <f t="shared" si="2"/>
        <v>87</v>
      </c>
    </row>
    <row r="46" spans="1:15" s="747" customFormat="1">
      <c r="A46" s="777">
        <v>41</v>
      </c>
      <c r="B46" s="777" t="s">
        <v>865</v>
      </c>
      <c r="C46" s="237" t="s">
        <v>867</v>
      </c>
      <c r="D46" s="472"/>
      <c r="E46" s="472"/>
      <c r="F46" s="145">
        <f t="shared" si="3"/>
        <v>0</v>
      </c>
      <c r="G46" s="472">
        <v>3</v>
      </c>
      <c r="H46" s="472">
        <v>0</v>
      </c>
      <c r="I46" s="145">
        <f t="shared" si="4"/>
        <v>3</v>
      </c>
      <c r="J46" s="145">
        <f t="shared" si="0"/>
        <v>3</v>
      </c>
      <c r="K46" s="145">
        <f t="shared" si="1"/>
        <v>0</v>
      </c>
      <c r="L46" s="145">
        <f t="shared" si="2"/>
        <v>3</v>
      </c>
    </row>
    <row r="47" spans="1:15">
      <c r="A47" s="236"/>
      <c r="B47" s="236"/>
      <c r="C47" s="142" t="s">
        <v>6</v>
      </c>
      <c r="D47" s="154">
        <f>SUM(D6:D46)</f>
        <v>5347</v>
      </c>
      <c r="E47" s="154">
        <f t="shared" ref="E47:L47" si="5">SUM(E6:E46)</f>
        <v>3518</v>
      </c>
      <c r="F47" s="154">
        <f t="shared" si="5"/>
        <v>8865</v>
      </c>
      <c r="G47" s="145">
        <f t="shared" si="5"/>
        <v>9724</v>
      </c>
      <c r="H47" s="145">
        <f t="shared" si="5"/>
        <v>6240</v>
      </c>
      <c r="I47" s="145">
        <f t="shared" si="5"/>
        <v>15964</v>
      </c>
      <c r="J47" s="154">
        <f t="shared" si="5"/>
        <v>15071</v>
      </c>
      <c r="K47" s="154">
        <f t="shared" si="5"/>
        <v>9758</v>
      </c>
      <c r="L47" s="154">
        <f t="shared" si="5"/>
        <v>24829</v>
      </c>
    </row>
    <row r="50" spans="1:12" ht="15.75">
      <c r="A50" s="1591" t="s">
        <v>382</v>
      </c>
      <c r="B50" s="1591"/>
      <c r="C50" s="1591"/>
      <c r="D50" s="1591"/>
      <c r="E50" s="1591"/>
      <c r="F50" s="1591"/>
      <c r="G50" s="1591"/>
      <c r="H50" s="1591"/>
      <c r="I50" s="1591"/>
      <c r="J50" s="1591"/>
      <c r="K50" s="1591"/>
      <c r="L50" s="1591"/>
    </row>
    <row r="51" spans="1:12" ht="15.75">
      <c r="A51" s="775"/>
      <c r="B51" s="775"/>
      <c r="C51" s="775"/>
      <c r="D51" s="775"/>
      <c r="E51" s="775"/>
      <c r="F51" s="775"/>
      <c r="G51" s="775"/>
      <c r="H51" s="775"/>
      <c r="I51" s="775"/>
      <c r="J51" s="775"/>
      <c r="K51" s="775" t="s">
        <v>20</v>
      </c>
      <c r="L51" s="775"/>
    </row>
    <row r="52" spans="1:12" ht="15" customHeight="1">
      <c r="A52" s="1592" t="s">
        <v>191</v>
      </c>
      <c r="B52" s="1592" t="s">
        <v>383</v>
      </c>
      <c r="C52" s="1592" t="s">
        <v>384</v>
      </c>
      <c r="D52" s="1592" t="s">
        <v>95</v>
      </c>
      <c r="E52" s="1592"/>
      <c r="F52" s="1592"/>
      <c r="G52" s="1592" t="s">
        <v>0</v>
      </c>
      <c r="H52" s="1592"/>
      <c r="I52" s="1592"/>
      <c r="J52" s="1592" t="s">
        <v>6</v>
      </c>
      <c r="K52" s="1592"/>
      <c r="L52" s="1592"/>
    </row>
    <row r="53" spans="1:12">
      <c r="A53" s="1592"/>
      <c r="B53" s="1592"/>
      <c r="C53" s="1592"/>
      <c r="D53" s="777" t="s">
        <v>240</v>
      </c>
      <c r="E53" s="777" t="s">
        <v>241</v>
      </c>
      <c r="F53" s="777" t="s">
        <v>234</v>
      </c>
      <c r="G53" s="777" t="s">
        <v>240</v>
      </c>
      <c r="H53" s="777" t="s">
        <v>241</v>
      </c>
      <c r="I53" s="777" t="s">
        <v>234</v>
      </c>
      <c r="J53" s="777" t="s">
        <v>240</v>
      </c>
      <c r="K53" s="777" t="s">
        <v>241</v>
      </c>
      <c r="L53" s="777" t="s">
        <v>234</v>
      </c>
    </row>
    <row r="54" spans="1:12">
      <c r="A54" s="236">
        <v>1</v>
      </c>
      <c r="B54" s="236">
        <v>1</v>
      </c>
      <c r="C54" s="237" t="s">
        <v>385</v>
      </c>
      <c r="D54" s="154">
        <v>0</v>
      </c>
      <c r="E54" s="154">
        <v>0</v>
      </c>
      <c r="F54" s="154">
        <f>SUM(D54:E54)</f>
        <v>0</v>
      </c>
      <c r="G54" s="154">
        <v>0</v>
      </c>
      <c r="H54" s="154">
        <v>0</v>
      </c>
      <c r="I54" s="154">
        <f>SUM(G54:H54)</f>
        <v>0</v>
      </c>
      <c r="J54" s="154">
        <f t="shared" ref="J54:J94" si="6">D54+G54</f>
        <v>0</v>
      </c>
      <c r="K54" s="154">
        <f t="shared" ref="K54:K94" si="7">E54+H54</f>
        <v>0</v>
      </c>
      <c r="L54" s="154">
        <f t="shared" ref="L54:L94" si="8">F54+I54</f>
        <v>0</v>
      </c>
    </row>
    <row r="55" spans="1:12" ht="25.5">
      <c r="A55" s="236">
        <v>2</v>
      </c>
      <c r="B55" s="236">
        <v>2</v>
      </c>
      <c r="C55" s="237" t="s">
        <v>386</v>
      </c>
      <c r="D55" s="154">
        <v>9</v>
      </c>
      <c r="E55" s="154">
        <v>4</v>
      </c>
      <c r="F55" s="154">
        <f t="shared" ref="F55:F94" si="9">SUM(D55:E55)</f>
        <v>13</v>
      </c>
      <c r="G55" s="154">
        <v>2</v>
      </c>
      <c r="H55" s="154">
        <v>4</v>
      </c>
      <c r="I55" s="154">
        <f t="shared" ref="I55:I94" si="10">SUM(G55:H55)</f>
        <v>6</v>
      </c>
      <c r="J55" s="154">
        <f t="shared" si="6"/>
        <v>11</v>
      </c>
      <c r="K55" s="154">
        <f t="shared" si="7"/>
        <v>8</v>
      </c>
      <c r="L55" s="154">
        <f t="shared" si="8"/>
        <v>19</v>
      </c>
    </row>
    <row r="56" spans="1:12" ht="25.5">
      <c r="A56" s="236">
        <v>3</v>
      </c>
      <c r="B56" s="236">
        <v>3</v>
      </c>
      <c r="C56" s="237" t="s">
        <v>387</v>
      </c>
      <c r="D56" s="154">
        <v>0</v>
      </c>
      <c r="E56" s="154">
        <v>0</v>
      </c>
      <c r="F56" s="154">
        <f t="shared" si="9"/>
        <v>0</v>
      </c>
      <c r="G56" s="154">
        <v>0</v>
      </c>
      <c r="H56" s="154">
        <v>0</v>
      </c>
      <c r="I56" s="154">
        <f t="shared" si="10"/>
        <v>0</v>
      </c>
      <c r="J56" s="154">
        <f t="shared" si="6"/>
        <v>0</v>
      </c>
      <c r="K56" s="154">
        <f t="shared" si="7"/>
        <v>0</v>
      </c>
      <c r="L56" s="154">
        <f t="shared" si="8"/>
        <v>0</v>
      </c>
    </row>
    <row r="57" spans="1:12" ht="25.5">
      <c r="A57" s="236">
        <v>4</v>
      </c>
      <c r="B57" s="142" t="s">
        <v>388</v>
      </c>
      <c r="C57" s="237" t="s">
        <v>389</v>
      </c>
      <c r="D57" s="154">
        <v>0</v>
      </c>
      <c r="E57" s="154">
        <v>0</v>
      </c>
      <c r="F57" s="154">
        <f t="shared" si="9"/>
        <v>0</v>
      </c>
      <c r="G57" s="154">
        <v>0</v>
      </c>
      <c r="H57" s="154">
        <v>0</v>
      </c>
      <c r="I57" s="154">
        <f t="shared" si="10"/>
        <v>0</v>
      </c>
      <c r="J57" s="154">
        <f t="shared" si="6"/>
        <v>0</v>
      </c>
      <c r="K57" s="154">
        <f t="shared" si="7"/>
        <v>0</v>
      </c>
      <c r="L57" s="154">
        <f t="shared" si="8"/>
        <v>0</v>
      </c>
    </row>
    <row r="58" spans="1:12">
      <c r="A58" s="236">
        <v>5</v>
      </c>
      <c r="B58" s="142" t="s">
        <v>390</v>
      </c>
      <c r="C58" s="237" t="s">
        <v>391</v>
      </c>
      <c r="D58" s="154">
        <v>7</v>
      </c>
      <c r="E58" s="154">
        <v>6</v>
      </c>
      <c r="F58" s="154">
        <f t="shared" si="9"/>
        <v>13</v>
      </c>
      <c r="G58" s="154">
        <v>9</v>
      </c>
      <c r="H58" s="154">
        <v>3</v>
      </c>
      <c r="I58" s="154">
        <f t="shared" si="10"/>
        <v>12</v>
      </c>
      <c r="J58" s="154">
        <f t="shared" si="6"/>
        <v>16</v>
      </c>
      <c r="K58" s="154">
        <f t="shared" si="7"/>
        <v>9</v>
      </c>
      <c r="L58" s="154">
        <f t="shared" si="8"/>
        <v>25</v>
      </c>
    </row>
    <row r="59" spans="1:12">
      <c r="A59" s="236">
        <v>6</v>
      </c>
      <c r="B59" s="236">
        <v>30</v>
      </c>
      <c r="C59" s="237" t="s">
        <v>392</v>
      </c>
      <c r="D59" s="154">
        <v>0</v>
      </c>
      <c r="E59" s="154">
        <v>0</v>
      </c>
      <c r="F59" s="154">
        <f t="shared" si="9"/>
        <v>0</v>
      </c>
      <c r="G59" s="154">
        <v>0</v>
      </c>
      <c r="H59" s="154">
        <v>0</v>
      </c>
      <c r="I59" s="154">
        <f t="shared" si="10"/>
        <v>0</v>
      </c>
      <c r="J59" s="154">
        <f t="shared" si="6"/>
        <v>0</v>
      </c>
      <c r="K59" s="154">
        <f t="shared" si="7"/>
        <v>0</v>
      </c>
      <c r="L59" s="154">
        <f t="shared" si="8"/>
        <v>0</v>
      </c>
    </row>
    <row r="60" spans="1:12">
      <c r="A60" s="236">
        <v>7</v>
      </c>
      <c r="B60" s="236">
        <v>32</v>
      </c>
      <c r="C60" s="237" t="s">
        <v>393</v>
      </c>
      <c r="D60" s="154">
        <v>0</v>
      </c>
      <c r="E60" s="154">
        <v>0</v>
      </c>
      <c r="F60" s="154">
        <f t="shared" si="9"/>
        <v>0</v>
      </c>
      <c r="G60" s="154">
        <v>0</v>
      </c>
      <c r="H60" s="154">
        <v>0</v>
      </c>
      <c r="I60" s="154">
        <f t="shared" si="10"/>
        <v>0</v>
      </c>
      <c r="J60" s="154">
        <f t="shared" si="6"/>
        <v>0</v>
      </c>
      <c r="K60" s="154">
        <f t="shared" si="7"/>
        <v>0</v>
      </c>
      <c r="L60" s="154">
        <f t="shared" si="8"/>
        <v>0</v>
      </c>
    </row>
    <row r="61" spans="1:12">
      <c r="A61" s="236">
        <v>8</v>
      </c>
      <c r="B61" s="236">
        <v>33</v>
      </c>
      <c r="C61" s="237" t="s">
        <v>394</v>
      </c>
      <c r="D61" s="154">
        <v>0</v>
      </c>
      <c r="E61" s="154">
        <v>0</v>
      </c>
      <c r="F61" s="154">
        <f t="shared" si="9"/>
        <v>0</v>
      </c>
      <c r="G61" s="154">
        <v>0</v>
      </c>
      <c r="H61" s="154">
        <v>0</v>
      </c>
      <c r="I61" s="154">
        <f t="shared" si="10"/>
        <v>0</v>
      </c>
      <c r="J61" s="154">
        <f t="shared" si="6"/>
        <v>0</v>
      </c>
      <c r="K61" s="154">
        <f t="shared" si="7"/>
        <v>0</v>
      </c>
      <c r="L61" s="154">
        <f t="shared" si="8"/>
        <v>0</v>
      </c>
    </row>
    <row r="62" spans="1:12">
      <c r="A62" s="236">
        <v>9</v>
      </c>
      <c r="B62" s="236">
        <v>37</v>
      </c>
      <c r="C62" s="237" t="s">
        <v>395</v>
      </c>
      <c r="D62" s="154">
        <v>0</v>
      </c>
      <c r="E62" s="154">
        <v>0</v>
      </c>
      <c r="F62" s="154">
        <f t="shared" si="9"/>
        <v>0</v>
      </c>
      <c r="G62" s="154">
        <v>0</v>
      </c>
      <c r="H62" s="154">
        <v>0</v>
      </c>
      <c r="I62" s="154">
        <f t="shared" si="10"/>
        <v>0</v>
      </c>
      <c r="J62" s="154">
        <f t="shared" si="6"/>
        <v>0</v>
      </c>
      <c r="K62" s="154">
        <f t="shared" si="7"/>
        <v>0</v>
      </c>
      <c r="L62" s="154">
        <f t="shared" si="8"/>
        <v>0</v>
      </c>
    </row>
    <row r="63" spans="1:12">
      <c r="A63" s="236">
        <v>10</v>
      </c>
      <c r="B63" s="236">
        <v>45</v>
      </c>
      <c r="C63" s="237" t="s">
        <v>396</v>
      </c>
      <c r="D63" s="154">
        <v>0</v>
      </c>
      <c r="E63" s="154">
        <v>0</v>
      </c>
      <c r="F63" s="154">
        <f t="shared" si="9"/>
        <v>0</v>
      </c>
      <c r="G63" s="154">
        <v>0</v>
      </c>
      <c r="H63" s="154">
        <v>0</v>
      </c>
      <c r="I63" s="154">
        <f t="shared" si="10"/>
        <v>0</v>
      </c>
      <c r="J63" s="154">
        <f t="shared" si="6"/>
        <v>0</v>
      </c>
      <c r="K63" s="154">
        <f t="shared" si="7"/>
        <v>0</v>
      </c>
      <c r="L63" s="154">
        <f t="shared" si="8"/>
        <v>0</v>
      </c>
    </row>
    <row r="64" spans="1:12">
      <c r="A64" s="236">
        <v>11</v>
      </c>
      <c r="B64" s="236">
        <v>55</v>
      </c>
      <c r="C64" s="237" t="s">
        <v>397</v>
      </c>
      <c r="D64" s="154">
        <v>0</v>
      </c>
      <c r="E64" s="154">
        <v>0</v>
      </c>
      <c r="F64" s="154">
        <f t="shared" si="9"/>
        <v>0</v>
      </c>
      <c r="G64" s="154">
        <v>0</v>
      </c>
      <c r="H64" s="154">
        <v>0</v>
      </c>
      <c r="I64" s="154">
        <f t="shared" si="10"/>
        <v>0</v>
      </c>
      <c r="J64" s="154">
        <f t="shared" si="6"/>
        <v>0</v>
      </c>
      <c r="K64" s="154">
        <f t="shared" si="7"/>
        <v>0</v>
      </c>
      <c r="L64" s="154">
        <f t="shared" si="8"/>
        <v>0</v>
      </c>
    </row>
    <row r="65" spans="1:12">
      <c r="A65" s="236">
        <v>12</v>
      </c>
      <c r="B65" s="236">
        <v>71</v>
      </c>
      <c r="C65" s="237" t="s">
        <v>398</v>
      </c>
      <c r="D65" s="154">
        <v>0</v>
      </c>
      <c r="E65" s="154">
        <v>0</v>
      </c>
      <c r="F65" s="154">
        <f t="shared" si="9"/>
        <v>0</v>
      </c>
      <c r="G65" s="154">
        <v>0</v>
      </c>
      <c r="H65" s="154">
        <v>0</v>
      </c>
      <c r="I65" s="154">
        <f t="shared" si="10"/>
        <v>0</v>
      </c>
      <c r="J65" s="154">
        <f t="shared" si="6"/>
        <v>0</v>
      </c>
      <c r="K65" s="154">
        <f t="shared" si="7"/>
        <v>0</v>
      </c>
      <c r="L65" s="154">
        <f t="shared" si="8"/>
        <v>0</v>
      </c>
    </row>
    <row r="66" spans="1:12">
      <c r="A66" s="236">
        <v>13</v>
      </c>
      <c r="B66" s="236">
        <v>84</v>
      </c>
      <c r="C66" s="237" t="s">
        <v>770</v>
      </c>
      <c r="D66" s="154">
        <v>0</v>
      </c>
      <c r="E66" s="154">
        <v>0</v>
      </c>
      <c r="F66" s="154">
        <f t="shared" si="9"/>
        <v>0</v>
      </c>
      <c r="G66" s="154">
        <v>0</v>
      </c>
      <c r="H66" s="154">
        <v>0</v>
      </c>
      <c r="I66" s="154">
        <f t="shared" si="10"/>
        <v>0</v>
      </c>
      <c r="J66" s="154">
        <f t="shared" si="6"/>
        <v>0</v>
      </c>
      <c r="K66" s="154">
        <f t="shared" si="7"/>
        <v>0</v>
      </c>
      <c r="L66" s="154">
        <f t="shared" si="8"/>
        <v>0</v>
      </c>
    </row>
    <row r="67" spans="1:12">
      <c r="A67" s="236">
        <v>14</v>
      </c>
      <c r="B67" s="142" t="s">
        <v>399</v>
      </c>
      <c r="C67" s="237" t="s">
        <v>400</v>
      </c>
      <c r="D67" s="154">
        <v>13</v>
      </c>
      <c r="E67" s="154">
        <v>7</v>
      </c>
      <c r="F67" s="154">
        <f t="shared" si="9"/>
        <v>20</v>
      </c>
      <c r="G67" s="154">
        <v>3</v>
      </c>
      <c r="H67" s="154">
        <v>0</v>
      </c>
      <c r="I67" s="154">
        <f t="shared" si="10"/>
        <v>3</v>
      </c>
      <c r="J67" s="154">
        <f t="shared" si="6"/>
        <v>16</v>
      </c>
      <c r="K67" s="154">
        <f t="shared" si="7"/>
        <v>7</v>
      </c>
      <c r="L67" s="154">
        <f t="shared" si="8"/>
        <v>23</v>
      </c>
    </row>
    <row r="68" spans="1:12">
      <c r="A68" s="236">
        <v>15</v>
      </c>
      <c r="B68" s="236">
        <v>250</v>
      </c>
      <c r="C68" s="237" t="s">
        <v>401</v>
      </c>
      <c r="D68" s="154">
        <v>65</v>
      </c>
      <c r="E68" s="154">
        <v>83</v>
      </c>
      <c r="F68" s="154">
        <f t="shared" si="9"/>
        <v>148</v>
      </c>
      <c r="G68" s="154">
        <v>20</v>
      </c>
      <c r="H68" s="154">
        <v>23</v>
      </c>
      <c r="I68" s="154">
        <f t="shared" si="10"/>
        <v>43</v>
      </c>
      <c r="J68" s="154">
        <f t="shared" si="6"/>
        <v>85</v>
      </c>
      <c r="K68" s="154">
        <f t="shared" si="7"/>
        <v>106</v>
      </c>
      <c r="L68" s="154">
        <f t="shared" si="8"/>
        <v>191</v>
      </c>
    </row>
    <row r="69" spans="1:12" ht="25.5">
      <c r="A69" s="236">
        <v>16</v>
      </c>
      <c r="B69" s="142" t="s">
        <v>402</v>
      </c>
      <c r="C69" s="237" t="s">
        <v>403</v>
      </c>
      <c r="D69" s="154">
        <v>50</v>
      </c>
      <c r="E69" s="154">
        <v>45</v>
      </c>
      <c r="F69" s="154">
        <f t="shared" si="9"/>
        <v>95</v>
      </c>
      <c r="G69" s="154">
        <v>0</v>
      </c>
      <c r="H69" s="154">
        <v>0</v>
      </c>
      <c r="I69" s="154">
        <f t="shared" si="10"/>
        <v>0</v>
      </c>
      <c r="J69" s="154">
        <f t="shared" si="6"/>
        <v>50</v>
      </c>
      <c r="K69" s="154">
        <f t="shared" si="7"/>
        <v>45</v>
      </c>
      <c r="L69" s="154">
        <f t="shared" si="8"/>
        <v>95</v>
      </c>
    </row>
    <row r="70" spans="1:12">
      <c r="A70" s="236">
        <v>17</v>
      </c>
      <c r="B70" s="142" t="s">
        <v>404</v>
      </c>
      <c r="C70" s="238" t="s">
        <v>771</v>
      </c>
      <c r="D70" s="154">
        <v>48</v>
      </c>
      <c r="E70" s="154">
        <v>31</v>
      </c>
      <c r="F70" s="154">
        <f t="shared" si="9"/>
        <v>79</v>
      </c>
      <c r="G70" s="154">
        <v>1</v>
      </c>
      <c r="H70" s="154">
        <v>0</v>
      </c>
      <c r="I70" s="154">
        <f t="shared" si="10"/>
        <v>1</v>
      </c>
      <c r="J70" s="154">
        <f t="shared" si="6"/>
        <v>49</v>
      </c>
      <c r="K70" s="154">
        <f t="shared" si="7"/>
        <v>31</v>
      </c>
      <c r="L70" s="154">
        <f t="shared" si="8"/>
        <v>80</v>
      </c>
    </row>
    <row r="71" spans="1:12" ht="38.25">
      <c r="A71" s="236">
        <v>18</v>
      </c>
      <c r="B71" s="245" t="s">
        <v>405</v>
      </c>
      <c r="C71" s="237" t="s">
        <v>406</v>
      </c>
      <c r="D71" s="154">
        <v>662</v>
      </c>
      <c r="E71" s="154">
        <v>348</v>
      </c>
      <c r="F71" s="154">
        <f t="shared" si="9"/>
        <v>1010</v>
      </c>
      <c r="G71" s="154">
        <v>328</v>
      </c>
      <c r="H71" s="154">
        <v>168</v>
      </c>
      <c r="I71" s="154">
        <f t="shared" si="10"/>
        <v>496</v>
      </c>
      <c r="J71" s="154">
        <f t="shared" si="6"/>
        <v>990</v>
      </c>
      <c r="K71" s="154">
        <f t="shared" si="7"/>
        <v>516</v>
      </c>
      <c r="L71" s="154">
        <f t="shared" si="8"/>
        <v>1506</v>
      </c>
    </row>
    <row r="72" spans="1:12" ht="25.5">
      <c r="A72" s="236">
        <v>19</v>
      </c>
      <c r="B72" s="142" t="s">
        <v>407</v>
      </c>
      <c r="C72" s="237" t="s">
        <v>408</v>
      </c>
      <c r="D72" s="154">
        <v>19</v>
      </c>
      <c r="E72" s="154">
        <v>12</v>
      </c>
      <c r="F72" s="154">
        <f t="shared" si="9"/>
        <v>31</v>
      </c>
      <c r="G72" s="154">
        <v>8</v>
      </c>
      <c r="H72" s="154">
        <v>5</v>
      </c>
      <c r="I72" s="154">
        <f t="shared" si="10"/>
        <v>13</v>
      </c>
      <c r="J72" s="154">
        <f t="shared" si="6"/>
        <v>27</v>
      </c>
      <c r="K72" s="154">
        <f t="shared" si="7"/>
        <v>17</v>
      </c>
      <c r="L72" s="154">
        <f t="shared" si="8"/>
        <v>44</v>
      </c>
    </row>
    <row r="73" spans="1:12">
      <c r="A73" s="236">
        <v>20</v>
      </c>
      <c r="B73" s="142" t="s">
        <v>409</v>
      </c>
      <c r="C73" s="239" t="s">
        <v>410</v>
      </c>
      <c r="D73" s="154">
        <v>2</v>
      </c>
      <c r="E73" s="154">
        <v>0</v>
      </c>
      <c r="F73" s="154">
        <f t="shared" si="9"/>
        <v>2</v>
      </c>
      <c r="G73" s="154">
        <v>5</v>
      </c>
      <c r="H73" s="154">
        <v>2</v>
      </c>
      <c r="I73" s="154">
        <f t="shared" si="10"/>
        <v>7</v>
      </c>
      <c r="J73" s="154">
        <f t="shared" si="6"/>
        <v>7</v>
      </c>
      <c r="K73" s="154">
        <f t="shared" si="7"/>
        <v>2</v>
      </c>
      <c r="L73" s="154">
        <f t="shared" si="8"/>
        <v>9</v>
      </c>
    </row>
    <row r="74" spans="1:12">
      <c r="A74" s="236">
        <v>21</v>
      </c>
      <c r="B74" s="236">
        <v>487</v>
      </c>
      <c r="C74" s="237" t="s">
        <v>411</v>
      </c>
      <c r="D74" s="154">
        <v>0</v>
      </c>
      <c r="E74" s="154">
        <v>0</v>
      </c>
      <c r="F74" s="154">
        <f t="shared" si="9"/>
        <v>0</v>
      </c>
      <c r="G74" s="154">
        <v>0</v>
      </c>
      <c r="H74" s="154">
        <v>0</v>
      </c>
      <c r="I74" s="154">
        <f t="shared" si="10"/>
        <v>0</v>
      </c>
      <c r="J74" s="154">
        <f t="shared" si="6"/>
        <v>0</v>
      </c>
      <c r="K74" s="154">
        <f t="shared" si="7"/>
        <v>0</v>
      </c>
      <c r="L74" s="154">
        <f t="shared" si="8"/>
        <v>0</v>
      </c>
    </row>
    <row r="75" spans="1:12">
      <c r="A75" s="236">
        <v>22</v>
      </c>
      <c r="B75" s="142" t="s">
        <v>412</v>
      </c>
      <c r="C75" s="237" t="s">
        <v>413</v>
      </c>
      <c r="D75" s="154">
        <v>46</v>
      </c>
      <c r="E75" s="154">
        <v>34</v>
      </c>
      <c r="F75" s="154">
        <f t="shared" si="9"/>
        <v>80</v>
      </c>
      <c r="G75" s="154">
        <v>2</v>
      </c>
      <c r="H75" s="154">
        <v>0</v>
      </c>
      <c r="I75" s="154">
        <f t="shared" si="10"/>
        <v>2</v>
      </c>
      <c r="J75" s="154">
        <f t="shared" si="6"/>
        <v>48</v>
      </c>
      <c r="K75" s="154">
        <f t="shared" si="7"/>
        <v>34</v>
      </c>
      <c r="L75" s="154">
        <f t="shared" si="8"/>
        <v>82</v>
      </c>
    </row>
    <row r="76" spans="1:12">
      <c r="A76" s="236">
        <v>23</v>
      </c>
      <c r="B76" s="142" t="s">
        <v>414</v>
      </c>
      <c r="C76" s="237" t="s">
        <v>415</v>
      </c>
      <c r="D76" s="154">
        <v>3</v>
      </c>
      <c r="E76" s="154">
        <v>0</v>
      </c>
      <c r="F76" s="154">
        <f t="shared" si="9"/>
        <v>3</v>
      </c>
      <c r="G76" s="154">
        <v>7</v>
      </c>
      <c r="H76" s="154">
        <v>0</v>
      </c>
      <c r="I76" s="154">
        <f t="shared" si="10"/>
        <v>7</v>
      </c>
      <c r="J76" s="154">
        <f t="shared" si="6"/>
        <v>10</v>
      </c>
      <c r="K76" s="154">
        <f t="shared" si="7"/>
        <v>0</v>
      </c>
      <c r="L76" s="154">
        <f t="shared" si="8"/>
        <v>10</v>
      </c>
    </row>
    <row r="77" spans="1:12" ht="24">
      <c r="A77" s="236">
        <v>24</v>
      </c>
      <c r="B77" s="142" t="s">
        <v>416</v>
      </c>
      <c r="C77" s="240" t="s">
        <v>772</v>
      </c>
      <c r="D77" s="154">
        <v>3</v>
      </c>
      <c r="E77" s="154">
        <v>3</v>
      </c>
      <c r="F77" s="154">
        <f t="shared" si="9"/>
        <v>6</v>
      </c>
      <c r="G77" s="154">
        <v>1</v>
      </c>
      <c r="H77" s="154">
        <v>1</v>
      </c>
      <c r="I77" s="154">
        <f t="shared" si="10"/>
        <v>2</v>
      </c>
      <c r="J77" s="154">
        <f t="shared" si="6"/>
        <v>4</v>
      </c>
      <c r="K77" s="154">
        <f t="shared" si="7"/>
        <v>4</v>
      </c>
      <c r="L77" s="154">
        <f t="shared" si="8"/>
        <v>8</v>
      </c>
    </row>
    <row r="78" spans="1:12">
      <c r="A78" s="236">
        <v>25</v>
      </c>
      <c r="B78" s="142" t="s">
        <v>417</v>
      </c>
      <c r="C78" s="237" t="s">
        <v>418</v>
      </c>
      <c r="D78" s="154">
        <v>1</v>
      </c>
      <c r="E78" s="154">
        <v>0</v>
      </c>
      <c r="F78" s="154">
        <f t="shared" si="9"/>
        <v>1</v>
      </c>
      <c r="G78" s="154">
        <v>0</v>
      </c>
      <c r="H78" s="154">
        <v>1</v>
      </c>
      <c r="I78" s="154">
        <f t="shared" si="10"/>
        <v>1</v>
      </c>
      <c r="J78" s="154">
        <f t="shared" si="6"/>
        <v>1</v>
      </c>
      <c r="K78" s="154">
        <f t="shared" si="7"/>
        <v>1</v>
      </c>
      <c r="L78" s="154">
        <f t="shared" si="8"/>
        <v>2</v>
      </c>
    </row>
    <row r="79" spans="1:12" ht="25.5">
      <c r="A79" s="236">
        <v>26</v>
      </c>
      <c r="B79" s="236">
        <v>571</v>
      </c>
      <c r="C79" s="237" t="s">
        <v>419</v>
      </c>
      <c r="D79" s="154">
        <v>35</v>
      </c>
      <c r="E79" s="154">
        <v>17</v>
      </c>
      <c r="F79" s="154">
        <f t="shared" si="9"/>
        <v>52</v>
      </c>
      <c r="G79" s="154">
        <v>18</v>
      </c>
      <c r="H79" s="154">
        <v>3</v>
      </c>
      <c r="I79" s="154">
        <f t="shared" si="10"/>
        <v>21</v>
      </c>
      <c r="J79" s="154">
        <f t="shared" si="6"/>
        <v>53</v>
      </c>
      <c r="K79" s="154">
        <f t="shared" si="7"/>
        <v>20</v>
      </c>
      <c r="L79" s="154">
        <f t="shared" si="8"/>
        <v>73</v>
      </c>
    </row>
    <row r="80" spans="1:12" ht="25.5">
      <c r="A80" s="236">
        <v>27</v>
      </c>
      <c r="B80" s="142" t="s">
        <v>420</v>
      </c>
      <c r="C80" s="237" t="s">
        <v>421</v>
      </c>
      <c r="D80" s="154">
        <v>18</v>
      </c>
      <c r="E80" s="154">
        <v>11</v>
      </c>
      <c r="F80" s="154">
        <f t="shared" si="9"/>
        <v>29</v>
      </c>
      <c r="G80" s="154">
        <v>0</v>
      </c>
      <c r="H80" s="154">
        <v>0</v>
      </c>
      <c r="I80" s="154">
        <f t="shared" si="10"/>
        <v>0</v>
      </c>
      <c r="J80" s="154">
        <f t="shared" si="6"/>
        <v>18</v>
      </c>
      <c r="K80" s="154">
        <f t="shared" si="7"/>
        <v>11</v>
      </c>
      <c r="L80" s="154">
        <f t="shared" si="8"/>
        <v>29</v>
      </c>
    </row>
    <row r="81" spans="1:12" ht="25.5">
      <c r="A81" s="236">
        <v>28</v>
      </c>
      <c r="B81" s="142" t="s">
        <v>422</v>
      </c>
      <c r="C81" s="237" t="s">
        <v>423</v>
      </c>
      <c r="D81" s="154">
        <v>0</v>
      </c>
      <c r="E81" s="154">
        <v>0</v>
      </c>
      <c r="F81" s="154">
        <f t="shared" si="9"/>
        <v>0</v>
      </c>
      <c r="G81" s="154">
        <v>0</v>
      </c>
      <c r="H81" s="154">
        <v>0</v>
      </c>
      <c r="I81" s="154">
        <f t="shared" si="10"/>
        <v>0</v>
      </c>
      <c r="J81" s="154">
        <f t="shared" si="6"/>
        <v>0</v>
      </c>
      <c r="K81" s="154">
        <f t="shared" si="7"/>
        <v>0</v>
      </c>
      <c r="L81" s="154">
        <f t="shared" si="8"/>
        <v>0</v>
      </c>
    </row>
    <row r="82" spans="1:12" ht="38.25">
      <c r="A82" s="236">
        <v>29</v>
      </c>
      <c r="B82" s="142" t="s">
        <v>424</v>
      </c>
      <c r="C82" s="237" t="s">
        <v>773</v>
      </c>
      <c r="D82" s="154">
        <v>0</v>
      </c>
      <c r="E82" s="154">
        <v>0</v>
      </c>
      <c r="F82" s="154">
        <f t="shared" si="9"/>
        <v>0</v>
      </c>
      <c r="G82" s="154">
        <v>1</v>
      </c>
      <c r="H82" s="154">
        <v>1</v>
      </c>
      <c r="I82" s="154">
        <f t="shared" si="10"/>
        <v>2</v>
      </c>
      <c r="J82" s="154">
        <f t="shared" si="6"/>
        <v>1</v>
      </c>
      <c r="K82" s="154">
        <f t="shared" si="7"/>
        <v>1</v>
      </c>
      <c r="L82" s="154">
        <f t="shared" si="8"/>
        <v>2</v>
      </c>
    </row>
    <row r="83" spans="1:12" ht="25.5">
      <c r="A83" s="236">
        <v>30</v>
      </c>
      <c r="B83" s="236">
        <v>797</v>
      </c>
      <c r="C83" s="237" t="s">
        <v>425</v>
      </c>
      <c r="D83" s="154">
        <v>2</v>
      </c>
      <c r="E83" s="154">
        <v>1</v>
      </c>
      <c r="F83" s="154">
        <f t="shared" si="9"/>
        <v>3</v>
      </c>
      <c r="G83" s="154">
        <v>0</v>
      </c>
      <c r="H83" s="154">
        <v>0</v>
      </c>
      <c r="I83" s="154">
        <f t="shared" si="10"/>
        <v>0</v>
      </c>
      <c r="J83" s="154">
        <f t="shared" si="6"/>
        <v>2</v>
      </c>
      <c r="K83" s="154">
        <f t="shared" si="7"/>
        <v>1</v>
      </c>
      <c r="L83" s="154">
        <f t="shared" si="8"/>
        <v>3</v>
      </c>
    </row>
    <row r="84" spans="1:12" ht="25.5">
      <c r="A84" s="236">
        <v>31</v>
      </c>
      <c r="B84" s="236">
        <v>799</v>
      </c>
      <c r="C84" s="237" t="s">
        <v>774</v>
      </c>
      <c r="D84" s="154">
        <v>4</v>
      </c>
      <c r="E84" s="154">
        <v>3</v>
      </c>
      <c r="F84" s="154">
        <f t="shared" si="9"/>
        <v>7</v>
      </c>
      <c r="G84" s="154">
        <v>115</v>
      </c>
      <c r="H84" s="154">
        <v>111</v>
      </c>
      <c r="I84" s="154">
        <f t="shared" si="10"/>
        <v>226</v>
      </c>
      <c r="J84" s="154">
        <f t="shared" si="6"/>
        <v>119</v>
      </c>
      <c r="K84" s="154">
        <f t="shared" si="7"/>
        <v>114</v>
      </c>
      <c r="L84" s="154">
        <f t="shared" si="8"/>
        <v>233</v>
      </c>
    </row>
    <row r="85" spans="1:12" ht="51">
      <c r="A85" s="236">
        <v>32</v>
      </c>
      <c r="B85" s="142" t="s">
        <v>426</v>
      </c>
      <c r="C85" s="237" t="s">
        <v>427</v>
      </c>
      <c r="D85" s="154">
        <v>1</v>
      </c>
      <c r="E85" s="154">
        <v>2</v>
      </c>
      <c r="F85" s="154">
        <f t="shared" si="9"/>
        <v>3</v>
      </c>
      <c r="G85" s="154">
        <v>2</v>
      </c>
      <c r="H85" s="154">
        <v>1</v>
      </c>
      <c r="I85" s="154">
        <f t="shared" si="10"/>
        <v>3</v>
      </c>
      <c r="J85" s="154">
        <f t="shared" si="6"/>
        <v>3</v>
      </c>
      <c r="K85" s="154">
        <f t="shared" si="7"/>
        <v>3</v>
      </c>
      <c r="L85" s="154">
        <f t="shared" si="8"/>
        <v>6</v>
      </c>
    </row>
    <row r="86" spans="1:12" ht="25.5">
      <c r="A86" s="236">
        <v>33</v>
      </c>
      <c r="B86" s="142" t="s">
        <v>428</v>
      </c>
      <c r="C86" s="237" t="s">
        <v>429</v>
      </c>
      <c r="D86" s="154">
        <v>1</v>
      </c>
      <c r="E86" s="154">
        <v>0</v>
      </c>
      <c r="F86" s="154">
        <f t="shared" si="9"/>
        <v>1</v>
      </c>
      <c r="G86" s="154">
        <v>6</v>
      </c>
      <c r="H86" s="154">
        <v>1</v>
      </c>
      <c r="I86" s="154">
        <f t="shared" si="10"/>
        <v>7</v>
      </c>
      <c r="J86" s="154">
        <f t="shared" si="6"/>
        <v>7</v>
      </c>
      <c r="K86" s="154">
        <f t="shared" si="7"/>
        <v>1</v>
      </c>
      <c r="L86" s="154">
        <f t="shared" si="8"/>
        <v>8</v>
      </c>
    </row>
    <row r="87" spans="1:12">
      <c r="A87" s="236">
        <v>34</v>
      </c>
      <c r="B87" s="142" t="s">
        <v>430</v>
      </c>
      <c r="C87" s="237" t="s">
        <v>431</v>
      </c>
      <c r="D87" s="154">
        <v>0</v>
      </c>
      <c r="E87" s="154">
        <v>1</v>
      </c>
      <c r="F87" s="154">
        <f t="shared" si="9"/>
        <v>1</v>
      </c>
      <c r="G87" s="154">
        <v>0</v>
      </c>
      <c r="H87" s="154">
        <v>0</v>
      </c>
      <c r="I87" s="154">
        <f t="shared" si="10"/>
        <v>0</v>
      </c>
      <c r="J87" s="154">
        <f t="shared" si="6"/>
        <v>0</v>
      </c>
      <c r="K87" s="154">
        <f t="shared" si="7"/>
        <v>1</v>
      </c>
      <c r="L87" s="154">
        <f t="shared" si="8"/>
        <v>1</v>
      </c>
    </row>
    <row r="88" spans="1:12" ht="25.5">
      <c r="A88" s="236">
        <v>35</v>
      </c>
      <c r="B88" s="142" t="s">
        <v>432</v>
      </c>
      <c r="C88" s="237" t="s">
        <v>433</v>
      </c>
      <c r="D88" s="154">
        <v>19</v>
      </c>
      <c r="E88" s="154">
        <v>5</v>
      </c>
      <c r="F88" s="154">
        <f t="shared" si="9"/>
        <v>24</v>
      </c>
      <c r="G88" s="154">
        <v>2</v>
      </c>
      <c r="H88" s="154">
        <v>0</v>
      </c>
      <c r="I88" s="154">
        <f t="shared" si="10"/>
        <v>2</v>
      </c>
      <c r="J88" s="154">
        <f t="shared" si="6"/>
        <v>21</v>
      </c>
      <c r="K88" s="154">
        <f t="shared" si="7"/>
        <v>5</v>
      </c>
      <c r="L88" s="154">
        <f t="shared" si="8"/>
        <v>26</v>
      </c>
    </row>
    <row r="89" spans="1:12" ht="51">
      <c r="A89" s="236">
        <v>36</v>
      </c>
      <c r="B89" s="142" t="s">
        <v>434</v>
      </c>
      <c r="C89" s="237" t="s">
        <v>435</v>
      </c>
      <c r="D89" s="154">
        <v>34</v>
      </c>
      <c r="E89" s="154">
        <v>5</v>
      </c>
      <c r="F89" s="154">
        <f t="shared" si="9"/>
        <v>39</v>
      </c>
      <c r="G89" s="154">
        <v>43</v>
      </c>
      <c r="H89" s="154">
        <v>4</v>
      </c>
      <c r="I89" s="154">
        <f t="shared" si="10"/>
        <v>47</v>
      </c>
      <c r="J89" s="154">
        <f t="shared" si="6"/>
        <v>77</v>
      </c>
      <c r="K89" s="154">
        <f t="shared" si="7"/>
        <v>9</v>
      </c>
      <c r="L89" s="154">
        <f t="shared" si="8"/>
        <v>86</v>
      </c>
    </row>
    <row r="90" spans="1:12">
      <c r="A90" s="236">
        <v>37</v>
      </c>
      <c r="B90" s="142" t="s">
        <v>436</v>
      </c>
      <c r="C90" s="237" t="s">
        <v>775</v>
      </c>
      <c r="D90" s="154">
        <v>48</v>
      </c>
      <c r="E90" s="154">
        <v>9</v>
      </c>
      <c r="F90" s="154">
        <f t="shared" si="9"/>
        <v>57</v>
      </c>
      <c r="G90" s="154">
        <v>7</v>
      </c>
      <c r="H90" s="154">
        <v>2</v>
      </c>
      <c r="I90" s="154">
        <f t="shared" si="10"/>
        <v>9</v>
      </c>
      <c r="J90" s="154">
        <f t="shared" si="6"/>
        <v>55</v>
      </c>
      <c r="K90" s="154">
        <f t="shared" si="7"/>
        <v>11</v>
      </c>
      <c r="L90" s="154">
        <f t="shared" si="8"/>
        <v>66</v>
      </c>
    </row>
    <row r="91" spans="1:12" ht="25.5">
      <c r="A91" s="236">
        <v>38</v>
      </c>
      <c r="B91" s="142" t="s">
        <v>437</v>
      </c>
      <c r="C91" s="237" t="s">
        <v>776</v>
      </c>
      <c r="D91" s="154">
        <v>1</v>
      </c>
      <c r="E91" s="154">
        <v>0</v>
      </c>
      <c r="F91" s="154">
        <f t="shared" si="9"/>
        <v>1</v>
      </c>
      <c r="G91" s="154">
        <v>1</v>
      </c>
      <c r="H91" s="154">
        <v>0</v>
      </c>
      <c r="I91" s="154">
        <f t="shared" si="10"/>
        <v>1</v>
      </c>
      <c r="J91" s="154">
        <f t="shared" si="6"/>
        <v>2</v>
      </c>
      <c r="K91" s="154">
        <f t="shared" si="7"/>
        <v>0</v>
      </c>
      <c r="L91" s="154">
        <f t="shared" si="8"/>
        <v>2</v>
      </c>
    </row>
    <row r="92" spans="1:12">
      <c r="A92" s="236">
        <v>39</v>
      </c>
      <c r="B92" s="236"/>
      <c r="C92" s="237" t="s">
        <v>438</v>
      </c>
      <c r="D92" s="145">
        <v>761</v>
      </c>
      <c r="E92" s="145">
        <v>597</v>
      </c>
      <c r="F92" s="154">
        <f t="shared" si="9"/>
        <v>1358</v>
      </c>
      <c r="G92" s="145">
        <v>409</v>
      </c>
      <c r="H92" s="145">
        <v>264</v>
      </c>
      <c r="I92" s="154">
        <f t="shared" si="10"/>
        <v>673</v>
      </c>
      <c r="J92" s="154">
        <f t="shared" si="6"/>
        <v>1170</v>
      </c>
      <c r="K92" s="154">
        <f t="shared" si="7"/>
        <v>861</v>
      </c>
      <c r="L92" s="154">
        <f t="shared" si="8"/>
        <v>2031</v>
      </c>
    </row>
    <row r="93" spans="1:12">
      <c r="A93" s="777">
        <v>40</v>
      </c>
      <c r="B93" s="777" t="s">
        <v>866</v>
      </c>
      <c r="C93" s="237" t="s">
        <v>869</v>
      </c>
      <c r="D93" s="472">
        <v>1</v>
      </c>
      <c r="E93" s="472">
        <v>2</v>
      </c>
      <c r="F93" s="154">
        <f t="shared" si="9"/>
        <v>3</v>
      </c>
      <c r="G93" s="472">
        <v>2</v>
      </c>
      <c r="H93" s="472">
        <v>0</v>
      </c>
      <c r="I93" s="154">
        <f t="shared" si="10"/>
        <v>2</v>
      </c>
      <c r="J93" s="154">
        <f t="shared" si="6"/>
        <v>3</v>
      </c>
      <c r="K93" s="154">
        <f t="shared" si="7"/>
        <v>2</v>
      </c>
      <c r="L93" s="154">
        <f t="shared" si="8"/>
        <v>5</v>
      </c>
    </row>
    <row r="94" spans="1:12">
      <c r="A94" s="777">
        <v>41</v>
      </c>
      <c r="B94" s="777" t="s">
        <v>865</v>
      </c>
      <c r="C94" s="237" t="s">
        <v>867</v>
      </c>
      <c r="D94" s="472">
        <v>0</v>
      </c>
      <c r="E94" s="472">
        <v>0</v>
      </c>
      <c r="F94" s="154">
        <f t="shared" si="9"/>
        <v>0</v>
      </c>
      <c r="G94" s="472">
        <v>1</v>
      </c>
      <c r="H94" s="472">
        <v>0</v>
      </c>
      <c r="I94" s="154">
        <f t="shared" si="10"/>
        <v>1</v>
      </c>
      <c r="J94" s="154">
        <f t="shared" si="6"/>
        <v>1</v>
      </c>
      <c r="K94" s="154">
        <f t="shared" si="7"/>
        <v>0</v>
      </c>
      <c r="L94" s="154">
        <f t="shared" si="8"/>
        <v>1</v>
      </c>
    </row>
    <row r="95" spans="1:12">
      <c r="A95" s="236"/>
      <c r="B95" s="236"/>
      <c r="C95" s="142" t="s">
        <v>6</v>
      </c>
      <c r="D95" s="154">
        <f>SUM(D54:D94)</f>
        <v>1853</v>
      </c>
      <c r="E95" s="154">
        <f t="shared" ref="E95:L95" si="11">SUM(E54:E94)</f>
        <v>1226</v>
      </c>
      <c r="F95" s="154">
        <f t="shared" si="11"/>
        <v>3079</v>
      </c>
      <c r="G95" s="154">
        <f t="shared" si="11"/>
        <v>993</v>
      </c>
      <c r="H95" s="154">
        <f t="shared" si="11"/>
        <v>594</v>
      </c>
      <c r="I95" s="154">
        <f t="shared" si="11"/>
        <v>1587</v>
      </c>
      <c r="J95" s="154">
        <f t="shared" si="11"/>
        <v>2846</v>
      </c>
      <c r="K95" s="154">
        <f t="shared" si="11"/>
        <v>1820</v>
      </c>
      <c r="L95" s="154">
        <f t="shared" si="11"/>
        <v>4666</v>
      </c>
    </row>
    <row r="98" spans="1:12" ht="15.75">
      <c r="A98" s="1591" t="s">
        <v>382</v>
      </c>
      <c r="B98" s="1591"/>
      <c r="C98" s="1591"/>
      <c r="D98" s="1591"/>
      <c r="E98" s="1591"/>
      <c r="F98" s="1591"/>
      <c r="G98" s="1591"/>
      <c r="H98" s="1591"/>
      <c r="I98" s="1591"/>
      <c r="J98" s="1591"/>
      <c r="K98" s="1591"/>
      <c r="L98" s="1591"/>
    </row>
    <row r="99" spans="1:12" ht="15.75">
      <c r="A99" s="775"/>
      <c r="B99" s="775"/>
      <c r="C99" s="775"/>
      <c r="D99" s="775"/>
      <c r="E99" s="775"/>
      <c r="F99" s="775"/>
      <c r="G99" s="775"/>
      <c r="H99" s="775"/>
      <c r="I99" s="775"/>
      <c r="J99" s="775"/>
      <c r="K99" s="775" t="s">
        <v>21</v>
      </c>
      <c r="L99" s="775"/>
    </row>
    <row r="100" spans="1:12" ht="15" customHeight="1">
      <c r="A100" s="1592" t="s">
        <v>191</v>
      </c>
      <c r="B100" s="1592" t="s">
        <v>383</v>
      </c>
      <c r="C100" s="1592" t="s">
        <v>384</v>
      </c>
      <c r="D100" s="1592" t="s">
        <v>95</v>
      </c>
      <c r="E100" s="1592"/>
      <c r="F100" s="1592"/>
      <c r="G100" s="1592" t="s">
        <v>0</v>
      </c>
      <c r="H100" s="1592"/>
      <c r="I100" s="1592"/>
      <c r="J100" s="1592" t="s">
        <v>6</v>
      </c>
      <c r="K100" s="1592"/>
      <c r="L100" s="1592"/>
    </row>
    <row r="101" spans="1:12">
      <c r="A101" s="1592"/>
      <c r="B101" s="1592"/>
      <c r="C101" s="1592"/>
      <c r="D101" s="777" t="s">
        <v>240</v>
      </c>
      <c r="E101" s="777" t="s">
        <v>241</v>
      </c>
      <c r="F101" s="777" t="s">
        <v>234</v>
      </c>
      <c r="G101" s="777" t="s">
        <v>240</v>
      </c>
      <c r="H101" s="777" t="s">
        <v>241</v>
      </c>
      <c r="I101" s="777" t="s">
        <v>234</v>
      </c>
      <c r="J101" s="777" t="s">
        <v>240</v>
      </c>
      <c r="K101" s="777" t="s">
        <v>241</v>
      </c>
      <c r="L101" s="777" t="s">
        <v>234</v>
      </c>
    </row>
    <row r="102" spans="1:12">
      <c r="A102" s="236">
        <v>1</v>
      </c>
      <c r="B102" s="236">
        <v>1</v>
      </c>
      <c r="C102" s="237" t="s">
        <v>385</v>
      </c>
      <c r="D102" s="154">
        <v>0</v>
      </c>
      <c r="E102" s="154">
        <v>0</v>
      </c>
      <c r="F102" s="154">
        <f>SUM(D102:E102)</f>
        <v>0</v>
      </c>
      <c r="G102" s="154">
        <v>0</v>
      </c>
      <c r="H102" s="154">
        <v>0</v>
      </c>
      <c r="I102" s="154">
        <f>SUM(G102:H102)</f>
        <v>0</v>
      </c>
      <c r="J102" s="154">
        <f t="shared" ref="J102:J142" si="12">D102+G102</f>
        <v>0</v>
      </c>
      <c r="K102" s="154">
        <f t="shared" ref="K102:K142" si="13">E102+H102</f>
        <v>0</v>
      </c>
      <c r="L102" s="154">
        <f t="shared" ref="L102:L142" si="14">F102+I102</f>
        <v>0</v>
      </c>
    </row>
    <row r="103" spans="1:12" ht="25.5">
      <c r="A103" s="236">
        <v>2</v>
      </c>
      <c r="B103" s="236">
        <v>2</v>
      </c>
      <c r="C103" s="237" t="s">
        <v>386</v>
      </c>
      <c r="D103" s="154">
        <v>3</v>
      </c>
      <c r="E103" s="154">
        <v>0</v>
      </c>
      <c r="F103" s="154">
        <f t="shared" ref="F103:F142" si="15">SUM(D103:E103)</f>
        <v>3</v>
      </c>
      <c r="G103" s="154">
        <v>2</v>
      </c>
      <c r="H103" s="154">
        <v>1</v>
      </c>
      <c r="I103" s="154">
        <f t="shared" ref="I103:I142" si="16">SUM(G103:H103)</f>
        <v>3</v>
      </c>
      <c r="J103" s="154">
        <f t="shared" si="12"/>
        <v>5</v>
      </c>
      <c r="K103" s="154">
        <f t="shared" si="13"/>
        <v>1</v>
      </c>
      <c r="L103" s="154">
        <f t="shared" si="14"/>
        <v>6</v>
      </c>
    </row>
    <row r="104" spans="1:12" ht="25.5">
      <c r="A104" s="236">
        <v>3</v>
      </c>
      <c r="B104" s="236">
        <v>3</v>
      </c>
      <c r="C104" s="237" t="s">
        <v>387</v>
      </c>
      <c r="D104" s="154">
        <v>2</v>
      </c>
      <c r="E104" s="154">
        <v>2</v>
      </c>
      <c r="F104" s="154">
        <f t="shared" si="15"/>
        <v>4</v>
      </c>
      <c r="G104" s="154">
        <v>0</v>
      </c>
      <c r="H104" s="154">
        <v>1</v>
      </c>
      <c r="I104" s="154">
        <f t="shared" si="16"/>
        <v>1</v>
      </c>
      <c r="J104" s="154">
        <f t="shared" si="12"/>
        <v>2</v>
      </c>
      <c r="K104" s="154">
        <f t="shared" si="13"/>
        <v>3</v>
      </c>
      <c r="L104" s="154">
        <f t="shared" si="14"/>
        <v>5</v>
      </c>
    </row>
    <row r="105" spans="1:12" ht="25.5">
      <c r="A105" s="236">
        <v>4</v>
      </c>
      <c r="B105" s="142" t="s">
        <v>388</v>
      </c>
      <c r="C105" s="237" t="s">
        <v>389</v>
      </c>
      <c r="D105" s="154">
        <v>2</v>
      </c>
      <c r="E105" s="154">
        <v>2</v>
      </c>
      <c r="F105" s="154">
        <f t="shared" si="15"/>
        <v>4</v>
      </c>
      <c r="G105" s="154">
        <v>0</v>
      </c>
      <c r="H105" s="154">
        <v>0</v>
      </c>
      <c r="I105" s="154">
        <f t="shared" si="16"/>
        <v>0</v>
      </c>
      <c r="J105" s="154">
        <f t="shared" si="12"/>
        <v>2</v>
      </c>
      <c r="K105" s="154">
        <f t="shared" si="13"/>
        <v>2</v>
      </c>
      <c r="L105" s="154">
        <f t="shared" si="14"/>
        <v>4</v>
      </c>
    </row>
    <row r="106" spans="1:12">
      <c r="A106" s="236">
        <v>5</v>
      </c>
      <c r="B106" s="142" t="s">
        <v>390</v>
      </c>
      <c r="C106" s="237" t="s">
        <v>391</v>
      </c>
      <c r="D106" s="154">
        <v>50</v>
      </c>
      <c r="E106" s="154">
        <v>18</v>
      </c>
      <c r="F106" s="154">
        <f t="shared" si="15"/>
        <v>68</v>
      </c>
      <c r="G106" s="154">
        <v>25</v>
      </c>
      <c r="H106" s="154">
        <v>13</v>
      </c>
      <c r="I106" s="154">
        <f t="shared" si="16"/>
        <v>38</v>
      </c>
      <c r="J106" s="154">
        <f t="shared" si="12"/>
        <v>75</v>
      </c>
      <c r="K106" s="154">
        <f t="shared" si="13"/>
        <v>31</v>
      </c>
      <c r="L106" s="154">
        <f t="shared" si="14"/>
        <v>106</v>
      </c>
    </row>
    <row r="107" spans="1:12">
      <c r="A107" s="236">
        <v>6</v>
      </c>
      <c r="B107" s="236">
        <v>30</v>
      </c>
      <c r="C107" s="237" t="s">
        <v>392</v>
      </c>
      <c r="D107" s="154">
        <v>0</v>
      </c>
      <c r="E107" s="154">
        <v>0</v>
      </c>
      <c r="F107" s="154">
        <f t="shared" si="15"/>
        <v>0</v>
      </c>
      <c r="G107" s="154">
        <v>0</v>
      </c>
      <c r="H107" s="154">
        <v>0</v>
      </c>
      <c r="I107" s="154">
        <f t="shared" si="16"/>
        <v>0</v>
      </c>
      <c r="J107" s="154">
        <f t="shared" si="12"/>
        <v>0</v>
      </c>
      <c r="K107" s="154">
        <f t="shared" si="13"/>
        <v>0</v>
      </c>
      <c r="L107" s="154">
        <f t="shared" si="14"/>
        <v>0</v>
      </c>
    </row>
    <row r="108" spans="1:12">
      <c r="A108" s="236">
        <v>7</v>
      </c>
      <c r="B108" s="236">
        <v>32</v>
      </c>
      <c r="C108" s="237" t="s">
        <v>393</v>
      </c>
      <c r="D108" s="154">
        <v>0</v>
      </c>
      <c r="E108" s="154">
        <v>0</v>
      </c>
      <c r="F108" s="154">
        <f t="shared" si="15"/>
        <v>0</v>
      </c>
      <c r="G108" s="154">
        <v>0</v>
      </c>
      <c r="H108" s="154">
        <v>0</v>
      </c>
      <c r="I108" s="154">
        <f t="shared" si="16"/>
        <v>0</v>
      </c>
      <c r="J108" s="154">
        <f t="shared" si="12"/>
        <v>0</v>
      </c>
      <c r="K108" s="154">
        <f t="shared" si="13"/>
        <v>0</v>
      </c>
      <c r="L108" s="154">
        <f t="shared" si="14"/>
        <v>0</v>
      </c>
    </row>
    <row r="109" spans="1:12">
      <c r="A109" s="236">
        <v>8</v>
      </c>
      <c r="B109" s="236">
        <v>33</v>
      </c>
      <c r="C109" s="237" t="s">
        <v>394</v>
      </c>
      <c r="D109" s="154">
        <v>0</v>
      </c>
      <c r="E109" s="154">
        <v>0</v>
      </c>
      <c r="F109" s="154">
        <f t="shared" si="15"/>
        <v>0</v>
      </c>
      <c r="G109" s="154">
        <v>0</v>
      </c>
      <c r="H109" s="154">
        <v>0</v>
      </c>
      <c r="I109" s="154">
        <f t="shared" si="16"/>
        <v>0</v>
      </c>
      <c r="J109" s="154">
        <f t="shared" si="12"/>
        <v>0</v>
      </c>
      <c r="K109" s="154">
        <f t="shared" si="13"/>
        <v>0</v>
      </c>
      <c r="L109" s="154">
        <f t="shared" si="14"/>
        <v>0</v>
      </c>
    </row>
    <row r="110" spans="1:12">
      <c r="A110" s="236">
        <v>9</v>
      </c>
      <c r="B110" s="236">
        <v>37</v>
      </c>
      <c r="C110" s="237" t="s">
        <v>395</v>
      </c>
      <c r="D110" s="154">
        <v>0</v>
      </c>
      <c r="E110" s="154">
        <v>0</v>
      </c>
      <c r="F110" s="154">
        <f t="shared" si="15"/>
        <v>0</v>
      </c>
      <c r="G110" s="154">
        <v>0</v>
      </c>
      <c r="H110" s="154">
        <v>0</v>
      </c>
      <c r="I110" s="154">
        <f t="shared" si="16"/>
        <v>0</v>
      </c>
      <c r="J110" s="154">
        <f t="shared" si="12"/>
        <v>0</v>
      </c>
      <c r="K110" s="154">
        <f t="shared" si="13"/>
        <v>0</v>
      </c>
      <c r="L110" s="154">
        <f t="shared" si="14"/>
        <v>0</v>
      </c>
    </row>
    <row r="111" spans="1:12">
      <c r="A111" s="236">
        <v>10</v>
      </c>
      <c r="B111" s="236">
        <v>45</v>
      </c>
      <c r="C111" s="237" t="s">
        <v>396</v>
      </c>
      <c r="D111" s="154">
        <v>0</v>
      </c>
      <c r="E111" s="154">
        <v>0</v>
      </c>
      <c r="F111" s="154">
        <f t="shared" si="15"/>
        <v>0</v>
      </c>
      <c r="G111" s="154">
        <v>0</v>
      </c>
      <c r="H111" s="154">
        <v>0</v>
      </c>
      <c r="I111" s="154">
        <f t="shared" si="16"/>
        <v>0</v>
      </c>
      <c r="J111" s="154">
        <f t="shared" si="12"/>
        <v>0</v>
      </c>
      <c r="K111" s="154">
        <f t="shared" si="13"/>
        <v>0</v>
      </c>
      <c r="L111" s="154">
        <f t="shared" si="14"/>
        <v>0</v>
      </c>
    </row>
    <row r="112" spans="1:12">
      <c r="A112" s="236">
        <v>11</v>
      </c>
      <c r="B112" s="236">
        <v>55</v>
      </c>
      <c r="C112" s="237" t="s">
        <v>397</v>
      </c>
      <c r="D112" s="154">
        <v>0</v>
      </c>
      <c r="E112" s="154">
        <v>0</v>
      </c>
      <c r="F112" s="154">
        <f t="shared" si="15"/>
        <v>0</v>
      </c>
      <c r="G112" s="154">
        <v>0</v>
      </c>
      <c r="H112" s="154">
        <v>0</v>
      </c>
      <c r="I112" s="154">
        <f t="shared" si="16"/>
        <v>0</v>
      </c>
      <c r="J112" s="154">
        <f t="shared" si="12"/>
        <v>0</v>
      </c>
      <c r="K112" s="154">
        <f t="shared" si="13"/>
        <v>0</v>
      </c>
      <c r="L112" s="154">
        <f t="shared" si="14"/>
        <v>0</v>
      </c>
    </row>
    <row r="113" spans="1:12">
      <c r="A113" s="236">
        <v>12</v>
      </c>
      <c r="B113" s="236">
        <v>71</v>
      </c>
      <c r="C113" s="237" t="s">
        <v>398</v>
      </c>
      <c r="D113" s="154">
        <v>0</v>
      </c>
      <c r="E113" s="154">
        <v>0</v>
      </c>
      <c r="F113" s="154">
        <f t="shared" si="15"/>
        <v>0</v>
      </c>
      <c r="G113" s="154">
        <v>0</v>
      </c>
      <c r="H113" s="154">
        <v>0</v>
      </c>
      <c r="I113" s="154">
        <f t="shared" si="16"/>
        <v>0</v>
      </c>
      <c r="J113" s="154">
        <f t="shared" si="12"/>
        <v>0</v>
      </c>
      <c r="K113" s="154">
        <f t="shared" si="13"/>
        <v>0</v>
      </c>
      <c r="L113" s="154">
        <f t="shared" si="14"/>
        <v>0</v>
      </c>
    </row>
    <row r="114" spans="1:12">
      <c r="A114" s="236">
        <v>13</v>
      </c>
      <c r="B114" s="236">
        <v>84</v>
      </c>
      <c r="C114" s="237" t="s">
        <v>770</v>
      </c>
      <c r="D114" s="154">
        <v>0</v>
      </c>
      <c r="E114" s="154">
        <v>0</v>
      </c>
      <c r="F114" s="154">
        <f t="shared" si="15"/>
        <v>0</v>
      </c>
      <c r="G114" s="154">
        <v>0</v>
      </c>
      <c r="H114" s="154">
        <v>0</v>
      </c>
      <c r="I114" s="154">
        <f t="shared" si="16"/>
        <v>0</v>
      </c>
      <c r="J114" s="154">
        <f t="shared" si="12"/>
        <v>0</v>
      </c>
      <c r="K114" s="154">
        <f t="shared" si="13"/>
        <v>0</v>
      </c>
      <c r="L114" s="154">
        <f t="shared" si="14"/>
        <v>0</v>
      </c>
    </row>
    <row r="115" spans="1:12">
      <c r="A115" s="236">
        <v>14</v>
      </c>
      <c r="B115" s="142" t="s">
        <v>399</v>
      </c>
      <c r="C115" s="237" t="s">
        <v>400</v>
      </c>
      <c r="D115" s="154">
        <v>17</v>
      </c>
      <c r="E115" s="154">
        <v>10</v>
      </c>
      <c r="F115" s="154">
        <f t="shared" si="15"/>
        <v>27</v>
      </c>
      <c r="G115" s="154">
        <v>7</v>
      </c>
      <c r="H115" s="154">
        <v>6</v>
      </c>
      <c r="I115" s="154">
        <f t="shared" si="16"/>
        <v>13</v>
      </c>
      <c r="J115" s="154">
        <f t="shared" si="12"/>
        <v>24</v>
      </c>
      <c r="K115" s="154">
        <f t="shared" si="13"/>
        <v>16</v>
      </c>
      <c r="L115" s="154">
        <f t="shared" si="14"/>
        <v>40</v>
      </c>
    </row>
    <row r="116" spans="1:12">
      <c r="A116" s="236">
        <v>15</v>
      </c>
      <c r="B116" s="236">
        <v>250</v>
      </c>
      <c r="C116" s="237" t="s">
        <v>401</v>
      </c>
      <c r="D116" s="154">
        <v>102</v>
      </c>
      <c r="E116" s="154">
        <v>96</v>
      </c>
      <c r="F116" s="154">
        <f t="shared" si="15"/>
        <v>198</v>
      </c>
      <c r="G116" s="154">
        <v>24</v>
      </c>
      <c r="H116" s="154">
        <v>22</v>
      </c>
      <c r="I116" s="154">
        <f t="shared" si="16"/>
        <v>46</v>
      </c>
      <c r="J116" s="154">
        <f t="shared" si="12"/>
        <v>126</v>
      </c>
      <c r="K116" s="154">
        <f t="shared" si="13"/>
        <v>118</v>
      </c>
      <c r="L116" s="154">
        <f t="shared" si="14"/>
        <v>244</v>
      </c>
    </row>
    <row r="117" spans="1:12" ht="25.5">
      <c r="A117" s="236">
        <v>16</v>
      </c>
      <c r="B117" s="142" t="s">
        <v>402</v>
      </c>
      <c r="C117" s="237" t="s">
        <v>403</v>
      </c>
      <c r="D117" s="154">
        <v>15</v>
      </c>
      <c r="E117" s="154">
        <v>9</v>
      </c>
      <c r="F117" s="154">
        <f t="shared" si="15"/>
        <v>24</v>
      </c>
      <c r="G117" s="154">
        <v>4</v>
      </c>
      <c r="H117" s="154">
        <v>2</v>
      </c>
      <c r="I117" s="154">
        <f t="shared" si="16"/>
        <v>6</v>
      </c>
      <c r="J117" s="154">
        <f t="shared" si="12"/>
        <v>19</v>
      </c>
      <c r="K117" s="154">
        <f t="shared" si="13"/>
        <v>11</v>
      </c>
      <c r="L117" s="154">
        <f t="shared" si="14"/>
        <v>30</v>
      </c>
    </row>
    <row r="118" spans="1:12">
      <c r="A118" s="236">
        <v>17</v>
      </c>
      <c r="B118" s="142" t="s">
        <v>404</v>
      </c>
      <c r="C118" s="238" t="s">
        <v>771</v>
      </c>
      <c r="D118" s="154">
        <v>22</v>
      </c>
      <c r="E118" s="154">
        <v>18</v>
      </c>
      <c r="F118" s="154">
        <f t="shared" si="15"/>
        <v>40</v>
      </c>
      <c r="G118" s="154">
        <v>9</v>
      </c>
      <c r="H118" s="154">
        <v>8</v>
      </c>
      <c r="I118" s="154">
        <f t="shared" si="16"/>
        <v>17</v>
      </c>
      <c r="J118" s="154">
        <f t="shared" si="12"/>
        <v>31</v>
      </c>
      <c r="K118" s="154">
        <f t="shared" si="13"/>
        <v>26</v>
      </c>
      <c r="L118" s="154">
        <f t="shared" si="14"/>
        <v>57</v>
      </c>
    </row>
    <row r="119" spans="1:12" ht="38.25">
      <c r="A119" s="236">
        <v>18</v>
      </c>
      <c r="B119" s="245" t="s">
        <v>405</v>
      </c>
      <c r="C119" s="237" t="s">
        <v>406</v>
      </c>
      <c r="D119" s="154">
        <v>644</v>
      </c>
      <c r="E119" s="154">
        <v>359</v>
      </c>
      <c r="F119" s="154">
        <f t="shared" si="15"/>
        <v>1003</v>
      </c>
      <c r="G119" s="154">
        <v>436</v>
      </c>
      <c r="H119" s="154">
        <v>306</v>
      </c>
      <c r="I119" s="154">
        <f t="shared" si="16"/>
        <v>742</v>
      </c>
      <c r="J119" s="154">
        <f t="shared" si="12"/>
        <v>1080</v>
      </c>
      <c r="K119" s="154">
        <f t="shared" si="13"/>
        <v>665</v>
      </c>
      <c r="L119" s="154">
        <f t="shared" si="14"/>
        <v>1745</v>
      </c>
    </row>
    <row r="120" spans="1:12" ht="25.5">
      <c r="A120" s="236">
        <v>19</v>
      </c>
      <c r="B120" s="142" t="s">
        <v>407</v>
      </c>
      <c r="C120" s="237" t="s">
        <v>408</v>
      </c>
      <c r="D120" s="154">
        <v>12</v>
      </c>
      <c r="E120" s="154">
        <v>6</v>
      </c>
      <c r="F120" s="154">
        <f t="shared" si="15"/>
        <v>18</v>
      </c>
      <c r="G120" s="154">
        <v>3</v>
      </c>
      <c r="H120" s="154">
        <v>2</v>
      </c>
      <c r="I120" s="154">
        <f t="shared" si="16"/>
        <v>5</v>
      </c>
      <c r="J120" s="154">
        <f t="shared" si="12"/>
        <v>15</v>
      </c>
      <c r="K120" s="154">
        <f t="shared" si="13"/>
        <v>8</v>
      </c>
      <c r="L120" s="154">
        <f t="shared" si="14"/>
        <v>23</v>
      </c>
    </row>
    <row r="121" spans="1:12">
      <c r="A121" s="236">
        <v>20</v>
      </c>
      <c r="B121" s="142" t="s">
        <v>409</v>
      </c>
      <c r="C121" s="239" t="s">
        <v>410</v>
      </c>
      <c r="D121" s="154">
        <v>6</v>
      </c>
      <c r="E121" s="154">
        <v>3</v>
      </c>
      <c r="F121" s="154">
        <f t="shared" si="15"/>
        <v>9</v>
      </c>
      <c r="G121" s="154">
        <v>7</v>
      </c>
      <c r="H121" s="154">
        <v>3</v>
      </c>
      <c r="I121" s="154">
        <f t="shared" si="16"/>
        <v>10</v>
      </c>
      <c r="J121" s="154">
        <f t="shared" si="12"/>
        <v>13</v>
      </c>
      <c r="K121" s="154">
        <f t="shared" si="13"/>
        <v>6</v>
      </c>
      <c r="L121" s="154">
        <f t="shared" si="14"/>
        <v>19</v>
      </c>
    </row>
    <row r="122" spans="1:12">
      <c r="A122" s="236">
        <v>21</v>
      </c>
      <c r="B122" s="236">
        <v>487</v>
      </c>
      <c r="C122" s="237" t="s">
        <v>411</v>
      </c>
      <c r="D122" s="154">
        <v>0</v>
      </c>
      <c r="E122" s="154">
        <v>0</v>
      </c>
      <c r="F122" s="154">
        <f t="shared" si="15"/>
        <v>0</v>
      </c>
      <c r="G122" s="154">
        <v>0</v>
      </c>
      <c r="H122" s="154">
        <v>0</v>
      </c>
      <c r="I122" s="154">
        <f t="shared" si="16"/>
        <v>0</v>
      </c>
      <c r="J122" s="154">
        <f t="shared" si="12"/>
        <v>0</v>
      </c>
      <c r="K122" s="154">
        <f t="shared" si="13"/>
        <v>0</v>
      </c>
      <c r="L122" s="154">
        <f t="shared" si="14"/>
        <v>0</v>
      </c>
    </row>
    <row r="123" spans="1:12">
      <c r="A123" s="236">
        <v>22</v>
      </c>
      <c r="B123" s="142" t="s">
        <v>412</v>
      </c>
      <c r="C123" s="237" t="s">
        <v>413</v>
      </c>
      <c r="D123" s="154">
        <v>15</v>
      </c>
      <c r="E123" s="154">
        <v>8</v>
      </c>
      <c r="F123" s="154">
        <f t="shared" si="15"/>
        <v>23</v>
      </c>
      <c r="G123" s="154">
        <v>11</v>
      </c>
      <c r="H123" s="154">
        <v>2</v>
      </c>
      <c r="I123" s="154">
        <f t="shared" si="16"/>
        <v>13</v>
      </c>
      <c r="J123" s="154">
        <f t="shared" si="12"/>
        <v>26</v>
      </c>
      <c r="K123" s="154">
        <f t="shared" si="13"/>
        <v>10</v>
      </c>
      <c r="L123" s="154">
        <f t="shared" si="14"/>
        <v>36</v>
      </c>
    </row>
    <row r="124" spans="1:12">
      <c r="A124" s="236">
        <v>23</v>
      </c>
      <c r="B124" s="142" t="s">
        <v>414</v>
      </c>
      <c r="C124" s="237" t="s">
        <v>415</v>
      </c>
      <c r="D124" s="154">
        <v>16</v>
      </c>
      <c r="E124" s="154">
        <v>4</v>
      </c>
      <c r="F124" s="154">
        <f t="shared" si="15"/>
        <v>20</v>
      </c>
      <c r="G124" s="154">
        <v>2</v>
      </c>
      <c r="H124" s="154">
        <v>3</v>
      </c>
      <c r="I124" s="154">
        <f t="shared" si="16"/>
        <v>5</v>
      </c>
      <c r="J124" s="154">
        <f t="shared" si="12"/>
        <v>18</v>
      </c>
      <c r="K124" s="154">
        <f t="shared" si="13"/>
        <v>7</v>
      </c>
      <c r="L124" s="154">
        <f t="shared" si="14"/>
        <v>25</v>
      </c>
    </row>
    <row r="125" spans="1:12" ht="24">
      <c r="A125" s="236">
        <v>24</v>
      </c>
      <c r="B125" s="142" t="s">
        <v>416</v>
      </c>
      <c r="C125" s="240" t="s">
        <v>772</v>
      </c>
      <c r="D125" s="154">
        <v>5</v>
      </c>
      <c r="E125" s="154">
        <v>5</v>
      </c>
      <c r="F125" s="154">
        <f t="shared" si="15"/>
        <v>10</v>
      </c>
      <c r="G125" s="154">
        <v>2</v>
      </c>
      <c r="H125" s="154">
        <v>0</v>
      </c>
      <c r="I125" s="154">
        <f t="shared" si="16"/>
        <v>2</v>
      </c>
      <c r="J125" s="154">
        <f t="shared" si="12"/>
        <v>7</v>
      </c>
      <c r="K125" s="154">
        <f t="shared" si="13"/>
        <v>5</v>
      </c>
      <c r="L125" s="154">
        <f t="shared" si="14"/>
        <v>12</v>
      </c>
    </row>
    <row r="126" spans="1:12">
      <c r="A126" s="236">
        <v>25</v>
      </c>
      <c r="B126" s="142" t="s">
        <v>417</v>
      </c>
      <c r="C126" s="237" t="s">
        <v>418</v>
      </c>
      <c r="D126" s="154">
        <v>2</v>
      </c>
      <c r="E126" s="154">
        <v>0</v>
      </c>
      <c r="F126" s="154">
        <f t="shared" si="15"/>
        <v>2</v>
      </c>
      <c r="G126" s="154">
        <v>0</v>
      </c>
      <c r="H126" s="154">
        <v>0</v>
      </c>
      <c r="I126" s="154">
        <f t="shared" si="16"/>
        <v>0</v>
      </c>
      <c r="J126" s="154">
        <f t="shared" si="12"/>
        <v>2</v>
      </c>
      <c r="K126" s="154">
        <f t="shared" si="13"/>
        <v>0</v>
      </c>
      <c r="L126" s="154">
        <f t="shared" si="14"/>
        <v>2</v>
      </c>
    </row>
    <row r="127" spans="1:12" ht="25.5">
      <c r="A127" s="236">
        <v>26</v>
      </c>
      <c r="B127" s="236">
        <v>571</v>
      </c>
      <c r="C127" s="237" t="s">
        <v>419</v>
      </c>
      <c r="D127" s="154">
        <v>26</v>
      </c>
      <c r="E127" s="154">
        <v>12</v>
      </c>
      <c r="F127" s="154">
        <f t="shared" si="15"/>
        <v>38</v>
      </c>
      <c r="G127" s="154">
        <v>30</v>
      </c>
      <c r="H127" s="154">
        <v>3</v>
      </c>
      <c r="I127" s="154">
        <f t="shared" si="16"/>
        <v>33</v>
      </c>
      <c r="J127" s="154">
        <f t="shared" si="12"/>
        <v>56</v>
      </c>
      <c r="K127" s="154">
        <f t="shared" si="13"/>
        <v>15</v>
      </c>
      <c r="L127" s="154">
        <f t="shared" si="14"/>
        <v>71</v>
      </c>
    </row>
    <row r="128" spans="1:12" ht="25.5">
      <c r="A128" s="236">
        <v>27</v>
      </c>
      <c r="B128" s="142" t="s">
        <v>420</v>
      </c>
      <c r="C128" s="237" t="s">
        <v>421</v>
      </c>
      <c r="D128" s="154">
        <v>6</v>
      </c>
      <c r="E128" s="154">
        <v>7</v>
      </c>
      <c r="F128" s="154">
        <f t="shared" si="15"/>
        <v>13</v>
      </c>
      <c r="G128" s="154">
        <v>0</v>
      </c>
      <c r="H128" s="154">
        <v>2</v>
      </c>
      <c r="I128" s="154">
        <f t="shared" si="16"/>
        <v>2</v>
      </c>
      <c r="J128" s="154">
        <f t="shared" si="12"/>
        <v>6</v>
      </c>
      <c r="K128" s="154">
        <f t="shared" si="13"/>
        <v>9</v>
      </c>
      <c r="L128" s="154">
        <f t="shared" si="14"/>
        <v>15</v>
      </c>
    </row>
    <row r="129" spans="1:12" ht="25.5">
      <c r="A129" s="236">
        <v>28</v>
      </c>
      <c r="B129" s="142" t="s">
        <v>422</v>
      </c>
      <c r="C129" s="237" t="s">
        <v>423</v>
      </c>
      <c r="D129" s="154">
        <v>0</v>
      </c>
      <c r="E129" s="154">
        <v>0</v>
      </c>
      <c r="F129" s="154">
        <f t="shared" si="15"/>
        <v>0</v>
      </c>
      <c r="G129" s="154">
        <v>0</v>
      </c>
      <c r="H129" s="154">
        <v>1</v>
      </c>
      <c r="I129" s="154">
        <f t="shared" si="16"/>
        <v>1</v>
      </c>
      <c r="J129" s="154">
        <f t="shared" si="12"/>
        <v>0</v>
      </c>
      <c r="K129" s="154">
        <f t="shared" si="13"/>
        <v>1</v>
      </c>
      <c r="L129" s="154">
        <f t="shared" si="14"/>
        <v>1</v>
      </c>
    </row>
    <row r="130" spans="1:12" ht="38.25">
      <c r="A130" s="236">
        <v>29</v>
      </c>
      <c r="B130" s="142" t="s">
        <v>424</v>
      </c>
      <c r="C130" s="237" t="s">
        <v>773</v>
      </c>
      <c r="D130" s="154">
        <v>0</v>
      </c>
      <c r="E130" s="154">
        <v>0</v>
      </c>
      <c r="F130" s="154">
        <f t="shared" si="15"/>
        <v>0</v>
      </c>
      <c r="G130" s="154">
        <v>3</v>
      </c>
      <c r="H130" s="154">
        <v>2</v>
      </c>
      <c r="I130" s="154">
        <f t="shared" si="16"/>
        <v>5</v>
      </c>
      <c r="J130" s="154">
        <f t="shared" si="12"/>
        <v>3</v>
      </c>
      <c r="K130" s="154">
        <f t="shared" si="13"/>
        <v>2</v>
      </c>
      <c r="L130" s="154">
        <f t="shared" si="14"/>
        <v>5</v>
      </c>
    </row>
    <row r="131" spans="1:12" ht="25.5">
      <c r="A131" s="236">
        <v>30</v>
      </c>
      <c r="B131" s="236">
        <v>797</v>
      </c>
      <c r="C131" s="237" t="s">
        <v>425</v>
      </c>
      <c r="D131" s="154">
        <v>1098</v>
      </c>
      <c r="E131" s="154">
        <v>789</v>
      </c>
      <c r="F131" s="154">
        <f t="shared" si="15"/>
        <v>1887</v>
      </c>
      <c r="G131" s="154">
        <v>993</v>
      </c>
      <c r="H131" s="154">
        <v>648</v>
      </c>
      <c r="I131" s="154">
        <f t="shared" si="16"/>
        <v>1641</v>
      </c>
      <c r="J131" s="154">
        <f t="shared" si="12"/>
        <v>2091</v>
      </c>
      <c r="K131" s="154">
        <f t="shared" si="13"/>
        <v>1437</v>
      </c>
      <c r="L131" s="154">
        <f t="shared" si="14"/>
        <v>3528</v>
      </c>
    </row>
    <row r="132" spans="1:12" ht="25.5">
      <c r="A132" s="236">
        <v>31</v>
      </c>
      <c r="B132" s="236">
        <v>799</v>
      </c>
      <c r="C132" s="237" t="s">
        <v>774</v>
      </c>
      <c r="D132" s="154">
        <v>1171</v>
      </c>
      <c r="E132" s="154">
        <v>858</v>
      </c>
      <c r="F132" s="154">
        <f t="shared" si="15"/>
        <v>2029</v>
      </c>
      <c r="G132" s="154">
        <v>1258</v>
      </c>
      <c r="H132" s="154">
        <v>669</v>
      </c>
      <c r="I132" s="154">
        <f t="shared" si="16"/>
        <v>1927</v>
      </c>
      <c r="J132" s="154">
        <f t="shared" si="12"/>
        <v>2429</v>
      </c>
      <c r="K132" s="154">
        <f t="shared" si="13"/>
        <v>1527</v>
      </c>
      <c r="L132" s="154">
        <f t="shared" si="14"/>
        <v>3956</v>
      </c>
    </row>
    <row r="133" spans="1:12" ht="51">
      <c r="A133" s="236">
        <v>32</v>
      </c>
      <c r="B133" s="142" t="s">
        <v>426</v>
      </c>
      <c r="C133" s="237" t="s">
        <v>427</v>
      </c>
      <c r="D133" s="154">
        <v>5</v>
      </c>
      <c r="E133" s="154">
        <v>4</v>
      </c>
      <c r="F133" s="154">
        <f t="shared" si="15"/>
        <v>9</v>
      </c>
      <c r="G133" s="154">
        <v>3</v>
      </c>
      <c r="H133" s="154">
        <v>1</v>
      </c>
      <c r="I133" s="154">
        <f t="shared" si="16"/>
        <v>4</v>
      </c>
      <c r="J133" s="154">
        <f t="shared" si="12"/>
        <v>8</v>
      </c>
      <c r="K133" s="154">
        <f t="shared" si="13"/>
        <v>5</v>
      </c>
      <c r="L133" s="154">
        <f t="shared" si="14"/>
        <v>13</v>
      </c>
    </row>
    <row r="134" spans="1:12" ht="25.5">
      <c r="A134" s="236">
        <v>33</v>
      </c>
      <c r="B134" s="142" t="s">
        <v>428</v>
      </c>
      <c r="C134" s="237" t="s">
        <v>429</v>
      </c>
      <c r="D134" s="154">
        <v>6</v>
      </c>
      <c r="E134" s="154">
        <v>1</v>
      </c>
      <c r="F134" s="154">
        <f t="shared" si="15"/>
        <v>7</v>
      </c>
      <c r="G134" s="154">
        <v>5</v>
      </c>
      <c r="H134" s="154">
        <v>5</v>
      </c>
      <c r="I134" s="154">
        <f t="shared" si="16"/>
        <v>10</v>
      </c>
      <c r="J134" s="154">
        <f t="shared" si="12"/>
        <v>11</v>
      </c>
      <c r="K134" s="154">
        <f t="shared" si="13"/>
        <v>6</v>
      </c>
      <c r="L134" s="154">
        <f t="shared" si="14"/>
        <v>17</v>
      </c>
    </row>
    <row r="135" spans="1:12">
      <c r="A135" s="236">
        <v>34</v>
      </c>
      <c r="B135" s="142" t="s">
        <v>430</v>
      </c>
      <c r="C135" s="237" t="s">
        <v>431</v>
      </c>
      <c r="D135" s="154">
        <v>2</v>
      </c>
      <c r="E135" s="154">
        <v>0</v>
      </c>
      <c r="F135" s="154">
        <f t="shared" si="15"/>
        <v>2</v>
      </c>
      <c r="G135" s="154">
        <v>3</v>
      </c>
      <c r="H135" s="154">
        <v>0</v>
      </c>
      <c r="I135" s="154">
        <f t="shared" si="16"/>
        <v>3</v>
      </c>
      <c r="J135" s="154">
        <f t="shared" si="12"/>
        <v>5</v>
      </c>
      <c r="K135" s="154">
        <f t="shared" si="13"/>
        <v>0</v>
      </c>
      <c r="L135" s="154">
        <f t="shared" si="14"/>
        <v>5</v>
      </c>
    </row>
    <row r="136" spans="1:12" ht="25.5">
      <c r="A136" s="236">
        <v>35</v>
      </c>
      <c r="B136" s="142" t="s">
        <v>432</v>
      </c>
      <c r="C136" s="237" t="s">
        <v>433</v>
      </c>
      <c r="D136" s="154">
        <v>33</v>
      </c>
      <c r="E136" s="154">
        <v>8</v>
      </c>
      <c r="F136" s="154">
        <f t="shared" si="15"/>
        <v>41</v>
      </c>
      <c r="G136" s="154">
        <v>16</v>
      </c>
      <c r="H136" s="154">
        <v>3</v>
      </c>
      <c r="I136" s="154">
        <f t="shared" si="16"/>
        <v>19</v>
      </c>
      <c r="J136" s="154">
        <f t="shared" si="12"/>
        <v>49</v>
      </c>
      <c r="K136" s="154">
        <f t="shared" si="13"/>
        <v>11</v>
      </c>
      <c r="L136" s="154">
        <f t="shared" si="14"/>
        <v>60</v>
      </c>
    </row>
    <row r="137" spans="1:12" ht="51">
      <c r="A137" s="236">
        <v>36</v>
      </c>
      <c r="B137" s="142" t="s">
        <v>434</v>
      </c>
      <c r="C137" s="237" t="s">
        <v>435</v>
      </c>
      <c r="D137" s="154">
        <v>60</v>
      </c>
      <c r="E137" s="154">
        <v>5</v>
      </c>
      <c r="F137" s="154">
        <f t="shared" si="15"/>
        <v>65</v>
      </c>
      <c r="G137" s="154">
        <v>25</v>
      </c>
      <c r="H137" s="154">
        <v>7</v>
      </c>
      <c r="I137" s="154">
        <f t="shared" si="16"/>
        <v>32</v>
      </c>
      <c r="J137" s="154">
        <f t="shared" si="12"/>
        <v>85</v>
      </c>
      <c r="K137" s="154">
        <f t="shared" si="13"/>
        <v>12</v>
      </c>
      <c r="L137" s="154">
        <f t="shared" si="14"/>
        <v>97</v>
      </c>
    </row>
    <row r="138" spans="1:12">
      <c r="A138" s="236">
        <v>37</v>
      </c>
      <c r="B138" s="142" t="s">
        <v>436</v>
      </c>
      <c r="C138" s="237" t="s">
        <v>775</v>
      </c>
      <c r="D138" s="154">
        <v>72</v>
      </c>
      <c r="E138" s="154">
        <v>11</v>
      </c>
      <c r="F138" s="154">
        <f t="shared" si="15"/>
        <v>83</v>
      </c>
      <c r="G138" s="154">
        <v>21</v>
      </c>
      <c r="H138" s="154">
        <v>7</v>
      </c>
      <c r="I138" s="154">
        <f t="shared" si="16"/>
        <v>28</v>
      </c>
      <c r="J138" s="154">
        <f t="shared" si="12"/>
        <v>93</v>
      </c>
      <c r="K138" s="154">
        <f t="shared" si="13"/>
        <v>18</v>
      </c>
      <c r="L138" s="154">
        <f t="shared" si="14"/>
        <v>111</v>
      </c>
    </row>
    <row r="139" spans="1:12" ht="25.5">
      <c r="A139" s="236">
        <v>38</v>
      </c>
      <c r="B139" s="142" t="s">
        <v>437</v>
      </c>
      <c r="C139" s="237" t="s">
        <v>776</v>
      </c>
      <c r="D139" s="154">
        <v>4</v>
      </c>
      <c r="E139" s="154">
        <v>2</v>
      </c>
      <c r="F139" s="154">
        <f t="shared" si="15"/>
        <v>6</v>
      </c>
      <c r="G139" s="154">
        <v>1</v>
      </c>
      <c r="H139" s="154">
        <v>0</v>
      </c>
      <c r="I139" s="154">
        <f t="shared" si="16"/>
        <v>1</v>
      </c>
      <c r="J139" s="154">
        <f t="shared" si="12"/>
        <v>5</v>
      </c>
      <c r="K139" s="154">
        <f t="shared" si="13"/>
        <v>2</v>
      </c>
      <c r="L139" s="154">
        <f t="shared" si="14"/>
        <v>7</v>
      </c>
    </row>
    <row r="140" spans="1:12">
      <c r="A140" s="236">
        <v>39</v>
      </c>
      <c r="B140" s="236"/>
      <c r="C140" s="237" t="s">
        <v>438</v>
      </c>
      <c r="D140" s="145">
        <v>997</v>
      </c>
      <c r="E140" s="145">
        <v>560</v>
      </c>
      <c r="F140" s="154">
        <f t="shared" si="15"/>
        <v>1557</v>
      </c>
      <c r="G140" s="145">
        <v>854</v>
      </c>
      <c r="H140" s="145">
        <v>498</v>
      </c>
      <c r="I140" s="154">
        <f t="shared" si="16"/>
        <v>1352</v>
      </c>
      <c r="J140" s="154">
        <f t="shared" si="12"/>
        <v>1851</v>
      </c>
      <c r="K140" s="154">
        <f t="shared" si="13"/>
        <v>1058</v>
      </c>
      <c r="L140" s="154">
        <f t="shared" si="14"/>
        <v>2909</v>
      </c>
    </row>
    <row r="141" spans="1:12">
      <c r="A141" s="777">
        <v>40</v>
      </c>
      <c r="B141" s="777" t="s">
        <v>866</v>
      </c>
      <c r="C141" s="237" t="s">
        <v>869</v>
      </c>
      <c r="D141" s="472">
        <v>6</v>
      </c>
      <c r="E141" s="472">
        <v>3</v>
      </c>
      <c r="F141" s="154">
        <f t="shared" si="15"/>
        <v>9</v>
      </c>
      <c r="G141" s="472">
        <v>18</v>
      </c>
      <c r="H141" s="472">
        <v>6</v>
      </c>
      <c r="I141" s="154">
        <f t="shared" si="16"/>
        <v>24</v>
      </c>
      <c r="J141" s="154">
        <f t="shared" si="12"/>
        <v>24</v>
      </c>
      <c r="K141" s="154">
        <f t="shared" si="13"/>
        <v>9</v>
      </c>
      <c r="L141" s="154">
        <f t="shared" si="14"/>
        <v>33</v>
      </c>
    </row>
    <row r="142" spans="1:12">
      <c r="A142" s="777">
        <v>41</v>
      </c>
      <c r="B142" s="777" t="s">
        <v>865</v>
      </c>
      <c r="C142" s="237" t="s">
        <v>867</v>
      </c>
      <c r="D142" s="472">
        <v>1</v>
      </c>
      <c r="E142" s="472">
        <v>0</v>
      </c>
      <c r="F142" s="154">
        <f t="shared" si="15"/>
        <v>1</v>
      </c>
      <c r="G142" s="472">
        <v>4</v>
      </c>
      <c r="H142" s="472">
        <v>0</v>
      </c>
      <c r="I142" s="154">
        <f t="shared" si="16"/>
        <v>4</v>
      </c>
      <c r="J142" s="154">
        <f t="shared" si="12"/>
        <v>5</v>
      </c>
      <c r="K142" s="154">
        <f t="shared" si="13"/>
        <v>0</v>
      </c>
      <c r="L142" s="154">
        <f t="shared" si="14"/>
        <v>5</v>
      </c>
    </row>
    <row r="143" spans="1:12">
      <c r="A143" s="236"/>
      <c r="B143" s="236"/>
      <c r="C143" s="142" t="s">
        <v>6</v>
      </c>
      <c r="D143" s="154">
        <f>SUM(D102:D142)</f>
        <v>4400</v>
      </c>
      <c r="E143" s="154">
        <f t="shared" ref="E143:L143" si="17">SUM(E102:E142)</f>
        <v>2800</v>
      </c>
      <c r="F143" s="154">
        <f t="shared" si="17"/>
        <v>7200</v>
      </c>
      <c r="G143" s="154">
        <f t="shared" si="17"/>
        <v>3766</v>
      </c>
      <c r="H143" s="154">
        <f t="shared" si="17"/>
        <v>2221</v>
      </c>
      <c r="I143" s="154">
        <f t="shared" si="17"/>
        <v>5987</v>
      </c>
      <c r="J143" s="154">
        <f t="shared" si="17"/>
        <v>8166</v>
      </c>
      <c r="K143" s="154">
        <f t="shared" si="17"/>
        <v>5021</v>
      </c>
      <c r="L143" s="154">
        <f t="shared" si="17"/>
        <v>13187</v>
      </c>
    </row>
    <row r="145" spans="1:12" ht="15.75">
      <c r="K145" s="305" t="s">
        <v>25</v>
      </c>
    </row>
    <row r="146" spans="1:12" ht="56.25" customHeight="1">
      <c r="A146" s="1595" t="s">
        <v>382</v>
      </c>
      <c r="B146" s="1596"/>
      <c r="C146" s="1596"/>
      <c r="D146" s="1596"/>
      <c r="E146" s="1596"/>
      <c r="F146" s="1596"/>
      <c r="G146" s="1596"/>
      <c r="H146" s="1596"/>
      <c r="I146" s="1596"/>
      <c r="J146" s="1596"/>
      <c r="K146" s="1597"/>
      <c r="L146" s="236"/>
    </row>
    <row r="147" spans="1:12" ht="15" customHeight="1">
      <c r="A147" s="1592" t="s">
        <v>191</v>
      </c>
      <c r="B147" s="1592" t="s">
        <v>383</v>
      </c>
      <c r="C147" s="1592" t="s">
        <v>384</v>
      </c>
      <c r="D147" s="1598" t="s">
        <v>95</v>
      </c>
      <c r="E147" s="1599"/>
      <c r="F147" s="1600"/>
      <c r="G147" s="1598" t="s">
        <v>0</v>
      </c>
      <c r="H147" s="1599"/>
      <c r="I147" s="1600"/>
      <c r="J147" s="1598" t="s">
        <v>6</v>
      </c>
      <c r="K147" s="1599"/>
      <c r="L147" s="1600"/>
    </row>
    <row r="148" spans="1:12" ht="15" customHeight="1">
      <c r="A148" s="1592"/>
      <c r="B148" s="1592"/>
      <c r="C148" s="1592"/>
      <c r="D148" s="236" t="s">
        <v>240</v>
      </c>
      <c r="E148" s="236" t="s">
        <v>241</v>
      </c>
      <c r="F148" s="236" t="s">
        <v>234</v>
      </c>
      <c r="G148" s="236" t="s">
        <v>240</v>
      </c>
      <c r="H148" s="236" t="s">
        <v>241</v>
      </c>
      <c r="I148" s="236" t="s">
        <v>234</v>
      </c>
      <c r="J148" s="236" t="s">
        <v>240</v>
      </c>
      <c r="K148" s="236" t="s">
        <v>241</v>
      </c>
      <c r="L148" s="236" t="s">
        <v>234</v>
      </c>
    </row>
    <row r="149" spans="1:12">
      <c r="A149" s="236">
        <v>1</v>
      </c>
      <c r="B149" s="236">
        <v>1</v>
      </c>
      <c r="C149" s="237" t="s">
        <v>385</v>
      </c>
      <c r="D149" s="154"/>
      <c r="E149" s="154"/>
      <c r="F149" s="154">
        <f>SUM(D149:E149)</f>
        <v>0</v>
      </c>
      <c r="G149" s="154"/>
      <c r="H149" s="154"/>
      <c r="I149" s="154">
        <f>SUM(G149:H149)</f>
        <v>0</v>
      </c>
      <c r="J149" s="154">
        <f t="shared" ref="J149:J189" si="18">D149+G149</f>
        <v>0</v>
      </c>
      <c r="K149" s="154">
        <f t="shared" ref="K149:K189" si="19">E149+H149</f>
        <v>0</v>
      </c>
      <c r="L149" s="154">
        <f t="shared" ref="L149:L189" si="20">F149+I149</f>
        <v>0</v>
      </c>
    </row>
    <row r="150" spans="1:12" ht="25.5">
      <c r="A150" s="236">
        <v>2</v>
      </c>
      <c r="B150" s="236">
        <v>2</v>
      </c>
      <c r="C150" s="237" t="s">
        <v>386</v>
      </c>
      <c r="D150" s="154"/>
      <c r="E150" s="154"/>
      <c r="F150" s="154">
        <f t="shared" ref="F150:F189" si="21">SUM(D150:E150)</f>
        <v>0</v>
      </c>
      <c r="G150" s="154"/>
      <c r="H150" s="154"/>
      <c r="I150" s="154">
        <f t="shared" ref="I150:I189" si="22">SUM(G150:H150)</f>
        <v>0</v>
      </c>
      <c r="J150" s="154">
        <f t="shared" si="18"/>
        <v>0</v>
      </c>
      <c r="K150" s="154">
        <f t="shared" si="19"/>
        <v>0</v>
      </c>
      <c r="L150" s="154">
        <f t="shared" si="20"/>
        <v>0</v>
      </c>
    </row>
    <row r="151" spans="1:12" ht="25.5">
      <c r="A151" s="236">
        <v>3</v>
      </c>
      <c r="B151" s="236">
        <v>3</v>
      </c>
      <c r="C151" s="237" t="s">
        <v>387</v>
      </c>
      <c r="D151" s="154"/>
      <c r="E151" s="154"/>
      <c r="F151" s="154">
        <f t="shared" si="21"/>
        <v>0</v>
      </c>
      <c r="G151" s="154"/>
      <c r="H151" s="154"/>
      <c r="I151" s="154">
        <f t="shared" si="22"/>
        <v>0</v>
      </c>
      <c r="J151" s="154">
        <f t="shared" si="18"/>
        <v>0</v>
      </c>
      <c r="K151" s="154">
        <f t="shared" si="19"/>
        <v>0</v>
      </c>
      <c r="L151" s="154">
        <f t="shared" si="20"/>
        <v>0</v>
      </c>
    </row>
    <row r="152" spans="1:12" ht="25.5">
      <c r="A152" s="236">
        <v>4</v>
      </c>
      <c r="B152" s="142" t="s">
        <v>388</v>
      </c>
      <c r="C152" s="237" t="s">
        <v>389</v>
      </c>
      <c r="D152" s="154"/>
      <c r="E152" s="154"/>
      <c r="F152" s="154">
        <f t="shared" si="21"/>
        <v>0</v>
      </c>
      <c r="G152" s="154"/>
      <c r="H152" s="154"/>
      <c r="I152" s="154">
        <f t="shared" si="22"/>
        <v>0</v>
      </c>
      <c r="J152" s="154">
        <f t="shared" si="18"/>
        <v>0</v>
      </c>
      <c r="K152" s="154">
        <f t="shared" si="19"/>
        <v>0</v>
      </c>
      <c r="L152" s="154">
        <f t="shared" si="20"/>
        <v>0</v>
      </c>
    </row>
    <row r="153" spans="1:12">
      <c r="A153" s="236">
        <v>5</v>
      </c>
      <c r="B153" s="142" t="s">
        <v>390</v>
      </c>
      <c r="C153" s="237" t="s">
        <v>391</v>
      </c>
      <c r="D153" s="154">
        <v>8</v>
      </c>
      <c r="E153" s="154">
        <v>6</v>
      </c>
      <c r="F153" s="154">
        <f t="shared" si="21"/>
        <v>14</v>
      </c>
      <c r="G153" s="154">
        <v>127</v>
      </c>
      <c r="H153" s="154">
        <v>33</v>
      </c>
      <c r="I153" s="154">
        <f t="shared" si="22"/>
        <v>160</v>
      </c>
      <c r="J153" s="154">
        <f t="shared" si="18"/>
        <v>135</v>
      </c>
      <c r="K153" s="154">
        <f t="shared" si="19"/>
        <v>39</v>
      </c>
      <c r="L153" s="154">
        <f t="shared" si="20"/>
        <v>174</v>
      </c>
    </row>
    <row r="154" spans="1:12">
      <c r="A154" s="236">
        <v>6</v>
      </c>
      <c r="B154" s="236">
        <v>30</v>
      </c>
      <c r="C154" s="237" t="s">
        <v>392</v>
      </c>
      <c r="D154" s="154"/>
      <c r="E154" s="154"/>
      <c r="F154" s="154">
        <f t="shared" si="21"/>
        <v>0</v>
      </c>
      <c r="G154" s="154"/>
      <c r="H154" s="154"/>
      <c r="I154" s="154">
        <f t="shared" si="22"/>
        <v>0</v>
      </c>
      <c r="J154" s="154">
        <f t="shared" si="18"/>
        <v>0</v>
      </c>
      <c r="K154" s="154">
        <f t="shared" si="19"/>
        <v>0</v>
      </c>
      <c r="L154" s="154">
        <f t="shared" si="20"/>
        <v>0</v>
      </c>
    </row>
    <row r="155" spans="1:12">
      <c r="A155" s="236">
        <v>7</v>
      </c>
      <c r="B155" s="236">
        <v>32</v>
      </c>
      <c r="C155" s="237" t="s">
        <v>393</v>
      </c>
      <c r="D155" s="154"/>
      <c r="E155" s="154"/>
      <c r="F155" s="154">
        <f t="shared" si="21"/>
        <v>0</v>
      </c>
      <c r="G155" s="154"/>
      <c r="H155" s="154"/>
      <c r="I155" s="154">
        <f t="shared" si="22"/>
        <v>0</v>
      </c>
      <c r="J155" s="154">
        <f t="shared" si="18"/>
        <v>0</v>
      </c>
      <c r="K155" s="154">
        <f t="shared" si="19"/>
        <v>0</v>
      </c>
      <c r="L155" s="154">
        <f t="shared" si="20"/>
        <v>0</v>
      </c>
    </row>
    <row r="156" spans="1:12">
      <c r="A156" s="236">
        <v>8</v>
      </c>
      <c r="B156" s="236">
        <v>33</v>
      </c>
      <c r="C156" s="237" t="s">
        <v>394</v>
      </c>
      <c r="D156" s="154"/>
      <c r="E156" s="154"/>
      <c r="F156" s="154">
        <f t="shared" si="21"/>
        <v>0</v>
      </c>
      <c r="G156" s="154"/>
      <c r="H156" s="154"/>
      <c r="I156" s="154">
        <f t="shared" si="22"/>
        <v>0</v>
      </c>
      <c r="J156" s="154">
        <f t="shared" si="18"/>
        <v>0</v>
      </c>
      <c r="K156" s="154">
        <f t="shared" si="19"/>
        <v>0</v>
      </c>
      <c r="L156" s="154">
        <f t="shared" si="20"/>
        <v>0</v>
      </c>
    </row>
    <row r="157" spans="1:12">
      <c r="A157" s="236">
        <v>9</v>
      </c>
      <c r="B157" s="236">
        <v>37</v>
      </c>
      <c r="C157" s="237" t="s">
        <v>395</v>
      </c>
      <c r="D157" s="154"/>
      <c r="E157" s="154"/>
      <c r="F157" s="154">
        <f t="shared" si="21"/>
        <v>0</v>
      </c>
      <c r="G157" s="154"/>
      <c r="H157" s="154"/>
      <c r="I157" s="154">
        <f t="shared" si="22"/>
        <v>0</v>
      </c>
      <c r="J157" s="154">
        <f t="shared" si="18"/>
        <v>0</v>
      </c>
      <c r="K157" s="154">
        <f t="shared" si="19"/>
        <v>0</v>
      </c>
      <c r="L157" s="154">
        <f t="shared" si="20"/>
        <v>0</v>
      </c>
    </row>
    <row r="158" spans="1:12">
      <c r="A158" s="236">
        <v>10</v>
      </c>
      <c r="B158" s="236">
        <v>45</v>
      </c>
      <c r="C158" s="237" t="s">
        <v>396</v>
      </c>
      <c r="D158" s="154"/>
      <c r="E158" s="154"/>
      <c r="F158" s="154">
        <f t="shared" si="21"/>
        <v>0</v>
      </c>
      <c r="G158" s="154"/>
      <c r="H158" s="154"/>
      <c r="I158" s="154">
        <f t="shared" si="22"/>
        <v>0</v>
      </c>
      <c r="J158" s="154">
        <f t="shared" si="18"/>
        <v>0</v>
      </c>
      <c r="K158" s="154">
        <f t="shared" si="19"/>
        <v>0</v>
      </c>
      <c r="L158" s="154">
        <f t="shared" si="20"/>
        <v>0</v>
      </c>
    </row>
    <row r="159" spans="1:12">
      <c r="A159" s="236">
        <v>11</v>
      </c>
      <c r="B159" s="236">
        <v>55</v>
      </c>
      <c r="C159" s="237" t="s">
        <v>397</v>
      </c>
      <c r="D159" s="154"/>
      <c r="E159" s="154"/>
      <c r="F159" s="154">
        <f t="shared" si="21"/>
        <v>0</v>
      </c>
      <c r="G159" s="154"/>
      <c r="H159" s="154"/>
      <c r="I159" s="154">
        <f t="shared" si="22"/>
        <v>0</v>
      </c>
      <c r="J159" s="154">
        <f t="shared" si="18"/>
        <v>0</v>
      </c>
      <c r="K159" s="154">
        <f t="shared" si="19"/>
        <v>0</v>
      </c>
      <c r="L159" s="154">
        <f t="shared" si="20"/>
        <v>0</v>
      </c>
    </row>
    <row r="160" spans="1:12">
      <c r="A160" s="236">
        <v>12</v>
      </c>
      <c r="B160" s="236">
        <v>71</v>
      </c>
      <c r="C160" s="237" t="s">
        <v>398</v>
      </c>
      <c r="D160" s="154"/>
      <c r="E160" s="154"/>
      <c r="F160" s="154">
        <f t="shared" si="21"/>
        <v>0</v>
      </c>
      <c r="G160" s="154"/>
      <c r="H160" s="154"/>
      <c r="I160" s="154">
        <f t="shared" si="22"/>
        <v>0</v>
      </c>
      <c r="J160" s="154">
        <f t="shared" si="18"/>
        <v>0</v>
      </c>
      <c r="K160" s="154">
        <f t="shared" si="19"/>
        <v>0</v>
      </c>
      <c r="L160" s="154">
        <f t="shared" si="20"/>
        <v>0</v>
      </c>
    </row>
    <row r="161" spans="1:12">
      <c r="A161" s="236">
        <v>13</v>
      </c>
      <c r="B161" s="236">
        <v>84</v>
      </c>
      <c r="C161" s="237" t="s">
        <v>770</v>
      </c>
      <c r="D161" s="154"/>
      <c r="E161" s="154"/>
      <c r="F161" s="154">
        <f t="shared" si="21"/>
        <v>0</v>
      </c>
      <c r="G161" s="154">
        <v>2</v>
      </c>
      <c r="H161" s="154">
        <v>1</v>
      </c>
      <c r="I161" s="154">
        <f t="shared" si="22"/>
        <v>3</v>
      </c>
      <c r="J161" s="154">
        <f t="shared" si="18"/>
        <v>2</v>
      </c>
      <c r="K161" s="154">
        <f t="shared" si="19"/>
        <v>1</v>
      </c>
      <c r="L161" s="154">
        <f t="shared" si="20"/>
        <v>3</v>
      </c>
    </row>
    <row r="162" spans="1:12">
      <c r="A162" s="236">
        <v>14</v>
      </c>
      <c r="B162" s="142" t="s">
        <v>399</v>
      </c>
      <c r="C162" s="237" t="s">
        <v>400</v>
      </c>
      <c r="D162" s="154">
        <v>5</v>
      </c>
      <c r="E162" s="154">
        <v>3</v>
      </c>
      <c r="F162" s="154">
        <f t="shared" si="21"/>
        <v>8</v>
      </c>
      <c r="G162" s="154">
        <v>107</v>
      </c>
      <c r="H162" s="154">
        <v>111</v>
      </c>
      <c r="I162" s="154">
        <f t="shared" si="22"/>
        <v>218</v>
      </c>
      <c r="J162" s="154">
        <f t="shared" si="18"/>
        <v>112</v>
      </c>
      <c r="K162" s="154">
        <f t="shared" si="19"/>
        <v>114</v>
      </c>
      <c r="L162" s="154">
        <f t="shared" si="20"/>
        <v>226</v>
      </c>
    </row>
    <row r="163" spans="1:12">
      <c r="A163" s="236">
        <v>15</v>
      </c>
      <c r="B163" s="236">
        <v>250</v>
      </c>
      <c r="C163" s="237" t="s">
        <v>401</v>
      </c>
      <c r="D163" s="154">
        <v>58</v>
      </c>
      <c r="E163" s="154">
        <v>64</v>
      </c>
      <c r="F163" s="154">
        <f t="shared" si="21"/>
        <v>122</v>
      </c>
      <c r="G163" s="154">
        <v>313</v>
      </c>
      <c r="H163" s="154">
        <v>198</v>
      </c>
      <c r="I163" s="154">
        <f t="shared" si="22"/>
        <v>511</v>
      </c>
      <c r="J163" s="154">
        <f t="shared" si="18"/>
        <v>371</v>
      </c>
      <c r="K163" s="154">
        <f t="shared" si="19"/>
        <v>262</v>
      </c>
      <c r="L163" s="154">
        <f t="shared" si="20"/>
        <v>633</v>
      </c>
    </row>
    <row r="164" spans="1:12" ht="25.5">
      <c r="A164" s="236">
        <v>16</v>
      </c>
      <c r="B164" s="142" t="s">
        <v>402</v>
      </c>
      <c r="C164" s="237" t="s">
        <v>403</v>
      </c>
      <c r="D164" s="154">
        <v>3</v>
      </c>
      <c r="E164" s="154">
        <v>2</v>
      </c>
      <c r="F164" s="154">
        <f t="shared" si="21"/>
        <v>5</v>
      </c>
      <c r="G164" s="154">
        <v>15</v>
      </c>
      <c r="H164" s="154">
        <v>12</v>
      </c>
      <c r="I164" s="154">
        <f t="shared" si="22"/>
        <v>27</v>
      </c>
      <c r="J164" s="154">
        <f t="shared" si="18"/>
        <v>18</v>
      </c>
      <c r="K164" s="154">
        <f t="shared" si="19"/>
        <v>14</v>
      </c>
      <c r="L164" s="154">
        <f t="shared" si="20"/>
        <v>32</v>
      </c>
    </row>
    <row r="165" spans="1:12">
      <c r="A165" s="236">
        <v>17</v>
      </c>
      <c r="B165" s="142" t="s">
        <v>404</v>
      </c>
      <c r="C165" s="238" t="s">
        <v>771</v>
      </c>
      <c r="D165" s="154">
        <v>7</v>
      </c>
      <c r="E165" s="154">
        <v>2</v>
      </c>
      <c r="F165" s="154">
        <f t="shared" si="21"/>
        <v>9</v>
      </c>
      <c r="G165" s="154">
        <v>75</v>
      </c>
      <c r="H165" s="154">
        <v>35</v>
      </c>
      <c r="I165" s="154">
        <f t="shared" si="22"/>
        <v>110</v>
      </c>
      <c r="J165" s="154">
        <f t="shared" si="18"/>
        <v>82</v>
      </c>
      <c r="K165" s="154">
        <f t="shared" si="19"/>
        <v>37</v>
      </c>
      <c r="L165" s="154">
        <f t="shared" si="20"/>
        <v>119</v>
      </c>
    </row>
    <row r="166" spans="1:12" ht="38.25">
      <c r="A166" s="236">
        <v>18</v>
      </c>
      <c r="B166" s="245" t="s">
        <v>405</v>
      </c>
      <c r="C166" s="237" t="s">
        <v>406</v>
      </c>
      <c r="D166" s="154">
        <v>292</v>
      </c>
      <c r="E166" s="154">
        <v>189</v>
      </c>
      <c r="F166" s="154">
        <f t="shared" si="21"/>
        <v>481</v>
      </c>
      <c r="G166" s="154">
        <v>315</v>
      </c>
      <c r="H166" s="154">
        <v>220</v>
      </c>
      <c r="I166" s="154">
        <f t="shared" si="22"/>
        <v>535</v>
      </c>
      <c r="J166" s="154">
        <f t="shared" si="18"/>
        <v>607</v>
      </c>
      <c r="K166" s="154">
        <f t="shared" si="19"/>
        <v>409</v>
      </c>
      <c r="L166" s="154">
        <f t="shared" si="20"/>
        <v>1016</v>
      </c>
    </row>
    <row r="167" spans="1:12" ht="25.5">
      <c r="A167" s="236">
        <v>19</v>
      </c>
      <c r="B167" s="142" t="s">
        <v>407</v>
      </c>
      <c r="C167" s="237" t="s">
        <v>408</v>
      </c>
      <c r="D167" s="154"/>
      <c r="E167" s="154"/>
      <c r="F167" s="154">
        <f t="shared" si="21"/>
        <v>0</v>
      </c>
      <c r="G167" s="154">
        <v>82</v>
      </c>
      <c r="H167" s="154">
        <v>34</v>
      </c>
      <c r="I167" s="154">
        <f t="shared" si="22"/>
        <v>116</v>
      </c>
      <c r="J167" s="154">
        <f t="shared" si="18"/>
        <v>82</v>
      </c>
      <c r="K167" s="154">
        <f t="shared" si="19"/>
        <v>34</v>
      </c>
      <c r="L167" s="154">
        <f t="shared" si="20"/>
        <v>116</v>
      </c>
    </row>
    <row r="168" spans="1:12">
      <c r="A168" s="236">
        <v>20</v>
      </c>
      <c r="B168" s="142" t="s">
        <v>409</v>
      </c>
      <c r="C168" s="239" t="s">
        <v>410</v>
      </c>
      <c r="D168" s="154"/>
      <c r="E168" s="154"/>
      <c r="F168" s="154">
        <f t="shared" si="21"/>
        <v>0</v>
      </c>
      <c r="G168" s="154">
        <v>198</v>
      </c>
      <c r="H168" s="154">
        <v>90</v>
      </c>
      <c r="I168" s="154">
        <f t="shared" si="22"/>
        <v>288</v>
      </c>
      <c r="J168" s="154">
        <f t="shared" si="18"/>
        <v>198</v>
      </c>
      <c r="K168" s="154">
        <f t="shared" si="19"/>
        <v>90</v>
      </c>
      <c r="L168" s="154">
        <f t="shared" si="20"/>
        <v>288</v>
      </c>
    </row>
    <row r="169" spans="1:12">
      <c r="A169" s="236">
        <v>21</v>
      </c>
      <c r="B169" s="236">
        <v>487</v>
      </c>
      <c r="C169" s="237" t="s">
        <v>411</v>
      </c>
      <c r="D169" s="154"/>
      <c r="E169" s="154"/>
      <c r="F169" s="154">
        <f t="shared" si="21"/>
        <v>0</v>
      </c>
      <c r="G169" s="154"/>
      <c r="H169" s="154"/>
      <c r="I169" s="154">
        <f t="shared" si="22"/>
        <v>0</v>
      </c>
      <c r="J169" s="154">
        <f t="shared" si="18"/>
        <v>0</v>
      </c>
      <c r="K169" s="154">
        <f t="shared" si="19"/>
        <v>0</v>
      </c>
      <c r="L169" s="154">
        <f t="shared" si="20"/>
        <v>0</v>
      </c>
    </row>
    <row r="170" spans="1:12">
      <c r="A170" s="236">
        <v>22</v>
      </c>
      <c r="B170" s="142" t="s">
        <v>412</v>
      </c>
      <c r="C170" s="237" t="s">
        <v>413</v>
      </c>
      <c r="D170" s="154">
        <v>3</v>
      </c>
      <c r="E170" s="154">
        <v>3</v>
      </c>
      <c r="F170" s="154">
        <f t="shared" si="21"/>
        <v>6</v>
      </c>
      <c r="G170" s="154"/>
      <c r="H170" s="154"/>
      <c r="I170" s="154">
        <f t="shared" si="22"/>
        <v>0</v>
      </c>
      <c r="J170" s="154">
        <f t="shared" si="18"/>
        <v>3</v>
      </c>
      <c r="K170" s="154">
        <f t="shared" si="19"/>
        <v>3</v>
      </c>
      <c r="L170" s="154">
        <f t="shared" si="20"/>
        <v>6</v>
      </c>
    </row>
    <row r="171" spans="1:12">
      <c r="A171" s="236">
        <v>23</v>
      </c>
      <c r="B171" s="142" t="s">
        <v>414</v>
      </c>
      <c r="C171" s="237" t="s">
        <v>415</v>
      </c>
      <c r="D171" s="154">
        <v>4</v>
      </c>
      <c r="E171" s="154">
        <v>1</v>
      </c>
      <c r="F171" s="154">
        <f t="shared" si="21"/>
        <v>5</v>
      </c>
      <c r="G171" s="154"/>
      <c r="H171" s="154"/>
      <c r="I171" s="154">
        <f t="shared" si="22"/>
        <v>0</v>
      </c>
      <c r="J171" s="154">
        <f t="shared" si="18"/>
        <v>4</v>
      </c>
      <c r="K171" s="154">
        <f t="shared" si="19"/>
        <v>1</v>
      </c>
      <c r="L171" s="154">
        <f t="shared" si="20"/>
        <v>5</v>
      </c>
    </row>
    <row r="172" spans="1:12" ht="24">
      <c r="A172" s="236">
        <v>24</v>
      </c>
      <c r="B172" s="142" t="s">
        <v>416</v>
      </c>
      <c r="C172" s="240" t="s">
        <v>772</v>
      </c>
      <c r="D172" s="154">
        <v>1</v>
      </c>
      <c r="E172" s="154">
        <v>1</v>
      </c>
      <c r="F172" s="154">
        <f t="shared" si="21"/>
        <v>2</v>
      </c>
      <c r="G172" s="154">
        <v>234</v>
      </c>
      <c r="H172" s="154">
        <v>86</v>
      </c>
      <c r="I172" s="154">
        <f t="shared" si="22"/>
        <v>320</v>
      </c>
      <c r="J172" s="154">
        <f t="shared" si="18"/>
        <v>235</v>
      </c>
      <c r="K172" s="154">
        <f t="shared" si="19"/>
        <v>87</v>
      </c>
      <c r="L172" s="154">
        <f t="shared" si="20"/>
        <v>322</v>
      </c>
    </row>
    <row r="173" spans="1:12">
      <c r="A173" s="236">
        <v>25</v>
      </c>
      <c r="B173" s="142" t="s">
        <v>417</v>
      </c>
      <c r="C173" s="237" t="s">
        <v>418</v>
      </c>
      <c r="D173" s="154"/>
      <c r="E173" s="154"/>
      <c r="F173" s="154">
        <f t="shared" si="21"/>
        <v>0</v>
      </c>
      <c r="G173" s="154">
        <v>9</v>
      </c>
      <c r="H173" s="154">
        <v>6</v>
      </c>
      <c r="I173" s="154">
        <f t="shared" si="22"/>
        <v>15</v>
      </c>
      <c r="J173" s="154">
        <f t="shared" si="18"/>
        <v>9</v>
      </c>
      <c r="K173" s="154">
        <f t="shared" si="19"/>
        <v>6</v>
      </c>
      <c r="L173" s="154">
        <f t="shared" si="20"/>
        <v>15</v>
      </c>
    </row>
    <row r="174" spans="1:12" ht="25.5">
      <c r="A174" s="236">
        <v>26</v>
      </c>
      <c r="B174" s="236">
        <v>571</v>
      </c>
      <c r="C174" s="237" t="s">
        <v>419</v>
      </c>
      <c r="D174" s="154">
        <v>12</v>
      </c>
      <c r="E174" s="154">
        <v>6</v>
      </c>
      <c r="F174" s="154">
        <f t="shared" si="21"/>
        <v>18</v>
      </c>
      <c r="G174" s="154">
        <v>139</v>
      </c>
      <c r="H174" s="154">
        <v>22</v>
      </c>
      <c r="I174" s="154">
        <f t="shared" si="22"/>
        <v>161</v>
      </c>
      <c r="J174" s="154">
        <f t="shared" si="18"/>
        <v>151</v>
      </c>
      <c r="K174" s="154">
        <f t="shared" si="19"/>
        <v>28</v>
      </c>
      <c r="L174" s="154">
        <f t="shared" si="20"/>
        <v>179</v>
      </c>
    </row>
    <row r="175" spans="1:12" ht="25.5">
      <c r="A175" s="236">
        <v>27</v>
      </c>
      <c r="B175" s="142" t="s">
        <v>420</v>
      </c>
      <c r="C175" s="237" t="s">
        <v>421</v>
      </c>
      <c r="D175" s="154"/>
      <c r="E175" s="154"/>
      <c r="F175" s="154">
        <f t="shared" si="21"/>
        <v>0</v>
      </c>
      <c r="G175" s="154">
        <v>120</v>
      </c>
      <c r="H175" s="154">
        <v>70</v>
      </c>
      <c r="I175" s="154">
        <f t="shared" si="22"/>
        <v>190</v>
      </c>
      <c r="J175" s="154">
        <f t="shared" si="18"/>
        <v>120</v>
      </c>
      <c r="K175" s="154">
        <f t="shared" si="19"/>
        <v>70</v>
      </c>
      <c r="L175" s="154">
        <f t="shared" si="20"/>
        <v>190</v>
      </c>
    </row>
    <row r="176" spans="1:12" ht="25.5">
      <c r="A176" s="236">
        <v>28</v>
      </c>
      <c r="B176" s="142" t="s">
        <v>422</v>
      </c>
      <c r="C176" s="237" t="s">
        <v>423</v>
      </c>
      <c r="D176" s="154"/>
      <c r="E176" s="154"/>
      <c r="F176" s="154">
        <f t="shared" si="21"/>
        <v>0</v>
      </c>
      <c r="G176" s="154"/>
      <c r="H176" s="154">
        <v>20</v>
      </c>
      <c r="I176" s="154">
        <f t="shared" si="22"/>
        <v>20</v>
      </c>
      <c r="J176" s="154">
        <f t="shared" si="18"/>
        <v>0</v>
      </c>
      <c r="K176" s="154">
        <f t="shared" si="19"/>
        <v>20</v>
      </c>
      <c r="L176" s="154">
        <f t="shared" si="20"/>
        <v>20</v>
      </c>
    </row>
    <row r="177" spans="1:12" ht="38.25">
      <c r="A177" s="236">
        <v>29</v>
      </c>
      <c r="B177" s="142" t="s">
        <v>424</v>
      </c>
      <c r="C177" s="237" t="s">
        <v>773</v>
      </c>
      <c r="D177" s="154"/>
      <c r="E177" s="154"/>
      <c r="F177" s="154">
        <f t="shared" si="21"/>
        <v>0</v>
      </c>
      <c r="G177" s="154">
        <v>82</v>
      </c>
      <c r="H177" s="154">
        <v>87</v>
      </c>
      <c r="I177" s="154">
        <f t="shared" si="22"/>
        <v>169</v>
      </c>
      <c r="J177" s="154">
        <f t="shared" si="18"/>
        <v>82</v>
      </c>
      <c r="K177" s="154">
        <f t="shared" si="19"/>
        <v>87</v>
      </c>
      <c r="L177" s="154">
        <f t="shared" si="20"/>
        <v>169</v>
      </c>
    </row>
    <row r="178" spans="1:12" ht="25.5">
      <c r="A178" s="236">
        <v>30</v>
      </c>
      <c r="B178" s="236">
        <v>797</v>
      </c>
      <c r="C178" s="237" t="s">
        <v>425</v>
      </c>
      <c r="D178" s="154"/>
      <c r="E178" s="154"/>
      <c r="F178" s="154">
        <f t="shared" si="21"/>
        <v>0</v>
      </c>
      <c r="G178" s="154"/>
      <c r="H178" s="154"/>
      <c r="I178" s="154">
        <f t="shared" si="22"/>
        <v>0</v>
      </c>
      <c r="J178" s="154">
        <f t="shared" si="18"/>
        <v>0</v>
      </c>
      <c r="K178" s="154">
        <f t="shared" si="19"/>
        <v>0</v>
      </c>
      <c r="L178" s="154">
        <f t="shared" si="20"/>
        <v>0</v>
      </c>
    </row>
    <row r="179" spans="1:12" ht="25.5">
      <c r="A179" s="236">
        <v>31</v>
      </c>
      <c r="B179" s="236">
        <v>799</v>
      </c>
      <c r="C179" s="237" t="s">
        <v>774</v>
      </c>
      <c r="D179" s="154">
        <v>58</v>
      </c>
      <c r="E179" s="154">
        <v>31</v>
      </c>
      <c r="F179" s="154">
        <f t="shared" si="21"/>
        <v>89</v>
      </c>
      <c r="G179" s="154">
        <v>353</v>
      </c>
      <c r="H179" s="154">
        <v>312</v>
      </c>
      <c r="I179" s="154">
        <f t="shared" si="22"/>
        <v>665</v>
      </c>
      <c r="J179" s="154">
        <f t="shared" si="18"/>
        <v>411</v>
      </c>
      <c r="K179" s="154">
        <f t="shared" si="19"/>
        <v>343</v>
      </c>
      <c r="L179" s="154">
        <f t="shared" si="20"/>
        <v>754</v>
      </c>
    </row>
    <row r="180" spans="1:12" ht="51">
      <c r="A180" s="236">
        <v>32</v>
      </c>
      <c r="B180" s="142" t="s">
        <v>426</v>
      </c>
      <c r="C180" s="237" t="s">
        <v>427</v>
      </c>
      <c r="D180" s="154"/>
      <c r="E180" s="154"/>
      <c r="F180" s="154">
        <f t="shared" si="21"/>
        <v>0</v>
      </c>
      <c r="G180" s="154">
        <v>1</v>
      </c>
      <c r="H180" s="154"/>
      <c r="I180" s="154">
        <f t="shared" si="22"/>
        <v>1</v>
      </c>
      <c r="J180" s="154">
        <f t="shared" si="18"/>
        <v>1</v>
      </c>
      <c r="K180" s="154">
        <f t="shared" si="19"/>
        <v>0</v>
      </c>
      <c r="L180" s="154">
        <f t="shared" si="20"/>
        <v>1</v>
      </c>
    </row>
    <row r="181" spans="1:12" ht="25.5">
      <c r="A181" s="236">
        <v>33</v>
      </c>
      <c r="B181" s="142" t="s">
        <v>428</v>
      </c>
      <c r="C181" s="237" t="s">
        <v>429</v>
      </c>
      <c r="D181" s="154"/>
      <c r="E181" s="154">
        <v>1</v>
      </c>
      <c r="F181" s="154">
        <f t="shared" si="21"/>
        <v>1</v>
      </c>
      <c r="G181" s="154">
        <v>50</v>
      </c>
      <c r="H181" s="154">
        <v>5</v>
      </c>
      <c r="I181" s="154">
        <f t="shared" si="22"/>
        <v>55</v>
      </c>
      <c r="J181" s="154">
        <f t="shared" si="18"/>
        <v>50</v>
      </c>
      <c r="K181" s="154">
        <f t="shared" si="19"/>
        <v>6</v>
      </c>
      <c r="L181" s="154">
        <f t="shared" si="20"/>
        <v>56</v>
      </c>
    </row>
    <row r="182" spans="1:12">
      <c r="A182" s="236">
        <v>34</v>
      </c>
      <c r="B182" s="142" t="s">
        <v>430</v>
      </c>
      <c r="C182" s="237" t="s">
        <v>431</v>
      </c>
      <c r="D182" s="154"/>
      <c r="E182" s="154">
        <v>0</v>
      </c>
      <c r="F182" s="154">
        <f t="shared" si="21"/>
        <v>0</v>
      </c>
      <c r="G182" s="154">
        <v>17</v>
      </c>
      <c r="H182" s="154">
        <v>7</v>
      </c>
      <c r="I182" s="154">
        <f t="shared" si="22"/>
        <v>24</v>
      </c>
      <c r="J182" s="154">
        <f t="shared" si="18"/>
        <v>17</v>
      </c>
      <c r="K182" s="154">
        <f t="shared" si="19"/>
        <v>7</v>
      </c>
      <c r="L182" s="154">
        <f t="shared" si="20"/>
        <v>24</v>
      </c>
    </row>
    <row r="183" spans="1:12" ht="25.5">
      <c r="A183" s="236">
        <v>35</v>
      </c>
      <c r="B183" s="142" t="s">
        <v>432</v>
      </c>
      <c r="C183" s="237" t="s">
        <v>433</v>
      </c>
      <c r="D183" s="154">
        <v>6</v>
      </c>
      <c r="E183" s="154">
        <v>2</v>
      </c>
      <c r="F183" s="154">
        <f t="shared" si="21"/>
        <v>8</v>
      </c>
      <c r="G183" s="154">
        <v>9</v>
      </c>
      <c r="H183" s="154">
        <v>1</v>
      </c>
      <c r="I183" s="154">
        <f t="shared" si="22"/>
        <v>10</v>
      </c>
      <c r="J183" s="154">
        <f t="shared" si="18"/>
        <v>15</v>
      </c>
      <c r="K183" s="154">
        <f t="shared" si="19"/>
        <v>3</v>
      </c>
      <c r="L183" s="154">
        <f t="shared" si="20"/>
        <v>18</v>
      </c>
    </row>
    <row r="184" spans="1:12" ht="51">
      <c r="A184" s="236">
        <v>36</v>
      </c>
      <c r="B184" s="142" t="s">
        <v>434</v>
      </c>
      <c r="C184" s="237" t="s">
        <v>435</v>
      </c>
      <c r="D184" s="154">
        <v>13</v>
      </c>
      <c r="E184" s="154">
        <v>4</v>
      </c>
      <c r="F184" s="154">
        <f t="shared" si="21"/>
        <v>17</v>
      </c>
      <c r="G184" s="154">
        <v>78</v>
      </c>
      <c r="H184" s="154">
        <v>13</v>
      </c>
      <c r="I184" s="154">
        <f t="shared" si="22"/>
        <v>91</v>
      </c>
      <c r="J184" s="154">
        <f t="shared" si="18"/>
        <v>91</v>
      </c>
      <c r="K184" s="154">
        <f t="shared" si="19"/>
        <v>17</v>
      </c>
      <c r="L184" s="154">
        <f t="shared" si="20"/>
        <v>108</v>
      </c>
    </row>
    <row r="185" spans="1:12">
      <c r="A185" s="236">
        <v>37</v>
      </c>
      <c r="B185" s="142" t="s">
        <v>436</v>
      </c>
      <c r="C185" s="237" t="s">
        <v>775</v>
      </c>
      <c r="D185" s="154">
        <v>17</v>
      </c>
      <c r="E185" s="154">
        <v>4</v>
      </c>
      <c r="F185" s="154">
        <f t="shared" si="21"/>
        <v>21</v>
      </c>
      <c r="G185" s="154">
        <v>10</v>
      </c>
      <c r="H185" s="154">
        <v>2</v>
      </c>
      <c r="I185" s="154">
        <f t="shared" si="22"/>
        <v>12</v>
      </c>
      <c r="J185" s="154">
        <f t="shared" si="18"/>
        <v>27</v>
      </c>
      <c r="K185" s="154">
        <f t="shared" si="19"/>
        <v>6</v>
      </c>
      <c r="L185" s="154">
        <f t="shared" si="20"/>
        <v>33</v>
      </c>
    </row>
    <row r="186" spans="1:12" ht="25.5">
      <c r="A186" s="236">
        <v>38</v>
      </c>
      <c r="B186" s="142" t="s">
        <v>437</v>
      </c>
      <c r="C186" s="237" t="s">
        <v>776</v>
      </c>
      <c r="D186" s="154"/>
      <c r="E186" s="154"/>
      <c r="F186" s="154">
        <f t="shared" si="21"/>
        <v>0</v>
      </c>
      <c r="G186" s="154">
        <v>1</v>
      </c>
      <c r="H186" s="154">
        <v>5</v>
      </c>
      <c r="I186" s="154">
        <f t="shared" si="22"/>
        <v>6</v>
      </c>
      <c r="J186" s="154">
        <f t="shared" si="18"/>
        <v>1</v>
      </c>
      <c r="K186" s="154">
        <f t="shared" si="19"/>
        <v>5</v>
      </c>
      <c r="L186" s="154">
        <f t="shared" si="20"/>
        <v>6</v>
      </c>
    </row>
    <row r="187" spans="1:12">
      <c r="A187" s="236">
        <v>39</v>
      </c>
      <c r="B187" s="236"/>
      <c r="C187" s="237" t="s">
        <v>438</v>
      </c>
      <c r="D187" s="145">
        <v>1148</v>
      </c>
      <c r="E187" s="145">
        <v>854</v>
      </c>
      <c r="F187" s="154">
        <f t="shared" si="21"/>
        <v>2002</v>
      </c>
      <c r="G187" s="145">
        <v>633</v>
      </c>
      <c r="H187" s="145">
        <v>398</v>
      </c>
      <c r="I187" s="154">
        <f t="shared" si="22"/>
        <v>1031</v>
      </c>
      <c r="J187" s="154">
        <f t="shared" si="18"/>
        <v>1781</v>
      </c>
      <c r="K187" s="154">
        <f t="shared" si="19"/>
        <v>1252</v>
      </c>
      <c r="L187" s="154">
        <f t="shared" si="20"/>
        <v>3033</v>
      </c>
    </row>
    <row r="188" spans="1:12">
      <c r="A188" s="777">
        <v>40</v>
      </c>
      <c r="B188" s="777" t="s">
        <v>866</v>
      </c>
      <c r="C188" s="237" t="s">
        <v>868</v>
      </c>
      <c r="D188" s="472"/>
      <c r="E188" s="472"/>
      <c r="F188" s="154">
        <f t="shared" si="21"/>
        <v>0</v>
      </c>
      <c r="G188" s="472">
        <v>22</v>
      </c>
      <c r="H188" s="472">
        <v>7</v>
      </c>
      <c r="I188" s="154">
        <f t="shared" si="22"/>
        <v>29</v>
      </c>
      <c r="J188" s="154">
        <f t="shared" si="18"/>
        <v>22</v>
      </c>
      <c r="K188" s="154">
        <f t="shared" si="19"/>
        <v>7</v>
      </c>
      <c r="L188" s="154">
        <f t="shared" si="20"/>
        <v>29</v>
      </c>
    </row>
    <row r="189" spans="1:12">
      <c r="A189" s="777">
        <v>41</v>
      </c>
      <c r="B189" s="777" t="s">
        <v>865</v>
      </c>
      <c r="C189" s="237" t="s">
        <v>867</v>
      </c>
      <c r="D189" s="472"/>
      <c r="E189" s="472"/>
      <c r="F189" s="154">
        <f t="shared" si="21"/>
        <v>0</v>
      </c>
      <c r="G189" s="472"/>
      <c r="H189" s="472"/>
      <c r="I189" s="154">
        <f t="shared" si="22"/>
        <v>0</v>
      </c>
      <c r="J189" s="154">
        <f t="shared" si="18"/>
        <v>0</v>
      </c>
      <c r="K189" s="154">
        <f t="shared" si="19"/>
        <v>0</v>
      </c>
      <c r="L189" s="154">
        <f t="shared" si="20"/>
        <v>0</v>
      </c>
    </row>
    <row r="190" spans="1:12">
      <c r="A190" s="236"/>
      <c r="B190" s="236"/>
      <c r="C190" s="142" t="s">
        <v>6</v>
      </c>
      <c r="D190" s="154">
        <f t="shared" ref="D190:L190" si="23">SUM(D149:D189)</f>
        <v>1635</v>
      </c>
      <c r="E190" s="154">
        <f t="shared" si="23"/>
        <v>1173</v>
      </c>
      <c r="F190" s="154">
        <f t="shared" si="23"/>
        <v>2808</v>
      </c>
      <c r="G190" s="154">
        <f t="shared" si="23"/>
        <v>2992</v>
      </c>
      <c r="H190" s="154">
        <f t="shared" si="23"/>
        <v>1775</v>
      </c>
      <c r="I190" s="154">
        <f t="shared" si="23"/>
        <v>4767</v>
      </c>
      <c r="J190" s="154">
        <f t="shared" si="23"/>
        <v>4627</v>
      </c>
      <c r="K190" s="154">
        <f t="shared" si="23"/>
        <v>2948</v>
      </c>
      <c r="L190" s="154">
        <f t="shared" si="23"/>
        <v>7575</v>
      </c>
    </row>
    <row r="192" spans="1:12" ht="15.75">
      <c r="A192" s="1591" t="s">
        <v>382</v>
      </c>
      <c r="B192" s="1591"/>
      <c r="C192" s="1591"/>
      <c r="D192" s="1591"/>
      <c r="E192" s="1591"/>
      <c r="F192" s="1591"/>
      <c r="G192" s="1591"/>
      <c r="H192" s="1591"/>
      <c r="I192" s="1591"/>
      <c r="J192" s="1591"/>
      <c r="K192" s="1591"/>
      <c r="L192" s="1591"/>
    </row>
    <row r="193" spans="1:12" ht="15.75">
      <c r="A193" s="775" t="s">
        <v>6</v>
      </c>
      <c r="B193" s="775"/>
      <c r="C193" s="775"/>
      <c r="D193" s="775"/>
      <c r="E193" s="775"/>
      <c r="F193" s="775"/>
      <c r="G193" s="775"/>
      <c r="H193" s="775"/>
      <c r="I193" s="775"/>
      <c r="J193" s="775"/>
      <c r="K193" s="1594" t="s">
        <v>27</v>
      </c>
      <c r="L193" s="1594"/>
    </row>
    <row r="194" spans="1:12">
      <c r="A194" s="1592" t="s">
        <v>191</v>
      </c>
      <c r="B194" s="1592" t="s">
        <v>383</v>
      </c>
      <c r="C194" s="1592" t="s">
        <v>384</v>
      </c>
      <c r="D194" s="1592" t="s">
        <v>95</v>
      </c>
      <c r="E194" s="1592"/>
      <c r="F194" s="1592"/>
      <c r="G194" s="1592" t="s">
        <v>0</v>
      </c>
      <c r="H194" s="1592"/>
      <c r="I194" s="1592"/>
      <c r="J194" s="1592" t="s">
        <v>6</v>
      </c>
      <c r="K194" s="1592"/>
      <c r="L194" s="1592"/>
    </row>
    <row r="195" spans="1:12">
      <c r="A195" s="1592"/>
      <c r="B195" s="1592"/>
      <c r="C195" s="1592"/>
      <c r="D195" s="777" t="s">
        <v>240</v>
      </c>
      <c r="E195" s="777" t="s">
        <v>241</v>
      </c>
      <c r="F195" s="777" t="s">
        <v>234</v>
      </c>
      <c r="G195" s="777" t="s">
        <v>240</v>
      </c>
      <c r="H195" s="777" t="s">
        <v>241</v>
      </c>
      <c r="I195" s="777" t="s">
        <v>234</v>
      </c>
      <c r="J195" s="777" t="s">
        <v>240</v>
      </c>
      <c r="K195" s="777" t="s">
        <v>241</v>
      </c>
      <c r="L195" s="777" t="s">
        <v>234</v>
      </c>
    </row>
    <row r="196" spans="1:12">
      <c r="A196" s="236">
        <v>1</v>
      </c>
      <c r="B196" s="236">
        <v>1</v>
      </c>
      <c r="C196" s="237" t="s">
        <v>385</v>
      </c>
      <c r="D196" s="592">
        <v>0</v>
      </c>
      <c r="E196" s="592">
        <v>0</v>
      </c>
      <c r="F196" s="154">
        <f>SUM(D196:E196)</f>
        <v>0</v>
      </c>
      <c r="G196" s="592">
        <v>0</v>
      </c>
      <c r="H196" s="592">
        <v>0</v>
      </c>
      <c r="I196" s="154">
        <f>SUM(G196:H196)</f>
        <v>0</v>
      </c>
      <c r="J196" s="154">
        <f t="shared" ref="J196:J236" si="24">D196+G196</f>
        <v>0</v>
      </c>
      <c r="K196" s="154">
        <f t="shared" ref="K196:K236" si="25">E196+H196</f>
        <v>0</v>
      </c>
      <c r="L196" s="154">
        <f>J196+K196</f>
        <v>0</v>
      </c>
    </row>
    <row r="197" spans="1:12" ht="25.5">
      <c r="A197" s="236">
        <v>2</v>
      </c>
      <c r="B197" s="236">
        <v>2</v>
      </c>
      <c r="C197" s="237" t="s">
        <v>386</v>
      </c>
      <c r="D197" s="592">
        <v>20</v>
      </c>
      <c r="E197" s="592">
        <v>11</v>
      </c>
      <c r="F197" s="154">
        <f t="shared" ref="F197:F236" si="26">SUM(D197:E197)</f>
        <v>31</v>
      </c>
      <c r="G197" s="592">
        <v>12</v>
      </c>
      <c r="H197" s="592">
        <v>7</v>
      </c>
      <c r="I197" s="154">
        <f t="shared" ref="I197:I236" si="27">SUM(G197:H197)</f>
        <v>19</v>
      </c>
      <c r="J197" s="154">
        <f t="shared" si="24"/>
        <v>32</v>
      </c>
      <c r="K197" s="154">
        <f t="shared" si="25"/>
        <v>18</v>
      </c>
      <c r="L197" s="154">
        <f t="shared" ref="L197:L234" si="28">J197+K197</f>
        <v>50</v>
      </c>
    </row>
    <row r="198" spans="1:12" ht="25.5">
      <c r="A198" s="236">
        <v>3</v>
      </c>
      <c r="B198" s="236">
        <v>3</v>
      </c>
      <c r="C198" s="237" t="s">
        <v>387</v>
      </c>
      <c r="D198" s="592">
        <v>0</v>
      </c>
      <c r="E198" s="592">
        <v>0</v>
      </c>
      <c r="F198" s="154">
        <f t="shared" si="26"/>
        <v>0</v>
      </c>
      <c r="G198" s="592">
        <v>0</v>
      </c>
      <c r="H198" s="592">
        <v>0</v>
      </c>
      <c r="I198" s="154">
        <f t="shared" si="27"/>
        <v>0</v>
      </c>
      <c r="J198" s="154">
        <f t="shared" si="24"/>
        <v>0</v>
      </c>
      <c r="K198" s="154">
        <f t="shared" si="25"/>
        <v>0</v>
      </c>
      <c r="L198" s="154">
        <f t="shared" si="28"/>
        <v>0</v>
      </c>
    </row>
    <row r="199" spans="1:12" ht="25.5">
      <c r="A199" s="236">
        <v>4</v>
      </c>
      <c r="B199" s="142" t="s">
        <v>388</v>
      </c>
      <c r="C199" s="237" t="s">
        <v>389</v>
      </c>
      <c r="D199" s="592">
        <v>8</v>
      </c>
      <c r="E199" s="592">
        <v>5</v>
      </c>
      <c r="F199" s="154">
        <f t="shared" si="26"/>
        <v>13</v>
      </c>
      <c r="G199" s="592">
        <v>3</v>
      </c>
      <c r="H199" s="592">
        <v>10</v>
      </c>
      <c r="I199" s="154">
        <f t="shared" si="27"/>
        <v>13</v>
      </c>
      <c r="J199" s="154">
        <f t="shared" si="24"/>
        <v>11</v>
      </c>
      <c r="K199" s="154">
        <f t="shared" si="25"/>
        <v>15</v>
      </c>
      <c r="L199" s="154">
        <f t="shared" si="28"/>
        <v>26</v>
      </c>
    </row>
    <row r="200" spans="1:12">
      <c r="A200" s="236">
        <v>5</v>
      </c>
      <c r="B200" s="142" t="s">
        <v>390</v>
      </c>
      <c r="C200" s="237" t="s">
        <v>391</v>
      </c>
      <c r="D200" s="592">
        <v>48</v>
      </c>
      <c r="E200" s="592">
        <v>25</v>
      </c>
      <c r="F200" s="154">
        <f t="shared" si="26"/>
        <v>73</v>
      </c>
      <c r="G200" s="592">
        <v>48</v>
      </c>
      <c r="H200" s="592">
        <v>8</v>
      </c>
      <c r="I200" s="154">
        <f t="shared" si="27"/>
        <v>56</v>
      </c>
      <c r="J200" s="154">
        <f t="shared" si="24"/>
        <v>96</v>
      </c>
      <c r="K200" s="154">
        <f t="shared" si="25"/>
        <v>33</v>
      </c>
      <c r="L200" s="154">
        <f t="shared" si="28"/>
        <v>129</v>
      </c>
    </row>
    <row r="201" spans="1:12">
      <c r="A201" s="236">
        <v>6</v>
      </c>
      <c r="B201" s="236">
        <v>30</v>
      </c>
      <c r="C201" s="237" t="s">
        <v>392</v>
      </c>
      <c r="D201" s="592">
        <v>0</v>
      </c>
      <c r="E201" s="592">
        <v>0</v>
      </c>
      <c r="F201" s="154">
        <f t="shared" si="26"/>
        <v>0</v>
      </c>
      <c r="G201" s="592">
        <v>0</v>
      </c>
      <c r="H201" s="592">
        <v>0</v>
      </c>
      <c r="I201" s="154">
        <f t="shared" si="27"/>
        <v>0</v>
      </c>
      <c r="J201" s="154">
        <f t="shared" si="24"/>
        <v>0</v>
      </c>
      <c r="K201" s="154">
        <f t="shared" si="25"/>
        <v>0</v>
      </c>
      <c r="L201" s="154">
        <f t="shared" si="28"/>
        <v>0</v>
      </c>
    </row>
    <row r="202" spans="1:12">
      <c r="A202" s="236">
        <v>7</v>
      </c>
      <c r="B202" s="236">
        <v>32</v>
      </c>
      <c r="C202" s="237" t="s">
        <v>393</v>
      </c>
      <c r="D202" s="592">
        <v>0</v>
      </c>
      <c r="E202" s="592">
        <v>0</v>
      </c>
      <c r="F202" s="154">
        <f t="shared" si="26"/>
        <v>0</v>
      </c>
      <c r="G202" s="592">
        <v>0</v>
      </c>
      <c r="H202" s="592">
        <v>0</v>
      </c>
      <c r="I202" s="154">
        <f t="shared" si="27"/>
        <v>0</v>
      </c>
      <c r="J202" s="154">
        <f t="shared" si="24"/>
        <v>0</v>
      </c>
      <c r="K202" s="154">
        <f t="shared" si="25"/>
        <v>0</v>
      </c>
      <c r="L202" s="154">
        <f t="shared" si="28"/>
        <v>0</v>
      </c>
    </row>
    <row r="203" spans="1:12">
      <c r="A203" s="236">
        <v>8</v>
      </c>
      <c r="B203" s="236">
        <v>33</v>
      </c>
      <c r="C203" s="237" t="s">
        <v>394</v>
      </c>
      <c r="D203" s="592">
        <v>0</v>
      </c>
      <c r="E203" s="592">
        <v>0</v>
      </c>
      <c r="F203" s="154">
        <f t="shared" si="26"/>
        <v>0</v>
      </c>
      <c r="G203" s="592">
        <v>0</v>
      </c>
      <c r="H203" s="592">
        <v>0</v>
      </c>
      <c r="I203" s="154">
        <f t="shared" si="27"/>
        <v>0</v>
      </c>
      <c r="J203" s="154">
        <f t="shared" si="24"/>
        <v>0</v>
      </c>
      <c r="K203" s="154">
        <f t="shared" si="25"/>
        <v>0</v>
      </c>
      <c r="L203" s="154">
        <f t="shared" si="28"/>
        <v>0</v>
      </c>
    </row>
    <row r="204" spans="1:12">
      <c r="A204" s="236">
        <v>9</v>
      </c>
      <c r="B204" s="236">
        <v>37</v>
      </c>
      <c r="C204" s="237" t="s">
        <v>395</v>
      </c>
      <c r="D204" s="592">
        <v>0</v>
      </c>
      <c r="E204" s="592">
        <v>0</v>
      </c>
      <c r="F204" s="154">
        <f t="shared" si="26"/>
        <v>0</v>
      </c>
      <c r="G204" s="592">
        <v>0</v>
      </c>
      <c r="H204" s="592">
        <v>0</v>
      </c>
      <c r="I204" s="154">
        <f t="shared" si="27"/>
        <v>0</v>
      </c>
      <c r="J204" s="154">
        <f t="shared" si="24"/>
        <v>0</v>
      </c>
      <c r="K204" s="154">
        <f t="shared" si="25"/>
        <v>0</v>
      </c>
      <c r="L204" s="154">
        <f t="shared" si="28"/>
        <v>0</v>
      </c>
    </row>
    <row r="205" spans="1:12">
      <c r="A205" s="236">
        <v>10</v>
      </c>
      <c r="B205" s="236">
        <v>45</v>
      </c>
      <c r="C205" s="237" t="s">
        <v>396</v>
      </c>
      <c r="D205" s="592">
        <v>0</v>
      </c>
      <c r="E205" s="592">
        <v>0</v>
      </c>
      <c r="F205" s="154">
        <f t="shared" si="26"/>
        <v>0</v>
      </c>
      <c r="G205" s="592">
        <v>0</v>
      </c>
      <c r="H205" s="592">
        <v>0</v>
      </c>
      <c r="I205" s="154">
        <f t="shared" si="27"/>
        <v>0</v>
      </c>
      <c r="J205" s="154">
        <f t="shared" si="24"/>
        <v>0</v>
      </c>
      <c r="K205" s="154">
        <f t="shared" si="25"/>
        <v>0</v>
      </c>
      <c r="L205" s="154">
        <f t="shared" si="28"/>
        <v>0</v>
      </c>
    </row>
    <row r="206" spans="1:12">
      <c r="A206" s="236">
        <v>11</v>
      </c>
      <c r="B206" s="236">
        <v>55</v>
      </c>
      <c r="C206" s="237" t="s">
        <v>397</v>
      </c>
      <c r="D206" s="592">
        <v>0</v>
      </c>
      <c r="E206" s="592">
        <v>0</v>
      </c>
      <c r="F206" s="154">
        <f t="shared" si="26"/>
        <v>0</v>
      </c>
      <c r="G206" s="592">
        <v>0</v>
      </c>
      <c r="H206" s="592">
        <v>0</v>
      </c>
      <c r="I206" s="154">
        <f t="shared" si="27"/>
        <v>0</v>
      </c>
      <c r="J206" s="154">
        <f t="shared" si="24"/>
        <v>0</v>
      </c>
      <c r="K206" s="154">
        <f t="shared" si="25"/>
        <v>0</v>
      </c>
      <c r="L206" s="154">
        <f t="shared" si="28"/>
        <v>0</v>
      </c>
    </row>
    <row r="207" spans="1:12">
      <c r="A207" s="236">
        <v>12</v>
      </c>
      <c r="B207" s="236">
        <v>71</v>
      </c>
      <c r="C207" s="237" t="s">
        <v>398</v>
      </c>
      <c r="D207" s="592">
        <v>0</v>
      </c>
      <c r="E207" s="592">
        <v>0</v>
      </c>
      <c r="F207" s="154">
        <f t="shared" si="26"/>
        <v>0</v>
      </c>
      <c r="G207" s="592">
        <v>0</v>
      </c>
      <c r="H207" s="592">
        <v>0</v>
      </c>
      <c r="I207" s="154">
        <f t="shared" si="27"/>
        <v>0</v>
      </c>
      <c r="J207" s="154">
        <f t="shared" si="24"/>
        <v>0</v>
      </c>
      <c r="K207" s="154">
        <f t="shared" si="25"/>
        <v>0</v>
      </c>
      <c r="L207" s="154">
        <f t="shared" si="28"/>
        <v>0</v>
      </c>
    </row>
    <row r="208" spans="1:12">
      <c r="A208" s="236">
        <v>13</v>
      </c>
      <c r="B208" s="236">
        <v>84</v>
      </c>
      <c r="C208" s="237" t="s">
        <v>770</v>
      </c>
      <c r="D208" s="592">
        <v>0</v>
      </c>
      <c r="E208" s="592">
        <v>0</v>
      </c>
      <c r="F208" s="154">
        <f t="shared" si="26"/>
        <v>0</v>
      </c>
      <c r="G208" s="592">
        <v>0</v>
      </c>
      <c r="H208" s="592">
        <v>0</v>
      </c>
      <c r="I208" s="154">
        <f t="shared" si="27"/>
        <v>0</v>
      </c>
      <c r="J208" s="154">
        <f t="shared" si="24"/>
        <v>0</v>
      </c>
      <c r="K208" s="154">
        <f t="shared" si="25"/>
        <v>0</v>
      </c>
      <c r="L208" s="154">
        <f t="shared" si="28"/>
        <v>0</v>
      </c>
    </row>
    <row r="209" spans="1:12">
      <c r="A209" s="236">
        <v>14</v>
      </c>
      <c r="B209" s="142" t="s">
        <v>399</v>
      </c>
      <c r="C209" s="237" t="s">
        <v>400</v>
      </c>
      <c r="D209" s="592">
        <v>0</v>
      </c>
      <c r="E209" s="592">
        <v>0</v>
      </c>
      <c r="F209" s="154">
        <f t="shared" si="26"/>
        <v>0</v>
      </c>
      <c r="G209" s="592">
        <v>0</v>
      </c>
      <c r="H209" s="592">
        <v>0</v>
      </c>
      <c r="I209" s="154">
        <f t="shared" si="27"/>
        <v>0</v>
      </c>
      <c r="J209" s="154">
        <f t="shared" si="24"/>
        <v>0</v>
      </c>
      <c r="K209" s="154">
        <f t="shared" si="25"/>
        <v>0</v>
      </c>
      <c r="L209" s="154">
        <f t="shared" si="28"/>
        <v>0</v>
      </c>
    </row>
    <row r="210" spans="1:12">
      <c r="A210" s="236">
        <v>15</v>
      </c>
      <c r="B210" s="236">
        <v>250</v>
      </c>
      <c r="C210" s="237" t="s">
        <v>401</v>
      </c>
      <c r="D210" s="592">
        <v>374</v>
      </c>
      <c r="E210" s="592">
        <v>278</v>
      </c>
      <c r="F210" s="154">
        <f t="shared" si="26"/>
        <v>652</v>
      </c>
      <c r="G210" s="592">
        <v>79</v>
      </c>
      <c r="H210" s="592">
        <v>42</v>
      </c>
      <c r="I210" s="154">
        <f t="shared" si="27"/>
        <v>121</v>
      </c>
      <c r="J210" s="154">
        <f t="shared" si="24"/>
        <v>453</v>
      </c>
      <c r="K210" s="154">
        <f t="shared" si="25"/>
        <v>320</v>
      </c>
      <c r="L210" s="154">
        <f t="shared" si="28"/>
        <v>773</v>
      </c>
    </row>
    <row r="211" spans="1:12" ht="25.5">
      <c r="A211" s="236">
        <v>16</v>
      </c>
      <c r="B211" s="142" t="s">
        <v>402</v>
      </c>
      <c r="C211" s="237" t="s">
        <v>403</v>
      </c>
      <c r="D211" s="592">
        <v>0</v>
      </c>
      <c r="E211" s="592">
        <v>0</v>
      </c>
      <c r="F211" s="154">
        <f t="shared" si="26"/>
        <v>0</v>
      </c>
      <c r="G211" s="592">
        <v>16</v>
      </c>
      <c r="H211" s="592">
        <v>4</v>
      </c>
      <c r="I211" s="154">
        <f t="shared" si="27"/>
        <v>20</v>
      </c>
      <c r="J211" s="154">
        <f t="shared" si="24"/>
        <v>16</v>
      </c>
      <c r="K211" s="154">
        <f t="shared" si="25"/>
        <v>4</v>
      </c>
      <c r="L211" s="154">
        <f t="shared" si="28"/>
        <v>20</v>
      </c>
    </row>
    <row r="212" spans="1:12">
      <c r="A212" s="236">
        <v>17</v>
      </c>
      <c r="B212" s="142" t="s">
        <v>404</v>
      </c>
      <c r="C212" s="238" t="s">
        <v>771</v>
      </c>
      <c r="D212" s="592">
        <v>0</v>
      </c>
      <c r="E212" s="592">
        <v>0</v>
      </c>
      <c r="F212" s="154">
        <f t="shared" si="26"/>
        <v>0</v>
      </c>
      <c r="G212" s="592">
        <v>7</v>
      </c>
      <c r="H212" s="592">
        <v>2</v>
      </c>
      <c r="I212" s="154">
        <f t="shared" si="27"/>
        <v>9</v>
      </c>
      <c r="J212" s="154">
        <f t="shared" si="24"/>
        <v>7</v>
      </c>
      <c r="K212" s="154">
        <f t="shared" si="25"/>
        <v>2</v>
      </c>
      <c r="L212" s="154">
        <f t="shared" si="28"/>
        <v>9</v>
      </c>
    </row>
    <row r="213" spans="1:12" ht="38.25">
      <c r="A213" s="236">
        <v>18</v>
      </c>
      <c r="B213" s="245" t="s">
        <v>405</v>
      </c>
      <c r="C213" s="237" t="s">
        <v>406</v>
      </c>
      <c r="D213" s="592">
        <v>546</v>
      </c>
      <c r="E213" s="592">
        <v>406</v>
      </c>
      <c r="F213" s="154">
        <f t="shared" si="26"/>
        <v>952</v>
      </c>
      <c r="G213" s="592">
        <v>454</v>
      </c>
      <c r="H213" s="592">
        <v>295</v>
      </c>
      <c r="I213" s="154">
        <f t="shared" si="27"/>
        <v>749</v>
      </c>
      <c r="J213" s="154">
        <f t="shared" si="24"/>
        <v>1000</v>
      </c>
      <c r="K213" s="154">
        <f t="shared" si="25"/>
        <v>701</v>
      </c>
      <c r="L213" s="154">
        <f t="shared" si="28"/>
        <v>1701</v>
      </c>
    </row>
    <row r="214" spans="1:12" ht="25.5">
      <c r="A214" s="236">
        <v>19</v>
      </c>
      <c r="B214" s="142" t="s">
        <v>407</v>
      </c>
      <c r="C214" s="237" t="s">
        <v>408</v>
      </c>
      <c r="D214" s="592">
        <v>17</v>
      </c>
      <c r="E214" s="592">
        <v>8</v>
      </c>
      <c r="F214" s="154">
        <f t="shared" si="26"/>
        <v>25</v>
      </c>
      <c r="G214" s="592">
        <v>16</v>
      </c>
      <c r="H214" s="592">
        <v>4</v>
      </c>
      <c r="I214" s="154">
        <f t="shared" si="27"/>
        <v>20</v>
      </c>
      <c r="J214" s="154">
        <f t="shared" si="24"/>
        <v>33</v>
      </c>
      <c r="K214" s="154">
        <f t="shared" si="25"/>
        <v>12</v>
      </c>
      <c r="L214" s="154">
        <f t="shared" si="28"/>
        <v>45</v>
      </c>
    </row>
    <row r="215" spans="1:12">
      <c r="A215" s="236">
        <v>20</v>
      </c>
      <c r="B215" s="142" t="s">
        <v>409</v>
      </c>
      <c r="C215" s="239" t="s">
        <v>410</v>
      </c>
      <c r="D215" s="592">
        <v>13</v>
      </c>
      <c r="E215" s="592">
        <v>3</v>
      </c>
      <c r="F215" s="154">
        <f t="shared" si="26"/>
        <v>16</v>
      </c>
      <c r="G215" s="592">
        <v>0</v>
      </c>
      <c r="H215" s="592">
        <v>0</v>
      </c>
      <c r="I215" s="154">
        <f t="shared" si="27"/>
        <v>0</v>
      </c>
      <c r="J215" s="154">
        <f t="shared" si="24"/>
        <v>13</v>
      </c>
      <c r="K215" s="154">
        <f t="shared" si="25"/>
        <v>3</v>
      </c>
      <c r="L215" s="154">
        <f t="shared" si="28"/>
        <v>16</v>
      </c>
    </row>
    <row r="216" spans="1:12">
      <c r="A216" s="236">
        <v>21</v>
      </c>
      <c r="B216" s="236">
        <v>487</v>
      </c>
      <c r="C216" s="237" t="s">
        <v>411</v>
      </c>
      <c r="D216" s="592">
        <v>5</v>
      </c>
      <c r="E216" s="592">
        <v>4</v>
      </c>
      <c r="F216" s="154">
        <f t="shared" si="26"/>
        <v>9</v>
      </c>
      <c r="G216" s="592">
        <v>0</v>
      </c>
      <c r="H216" s="592">
        <v>0</v>
      </c>
      <c r="I216" s="154">
        <f t="shared" si="27"/>
        <v>0</v>
      </c>
      <c r="J216" s="154">
        <f t="shared" si="24"/>
        <v>5</v>
      </c>
      <c r="K216" s="154">
        <f t="shared" si="25"/>
        <v>4</v>
      </c>
      <c r="L216" s="154">
        <f t="shared" si="28"/>
        <v>9</v>
      </c>
    </row>
    <row r="217" spans="1:12">
      <c r="A217" s="236">
        <v>22</v>
      </c>
      <c r="B217" s="142" t="s">
        <v>412</v>
      </c>
      <c r="C217" s="237" t="s">
        <v>413</v>
      </c>
      <c r="D217" s="592">
        <v>110</v>
      </c>
      <c r="E217" s="592">
        <v>68</v>
      </c>
      <c r="F217" s="154">
        <f t="shared" si="26"/>
        <v>178</v>
      </c>
      <c r="G217" s="592">
        <v>27</v>
      </c>
      <c r="H217" s="592">
        <v>9</v>
      </c>
      <c r="I217" s="154">
        <f t="shared" si="27"/>
        <v>36</v>
      </c>
      <c r="J217" s="154">
        <f t="shared" si="24"/>
        <v>137</v>
      </c>
      <c r="K217" s="154">
        <f t="shared" si="25"/>
        <v>77</v>
      </c>
      <c r="L217" s="154">
        <f t="shared" si="28"/>
        <v>214</v>
      </c>
    </row>
    <row r="218" spans="1:12">
      <c r="A218" s="236">
        <v>23</v>
      </c>
      <c r="B218" s="142" t="s">
        <v>414</v>
      </c>
      <c r="C218" s="237" t="s">
        <v>415</v>
      </c>
      <c r="D218" s="592">
        <v>22</v>
      </c>
      <c r="E218" s="592">
        <v>7</v>
      </c>
      <c r="F218" s="154">
        <f t="shared" si="26"/>
        <v>29</v>
      </c>
      <c r="G218" s="592">
        <v>8</v>
      </c>
      <c r="H218" s="592">
        <v>4</v>
      </c>
      <c r="I218" s="154">
        <f t="shared" si="27"/>
        <v>12</v>
      </c>
      <c r="J218" s="154">
        <f t="shared" si="24"/>
        <v>30</v>
      </c>
      <c r="K218" s="154">
        <f t="shared" si="25"/>
        <v>11</v>
      </c>
      <c r="L218" s="154">
        <f t="shared" si="28"/>
        <v>41</v>
      </c>
    </row>
    <row r="219" spans="1:12" ht="24">
      <c r="A219" s="236">
        <v>24</v>
      </c>
      <c r="B219" s="142" t="s">
        <v>416</v>
      </c>
      <c r="C219" s="240" t="s">
        <v>772</v>
      </c>
      <c r="D219" s="592">
        <v>25</v>
      </c>
      <c r="E219" s="592">
        <v>11</v>
      </c>
      <c r="F219" s="154">
        <f t="shared" si="26"/>
        <v>36</v>
      </c>
      <c r="G219" s="592">
        <v>15</v>
      </c>
      <c r="H219" s="592">
        <v>6</v>
      </c>
      <c r="I219" s="154">
        <f t="shared" si="27"/>
        <v>21</v>
      </c>
      <c r="J219" s="154">
        <f t="shared" si="24"/>
        <v>40</v>
      </c>
      <c r="K219" s="154">
        <f t="shared" si="25"/>
        <v>17</v>
      </c>
      <c r="L219" s="154">
        <f t="shared" si="28"/>
        <v>57</v>
      </c>
    </row>
    <row r="220" spans="1:12">
      <c r="A220" s="236">
        <v>25</v>
      </c>
      <c r="B220" s="142" t="s">
        <v>417</v>
      </c>
      <c r="C220" s="237" t="s">
        <v>418</v>
      </c>
      <c r="D220" s="592">
        <v>7</v>
      </c>
      <c r="E220" s="592">
        <v>3</v>
      </c>
      <c r="F220" s="154">
        <f t="shared" si="26"/>
        <v>10</v>
      </c>
      <c r="G220" s="592">
        <v>0</v>
      </c>
      <c r="H220" s="592">
        <v>0</v>
      </c>
      <c r="I220" s="154">
        <f t="shared" si="27"/>
        <v>0</v>
      </c>
      <c r="J220" s="154">
        <f t="shared" si="24"/>
        <v>7</v>
      </c>
      <c r="K220" s="154">
        <f t="shared" si="25"/>
        <v>3</v>
      </c>
      <c r="L220" s="154">
        <f t="shared" si="28"/>
        <v>10</v>
      </c>
    </row>
    <row r="221" spans="1:12" ht="25.5">
      <c r="A221" s="236">
        <v>26</v>
      </c>
      <c r="B221" s="236">
        <v>571</v>
      </c>
      <c r="C221" s="237" t="s">
        <v>419</v>
      </c>
      <c r="D221" s="592">
        <v>54</v>
      </c>
      <c r="E221" s="592">
        <v>47</v>
      </c>
      <c r="F221" s="154">
        <f t="shared" si="26"/>
        <v>101</v>
      </c>
      <c r="G221" s="592">
        <v>32</v>
      </c>
      <c r="H221" s="592">
        <v>18</v>
      </c>
      <c r="I221" s="154">
        <f t="shared" si="27"/>
        <v>50</v>
      </c>
      <c r="J221" s="154">
        <f t="shared" si="24"/>
        <v>86</v>
      </c>
      <c r="K221" s="154">
        <f t="shared" si="25"/>
        <v>65</v>
      </c>
      <c r="L221" s="154">
        <f t="shared" si="28"/>
        <v>151</v>
      </c>
    </row>
    <row r="222" spans="1:12" ht="25.5">
      <c r="A222" s="236">
        <v>27</v>
      </c>
      <c r="B222" s="142" t="s">
        <v>420</v>
      </c>
      <c r="C222" s="237" t="s">
        <v>421</v>
      </c>
      <c r="D222" s="592">
        <v>0</v>
      </c>
      <c r="E222" s="592">
        <v>0</v>
      </c>
      <c r="F222" s="154">
        <f t="shared" si="26"/>
        <v>0</v>
      </c>
      <c r="G222" s="592">
        <v>4</v>
      </c>
      <c r="H222" s="592">
        <v>7</v>
      </c>
      <c r="I222" s="154">
        <f t="shared" si="27"/>
        <v>11</v>
      </c>
      <c r="J222" s="154">
        <f t="shared" si="24"/>
        <v>4</v>
      </c>
      <c r="K222" s="154">
        <f t="shared" si="25"/>
        <v>7</v>
      </c>
      <c r="L222" s="154">
        <f t="shared" si="28"/>
        <v>11</v>
      </c>
    </row>
    <row r="223" spans="1:12" ht="25.5">
      <c r="A223" s="236">
        <v>28</v>
      </c>
      <c r="B223" s="142" t="s">
        <v>422</v>
      </c>
      <c r="C223" s="237" t="s">
        <v>423</v>
      </c>
      <c r="D223" s="592">
        <v>0</v>
      </c>
      <c r="E223" s="592">
        <v>0</v>
      </c>
      <c r="F223" s="154">
        <f t="shared" si="26"/>
        <v>0</v>
      </c>
      <c r="G223" s="592">
        <v>0</v>
      </c>
      <c r="H223" s="592">
        <v>0</v>
      </c>
      <c r="I223" s="154">
        <f t="shared" si="27"/>
        <v>0</v>
      </c>
      <c r="J223" s="154">
        <f t="shared" si="24"/>
        <v>0</v>
      </c>
      <c r="K223" s="154">
        <f t="shared" si="25"/>
        <v>0</v>
      </c>
      <c r="L223" s="154">
        <f t="shared" si="28"/>
        <v>0</v>
      </c>
    </row>
    <row r="224" spans="1:12" ht="38.25">
      <c r="A224" s="236">
        <v>29</v>
      </c>
      <c r="B224" s="142" t="s">
        <v>424</v>
      </c>
      <c r="C224" s="237" t="s">
        <v>773</v>
      </c>
      <c r="D224" s="592">
        <v>0</v>
      </c>
      <c r="E224" s="592">
        <v>0</v>
      </c>
      <c r="F224" s="154">
        <f t="shared" si="26"/>
        <v>0</v>
      </c>
      <c r="G224" s="592">
        <v>6</v>
      </c>
      <c r="H224" s="592">
        <v>6</v>
      </c>
      <c r="I224" s="154">
        <f t="shared" si="27"/>
        <v>12</v>
      </c>
      <c r="J224" s="154">
        <f t="shared" si="24"/>
        <v>6</v>
      </c>
      <c r="K224" s="154">
        <f t="shared" si="25"/>
        <v>6</v>
      </c>
      <c r="L224" s="154">
        <f t="shared" si="28"/>
        <v>12</v>
      </c>
    </row>
    <row r="225" spans="1:12" ht="25.5">
      <c r="A225" s="236">
        <v>30</v>
      </c>
      <c r="B225" s="236">
        <v>797</v>
      </c>
      <c r="C225" s="237" t="s">
        <v>425</v>
      </c>
      <c r="D225" s="592">
        <v>551</v>
      </c>
      <c r="E225" s="592">
        <v>452</v>
      </c>
      <c r="F225" s="154">
        <f t="shared" si="26"/>
        <v>1003</v>
      </c>
      <c r="G225" s="592">
        <v>117</v>
      </c>
      <c r="H225" s="592">
        <v>97</v>
      </c>
      <c r="I225" s="154">
        <f t="shared" si="27"/>
        <v>214</v>
      </c>
      <c r="J225" s="154">
        <f t="shared" si="24"/>
        <v>668</v>
      </c>
      <c r="K225" s="154">
        <f t="shared" si="25"/>
        <v>549</v>
      </c>
      <c r="L225" s="154">
        <f t="shared" si="28"/>
        <v>1217</v>
      </c>
    </row>
    <row r="226" spans="1:12" ht="25.5">
      <c r="A226" s="236">
        <v>31</v>
      </c>
      <c r="B226" s="236">
        <v>799</v>
      </c>
      <c r="C226" s="237" t="s">
        <v>774</v>
      </c>
      <c r="D226" s="592">
        <v>496</v>
      </c>
      <c r="E226" s="592">
        <v>309</v>
      </c>
      <c r="F226" s="154">
        <f t="shared" si="26"/>
        <v>805</v>
      </c>
      <c r="G226" s="592">
        <v>265</v>
      </c>
      <c r="H226" s="592">
        <v>165</v>
      </c>
      <c r="I226" s="154">
        <f t="shared" si="27"/>
        <v>430</v>
      </c>
      <c r="J226" s="154">
        <f t="shared" si="24"/>
        <v>761</v>
      </c>
      <c r="K226" s="154">
        <f t="shared" si="25"/>
        <v>474</v>
      </c>
      <c r="L226" s="154">
        <f t="shared" si="28"/>
        <v>1235</v>
      </c>
    </row>
    <row r="227" spans="1:12" ht="51">
      <c r="A227" s="236">
        <v>32</v>
      </c>
      <c r="B227" s="142" t="s">
        <v>426</v>
      </c>
      <c r="C227" s="237" t="s">
        <v>427</v>
      </c>
      <c r="D227" s="592">
        <v>19</v>
      </c>
      <c r="E227" s="592">
        <v>8</v>
      </c>
      <c r="F227" s="154">
        <f t="shared" si="26"/>
        <v>27</v>
      </c>
      <c r="G227" s="592">
        <v>0</v>
      </c>
      <c r="H227" s="592">
        <v>0</v>
      </c>
      <c r="I227" s="154">
        <f t="shared" si="27"/>
        <v>0</v>
      </c>
      <c r="J227" s="154">
        <f t="shared" si="24"/>
        <v>19</v>
      </c>
      <c r="K227" s="154">
        <f t="shared" si="25"/>
        <v>8</v>
      </c>
      <c r="L227" s="154">
        <f t="shared" si="28"/>
        <v>27</v>
      </c>
    </row>
    <row r="228" spans="1:12" ht="25.5">
      <c r="A228" s="236">
        <v>33</v>
      </c>
      <c r="B228" s="142" t="s">
        <v>428</v>
      </c>
      <c r="C228" s="237" t="s">
        <v>429</v>
      </c>
      <c r="D228" s="592">
        <v>58</v>
      </c>
      <c r="E228" s="592">
        <v>14</v>
      </c>
      <c r="F228" s="154">
        <f t="shared" si="26"/>
        <v>72</v>
      </c>
      <c r="G228" s="592">
        <v>0</v>
      </c>
      <c r="H228" s="592">
        <v>0</v>
      </c>
      <c r="I228" s="154">
        <f t="shared" si="27"/>
        <v>0</v>
      </c>
      <c r="J228" s="154">
        <f t="shared" si="24"/>
        <v>58</v>
      </c>
      <c r="K228" s="154">
        <f t="shared" si="25"/>
        <v>14</v>
      </c>
      <c r="L228" s="154">
        <f t="shared" si="28"/>
        <v>72</v>
      </c>
    </row>
    <row r="229" spans="1:12">
      <c r="A229" s="236">
        <v>34</v>
      </c>
      <c r="B229" s="142" t="s">
        <v>430</v>
      </c>
      <c r="C229" s="237" t="s">
        <v>431</v>
      </c>
      <c r="D229" s="592">
        <v>0</v>
      </c>
      <c r="E229" s="592">
        <v>0</v>
      </c>
      <c r="F229" s="154">
        <f t="shared" si="26"/>
        <v>0</v>
      </c>
      <c r="G229" s="592">
        <v>0</v>
      </c>
      <c r="H229" s="592">
        <v>0</v>
      </c>
      <c r="I229" s="154">
        <f t="shared" si="27"/>
        <v>0</v>
      </c>
      <c r="J229" s="154">
        <f t="shared" si="24"/>
        <v>0</v>
      </c>
      <c r="K229" s="154">
        <f t="shared" si="25"/>
        <v>0</v>
      </c>
      <c r="L229" s="154">
        <f t="shared" si="28"/>
        <v>0</v>
      </c>
    </row>
    <row r="230" spans="1:12" ht="25.5">
      <c r="A230" s="236">
        <v>35</v>
      </c>
      <c r="B230" s="142" t="s">
        <v>432</v>
      </c>
      <c r="C230" s="237" t="s">
        <v>433</v>
      </c>
      <c r="D230" s="592">
        <v>37</v>
      </c>
      <c r="E230" s="592">
        <v>25</v>
      </c>
      <c r="F230" s="154">
        <f t="shared" si="26"/>
        <v>62</v>
      </c>
      <c r="G230" s="592">
        <v>0</v>
      </c>
      <c r="H230" s="592">
        <v>0</v>
      </c>
      <c r="I230" s="154">
        <f t="shared" si="27"/>
        <v>0</v>
      </c>
      <c r="J230" s="154">
        <f t="shared" si="24"/>
        <v>37</v>
      </c>
      <c r="K230" s="154">
        <f t="shared" si="25"/>
        <v>25</v>
      </c>
      <c r="L230" s="154">
        <f t="shared" si="28"/>
        <v>62</v>
      </c>
    </row>
    <row r="231" spans="1:12" ht="51">
      <c r="A231" s="236">
        <v>36</v>
      </c>
      <c r="B231" s="142" t="s">
        <v>434</v>
      </c>
      <c r="C231" s="237" t="s">
        <v>435</v>
      </c>
      <c r="D231" s="592">
        <v>153</v>
      </c>
      <c r="E231" s="592">
        <v>82</v>
      </c>
      <c r="F231" s="154">
        <f t="shared" si="26"/>
        <v>235</v>
      </c>
      <c r="G231" s="592">
        <v>52</v>
      </c>
      <c r="H231" s="592">
        <v>16</v>
      </c>
      <c r="I231" s="154">
        <f t="shared" si="27"/>
        <v>68</v>
      </c>
      <c r="J231" s="154">
        <f t="shared" si="24"/>
        <v>205</v>
      </c>
      <c r="K231" s="154">
        <f t="shared" si="25"/>
        <v>98</v>
      </c>
      <c r="L231" s="154">
        <f t="shared" si="28"/>
        <v>303</v>
      </c>
    </row>
    <row r="232" spans="1:12">
      <c r="A232" s="236">
        <v>37</v>
      </c>
      <c r="B232" s="142" t="s">
        <v>436</v>
      </c>
      <c r="C232" s="237" t="s">
        <v>775</v>
      </c>
      <c r="D232" s="592">
        <v>31</v>
      </c>
      <c r="E232" s="592">
        <v>17</v>
      </c>
      <c r="F232" s="154">
        <f t="shared" si="26"/>
        <v>48</v>
      </c>
      <c r="G232" s="592">
        <v>10</v>
      </c>
      <c r="H232" s="592">
        <v>4</v>
      </c>
      <c r="I232" s="154">
        <f t="shared" si="27"/>
        <v>14</v>
      </c>
      <c r="J232" s="154">
        <f t="shared" si="24"/>
        <v>41</v>
      </c>
      <c r="K232" s="154">
        <f t="shared" si="25"/>
        <v>21</v>
      </c>
      <c r="L232" s="154">
        <f t="shared" si="28"/>
        <v>62</v>
      </c>
    </row>
    <row r="233" spans="1:12" ht="25.5">
      <c r="A233" s="236">
        <v>38</v>
      </c>
      <c r="B233" s="142" t="s">
        <v>437</v>
      </c>
      <c r="C233" s="237" t="s">
        <v>776</v>
      </c>
      <c r="D233" s="592">
        <v>7</v>
      </c>
      <c r="E233" s="592">
        <v>4</v>
      </c>
      <c r="F233" s="154">
        <f t="shared" si="26"/>
        <v>11</v>
      </c>
      <c r="G233" s="592">
        <v>1</v>
      </c>
      <c r="H233" s="592">
        <v>0</v>
      </c>
      <c r="I233" s="154">
        <f t="shared" si="27"/>
        <v>1</v>
      </c>
      <c r="J233" s="154">
        <f t="shared" si="24"/>
        <v>8</v>
      </c>
      <c r="K233" s="154">
        <f t="shared" si="25"/>
        <v>4</v>
      </c>
      <c r="L233" s="154">
        <f t="shared" si="28"/>
        <v>12</v>
      </c>
    </row>
    <row r="234" spans="1:12">
      <c r="A234" s="236">
        <v>39</v>
      </c>
      <c r="B234" s="236"/>
      <c r="C234" s="237" t="s">
        <v>438</v>
      </c>
      <c r="D234" s="592">
        <v>11</v>
      </c>
      <c r="E234" s="592">
        <v>16</v>
      </c>
      <c r="F234" s="154">
        <f t="shared" si="26"/>
        <v>27</v>
      </c>
      <c r="G234" s="592">
        <v>14</v>
      </c>
      <c r="H234" s="592">
        <v>19</v>
      </c>
      <c r="I234" s="154">
        <f t="shared" si="27"/>
        <v>33</v>
      </c>
      <c r="J234" s="154">
        <f t="shared" si="24"/>
        <v>25</v>
      </c>
      <c r="K234" s="154">
        <f t="shared" si="25"/>
        <v>35</v>
      </c>
      <c r="L234" s="154">
        <f t="shared" si="28"/>
        <v>60</v>
      </c>
    </row>
    <row r="235" spans="1:12">
      <c r="A235" s="777">
        <v>40</v>
      </c>
      <c r="B235" s="777" t="s">
        <v>866</v>
      </c>
      <c r="C235" s="237" t="s">
        <v>868</v>
      </c>
      <c r="D235" s="592">
        <v>1</v>
      </c>
      <c r="E235" s="592">
        <v>0</v>
      </c>
      <c r="F235" s="154">
        <f t="shared" si="26"/>
        <v>1</v>
      </c>
      <c r="G235" s="592">
        <v>1</v>
      </c>
      <c r="H235" s="592">
        <v>0</v>
      </c>
      <c r="I235" s="154">
        <f t="shared" si="27"/>
        <v>1</v>
      </c>
      <c r="J235" s="154">
        <f t="shared" si="24"/>
        <v>2</v>
      </c>
      <c r="K235" s="154">
        <f t="shared" si="25"/>
        <v>0</v>
      </c>
      <c r="L235" s="154">
        <f>F235+I235</f>
        <v>2</v>
      </c>
    </row>
    <row r="236" spans="1:12">
      <c r="A236" s="777">
        <v>41</v>
      </c>
      <c r="B236" s="777" t="s">
        <v>865</v>
      </c>
      <c r="C236" s="237" t="s">
        <v>867</v>
      </c>
      <c r="D236" s="592">
        <v>0</v>
      </c>
      <c r="E236" s="592">
        <v>0</v>
      </c>
      <c r="F236" s="154">
        <f t="shared" si="26"/>
        <v>0</v>
      </c>
      <c r="G236" s="592">
        <v>0</v>
      </c>
      <c r="H236" s="592">
        <v>0</v>
      </c>
      <c r="I236" s="154">
        <f t="shared" si="27"/>
        <v>0</v>
      </c>
      <c r="J236" s="154">
        <f t="shared" si="24"/>
        <v>0</v>
      </c>
      <c r="K236" s="154">
        <f t="shared" si="25"/>
        <v>0</v>
      </c>
      <c r="L236" s="154">
        <f>F236+I236</f>
        <v>0</v>
      </c>
    </row>
    <row r="237" spans="1:12">
      <c r="A237" s="236"/>
      <c r="B237" s="236"/>
      <c r="C237" s="142" t="s">
        <v>6</v>
      </c>
      <c r="D237" s="154">
        <f>SUM(D196:D236)</f>
        <v>2613</v>
      </c>
      <c r="E237" s="154">
        <f t="shared" ref="E237:L237" si="29">SUM(E196:E236)</f>
        <v>1803</v>
      </c>
      <c r="F237" s="154">
        <f t="shared" si="29"/>
        <v>4416</v>
      </c>
      <c r="G237" s="154">
        <f t="shared" si="29"/>
        <v>1187</v>
      </c>
      <c r="H237" s="154">
        <f t="shared" si="29"/>
        <v>723</v>
      </c>
      <c r="I237" s="154">
        <f t="shared" si="29"/>
        <v>1910</v>
      </c>
      <c r="J237" s="154">
        <f t="shared" si="29"/>
        <v>3800</v>
      </c>
      <c r="K237" s="154">
        <f t="shared" si="29"/>
        <v>2526</v>
      </c>
      <c r="L237" s="154">
        <f t="shared" si="29"/>
        <v>6326</v>
      </c>
    </row>
    <row r="239" spans="1:12" ht="15.75">
      <c r="A239" s="1572" t="s">
        <v>382</v>
      </c>
      <c r="B239" s="1572"/>
      <c r="C239" s="1572"/>
      <c r="D239" s="1572"/>
      <c r="E239" s="1572"/>
      <c r="F239" s="1572"/>
      <c r="G239" s="1572"/>
      <c r="H239" s="1572"/>
      <c r="I239" s="1572"/>
      <c r="J239" s="1572"/>
      <c r="K239" s="1572"/>
      <c r="L239" s="1572"/>
    </row>
    <row r="240" spans="1:12" ht="15.75">
      <c r="A240" s="776"/>
      <c r="B240" s="776"/>
      <c r="C240" s="776"/>
      <c r="D240" s="776"/>
      <c r="E240" s="776"/>
      <c r="F240" s="776"/>
      <c r="G240" s="776"/>
      <c r="H240" s="776"/>
      <c r="I240" s="776"/>
      <c r="J240" s="776"/>
      <c r="K240" s="776" t="s">
        <v>29</v>
      </c>
      <c r="L240" s="776"/>
    </row>
    <row r="241" spans="1:12">
      <c r="A241" s="1593" t="s">
        <v>191</v>
      </c>
      <c r="B241" s="1593" t="s">
        <v>383</v>
      </c>
      <c r="C241" s="1593" t="s">
        <v>384</v>
      </c>
      <c r="D241" s="1593" t="s">
        <v>95</v>
      </c>
      <c r="E241" s="1593"/>
      <c r="F241" s="1593"/>
      <c r="G241" s="1593" t="s">
        <v>0</v>
      </c>
      <c r="H241" s="1593"/>
      <c r="I241" s="1593"/>
      <c r="J241" s="1593" t="s">
        <v>6</v>
      </c>
      <c r="K241" s="1593"/>
      <c r="L241" s="1593"/>
    </row>
    <row r="242" spans="1:12">
      <c r="A242" s="1593"/>
      <c r="B242" s="1593"/>
      <c r="C242" s="1593"/>
      <c r="D242" s="241" t="s">
        <v>240</v>
      </c>
      <c r="E242" s="241" t="s">
        <v>241</v>
      </c>
      <c r="F242" s="241" t="s">
        <v>234</v>
      </c>
      <c r="G242" s="241" t="s">
        <v>240</v>
      </c>
      <c r="H242" s="241" t="s">
        <v>241</v>
      </c>
      <c r="I242" s="241" t="s">
        <v>234</v>
      </c>
      <c r="J242" s="241" t="s">
        <v>240</v>
      </c>
      <c r="K242" s="241" t="s">
        <v>241</v>
      </c>
      <c r="L242" s="241" t="s">
        <v>234</v>
      </c>
    </row>
    <row r="243" spans="1:12">
      <c r="A243" s="242">
        <v>1</v>
      </c>
      <c r="B243" s="242">
        <v>1</v>
      </c>
      <c r="C243" s="237" t="s">
        <v>385</v>
      </c>
      <c r="D243" s="154">
        <v>0</v>
      </c>
      <c r="E243" s="154">
        <v>0</v>
      </c>
      <c r="F243" s="154">
        <f>SUM(D243:E243)</f>
        <v>0</v>
      </c>
      <c r="G243" s="154">
        <v>0</v>
      </c>
      <c r="H243" s="154">
        <v>0</v>
      </c>
      <c r="I243" s="154">
        <f>SUM(G243:H243)</f>
        <v>0</v>
      </c>
      <c r="J243" s="154">
        <f t="shared" ref="J243:J283" si="30">D243+G243</f>
        <v>0</v>
      </c>
      <c r="K243" s="154">
        <f t="shared" ref="K243:K283" si="31">E243+H243</f>
        <v>0</v>
      </c>
      <c r="L243" s="154">
        <f t="shared" ref="L243:L283" si="32">F243+I243</f>
        <v>0</v>
      </c>
    </row>
    <row r="244" spans="1:12" ht="25.5">
      <c r="A244" s="242">
        <v>2</v>
      </c>
      <c r="B244" s="242">
        <v>2</v>
      </c>
      <c r="C244" s="237" t="s">
        <v>386</v>
      </c>
      <c r="D244" s="154">
        <v>0</v>
      </c>
      <c r="E244" s="154">
        <v>0</v>
      </c>
      <c r="F244" s="154">
        <f t="shared" ref="F244:F283" si="33">SUM(D244:E244)</f>
        <v>0</v>
      </c>
      <c r="G244" s="154">
        <v>2</v>
      </c>
      <c r="H244" s="154">
        <v>1</v>
      </c>
      <c r="I244" s="154">
        <f t="shared" ref="I244:I283" si="34">SUM(G244:H244)</f>
        <v>3</v>
      </c>
      <c r="J244" s="154">
        <f t="shared" si="30"/>
        <v>2</v>
      </c>
      <c r="K244" s="154">
        <f t="shared" si="31"/>
        <v>1</v>
      </c>
      <c r="L244" s="154">
        <f t="shared" si="32"/>
        <v>3</v>
      </c>
    </row>
    <row r="245" spans="1:12" ht="25.5">
      <c r="A245" s="242">
        <v>3</v>
      </c>
      <c r="B245" s="242">
        <v>3</v>
      </c>
      <c r="C245" s="237" t="s">
        <v>387</v>
      </c>
      <c r="D245" s="154">
        <v>0</v>
      </c>
      <c r="E245" s="154">
        <v>0</v>
      </c>
      <c r="F245" s="154">
        <f t="shared" si="33"/>
        <v>0</v>
      </c>
      <c r="G245" s="154">
        <v>0</v>
      </c>
      <c r="H245" s="154">
        <v>0</v>
      </c>
      <c r="I245" s="154">
        <f t="shared" si="34"/>
        <v>0</v>
      </c>
      <c r="J245" s="154">
        <f t="shared" si="30"/>
        <v>0</v>
      </c>
      <c r="K245" s="154">
        <f t="shared" si="31"/>
        <v>0</v>
      </c>
      <c r="L245" s="154">
        <f t="shared" si="32"/>
        <v>0</v>
      </c>
    </row>
    <row r="246" spans="1:12" ht="25.5">
      <c r="A246" s="242">
        <v>4</v>
      </c>
      <c r="B246" s="243" t="s">
        <v>388</v>
      </c>
      <c r="C246" s="237" t="s">
        <v>389</v>
      </c>
      <c r="D246" s="154">
        <v>0</v>
      </c>
      <c r="E246" s="154">
        <v>0</v>
      </c>
      <c r="F246" s="154">
        <f t="shared" si="33"/>
        <v>0</v>
      </c>
      <c r="G246" s="154">
        <v>0</v>
      </c>
      <c r="H246" s="154">
        <v>1</v>
      </c>
      <c r="I246" s="154">
        <f t="shared" si="34"/>
        <v>1</v>
      </c>
      <c r="J246" s="154">
        <f t="shared" si="30"/>
        <v>0</v>
      </c>
      <c r="K246" s="154">
        <f t="shared" si="31"/>
        <v>1</v>
      </c>
      <c r="L246" s="154">
        <f t="shared" si="32"/>
        <v>1</v>
      </c>
    </row>
    <row r="247" spans="1:12">
      <c r="A247" s="242">
        <v>5</v>
      </c>
      <c r="B247" s="243" t="s">
        <v>390</v>
      </c>
      <c r="C247" s="237" t="s">
        <v>391</v>
      </c>
      <c r="D247" s="154">
        <v>5</v>
      </c>
      <c r="E247" s="154">
        <v>2</v>
      </c>
      <c r="F247" s="154">
        <f t="shared" si="33"/>
        <v>7</v>
      </c>
      <c r="G247" s="154">
        <v>1</v>
      </c>
      <c r="H247" s="154">
        <v>0</v>
      </c>
      <c r="I247" s="154">
        <f t="shared" si="34"/>
        <v>1</v>
      </c>
      <c r="J247" s="154">
        <f t="shared" si="30"/>
        <v>6</v>
      </c>
      <c r="K247" s="154">
        <f t="shared" si="31"/>
        <v>2</v>
      </c>
      <c r="L247" s="154">
        <f t="shared" si="32"/>
        <v>8</v>
      </c>
    </row>
    <row r="248" spans="1:12">
      <c r="A248" s="242">
        <v>6</v>
      </c>
      <c r="B248" s="242">
        <v>30</v>
      </c>
      <c r="C248" s="237" t="s">
        <v>392</v>
      </c>
      <c r="D248" s="154">
        <v>0</v>
      </c>
      <c r="E248" s="154">
        <v>0</v>
      </c>
      <c r="F248" s="154">
        <f t="shared" si="33"/>
        <v>0</v>
      </c>
      <c r="G248" s="154">
        <v>0</v>
      </c>
      <c r="H248" s="154">
        <v>0</v>
      </c>
      <c r="I248" s="154">
        <f t="shared" si="34"/>
        <v>0</v>
      </c>
      <c r="J248" s="154">
        <f t="shared" si="30"/>
        <v>0</v>
      </c>
      <c r="K248" s="154">
        <f t="shared" si="31"/>
        <v>0</v>
      </c>
      <c r="L248" s="154">
        <f t="shared" si="32"/>
        <v>0</v>
      </c>
    </row>
    <row r="249" spans="1:12">
      <c r="A249" s="242">
        <v>7</v>
      </c>
      <c r="B249" s="242">
        <v>32</v>
      </c>
      <c r="C249" s="237" t="s">
        <v>393</v>
      </c>
      <c r="D249" s="154">
        <v>0</v>
      </c>
      <c r="E249" s="154">
        <v>0</v>
      </c>
      <c r="F249" s="154">
        <f t="shared" si="33"/>
        <v>0</v>
      </c>
      <c r="G249" s="154">
        <v>0</v>
      </c>
      <c r="H249" s="154">
        <v>0</v>
      </c>
      <c r="I249" s="154">
        <f t="shared" si="34"/>
        <v>0</v>
      </c>
      <c r="J249" s="154">
        <f t="shared" si="30"/>
        <v>0</v>
      </c>
      <c r="K249" s="154">
        <f t="shared" si="31"/>
        <v>0</v>
      </c>
      <c r="L249" s="154">
        <f t="shared" si="32"/>
        <v>0</v>
      </c>
    </row>
    <row r="250" spans="1:12">
      <c r="A250" s="242">
        <v>8</v>
      </c>
      <c r="B250" s="242">
        <v>33</v>
      </c>
      <c r="C250" s="237" t="s">
        <v>394</v>
      </c>
      <c r="D250" s="154">
        <v>0</v>
      </c>
      <c r="E250" s="154">
        <v>0</v>
      </c>
      <c r="F250" s="154">
        <f t="shared" si="33"/>
        <v>0</v>
      </c>
      <c r="G250" s="154">
        <v>0</v>
      </c>
      <c r="H250" s="154">
        <v>0</v>
      </c>
      <c r="I250" s="154">
        <f t="shared" si="34"/>
        <v>0</v>
      </c>
      <c r="J250" s="154">
        <f t="shared" si="30"/>
        <v>0</v>
      </c>
      <c r="K250" s="154">
        <f t="shared" si="31"/>
        <v>0</v>
      </c>
      <c r="L250" s="154">
        <f t="shared" si="32"/>
        <v>0</v>
      </c>
    </row>
    <row r="251" spans="1:12">
      <c r="A251" s="242">
        <v>9</v>
      </c>
      <c r="B251" s="242">
        <v>37</v>
      </c>
      <c r="C251" s="237" t="s">
        <v>395</v>
      </c>
      <c r="D251" s="154">
        <v>0</v>
      </c>
      <c r="E251" s="154">
        <v>0</v>
      </c>
      <c r="F251" s="154">
        <f t="shared" si="33"/>
        <v>0</v>
      </c>
      <c r="G251" s="154">
        <v>0</v>
      </c>
      <c r="H251" s="154">
        <v>0</v>
      </c>
      <c r="I251" s="154">
        <f t="shared" si="34"/>
        <v>0</v>
      </c>
      <c r="J251" s="154">
        <f t="shared" si="30"/>
        <v>0</v>
      </c>
      <c r="K251" s="154">
        <f t="shared" si="31"/>
        <v>0</v>
      </c>
      <c r="L251" s="154">
        <f t="shared" si="32"/>
        <v>0</v>
      </c>
    </row>
    <row r="252" spans="1:12">
      <c r="A252" s="242">
        <v>10</v>
      </c>
      <c r="B252" s="242">
        <v>45</v>
      </c>
      <c r="C252" s="237" t="s">
        <v>396</v>
      </c>
      <c r="D252" s="154">
        <v>0</v>
      </c>
      <c r="E252" s="154">
        <v>0</v>
      </c>
      <c r="F252" s="154">
        <f t="shared" si="33"/>
        <v>0</v>
      </c>
      <c r="G252" s="154">
        <v>0</v>
      </c>
      <c r="H252" s="154">
        <v>0</v>
      </c>
      <c r="I252" s="154">
        <f t="shared" si="34"/>
        <v>0</v>
      </c>
      <c r="J252" s="154">
        <f t="shared" si="30"/>
        <v>0</v>
      </c>
      <c r="K252" s="154">
        <f t="shared" si="31"/>
        <v>0</v>
      </c>
      <c r="L252" s="154">
        <f t="shared" si="32"/>
        <v>0</v>
      </c>
    </row>
    <row r="253" spans="1:12">
      <c r="A253" s="242">
        <v>11</v>
      </c>
      <c r="B253" s="242">
        <v>55</v>
      </c>
      <c r="C253" s="237" t="s">
        <v>397</v>
      </c>
      <c r="D253" s="154">
        <v>0</v>
      </c>
      <c r="E253" s="154">
        <v>0</v>
      </c>
      <c r="F253" s="154">
        <f t="shared" si="33"/>
        <v>0</v>
      </c>
      <c r="G253" s="154">
        <v>0</v>
      </c>
      <c r="H253" s="154">
        <v>0</v>
      </c>
      <c r="I253" s="154">
        <f t="shared" si="34"/>
        <v>0</v>
      </c>
      <c r="J253" s="154">
        <f t="shared" si="30"/>
        <v>0</v>
      </c>
      <c r="K253" s="154">
        <f t="shared" si="31"/>
        <v>0</v>
      </c>
      <c r="L253" s="154">
        <f t="shared" si="32"/>
        <v>0</v>
      </c>
    </row>
    <row r="254" spans="1:12">
      <c r="A254" s="242">
        <v>12</v>
      </c>
      <c r="B254" s="242">
        <v>71</v>
      </c>
      <c r="C254" s="237" t="s">
        <v>398</v>
      </c>
      <c r="D254" s="154">
        <v>0</v>
      </c>
      <c r="E254" s="154">
        <v>0</v>
      </c>
      <c r="F254" s="154">
        <f t="shared" si="33"/>
        <v>0</v>
      </c>
      <c r="G254" s="154">
        <v>0</v>
      </c>
      <c r="H254" s="154">
        <v>0</v>
      </c>
      <c r="I254" s="154">
        <f t="shared" si="34"/>
        <v>0</v>
      </c>
      <c r="J254" s="154">
        <f t="shared" si="30"/>
        <v>0</v>
      </c>
      <c r="K254" s="154">
        <f t="shared" si="31"/>
        <v>0</v>
      </c>
      <c r="L254" s="154">
        <f t="shared" si="32"/>
        <v>0</v>
      </c>
    </row>
    <row r="255" spans="1:12">
      <c r="A255" s="242">
        <v>13</v>
      </c>
      <c r="B255" s="242">
        <v>84</v>
      </c>
      <c r="C255" s="237" t="s">
        <v>770</v>
      </c>
      <c r="D255" s="154">
        <v>0</v>
      </c>
      <c r="E255" s="154">
        <v>0</v>
      </c>
      <c r="F255" s="154">
        <f t="shared" si="33"/>
        <v>0</v>
      </c>
      <c r="G255" s="154">
        <v>0</v>
      </c>
      <c r="H255" s="154">
        <v>0</v>
      </c>
      <c r="I255" s="154">
        <f t="shared" si="34"/>
        <v>0</v>
      </c>
      <c r="J255" s="154">
        <f t="shared" si="30"/>
        <v>0</v>
      </c>
      <c r="K255" s="154">
        <f t="shared" si="31"/>
        <v>0</v>
      </c>
      <c r="L255" s="154">
        <f t="shared" si="32"/>
        <v>0</v>
      </c>
    </row>
    <row r="256" spans="1:12">
      <c r="A256" s="242">
        <v>14</v>
      </c>
      <c r="B256" s="243" t="s">
        <v>399</v>
      </c>
      <c r="C256" s="237" t="s">
        <v>400</v>
      </c>
      <c r="D256" s="154">
        <v>4</v>
      </c>
      <c r="E256" s="154">
        <v>5</v>
      </c>
      <c r="F256" s="154">
        <f t="shared" si="33"/>
        <v>9</v>
      </c>
      <c r="G256" s="154">
        <v>0</v>
      </c>
      <c r="H256" s="154">
        <v>1</v>
      </c>
      <c r="I256" s="154">
        <f t="shared" si="34"/>
        <v>1</v>
      </c>
      <c r="J256" s="154">
        <f t="shared" si="30"/>
        <v>4</v>
      </c>
      <c r="K256" s="154">
        <f t="shared" si="31"/>
        <v>6</v>
      </c>
      <c r="L256" s="154">
        <f t="shared" si="32"/>
        <v>10</v>
      </c>
    </row>
    <row r="257" spans="1:12">
      <c r="A257" s="242">
        <v>15</v>
      </c>
      <c r="B257" s="242">
        <v>250</v>
      </c>
      <c r="C257" s="237" t="s">
        <v>401</v>
      </c>
      <c r="D257" s="154">
        <v>52</v>
      </c>
      <c r="E257" s="154">
        <v>53</v>
      </c>
      <c r="F257" s="154">
        <f t="shared" si="33"/>
        <v>105</v>
      </c>
      <c r="G257" s="154">
        <v>16</v>
      </c>
      <c r="H257" s="154">
        <v>12</v>
      </c>
      <c r="I257" s="154">
        <f t="shared" si="34"/>
        <v>28</v>
      </c>
      <c r="J257" s="154">
        <f t="shared" si="30"/>
        <v>68</v>
      </c>
      <c r="K257" s="154">
        <f t="shared" si="31"/>
        <v>65</v>
      </c>
      <c r="L257" s="154">
        <f t="shared" si="32"/>
        <v>133</v>
      </c>
    </row>
    <row r="258" spans="1:12" ht="25.5">
      <c r="A258" s="242">
        <v>16</v>
      </c>
      <c r="B258" s="243" t="s">
        <v>402</v>
      </c>
      <c r="C258" s="237" t="s">
        <v>403</v>
      </c>
      <c r="D258" s="154">
        <v>6</v>
      </c>
      <c r="E258" s="154">
        <v>3</v>
      </c>
      <c r="F258" s="154">
        <f t="shared" si="33"/>
        <v>9</v>
      </c>
      <c r="G258" s="154">
        <v>5</v>
      </c>
      <c r="H258" s="154">
        <v>3</v>
      </c>
      <c r="I258" s="154">
        <f t="shared" si="34"/>
        <v>8</v>
      </c>
      <c r="J258" s="154">
        <f t="shared" si="30"/>
        <v>11</v>
      </c>
      <c r="K258" s="154">
        <f t="shared" si="31"/>
        <v>6</v>
      </c>
      <c r="L258" s="154">
        <f t="shared" si="32"/>
        <v>17</v>
      </c>
    </row>
    <row r="259" spans="1:12">
      <c r="A259" s="242">
        <v>17</v>
      </c>
      <c r="B259" s="243" t="s">
        <v>404</v>
      </c>
      <c r="C259" s="238" t="s">
        <v>771</v>
      </c>
      <c r="D259" s="154">
        <v>2</v>
      </c>
      <c r="E259" s="154">
        <v>1</v>
      </c>
      <c r="F259" s="154">
        <f t="shared" si="33"/>
        <v>3</v>
      </c>
      <c r="G259" s="154">
        <v>88</v>
      </c>
      <c r="H259" s="154">
        <v>34</v>
      </c>
      <c r="I259" s="154">
        <f t="shared" si="34"/>
        <v>122</v>
      </c>
      <c r="J259" s="154">
        <f t="shared" si="30"/>
        <v>90</v>
      </c>
      <c r="K259" s="154">
        <f t="shared" si="31"/>
        <v>35</v>
      </c>
      <c r="L259" s="154">
        <f t="shared" si="32"/>
        <v>125</v>
      </c>
    </row>
    <row r="260" spans="1:12" ht="38.25">
      <c r="A260" s="242">
        <v>18</v>
      </c>
      <c r="B260" s="244" t="s">
        <v>405</v>
      </c>
      <c r="C260" s="237" t="s">
        <v>406</v>
      </c>
      <c r="D260" s="154">
        <v>122</v>
      </c>
      <c r="E260" s="154">
        <v>69</v>
      </c>
      <c r="F260" s="154">
        <f t="shared" si="33"/>
        <v>191</v>
      </c>
      <c r="G260" s="154">
        <v>159</v>
      </c>
      <c r="H260" s="154">
        <v>90</v>
      </c>
      <c r="I260" s="154">
        <f t="shared" si="34"/>
        <v>249</v>
      </c>
      <c r="J260" s="154">
        <f t="shared" si="30"/>
        <v>281</v>
      </c>
      <c r="K260" s="154">
        <f t="shared" si="31"/>
        <v>159</v>
      </c>
      <c r="L260" s="154">
        <f t="shared" si="32"/>
        <v>440</v>
      </c>
    </row>
    <row r="261" spans="1:12" ht="25.5">
      <c r="A261" s="242">
        <v>19</v>
      </c>
      <c r="B261" s="243" t="s">
        <v>407</v>
      </c>
      <c r="C261" s="237" t="s">
        <v>408</v>
      </c>
      <c r="D261" s="154">
        <v>2</v>
      </c>
      <c r="E261" s="154">
        <v>2</v>
      </c>
      <c r="F261" s="154">
        <f t="shared" si="33"/>
        <v>4</v>
      </c>
      <c r="G261" s="154">
        <v>1</v>
      </c>
      <c r="H261" s="154">
        <v>5</v>
      </c>
      <c r="I261" s="154">
        <f t="shared" si="34"/>
        <v>6</v>
      </c>
      <c r="J261" s="154">
        <f t="shared" si="30"/>
        <v>3</v>
      </c>
      <c r="K261" s="154">
        <f t="shared" si="31"/>
        <v>7</v>
      </c>
      <c r="L261" s="154">
        <f t="shared" si="32"/>
        <v>10</v>
      </c>
    </row>
    <row r="262" spans="1:12">
      <c r="A262" s="242">
        <v>20</v>
      </c>
      <c r="B262" s="243" t="s">
        <v>409</v>
      </c>
      <c r="C262" s="239" t="s">
        <v>410</v>
      </c>
      <c r="D262" s="154">
        <v>1</v>
      </c>
      <c r="E262" s="154">
        <v>1</v>
      </c>
      <c r="F262" s="154">
        <f t="shared" si="33"/>
        <v>2</v>
      </c>
      <c r="G262" s="154">
        <v>4</v>
      </c>
      <c r="H262" s="154">
        <v>2</v>
      </c>
      <c r="I262" s="154">
        <f t="shared" si="34"/>
        <v>6</v>
      </c>
      <c r="J262" s="154">
        <f t="shared" si="30"/>
        <v>5</v>
      </c>
      <c r="K262" s="154">
        <f t="shared" si="31"/>
        <v>3</v>
      </c>
      <c r="L262" s="154">
        <f t="shared" si="32"/>
        <v>8</v>
      </c>
    </row>
    <row r="263" spans="1:12">
      <c r="A263" s="242">
        <v>21</v>
      </c>
      <c r="B263" s="242">
        <v>487</v>
      </c>
      <c r="C263" s="237" t="s">
        <v>411</v>
      </c>
      <c r="D263" s="154">
        <v>0</v>
      </c>
      <c r="E263" s="154">
        <v>0</v>
      </c>
      <c r="F263" s="154">
        <f t="shared" si="33"/>
        <v>0</v>
      </c>
      <c r="G263" s="154">
        <v>0</v>
      </c>
      <c r="H263" s="154">
        <v>0</v>
      </c>
      <c r="I263" s="154">
        <f t="shared" si="34"/>
        <v>0</v>
      </c>
      <c r="J263" s="154">
        <f t="shared" si="30"/>
        <v>0</v>
      </c>
      <c r="K263" s="154">
        <f t="shared" si="31"/>
        <v>0</v>
      </c>
      <c r="L263" s="154">
        <f t="shared" si="32"/>
        <v>0</v>
      </c>
    </row>
    <row r="264" spans="1:12">
      <c r="A264" s="242">
        <v>22</v>
      </c>
      <c r="B264" s="243" t="s">
        <v>412</v>
      </c>
      <c r="C264" s="237" t="s">
        <v>413</v>
      </c>
      <c r="D264" s="154">
        <v>9</v>
      </c>
      <c r="E264" s="154">
        <v>10</v>
      </c>
      <c r="F264" s="154">
        <f t="shared" si="33"/>
        <v>19</v>
      </c>
      <c r="G264" s="154">
        <v>2</v>
      </c>
      <c r="H264" s="154">
        <v>0</v>
      </c>
      <c r="I264" s="154">
        <f t="shared" si="34"/>
        <v>2</v>
      </c>
      <c r="J264" s="154">
        <f t="shared" si="30"/>
        <v>11</v>
      </c>
      <c r="K264" s="154">
        <f t="shared" si="31"/>
        <v>10</v>
      </c>
      <c r="L264" s="154">
        <f t="shared" si="32"/>
        <v>21</v>
      </c>
    </row>
    <row r="265" spans="1:12">
      <c r="A265" s="242">
        <v>23</v>
      </c>
      <c r="B265" s="243" t="s">
        <v>414</v>
      </c>
      <c r="C265" s="237" t="s">
        <v>415</v>
      </c>
      <c r="D265" s="154">
        <v>6</v>
      </c>
      <c r="E265" s="154">
        <v>0</v>
      </c>
      <c r="F265" s="154">
        <f t="shared" si="33"/>
        <v>6</v>
      </c>
      <c r="G265" s="154">
        <v>0</v>
      </c>
      <c r="H265" s="154">
        <v>0</v>
      </c>
      <c r="I265" s="154">
        <f t="shared" si="34"/>
        <v>0</v>
      </c>
      <c r="J265" s="154">
        <f t="shared" si="30"/>
        <v>6</v>
      </c>
      <c r="K265" s="154">
        <f t="shared" si="31"/>
        <v>0</v>
      </c>
      <c r="L265" s="154">
        <f t="shared" si="32"/>
        <v>6</v>
      </c>
    </row>
    <row r="266" spans="1:12" ht="24">
      <c r="A266" s="242">
        <v>24</v>
      </c>
      <c r="B266" s="243" t="s">
        <v>416</v>
      </c>
      <c r="C266" s="240" t="s">
        <v>772</v>
      </c>
      <c r="D266" s="154">
        <v>0</v>
      </c>
      <c r="E266" s="154">
        <v>1</v>
      </c>
      <c r="F266" s="154">
        <f t="shared" si="33"/>
        <v>1</v>
      </c>
      <c r="G266" s="154">
        <v>0</v>
      </c>
      <c r="H266" s="154">
        <v>0</v>
      </c>
      <c r="I266" s="154">
        <f t="shared" si="34"/>
        <v>0</v>
      </c>
      <c r="J266" s="154">
        <f t="shared" si="30"/>
        <v>0</v>
      </c>
      <c r="K266" s="154">
        <f t="shared" si="31"/>
        <v>1</v>
      </c>
      <c r="L266" s="154">
        <f t="shared" si="32"/>
        <v>1</v>
      </c>
    </row>
    <row r="267" spans="1:12">
      <c r="A267" s="242">
        <v>25</v>
      </c>
      <c r="B267" s="243" t="s">
        <v>417</v>
      </c>
      <c r="C267" s="237" t="s">
        <v>418</v>
      </c>
      <c r="D267" s="154">
        <v>0</v>
      </c>
      <c r="E267" s="154">
        <v>0</v>
      </c>
      <c r="F267" s="154">
        <f t="shared" si="33"/>
        <v>0</v>
      </c>
      <c r="G267" s="154">
        <v>0</v>
      </c>
      <c r="H267" s="154">
        <v>0</v>
      </c>
      <c r="I267" s="154">
        <f t="shared" si="34"/>
        <v>0</v>
      </c>
      <c r="J267" s="154">
        <f t="shared" si="30"/>
        <v>0</v>
      </c>
      <c r="K267" s="154">
        <f t="shared" si="31"/>
        <v>0</v>
      </c>
      <c r="L267" s="154">
        <f t="shared" si="32"/>
        <v>0</v>
      </c>
    </row>
    <row r="268" spans="1:12" ht="25.5">
      <c r="A268" s="242">
        <v>26</v>
      </c>
      <c r="B268" s="242">
        <v>571</v>
      </c>
      <c r="C268" s="237" t="s">
        <v>419</v>
      </c>
      <c r="D268" s="154">
        <v>24</v>
      </c>
      <c r="E268" s="154">
        <v>7</v>
      </c>
      <c r="F268" s="154">
        <f t="shared" si="33"/>
        <v>31</v>
      </c>
      <c r="G268" s="154">
        <v>3</v>
      </c>
      <c r="H268" s="154">
        <v>3</v>
      </c>
      <c r="I268" s="154">
        <f t="shared" si="34"/>
        <v>6</v>
      </c>
      <c r="J268" s="154">
        <f t="shared" si="30"/>
        <v>27</v>
      </c>
      <c r="K268" s="154">
        <f t="shared" si="31"/>
        <v>10</v>
      </c>
      <c r="L268" s="154">
        <f t="shared" si="32"/>
        <v>37</v>
      </c>
    </row>
    <row r="269" spans="1:12" ht="25.5">
      <c r="A269" s="242">
        <v>27</v>
      </c>
      <c r="B269" s="243" t="s">
        <v>420</v>
      </c>
      <c r="C269" s="237" t="s">
        <v>421</v>
      </c>
      <c r="D269" s="154">
        <v>2</v>
      </c>
      <c r="E269" s="154">
        <v>0</v>
      </c>
      <c r="F269" s="154">
        <f t="shared" si="33"/>
        <v>2</v>
      </c>
      <c r="G269" s="154">
        <v>0</v>
      </c>
      <c r="H269" s="154">
        <v>0</v>
      </c>
      <c r="I269" s="154">
        <f t="shared" si="34"/>
        <v>0</v>
      </c>
      <c r="J269" s="154">
        <f t="shared" si="30"/>
        <v>2</v>
      </c>
      <c r="K269" s="154">
        <f t="shared" si="31"/>
        <v>0</v>
      </c>
      <c r="L269" s="154">
        <f t="shared" si="32"/>
        <v>2</v>
      </c>
    </row>
    <row r="270" spans="1:12" ht="25.5">
      <c r="A270" s="242">
        <v>28</v>
      </c>
      <c r="B270" s="243" t="s">
        <v>422</v>
      </c>
      <c r="C270" s="237" t="s">
        <v>423</v>
      </c>
      <c r="D270" s="154">
        <v>0</v>
      </c>
      <c r="E270" s="154">
        <v>0</v>
      </c>
      <c r="F270" s="154">
        <f t="shared" si="33"/>
        <v>0</v>
      </c>
      <c r="G270" s="154">
        <v>0</v>
      </c>
      <c r="H270" s="154">
        <v>0</v>
      </c>
      <c r="I270" s="154">
        <f t="shared" si="34"/>
        <v>0</v>
      </c>
      <c r="J270" s="154">
        <f t="shared" si="30"/>
        <v>0</v>
      </c>
      <c r="K270" s="154">
        <f t="shared" si="31"/>
        <v>0</v>
      </c>
      <c r="L270" s="154">
        <f t="shared" si="32"/>
        <v>0</v>
      </c>
    </row>
    <row r="271" spans="1:12" ht="38.25">
      <c r="A271" s="242">
        <v>29</v>
      </c>
      <c r="B271" s="243" t="s">
        <v>424</v>
      </c>
      <c r="C271" s="237" t="s">
        <v>773</v>
      </c>
      <c r="D271" s="154">
        <v>1</v>
      </c>
      <c r="E271" s="154">
        <v>0</v>
      </c>
      <c r="F271" s="154">
        <f t="shared" si="33"/>
        <v>1</v>
      </c>
      <c r="G271" s="154">
        <v>0</v>
      </c>
      <c r="H271" s="154">
        <v>0</v>
      </c>
      <c r="I271" s="154">
        <f t="shared" si="34"/>
        <v>0</v>
      </c>
      <c r="J271" s="154">
        <f t="shared" si="30"/>
        <v>1</v>
      </c>
      <c r="K271" s="154">
        <f t="shared" si="31"/>
        <v>0</v>
      </c>
      <c r="L271" s="154">
        <f t="shared" si="32"/>
        <v>1</v>
      </c>
    </row>
    <row r="272" spans="1:12" ht="25.5">
      <c r="A272" s="242">
        <v>30</v>
      </c>
      <c r="B272" s="242">
        <v>797</v>
      </c>
      <c r="C272" s="237" t="s">
        <v>425</v>
      </c>
      <c r="D272" s="154">
        <v>292</v>
      </c>
      <c r="E272" s="154">
        <v>238</v>
      </c>
      <c r="F272" s="154">
        <f t="shared" si="33"/>
        <v>530</v>
      </c>
      <c r="G272" s="154">
        <v>0</v>
      </c>
      <c r="H272" s="154">
        <v>0</v>
      </c>
      <c r="I272" s="154">
        <f t="shared" si="34"/>
        <v>0</v>
      </c>
      <c r="J272" s="154">
        <f t="shared" si="30"/>
        <v>292</v>
      </c>
      <c r="K272" s="154">
        <f t="shared" si="31"/>
        <v>238</v>
      </c>
      <c r="L272" s="154">
        <f t="shared" si="32"/>
        <v>530</v>
      </c>
    </row>
    <row r="273" spans="1:12" ht="25.5">
      <c r="A273" s="242">
        <v>31</v>
      </c>
      <c r="B273" s="242">
        <v>799</v>
      </c>
      <c r="C273" s="237" t="s">
        <v>774</v>
      </c>
      <c r="D273" s="154">
        <v>149</v>
      </c>
      <c r="E273" s="154">
        <v>110</v>
      </c>
      <c r="F273" s="154">
        <f t="shared" si="33"/>
        <v>259</v>
      </c>
      <c r="G273" s="154">
        <v>10</v>
      </c>
      <c r="H273" s="154">
        <v>5</v>
      </c>
      <c r="I273" s="154">
        <f t="shared" si="34"/>
        <v>15</v>
      </c>
      <c r="J273" s="154">
        <f t="shared" si="30"/>
        <v>159</v>
      </c>
      <c r="K273" s="154">
        <f t="shared" si="31"/>
        <v>115</v>
      </c>
      <c r="L273" s="154">
        <f t="shared" si="32"/>
        <v>274</v>
      </c>
    </row>
    <row r="274" spans="1:12" ht="51">
      <c r="A274" s="242">
        <v>32</v>
      </c>
      <c r="B274" s="243" t="s">
        <v>426</v>
      </c>
      <c r="C274" s="237" t="s">
        <v>427</v>
      </c>
      <c r="D274" s="154">
        <v>1</v>
      </c>
      <c r="E274" s="154">
        <v>0</v>
      </c>
      <c r="F274" s="154">
        <f t="shared" si="33"/>
        <v>1</v>
      </c>
      <c r="G274" s="154">
        <v>0</v>
      </c>
      <c r="H274" s="154">
        <v>0</v>
      </c>
      <c r="I274" s="154">
        <f t="shared" si="34"/>
        <v>0</v>
      </c>
      <c r="J274" s="154">
        <f t="shared" si="30"/>
        <v>1</v>
      </c>
      <c r="K274" s="154">
        <f t="shared" si="31"/>
        <v>0</v>
      </c>
      <c r="L274" s="154">
        <f t="shared" si="32"/>
        <v>1</v>
      </c>
    </row>
    <row r="275" spans="1:12" ht="25.5">
      <c r="A275" s="242">
        <v>33</v>
      </c>
      <c r="B275" s="243" t="s">
        <v>428</v>
      </c>
      <c r="C275" s="237" t="s">
        <v>429</v>
      </c>
      <c r="D275" s="154">
        <v>1</v>
      </c>
      <c r="E275" s="154">
        <v>0</v>
      </c>
      <c r="F275" s="154">
        <f t="shared" si="33"/>
        <v>1</v>
      </c>
      <c r="G275" s="154">
        <v>1</v>
      </c>
      <c r="H275" s="154">
        <v>0</v>
      </c>
      <c r="I275" s="154">
        <f t="shared" si="34"/>
        <v>1</v>
      </c>
      <c r="J275" s="154">
        <f t="shared" si="30"/>
        <v>2</v>
      </c>
      <c r="K275" s="154">
        <f t="shared" si="31"/>
        <v>0</v>
      </c>
      <c r="L275" s="154">
        <f t="shared" si="32"/>
        <v>2</v>
      </c>
    </row>
    <row r="276" spans="1:12">
      <c r="A276" s="242">
        <v>34</v>
      </c>
      <c r="B276" s="243" t="s">
        <v>430</v>
      </c>
      <c r="C276" s="237" t="s">
        <v>431</v>
      </c>
      <c r="D276" s="154">
        <v>0</v>
      </c>
      <c r="E276" s="154">
        <v>1</v>
      </c>
      <c r="F276" s="154">
        <f t="shared" si="33"/>
        <v>1</v>
      </c>
      <c r="G276" s="154">
        <v>0</v>
      </c>
      <c r="H276" s="154">
        <v>0</v>
      </c>
      <c r="I276" s="154">
        <f t="shared" si="34"/>
        <v>0</v>
      </c>
      <c r="J276" s="154">
        <f t="shared" si="30"/>
        <v>0</v>
      </c>
      <c r="K276" s="154">
        <f t="shared" si="31"/>
        <v>1</v>
      </c>
      <c r="L276" s="154">
        <f t="shared" si="32"/>
        <v>1</v>
      </c>
    </row>
    <row r="277" spans="1:12" ht="25.5">
      <c r="A277" s="242">
        <v>35</v>
      </c>
      <c r="B277" s="243" t="s">
        <v>432</v>
      </c>
      <c r="C277" s="237" t="s">
        <v>433</v>
      </c>
      <c r="D277" s="154">
        <v>7</v>
      </c>
      <c r="E277" s="154">
        <v>3</v>
      </c>
      <c r="F277" s="154">
        <f t="shared" si="33"/>
        <v>10</v>
      </c>
      <c r="G277" s="154">
        <v>2</v>
      </c>
      <c r="H277" s="154">
        <v>0</v>
      </c>
      <c r="I277" s="154">
        <f t="shared" si="34"/>
        <v>2</v>
      </c>
      <c r="J277" s="154">
        <f t="shared" si="30"/>
        <v>9</v>
      </c>
      <c r="K277" s="154">
        <f t="shared" si="31"/>
        <v>3</v>
      </c>
      <c r="L277" s="154">
        <f t="shared" si="32"/>
        <v>12</v>
      </c>
    </row>
    <row r="278" spans="1:12" ht="51">
      <c r="A278" s="242">
        <v>36</v>
      </c>
      <c r="B278" s="243" t="s">
        <v>434</v>
      </c>
      <c r="C278" s="237" t="s">
        <v>435</v>
      </c>
      <c r="D278" s="154">
        <v>43</v>
      </c>
      <c r="E278" s="154">
        <v>4</v>
      </c>
      <c r="F278" s="154">
        <f t="shared" si="33"/>
        <v>47</v>
      </c>
      <c r="G278" s="154">
        <v>39</v>
      </c>
      <c r="H278" s="154">
        <v>9</v>
      </c>
      <c r="I278" s="154">
        <f t="shared" si="34"/>
        <v>48</v>
      </c>
      <c r="J278" s="154">
        <f t="shared" si="30"/>
        <v>82</v>
      </c>
      <c r="K278" s="154">
        <f t="shared" si="31"/>
        <v>13</v>
      </c>
      <c r="L278" s="154">
        <f t="shared" si="32"/>
        <v>95</v>
      </c>
    </row>
    <row r="279" spans="1:12">
      <c r="A279" s="242">
        <v>37</v>
      </c>
      <c r="B279" s="243" t="s">
        <v>436</v>
      </c>
      <c r="C279" s="237" t="s">
        <v>775</v>
      </c>
      <c r="D279" s="154">
        <v>11</v>
      </c>
      <c r="E279" s="154">
        <v>5</v>
      </c>
      <c r="F279" s="154">
        <f t="shared" si="33"/>
        <v>16</v>
      </c>
      <c r="G279" s="154">
        <v>12</v>
      </c>
      <c r="H279" s="154">
        <v>3</v>
      </c>
      <c r="I279" s="154">
        <f t="shared" si="34"/>
        <v>15</v>
      </c>
      <c r="J279" s="154">
        <f t="shared" si="30"/>
        <v>23</v>
      </c>
      <c r="K279" s="154">
        <f t="shared" si="31"/>
        <v>8</v>
      </c>
      <c r="L279" s="154">
        <f t="shared" si="32"/>
        <v>31</v>
      </c>
    </row>
    <row r="280" spans="1:12" ht="25.5">
      <c r="A280" s="242">
        <v>38</v>
      </c>
      <c r="B280" s="243" t="s">
        <v>437</v>
      </c>
      <c r="C280" s="237" t="s">
        <v>776</v>
      </c>
      <c r="D280" s="154">
        <v>0</v>
      </c>
      <c r="E280" s="154">
        <v>0</v>
      </c>
      <c r="F280" s="154">
        <f t="shared" si="33"/>
        <v>0</v>
      </c>
      <c r="G280" s="154">
        <v>2</v>
      </c>
      <c r="H280" s="154">
        <v>0</v>
      </c>
      <c r="I280" s="154">
        <f t="shared" si="34"/>
        <v>2</v>
      </c>
      <c r="J280" s="154">
        <f t="shared" si="30"/>
        <v>2</v>
      </c>
      <c r="K280" s="154">
        <f t="shared" si="31"/>
        <v>0</v>
      </c>
      <c r="L280" s="154">
        <f t="shared" si="32"/>
        <v>2</v>
      </c>
    </row>
    <row r="281" spans="1:12">
      <c r="A281" s="242">
        <v>39</v>
      </c>
      <c r="B281" s="242"/>
      <c r="C281" s="237" t="s">
        <v>438</v>
      </c>
      <c r="D281" s="145">
        <v>1078</v>
      </c>
      <c r="E281" s="145">
        <v>723</v>
      </c>
      <c r="F281" s="154">
        <f t="shared" si="33"/>
        <v>1801</v>
      </c>
      <c r="G281" s="145">
        <v>432</v>
      </c>
      <c r="H281" s="145">
        <v>361</v>
      </c>
      <c r="I281" s="154">
        <f t="shared" si="34"/>
        <v>793</v>
      </c>
      <c r="J281" s="154">
        <f t="shared" si="30"/>
        <v>1510</v>
      </c>
      <c r="K281" s="154">
        <f t="shared" si="31"/>
        <v>1084</v>
      </c>
      <c r="L281" s="154">
        <f t="shared" si="32"/>
        <v>2594</v>
      </c>
    </row>
    <row r="282" spans="1:12">
      <c r="A282" s="777">
        <v>40</v>
      </c>
      <c r="B282" s="777" t="s">
        <v>866</v>
      </c>
      <c r="C282" s="237" t="s">
        <v>868</v>
      </c>
      <c r="D282" s="472">
        <v>2</v>
      </c>
      <c r="E282" s="472">
        <v>1</v>
      </c>
      <c r="F282" s="154">
        <f t="shared" si="33"/>
        <v>3</v>
      </c>
      <c r="G282" s="472">
        <v>2</v>
      </c>
      <c r="H282" s="472">
        <v>1</v>
      </c>
      <c r="I282" s="154">
        <f t="shared" si="34"/>
        <v>3</v>
      </c>
      <c r="J282" s="154">
        <f t="shared" si="30"/>
        <v>4</v>
      </c>
      <c r="K282" s="154">
        <f t="shared" si="31"/>
        <v>2</v>
      </c>
      <c r="L282" s="154">
        <f t="shared" si="32"/>
        <v>6</v>
      </c>
    </row>
    <row r="283" spans="1:12">
      <c r="A283" s="777">
        <v>41</v>
      </c>
      <c r="B283" s="777" t="s">
        <v>865</v>
      </c>
      <c r="C283" s="237" t="s">
        <v>867</v>
      </c>
      <c r="D283" s="472">
        <v>0</v>
      </c>
      <c r="E283" s="472">
        <v>0</v>
      </c>
      <c r="F283" s="154">
        <f t="shared" si="33"/>
        <v>0</v>
      </c>
      <c r="G283" s="472">
        <v>0</v>
      </c>
      <c r="H283" s="472">
        <v>0</v>
      </c>
      <c r="I283" s="154">
        <f t="shared" si="34"/>
        <v>0</v>
      </c>
      <c r="J283" s="154">
        <f t="shared" si="30"/>
        <v>0</v>
      </c>
      <c r="K283" s="154">
        <f t="shared" si="31"/>
        <v>0</v>
      </c>
      <c r="L283" s="154">
        <f t="shared" si="32"/>
        <v>0</v>
      </c>
    </row>
    <row r="284" spans="1:12">
      <c r="A284" s="236"/>
      <c r="B284" s="236"/>
      <c r="C284" s="142" t="s">
        <v>6</v>
      </c>
      <c r="D284" s="154">
        <f>SUM(D243:D283)</f>
        <v>1820</v>
      </c>
      <c r="E284" s="154">
        <f t="shared" ref="E284:L284" si="35">SUM(E243:E283)</f>
        <v>1239</v>
      </c>
      <c r="F284" s="154">
        <f t="shared" si="35"/>
        <v>3059</v>
      </c>
      <c r="G284" s="154">
        <f t="shared" si="35"/>
        <v>781</v>
      </c>
      <c r="H284" s="154">
        <f t="shared" si="35"/>
        <v>531</v>
      </c>
      <c r="I284" s="154">
        <f t="shared" si="35"/>
        <v>1312</v>
      </c>
      <c r="J284" s="154">
        <f t="shared" si="35"/>
        <v>2601</v>
      </c>
      <c r="K284" s="154">
        <f t="shared" si="35"/>
        <v>1770</v>
      </c>
      <c r="L284" s="154">
        <f t="shared" si="35"/>
        <v>4371</v>
      </c>
    </row>
    <row r="286" spans="1:12" ht="15.75">
      <c r="A286" s="1591" t="s">
        <v>382</v>
      </c>
      <c r="B286" s="1591"/>
      <c r="C286" s="1591"/>
      <c r="D286" s="1591"/>
      <c r="E286" s="1591"/>
      <c r="F286" s="1591"/>
      <c r="G286" s="1591"/>
      <c r="H286" s="1591"/>
      <c r="I286" s="1591"/>
      <c r="J286" s="1591"/>
      <c r="K286" s="1591"/>
      <c r="L286" s="1591"/>
    </row>
    <row r="287" spans="1:12" ht="15.75">
      <c r="A287" s="775"/>
      <c r="B287" s="775"/>
      <c r="C287" s="775"/>
      <c r="D287" s="775"/>
      <c r="E287" s="775"/>
      <c r="F287" s="775"/>
      <c r="G287" s="775"/>
      <c r="H287" s="775"/>
      <c r="I287" s="775"/>
      <c r="J287" s="775"/>
      <c r="K287" s="775" t="s">
        <v>141</v>
      </c>
      <c r="L287" s="775"/>
    </row>
    <row r="288" spans="1:12">
      <c r="A288" s="1592" t="s">
        <v>191</v>
      </c>
      <c r="B288" s="1592" t="s">
        <v>383</v>
      </c>
      <c r="C288" s="1592" t="s">
        <v>384</v>
      </c>
      <c r="D288" s="1592" t="s">
        <v>95</v>
      </c>
      <c r="E288" s="1592"/>
      <c r="F288" s="1592"/>
      <c r="G288" s="1592" t="s">
        <v>0</v>
      </c>
      <c r="H288" s="1592"/>
      <c r="I288" s="1592"/>
      <c r="J288" s="1592" t="s">
        <v>6</v>
      </c>
      <c r="K288" s="1592"/>
      <c r="L288" s="1592"/>
    </row>
    <row r="289" spans="1:12">
      <c r="A289" s="1592"/>
      <c r="B289" s="1592"/>
      <c r="C289" s="1592"/>
      <c r="D289" s="777" t="s">
        <v>240</v>
      </c>
      <c r="E289" s="777" t="s">
        <v>241</v>
      </c>
      <c r="F289" s="777" t="s">
        <v>234</v>
      </c>
      <c r="G289" s="777" t="s">
        <v>240</v>
      </c>
      <c r="H289" s="777" t="s">
        <v>241</v>
      </c>
      <c r="I289" s="777" t="s">
        <v>234</v>
      </c>
      <c r="J289" s="777" t="s">
        <v>240</v>
      </c>
      <c r="K289" s="777" t="s">
        <v>241</v>
      </c>
      <c r="L289" s="777" t="s">
        <v>234</v>
      </c>
    </row>
    <row r="290" spans="1:12">
      <c r="A290" s="236">
        <v>1</v>
      </c>
      <c r="B290" s="236">
        <v>1</v>
      </c>
      <c r="C290" s="237" t="s">
        <v>385</v>
      </c>
      <c r="D290" s="592">
        <v>0</v>
      </c>
      <c r="E290" s="592">
        <v>0</v>
      </c>
      <c r="F290" s="154">
        <f t="shared" ref="F290:F330" si="36">SUM(D290:E290)</f>
        <v>0</v>
      </c>
      <c r="G290" s="592">
        <v>0</v>
      </c>
      <c r="H290" s="592">
        <v>0</v>
      </c>
      <c r="I290" s="154">
        <f t="shared" ref="I290:I330" si="37">SUM(G290:H290)</f>
        <v>0</v>
      </c>
      <c r="J290" s="154">
        <f t="shared" ref="J290:J330" si="38">D290+G290</f>
        <v>0</v>
      </c>
      <c r="K290" s="154">
        <f t="shared" ref="K290:K330" si="39">E290+H290</f>
        <v>0</v>
      </c>
      <c r="L290" s="154">
        <f>J290+K290</f>
        <v>0</v>
      </c>
    </row>
    <row r="291" spans="1:12" ht="25.5">
      <c r="A291" s="236">
        <v>2</v>
      </c>
      <c r="B291" s="236">
        <v>2</v>
      </c>
      <c r="C291" s="237" t="s">
        <v>386</v>
      </c>
      <c r="D291" s="592">
        <v>0</v>
      </c>
      <c r="E291" s="592">
        <v>0</v>
      </c>
      <c r="F291" s="154">
        <f t="shared" si="36"/>
        <v>0</v>
      </c>
      <c r="G291" s="592">
        <v>0</v>
      </c>
      <c r="H291" s="592">
        <v>0</v>
      </c>
      <c r="I291" s="154">
        <f t="shared" si="37"/>
        <v>0</v>
      </c>
      <c r="J291" s="154">
        <f t="shared" si="38"/>
        <v>0</v>
      </c>
      <c r="K291" s="154">
        <f t="shared" si="39"/>
        <v>0</v>
      </c>
      <c r="L291" s="154">
        <f t="shared" ref="L291:L328" si="40">J291+K291</f>
        <v>0</v>
      </c>
    </row>
    <row r="292" spans="1:12" ht="25.5">
      <c r="A292" s="236">
        <v>3</v>
      </c>
      <c r="B292" s="236">
        <v>3</v>
      </c>
      <c r="C292" s="237" t="s">
        <v>387</v>
      </c>
      <c r="D292" s="592">
        <v>0</v>
      </c>
      <c r="E292" s="592">
        <v>0</v>
      </c>
      <c r="F292" s="154">
        <f t="shared" si="36"/>
        <v>0</v>
      </c>
      <c r="G292" s="592">
        <v>0</v>
      </c>
      <c r="H292" s="592">
        <v>0</v>
      </c>
      <c r="I292" s="154">
        <f t="shared" si="37"/>
        <v>0</v>
      </c>
      <c r="J292" s="154">
        <f t="shared" si="38"/>
        <v>0</v>
      </c>
      <c r="K292" s="154">
        <f t="shared" si="39"/>
        <v>0</v>
      </c>
      <c r="L292" s="154">
        <f t="shared" si="40"/>
        <v>0</v>
      </c>
    </row>
    <row r="293" spans="1:12" ht="25.5">
      <c r="A293" s="236">
        <v>4</v>
      </c>
      <c r="B293" s="142" t="s">
        <v>388</v>
      </c>
      <c r="C293" s="237" t="s">
        <v>389</v>
      </c>
      <c r="D293" s="592">
        <v>0</v>
      </c>
      <c r="E293" s="592">
        <v>0</v>
      </c>
      <c r="F293" s="154">
        <f t="shared" si="36"/>
        <v>0</v>
      </c>
      <c r="G293" s="592">
        <v>0</v>
      </c>
      <c r="H293" s="592">
        <v>0</v>
      </c>
      <c r="I293" s="154">
        <f t="shared" si="37"/>
        <v>0</v>
      </c>
      <c r="J293" s="154">
        <f t="shared" si="38"/>
        <v>0</v>
      </c>
      <c r="K293" s="154">
        <f t="shared" si="39"/>
        <v>0</v>
      </c>
      <c r="L293" s="154">
        <f t="shared" si="40"/>
        <v>0</v>
      </c>
    </row>
    <row r="294" spans="1:12">
      <c r="A294" s="236">
        <v>5</v>
      </c>
      <c r="B294" s="142" t="s">
        <v>390</v>
      </c>
      <c r="C294" s="237" t="s">
        <v>391</v>
      </c>
      <c r="D294" s="592">
        <v>0</v>
      </c>
      <c r="E294" s="592">
        <v>0</v>
      </c>
      <c r="F294" s="154">
        <f t="shared" si="36"/>
        <v>0</v>
      </c>
      <c r="G294" s="592">
        <v>0</v>
      </c>
      <c r="H294" s="592">
        <v>0</v>
      </c>
      <c r="I294" s="154">
        <f t="shared" si="37"/>
        <v>0</v>
      </c>
      <c r="J294" s="154">
        <f t="shared" si="38"/>
        <v>0</v>
      </c>
      <c r="K294" s="154">
        <f t="shared" si="39"/>
        <v>0</v>
      </c>
      <c r="L294" s="154">
        <f t="shared" si="40"/>
        <v>0</v>
      </c>
    </row>
    <row r="295" spans="1:12">
      <c r="A295" s="236">
        <v>6</v>
      </c>
      <c r="B295" s="236">
        <v>30</v>
      </c>
      <c r="C295" s="237" t="s">
        <v>392</v>
      </c>
      <c r="D295" s="592">
        <v>0</v>
      </c>
      <c r="E295" s="592">
        <v>0</v>
      </c>
      <c r="F295" s="154">
        <f t="shared" si="36"/>
        <v>0</v>
      </c>
      <c r="G295" s="592">
        <v>0</v>
      </c>
      <c r="H295" s="592">
        <v>0</v>
      </c>
      <c r="I295" s="154">
        <f t="shared" si="37"/>
        <v>0</v>
      </c>
      <c r="J295" s="154">
        <f t="shared" si="38"/>
        <v>0</v>
      </c>
      <c r="K295" s="154">
        <f t="shared" si="39"/>
        <v>0</v>
      </c>
      <c r="L295" s="154">
        <f t="shared" si="40"/>
        <v>0</v>
      </c>
    </row>
    <row r="296" spans="1:12">
      <c r="A296" s="236">
        <v>7</v>
      </c>
      <c r="B296" s="236">
        <v>32</v>
      </c>
      <c r="C296" s="237" t="s">
        <v>393</v>
      </c>
      <c r="D296" s="592">
        <v>0</v>
      </c>
      <c r="E296" s="592">
        <v>0</v>
      </c>
      <c r="F296" s="154">
        <f t="shared" si="36"/>
        <v>0</v>
      </c>
      <c r="G296" s="592">
        <v>0</v>
      </c>
      <c r="H296" s="592">
        <v>0</v>
      </c>
      <c r="I296" s="154">
        <f t="shared" si="37"/>
        <v>0</v>
      </c>
      <c r="J296" s="154">
        <f t="shared" si="38"/>
        <v>0</v>
      </c>
      <c r="K296" s="154">
        <f t="shared" si="39"/>
        <v>0</v>
      </c>
      <c r="L296" s="154">
        <f t="shared" si="40"/>
        <v>0</v>
      </c>
    </row>
    <row r="297" spans="1:12">
      <c r="A297" s="236">
        <v>8</v>
      </c>
      <c r="B297" s="236">
        <v>33</v>
      </c>
      <c r="C297" s="237" t="s">
        <v>394</v>
      </c>
      <c r="D297" s="592">
        <v>0</v>
      </c>
      <c r="E297" s="592">
        <v>0</v>
      </c>
      <c r="F297" s="154">
        <f t="shared" si="36"/>
        <v>0</v>
      </c>
      <c r="G297" s="592">
        <v>0</v>
      </c>
      <c r="H297" s="592">
        <v>0</v>
      </c>
      <c r="I297" s="154">
        <f t="shared" si="37"/>
        <v>0</v>
      </c>
      <c r="J297" s="154">
        <f t="shared" si="38"/>
        <v>0</v>
      </c>
      <c r="K297" s="154">
        <f t="shared" si="39"/>
        <v>0</v>
      </c>
      <c r="L297" s="154">
        <f t="shared" si="40"/>
        <v>0</v>
      </c>
    </row>
    <row r="298" spans="1:12">
      <c r="A298" s="236">
        <v>9</v>
      </c>
      <c r="B298" s="236">
        <v>37</v>
      </c>
      <c r="C298" s="237" t="s">
        <v>395</v>
      </c>
      <c r="D298" s="592">
        <v>0</v>
      </c>
      <c r="E298" s="592">
        <v>0</v>
      </c>
      <c r="F298" s="154">
        <f t="shared" si="36"/>
        <v>0</v>
      </c>
      <c r="G298" s="592">
        <v>0</v>
      </c>
      <c r="H298" s="592">
        <v>0</v>
      </c>
      <c r="I298" s="154">
        <f t="shared" si="37"/>
        <v>0</v>
      </c>
      <c r="J298" s="154">
        <f t="shared" si="38"/>
        <v>0</v>
      </c>
      <c r="K298" s="154">
        <f t="shared" si="39"/>
        <v>0</v>
      </c>
      <c r="L298" s="154">
        <f t="shared" si="40"/>
        <v>0</v>
      </c>
    </row>
    <row r="299" spans="1:12">
      <c r="A299" s="236">
        <v>10</v>
      </c>
      <c r="B299" s="236">
        <v>45</v>
      </c>
      <c r="C299" s="237" t="s">
        <v>396</v>
      </c>
      <c r="D299" s="592">
        <v>0</v>
      </c>
      <c r="E299" s="592">
        <v>0</v>
      </c>
      <c r="F299" s="154">
        <f t="shared" si="36"/>
        <v>0</v>
      </c>
      <c r="G299" s="592">
        <v>0</v>
      </c>
      <c r="H299" s="592">
        <v>0</v>
      </c>
      <c r="I299" s="154">
        <f t="shared" si="37"/>
        <v>0</v>
      </c>
      <c r="J299" s="154">
        <f t="shared" si="38"/>
        <v>0</v>
      </c>
      <c r="K299" s="154">
        <f t="shared" si="39"/>
        <v>0</v>
      </c>
      <c r="L299" s="154">
        <f t="shared" si="40"/>
        <v>0</v>
      </c>
    </row>
    <row r="300" spans="1:12">
      <c r="A300" s="236">
        <v>11</v>
      </c>
      <c r="B300" s="236">
        <v>55</v>
      </c>
      <c r="C300" s="237" t="s">
        <v>397</v>
      </c>
      <c r="D300" s="592">
        <v>0</v>
      </c>
      <c r="E300" s="592">
        <v>0</v>
      </c>
      <c r="F300" s="154">
        <f t="shared" si="36"/>
        <v>0</v>
      </c>
      <c r="G300" s="592">
        <v>0</v>
      </c>
      <c r="H300" s="592">
        <v>0</v>
      </c>
      <c r="I300" s="154">
        <f t="shared" si="37"/>
        <v>0</v>
      </c>
      <c r="J300" s="154">
        <f t="shared" si="38"/>
        <v>0</v>
      </c>
      <c r="K300" s="154">
        <f t="shared" si="39"/>
        <v>0</v>
      </c>
      <c r="L300" s="154">
        <f t="shared" si="40"/>
        <v>0</v>
      </c>
    </row>
    <row r="301" spans="1:12">
      <c r="A301" s="236">
        <v>12</v>
      </c>
      <c r="B301" s="236">
        <v>71</v>
      </c>
      <c r="C301" s="237" t="s">
        <v>398</v>
      </c>
      <c r="D301" s="592">
        <v>0</v>
      </c>
      <c r="E301" s="592">
        <v>0</v>
      </c>
      <c r="F301" s="154">
        <f t="shared" si="36"/>
        <v>0</v>
      </c>
      <c r="G301" s="592">
        <v>0</v>
      </c>
      <c r="H301" s="592">
        <v>0</v>
      </c>
      <c r="I301" s="154">
        <f t="shared" si="37"/>
        <v>0</v>
      </c>
      <c r="J301" s="154">
        <f t="shared" si="38"/>
        <v>0</v>
      </c>
      <c r="K301" s="154">
        <f t="shared" si="39"/>
        <v>0</v>
      </c>
      <c r="L301" s="154">
        <f t="shared" si="40"/>
        <v>0</v>
      </c>
    </row>
    <row r="302" spans="1:12">
      <c r="A302" s="236">
        <v>13</v>
      </c>
      <c r="B302" s="236">
        <v>84</v>
      </c>
      <c r="C302" s="237" t="s">
        <v>770</v>
      </c>
      <c r="D302" s="592">
        <v>0</v>
      </c>
      <c r="E302" s="592">
        <v>0</v>
      </c>
      <c r="F302" s="154">
        <f t="shared" si="36"/>
        <v>0</v>
      </c>
      <c r="G302" s="592">
        <v>7</v>
      </c>
      <c r="H302" s="592">
        <v>3</v>
      </c>
      <c r="I302" s="154">
        <f t="shared" si="37"/>
        <v>10</v>
      </c>
      <c r="J302" s="154">
        <f t="shared" si="38"/>
        <v>7</v>
      </c>
      <c r="K302" s="154">
        <f t="shared" si="39"/>
        <v>3</v>
      </c>
      <c r="L302" s="154">
        <f t="shared" si="40"/>
        <v>10</v>
      </c>
    </row>
    <row r="303" spans="1:12">
      <c r="A303" s="236">
        <v>14</v>
      </c>
      <c r="B303" s="142" t="s">
        <v>399</v>
      </c>
      <c r="C303" s="237" t="s">
        <v>400</v>
      </c>
      <c r="D303" s="592">
        <v>7</v>
      </c>
      <c r="E303" s="592">
        <v>3</v>
      </c>
      <c r="F303" s="154">
        <f t="shared" si="36"/>
        <v>10</v>
      </c>
      <c r="G303" s="592">
        <v>1</v>
      </c>
      <c r="H303" s="592">
        <v>0</v>
      </c>
      <c r="I303" s="154">
        <f t="shared" si="37"/>
        <v>1</v>
      </c>
      <c r="J303" s="154">
        <f t="shared" si="38"/>
        <v>8</v>
      </c>
      <c r="K303" s="154">
        <f t="shared" si="39"/>
        <v>3</v>
      </c>
      <c r="L303" s="154">
        <f t="shared" si="40"/>
        <v>11</v>
      </c>
    </row>
    <row r="304" spans="1:12">
      <c r="A304" s="236">
        <v>15</v>
      </c>
      <c r="B304" s="236">
        <v>250</v>
      </c>
      <c r="C304" s="237" t="s">
        <v>401</v>
      </c>
      <c r="D304" s="592">
        <v>50</v>
      </c>
      <c r="E304" s="592">
        <v>56</v>
      </c>
      <c r="F304" s="154">
        <f t="shared" si="36"/>
        <v>106</v>
      </c>
      <c r="G304" s="592">
        <v>6</v>
      </c>
      <c r="H304" s="592">
        <v>7</v>
      </c>
      <c r="I304" s="154">
        <f t="shared" si="37"/>
        <v>13</v>
      </c>
      <c r="J304" s="154">
        <f t="shared" si="38"/>
        <v>56</v>
      </c>
      <c r="K304" s="154">
        <f t="shared" si="39"/>
        <v>63</v>
      </c>
      <c r="L304" s="154">
        <f t="shared" si="40"/>
        <v>119</v>
      </c>
    </row>
    <row r="305" spans="1:12" ht="25.5">
      <c r="A305" s="236">
        <v>16</v>
      </c>
      <c r="B305" s="142" t="s">
        <v>402</v>
      </c>
      <c r="C305" s="237" t="s">
        <v>403</v>
      </c>
      <c r="D305" s="592">
        <v>6</v>
      </c>
      <c r="E305" s="592">
        <v>5</v>
      </c>
      <c r="F305" s="154">
        <f t="shared" si="36"/>
        <v>11</v>
      </c>
      <c r="G305" s="592">
        <v>0</v>
      </c>
      <c r="H305" s="592">
        <v>0</v>
      </c>
      <c r="I305" s="154">
        <f t="shared" si="37"/>
        <v>0</v>
      </c>
      <c r="J305" s="154">
        <f t="shared" si="38"/>
        <v>6</v>
      </c>
      <c r="K305" s="154">
        <f t="shared" si="39"/>
        <v>5</v>
      </c>
      <c r="L305" s="154">
        <f t="shared" si="40"/>
        <v>11</v>
      </c>
    </row>
    <row r="306" spans="1:12">
      <c r="A306" s="236">
        <v>17</v>
      </c>
      <c r="B306" s="142" t="s">
        <v>404</v>
      </c>
      <c r="C306" s="238" t="s">
        <v>771</v>
      </c>
      <c r="D306" s="592">
        <v>17</v>
      </c>
      <c r="E306" s="592">
        <v>14</v>
      </c>
      <c r="F306" s="154">
        <f t="shared" si="36"/>
        <v>31</v>
      </c>
      <c r="G306" s="592">
        <v>0</v>
      </c>
      <c r="H306" s="592">
        <v>0</v>
      </c>
      <c r="I306" s="154">
        <f t="shared" si="37"/>
        <v>0</v>
      </c>
      <c r="J306" s="154">
        <f t="shared" si="38"/>
        <v>17</v>
      </c>
      <c r="K306" s="154">
        <f t="shared" si="39"/>
        <v>14</v>
      </c>
      <c r="L306" s="154">
        <f t="shared" si="40"/>
        <v>31</v>
      </c>
    </row>
    <row r="307" spans="1:12" ht="38.25">
      <c r="A307" s="236">
        <v>18</v>
      </c>
      <c r="B307" s="245" t="s">
        <v>405</v>
      </c>
      <c r="C307" s="237" t="s">
        <v>406</v>
      </c>
      <c r="D307" s="592">
        <v>321</v>
      </c>
      <c r="E307" s="592">
        <v>235</v>
      </c>
      <c r="F307" s="154">
        <f t="shared" si="36"/>
        <v>556</v>
      </c>
      <c r="G307" s="592">
        <v>42</v>
      </c>
      <c r="H307" s="592">
        <v>19</v>
      </c>
      <c r="I307" s="154">
        <f t="shared" si="37"/>
        <v>61</v>
      </c>
      <c r="J307" s="154">
        <f t="shared" si="38"/>
        <v>363</v>
      </c>
      <c r="K307" s="154">
        <f t="shared" si="39"/>
        <v>254</v>
      </c>
      <c r="L307" s="154">
        <f t="shared" si="40"/>
        <v>617</v>
      </c>
    </row>
    <row r="308" spans="1:12" ht="25.5">
      <c r="A308" s="236">
        <v>19</v>
      </c>
      <c r="B308" s="142" t="s">
        <v>407</v>
      </c>
      <c r="C308" s="237" t="s">
        <v>408</v>
      </c>
      <c r="D308" s="592">
        <v>4</v>
      </c>
      <c r="E308" s="592">
        <v>3</v>
      </c>
      <c r="F308" s="154">
        <f t="shared" si="36"/>
        <v>7</v>
      </c>
      <c r="G308" s="592">
        <v>1</v>
      </c>
      <c r="H308" s="592">
        <v>0</v>
      </c>
      <c r="I308" s="154">
        <f t="shared" si="37"/>
        <v>1</v>
      </c>
      <c r="J308" s="154">
        <f t="shared" si="38"/>
        <v>5</v>
      </c>
      <c r="K308" s="154">
        <f t="shared" si="39"/>
        <v>3</v>
      </c>
      <c r="L308" s="154">
        <f t="shared" si="40"/>
        <v>8</v>
      </c>
    </row>
    <row r="309" spans="1:12">
      <c r="A309" s="236">
        <v>20</v>
      </c>
      <c r="B309" s="142" t="s">
        <v>409</v>
      </c>
      <c r="C309" s="239" t="s">
        <v>410</v>
      </c>
      <c r="D309" s="592">
        <v>2</v>
      </c>
      <c r="E309" s="592">
        <v>1</v>
      </c>
      <c r="F309" s="154">
        <f t="shared" si="36"/>
        <v>3</v>
      </c>
      <c r="G309" s="592">
        <v>0</v>
      </c>
      <c r="H309" s="592">
        <v>0</v>
      </c>
      <c r="I309" s="154">
        <f t="shared" si="37"/>
        <v>0</v>
      </c>
      <c r="J309" s="154">
        <f t="shared" si="38"/>
        <v>2</v>
      </c>
      <c r="K309" s="154">
        <f t="shared" si="39"/>
        <v>1</v>
      </c>
      <c r="L309" s="154">
        <f t="shared" si="40"/>
        <v>3</v>
      </c>
    </row>
    <row r="310" spans="1:12">
      <c r="A310" s="236">
        <v>21</v>
      </c>
      <c r="B310" s="236">
        <v>487</v>
      </c>
      <c r="C310" s="237" t="s">
        <v>411</v>
      </c>
      <c r="D310" s="592">
        <v>1</v>
      </c>
      <c r="E310" s="592">
        <v>1</v>
      </c>
      <c r="F310" s="154">
        <f t="shared" si="36"/>
        <v>2</v>
      </c>
      <c r="G310" s="592">
        <v>0</v>
      </c>
      <c r="H310" s="592">
        <v>0</v>
      </c>
      <c r="I310" s="154">
        <f t="shared" si="37"/>
        <v>0</v>
      </c>
      <c r="J310" s="154">
        <f t="shared" si="38"/>
        <v>1</v>
      </c>
      <c r="K310" s="154">
        <f t="shared" si="39"/>
        <v>1</v>
      </c>
      <c r="L310" s="154">
        <f t="shared" si="40"/>
        <v>2</v>
      </c>
    </row>
    <row r="311" spans="1:12">
      <c r="A311" s="236">
        <v>22</v>
      </c>
      <c r="B311" s="142" t="s">
        <v>412</v>
      </c>
      <c r="C311" s="237" t="s">
        <v>413</v>
      </c>
      <c r="D311" s="592">
        <v>8</v>
      </c>
      <c r="E311" s="592">
        <v>3</v>
      </c>
      <c r="F311" s="154">
        <f t="shared" si="36"/>
        <v>11</v>
      </c>
      <c r="G311" s="592">
        <v>0</v>
      </c>
      <c r="H311" s="592">
        <v>0</v>
      </c>
      <c r="I311" s="154">
        <f t="shared" si="37"/>
        <v>0</v>
      </c>
      <c r="J311" s="154">
        <f t="shared" si="38"/>
        <v>8</v>
      </c>
      <c r="K311" s="154">
        <f t="shared" si="39"/>
        <v>3</v>
      </c>
      <c r="L311" s="154">
        <f t="shared" si="40"/>
        <v>11</v>
      </c>
    </row>
    <row r="312" spans="1:12">
      <c r="A312" s="236">
        <v>23</v>
      </c>
      <c r="B312" s="142" t="s">
        <v>414</v>
      </c>
      <c r="C312" s="237" t="s">
        <v>415</v>
      </c>
      <c r="D312" s="592">
        <v>7</v>
      </c>
      <c r="E312" s="592">
        <v>2</v>
      </c>
      <c r="F312" s="154">
        <f t="shared" si="36"/>
        <v>9</v>
      </c>
      <c r="G312" s="592">
        <v>0</v>
      </c>
      <c r="H312" s="592">
        <v>0</v>
      </c>
      <c r="I312" s="154">
        <f t="shared" si="37"/>
        <v>0</v>
      </c>
      <c r="J312" s="154">
        <f t="shared" si="38"/>
        <v>7</v>
      </c>
      <c r="K312" s="154">
        <f t="shared" si="39"/>
        <v>2</v>
      </c>
      <c r="L312" s="154">
        <f t="shared" si="40"/>
        <v>9</v>
      </c>
    </row>
    <row r="313" spans="1:12" ht="24">
      <c r="A313" s="236">
        <v>24</v>
      </c>
      <c r="B313" s="142" t="s">
        <v>416</v>
      </c>
      <c r="C313" s="240" t="s">
        <v>772</v>
      </c>
      <c r="D313" s="592">
        <v>1</v>
      </c>
      <c r="E313" s="592">
        <v>1</v>
      </c>
      <c r="F313" s="154">
        <f t="shared" si="36"/>
        <v>2</v>
      </c>
      <c r="G313" s="592">
        <v>0</v>
      </c>
      <c r="H313" s="592">
        <v>0</v>
      </c>
      <c r="I313" s="154">
        <f t="shared" si="37"/>
        <v>0</v>
      </c>
      <c r="J313" s="154">
        <f t="shared" si="38"/>
        <v>1</v>
      </c>
      <c r="K313" s="154">
        <f t="shared" si="39"/>
        <v>1</v>
      </c>
      <c r="L313" s="154">
        <f t="shared" si="40"/>
        <v>2</v>
      </c>
    </row>
    <row r="314" spans="1:12">
      <c r="A314" s="236">
        <v>25</v>
      </c>
      <c r="B314" s="142" t="s">
        <v>417</v>
      </c>
      <c r="C314" s="237" t="s">
        <v>418</v>
      </c>
      <c r="D314" s="592">
        <v>0</v>
      </c>
      <c r="E314" s="592">
        <v>0</v>
      </c>
      <c r="F314" s="154">
        <f t="shared" si="36"/>
        <v>0</v>
      </c>
      <c r="G314" s="592"/>
      <c r="H314" s="592"/>
      <c r="I314" s="154">
        <f t="shared" si="37"/>
        <v>0</v>
      </c>
      <c r="J314" s="154">
        <f t="shared" si="38"/>
        <v>0</v>
      </c>
      <c r="K314" s="154">
        <f t="shared" si="39"/>
        <v>0</v>
      </c>
      <c r="L314" s="154">
        <f t="shared" si="40"/>
        <v>0</v>
      </c>
    </row>
    <row r="315" spans="1:12" ht="25.5">
      <c r="A315" s="236">
        <v>26</v>
      </c>
      <c r="B315" s="236">
        <v>571</v>
      </c>
      <c r="C315" s="237" t="s">
        <v>419</v>
      </c>
      <c r="D315" s="592">
        <v>10</v>
      </c>
      <c r="E315" s="592">
        <v>12</v>
      </c>
      <c r="F315" s="154">
        <f t="shared" si="36"/>
        <v>22</v>
      </c>
      <c r="G315" s="592">
        <v>0</v>
      </c>
      <c r="H315" s="592">
        <v>1</v>
      </c>
      <c r="I315" s="154">
        <f t="shared" si="37"/>
        <v>1</v>
      </c>
      <c r="J315" s="154">
        <f t="shared" si="38"/>
        <v>10</v>
      </c>
      <c r="K315" s="154">
        <f t="shared" si="39"/>
        <v>13</v>
      </c>
      <c r="L315" s="154">
        <f t="shared" si="40"/>
        <v>23</v>
      </c>
    </row>
    <row r="316" spans="1:12" ht="25.5">
      <c r="A316" s="236">
        <v>27</v>
      </c>
      <c r="B316" s="142" t="s">
        <v>420</v>
      </c>
      <c r="C316" s="237" t="s">
        <v>421</v>
      </c>
      <c r="D316" s="592">
        <v>7</v>
      </c>
      <c r="E316" s="592">
        <v>4</v>
      </c>
      <c r="F316" s="154">
        <f t="shared" si="36"/>
        <v>11</v>
      </c>
      <c r="G316" s="592">
        <v>0</v>
      </c>
      <c r="H316" s="592">
        <v>0</v>
      </c>
      <c r="I316" s="154">
        <f t="shared" si="37"/>
        <v>0</v>
      </c>
      <c r="J316" s="154">
        <f t="shared" si="38"/>
        <v>7</v>
      </c>
      <c r="K316" s="154">
        <f t="shared" si="39"/>
        <v>4</v>
      </c>
      <c r="L316" s="154">
        <f t="shared" si="40"/>
        <v>11</v>
      </c>
    </row>
    <row r="317" spans="1:12" ht="25.5">
      <c r="A317" s="236">
        <v>28</v>
      </c>
      <c r="B317" s="142" t="s">
        <v>422</v>
      </c>
      <c r="C317" s="237" t="s">
        <v>423</v>
      </c>
      <c r="D317" s="592">
        <v>0</v>
      </c>
      <c r="E317" s="592">
        <v>0</v>
      </c>
      <c r="F317" s="154">
        <f t="shared" si="36"/>
        <v>0</v>
      </c>
      <c r="G317" s="592">
        <v>0</v>
      </c>
      <c r="H317" s="592">
        <v>0</v>
      </c>
      <c r="I317" s="154">
        <f t="shared" si="37"/>
        <v>0</v>
      </c>
      <c r="J317" s="154">
        <f t="shared" si="38"/>
        <v>0</v>
      </c>
      <c r="K317" s="154">
        <f t="shared" si="39"/>
        <v>0</v>
      </c>
      <c r="L317" s="154">
        <f t="shared" si="40"/>
        <v>0</v>
      </c>
    </row>
    <row r="318" spans="1:12" ht="38.25">
      <c r="A318" s="236">
        <v>29</v>
      </c>
      <c r="B318" s="142" t="s">
        <v>424</v>
      </c>
      <c r="C318" s="237" t="s">
        <v>773</v>
      </c>
      <c r="D318" s="592">
        <v>0</v>
      </c>
      <c r="E318" s="592">
        <v>0</v>
      </c>
      <c r="F318" s="154">
        <f t="shared" si="36"/>
        <v>0</v>
      </c>
      <c r="G318" s="592">
        <v>0</v>
      </c>
      <c r="H318" s="592">
        <v>0</v>
      </c>
      <c r="I318" s="154">
        <f t="shared" si="37"/>
        <v>0</v>
      </c>
      <c r="J318" s="154">
        <f t="shared" si="38"/>
        <v>0</v>
      </c>
      <c r="K318" s="154">
        <f t="shared" si="39"/>
        <v>0</v>
      </c>
      <c r="L318" s="154">
        <f t="shared" si="40"/>
        <v>0</v>
      </c>
    </row>
    <row r="319" spans="1:12" ht="25.5">
      <c r="A319" s="236">
        <v>30</v>
      </c>
      <c r="B319" s="236">
        <v>797</v>
      </c>
      <c r="C319" s="237" t="s">
        <v>425</v>
      </c>
      <c r="D319" s="592">
        <v>0</v>
      </c>
      <c r="E319" s="592">
        <v>0</v>
      </c>
      <c r="F319" s="154">
        <f t="shared" si="36"/>
        <v>0</v>
      </c>
      <c r="G319" s="592">
        <v>0</v>
      </c>
      <c r="H319" s="592">
        <v>0</v>
      </c>
      <c r="I319" s="154">
        <f t="shared" si="37"/>
        <v>0</v>
      </c>
      <c r="J319" s="154">
        <f t="shared" si="38"/>
        <v>0</v>
      </c>
      <c r="K319" s="154">
        <f t="shared" si="39"/>
        <v>0</v>
      </c>
      <c r="L319" s="154">
        <f t="shared" si="40"/>
        <v>0</v>
      </c>
    </row>
    <row r="320" spans="1:12" ht="25.5">
      <c r="A320" s="236">
        <v>31</v>
      </c>
      <c r="B320" s="236">
        <v>799</v>
      </c>
      <c r="C320" s="237" t="s">
        <v>774</v>
      </c>
      <c r="D320" s="592">
        <v>1938</v>
      </c>
      <c r="E320" s="592">
        <v>1272</v>
      </c>
      <c r="F320" s="154">
        <f t="shared" si="36"/>
        <v>3210</v>
      </c>
      <c r="G320" s="592">
        <v>1300</v>
      </c>
      <c r="H320" s="592">
        <v>828</v>
      </c>
      <c r="I320" s="154">
        <f t="shared" si="37"/>
        <v>2128</v>
      </c>
      <c r="J320" s="154">
        <f t="shared" si="38"/>
        <v>3238</v>
      </c>
      <c r="K320" s="154">
        <f t="shared" si="39"/>
        <v>2100</v>
      </c>
      <c r="L320" s="154">
        <f t="shared" si="40"/>
        <v>5338</v>
      </c>
    </row>
    <row r="321" spans="1:12" ht="51">
      <c r="A321" s="236">
        <v>32</v>
      </c>
      <c r="B321" s="142" t="s">
        <v>426</v>
      </c>
      <c r="C321" s="237" t="s">
        <v>427</v>
      </c>
      <c r="D321" s="592">
        <v>0</v>
      </c>
      <c r="E321" s="592">
        <v>0</v>
      </c>
      <c r="F321" s="154">
        <f t="shared" si="36"/>
        <v>0</v>
      </c>
      <c r="G321" s="592">
        <v>0</v>
      </c>
      <c r="H321" s="592">
        <v>0</v>
      </c>
      <c r="I321" s="154">
        <f t="shared" si="37"/>
        <v>0</v>
      </c>
      <c r="J321" s="154">
        <f t="shared" si="38"/>
        <v>0</v>
      </c>
      <c r="K321" s="154">
        <f t="shared" si="39"/>
        <v>0</v>
      </c>
      <c r="L321" s="154">
        <f t="shared" si="40"/>
        <v>0</v>
      </c>
    </row>
    <row r="322" spans="1:12" ht="25.5">
      <c r="A322" s="236">
        <v>33</v>
      </c>
      <c r="B322" s="142" t="s">
        <v>428</v>
      </c>
      <c r="C322" s="237" t="s">
        <v>429</v>
      </c>
      <c r="D322" s="592">
        <v>6</v>
      </c>
      <c r="E322" s="592">
        <v>1</v>
      </c>
      <c r="F322" s="154">
        <f t="shared" si="36"/>
        <v>7</v>
      </c>
      <c r="G322" s="592">
        <v>1</v>
      </c>
      <c r="H322" s="592">
        <v>0</v>
      </c>
      <c r="I322" s="154">
        <f t="shared" si="37"/>
        <v>1</v>
      </c>
      <c r="J322" s="154">
        <f t="shared" si="38"/>
        <v>7</v>
      </c>
      <c r="K322" s="154">
        <f t="shared" si="39"/>
        <v>1</v>
      </c>
      <c r="L322" s="154">
        <f t="shared" si="40"/>
        <v>8</v>
      </c>
    </row>
    <row r="323" spans="1:12">
      <c r="A323" s="236">
        <v>34</v>
      </c>
      <c r="B323" s="142" t="s">
        <v>430</v>
      </c>
      <c r="C323" s="237" t="s">
        <v>431</v>
      </c>
      <c r="D323" s="592">
        <v>2</v>
      </c>
      <c r="E323" s="592">
        <v>2</v>
      </c>
      <c r="F323" s="154">
        <f t="shared" si="36"/>
        <v>4</v>
      </c>
      <c r="G323" s="592">
        <v>1</v>
      </c>
      <c r="H323" s="592">
        <v>0</v>
      </c>
      <c r="I323" s="154">
        <f t="shared" si="37"/>
        <v>1</v>
      </c>
      <c r="J323" s="154">
        <f t="shared" si="38"/>
        <v>3</v>
      </c>
      <c r="K323" s="154">
        <f t="shared" si="39"/>
        <v>2</v>
      </c>
      <c r="L323" s="154">
        <f t="shared" si="40"/>
        <v>5</v>
      </c>
    </row>
    <row r="324" spans="1:12" ht="25.5">
      <c r="A324" s="236">
        <v>35</v>
      </c>
      <c r="B324" s="142" t="s">
        <v>432</v>
      </c>
      <c r="C324" s="237" t="s">
        <v>433</v>
      </c>
      <c r="D324" s="592">
        <v>17</v>
      </c>
      <c r="E324" s="592">
        <v>2</v>
      </c>
      <c r="F324" s="154">
        <f t="shared" si="36"/>
        <v>19</v>
      </c>
      <c r="G324" s="592">
        <v>6</v>
      </c>
      <c r="H324" s="592">
        <v>0</v>
      </c>
      <c r="I324" s="154">
        <f t="shared" si="37"/>
        <v>6</v>
      </c>
      <c r="J324" s="154">
        <f t="shared" si="38"/>
        <v>23</v>
      </c>
      <c r="K324" s="154">
        <f t="shared" si="39"/>
        <v>2</v>
      </c>
      <c r="L324" s="154">
        <f t="shared" si="40"/>
        <v>25</v>
      </c>
    </row>
    <row r="325" spans="1:12" ht="51">
      <c r="A325" s="236">
        <v>36</v>
      </c>
      <c r="B325" s="142" t="s">
        <v>434</v>
      </c>
      <c r="C325" s="237" t="s">
        <v>435</v>
      </c>
      <c r="D325" s="592">
        <v>45</v>
      </c>
      <c r="E325" s="592">
        <v>7</v>
      </c>
      <c r="F325" s="154">
        <f t="shared" si="36"/>
        <v>52</v>
      </c>
      <c r="G325" s="592">
        <v>7</v>
      </c>
      <c r="H325" s="592">
        <v>0</v>
      </c>
      <c r="I325" s="154">
        <f t="shared" si="37"/>
        <v>7</v>
      </c>
      <c r="J325" s="154">
        <f t="shared" si="38"/>
        <v>52</v>
      </c>
      <c r="K325" s="154">
        <f t="shared" si="39"/>
        <v>7</v>
      </c>
      <c r="L325" s="154">
        <f t="shared" si="40"/>
        <v>59</v>
      </c>
    </row>
    <row r="326" spans="1:12">
      <c r="A326" s="236">
        <v>37</v>
      </c>
      <c r="B326" s="142" t="s">
        <v>436</v>
      </c>
      <c r="C326" s="237" t="s">
        <v>775</v>
      </c>
      <c r="D326" s="592">
        <v>0</v>
      </c>
      <c r="E326" s="592">
        <v>0</v>
      </c>
      <c r="F326" s="154">
        <f t="shared" si="36"/>
        <v>0</v>
      </c>
      <c r="G326" s="592">
        <v>0</v>
      </c>
      <c r="H326" s="592">
        <v>0</v>
      </c>
      <c r="I326" s="154">
        <f t="shared" si="37"/>
        <v>0</v>
      </c>
      <c r="J326" s="154">
        <f t="shared" si="38"/>
        <v>0</v>
      </c>
      <c r="K326" s="154">
        <f t="shared" si="39"/>
        <v>0</v>
      </c>
      <c r="L326" s="154">
        <f t="shared" si="40"/>
        <v>0</v>
      </c>
    </row>
    <row r="327" spans="1:12" ht="25.5">
      <c r="A327" s="236">
        <v>38</v>
      </c>
      <c r="B327" s="142" t="s">
        <v>437</v>
      </c>
      <c r="C327" s="237" t="s">
        <v>776</v>
      </c>
      <c r="D327" s="592">
        <v>5</v>
      </c>
      <c r="E327" s="592">
        <v>0</v>
      </c>
      <c r="F327" s="154">
        <f t="shared" si="36"/>
        <v>5</v>
      </c>
      <c r="G327" s="592">
        <v>1</v>
      </c>
      <c r="H327" s="592">
        <v>0</v>
      </c>
      <c r="I327" s="154">
        <f t="shared" si="37"/>
        <v>1</v>
      </c>
      <c r="J327" s="154">
        <f t="shared" si="38"/>
        <v>6</v>
      </c>
      <c r="K327" s="154">
        <f t="shared" si="39"/>
        <v>0</v>
      </c>
      <c r="L327" s="154">
        <f t="shared" si="40"/>
        <v>6</v>
      </c>
    </row>
    <row r="328" spans="1:12">
      <c r="A328" s="236">
        <v>39</v>
      </c>
      <c r="B328" s="236"/>
      <c r="C328" s="237" t="s">
        <v>438</v>
      </c>
      <c r="D328" s="592"/>
      <c r="E328" s="592"/>
      <c r="F328" s="154">
        <f t="shared" si="36"/>
        <v>0</v>
      </c>
      <c r="G328" s="592"/>
      <c r="H328" s="592"/>
      <c r="I328" s="154">
        <f t="shared" si="37"/>
        <v>0</v>
      </c>
      <c r="J328" s="154">
        <f t="shared" si="38"/>
        <v>0</v>
      </c>
      <c r="K328" s="154">
        <f t="shared" si="39"/>
        <v>0</v>
      </c>
      <c r="L328" s="154">
        <f t="shared" si="40"/>
        <v>0</v>
      </c>
    </row>
    <row r="329" spans="1:12">
      <c r="A329" s="777">
        <v>40</v>
      </c>
      <c r="B329" s="777" t="s">
        <v>866</v>
      </c>
      <c r="C329" s="237" t="s">
        <v>869</v>
      </c>
      <c r="D329" s="592">
        <v>2</v>
      </c>
      <c r="E329" s="592">
        <v>1</v>
      </c>
      <c r="F329" s="154">
        <f t="shared" si="36"/>
        <v>3</v>
      </c>
      <c r="G329" s="592">
        <v>9</v>
      </c>
      <c r="H329" s="592">
        <v>7</v>
      </c>
      <c r="I329" s="154">
        <f t="shared" si="37"/>
        <v>16</v>
      </c>
      <c r="J329" s="154">
        <f t="shared" si="38"/>
        <v>11</v>
      </c>
      <c r="K329" s="154">
        <f t="shared" si="39"/>
        <v>8</v>
      </c>
      <c r="L329" s="154">
        <f>F329+I329</f>
        <v>19</v>
      </c>
    </row>
    <row r="330" spans="1:12">
      <c r="A330" s="777">
        <v>41</v>
      </c>
      <c r="B330" s="777" t="s">
        <v>865</v>
      </c>
      <c r="C330" s="237" t="s">
        <v>867</v>
      </c>
      <c r="D330" s="472">
        <v>1</v>
      </c>
      <c r="E330" s="472"/>
      <c r="F330" s="154">
        <f t="shared" si="36"/>
        <v>1</v>
      </c>
      <c r="G330" s="472"/>
      <c r="H330" s="472"/>
      <c r="I330" s="154">
        <f t="shared" si="37"/>
        <v>0</v>
      </c>
      <c r="J330" s="154">
        <f t="shared" si="38"/>
        <v>1</v>
      </c>
      <c r="K330" s="154">
        <f t="shared" si="39"/>
        <v>0</v>
      </c>
      <c r="L330" s="154">
        <f>F330+I330</f>
        <v>1</v>
      </c>
    </row>
    <row r="331" spans="1:12">
      <c r="A331" s="236"/>
      <c r="B331" s="236"/>
      <c r="C331" s="142" t="s">
        <v>6</v>
      </c>
      <c r="D331" s="154">
        <f>SUM(D290:D330)</f>
        <v>2457</v>
      </c>
      <c r="E331" s="154">
        <f t="shared" ref="E331:L331" si="41">SUM(E290:E330)</f>
        <v>1625</v>
      </c>
      <c r="F331" s="154">
        <f t="shared" si="41"/>
        <v>4082</v>
      </c>
      <c r="G331" s="154">
        <f t="shared" si="41"/>
        <v>1382</v>
      </c>
      <c r="H331" s="154">
        <f t="shared" si="41"/>
        <v>865</v>
      </c>
      <c r="I331" s="154">
        <f t="shared" si="41"/>
        <v>2247</v>
      </c>
      <c r="J331" s="154">
        <f t="shared" si="41"/>
        <v>3839</v>
      </c>
      <c r="K331" s="154">
        <f t="shared" si="41"/>
        <v>2490</v>
      </c>
      <c r="L331" s="154">
        <f t="shared" si="41"/>
        <v>6329</v>
      </c>
    </row>
    <row r="333" spans="1:12" ht="15.75">
      <c r="A333" s="1591" t="s">
        <v>382</v>
      </c>
      <c r="B333" s="1591"/>
      <c r="C333" s="1591"/>
      <c r="D333" s="1591"/>
      <c r="E333" s="1591"/>
      <c r="F333" s="1591"/>
      <c r="G333" s="1591"/>
      <c r="H333" s="1591"/>
      <c r="I333" s="1591"/>
      <c r="J333" s="1591"/>
      <c r="K333" s="1591"/>
      <c r="L333" s="1591"/>
    </row>
    <row r="334" spans="1:12" ht="15.75">
      <c r="A334" s="775"/>
      <c r="B334" s="775"/>
      <c r="C334" s="775"/>
      <c r="D334" s="775"/>
      <c r="E334" s="775"/>
      <c r="F334" s="775"/>
      <c r="G334" s="775"/>
      <c r="H334" s="775"/>
      <c r="I334" s="775"/>
      <c r="J334" s="775"/>
      <c r="K334" s="775" t="s">
        <v>40</v>
      </c>
      <c r="L334" s="775"/>
    </row>
    <row r="335" spans="1:12">
      <c r="A335" s="1592" t="s">
        <v>191</v>
      </c>
      <c r="B335" s="1592" t="s">
        <v>383</v>
      </c>
      <c r="C335" s="1592" t="s">
        <v>384</v>
      </c>
      <c r="D335" s="1592" t="s">
        <v>95</v>
      </c>
      <c r="E335" s="1592"/>
      <c r="F335" s="1592"/>
      <c r="G335" s="1592" t="s">
        <v>0</v>
      </c>
      <c r="H335" s="1592"/>
      <c r="I335" s="1592"/>
      <c r="J335" s="1592" t="s">
        <v>6</v>
      </c>
      <c r="K335" s="1592"/>
      <c r="L335" s="1592"/>
    </row>
    <row r="336" spans="1:12">
      <c r="A336" s="1592"/>
      <c r="B336" s="1592"/>
      <c r="C336" s="1592"/>
      <c r="D336" s="777" t="s">
        <v>240</v>
      </c>
      <c r="E336" s="777" t="s">
        <v>241</v>
      </c>
      <c r="F336" s="777" t="s">
        <v>234</v>
      </c>
      <c r="G336" s="777" t="s">
        <v>240</v>
      </c>
      <c r="H336" s="777" t="s">
        <v>241</v>
      </c>
      <c r="I336" s="777" t="s">
        <v>234</v>
      </c>
      <c r="J336" s="777" t="s">
        <v>240</v>
      </c>
      <c r="K336" s="777" t="s">
        <v>241</v>
      </c>
      <c r="L336" s="777" t="s">
        <v>234</v>
      </c>
    </row>
    <row r="337" spans="1:12">
      <c r="A337" s="236">
        <v>1</v>
      </c>
      <c r="B337" s="236">
        <v>1</v>
      </c>
      <c r="C337" s="237" t="s">
        <v>385</v>
      </c>
      <c r="D337" s="154">
        <v>0</v>
      </c>
      <c r="E337" s="154">
        <v>0</v>
      </c>
      <c r="F337" s="154">
        <f>SUM(D337:E337)</f>
        <v>0</v>
      </c>
      <c r="G337" s="154">
        <v>0</v>
      </c>
      <c r="H337" s="154">
        <v>0</v>
      </c>
      <c r="I337" s="154">
        <f>SUM(G337:H337)</f>
        <v>0</v>
      </c>
      <c r="J337" s="154">
        <f t="shared" ref="J337:J377" si="42">D337+G337</f>
        <v>0</v>
      </c>
      <c r="K337" s="154">
        <f t="shared" ref="K337:K377" si="43">E337+H337</f>
        <v>0</v>
      </c>
      <c r="L337" s="154">
        <f t="shared" ref="L337:L377" si="44">F337+I337</f>
        <v>0</v>
      </c>
    </row>
    <row r="338" spans="1:12" ht="25.5">
      <c r="A338" s="236">
        <v>2</v>
      </c>
      <c r="B338" s="236">
        <v>2</v>
      </c>
      <c r="C338" s="237" t="s">
        <v>386</v>
      </c>
      <c r="D338" s="154">
        <v>0</v>
      </c>
      <c r="E338" s="154">
        <v>0</v>
      </c>
      <c r="F338" s="154">
        <f t="shared" ref="F338:F377" si="45">SUM(D338:E338)</f>
        <v>0</v>
      </c>
      <c r="G338" s="154">
        <v>5</v>
      </c>
      <c r="H338" s="154">
        <v>4</v>
      </c>
      <c r="I338" s="154">
        <f t="shared" ref="I338:I377" si="46">SUM(G338:H338)</f>
        <v>9</v>
      </c>
      <c r="J338" s="154">
        <f t="shared" si="42"/>
        <v>5</v>
      </c>
      <c r="K338" s="154">
        <f t="shared" si="43"/>
        <v>4</v>
      </c>
      <c r="L338" s="154">
        <f t="shared" si="44"/>
        <v>9</v>
      </c>
    </row>
    <row r="339" spans="1:12" ht="25.5">
      <c r="A339" s="236">
        <v>3</v>
      </c>
      <c r="B339" s="236">
        <v>3</v>
      </c>
      <c r="C339" s="237" t="s">
        <v>387</v>
      </c>
      <c r="D339" s="154">
        <v>2</v>
      </c>
      <c r="E339" s="154">
        <v>0</v>
      </c>
      <c r="F339" s="154">
        <f t="shared" si="45"/>
        <v>2</v>
      </c>
      <c r="G339" s="154">
        <v>3</v>
      </c>
      <c r="H339" s="154">
        <v>0</v>
      </c>
      <c r="I339" s="154">
        <f t="shared" si="46"/>
        <v>3</v>
      </c>
      <c r="J339" s="154">
        <f t="shared" si="42"/>
        <v>5</v>
      </c>
      <c r="K339" s="154">
        <f t="shared" si="43"/>
        <v>0</v>
      </c>
      <c r="L339" s="154">
        <f t="shared" si="44"/>
        <v>5</v>
      </c>
    </row>
    <row r="340" spans="1:12" ht="25.5">
      <c r="A340" s="236">
        <v>4</v>
      </c>
      <c r="B340" s="142" t="s">
        <v>388</v>
      </c>
      <c r="C340" s="237" t="s">
        <v>389</v>
      </c>
      <c r="D340" s="154">
        <v>0</v>
      </c>
      <c r="E340" s="154">
        <v>0</v>
      </c>
      <c r="F340" s="154">
        <f t="shared" si="45"/>
        <v>0</v>
      </c>
      <c r="G340" s="154">
        <v>0</v>
      </c>
      <c r="H340" s="154">
        <v>0</v>
      </c>
      <c r="I340" s="154">
        <f t="shared" si="46"/>
        <v>0</v>
      </c>
      <c r="J340" s="154">
        <f t="shared" si="42"/>
        <v>0</v>
      </c>
      <c r="K340" s="154">
        <f t="shared" si="43"/>
        <v>0</v>
      </c>
      <c r="L340" s="154">
        <f t="shared" si="44"/>
        <v>0</v>
      </c>
    </row>
    <row r="341" spans="1:12">
      <c r="A341" s="236">
        <v>5</v>
      </c>
      <c r="B341" s="142" t="s">
        <v>390</v>
      </c>
      <c r="C341" s="237" t="s">
        <v>391</v>
      </c>
      <c r="D341" s="154">
        <v>11</v>
      </c>
      <c r="E341" s="154">
        <v>8</v>
      </c>
      <c r="F341" s="154">
        <f t="shared" si="45"/>
        <v>19</v>
      </c>
      <c r="G341" s="154">
        <v>1</v>
      </c>
      <c r="H341" s="154">
        <v>1</v>
      </c>
      <c r="I341" s="154">
        <f t="shared" si="46"/>
        <v>2</v>
      </c>
      <c r="J341" s="154">
        <f t="shared" si="42"/>
        <v>12</v>
      </c>
      <c r="K341" s="154">
        <f t="shared" si="43"/>
        <v>9</v>
      </c>
      <c r="L341" s="154">
        <f t="shared" si="44"/>
        <v>21</v>
      </c>
    </row>
    <row r="342" spans="1:12">
      <c r="A342" s="236">
        <v>6</v>
      </c>
      <c r="B342" s="236">
        <v>30</v>
      </c>
      <c r="C342" s="237" t="s">
        <v>392</v>
      </c>
      <c r="D342" s="154">
        <v>0</v>
      </c>
      <c r="E342" s="154">
        <v>0</v>
      </c>
      <c r="F342" s="154">
        <f t="shared" si="45"/>
        <v>0</v>
      </c>
      <c r="G342" s="154">
        <v>0</v>
      </c>
      <c r="H342" s="154">
        <v>0</v>
      </c>
      <c r="I342" s="154">
        <f t="shared" si="46"/>
        <v>0</v>
      </c>
      <c r="J342" s="154">
        <f t="shared" si="42"/>
        <v>0</v>
      </c>
      <c r="K342" s="154">
        <f t="shared" si="43"/>
        <v>0</v>
      </c>
      <c r="L342" s="154">
        <f t="shared" si="44"/>
        <v>0</v>
      </c>
    </row>
    <row r="343" spans="1:12">
      <c r="A343" s="236">
        <v>7</v>
      </c>
      <c r="B343" s="236">
        <v>32</v>
      </c>
      <c r="C343" s="237" t="s">
        <v>393</v>
      </c>
      <c r="D343" s="154">
        <v>0</v>
      </c>
      <c r="E343" s="154">
        <v>0</v>
      </c>
      <c r="F343" s="154">
        <f t="shared" si="45"/>
        <v>0</v>
      </c>
      <c r="G343" s="154">
        <v>0</v>
      </c>
      <c r="H343" s="154">
        <v>0</v>
      </c>
      <c r="I343" s="154">
        <f t="shared" si="46"/>
        <v>0</v>
      </c>
      <c r="J343" s="154">
        <f t="shared" si="42"/>
        <v>0</v>
      </c>
      <c r="K343" s="154">
        <f t="shared" si="43"/>
        <v>0</v>
      </c>
      <c r="L343" s="154">
        <f t="shared" si="44"/>
        <v>0</v>
      </c>
    </row>
    <row r="344" spans="1:12">
      <c r="A344" s="236">
        <v>8</v>
      </c>
      <c r="B344" s="236">
        <v>33</v>
      </c>
      <c r="C344" s="237" t="s">
        <v>394</v>
      </c>
      <c r="D344" s="154">
        <v>0</v>
      </c>
      <c r="E344" s="154">
        <v>0</v>
      </c>
      <c r="F344" s="154">
        <f t="shared" si="45"/>
        <v>0</v>
      </c>
      <c r="G344" s="154">
        <v>0</v>
      </c>
      <c r="H344" s="154">
        <v>0</v>
      </c>
      <c r="I344" s="154">
        <f t="shared" si="46"/>
        <v>0</v>
      </c>
      <c r="J344" s="154">
        <f t="shared" si="42"/>
        <v>0</v>
      </c>
      <c r="K344" s="154">
        <f t="shared" si="43"/>
        <v>0</v>
      </c>
      <c r="L344" s="154">
        <f t="shared" si="44"/>
        <v>0</v>
      </c>
    </row>
    <row r="345" spans="1:12">
      <c r="A345" s="236">
        <v>9</v>
      </c>
      <c r="B345" s="236">
        <v>37</v>
      </c>
      <c r="C345" s="237" t="s">
        <v>395</v>
      </c>
      <c r="D345" s="154">
        <v>0</v>
      </c>
      <c r="E345" s="154">
        <v>0</v>
      </c>
      <c r="F345" s="154">
        <f t="shared" si="45"/>
        <v>0</v>
      </c>
      <c r="G345" s="154">
        <v>0</v>
      </c>
      <c r="H345" s="154">
        <v>0</v>
      </c>
      <c r="I345" s="154">
        <f t="shared" si="46"/>
        <v>0</v>
      </c>
      <c r="J345" s="154">
        <f t="shared" si="42"/>
        <v>0</v>
      </c>
      <c r="K345" s="154">
        <f t="shared" si="43"/>
        <v>0</v>
      </c>
      <c r="L345" s="154">
        <f t="shared" si="44"/>
        <v>0</v>
      </c>
    </row>
    <row r="346" spans="1:12">
      <c r="A346" s="236">
        <v>10</v>
      </c>
      <c r="B346" s="236">
        <v>45</v>
      </c>
      <c r="C346" s="237" t="s">
        <v>396</v>
      </c>
      <c r="D346" s="154">
        <v>0</v>
      </c>
      <c r="E346" s="154">
        <v>0</v>
      </c>
      <c r="F346" s="154">
        <f t="shared" si="45"/>
        <v>0</v>
      </c>
      <c r="G346" s="154">
        <v>0</v>
      </c>
      <c r="H346" s="154">
        <v>0</v>
      </c>
      <c r="I346" s="154">
        <f t="shared" si="46"/>
        <v>0</v>
      </c>
      <c r="J346" s="154">
        <f t="shared" si="42"/>
        <v>0</v>
      </c>
      <c r="K346" s="154">
        <f t="shared" si="43"/>
        <v>0</v>
      </c>
      <c r="L346" s="154">
        <f t="shared" si="44"/>
        <v>0</v>
      </c>
    </row>
    <row r="347" spans="1:12">
      <c r="A347" s="236">
        <v>11</v>
      </c>
      <c r="B347" s="236">
        <v>55</v>
      </c>
      <c r="C347" s="237" t="s">
        <v>397</v>
      </c>
      <c r="D347" s="154">
        <v>0</v>
      </c>
      <c r="E347" s="154">
        <v>0</v>
      </c>
      <c r="F347" s="154">
        <f t="shared" si="45"/>
        <v>0</v>
      </c>
      <c r="G347" s="154">
        <v>0</v>
      </c>
      <c r="H347" s="154">
        <v>0</v>
      </c>
      <c r="I347" s="154">
        <f t="shared" si="46"/>
        <v>0</v>
      </c>
      <c r="J347" s="154">
        <f t="shared" si="42"/>
        <v>0</v>
      </c>
      <c r="K347" s="154">
        <f t="shared" si="43"/>
        <v>0</v>
      </c>
      <c r="L347" s="154">
        <f t="shared" si="44"/>
        <v>0</v>
      </c>
    </row>
    <row r="348" spans="1:12">
      <c r="A348" s="236">
        <v>12</v>
      </c>
      <c r="B348" s="236">
        <v>71</v>
      </c>
      <c r="C348" s="237" t="s">
        <v>398</v>
      </c>
      <c r="D348" s="154">
        <v>0</v>
      </c>
      <c r="E348" s="154">
        <v>0</v>
      </c>
      <c r="F348" s="154">
        <f t="shared" si="45"/>
        <v>0</v>
      </c>
      <c r="G348" s="154">
        <v>0</v>
      </c>
      <c r="H348" s="154">
        <v>0</v>
      </c>
      <c r="I348" s="154">
        <f t="shared" si="46"/>
        <v>0</v>
      </c>
      <c r="J348" s="154">
        <f t="shared" si="42"/>
        <v>0</v>
      </c>
      <c r="K348" s="154">
        <f t="shared" si="43"/>
        <v>0</v>
      </c>
      <c r="L348" s="154">
        <f t="shared" si="44"/>
        <v>0</v>
      </c>
    </row>
    <row r="349" spans="1:12">
      <c r="A349" s="236">
        <v>13</v>
      </c>
      <c r="B349" s="236">
        <v>84</v>
      </c>
      <c r="C349" s="237" t="s">
        <v>770</v>
      </c>
      <c r="D349" s="154">
        <v>0</v>
      </c>
      <c r="E349" s="154">
        <v>0</v>
      </c>
      <c r="F349" s="154">
        <f t="shared" si="45"/>
        <v>0</v>
      </c>
      <c r="G349" s="154">
        <v>0</v>
      </c>
      <c r="H349" s="154">
        <v>0</v>
      </c>
      <c r="I349" s="154">
        <f t="shared" si="46"/>
        <v>0</v>
      </c>
      <c r="J349" s="154">
        <f t="shared" si="42"/>
        <v>0</v>
      </c>
      <c r="K349" s="154">
        <f t="shared" si="43"/>
        <v>0</v>
      </c>
      <c r="L349" s="154">
        <f t="shared" si="44"/>
        <v>0</v>
      </c>
    </row>
    <row r="350" spans="1:12">
      <c r="A350" s="236">
        <v>14</v>
      </c>
      <c r="B350" s="142" t="s">
        <v>399</v>
      </c>
      <c r="C350" s="237" t="s">
        <v>400</v>
      </c>
      <c r="D350" s="154">
        <v>14</v>
      </c>
      <c r="E350" s="154">
        <v>15</v>
      </c>
      <c r="F350" s="154">
        <f t="shared" si="45"/>
        <v>29</v>
      </c>
      <c r="G350" s="154">
        <v>6</v>
      </c>
      <c r="H350" s="154">
        <v>4</v>
      </c>
      <c r="I350" s="154">
        <f t="shared" si="46"/>
        <v>10</v>
      </c>
      <c r="J350" s="154">
        <f t="shared" si="42"/>
        <v>20</v>
      </c>
      <c r="K350" s="154">
        <f t="shared" si="43"/>
        <v>19</v>
      </c>
      <c r="L350" s="154">
        <f t="shared" si="44"/>
        <v>39</v>
      </c>
    </row>
    <row r="351" spans="1:12">
      <c r="A351" s="236">
        <v>15</v>
      </c>
      <c r="B351" s="236">
        <v>250</v>
      </c>
      <c r="C351" s="237" t="s">
        <v>401</v>
      </c>
      <c r="D351" s="154">
        <v>126</v>
      </c>
      <c r="E351" s="154">
        <v>89</v>
      </c>
      <c r="F351" s="154">
        <f t="shared" si="45"/>
        <v>215</v>
      </c>
      <c r="G351" s="154">
        <v>51</v>
      </c>
      <c r="H351" s="154">
        <v>89</v>
      </c>
      <c r="I351" s="154">
        <f t="shared" si="46"/>
        <v>140</v>
      </c>
      <c r="J351" s="154">
        <f t="shared" si="42"/>
        <v>177</v>
      </c>
      <c r="K351" s="154">
        <f t="shared" si="43"/>
        <v>178</v>
      </c>
      <c r="L351" s="154">
        <f t="shared" si="44"/>
        <v>355</v>
      </c>
    </row>
    <row r="352" spans="1:12" ht="25.5">
      <c r="A352" s="236">
        <v>16</v>
      </c>
      <c r="B352" s="142" t="s">
        <v>402</v>
      </c>
      <c r="C352" s="237" t="s">
        <v>403</v>
      </c>
      <c r="D352" s="154">
        <v>2</v>
      </c>
      <c r="E352" s="154">
        <v>1</v>
      </c>
      <c r="F352" s="154">
        <f t="shared" si="45"/>
        <v>3</v>
      </c>
      <c r="G352" s="154">
        <v>0</v>
      </c>
      <c r="H352" s="154">
        <v>0</v>
      </c>
      <c r="I352" s="154">
        <f t="shared" si="46"/>
        <v>0</v>
      </c>
      <c r="J352" s="154">
        <f t="shared" si="42"/>
        <v>2</v>
      </c>
      <c r="K352" s="154">
        <f t="shared" si="43"/>
        <v>1</v>
      </c>
      <c r="L352" s="154">
        <f t="shared" si="44"/>
        <v>3</v>
      </c>
    </row>
    <row r="353" spans="1:12">
      <c r="A353" s="236">
        <v>17</v>
      </c>
      <c r="B353" s="142" t="s">
        <v>404</v>
      </c>
      <c r="C353" s="238" t="s">
        <v>771</v>
      </c>
      <c r="D353" s="154">
        <v>0</v>
      </c>
      <c r="E353" s="154">
        <v>6</v>
      </c>
      <c r="F353" s="154">
        <f t="shared" si="45"/>
        <v>6</v>
      </c>
      <c r="G353" s="154">
        <v>2</v>
      </c>
      <c r="H353" s="154">
        <v>0</v>
      </c>
      <c r="I353" s="154">
        <f t="shared" si="46"/>
        <v>2</v>
      </c>
      <c r="J353" s="154">
        <f t="shared" si="42"/>
        <v>2</v>
      </c>
      <c r="K353" s="154">
        <f t="shared" si="43"/>
        <v>6</v>
      </c>
      <c r="L353" s="154">
        <f t="shared" si="44"/>
        <v>8</v>
      </c>
    </row>
    <row r="354" spans="1:12" ht="38.25">
      <c r="A354" s="236">
        <v>18</v>
      </c>
      <c r="B354" s="245" t="s">
        <v>405</v>
      </c>
      <c r="C354" s="237" t="s">
        <v>406</v>
      </c>
      <c r="D354" s="154">
        <v>592</v>
      </c>
      <c r="E354" s="154">
        <v>534</v>
      </c>
      <c r="F354" s="154">
        <f t="shared" si="45"/>
        <v>1126</v>
      </c>
      <c r="G354" s="154">
        <v>278</v>
      </c>
      <c r="H354" s="154">
        <v>216</v>
      </c>
      <c r="I354" s="154">
        <f t="shared" si="46"/>
        <v>494</v>
      </c>
      <c r="J354" s="154">
        <f t="shared" si="42"/>
        <v>870</v>
      </c>
      <c r="K354" s="154">
        <f t="shared" si="43"/>
        <v>750</v>
      </c>
      <c r="L354" s="154">
        <f t="shared" si="44"/>
        <v>1620</v>
      </c>
    </row>
    <row r="355" spans="1:12" ht="25.5">
      <c r="A355" s="236">
        <v>19</v>
      </c>
      <c r="B355" s="142" t="s">
        <v>407</v>
      </c>
      <c r="C355" s="237" t="s">
        <v>408</v>
      </c>
      <c r="D355" s="154">
        <v>12</v>
      </c>
      <c r="E355" s="154">
        <v>2</v>
      </c>
      <c r="F355" s="154">
        <f t="shared" si="45"/>
        <v>14</v>
      </c>
      <c r="G355" s="154">
        <v>14</v>
      </c>
      <c r="H355" s="154">
        <v>4</v>
      </c>
      <c r="I355" s="154">
        <f t="shared" si="46"/>
        <v>18</v>
      </c>
      <c r="J355" s="154">
        <f t="shared" si="42"/>
        <v>26</v>
      </c>
      <c r="K355" s="154">
        <f t="shared" si="43"/>
        <v>6</v>
      </c>
      <c r="L355" s="154">
        <f t="shared" si="44"/>
        <v>32</v>
      </c>
    </row>
    <row r="356" spans="1:12">
      <c r="A356" s="236">
        <v>20</v>
      </c>
      <c r="B356" s="142" t="s">
        <v>409</v>
      </c>
      <c r="C356" s="239" t="s">
        <v>410</v>
      </c>
      <c r="D356" s="154">
        <v>0</v>
      </c>
      <c r="E356" s="154">
        <v>0</v>
      </c>
      <c r="F356" s="154">
        <f t="shared" si="45"/>
        <v>0</v>
      </c>
      <c r="G356" s="154">
        <v>0</v>
      </c>
      <c r="H356" s="154">
        <v>0</v>
      </c>
      <c r="I356" s="154">
        <f t="shared" si="46"/>
        <v>0</v>
      </c>
      <c r="J356" s="154">
        <f t="shared" si="42"/>
        <v>0</v>
      </c>
      <c r="K356" s="154">
        <f t="shared" si="43"/>
        <v>0</v>
      </c>
      <c r="L356" s="154">
        <f t="shared" si="44"/>
        <v>0</v>
      </c>
    </row>
    <row r="357" spans="1:12">
      <c r="A357" s="236">
        <v>21</v>
      </c>
      <c r="B357" s="236">
        <v>487</v>
      </c>
      <c r="C357" s="237" t="s">
        <v>411</v>
      </c>
      <c r="D357" s="154">
        <v>4</v>
      </c>
      <c r="E357" s="154">
        <v>2</v>
      </c>
      <c r="F357" s="154">
        <f t="shared" si="45"/>
        <v>6</v>
      </c>
      <c r="G357" s="154">
        <v>0</v>
      </c>
      <c r="H357" s="154">
        <v>0</v>
      </c>
      <c r="I357" s="154">
        <f t="shared" si="46"/>
        <v>0</v>
      </c>
      <c r="J357" s="154">
        <f t="shared" si="42"/>
        <v>4</v>
      </c>
      <c r="K357" s="154">
        <f t="shared" si="43"/>
        <v>2</v>
      </c>
      <c r="L357" s="154">
        <f t="shared" si="44"/>
        <v>6</v>
      </c>
    </row>
    <row r="358" spans="1:12">
      <c r="A358" s="236">
        <v>22</v>
      </c>
      <c r="B358" s="142" t="s">
        <v>412</v>
      </c>
      <c r="C358" s="237" t="s">
        <v>413</v>
      </c>
      <c r="D358" s="154">
        <v>17</v>
      </c>
      <c r="E358" s="154">
        <v>5</v>
      </c>
      <c r="F358" s="154">
        <f t="shared" si="45"/>
        <v>22</v>
      </c>
      <c r="G358" s="154">
        <v>4</v>
      </c>
      <c r="H358" s="154">
        <v>1</v>
      </c>
      <c r="I358" s="154">
        <f t="shared" si="46"/>
        <v>5</v>
      </c>
      <c r="J358" s="154">
        <f t="shared" si="42"/>
        <v>21</v>
      </c>
      <c r="K358" s="154">
        <f t="shared" si="43"/>
        <v>6</v>
      </c>
      <c r="L358" s="154">
        <f t="shared" si="44"/>
        <v>27</v>
      </c>
    </row>
    <row r="359" spans="1:12">
      <c r="A359" s="236">
        <v>23</v>
      </c>
      <c r="B359" s="142" t="s">
        <v>414</v>
      </c>
      <c r="C359" s="237" t="s">
        <v>415</v>
      </c>
      <c r="D359" s="154">
        <v>45</v>
      </c>
      <c r="E359" s="154">
        <v>26</v>
      </c>
      <c r="F359" s="154">
        <f t="shared" si="45"/>
        <v>71</v>
      </c>
      <c r="G359" s="154">
        <v>3</v>
      </c>
      <c r="H359" s="154">
        <v>2</v>
      </c>
      <c r="I359" s="154">
        <f t="shared" si="46"/>
        <v>5</v>
      </c>
      <c r="J359" s="154">
        <f t="shared" si="42"/>
        <v>48</v>
      </c>
      <c r="K359" s="154">
        <f t="shared" si="43"/>
        <v>28</v>
      </c>
      <c r="L359" s="154">
        <f t="shared" si="44"/>
        <v>76</v>
      </c>
    </row>
    <row r="360" spans="1:12" ht="24">
      <c r="A360" s="236">
        <v>24</v>
      </c>
      <c r="B360" s="142" t="s">
        <v>416</v>
      </c>
      <c r="C360" s="240" t="s">
        <v>772</v>
      </c>
      <c r="D360" s="154">
        <v>0</v>
      </c>
      <c r="E360" s="154">
        <v>0</v>
      </c>
      <c r="F360" s="154">
        <f t="shared" si="45"/>
        <v>0</v>
      </c>
      <c r="G360" s="154">
        <v>2</v>
      </c>
      <c r="H360" s="154">
        <v>3</v>
      </c>
      <c r="I360" s="154">
        <f t="shared" si="46"/>
        <v>5</v>
      </c>
      <c r="J360" s="154">
        <f t="shared" si="42"/>
        <v>2</v>
      </c>
      <c r="K360" s="154">
        <f t="shared" si="43"/>
        <v>3</v>
      </c>
      <c r="L360" s="154">
        <f t="shared" si="44"/>
        <v>5</v>
      </c>
    </row>
    <row r="361" spans="1:12">
      <c r="A361" s="236">
        <v>25</v>
      </c>
      <c r="B361" s="142" t="s">
        <v>417</v>
      </c>
      <c r="C361" s="237" t="s">
        <v>418</v>
      </c>
      <c r="D361" s="154">
        <v>31</v>
      </c>
      <c r="E361" s="154">
        <v>19</v>
      </c>
      <c r="F361" s="154">
        <f t="shared" si="45"/>
        <v>50</v>
      </c>
      <c r="G361" s="154">
        <v>0</v>
      </c>
      <c r="H361" s="154">
        <v>0</v>
      </c>
      <c r="I361" s="154">
        <f t="shared" si="46"/>
        <v>0</v>
      </c>
      <c r="J361" s="154">
        <f t="shared" si="42"/>
        <v>31</v>
      </c>
      <c r="K361" s="154">
        <f t="shared" si="43"/>
        <v>19</v>
      </c>
      <c r="L361" s="154">
        <f t="shared" si="44"/>
        <v>50</v>
      </c>
    </row>
    <row r="362" spans="1:12" ht="25.5">
      <c r="A362" s="236">
        <v>26</v>
      </c>
      <c r="B362" s="236">
        <v>571</v>
      </c>
      <c r="C362" s="237" t="s">
        <v>419</v>
      </c>
      <c r="D362" s="154">
        <v>19</v>
      </c>
      <c r="E362" s="154">
        <v>0</v>
      </c>
      <c r="F362" s="154">
        <f t="shared" si="45"/>
        <v>19</v>
      </c>
      <c r="G362" s="154">
        <v>7</v>
      </c>
      <c r="H362" s="154">
        <v>5</v>
      </c>
      <c r="I362" s="154">
        <f t="shared" si="46"/>
        <v>12</v>
      </c>
      <c r="J362" s="154">
        <f t="shared" si="42"/>
        <v>26</v>
      </c>
      <c r="K362" s="154">
        <f t="shared" si="43"/>
        <v>5</v>
      </c>
      <c r="L362" s="154">
        <f t="shared" si="44"/>
        <v>31</v>
      </c>
    </row>
    <row r="363" spans="1:12" ht="25.5">
      <c r="A363" s="236">
        <v>27</v>
      </c>
      <c r="B363" s="142" t="s">
        <v>420</v>
      </c>
      <c r="C363" s="237" t="s">
        <v>421</v>
      </c>
      <c r="D363" s="154">
        <v>0</v>
      </c>
      <c r="E363" s="154">
        <v>0</v>
      </c>
      <c r="F363" s="154">
        <f t="shared" si="45"/>
        <v>0</v>
      </c>
      <c r="G363" s="154">
        <v>0</v>
      </c>
      <c r="H363" s="154">
        <v>0</v>
      </c>
      <c r="I363" s="154">
        <f t="shared" si="46"/>
        <v>0</v>
      </c>
      <c r="J363" s="154">
        <f t="shared" si="42"/>
        <v>0</v>
      </c>
      <c r="K363" s="154">
        <f t="shared" si="43"/>
        <v>0</v>
      </c>
      <c r="L363" s="154">
        <f t="shared" si="44"/>
        <v>0</v>
      </c>
    </row>
    <row r="364" spans="1:12" ht="25.5">
      <c r="A364" s="236">
        <v>28</v>
      </c>
      <c r="B364" s="142" t="s">
        <v>422</v>
      </c>
      <c r="C364" s="237" t="s">
        <v>423</v>
      </c>
      <c r="D364" s="154">
        <v>0</v>
      </c>
      <c r="E364" s="154">
        <v>0</v>
      </c>
      <c r="F364" s="154">
        <f t="shared" si="45"/>
        <v>0</v>
      </c>
      <c r="G364" s="154">
        <v>0</v>
      </c>
      <c r="H364" s="154">
        <v>0</v>
      </c>
      <c r="I364" s="154">
        <f t="shared" si="46"/>
        <v>0</v>
      </c>
      <c r="J364" s="154">
        <f t="shared" si="42"/>
        <v>0</v>
      </c>
      <c r="K364" s="154">
        <f t="shared" si="43"/>
        <v>0</v>
      </c>
      <c r="L364" s="154">
        <f t="shared" si="44"/>
        <v>0</v>
      </c>
    </row>
    <row r="365" spans="1:12" ht="38.25">
      <c r="A365" s="236">
        <v>29</v>
      </c>
      <c r="B365" s="142" t="s">
        <v>424</v>
      </c>
      <c r="C365" s="237" t="s">
        <v>773</v>
      </c>
      <c r="D365" s="154">
        <v>0</v>
      </c>
      <c r="E365" s="154">
        <v>0</v>
      </c>
      <c r="F365" s="154">
        <f t="shared" si="45"/>
        <v>0</v>
      </c>
      <c r="G365" s="154">
        <v>0</v>
      </c>
      <c r="H365" s="154">
        <v>0</v>
      </c>
      <c r="I365" s="154">
        <f t="shared" si="46"/>
        <v>0</v>
      </c>
      <c r="J365" s="154">
        <f t="shared" si="42"/>
        <v>0</v>
      </c>
      <c r="K365" s="154">
        <f t="shared" si="43"/>
        <v>0</v>
      </c>
      <c r="L365" s="154">
        <f t="shared" si="44"/>
        <v>0</v>
      </c>
    </row>
    <row r="366" spans="1:12" ht="25.5">
      <c r="A366" s="236">
        <v>30</v>
      </c>
      <c r="B366" s="236">
        <v>797</v>
      </c>
      <c r="C366" s="237" t="s">
        <v>425</v>
      </c>
      <c r="D366" s="154">
        <v>1674</v>
      </c>
      <c r="E366" s="154">
        <v>1271</v>
      </c>
      <c r="F366" s="154">
        <f t="shared" si="45"/>
        <v>2945</v>
      </c>
      <c r="G366" s="154">
        <v>567</v>
      </c>
      <c r="H366" s="154">
        <v>416</v>
      </c>
      <c r="I366" s="154">
        <f t="shared" si="46"/>
        <v>983</v>
      </c>
      <c r="J366" s="154">
        <f t="shared" si="42"/>
        <v>2241</v>
      </c>
      <c r="K366" s="154">
        <f t="shared" si="43"/>
        <v>1687</v>
      </c>
      <c r="L366" s="154">
        <f t="shared" si="44"/>
        <v>3928</v>
      </c>
    </row>
    <row r="367" spans="1:12" ht="25.5">
      <c r="A367" s="236">
        <v>31</v>
      </c>
      <c r="B367" s="236">
        <v>799</v>
      </c>
      <c r="C367" s="237" t="s">
        <v>774</v>
      </c>
      <c r="D367" s="154">
        <v>1768</v>
      </c>
      <c r="E367" s="154">
        <v>1453</v>
      </c>
      <c r="F367" s="154">
        <f t="shared" si="45"/>
        <v>3221</v>
      </c>
      <c r="G367" s="154">
        <v>806</v>
      </c>
      <c r="H367" s="154">
        <v>583</v>
      </c>
      <c r="I367" s="154">
        <f t="shared" si="46"/>
        <v>1389</v>
      </c>
      <c r="J367" s="154">
        <f t="shared" si="42"/>
        <v>2574</v>
      </c>
      <c r="K367" s="154">
        <f t="shared" si="43"/>
        <v>2036</v>
      </c>
      <c r="L367" s="154">
        <f t="shared" si="44"/>
        <v>4610</v>
      </c>
    </row>
    <row r="368" spans="1:12" ht="51">
      <c r="A368" s="236">
        <v>32</v>
      </c>
      <c r="B368" s="142" t="s">
        <v>426</v>
      </c>
      <c r="C368" s="237" t="s">
        <v>427</v>
      </c>
      <c r="D368" s="154">
        <v>0</v>
      </c>
      <c r="E368" s="154">
        <v>0</v>
      </c>
      <c r="F368" s="154">
        <f t="shared" si="45"/>
        <v>0</v>
      </c>
      <c r="G368" s="154">
        <v>0</v>
      </c>
      <c r="H368" s="154">
        <v>0</v>
      </c>
      <c r="I368" s="154">
        <f t="shared" si="46"/>
        <v>0</v>
      </c>
      <c r="J368" s="154">
        <f t="shared" si="42"/>
        <v>0</v>
      </c>
      <c r="K368" s="154">
        <f t="shared" si="43"/>
        <v>0</v>
      </c>
      <c r="L368" s="154">
        <f t="shared" si="44"/>
        <v>0</v>
      </c>
    </row>
    <row r="369" spans="1:12" ht="25.5">
      <c r="A369" s="236">
        <v>33</v>
      </c>
      <c r="B369" s="142" t="s">
        <v>428</v>
      </c>
      <c r="C369" s="237" t="s">
        <v>429</v>
      </c>
      <c r="D369" s="154">
        <v>18</v>
      </c>
      <c r="E369" s="154">
        <v>5</v>
      </c>
      <c r="F369" s="154">
        <f t="shared" si="45"/>
        <v>23</v>
      </c>
      <c r="G369" s="154">
        <v>0</v>
      </c>
      <c r="H369" s="154">
        <v>0</v>
      </c>
      <c r="I369" s="154">
        <f t="shared" si="46"/>
        <v>0</v>
      </c>
      <c r="J369" s="154">
        <f t="shared" si="42"/>
        <v>18</v>
      </c>
      <c r="K369" s="154">
        <f t="shared" si="43"/>
        <v>5</v>
      </c>
      <c r="L369" s="154">
        <f t="shared" si="44"/>
        <v>23</v>
      </c>
    </row>
    <row r="370" spans="1:12">
      <c r="A370" s="236">
        <v>34</v>
      </c>
      <c r="B370" s="142" t="s">
        <v>430</v>
      </c>
      <c r="C370" s="237" t="s">
        <v>431</v>
      </c>
      <c r="D370" s="154">
        <v>0</v>
      </c>
      <c r="E370" s="154">
        <v>0</v>
      </c>
      <c r="F370" s="154">
        <f t="shared" si="45"/>
        <v>0</v>
      </c>
      <c r="G370" s="154">
        <v>0</v>
      </c>
      <c r="H370" s="154">
        <v>0</v>
      </c>
      <c r="I370" s="154">
        <f t="shared" si="46"/>
        <v>0</v>
      </c>
      <c r="J370" s="154">
        <f t="shared" si="42"/>
        <v>0</v>
      </c>
      <c r="K370" s="154">
        <f t="shared" si="43"/>
        <v>0</v>
      </c>
      <c r="L370" s="154">
        <f t="shared" si="44"/>
        <v>0</v>
      </c>
    </row>
    <row r="371" spans="1:12" ht="25.5">
      <c r="A371" s="236">
        <v>35</v>
      </c>
      <c r="B371" s="142" t="s">
        <v>432</v>
      </c>
      <c r="C371" s="237" t="s">
        <v>433</v>
      </c>
      <c r="D371" s="154">
        <v>0</v>
      </c>
      <c r="E371" s="154">
        <v>0</v>
      </c>
      <c r="F371" s="154">
        <f t="shared" si="45"/>
        <v>0</v>
      </c>
      <c r="G371" s="154">
        <v>0</v>
      </c>
      <c r="H371" s="154">
        <v>0</v>
      </c>
      <c r="I371" s="154">
        <f t="shared" si="46"/>
        <v>0</v>
      </c>
      <c r="J371" s="154">
        <f t="shared" si="42"/>
        <v>0</v>
      </c>
      <c r="K371" s="154">
        <f t="shared" si="43"/>
        <v>0</v>
      </c>
      <c r="L371" s="154">
        <f t="shared" si="44"/>
        <v>0</v>
      </c>
    </row>
    <row r="372" spans="1:12" ht="51">
      <c r="A372" s="236">
        <v>36</v>
      </c>
      <c r="B372" s="142" t="s">
        <v>434</v>
      </c>
      <c r="C372" s="237" t="s">
        <v>435</v>
      </c>
      <c r="D372" s="154">
        <v>26</v>
      </c>
      <c r="E372" s="154">
        <v>11</v>
      </c>
      <c r="F372" s="154">
        <f t="shared" si="45"/>
        <v>37</v>
      </c>
      <c r="G372" s="154">
        <v>14</v>
      </c>
      <c r="H372" s="154">
        <v>11</v>
      </c>
      <c r="I372" s="154">
        <f t="shared" si="46"/>
        <v>25</v>
      </c>
      <c r="J372" s="154">
        <f t="shared" si="42"/>
        <v>40</v>
      </c>
      <c r="K372" s="154">
        <f t="shared" si="43"/>
        <v>22</v>
      </c>
      <c r="L372" s="154">
        <f t="shared" si="44"/>
        <v>62</v>
      </c>
    </row>
    <row r="373" spans="1:12">
      <c r="A373" s="236">
        <v>37</v>
      </c>
      <c r="B373" s="142" t="s">
        <v>436</v>
      </c>
      <c r="C373" s="237" t="s">
        <v>775</v>
      </c>
      <c r="D373" s="154">
        <v>28</v>
      </c>
      <c r="E373" s="154">
        <v>2</v>
      </c>
      <c r="F373" s="154">
        <f t="shared" si="45"/>
        <v>30</v>
      </c>
      <c r="G373" s="154">
        <v>1</v>
      </c>
      <c r="H373" s="154">
        <v>0</v>
      </c>
      <c r="I373" s="154">
        <f t="shared" si="46"/>
        <v>1</v>
      </c>
      <c r="J373" s="154">
        <f t="shared" si="42"/>
        <v>29</v>
      </c>
      <c r="K373" s="154">
        <f t="shared" si="43"/>
        <v>2</v>
      </c>
      <c r="L373" s="154">
        <f t="shared" si="44"/>
        <v>31</v>
      </c>
    </row>
    <row r="374" spans="1:12" ht="25.5">
      <c r="A374" s="236">
        <v>38</v>
      </c>
      <c r="B374" s="142" t="s">
        <v>437</v>
      </c>
      <c r="C374" s="237" t="s">
        <v>776</v>
      </c>
      <c r="D374" s="154">
        <v>12</v>
      </c>
      <c r="E374" s="154">
        <v>2</v>
      </c>
      <c r="F374" s="154">
        <f t="shared" si="45"/>
        <v>14</v>
      </c>
      <c r="G374" s="154">
        <v>0</v>
      </c>
      <c r="H374" s="154">
        <v>0</v>
      </c>
      <c r="I374" s="154">
        <f t="shared" si="46"/>
        <v>0</v>
      </c>
      <c r="J374" s="154">
        <f t="shared" si="42"/>
        <v>12</v>
      </c>
      <c r="K374" s="154">
        <f t="shared" si="43"/>
        <v>2</v>
      </c>
      <c r="L374" s="154">
        <f t="shared" si="44"/>
        <v>14</v>
      </c>
    </row>
    <row r="375" spans="1:12">
      <c r="A375" s="236">
        <v>39</v>
      </c>
      <c r="B375" s="236"/>
      <c r="C375" s="237" t="s">
        <v>438</v>
      </c>
      <c r="D375" s="145">
        <v>45</v>
      </c>
      <c r="E375" s="145">
        <v>34</v>
      </c>
      <c r="F375" s="154">
        <f t="shared" si="45"/>
        <v>79</v>
      </c>
      <c r="G375" s="145">
        <v>24</v>
      </c>
      <c r="H375" s="145">
        <v>21</v>
      </c>
      <c r="I375" s="154">
        <f t="shared" si="46"/>
        <v>45</v>
      </c>
      <c r="J375" s="154">
        <f t="shared" si="42"/>
        <v>69</v>
      </c>
      <c r="K375" s="154">
        <f t="shared" si="43"/>
        <v>55</v>
      </c>
      <c r="L375" s="154">
        <f t="shared" si="44"/>
        <v>124</v>
      </c>
    </row>
    <row r="376" spans="1:12">
      <c r="A376" s="777">
        <v>40</v>
      </c>
      <c r="B376" s="777" t="s">
        <v>866</v>
      </c>
      <c r="C376" s="237" t="s">
        <v>869</v>
      </c>
      <c r="D376" s="472">
        <v>1</v>
      </c>
      <c r="E376" s="472">
        <v>2</v>
      </c>
      <c r="F376" s="154">
        <f t="shared" si="45"/>
        <v>3</v>
      </c>
      <c r="G376" s="472">
        <v>1</v>
      </c>
      <c r="H376" s="472">
        <v>3</v>
      </c>
      <c r="I376" s="154">
        <f t="shared" si="46"/>
        <v>4</v>
      </c>
      <c r="J376" s="154">
        <f t="shared" si="42"/>
        <v>2</v>
      </c>
      <c r="K376" s="154">
        <f t="shared" si="43"/>
        <v>5</v>
      </c>
      <c r="L376" s="154">
        <f t="shared" si="44"/>
        <v>7</v>
      </c>
    </row>
    <row r="377" spans="1:12">
      <c r="A377" s="777">
        <v>41</v>
      </c>
      <c r="B377" s="777" t="s">
        <v>865</v>
      </c>
      <c r="C377" s="237" t="s">
        <v>867</v>
      </c>
      <c r="D377" s="472">
        <v>0</v>
      </c>
      <c r="E377" s="472">
        <v>0</v>
      </c>
      <c r="F377" s="154">
        <f t="shared" si="45"/>
        <v>0</v>
      </c>
      <c r="G377" s="472">
        <v>0</v>
      </c>
      <c r="H377" s="472">
        <v>0</v>
      </c>
      <c r="I377" s="154">
        <f t="shared" si="46"/>
        <v>0</v>
      </c>
      <c r="J377" s="154">
        <f t="shared" si="42"/>
        <v>0</v>
      </c>
      <c r="K377" s="154">
        <f t="shared" si="43"/>
        <v>0</v>
      </c>
      <c r="L377" s="154">
        <f t="shared" si="44"/>
        <v>0</v>
      </c>
    </row>
    <row r="378" spans="1:12">
      <c r="A378" s="236"/>
      <c r="B378" s="236"/>
      <c r="C378" s="142" t="s">
        <v>6</v>
      </c>
      <c r="D378" s="154">
        <f>SUM(D337:D377)</f>
        <v>4447</v>
      </c>
      <c r="E378" s="154">
        <f t="shared" ref="E378:L378" si="47">SUM(E337:E377)</f>
        <v>3487</v>
      </c>
      <c r="F378" s="154">
        <f t="shared" si="47"/>
        <v>7934</v>
      </c>
      <c r="G378" s="154">
        <f t="shared" si="47"/>
        <v>1789</v>
      </c>
      <c r="H378" s="154">
        <f t="shared" si="47"/>
        <v>1363</v>
      </c>
      <c r="I378" s="154">
        <f t="shared" si="47"/>
        <v>3152</v>
      </c>
      <c r="J378" s="154">
        <f t="shared" si="47"/>
        <v>6236</v>
      </c>
      <c r="K378" s="154">
        <f t="shared" si="47"/>
        <v>4850</v>
      </c>
      <c r="L378" s="154">
        <f t="shared" si="47"/>
        <v>11086</v>
      </c>
    </row>
    <row r="380" spans="1:12" ht="15.75">
      <c r="A380" s="1591" t="s">
        <v>382</v>
      </c>
      <c r="B380" s="1591"/>
      <c r="C380" s="1591"/>
      <c r="D380" s="1591"/>
      <c r="E380" s="1591"/>
      <c r="F380" s="1591"/>
      <c r="G380" s="1591"/>
      <c r="H380" s="1591"/>
      <c r="I380" s="1591"/>
      <c r="J380" s="1591"/>
      <c r="K380" s="1591"/>
      <c r="L380" s="1591"/>
    </row>
    <row r="381" spans="1:12" ht="15.75">
      <c r="A381" s="775"/>
      <c r="B381" s="775"/>
      <c r="C381" s="775"/>
      <c r="D381" s="775"/>
      <c r="E381" s="775"/>
      <c r="F381" s="775"/>
      <c r="G381" s="775"/>
      <c r="H381" s="775"/>
      <c r="I381" s="775"/>
      <c r="J381" s="775"/>
      <c r="K381" s="775" t="s">
        <v>44</v>
      </c>
      <c r="L381" s="775"/>
    </row>
    <row r="382" spans="1:12">
      <c r="A382" s="1592" t="s">
        <v>191</v>
      </c>
      <c r="B382" s="1592" t="s">
        <v>383</v>
      </c>
      <c r="C382" s="1592" t="s">
        <v>384</v>
      </c>
      <c r="D382" s="1592" t="s">
        <v>95</v>
      </c>
      <c r="E382" s="1592"/>
      <c r="F382" s="1592"/>
      <c r="G382" s="1592" t="s">
        <v>0</v>
      </c>
      <c r="H382" s="1592"/>
      <c r="I382" s="1592"/>
      <c r="J382" s="1592" t="s">
        <v>6</v>
      </c>
      <c r="K382" s="1592"/>
      <c r="L382" s="1592"/>
    </row>
    <row r="383" spans="1:12">
      <c r="A383" s="1592"/>
      <c r="B383" s="1592"/>
      <c r="C383" s="1592"/>
      <c r="D383" s="777" t="s">
        <v>240</v>
      </c>
      <c r="E383" s="777" t="s">
        <v>241</v>
      </c>
      <c r="F383" s="777" t="s">
        <v>234</v>
      </c>
      <c r="G383" s="777" t="s">
        <v>240</v>
      </c>
      <c r="H383" s="777" t="s">
        <v>241</v>
      </c>
      <c r="I383" s="777" t="s">
        <v>234</v>
      </c>
      <c r="J383" s="777" t="s">
        <v>240</v>
      </c>
      <c r="K383" s="777" t="s">
        <v>241</v>
      </c>
      <c r="L383" s="777" t="s">
        <v>234</v>
      </c>
    </row>
    <row r="384" spans="1:12">
      <c r="A384" s="236">
        <v>1</v>
      </c>
      <c r="B384" s="236">
        <v>1</v>
      </c>
      <c r="C384" s="237" t="s">
        <v>385</v>
      </c>
      <c r="D384" s="154">
        <v>0</v>
      </c>
      <c r="E384" s="154">
        <v>0</v>
      </c>
      <c r="F384" s="154">
        <f>SUM(D384:E384)</f>
        <v>0</v>
      </c>
      <c r="G384" s="154">
        <v>0</v>
      </c>
      <c r="H384" s="154">
        <v>0</v>
      </c>
      <c r="I384" s="154">
        <f>SUM(G384:H384)</f>
        <v>0</v>
      </c>
      <c r="J384" s="154">
        <f t="shared" ref="J384:J424" si="48">D384+G384</f>
        <v>0</v>
      </c>
      <c r="K384" s="154">
        <f t="shared" ref="K384:K424" si="49">E384+H384</f>
        <v>0</v>
      </c>
      <c r="L384" s="154">
        <f t="shared" ref="L384:L424" si="50">F384+I384</f>
        <v>0</v>
      </c>
    </row>
    <row r="385" spans="1:12" ht="25.5">
      <c r="A385" s="236">
        <v>2</v>
      </c>
      <c r="B385" s="236">
        <v>2</v>
      </c>
      <c r="C385" s="237" t="s">
        <v>386</v>
      </c>
      <c r="D385" s="154">
        <v>10</v>
      </c>
      <c r="E385" s="154">
        <v>11</v>
      </c>
      <c r="F385" s="154">
        <f t="shared" ref="F385:F424" si="51">SUM(D385:E385)</f>
        <v>21</v>
      </c>
      <c r="G385" s="154">
        <v>2</v>
      </c>
      <c r="H385" s="154">
        <v>1</v>
      </c>
      <c r="I385" s="154">
        <f t="shared" ref="I385:I424" si="52">SUM(G385:H385)</f>
        <v>3</v>
      </c>
      <c r="J385" s="154">
        <f t="shared" si="48"/>
        <v>12</v>
      </c>
      <c r="K385" s="154">
        <f t="shared" si="49"/>
        <v>12</v>
      </c>
      <c r="L385" s="154">
        <f t="shared" si="50"/>
        <v>24</v>
      </c>
    </row>
    <row r="386" spans="1:12" ht="25.5">
      <c r="A386" s="236">
        <v>3</v>
      </c>
      <c r="B386" s="236">
        <v>3</v>
      </c>
      <c r="C386" s="237" t="s">
        <v>387</v>
      </c>
      <c r="D386" s="154">
        <v>0</v>
      </c>
      <c r="E386" s="154">
        <v>0</v>
      </c>
      <c r="F386" s="154">
        <f t="shared" si="51"/>
        <v>0</v>
      </c>
      <c r="G386" s="154">
        <v>0</v>
      </c>
      <c r="H386" s="154">
        <v>0</v>
      </c>
      <c r="I386" s="154">
        <f t="shared" si="52"/>
        <v>0</v>
      </c>
      <c r="J386" s="154">
        <f t="shared" si="48"/>
        <v>0</v>
      </c>
      <c r="K386" s="154">
        <f t="shared" si="49"/>
        <v>0</v>
      </c>
      <c r="L386" s="154">
        <f t="shared" si="50"/>
        <v>0</v>
      </c>
    </row>
    <row r="387" spans="1:12" ht="25.5">
      <c r="A387" s="236">
        <v>4</v>
      </c>
      <c r="B387" s="142" t="s">
        <v>388</v>
      </c>
      <c r="C387" s="237" t="s">
        <v>389</v>
      </c>
      <c r="D387" s="154">
        <v>0</v>
      </c>
      <c r="E387" s="154">
        <v>0</v>
      </c>
      <c r="F387" s="154">
        <f t="shared" si="51"/>
        <v>0</v>
      </c>
      <c r="G387" s="154">
        <v>0</v>
      </c>
      <c r="H387" s="154">
        <v>0</v>
      </c>
      <c r="I387" s="154">
        <f t="shared" si="52"/>
        <v>0</v>
      </c>
      <c r="J387" s="154">
        <f t="shared" si="48"/>
        <v>0</v>
      </c>
      <c r="K387" s="154">
        <f t="shared" si="49"/>
        <v>0</v>
      </c>
      <c r="L387" s="154">
        <f t="shared" si="50"/>
        <v>0</v>
      </c>
    </row>
    <row r="388" spans="1:12">
      <c r="A388" s="236">
        <v>5</v>
      </c>
      <c r="B388" s="142" t="s">
        <v>390</v>
      </c>
      <c r="C388" s="237" t="s">
        <v>391</v>
      </c>
      <c r="D388" s="154">
        <v>19</v>
      </c>
      <c r="E388" s="154">
        <v>9</v>
      </c>
      <c r="F388" s="154">
        <f t="shared" si="51"/>
        <v>28</v>
      </c>
      <c r="G388" s="154">
        <v>3</v>
      </c>
      <c r="H388" s="154">
        <v>3</v>
      </c>
      <c r="I388" s="154">
        <f t="shared" si="52"/>
        <v>6</v>
      </c>
      <c r="J388" s="154">
        <f t="shared" si="48"/>
        <v>22</v>
      </c>
      <c r="K388" s="154">
        <f t="shared" si="49"/>
        <v>12</v>
      </c>
      <c r="L388" s="154">
        <f t="shared" si="50"/>
        <v>34</v>
      </c>
    </row>
    <row r="389" spans="1:12">
      <c r="A389" s="236">
        <v>6</v>
      </c>
      <c r="B389" s="236">
        <v>30</v>
      </c>
      <c r="C389" s="237" t="s">
        <v>392</v>
      </c>
      <c r="D389" s="154">
        <v>0</v>
      </c>
      <c r="E389" s="154">
        <v>0</v>
      </c>
      <c r="F389" s="154">
        <f t="shared" si="51"/>
        <v>0</v>
      </c>
      <c r="G389" s="154">
        <v>0</v>
      </c>
      <c r="H389" s="154">
        <v>0</v>
      </c>
      <c r="I389" s="154">
        <f t="shared" si="52"/>
        <v>0</v>
      </c>
      <c r="J389" s="154">
        <f t="shared" si="48"/>
        <v>0</v>
      </c>
      <c r="K389" s="154">
        <f t="shared" si="49"/>
        <v>0</v>
      </c>
      <c r="L389" s="154">
        <f t="shared" si="50"/>
        <v>0</v>
      </c>
    </row>
    <row r="390" spans="1:12">
      <c r="A390" s="236">
        <v>7</v>
      </c>
      <c r="B390" s="236">
        <v>32</v>
      </c>
      <c r="C390" s="237" t="s">
        <v>393</v>
      </c>
      <c r="D390" s="154">
        <v>0</v>
      </c>
      <c r="E390" s="154">
        <v>0</v>
      </c>
      <c r="F390" s="154">
        <f t="shared" si="51"/>
        <v>0</v>
      </c>
      <c r="G390" s="154">
        <v>0</v>
      </c>
      <c r="H390" s="154">
        <v>0</v>
      </c>
      <c r="I390" s="154">
        <f t="shared" si="52"/>
        <v>0</v>
      </c>
      <c r="J390" s="154">
        <f t="shared" si="48"/>
        <v>0</v>
      </c>
      <c r="K390" s="154">
        <f t="shared" si="49"/>
        <v>0</v>
      </c>
      <c r="L390" s="154">
        <f t="shared" si="50"/>
        <v>0</v>
      </c>
    </row>
    <row r="391" spans="1:12">
      <c r="A391" s="236">
        <v>8</v>
      </c>
      <c r="B391" s="236">
        <v>33</v>
      </c>
      <c r="C391" s="237" t="s">
        <v>394</v>
      </c>
      <c r="D391" s="154">
        <v>0</v>
      </c>
      <c r="E391" s="154">
        <v>0</v>
      </c>
      <c r="F391" s="154">
        <f t="shared" si="51"/>
        <v>0</v>
      </c>
      <c r="G391" s="154">
        <v>0</v>
      </c>
      <c r="H391" s="154">
        <v>0</v>
      </c>
      <c r="I391" s="154">
        <f t="shared" si="52"/>
        <v>0</v>
      </c>
      <c r="J391" s="154">
        <f t="shared" si="48"/>
        <v>0</v>
      </c>
      <c r="K391" s="154">
        <f t="shared" si="49"/>
        <v>0</v>
      </c>
      <c r="L391" s="154">
        <f t="shared" si="50"/>
        <v>0</v>
      </c>
    </row>
    <row r="392" spans="1:12">
      <c r="A392" s="236">
        <v>9</v>
      </c>
      <c r="B392" s="236">
        <v>37</v>
      </c>
      <c r="C392" s="237" t="s">
        <v>395</v>
      </c>
      <c r="D392" s="154">
        <v>0</v>
      </c>
      <c r="E392" s="154">
        <v>0</v>
      </c>
      <c r="F392" s="154">
        <f t="shared" si="51"/>
        <v>0</v>
      </c>
      <c r="G392" s="154">
        <v>0</v>
      </c>
      <c r="H392" s="154">
        <v>0</v>
      </c>
      <c r="I392" s="154">
        <f t="shared" si="52"/>
        <v>0</v>
      </c>
      <c r="J392" s="154">
        <f t="shared" si="48"/>
        <v>0</v>
      </c>
      <c r="K392" s="154">
        <f t="shared" si="49"/>
        <v>0</v>
      </c>
      <c r="L392" s="154">
        <f t="shared" si="50"/>
        <v>0</v>
      </c>
    </row>
    <row r="393" spans="1:12">
      <c r="A393" s="236">
        <v>10</v>
      </c>
      <c r="B393" s="236">
        <v>45</v>
      </c>
      <c r="C393" s="237" t="s">
        <v>396</v>
      </c>
      <c r="D393" s="154">
        <v>0</v>
      </c>
      <c r="E393" s="154">
        <v>0</v>
      </c>
      <c r="F393" s="154">
        <f t="shared" si="51"/>
        <v>0</v>
      </c>
      <c r="G393" s="154">
        <v>0</v>
      </c>
      <c r="H393" s="154">
        <v>0</v>
      </c>
      <c r="I393" s="154">
        <f t="shared" si="52"/>
        <v>0</v>
      </c>
      <c r="J393" s="154">
        <f t="shared" si="48"/>
        <v>0</v>
      </c>
      <c r="K393" s="154">
        <f t="shared" si="49"/>
        <v>0</v>
      </c>
      <c r="L393" s="154">
        <f t="shared" si="50"/>
        <v>0</v>
      </c>
    </row>
    <row r="394" spans="1:12">
      <c r="A394" s="236">
        <v>11</v>
      </c>
      <c r="B394" s="236">
        <v>55</v>
      </c>
      <c r="C394" s="237" t="s">
        <v>397</v>
      </c>
      <c r="D394" s="154">
        <v>0</v>
      </c>
      <c r="E394" s="154">
        <v>0</v>
      </c>
      <c r="F394" s="154">
        <f t="shared" si="51"/>
        <v>0</v>
      </c>
      <c r="G394" s="154">
        <v>0</v>
      </c>
      <c r="H394" s="154">
        <v>0</v>
      </c>
      <c r="I394" s="154">
        <f t="shared" si="52"/>
        <v>0</v>
      </c>
      <c r="J394" s="154">
        <f t="shared" si="48"/>
        <v>0</v>
      </c>
      <c r="K394" s="154">
        <f t="shared" si="49"/>
        <v>0</v>
      </c>
      <c r="L394" s="154">
        <f t="shared" si="50"/>
        <v>0</v>
      </c>
    </row>
    <row r="395" spans="1:12">
      <c r="A395" s="236">
        <v>12</v>
      </c>
      <c r="B395" s="236">
        <v>71</v>
      </c>
      <c r="C395" s="237" t="s">
        <v>398</v>
      </c>
      <c r="D395" s="154">
        <v>0</v>
      </c>
      <c r="E395" s="154">
        <v>0</v>
      </c>
      <c r="F395" s="154">
        <f t="shared" si="51"/>
        <v>0</v>
      </c>
      <c r="G395" s="154">
        <v>0</v>
      </c>
      <c r="H395" s="154">
        <v>0</v>
      </c>
      <c r="I395" s="154">
        <f t="shared" si="52"/>
        <v>0</v>
      </c>
      <c r="J395" s="154">
        <f t="shared" si="48"/>
        <v>0</v>
      </c>
      <c r="K395" s="154">
        <f t="shared" si="49"/>
        <v>0</v>
      </c>
      <c r="L395" s="154">
        <f t="shared" si="50"/>
        <v>0</v>
      </c>
    </row>
    <row r="396" spans="1:12">
      <c r="A396" s="236">
        <v>13</v>
      </c>
      <c r="B396" s="236">
        <v>84</v>
      </c>
      <c r="C396" s="237" t="s">
        <v>770</v>
      </c>
      <c r="D396" s="154">
        <v>0</v>
      </c>
      <c r="E396" s="154">
        <v>0</v>
      </c>
      <c r="F396" s="154">
        <f t="shared" si="51"/>
        <v>0</v>
      </c>
      <c r="G396" s="154">
        <v>0</v>
      </c>
      <c r="H396" s="154">
        <v>0</v>
      </c>
      <c r="I396" s="154">
        <f t="shared" si="52"/>
        <v>0</v>
      </c>
      <c r="J396" s="154">
        <f t="shared" si="48"/>
        <v>0</v>
      </c>
      <c r="K396" s="154">
        <f t="shared" si="49"/>
        <v>0</v>
      </c>
      <c r="L396" s="154">
        <f t="shared" si="50"/>
        <v>0</v>
      </c>
    </row>
    <row r="397" spans="1:12">
      <c r="A397" s="236">
        <v>14</v>
      </c>
      <c r="B397" s="142" t="s">
        <v>399</v>
      </c>
      <c r="C397" s="237" t="s">
        <v>400</v>
      </c>
      <c r="D397" s="154">
        <v>0</v>
      </c>
      <c r="E397" s="154">
        <v>0</v>
      </c>
      <c r="F397" s="154">
        <f t="shared" si="51"/>
        <v>0</v>
      </c>
      <c r="G397" s="154">
        <v>0</v>
      </c>
      <c r="H397" s="154">
        <v>0</v>
      </c>
      <c r="I397" s="154">
        <f t="shared" si="52"/>
        <v>0</v>
      </c>
      <c r="J397" s="154">
        <f t="shared" si="48"/>
        <v>0</v>
      </c>
      <c r="K397" s="154">
        <f t="shared" si="49"/>
        <v>0</v>
      </c>
      <c r="L397" s="154">
        <f t="shared" si="50"/>
        <v>0</v>
      </c>
    </row>
    <row r="398" spans="1:12">
      <c r="A398" s="236">
        <v>15</v>
      </c>
      <c r="B398" s="236">
        <v>250</v>
      </c>
      <c r="C398" s="237" t="s">
        <v>401</v>
      </c>
      <c r="D398" s="154">
        <v>82</v>
      </c>
      <c r="E398" s="154">
        <v>114</v>
      </c>
      <c r="F398" s="154">
        <f t="shared" si="51"/>
        <v>196</v>
      </c>
      <c r="G398" s="154">
        <v>21</v>
      </c>
      <c r="H398" s="154">
        <v>19</v>
      </c>
      <c r="I398" s="154">
        <f t="shared" si="52"/>
        <v>40</v>
      </c>
      <c r="J398" s="154">
        <f t="shared" si="48"/>
        <v>103</v>
      </c>
      <c r="K398" s="154">
        <f t="shared" si="49"/>
        <v>133</v>
      </c>
      <c r="L398" s="154">
        <f t="shared" si="50"/>
        <v>236</v>
      </c>
    </row>
    <row r="399" spans="1:12" ht="25.5">
      <c r="A399" s="236">
        <v>16</v>
      </c>
      <c r="B399" s="142" t="s">
        <v>402</v>
      </c>
      <c r="C399" s="237" t="s">
        <v>403</v>
      </c>
      <c r="D399" s="154">
        <v>0</v>
      </c>
      <c r="E399" s="154">
        <v>0</v>
      </c>
      <c r="F399" s="154">
        <f t="shared" si="51"/>
        <v>0</v>
      </c>
      <c r="G399" s="154">
        <v>0</v>
      </c>
      <c r="H399" s="154">
        <v>0</v>
      </c>
      <c r="I399" s="154">
        <f t="shared" si="52"/>
        <v>0</v>
      </c>
      <c r="J399" s="154">
        <f t="shared" si="48"/>
        <v>0</v>
      </c>
      <c r="K399" s="154">
        <f t="shared" si="49"/>
        <v>0</v>
      </c>
      <c r="L399" s="154">
        <f t="shared" si="50"/>
        <v>0</v>
      </c>
    </row>
    <row r="400" spans="1:12">
      <c r="A400" s="236">
        <v>17</v>
      </c>
      <c r="B400" s="142" t="s">
        <v>404</v>
      </c>
      <c r="C400" s="238" t="s">
        <v>771</v>
      </c>
      <c r="D400" s="154">
        <v>0</v>
      </c>
      <c r="E400" s="154">
        <v>0</v>
      </c>
      <c r="F400" s="154">
        <f t="shared" si="51"/>
        <v>0</v>
      </c>
      <c r="G400" s="154">
        <v>0</v>
      </c>
      <c r="H400" s="154">
        <v>0</v>
      </c>
      <c r="I400" s="154">
        <f t="shared" si="52"/>
        <v>0</v>
      </c>
      <c r="J400" s="154">
        <f t="shared" si="48"/>
        <v>0</v>
      </c>
      <c r="K400" s="154">
        <f t="shared" si="49"/>
        <v>0</v>
      </c>
      <c r="L400" s="154">
        <f t="shared" si="50"/>
        <v>0</v>
      </c>
    </row>
    <row r="401" spans="1:12" ht="38.25">
      <c r="A401" s="236">
        <v>18</v>
      </c>
      <c r="B401" s="245" t="s">
        <v>405</v>
      </c>
      <c r="C401" s="237" t="s">
        <v>406</v>
      </c>
      <c r="D401" s="154">
        <v>2913</v>
      </c>
      <c r="E401" s="154">
        <v>1949</v>
      </c>
      <c r="F401" s="154">
        <f t="shared" si="51"/>
        <v>4862</v>
      </c>
      <c r="G401" s="154">
        <v>547</v>
      </c>
      <c r="H401" s="154">
        <v>426</v>
      </c>
      <c r="I401" s="154">
        <f t="shared" si="52"/>
        <v>973</v>
      </c>
      <c r="J401" s="154">
        <f t="shared" si="48"/>
        <v>3460</v>
      </c>
      <c r="K401" s="154">
        <f t="shared" si="49"/>
        <v>2375</v>
      </c>
      <c r="L401" s="154">
        <f t="shared" si="50"/>
        <v>5835</v>
      </c>
    </row>
    <row r="402" spans="1:12" ht="25.5">
      <c r="A402" s="236">
        <v>19</v>
      </c>
      <c r="B402" s="142" t="s">
        <v>407</v>
      </c>
      <c r="C402" s="237" t="s">
        <v>408</v>
      </c>
      <c r="D402" s="154">
        <v>0</v>
      </c>
      <c r="E402" s="154">
        <v>0</v>
      </c>
      <c r="F402" s="154">
        <f t="shared" si="51"/>
        <v>0</v>
      </c>
      <c r="G402" s="154">
        <v>0</v>
      </c>
      <c r="H402" s="154">
        <v>0</v>
      </c>
      <c r="I402" s="154">
        <f t="shared" si="52"/>
        <v>0</v>
      </c>
      <c r="J402" s="154">
        <f t="shared" si="48"/>
        <v>0</v>
      </c>
      <c r="K402" s="154">
        <f t="shared" si="49"/>
        <v>0</v>
      </c>
      <c r="L402" s="154">
        <f t="shared" si="50"/>
        <v>0</v>
      </c>
    </row>
    <row r="403" spans="1:12">
      <c r="A403" s="236">
        <v>20</v>
      </c>
      <c r="B403" s="142" t="s">
        <v>409</v>
      </c>
      <c r="C403" s="239" t="s">
        <v>410</v>
      </c>
      <c r="D403" s="154">
        <v>0</v>
      </c>
      <c r="E403" s="154">
        <v>0</v>
      </c>
      <c r="F403" s="154">
        <f t="shared" si="51"/>
        <v>0</v>
      </c>
      <c r="G403" s="154">
        <v>0</v>
      </c>
      <c r="H403" s="154">
        <v>0</v>
      </c>
      <c r="I403" s="154">
        <f t="shared" si="52"/>
        <v>0</v>
      </c>
      <c r="J403" s="154">
        <f t="shared" si="48"/>
        <v>0</v>
      </c>
      <c r="K403" s="154">
        <f t="shared" si="49"/>
        <v>0</v>
      </c>
      <c r="L403" s="154">
        <f t="shared" si="50"/>
        <v>0</v>
      </c>
    </row>
    <row r="404" spans="1:12">
      <c r="A404" s="236">
        <v>21</v>
      </c>
      <c r="B404" s="236">
        <v>487</v>
      </c>
      <c r="C404" s="237" t="s">
        <v>411</v>
      </c>
      <c r="D404" s="154">
        <v>0</v>
      </c>
      <c r="E404" s="154">
        <v>0</v>
      </c>
      <c r="F404" s="154">
        <f t="shared" si="51"/>
        <v>0</v>
      </c>
      <c r="G404" s="154">
        <v>0</v>
      </c>
      <c r="H404" s="154">
        <v>0</v>
      </c>
      <c r="I404" s="154">
        <f t="shared" si="52"/>
        <v>0</v>
      </c>
      <c r="J404" s="154">
        <f t="shared" si="48"/>
        <v>0</v>
      </c>
      <c r="K404" s="154">
        <f t="shared" si="49"/>
        <v>0</v>
      </c>
      <c r="L404" s="154">
        <f t="shared" si="50"/>
        <v>0</v>
      </c>
    </row>
    <row r="405" spans="1:12">
      <c r="A405" s="236">
        <v>22</v>
      </c>
      <c r="B405" s="142" t="s">
        <v>412</v>
      </c>
      <c r="C405" s="237" t="s">
        <v>413</v>
      </c>
      <c r="D405" s="154">
        <v>69</v>
      </c>
      <c r="E405" s="154">
        <v>34</v>
      </c>
      <c r="F405" s="154">
        <f t="shared" si="51"/>
        <v>103</v>
      </c>
      <c r="G405" s="154">
        <v>9</v>
      </c>
      <c r="H405" s="154">
        <v>11</v>
      </c>
      <c r="I405" s="154">
        <f t="shared" si="52"/>
        <v>20</v>
      </c>
      <c r="J405" s="154">
        <f t="shared" si="48"/>
        <v>78</v>
      </c>
      <c r="K405" s="154">
        <f t="shared" si="49"/>
        <v>45</v>
      </c>
      <c r="L405" s="154">
        <f t="shared" si="50"/>
        <v>123</v>
      </c>
    </row>
    <row r="406" spans="1:12">
      <c r="A406" s="236">
        <v>23</v>
      </c>
      <c r="B406" s="142" t="s">
        <v>414</v>
      </c>
      <c r="C406" s="237" t="s">
        <v>415</v>
      </c>
      <c r="D406" s="154">
        <v>0</v>
      </c>
      <c r="E406" s="154">
        <v>0</v>
      </c>
      <c r="F406" s="154">
        <f t="shared" si="51"/>
        <v>0</v>
      </c>
      <c r="G406" s="154">
        <v>0</v>
      </c>
      <c r="H406" s="154">
        <v>0</v>
      </c>
      <c r="I406" s="154">
        <f t="shared" si="52"/>
        <v>0</v>
      </c>
      <c r="J406" s="154">
        <f t="shared" si="48"/>
        <v>0</v>
      </c>
      <c r="K406" s="154">
        <f t="shared" si="49"/>
        <v>0</v>
      </c>
      <c r="L406" s="154">
        <f t="shared" si="50"/>
        <v>0</v>
      </c>
    </row>
    <row r="407" spans="1:12" ht="24">
      <c r="A407" s="236">
        <v>24</v>
      </c>
      <c r="B407" s="142" t="s">
        <v>416</v>
      </c>
      <c r="C407" s="240" t="s">
        <v>772</v>
      </c>
      <c r="D407" s="154">
        <v>0</v>
      </c>
      <c r="E407" s="154">
        <v>0</v>
      </c>
      <c r="F407" s="154">
        <f t="shared" si="51"/>
        <v>0</v>
      </c>
      <c r="G407" s="154">
        <v>0</v>
      </c>
      <c r="H407" s="154">
        <v>0</v>
      </c>
      <c r="I407" s="154">
        <f t="shared" si="52"/>
        <v>0</v>
      </c>
      <c r="J407" s="154">
        <f t="shared" si="48"/>
        <v>0</v>
      </c>
      <c r="K407" s="154">
        <f t="shared" si="49"/>
        <v>0</v>
      </c>
      <c r="L407" s="154">
        <f t="shared" si="50"/>
        <v>0</v>
      </c>
    </row>
    <row r="408" spans="1:12">
      <c r="A408" s="236">
        <v>25</v>
      </c>
      <c r="B408" s="142" t="s">
        <v>417</v>
      </c>
      <c r="C408" s="237" t="s">
        <v>418</v>
      </c>
      <c r="D408" s="154">
        <v>0</v>
      </c>
      <c r="E408" s="154">
        <v>0</v>
      </c>
      <c r="F408" s="154">
        <f t="shared" si="51"/>
        <v>0</v>
      </c>
      <c r="G408" s="154">
        <v>0</v>
      </c>
      <c r="H408" s="154">
        <v>0</v>
      </c>
      <c r="I408" s="154">
        <f t="shared" si="52"/>
        <v>0</v>
      </c>
      <c r="J408" s="154">
        <f t="shared" si="48"/>
        <v>0</v>
      </c>
      <c r="K408" s="154">
        <f t="shared" si="49"/>
        <v>0</v>
      </c>
      <c r="L408" s="154">
        <f t="shared" si="50"/>
        <v>0</v>
      </c>
    </row>
    <row r="409" spans="1:12" ht="25.5">
      <c r="A409" s="236">
        <v>26</v>
      </c>
      <c r="B409" s="236">
        <v>571</v>
      </c>
      <c r="C409" s="237" t="s">
        <v>419</v>
      </c>
      <c r="D409" s="154">
        <v>52</v>
      </c>
      <c r="E409" s="154">
        <v>16</v>
      </c>
      <c r="F409" s="154">
        <f t="shared" si="51"/>
        <v>68</v>
      </c>
      <c r="G409" s="154">
        <v>7</v>
      </c>
      <c r="H409" s="154">
        <v>4</v>
      </c>
      <c r="I409" s="154">
        <f t="shared" si="52"/>
        <v>11</v>
      </c>
      <c r="J409" s="154">
        <f t="shared" si="48"/>
        <v>59</v>
      </c>
      <c r="K409" s="154">
        <f t="shared" si="49"/>
        <v>20</v>
      </c>
      <c r="L409" s="154">
        <f t="shared" si="50"/>
        <v>79</v>
      </c>
    </row>
    <row r="410" spans="1:12" ht="25.5">
      <c r="A410" s="236">
        <v>27</v>
      </c>
      <c r="B410" s="142" t="s">
        <v>420</v>
      </c>
      <c r="C410" s="237" t="s">
        <v>421</v>
      </c>
      <c r="D410" s="154">
        <v>0</v>
      </c>
      <c r="E410" s="154">
        <v>0</v>
      </c>
      <c r="F410" s="154">
        <f t="shared" si="51"/>
        <v>0</v>
      </c>
      <c r="G410" s="154">
        <v>0</v>
      </c>
      <c r="H410" s="154">
        <v>0</v>
      </c>
      <c r="I410" s="154">
        <f t="shared" si="52"/>
        <v>0</v>
      </c>
      <c r="J410" s="154">
        <f t="shared" si="48"/>
        <v>0</v>
      </c>
      <c r="K410" s="154">
        <f t="shared" si="49"/>
        <v>0</v>
      </c>
      <c r="L410" s="154">
        <f t="shared" si="50"/>
        <v>0</v>
      </c>
    </row>
    <row r="411" spans="1:12" ht="25.5">
      <c r="A411" s="236">
        <v>28</v>
      </c>
      <c r="B411" s="142" t="s">
        <v>422</v>
      </c>
      <c r="C411" s="237" t="s">
        <v>423</v>
      </c>
      <c r="D411" s="154">
        <v>0</v>
      </c>
      <c r="E411" s="154">
        <v>0</v>
      </c>
      <c r="F411" s="154">
        <f t="shared" si="51"/>
        <v>0</v>
      </c>
      <c r="G411" s="154">
        <v>0</v>
      </c>
      <c r="H411" s="154">
        <v>0</v>
      </c>
      <c r="I411" s="154">
        <f t="shared" si="52"/>
        <v>0</v>
      </c>
      <c r="J411" s="154">
        <f t="shared" si="48"/>
        <v>0</v>
      </c>
      <c r="K411" s="154">
        <f t="shared" si="49"/>
        <v>0</v>
      </c>
      <c r="L411" s="154">
        <f t="shared" si="50"/>
        <v>0</v>
      </c>
    </row>
    <row r="412" spans="1:12" ht="38.25">
      <c r="A412" s="236">
        <v>29</v>
      </c>
      <c r="B412" s="142" t="s">
        <v>424</v>
      </c>
      <c r="C412" s="237" t="s">
        <v>773</v>
      </c>
      <c r="D412" s="154">
        <v>0</v>
      </c>
      <c r="E412" s="154">
        <v>0</v>
      </c>
      <c r="F412" s="154">
        <f t="shared" si="51"/>
        <v>0</v>
      </c>
      <c r="G412" s="154">
        <v>0</v>
      </c>
      <c r="H412" s="154">
        <v>0</v>
      </c>
      <c r="I412" s="154">
        <f t="shared" si="52"/>
        <v>0</v>
      </c>
      <c r="J412" s="154">
        <f t="shared" si="48"/>
        <v>0</v>
      </c>
      <c r="K412" s="154">
        <f t="shared" si="49"/>
        <v>0</v>
      </c>
      <c r="L412" s="154">
        <f t="shared" si="50"/>
        <v>0</v>
      </c>
    </row>
    <row r="413" spans="1:12" ht="25.5">
      <c r="A413" s="236">
        <v>30</v>
      </c>
      <c r="B413" s="236">
        <v>797</v>
      </c>
      <c r="C413" s="237" t="s">
        <v>425</v>
      </c>
      <c r="D413" s="154">
        <v>0</v>
      </c>
      <c r="E413" s="154">
        <v>0</v>
      </c>
      <c r="F413" s="154">
        <f t="shared" si="51"/>
        <v>0</v>
      </c>
      <c r="G413" s="154">
        <v>0</v>
      </c>
      <c r="H413" s="154">
        <v>0</v>
      </c>
      <c r="I413" s="154">
        <f t="shared" si="52"/>
        <v>0</v>
      </c>
      <c r="J413" s="154">
        <f t="shared" si="48"/>
        <v>0</v>
      </c>
      <c r="K413" s="154">
        <f t="shared" si="49"/>
        <v>0</v>
      </c>
      <c r="L413" s="154">
        <f t="shared" si="50"/>
        <v>0</v>
      </c>
    </row>
    <row r="414" spans="1:12" ht="25.5">
      <c r="A414" s="236">
        <v>31</v>
      </c>
      <c r="B414" s="236">
        <v>799</v>
      </c>
      <c r="C414" s="237" t="s">
        <v>774</v>
      </c>
      <c r="D414" s="154">
        <v>0</v>
      </c>
      <c r="E414" s="154">
        <v>0</v>
      </c>
      <c r="F414" s="154">
        <f t="shared" si="51"/>
        <v>0</v>
      </c>
      <c r="G414" s="154">
        <v>0</v>
      </c>
      <c r="H414" s="154">
        <v>0</v>
      </c>
      <c r="I414" s="154">
        <f t="shared" si="52"/>
        <v>0</v>
      </c>
      <c r="J414" s="154">
        <f t="shared" si="48"/>
        <v>0</v>
      </c>
      <c r="K414" s="154">
        <f t="shared" si="49"/>
        <v>0</v>
      </c>
      <c r="L414" s="154">
        <f t="shared" si="50"/>
        <v>0</v>
      </c>
    </row>
    <row r="415" spans="1:12" ht="51">
      <c r="A415" s="236">
        <v>32</v>
      </c>
      <c r="B415" s="142" t="s">
        <v>426</v>
      </c>
      <c r="C415" s="237" t="s">
        <v>427</v>
      </c>
      <c r="D415" s="154">
        <v>0</v>
      </c>
      <c r="E415" s="154">
        <v>0</v>
      </c>
      <c r="F415" s="154">
        <f t="shared" si="51"/>
        <v>0</v>
      </c>
      <c r="G415" s="154">
        <v>0</v>
      </c>
      <c r="H415" s="154">
        <v>0</v>
      </c>
      <c r="I415" s="154">
        <f t="shared" si="52"/>
        <v>0</v>
      </c>
      <c r="J415" s="154">
        <f t="shared" si="48"/>
        <v>0</v>
      </c>
      <c r="K415" s="154">
        <f t="shared" si="49"/>
        <v>0</v>
      </c>
      <c r="L415" s="154">
        <f t="shared" si="50"/>
        <v>0</v>
      </c>
    </row>
    <row r="416" spans="1:12" ht="25.5">
      <c r="A416" s="236">
        <v>33</v>
      </c>
      <c r="B416" s="142" t="s">
        <v>428</v>
      </c>
      <c r="C416" s="237" t="s">
        <v>429</v>
      </c>
      <c r="D416" s="154">
        <v>7</v>
      </c>
      <c r="E416" s="154">
        <v>2</v>
      </c>
      <c r="F416" s="154">
        <f t="shared" si="51"/>
        <v>9</v>
      </c>
      <c r="G416" s="154">
        <v>3</v>
      </c>
      <c r="H416" s="154">
        <v>1</v>
      </c>
      <c r="I416" s="154">
        <f t="shared" si="52"/>
        <v>4</v>
      </c>
      <c r="J416" s="154">
        <f t="shared" si="48"/>
        <v>10</v>
      </c>
      <c r="K416" s="154">
        <f t="shared" si="49"/>
        <v>3</v>
      </c>
      <c r="L416" s="154">
        <f t="shared" si="50"/>
        <v>13</v>
      </c>
    </row>
    <row r="417" spans="1:12">
      <c r="A417" s="236">
        <v>34</v>
      </c>
      <c r="B417" s="142" t="s">
        <v>430</v>
      </c>
      <c r="C417" s="237" t="s">
        <v>431</v>
      </c>
      <c r="D417" s="154">
        <v>4</v>
      </c>
      <c r="E417" s="154">
        <v>0</v>
      </c>
      <c r="F417" s="154">
        <f t="shared" si="51"/>
        <v>4</v>
      </c>
      <c r="G417" s="154">
        <v>0</v>
      </c>
      <c r="H417" s="154">
        <v>1</v>
      </c>
      <c r="I417" s="154">
        <f t="shared" si="52"/>
        <v>1</v>
      </c>
      <c r="J417" s="154">
        <f t="shared" si="48"/>
        <v>4</v>
      </c>
      <c r="K417" s="154">
        <f t="shared" si="49"/>
        <v>1</v>
      </c>
      <c r="L417" s="154">
        <f t="shared" si="50"/>
        <v>5</v>
      </c>
    </row>
    <row r="418" spans="1:12" ht="25.5">
      <c r="A418" s="236">
        <v>35</v>
      </c>
      <c r="B418" s="142" t="s">
        <v>432</v>
      </c>
      <c r="C418" s="237" t="s">
        <v>433</v>
      </c>
      <c r="D418" s="154">
        <v>17</v>
      </c>
      <c r="E418" s="154">
        <v>7</v>
      </c>
      <c r="F418" s="154">
        <f t="shared" si="51"/>
        <v>24</v>
      </c>
      <c r="G418" s="154">
        <v>7</v>
      </c>
      <c r="H418" s="154">
        <v>4</v>
      </c>
      <c r="I418" s="154">
        <f t="shared" si="52"/>
        <v>11</v>
      </c>
      <c r="J418" s="154">
        <f t="shared" si="48"/>
        <v>24</v>
      </c>
      <c r="K418" s="154">
        <f t="shared" si="49"/>
        <v>11</v>
      </c>
      <c r="L418" s="154">
        <f t="shared" si="50"/>
        <v>35</v>
      </c>
    </row>
    <row r="419" spans="1:12" ht="51">
      <c r="A419" s="236">
        <v>36</v>
      </c>
      <c r="B419" s="142" t="s">
        <v>434</v>
      </c>
      <c r="C419" s="237" t="s">
        <v>435</v>
      </c>
      <c r="D419" s="154">
        <v>113</v>
      </c>
      <c r="E419" s="154">
        <v>32</v>
      </c>
      <c r="F419" s="154">
        <f t="shared" si="51"/>
        <v>145</v>
      </c>
      <c r="G419" s="154">
        <v>36</v>
      </c>
      <c r="H419" s="154">
        <v>8</v>
      </c>
      <c r="I419" s="154">
        <f t="shared" si="52"/>
        <v>44</v>
      </c>
      <c r="J419" s="154">
        <f t="shared" si="48"/>
        <v>149</v>
      </c>
      <c r="K419" s="154">
        <f t="shared" si="49"/>
        <v>40</v>
      </c>
      <c r="L419" s="154">
        <f t="shared" si="50"/>
        <v>189</v>
      </c>
    </row>
    <row r="420" spans="1:12">
      <c r="A420" s="236">
        <v>37</v>
      </c>
      <c r="B420" s="142" t="s">
        <v>436</v>
      </c>
      <c r="C420" s="237" t="s">
        <v>775</v>
      </c>
      <c r="D420" s="154">
        <v>3</v>
      </c>
      <c r="E420" s="154">
        <v>4</v>
      </c>
      <c r="F420" s="154">
        <f t="shared" si="51"/>
        <v>7</v>
      </c>
      <c r="G420" s="154">
        <v>1</v>
      </c>
      <c r="H420" s="154">
        <v>1</v>
      </c>
      <c r="I420" s="154">
        <f t="shared" si="52"/>
        <v>2</v>
      </c>
      <c r="J420" s="154">
        <f t="shared" si="48"/>
        <v>4</v>
      </c>
      <c r="K420" s="154">
        <f t="shared" si="49"/>
        <v>5</v>
      </c>
      <c r="L420" s="154">
        <f t="shared" si="50"/>
        <v>9</v>
      </c>
    </row>
    <row r="421" spans="1:12" ht="25.5">
      <c r="A421" s="236">
        <v>38</v>
      </c>
      <c r="B421" s="142" t="s">
        <v>437</v>
      </c>
      <c r="C421" s="237" t="s">
        <v>776</v>
      </c>
      <c r="D421" s="154">
        <v>0</v>
      </c>
      <c r="E421" s="154">
        <v>0</v>
      </c>
      <c r="F421" s="154">
        <f t="shared" si="51"/>
        <v>0</v>
      </c>
      <c r="G421" s="154">
        <v>0</v>
      </c>
      <c r="H421" s="154">
        <v>0</v>
      </c>
      <c r="I421" s="154">
        <f t="shared" si="52"/>
        <v>0</v>
      </c>
      <c r="J421" s="154">
        <f t="shared" si="48"/>
        <v>0</v>
      </c>
      <c r="K421" s="154">
        <f t="shared" si="49"/>
        <v>0</v>
      </c>
      <c r="L421" s="154">
        <f t="shared" si="50"/>
        <v>0</v>
      </c>
    </row>
    <row r="422" spans="1:12">
      <c r="A422" s="236">
        <v>39</v>
      </c>
      <c r="B422" s="236"/>
      <c r="C422" s="237" t="s">
        <v>438</v>
      </c>
      <c r="D422" s="145">
        <v>2429</v>
      </c>
      <c r="E422" s="145">
        <v>2055</v>
      </c>
      <c r="F422" s="154">
        <f t="shared" si="51"/>
        <v>4484</v>
      </c>
      <c r="G422" s="145">
        <v>1490</v>
      </c>
      <c r="H422" s="145">
        <v>1107</v>
      </c>
      <c r="I422" s="154">
        <f t="shared" si="52"/>
        <v>2597</v>
      </c>
      <c r="J422" s="154">
        <f t="shared" si="48"/>
        <v>3919</v>
      </c>
      <c r="K422" s="154">
        <f t="shared" si="49"/>
        <v>3162</v>
      </c>
      <c r="L422" s="154">
        <f t="shared" si="50"/>
        <v>7081</v>
      </c>
    </row>
    <row r="423" spans="1:12">
      <c r="A423" s="777">
        <v>40</v>
      </c>
      <c r="B423" s="777" t="s">
        <v>866</v>
      </c>
      <c r="C423" s="237" t="s">
        <v>868</v>
      </c>
      <c r="D423" s="472">
        <v>10</v>
      </c>
      <c r="E423" s="472">
        <v>7</v>
      </c>
      <c r="F423" s="154">
        <f t="shared" si="51"/>
        <v>17</v>
      </c>
      <c r="G423" s="472">
        <v>14</v>
      </c>
      <c r="H423" s="472">
        <v>12</v>
      </c>
      <c r="I423" s="154">
        <f t="shared" si="52"/>
        <v>26</v>
      </c>
      <c r="J423" s="154">
        <f t="shared" si="48"/>
        <v>24</v>
      </c>
      <c r="K423" s="154">
        <f t="shared" si="49"/>
        <v>19</v>
      </c>
      <c r="L423" s="154">
        <f t="shared" si="50"/>
        <v>43</v>
      </c>
    </row>
    <row r="424" spans="1:12">
      <c r="A424" s="777">
        <v>41</v>
      </c>
      <c r="B424" s="777" t="s">
        <v>865</v>
      </c>
      <c r="C424" s="237" t="s">
        <v>867</v>
      </c>
      <c r="D424" s="472">
        <v>0</v>
      </c>
      <c r="E424" s="472">
        <v>0</v>
      </c>
      <c r="F424" s="154">
        <f t="shared" si="51"/>
        <v>0</v>
      </c>
      <c r="G424" s="472">
        <v>0</v>
      </c>
      <c r="H424" s="472">
        <v>0</v>
      </c>
      <c r="I424" s="154">
        <f t="shared" si="52"/>
        <v>0</v>
      </c>
      <c r="J424" s="154">
        <f t="shared" si="48"/>
        <v>0</v>
      </c>
      <c r="K424" s="154">
        <f t="shared" si="49"/>
        <v>0</v>
      </c>
      <c r="L424" s="154">
        <f t="shared" si="50"/>
        <v>0</v>
      </c>
    </row>
    <row r="425" spans="1:12">
      <c r="A425" s="236"/>
      <c r="B425" s="236"/>
      <c r="C425" s="142" t="s">
        <v>6</v>
      </c>
      <c r="D425" s="154">
        <f>SUM(D384:D424)</f>
        <v>5728</v>
      </c>
      <c r="E425" s="154">
        <f t="shared" ref="E425:L425" si="53">SUM(E384:E424)</f>
        <v>4240</v>
      </c>
      <c r="F425" s="154">
        <f t="shared" si="53"/>
        <v>9968</v>
      </c>
      <c r="G425" s="154">
        <f t="shared" si="53"/>
        <v>2140</v>
      </c>
      <c r="H425" s="154">
        <f t="shared" si="53"/>
        <v>1598</v>
      </c>
      <c r="I425" s="154">
        <f t="shared" si="53"/>
        <v>3738</v>
      </c>
      <c r="J425" s="154">
        <f t="shared" si="53"/>
        <v>7868</v>
      </c>
      <c r="K425" s="154">
        <f t="shared" si="53"/>
        <v>5838</v>
      </c>
      <c r="L425" s="154">
        <f t="shared" si="53"/>
        <v>13706</v>
      </c>
    </row>
    <row r="427" spans="1:12" ht="15.75">
      <c r="A427" s="1591" t="s">
        <v>382</v>
      </c>
      <c r="B427" s="1591"/>
      <c r="C427" s="1591"/>
      <c r="D427" s="1591"/>
      <c r="E427" s="1591"/>
      <c r="F427" s="1591"/>
      <c r="G427" s="1591"/>
      <c r="H427" s="1591"/>
      <c r="I427" s="1591"/>
      <c r="J427" s="1591"/>
      <c r="K427" s="1591"/>
      <c r="L427" s="1591"/>
    </row>
    <row r="428" spans="1:12" ht="15.75">
      <c r="A428" s="775"/>
      <c r="B428" s="775"/>
      <c r="C428" s="775"/>
      <c r="D428" s="775"/>
      <c r="E428" s="775"/>
      <c r="F428" s="775"/>
      <c r="K428" s="215" t="s">
        <v>51</v>
      </c>
      <c r="L428" s="144"/>
    </row>
    <row r="429" spans="1:12">
      <c r="A429" s="1592" t="s">
        <v>191</v>
      </c>
      <c r="B429" s="1592" t="s">
        <v>383</v>
      </c>
      <c r="C429" s="1592" t="s">
        <v>384</v>
      </c>
      <c r="D429" s="1592" t="s">
        <v>95</v>
      </c>
      <c r="E429" s="1592"/>
      <c r="F429" s="1592"/>
      <c r="G429" s="1592" t="s">
        <v>0</v>
      </c>
      <c r="H429" s="1592"/>
      <c r="I429" s="1592"/>
      <c r="J429" s="1592" t="s">
        <v>6</v>
      </c>
      <c r="K429" s="1592"/>
      <c r="L429" s="1592"/>
    </row>
    <row r="430" spans="1:12">
      <c r="A430" s="1592"/>
      <c r="B430" s="1592"/>
      <c r="C430" s="1592"/>
      <c r="D430" s="774" t="s">
        <v>240</v>
      </c>
      <c r="E430" s="774" t="s">
        <v>241</v>
      </c>
      <c r="F430" s="774" t="s">
        <v>234</v>
      </c>
      <c r="G430" s="774" t="s">
        <v>240</v>
      </c>
      <c r="H430" s="774" t="s">
        <v>241</v>
      </c>
      <c r="I430" s="774" t="s">
        <v>234</v>
      </c>
      <c r="J430" s="774" t="s">
        <v>240</v>
      </c>
      <c r="K430" s="774" t="s">
        <v>241</v>
      </c>
      <c r="L430" s="774" t="s">
        <v>234</v>
      </c>
    </row>
    <row r="431" spans="1:12">
      <c r="A431" s="236">
        <v>1</v>
      </c>
      <c r="B431" s="236">
        <v>1</v>
      </c>
      <c r="C431" s="237" t="s">
        <v>385</v>
      </c>
      <c r="D431" s="154">
        <v>0</v>
      </c>
      <c r="E431" s="154">
        <v>0</v>
      </c>
      <c r="F431" s="154">
        <f>SUM(D431:E431)</f>
        <v>0</v>
      </c>
      <c r="G431" s="154">
        <v>0</v>
      </c>
      <c r="H431" s="154">
        <v>0</v>
      </c>
      <c r="I431" s="154">
        <f>SUM(G431:H431)</f>
        <v>0</v>
      </c>
      <c r="J431" s="154">
        <f t="shared" ref="J431:J471" si="54">D431+G431</f>
        <v>0</v>
      </c>
      <c r="K431" s="154">
        <f t="shared" ref="K431:K471" si="55">E431+H431</f>
        <v>0</v>
      </c>
      <c r="L431" s="154">
        <f t="shared" ref="L431:L471" si="56">F431+I431</f>
        <v>0</v>
      </c>
    </row>
    <row r="432" spans="1:12" ht="25.5">
      <c r="A432" s="236">
        <v>2</v>
      </c>
      <c r="B432" s="236">
        <v>2</v>
      </c>
      <c r="C432" s="237" t="s">
        <v>386</v>
      </c>
      <c r="D432" s="154">
        <v>4</v>
      </c>
      <c r="E432" s="154">
        <v>4</v>
      </c>
      <c r="F432" s="154">
        <f t="shared" ref="F432:F471" si="57">SUM(D432:E432)</f>
        <v>8</v>
      </c>
      <c r="G432" s="154">
        <v>18</v>
      </c>
      <c r="H432" s="154">
        <v>5</v>
      </c>
      <c r="I432" s="154">
        <f t="shared" ref="I432:I471" si="58">SUM(G432:H432)</f>
        <v>23</v>
      </c>
      <c r="J432" s="154">
        <f t="shared" si="54"/>
        <v>22</v>
      </c>
      <c r="K432" s="154">
        <f t="shared" si="55"/>
        <v>9</v>
      </c>
      <c r="L432" s="154">
        <f t="shared" si="56"/>
        <v>31</v>
      </c>
    </row>
    <row r="433" spans="1:12" ht="25.5">
      <c r="A433" s="236">
        <v>3</v>
      </c>
      <c r="B433" s="236">
        <v>3</v>
      </c>
      <c r="C433" s="237" t="s">
        <v>387</v>
      </c>
      <c r="D433" s="154">
        <v>0</v>
      </c>
      <c r="E433" s="154">
        <v>0</v>
      </c>
      <c r="F433" s="154">
        <f t="shared" si="57"/>
        <v>0</v>
      </c>
      <c r="G433" s="154">
        <v>6</v>
      </c>
      <c r="H433" s="154">
        <v>9</v>
      </c>
      <c r="I433" s="154">
        <f t="shared" si="58"/>
        <v>15</v>
      </c>
      <c r="J433" s="154">
        <f t="shared" si="54"/>
        <v>6</v>
      </c>
      <c r="K433" s="154">
        <f t="shared" si="55"/>
        <v>9</v>
      </c>
      <c r="L433" s="154">
        <f t="shared" si="56"/>
        <v>15</v>
      </c>
    </row>
    <row r="434" spans="1:12" ht="25.5">
      <c r="A434" s="236">
        <v>4</v>
      </c>
      <c r="B434" s="142" t="s">
        <v>388</v>
      </c>
      <c r="C434" s="237" t="s">
        <v>389</v>
      </c>
      <c r="D434" s="154">
        <v>0</v>
      </c>
      <c r="E434" s="154">
        <v>0</v>
      </c>
      <c r="F434" s="154">
        <f t="shared" si="57"/>
        <v>0</v>
      </c>
      <c r="G434" s="154">
        <v>0</v>
      </c>
      <c r="H434" s="154">
        <v>0</v>
      </c>
      <c r="I434" s="154">
        <f t="shared" si="58"/>
        <v>0</v>
      </c>
      <c r="J434" s="154">
        <f t="shared" si="54"/>
        <v>0</v>
      </c>
      <c r="K434" s="154">
        <f t="shared" si="55"/>
        <v>0</v>
      </c>
      <c r="L434" s="154">
        <f t="shared" si="56"/>
        <v>0</v>
      </c>
    </row>
    <row r="435" spans="1:12">
      <c r="A435" s="236">
        <v>5</v>
      </c>
      <c r="B435" s="142" t="s">
        <v>390</v>
      </c>
      <c r="C435" s="237" t="s">
        <v>391</v>
      </c>
      <c r="D435" s="154">
        <v>23</v>
      </c>
      <c r="E435" s="154">
        <v>13</v>
      </c>
      <c r="F435" s="154">
        <f t="shared" si="57"/>
        <v>36</v>
      </c>
      <c r="G435" s="154">
        <v>10</v>
      </c>
      <c r="H435" s="154">
        <v>4</v>
      </c>
      <c r="I435" s="154">
        <f t="shared" si="58"/>
        <v>14</v>
      </c>
      <c r="J435" s="154">
        <f t="shared" si="54"/>
        <v>33</v>
      </c>
      <c r="K435" s="154">
        <f t="shared" si="55"/>
        <v>17</v>
      </c>
      <c r="L435" s="154">
        <f t="shared" si="56"/>
        <v>50</v>
      </c>
    </row>
    <row r="436" spans="1:12">
      <c r="A436" s="236">
        <v>6</v>
      </c>
      <c r="B436" s="236">
        <v>30</v>
      </c>
      <c r="C436" s="237" t="s">
        <v>392</v>
      </c>
      <c r="D436" s="154">
        <v>0</v>
      </c>
      <c r="E436" s="154">
        <v>0</v>
      </c>
      <c r="F436" s="154">
        <f t="shared" si="57"/>
        <v>0</v>
      </c>
      <c r="G436" s="154">
        <v>0</v>
      </c>
      <c r="H436" s="154">
        <v>0</v>
      </c>
      <c r="I436" s="154">
        <f t="shared" si="58"/>
        <v>0</v>
      </c>
      <c r="J436" s="154">
        <f t="shared" si="54"/>
        <v>0</v>
      </c>
      <c r="K436" s="154">
        <f t="shared" si="55"/>
        <v>0</v>
      </c>
      <c r="L436" s="154">
        <f t="shared" si="56"/>
        <v>0</v>
      </c>
    </row>
    <row r="437" spans="1:12">
      <c r="A437" s="236">
        <v>7</v>
      </c>
      <c r="B437" s="236">
        <v>32</v>
      </c>
      <c r="C437" s="237" t="s">
        <v>393</v>
      </c>
      <c r="D437" s="154">
        <v>0</v>
      </c>
      <c r="E437" s="154">
        <v>0</v>
      </c>
      <c r="F437" s="154">
        <f t="shared" si="57"/>
        <v>0</v>
      </c>
      <c r="G437" s="154">
        <v>0</v>
      </c>
      <c r="H437" s="154">
        <v>0</v>
      </c>
      <c r="I437" s="154">
        <f t="shared" si="58"/>
        <v>0</v>
      </c>
      <c r="J437" s="154">
        <f t="shared" si="54"/>
        <v>0</v>
      </c>
      <c r="K437" s="154">
        <f t="shared" si="55"/>
        <v>0</v>
      </c>
      <c r="L437" s="154">
        <f t="shared" si="56"/>
        <v>0</v>
      </c>
    </row>
    <row r="438" spans="1:12">
      <c r="A438" s="236">
        <v>8</v>
      </c>
      <c r="B438" s="236">
        <v>33</v>
      </c>
      <c r="C438" s="237" t="s">
        <v>394</v>
      </c>
      <c r="D438" s="154">
        <v>0</v>
      </c>
      <c r="E438" s="154">
        <v>0</v>
      </c>
      <c r="F438" s="154">
        <f t="shared" si="57"/>
        <v>0</v>
      </c>
      <c r="G438" s="154">
        <v>0</v>
      </c>
      <c r="H438" s="154">
        <v>0</v>
      </c>
      <c r="I438" s="154">
        <f t="shared" si="58"/>
        <v>0</v>
      </c>
      <c r="J438" s="154">
        <f t="shared" si="54"/>
        <v>0</v>
      </c>
      <c r="K438" s="154">
        <f t="shared" si="55"/>
        <v>0</v>
      </c>
      <c r="L438" s="154">
        <f t="shared" si="56"/>
        <v>0</v>
      </c>
    </row>
    <row r="439" spans="1:12">
      <c r="A439" s="236">
        <v>9</v>
      </c>
      <c r="B439" s="236">
        <v>37</v>
      </c>
      <c r="C439" s="237" t="s">
        <v>395</v>
      </c>
      <c r="D439" s="154">
        <v>0</v>
      </c>
      <c r="E439" s="154">
        <v>0</v>
      </c>
      <c r="F439" s="154">
        <f t="shared" si="57"/>
        <v>0</v>
      </c>
      <c r="G439" s="154">
        <v>0</v>
      </c>
      <c r="H439" s="154">
        <v>0</v>
      </c>
      <c r="I439" s="154">
        <f t="shared" si="58"/>
        <v>0</v>
      </c>
      <c r="J439" s="154">
        <f t="shared" si="54"/>
        <v>0</v>
      </c>
      <c r="K439" s="154">
        <f t="shared" si="55"/>
        <v>0</v>
      </c>
      <c r="L439" s="154">
        <f t="shared" si="56"/>
        <v>0</v>
      </c>
    </row>
    <row r="440" spans="1:12">
      <c r="A440" s="236">
        <v>10</v>
      </c>
      <c r="B440" s="236">
        <v>45</v>
      </c>
      <c r="C440" s="237" t="s">
        <v>396</v>
      </c>
      <c r="D440" s="154">
        <v>0</v>
      </c>
      <c r="E440" s="154">
        <v>0</v>
      </c>
      <c r="F440" s="154">
        <f t="shared" si="57"/>
        <v>0</v>
      </c>
      <c r="G440" s="154">
        <v>0</v>
      </c>
      <c r="H440" s="154">
        <v>0</v>
      </c>
      <c r="I440" s="154">
        <f t="shared" si="58"/>
        <v>0</v>
      </c>
      <c r="J440" s="154">
        <f t="shared" si="54"/>
        <v>0</v>
      </c>
      <c r="K440" s="154">
        <f t="shared" si="55"/>
        <v>0</v>
      </c>
      <c r="L440" s="154">
        <f t="shared" si="56"/>
        <v>0</v>
      </c>
    </row>
    <row r="441" spans="1:12">
      <c r="A441" s="236">
        <v>11</v>
      </c>
      <c r="B441" s="236">
        <v>55</v>
      </c>
      <c r="C441" s="237" t="s">
        <v>397</v>
      </c>
      <c r="D441" s="154">
        <v>0</v>
      </c>
      <c r="E441" s="154">
        <v>0</v>
      </c>
      <c r="F441" s="154">
        <f t="shared" si="57"/>
        <v>0</v>
      </c>
      <c r="G441" s="154">
        <v>0</v>
      </c>
      <c r="H441" s="154">
        <v>0</v>
      </c>
      <c r="I441" s="154">
        <f t="shared" si="58"/>
        <v>0</v>
      </c>
      <c r="J441" s="154">
        <f t="shared" si="54"/>
        <v>0</v>
      </c>
      <c r="K441" s="154">
        <f t="shared" si="55"/>
        <v>0</v>
      </c>
      <c r="L441" s="154">
        <f t="shared" si="56"/>
        <v>0</v>
      </c>
    </row>
    <row r="442" spans="1:12">
      <c r="A442" s="236">
        <v>12</v>
      </c>
      <c r="B442" s="236">
        <v>71</v>
      </c>
      <c r="C442" s="237" t="s">
        <v>398</v>
      </c>
      <c r="D442" s="154">
        <v>0</v>
      </c>
      <c r="E442" s="154">
        <v>0</v>
      </c>
      <c r="F442" s="154">
        <f t="shared" si="57"/>
        <v>0</v>
      </c>
      <c r="G442" s="154">
        <v>0</v>
      </c>
      <c r="H442" s="154">
        <v>0</v>
      </c>
      <c r="I442" s="154">
        <f t="shared" si="58"/>
        <v>0</v>
      </c>
      <c r="J442" s="154">
        <f t="shared" si="54"/>
        <v>0</v>
      </c>
      <c r="K442" s="154">
        <f t="shared" si="55"/>
        <v>0</v>
      </c>
      <c r="L442" s="154">
        <f t="shared" si="56"/>
        <v>0</v>
      </c>
    </row>
    <row r="443" spans="1:12">
      <c r="A443" s="236">
        <v>13</v>
      </c>
      <c r="B443" s="236">
        <v>84</v>
      </c>
      <c r="C443" s="237" t="s">
        <v>770</v>
      </c>
      <c r="D443" s="154">
        <v>0</v>
      </c>
      <c r="E443" s="154">
        <v>0</v>
      </c>
      <c r="F443" s="154">
        <f t="shared" si="57"/>
        <v>0</v>
      </c>
      <c r="G443" s="154">
        <v>0</v>
      </c>
      <c r="H443" s="154">
        <v>0</v>
      </c>
      <c r="I443" s="154">
        <f t="shared" si="58"/>
        <v>0</v>
      </c>
      <c r="J443" s="154">
        <f t="shared" si="54"/>
        <v>0</v>
      </c>
      <c r="K443" s="154">
        <f t="shared" si="55"/>
        <v>0</v>
      </c>
      <c r="L443" s="154">
        <f t="shared" si="56"/>
        <v>0</v>
      </c>
    </row>
    <row r="444" spans="1:12">
      <c r="A444" s="236">
        <v>14</v>
      </c>
      <c r="B444" s="142" t="s">
        <v>399</v>
      </c>
      <c r="C444" s="237" t="s">
        <v>400</v>
      </c>
      <c r="D444" s="154">
        <v>35</v>
      </c>
      <c r="E444" s="154">
        <v>26</v>
      </c>
      <c r="F444" s="154">
        <f t="shared" si="57"/>
        <v>61</v>
      </c>
      <c r="G444" s="154">
        <v>8</v>
      </c>
      <c r="H444" s="154">
        <v>5</v>
      </c>
      <c r="I444" s="154">
        <f t="shared" si="58"/>
        <v>13</v>
      </c>
      <c r="J444" s="154">
        <f t="shared" si="54"/>
        <v>43</v>
      </c>
      <c r="K444" s="154">
        <f t="shared" si="55"/>
        <v>31</v>
      </c>
      <c r="L444" s="154">
        <f t="shared" si="56"/>
        <v>74</v>
      </c>
    </row>
    <row r="445" spans="1:12">
      <c r="A445" s="236">
        <v>15</v>
      </c>
      <c r="B445" s="236">
        <v>250</v>
      </c>
      <c r="C445" s="237" t="s">
        <v>401</v>
      </c>
      <c r="D445" s="154">
        <v>61</v>
      </c>
      <c r="E445" s="154">
        <v>78</v>
      </c>
      <c r="F445" s="154">
        <f t="shared" si="57"/>
        <v>139</v>
      </c>
      <c r="G445" s="154">
        <v>37</v>
      </c>
      <c r="H445" s="154">
        <v>50</v>
      </c>
      <c r="I445" s="154">
        <f t="shared" si="58"/>
        <v>87</v>
      </c>
      <c r="J445" s="154">
        <f t="shared" si="54"/>
        <v>98</v>
      </c>
      <c r="K445" s="154">
        <f t="shared" si="55"/>
        <v>128</v>
      </c>
      <c r="L445" s="154">
        <f t="shared" si="56"/>
        <v>226</v>
      </c>
    </row>
    <row r="446" spans="1:12" ht="25.5">
      <c r="A446" s="236">
        <v>16</v>
      </c>
      <c r="B446" s="142" t="s">
        <v>402</v>
      </c>
      <c r="C446" s="237" t="s">
        <v>403</v>
      </c>
      <c r="D446" s="154">
        <v>97</v>
      </c>
      <c r="E446" s="154">
        <v>65</v>
      </c>
      <c r="F446" s="154">
        <f t="shared" si="57"/>
        <v>162</v>
      </c>
      <c r="G446" s="154">
        <v>81</v>
      </c>
      <c r="H446" s="154">
        <v>62</v>
      </c>
      <c r="I446" s="154">
        <f t="shared" si="58"/>
        <v>143</v>
      </c>
      <c r="J446" s="154">
        <f t="shared" si="54"/>
        <v>178</v>
      </c>
      <c r="K446" s="154">
        <f t="shared" si="55"/>
        <v>127</v>
      </c>
      <c r="L446" s="154">
        <f t="shared" si="56"/>
        <v>305</v>
      </c>
    </row>
    <row r="447" spans="1:12">
      <c r="A447" s="236">
        <v>17</v>
      </c>
      <c r="B447" s="142" t="s">
        <v>404</v>
      </c>
      <c r="C447" s="238" t="s">
        <v>771</v>
      </c>
      <c r="D447" s="154">
        <v>29</v>
      </c>
      <c r="E447" s="154">
        <v>19</v>
      </c>
      <c r="F447" s="154">
        <f t="shared" si="57"/>
        <v>48</v>
      </c>
      <c r="G447" s="154">
        <v>132</v>
      </c>
      <c r="H447" s="154">
        <v>107</v>
      </c>
      <c r="I447" s="154">
        <f t="shared" si="58"/>
        <v>239</v>
      </c>
      <c r="J447" s="154">
        <f t="shared" si="54"/>
        <v>161</v>
      </c>
      <c r="K447" s="154">
        <f t="shared" si="55"/>
        <v>126</v>
      </c>
      <c r="L447" s="154">
        <f t="shared" si="56"/>
        <v>287</v>
      </c>
    </row>
    <row r="448" spans="1:12" ht="38.25">
      <c r="A448" s="236">
        <v>18</v>
      </c>
      <c r="B448" s="245" t="s">
        <v>405</v>
      </c>
      <c r="C448" s="237" t="s">
        <v>406</v>
      </c>
      <c r="D448" s="154">
        <v>1372</v>
      </c>
      <c r="E448" s="154">
        <v>830</v>
      </c>
      <c r="F448" s="154">
        <f t="shared" si="57"/>
        <v>2202</v>
      </c>
      <c r="G448" s="154">
        <v>1735</v>
      </c>
      <c r="H448" s="154">
        <v>1151</v>
      </c>
      <c r="I448" s="154">
        <f t="shared" si="58"/>
        <v>2886</v>
      </c>
      <c r="J448" s="154">
        <f t="shared" si="54"/>
        <v>3107</v>
      </c>
      <c r="K448" s="154">
        <f t="shared" si="55"/>
        <v>1981</v>
      </c>
      <c r="L448" s="154">
        <f t="shared" si="56"/>
        <v>5088</v>
      </c>
    </row>
    <row r="449" spans="1:12" ht="25.5">
      <c r="A449" s="236">
        <v>19</v>
      </c>
      <c r="B449" s="142" t="s">
        <v>407</v>
      </c>
      <c r="C449" s="237" t="s">
        <v>408</v>
      </c>
      <c r="D449" s="154">
        <v>20</v>
      </c>
      <c r="E449" s="154">
        <v>6</v>
      </c>
      <c r="F449" s="154">
        <f t="shared" si="57"/>
        <v>26</v>
      </c>
      <c r="G449" s="154">
        <v>90</v>
      </c>
      <c r="H449" s="154">
        <v>36</v>
      </c>
      <c r="I449" s="154">
        <f t="shared" si="58"/>
        <v>126</v>
      </c>
      <c r="J449" s="154">
        <f t="shared" si="54"/>
        <v>110</v>
      </c>
      <c r="K449" s="154">
        <f t="shared" si="55"/>
        <v>42</v>
      </c>
      <c r="L449" s="154">
        <f t="shared" si="56"/>
        <v>152</v>
      </c>
    </row>
    <row r="450" spans="1:12">
      <c r="A450" s="236">
        <v>20</v>
      </c>
      <c r="B450" s="142" t="s">
        <v>409</v>
      </c>
      <c r="C450" s="239" t="s">
        <v>410</v>
      </c>
      <c r="D450" s="154">
        <v>4</v>
      </c>
      <c r="E450" s="154">
        <v>2</v>
      </c>
      <c r="F450" s="154">
        <f t="shared" si="57"/>
        <v>6</v>
      </c>
      <c r="G450" s="154">
        <v>228</v>
      </c>
      <c r="H450" s="154">
        <v>172</v>
      </c>
      <c r="I450" s="154">
        <f t="shared" si="58"/>
        <v>400</v>
      </c>
      <c r="J450" s="154">
        <f t="shared" si="54"/>
        <v>232</v>
      </c>
      <c r="K450" s="154">
        <f t="shared" si="55"/>
        <v>174</v>
      </c>
      <c r="L450" s="154">
        <f t="shared" si="56"/>
        <v>406</v>
      </c>
    </row>
    <row r="451" spans="1:12">
      <c r="A451" s="236">
        <v>21</v>
      </c>
      <c r="B451" s="236">
        <v>487</v>
      </c>
      <c r="C451" s="237" t="s">
        <v>411</v>
      </c>
      <c r="D451" s="154">
        <v>0</v>
      </c>
      <c r="E451" s="154">
        <v>0</v>
      </c>
      <c r="F451" s="154">
        <f t="shared" si="57"/>
        <v>0</v>
      </c>
      <c r="G451" s="154">
        <v>0</v>
      </c>
      <c r="H451" s="154">
        <v>1</v>
      </c>
      <c r="I451" s="154">
        <f t="shared" si="58"/>
        <v>1</v>
      </c>
      <c r="J451" s="154">
        <f t="shared" si="54"/>
        <v>0</v>
      </c>
      <c r="K451" s="154">
        <f t="shared" si="55"/>
        <v>1</v>
      </c>
      <c r="L451" s="154">
        <f t="shared" si="56"/>
        <v>1</v>
      </c>
    </row>
    <row r="452" spans="1:12">
      <c r="A452" s="236">
        <v>22</v>
      </c>
      <c r="B452" s="142" t="s">
        <v>412</v>
      </c>
      <c r="C452" s="237" t="s">
        <v>413</v>
      </c>
      <c r="D452" s="154">
        <v>35</v>
      </c>
      <c r="E452" s="154">
        <v>23</v>
      </c>
      <c r="F452" s="154">
        <f t="shared" si="57"/>
        <v>58</v>
      </c>
      <c r="G452" s="154">
        <v>4</v>
      </c>
      <c r="H452" s="154">
        <v>4</v>
      </c>
      <c r="I452" s="154">
        <f t="shared" si="58"/>
        <v>8</v>
      </c>
      <c r="J452" s="154">
        <f t="shared" si="54"/>
        <v>39</v>
      </c>
      <c r="K452" s="154">
        <f t="shared" si="55"/>
        <v>27</v>
      </c>
      <c r="L452" s="154">
        <f t="shared" si="56"/>
        <v>66</v>
      </c>
    </row>
    <row r="453" spans="1:12">
      <c r="A453" s="236">
        <v>23</v>
      </c>
      <c r="B453" s="142" t="s">
        <v>414</v>
      </c>
      <c r="C453" s="237" t="s">
        <v>415</v>
      </c>
      <c r="D453" s="154">
        <v>15</v>
      </c>
      <c r="E453" s="154">
        <v>8</v>
      </c>
      <c r="F453" s="154">
        <f t="shared" si="57"/>
        <v>23</v>
      </c>
      <c r="G453" s="154">
        <v>6</v>
      </c>
      <c r="H453" s="154">
        <v>2</v>
      </c>
      <c r="I453" s="154">
        <f t="shared" si="58"/>
        <v>8</v>
      </c>
      <c r="J453" s="154">
        <f t="shared" si="54"/>
        <v>21</v>
      </c>
      <c r="K453" s="154">
        <f t="shared" si="55"/>
        <v>10</v>
      </c>
      <c r="L453" s="154">
        <f t="shared" si="56"/>
        <v>31</v>
      </c>
    </row>
    <row r="454" spans="1:12" ht="24">
      <c r="A454" s="236">
        <v>24</v>
      </c>
      <c r="B454" s="142" t="s">
        <v>416</v>
      </c>
      <c r="C454" s="240" t="s">
        <v>772</v>
      </c>
      <c r="D454" s="154">
        <v>2</v>
      </c>
      <c r="E454" s="154">
        <v>3</v>
      </c>
      <c r="F454" s="154">
        <f t="shared" si="57"/>
        <v>5</v>
      </c>
      <c r="G454" s="154">
        <v>5</v>
      </c>
      <c r="H454" s="154">
        <v>4</v>
      </c>
      <c r="I454" s="154">
        <f t="shared" si="58"/>
        <v>9</v>
      </c>
      <c r="J454" s="154">
        <f t="shared" si="54"/>
        <v>7</v>
      </c>
      <c r="K454" s="154">
        <f t="shared" si="55"/>
        <v>7</v>
      </c>
      <c r="L454" s="154">
        <f t="shared" si="56"/>
        <v>14</v>
      </c>
    </row>
    <row r="455" spans="1:12">
      <c r="A455" s="236">
        <v>25</v>
      </c>
      <c r="B455" s="142" t="s">
        <v>417</v>
      </c>
      <c r="C455" s="237" t="s">
        <v>418</v>
      </c>
      <c r="D455" s="154">
        <v>0</v>
      </c>
      <c r="E455" s="154">
        <v>0</v>
      </c>
      <c r="F455" s="154">
        <f t="shared" si="57"/>
        <v>0</v>
      </c>
      <c r="G455" s="154">
        <v>0</v>
      </c>
      <c r="H455" s="154">
        <v>0</v>
      </c>
      <c r="I455" s="154">
        <f t="shared" si="58"/>
        <v>0</v>
      </c>
      <c r="J455" s="154">
        <f t="shared" si="54"/>
        <v>0</v>
      </c>
      <c r="K455" s="154">
        <f t="shared" si="55"/>
        <v>0</v>
      </c>
      <c r="L455" s="154">
        <f t="shared" si="56"/>
        <v>0</v>
      </c>
    </row>
    <row r="456" spans="1:12" ht="25.5">
      <c r="A456" s="236">
        <v>26</v>
      </c>
      <c r="B456" s="236">
        <v>571</v>
      </c>
      <c r="C456" s="237" t="s">
        <v>419</v>
      </c>
      <c r="D456" s="154">
        <v>38</v>
      </c>
      <c r="E456" s="154">
        <v>19</v>
      </c>
      <c r="F456" s="154">
        <f t="shared" si="57"/>
        <v>57</v>
      </c>
      <c r="G456" s="154">
        <v>78</v>
      </c>
      <c r="H456" s="154">
        <v>17</v>
      </c>
      <c r="I456" s="154">
        <f t="shared" si="58"/>
        <v>95</v>
      </c>
      <c r="J456" s="154">
        <f t="shared" si="54"/>
        <v>116</v>
      </c>
      <c r="K456" s="154">
        <f t="shared" si="55"/>
        <v>36</v>
      </c>
      <c r="L456" s="154">
        <f t="shared" si="56"/>
        <v>152</v>
      </c>
    </row>
    <row r="457" spans="1:12" ht="25.5">
      <c r="A457" s="236">
        <v>27</v>
      </c>
      <c r="B457" s="142" t="s">
        <v>420</v>
      </c>
      <c r="C457" s="237" t="s">
        <v>421</v>
      </c>
      <c r="D457" s="154">
        <v>16</v>
      </c>
      <c r="E457" s="154">
        <v>16</v>
      </c>
      <c r="F457" s="154">
        <f t="shared" si="57"/>
        <v>32</v>
      </c>
      <c r="G457" s="154">
        <v>13</v>
      </c>
      <c r="H457" s="154">
        <v>7</v>
      </c>
      <c r="I457" s="154">
        <f t="shared" si="58"/>
        <v>20</v>
      </c>
      <c r="J457" s="154">
        <f t="shared" si="54"/>
        <v>29</v>
      </c>
      <c r="K457" s="154">
        <f t="shared" si="55"/>
        <v>23</v>
      </c>
      <c r="L457" s="154">
        <f t="shared" si="56"/>
        <v>52</v>
      </c>
    </row>
    <row r="458" spans="1:12" ht="25.5">
      <c r="A458" s="236">
        <v>28</v>
      </c>
      <c r="B458" s="142" t="s">
        <v>422</v>
      </c>
      <c r="C458" s="237" t="s">
        <v>423</v>
      </c>
      <c r="D458" s="154">
        <v>0</v>
      </c>
      <c r="E458" s="154">
        <v>0</v>
      </c>
      <c r="F458" s="154">
        <f t="shared" si="57"/>
        <v>0</v>
      </c>
      <c r="G458" s="154">
        <v>0</v>
      </c>
      <c r="H458" s="154">
        <v>0</v>
      </c>
      <c r="I458" s="154">
        <f t="shared" si="58"/>
        <v>0</v>
      </c>
      <c r="J458" s="154">
        <f t="shared" si="54"/>
        <v>0</v>
      </c>
      <c r="K458" s="154">
        <f t="shared" si="55"/>
        <v>0</v>
      </c>
      <c r="L458" s="154">
        <f t="shared" si="56"/>
        <v>0</v>
      </c>
    </row>
    <row r="459" spans="1:12" ht="38.25">
      <c r="A459" s="236">
        <v>29</v>
      </c>
      <c r="B459" s="142" t="s">
        <v>424</v>
      </c>
      <c r="C459" s="237" t="s">
        <v>773</v>
      </c>
      <c r="D459" s="154">
        <v>1</v>
      </c>
      <c r="E459" s="154">
        <v>1</v>
      </c>
      <c r="F459" s="154">
        <f t="shared" si="57"/>
        <v>2</v>
      </c>
      <c r="G459" s="154">
        <v>8</v>
      </c>
      <c r="H459" s="154">
        <v>8</v>
      </c>
      <c r="I459" s="154">
        <f t="shared" si="58"/>
        <v>16</v>
      </c>
      <c r="J459" s="154">
        <f t="shared" si="54"/>
        <v>9</v>
      </c>
      <c r="K459" s="154">
        <f t="shared" si="55"/>
        <v>9</v>
      </c>
      <c r="L459" s="154">
        <f t="shared" si="56"/>
        <v>18</v>
      </c>
    </row>
    <row r="460" spans="1:12" ht="25.5">
      <c r="A460" s="236">
        <v>30</v>
      </c>
      <c r="B460" s="236">
        <v>797</v>
      </c>
      <c r="C460" s="237" t="s">
        <v>425</v>
      </c>
      <c r="D460" s="154">
        <v>1</v>
      </c>
      <c r="E460" s="154">
        <v>1</v>
      </c>
      <c r="F460" s="154">
        <f t="shared" si="57"/>
        <v>2</v>
      </c>
      <c r="G460" s="154">
        <v>4</v>
      </c>
      <c r="H460" s="154">
        <v>10</v>
      </c>
      <c r="I460" s="154">
        <f t="shared" si="58"/>
        <v>14</v>
      </c>
      <c r="J460" s="154">
        <f t="shared" si="54"/>
        <v>5</v>
      </c>
      <c r="K460" s="154">
        <f t="shared" si="55"/>
        <v>11</v>
      </c>
      <c r="L460" s="154">
        <f t="shared" si="56"/>
        <v>16</v>
      </c>
    </row>
    <row r="461" spans="1:12" ht="25.5">
      <c r="A461" s="236">
        <v>31</v>
      </c>
      <c r="B461" s="236">
        <v>799</v>
      </c>
      <c r="C461" s="237" t="s">
        <v>774</v>
      </c>
      <c r="D461" s="154">
        <v>17</v>
      </c>
      <c r="E461" s="154">
        <v>20</v>
      </c>
      <c r="F461" s="154">
        <f t="shared" si="57"/>
        <v>37</v>
      </c>
      <c r="G461" s="154">
        <v>210</v>
      </c>
      <c r="H461" s="154">
        <v>172</v>
      </c>
      <c r="I461" s="154">
        <f t="shared" si="58"/>
        <v>382</v>
      </c>
      <c r="J461" s="154">
        <f t="shared" si="54"/>
        <v>227</v>
      </c>
      <c r="K461" s="154">
        <f t="shared" si="55"/>
        <v>192</v>
      </c>
      <c r="L461" s="154">
        <f t="shared" si="56"/>
        <v>419</v>
      </c>
    </row>
    <row r="462" spans="1:12" ht="51">
      <c r="A462" s="236">
        <v>32</v>
      </c>
      <c r="B462" s="142" t="s">
        <v>426</v>
      </c>
      <c r="C462" s="237" t="s">
        <v>427</v>
      </c>
      <c r="D462" s="154">
        <v>3</v>
      </c>
      <c r="E462" s="154">
        <v>1</v>
      </c>
      <c r="F462" s="154">
        <f t="shared" si="57"/>
        <v>4</v>
      </c>
      <c r="G462" s="154">
        <v>10</v>
      </c>
      <c r="H462" s="154">
        <v>6</v>
      </c>
      <c r="I462" s="154">
        <f t="shared" si="58"/>
        <v>16</v>
      </c>
      <c r="J462" s="154">
        <f t="shared" si="54"/>
        <v>13</v>
      </c>
      <c r="K462" s="154">
        <f t="shared" si="55"/>
        <v>7</v>
      </c>
      <c r="L462" s="154">
        <f t="shared" si="56"/>
        <v>20</v>
      </c>
    </row>
    <row r="463" spans="1:12" ht="25.5">
      <c r="A463" s="236">
        <v>33</v>
      </c>
      <c r="B463" s="142" t="s">
        <v>428</v>
      </c>
      <c r="C463" s="237" t="s">
        <v>429</v>
      </c>
      <c r="D463" s="154">
        <v>0</v>
      </c>
      <c r="E463" s="154">
        <v>0</v>
      </c>
      <c r="F463" s="154">
        <f t="shared" si="57"/>
        <v>0</v>
      </c>
      <c r="G463" s="154">
        <v>16</v>
      </c>
      <c r="H463" s="154">
        <v>3</v>
      </c>
      <c r="I463" s="154">
        <f t="shared" si="58"/>
        <v>19</v>
      </c>
      <c r="J463" s="154">
        <f t="shared" si="54"/>
        <v>16</v>
      </c>
      <c r="K463" s="154">
        <f t="shared" si="55"/>
        <v>3</v>
      </c>
      <c r="L463" s="154">
        <f t="shared" si="56"/>
        <v>19</v>
      </c>
    </row>
    <row r="464" spans="1:12">
      <c r="A464" s="236">
        <v>34</v>
      </c>
      <c r="B464" s="142" t="s">
        <v>430</v>
      </c>
      <c r="C464" s="237" t="s">
        <v>431</v>
      </c>
      <c r="D464" s="154">
        <v>6</v>
      </c>
      <c r="E464" s="154">
        <v>1</v>
      </c>
      <c r="F464" s="154">
        <f t="shared" si="57"/>
        <v>7</v>
      </c>
      <c r="G464" s="154">
        <v>8</v>
      </c>
      <c r="H464" s="154">
        <v>0</v>
      </c>
      <c r="I464" s="154">
        <f t="shared" si="58"/>
        <v>8</v>
      </c>
      <c r="J464" s="154">
        <f t="shared" si="54"/>
        <v>14</v>
      </c>
      <c r="K464" s="154">
        <f t="shared" si="55"/>
        <v>1</v>
      </c>
      <c r="L464" s="154">
        <f t="shared" si="56"/>
        <v>15</v>
      </c>
    </row>
    <row r="465" spans="1:12" ht="25.5">
      <c r="A465" s="236">
        <v>35</v>
      </c>
      <c r="B465" s="142" t="s">
        <v>432</v>
      </c>
      <c r="C465" s="237" t="s">
        <v>433</v>
      </c>
      <c r="D465" s="154">
        <v>24</v>
      </c>
      <c r="E465" s="154">
        <v>4</v>
      </c>
      <c r="F465" s="154">
        <f t="shared" si="57"/>
        <v>28</v>
      </c>
      <c r="G465" s="154">
        <v>15</v>
      </c>
      <c r="H465" s="154">
        <v>6</v>
      </c>
      <c r="I465" s="154">
        <f t="shared" si="58"/>
        <v>21</v>
      </c>
      <c r="J465" s="154">
        <f t="shared" si="54"/>
        <v>39</v>
      </c>
      <c r="K465" s="154">
        <f t="shared" si="55"/>
        <v>10</v>
      </c>
      <c r="L465" s="154">
        <f t="shared" si="56"/>
        <v>49</v>
      </c>
    </row>
    <row r="466" spans="1:12" ht="51">
      <c r="A466" s="236">
        <v>36</v>
      </c>
      <c r="B466" s="142" t="s">
        <v>434</v>
      </c>
      <c r="C466" s="237" t="s">
        <v>435</v>
      </c>
      <c r="D466" s="154">
        <v>82</v>
      </c>
      <c r="E466" s="154">
        <v>9</v>
      </c>
      <c r="F466" s="154">
        <f t="shared" si="57"/>
        <v>91</v>
      </c>
      <c r="G466" s="154">
        <v>91</v>
      </c>
      <c r="H466" s="154">
        <v>11</v>
      </c>
      <c r="I466" s="154">
        <f t="shared" si="58"/>
        <v>102</v>
      </c>
      <c r="J466" s="154">
        <f t="shared" si="54"/>
        <v>173</v>
      </c>
      <c r="K466" s="154">
        <f t="shared" si="55"/>
        <v>20</v>
      </c>
      <c r="L466" s="154">
        <f t="shared" si="56"/>
        <v>193</v>
      </c>
    </row>
    <row r="467" spans="1:12">
      <c r="A467" s="236">
        <v>37</v>
      </c>
      <c r="B467" s="142" t="s">
        <v>436</v>
      </c>
      <c r="C467" s="237" t="s">
        <v>775</v>
      </c>
      <c r="D467" s="154">
        <v>26</v>
      </c>
      <c r="E467" s="154">
        <v>8</v>
      </c>
      <c r="F467" s="154">
        <f t="shared" si="57"/>
        <v>34</v>
      </c>
      <c r="G467" s="154">
        <v>22</v>
      </c>
      <c r="H467" s="154">
        <v>4</v>
      </c>
      <c r="I467" s="154">
        <f t="shared" si="58"/>
        <v>26</v>
      </c>
      <c r="J467" s="154">
        <f t="shared" si="54"/>
        <v>48</v>
      </c>
      <c r="K467" s="154">
        <f t="shared" si="55"/>
        <v>12</v>
      </c>
      <c r="L467" s="154">
        <f t="shared" si="56"/>
        <v>60</v>
      </c>
    </row>
    <row r="468" spans="1:12" ht="25.5">
      <c r="A468" s="236">
        <v>38</v>
      </c>
      <c r="B468" s="142" t="s">
        <v>437</v>
      </c>
      <c r="C468" s="237" t="s">
        <v>776</v>
      </c>
      <c r="D468" s="154">
        <v>5</v>
      </c>
      <c r="E468" s="154">
        <v>3</v>
      </c>
      <c r="F468" s="154">
        <f t="shared" si="57"/>
        <v>8</v>
      </c>
      <c r="G468" s="154">
        <v>25</v>
      </c>
      <c r="H468" s="154">
        <v>22</v>
      </c>
      <c r="I468" s="154">
        <f t="shared" si="58"/>
        <v>47</v>
      </c>
      <c r="J468" s="154">
        <f t="shared" si="54"/>
        <v>30</v>
      </c>
      <c r="K468" s="154">
        <f t="shared" si="55"/>
        <v>25</v>
      </c>
      <c r="L468" s="154">
        <f t="shared" si="56"/>
        <v>55</v>
      </c>
    </row>
    <row r="469" spans="1:12">
      <c r="A469" s="236">
        <v>39</v>
      </c>
      <c r="B469" s="236"/>
      <c r="C469" s="237" t="s">
        <v>438</v>
      </c>
      <c r="D469" s="145">
        <v>2968</v>
      </c>
      <c r="E469" s="145">
        <v>2292</v>
      </c>
      <c r="F469" s="154">
        <f t="shared" si="57"/>
        <v>5260</v>
      </c>
      <c r="G469" s="145">
        <v>5676</v>
      </c>
      <c r="H469" s="145">
        <v>3934</v>
      </c>
      <c r="I469" s="154">
        <f t="shared" si="58"/>
        <v>9610</v>
      </c>
      <c r="J469" s="154">
        <f t="shared" si="54"/>
        <v>8644</v>
      </c>
      <c r="K469" s="154">
        <f t="shared" si="55"/>
        <v>6226</v>
      </c>
      <c r="L469" s="154">
        <f t="shared" si="56"/>
        <v>14870</v>
      </c>
    </row>
    <row r="470" spans="1:12">
      <c r="A470" s="777">
        <v>40</v>
      </c>
      <c r="B470" s="777" t="s">
        <v>866</v>
      </c>
      <c r="C470" s="237" t="s">
        <v>868</v>
      </c>
      <c r="D470" s="472">
        <v>1</v>
      </c>
      <c r="E470" s="472">
        <v>4</v>
      </c>
      <c r="F470" s="154">
        <f t="shared" si="57"/>
        <v>5</v>
      </c>
      <c r="G470" s="472">
        <v>63</v>
      </c>
      <c r="H470" s="472">
        <v>37</v>
      </c>
      <c r="I470" s="154">
        <f t="shared" si="58"/>
        <v>100</v>
      </c>
      <c r="J470" s="154">
        <f t="shared" si="54"/>
        <v>64</v>
      </c>
      <c r="K470" s="154">
        <f t="shared" si="55"/>
        <v>41</v>
      </c>
      <c r="L470" s="154">
        <f t="shared" si="56"/>
        <v>105</v>
      </c>
    </row>
    <row r="471" spans="1:12">
      <c r="A471" s="777">
        <v>41</v>
      </c>
      <c r="B471" s="777" t="s">
        <v>865</v>
      </c>
      <c r="C471" s="237" t="s">
        <v>867</v>
      </c>
      <c r="D471" s="472">
        <v>1</v>
      </c>
      <c r="E471" s="472">
        <v>0</v>
      </c>
      <c r="F471" s="154">
        <f t="shared" si="57"/>
        <v>1</v>
      </c>
      <c r="G471" s="472">
        <v>1</v>
      </c>
      <c r="H471" s="472">
        <v>1</v>
      </c>
      <c r="I471" s="154">
        <f t="shared" si="58"/>
        <v>2</v>
      </c>
      <c r="J471" s="154">
        <f t="shared" si="54"/>
        <v>2</v>
      </c>
      <c r="K471" s="154">
        <f t="shared" si="55"/>
        <v>1</v>
      </c>
      <c r="L471" s="154">
        <f t="shared" si="56"/>
        <v>3</v>
      </c>
    </row>
    <row r="472" spans="1:12">
      <c r="A472" s="236"/>
      <c r="B472" s="236"/>
      <c r="C472" s="142" t="s">
        <v>6</v>
      </c>
      <c r="D472" s="154">
        <f>SUM(D431:D471)</f>
        <v>4886</v>
      </c>
      <c r="E472" s="154">
        <f t="shared" ref="E472:L472" si="59">SUM(E431:E471)</f>
        <v>3456</v>
      </c>
      <c r="F472" s="154">
        <f t="shared" si="59"/>
        <v>8342</v>
      </c>
      <c r="G472" s="154">
        <f t="shared" si="59"/>
        <v>8600</v>
      </c>
      <c r="H472" s="154">
        <f t="shared" si="59"/>
        <v>5850</v>
      </c>
      <c r="I472" s="154">
        <f t="shared" si="59"/>
        <v>14450</v>
      </c>
      <c r="J472" s="154">
        <f t="shared" si="59"/>
        <v>13486</v>
      </c>
      <c r="K472" s="154">
        <f t="shared" si="59"/>
        <v>9306</v>
      </c>
      <c r="L472" s="154">
        <f t="shared" si="59"/>
        <v>22792</v>
      </c>
    </row>
    <row r="474" spans="1:12">
      <c r="A474" s="173" t="s">
        <v>381</v>
      </c>
      <c r="B474" s="173"/>
      <c r="I474" s="306"/>
      <c r="J474" s="306"/>
      <c r="K474" s="306" t="s">
        <v>57</v>
      </c>
      <c r="L474" s="306"/>
    </row>
    <row r="475" spans="1:12" ht="15.75">
      <c r="A475" s="1591" t="s">
        <v>382</v>
      </c>
      <c r="B475" s="1591"/>
      <c r="C475" s="1591"/>
      <c r="D475" s="1591"/>
      <c r="E475" s="1591"/>
      <c r="F475" s="1591"/>
      <c r="G475" s="1591"/>
      <c r="H475" s="1591"/>
      <c r="I475" s="1591"/>
      <c r="J475" s="1591"/>
      <c r="K475" s="1591"/>
      <c r="L475" s="1591"/>
    </row>
    <row r="476" spans="1:12" ht="15.75">
      <c r="A476" s="775"/>
      <c r="B476" s="775"/>
      <c r="C476" s="775"/>
      <c r="D476" s="775"/>
      <c r="E476" s="775"/>
      <c r="F476" s="775"/>
      <c r="G476" s="775"/>
      <c r="H476" s="775"/>
      <c r="I476" s="775"/>
      <c r="J476" s="775"/>
      <c r="K476" s="775"/>
      <c r="L476" s="775"/>
    </row>
    <row r="477" spans="1:12">
      <c r="A477" s="1592" t="s">
        <v>191</v>
      </c>
      <c r="B477" s="1592" t="s">
        <v>383</v>
      </c>
      <c r="C477" s="1592" t="s">
        <v>384</v>
      </c>
      <c r="D477" s="1592" t="s">
        <v>95</v>
      </c>
      <c r="E477" s="1592"/>
      <c r="F477" s="1592"/>
      <c r="G477" s="1592" t="s">
        <v>0</v>
      </c>
      <c r="H477" s="1592"/>
      <c r="I477" s="1592"/>
      <c r="J477" s="1592" t="s">
        <v>6</v>
      </c>
      <c r="K477" s="1592"/>
      <c r="L477" s="1592"/>
    </row>
    <row r="478" spans="1:12">
      <c r="A478" s="1592"/>
      <c r="B478" s="1592"/>
      <c r="C478" s="1592"/>
      <c r="D478" s="777" t="s">
        <v>240</v>
      </c>
      <c r="E478" s="777" t="s">
        <v>241</v>
      </c>
      <c r="F478" s="777" t="s">
        <v>234</v>
      </c>
      <c r="G478" s="777" t="s">
        <v>240</v>
      </c>
      <c r="H478" s="777" t="s">
        <v>241</v>
      </c>
      <c r="I478" s="777" t="s">
        <v>234</v>
      </c>
      <c r="J478" s="777" t="s">
        <v>240</v>
      </c>
      <c r="K478" s="777" t="s">
        <v>241</v>
      </c>
      <c r="L478" s="777" t="s">
        <v>234</v>
      </c>
    </row>
    <row r="479" spans="1:12">
      <c r="A479" s="236">
        <v>1</v>
      </c>
      <c r="B479" s="236">
        <v>1</v>
      </c>
      <c r="C479" s="237" t="s">
        <v>385</v>
      </c>
      <c r="D479" s="154">
        <v>0</v>
      </c>
      <c r="E479" s="154">
        <v>0</v>
      </c>
      <c r="F479" s="154">
        <f>SUM(D479:E479)</f>
        <v>0</v>
      </c>
      <c r="G479" s="154">
        <v>0</v>
      </c>
      <c r="H479" s="154">
        <v>0</v>
      </c>
      <c r="I479" s="154">
        <f>SUM(G479:H479)</f>
        <v>0</v>
      </c>
      <c r="J479" s="154">
        <f t="shared" ref="J479:J519" si="60">D479+G479</f>
        <v>0</v>
      </c>
      <c r="K479" s="154">
        <f t="shared" ref="K479:K519" si="61">E479+H479</f>
        <v>0</v>
      </c>
      <c r="L479" s="154">
        <f>J479+K479</f>
        <v>0</v>
      </c>
    </row>
    <row r="480" spans="1:12" ht="25.5">
      <c r="A480" s="236">
        <v>2</v>
      </c>
      <c r="B480" s="236">
        <v>2</v>
      </c>
      <c r="C480" s="237" t="s">
        <v>386</v>
      </c>
      <c r="D480" s="154">
        <v>0</v>
      </c>
      <c r="E480" s="154">
        <v>0</v>
      </c>
      <c r="F480" s="154">
        <f t="shared" ref="F480:F519" si="62">SUM(D480:E480)</f>
        <v>0</v>
      </c>
      <c r="G480" s="154">
        <v>0</v>
      </c>
      <c r="H480" s="154">
        <v>0</v>
      </c>
      <c r="I480" s="154">
        <f t="shared" ref="I480:I519" si="63">SUM(G480:H480)</f>
        <v>0</v>
      </c>
      <c r="J480" s="154">
        <f t="shared" si="60"/>
        <v>0</v>
      </c>
      <c r="K480" s="154">
        <f t="shared" si="61"/>
        <v>0</v>
      </c>
      <c r="L480" s="154">
        <f t="shared" ref="L480:L517" si="64">J480+K480</f>
        <v>0</v>
      </c>
    </row>
    <row r="481" spans="1:12" ht="25.5">
      <c r="A481" s="236">
        <v>3</v>
      </c>
      <c r="B481" s="236">
        <v>3</v>
      </c>
      <c r="C481" s="237" t="s">
        <v>387</v>
      </c>
      <c r="D481" s="154">
        <v>0</v>
      </c>
      <c r="E481" s="154">
        <v>1</v>
      </c>
      <c r="F481" s="154">
        <f t="shared" si="62"/>
        <v>1</v>
      </c>
      <c r="G481" s="154">
        <v>0</v>
      </c>
      <c r="H481" s="154">
        <v>2</v>
      </c>
      <c r="I481" s="154">
        <f t="shared" si="63"/>
        <v>2</v>
      </c>
      <c r="J481" s="154">
        <f t="shared" si="60"/>
        <v>0</v>
      </c>
      <c r="K481" s="154">
        <f t="shared" si="61"/>
        <v>3</v>
      </c>
      <c r="L481" s="154">
        <f t="shared" si="64"/>
        <v>3</v>
      </c>
    </row>
    <row r="482" spans="1:12" ht="25.5">
      <c r="A482" s="236">
        <v>4</v>
      </c>
      <c r="B482" s="142" t="s">
        <v>388</v>
      </c>
      <c r="C482" s="237" t="s">
        <v>389</v>
      </c>
      <c r="D482" s="154">
        <v>0</v>
      </c>
      <c r="E482" s="154">
        <v>0</v>
      </c>
      <c r="F482" s="154">
        <f t="shared" si="62"/>
        <v>0</v>
      </c>
      <c r="G482" s="154">
        <v>0</v>
      </c>
      <c r="H482" s="154">
        <v>0</v>
      </c>
      <c r="I482" s="154">
        <f t="shared" si="63"/>
        <v>0</v>
      </c>
      <c r="J482" s="154">
        <f t="shared" si="60"/>
        <v>0</v>
      </c>
      <c r="K482" s="154">
        <f t="shared" si="61"/>
        <v>0</v>
      </c>
      <c r="L482" s="154">
        <f t="shared" si="64"/>
        <v>0</v>
      </c>
    </row>
    <row r="483" spans="1:12">
      <c r="A483" s="236">
        <v>5</v>
      </c>
      <c r="B483" s="142" t="s">
        <v>390</v>
      </c>
      <c r="C483" s="237" t="s">
        <v>391</v>
      </c>
      <c r="D483" s="154">
        <v>1</v>
      </c>
      <c r="E483" s="154">
        <v>1</v>
      </c>
      <c r="F483" s="154">
        <f t="shared" si="62"/>
        <v>2</v>
      </c>
      <c r="G483" s="154">
        <v>3</v>
      </c>
      <c r="H483" s="154">
        <v>2</v>
      </c>
      <c r="I483" s="154">
        <f t="shared" si="63"/>
        <v>5</v>
      </c>
      <c r="J483" s="154">
        <f t="shared" si="60"/>
        <v>4</v>
      </c>
      <c r="K483" s="154">
        <f t="shared" si="61"/>
        <v>3</v>
      </c>
      <c r="L483" s="154">
        <f t="shared" si="64"/>
        <v>7</v>
      </c>
    </row>
    <row r="484" spans="1:12">
      <c r="A484" s="236">
        <v>6</v>
      </c>
      <c r="B484" s="236">
        <v>30</v>
      </c>
      <c r="C484" s="237" t="s">
        <v>392</v>
      </c>
      <c r="D484" s="154">
        <v>0</v>
      </c>
      <c r="E484" s="154">
        <v>0</v>
      </c>
      <c r="F484" s="154">
        <f t="shared" si="62"/>
        <v>0</v>
      </c>
      <c r="G484" s="154">
        <v>0</v>
      </c>
      <c r="H484" s="154">
        <v>0</v>
      </c>
      <c r="I484" s="154">
        <f t="shared" si="63"/>
        <v>0</v>
      </c>
      <c r="J484" s="154">
        <f t="shared" si="60"/>
        <v>0</v>
      </c>
      <c r="K484" s="154">
        <f t="shared" si="61"/>
        <v>0</v>
      </c>
      <c r="L484" s="154">
        <f t="shared" si="64"/>
        <v>0</v>
      </c>
    </row>
    <row r="485" spans="1:12">
      <c r="A485" s="236">
        <v>7</v>
      </c>
      <c r="B485" s="236">
        <v>32</v>
      </c>
      <c r="C485" s="237" t="s">
        <v>393</v>
      </c>
      <c r="D485" s="154">
        <v>0</v>
      </c>
      <c r="E485" s="154">
        <v>0</v>
      </c>
      <c r="F485" s="154">
        <f t="shared" si="62"/>
        <v>0</v>
      </c>
      <c r="G485" s="154">
        <v>0</v>
      </c>
      <c r="H485" s="154">
        <v>0</v>
      </c>
      <c r="I485" s="154">
        <f t="shared" si="63"/>
        <v>0</v>
      </c>
      <c r="J485" s="154">
        <f t="shared" si="60"/>
        <v>0</v>
      </c>
      <c r="K485" s="154">
        <f t="shared" si="61"/>
        <v>0</v>
      </c>
      <c r="L485" s="154">
        <f t="shared" si="64"/>
        <v>0</v>
      </c>
    </row>
    <row r="486" spans="1:12">
      <c r="A486" s="236">
        <v>8</v>
      </c>
      <c r="B486" s="236">
        <v>33</v>
      </c>
      <c r="C486" s="237" t="s">
        <v>394</v>
      </c>
      <c r="D486" s="154">
        <v>0</v>
      </c>
      <c r="E486" s="154">
        <v>0</v>
      </c>
      <c r="F486" s="154">
        <f t="shared" si="62"/>
        <v>0</v>
      </c>
      <c r="G486" s="154">
        <v>0</v>
      </c>
      <c r="H486" s="154">
        <v>0</v>
      </c>
      <c r="I486" s="154">
        <f t="shared" si="63"/>
        <v>0</v>
      </c>
      <c r="J486" s="154">
        <f t="shared" si="60"/>
        <v>0</v>
      </c>
      <c r="K486" s="154">
        <f t="shared" si="61"/>
        <v>0</v>
      </c>
      <c r="L486" s="154">
        <f t="shared" si="64"/>
        <v>0</v>
      </c>
    </row>
    <row r="487" spans="1:12">
      <c r="A487" s="236">
        <v>9</v>
      </c>
      <c r="B487" s="236">
        <v>37</v>
      </c>
      <c r="C487" s="237" t="s">
        <v>395</v>
      </c>
      <c r="D487" s="154">
        <v>1</v>
      </c>
      <c r="E487" s="154">
        <v>0</v>
      </c>
      <c r="F487" s="154">
        <f t="shared" si="62"/>
        <v>1</v>
      </c>
      <c r="G487" s="154">
        <v>0</v>
      </c>
      <c r="H487" s="154">
        <v>0</v>
      </c>
      <c r="I487" s="154">
        <f t="shared" si="63"/>
        <v>0</v>
      </c>
      <c r="J487" s="154">
        <f t="shared" si="60"/>
        <v>1</v>
      </c>
      <c r="K487" s="154">
        <f t="shared" si="61"/>
        <v>0</v>
      </c>
      <c r="L487" s="154">
        <f t="shared" si="64"/>
        <v>1</v>
      </c>
    </row>
    <row r="488" spans="1:12">
      <c r="A488" s="236">
        <v>10</v>
      </c>
      <c r="B488" s="236">
        <v>45</v>
      </c>
      <c r="C488" s="237" t="s">
        <v>396</v>
      </c>
      <c r="D488" s="154">
        <v>0</v>
      </c>
      <c r="E488" s="154">
        <v>0</v>
      </c>
      <c r="F488" s="154">
        <f t="shared" si="62"/>
        <v>0</v>
      </c>
      <c r="G488" s="154">
        <v>0</v>
      </c>
      <c r="H488" s="154">
        <v>0</v>
      </c>
      <c r="I488" s="154">
        <f t="shared" si="63"/>
        <v>0</v>
      </c>
      <c r="J488" s="154">
        <f t="shared" si="60"/>
        <v>0</v>
      </c>
      <c r="K488" s="154">
        <f t="shared" si="61"/>
        <v>0</v>
      </c>
      <c r="L488" s="154">
        <f t="shared" si="64"/>
        <v>0</v>
      </c>
    </row>
    <row r="489" spans="1:12">
      <c r="A489" s="236">
        <v>11</v>
      </c>
      <c r="B489" s="236">
        <v>55</v>
      </c>
      <c r="C489" s="237" t="s">
        <v>397</v>
      </c>
      <c r="D489" s="154">
        <v>0</v>
      </c>
      <c r="E489" s="154">
        <v>0</v>
      </c>
      <c r="F489" s="154">
        <f t="shared" si="62"/>
        <v>0</v>
      </c>
      <c r="G489" s="154">
        <v>0</v>
      </c>
      <c r="H489" s="154">
        <v>0</v>
      </c>
      <c r="I489" s="154">
        <f t="shared" si="63"/>
        <v>0</v>
      </c>
      <c r="J489" s="154">
        <f t="shared" si="60"/>
        <v>0</v>
      </c>
      <c r="K489" s="154">
        <f t="shared" si="61"/>
        <v>0</v>
      </c>
      <c r="L489" s="154">
        <f t="shared" si="64"/>
        <v>0</v>
      </c>
    </row>
    <row r="490" spans="1:12">
      <c r="A490" s="236">
        <v>12</v>
      </c>
      <c r="B490" s="236">
        <v>71</v>
      </c>
      <c r="C490" s="237" t="s">
        <v>398</v>
      </c>
      <c r="D490" s="154">
        <v>0</v>
      </c>
      <c r="E490" s="154">
        <v>0</v>
      </c>
      <c r="F490" s="154">
        <f t="shared" si="62"/>
        <v>0</v>
      </c>
      <c r="G490" s="154">
        <v>0</v>
      </c>
      <c r="H490" s="154">
        <v>0</v>
      </c>
      <c r="I490" s="154">
        <f t="shared" si="63"/>
        <v>0</v>
      </c>
      <c r="J490" s="154">
        <f t="shared" si="60"/>
        <v>0</v>
      </c>
      <c r="K490" s="154">
        <f t="shared" si="61"/>
        <v>0</v>
      </c>
      <c r="L490" s="154">
        <f t="shared" si="64"/>
        <v>0</v>
      </c>
    </row>
    <row r="491" spans="1:12">
      <c r="A491" s="236">
        <v>13</v>
      </c>
      <c r="B491" s="236">
        <v>84</v>
      </c>
      <c r="C491" s="237" t="s">
        <v>770</v>
      </c>
      <c r="D491" s="154">
        <v>0</v>
      </c>
      <c r="E491" s="154">
        <v>0</v>
      </c>
      <c r="F491" s="154">
        <f t="shared" si="62"/>
        <v>0</v>
      </c>
      <c r="G491" s="154">
        <v>0</v>
      </c>
      <c r="H491" s="154">
        <v>0</v>
      </c>
      <c r="I491" s="154">
        <f t="shared" si="63"/>
        <v>0</v>
      </c>
      <c r="J491" s="154">
        <f t="shared" si="60"/>
        <v>0</v>
      </c>
      <c r="K491" s="154">
        <f t="shared" si="61"/>
        <v>0</v>
      </c>
      <c r="L491" s="154">
        <f t="shared" si="64"/>
        <v>0</v>
      </c>
    </row>
    <row r="492" spans="1:12">
      <c r="A492" s="236">
        <v>14</v>
      </c>
      <c r="B492" s="142" t="s">
        <v>399</v>
      </c>
      <c r="C492" s="237" t="s">
        <v>400</v>
      </c>
      <c r="D492" s="154">
        <v>0</v>
      </c>
      <c r="E492" s="154">
        <v>0</v>
      </c>
      <c r="F492" s="154">
        <f t="shared" si="62"/>
        <v>0</v>
      </c>
      <c r="G492" s="154">
        <v>0</v>
      </c>
      <c r="H492" s="154">
        <v>1</v>
      </c>
      <c r="I492" s="154">
        <f t="shared" si="63"/>
        <v>1</v>
      </c>
      <c r="J492" s="154">
        <f t="shared" si="60"/>
        <v>0</v>
      </c>
      <c r="K492" s="154">
        <f t="shared" si="61"/>
        <v>1</v>
      </c>
      <c r="L492" s="154">
        <f t="shared" si="64"/>
        <v>1</v>
      </c>
    </row>
    <row r="493" spans="1:12">
      <c r="A493" s="236">
        <v>15</v>
      </c>
      <c r="B493" s="236">
        <v>250</v>
      </c>
      <c r="C493" s="237" t="s">
        <v>401</v>
      </c>
      <c r="D493" s="154">
        <v>15</v>
      </c>
      <c r="E493" s="154">
        <v>9</v>
      </c>
      <c r="F493" s="154">
        <f t="shared" si="62"/>
        <v>24</v>
      </c>
      <c r="G493" s="154">
        <v>10</v>
      </c>
      <c r="H493" s="154">
        <v>16</v>
      </c>
      <c r="I493" s="154">
        <f t="shared" si="63"/>
        <v>26</v>
      </c>
      <c r="J493" s="154">
        <f t="shared" si="60"/>
        <v>25</v>
      </c>
      <c r="K493" s="154">
        <f t="shared" si="61"/>
        <v>25</v>
      </c>
      <c r="L493" s="154">
        <f t="shared" si="64"/>
        <v>50</v>
      </c>
    </row>
    <row r="494" spans="1:12" ht="25.5">
      <c r="A494" s="236">
        <v>16</v>
      </c>
      <c r="B494" s="142" t="s">
        <v>402</v>
      </c>
      <c r="C494" s="237" t="s">
        <v>403</v>
      </c>
      <c r="D494" s="154">
        <v>0</v>
      </c>
      <c r="E494" s="154">
        <v>0</v>
      </c>
      <c r="F494" s="154">
        <f t="shared" si="62"/>
        <v>0</v>
      </c>
      <c r="G494" s="154">
        <v>5</v>
      </c>
      <c r="H494" s="154">
        <v>3</v>
      </c>
      <c r="I494" s="154">
        <f t="shared" si="63"/>
        <v>8</v>
      </c>
      <c r="J494" s="154">
        <f t="shared" si="60"/>
        <v>5</v>
      </c>
      <c r="K494" s="154">
        <f t="shared" si="61"/>
        <v>3</v>
      </c>
      <c r="L494" s="154">
        <f t="shared" si="64"/>
        <v>8</v>
      </c>
    </row>
    <row r="495" spans="1:12">
      <c r="A495" s="236">
        <v>17</v>
      </c>
      <c r="B495" s="142" t="s">
        <v>404</v>
      </c>
      <c r="C495" s="238" t="s">
        <v>771</v>
      </c>
      <c r="D495" s="154">
        <v>0</v>
      </c>
      <c r="E495" s="154">
        <v>0</v>
      </c>
      <c r="F495" s="154">
        <f t="shared" si="62"/>
        <v>0</v>
      </c>
      <c r="G495" s="154">
        <v>7</v>
      </c>
      <c r="H495" s="154">
        <v>1</v>
      </c>
      <c r="I495" s="154">
        <f t="shared" si="63"/>
        <v>8</v>
      </c>
      <c r="J495" s="154">
        <f t="shared" si="60"/>
        <v>7</v>
      </c>
      <c r="K495" s="154">
        <f t="shared" si="61"/>
        <v>1</v>
      </c>
      <c r="L495" s="154">
        <f t="shared" si="64"/>
        <v>8</v>
      </c>
    </row>
    <row r="496" spans="1:12" ht="38.25">
      <c r="A496" s="236">
        <v>18</v>
      </c>
      <c r="B496" s="245" t="s">
        <v>405</v>
      </c>
      <c r="C496" s="237" t="s">
        <v>406</v>
      </c>
      <c r="D496" s="154">
        <v>80</v>
      </c>
      <c r="E496" s="154">
        <v>45</v>
      </c>
      <c r="F496" s="154">
        <f t="shared" si="62"/>
        <v>125</v>
      </c>
      <c r="G496" s="154">
        <v>84</v>
      </c>
      <c r="H496" s="154">
        <v>53</v>
      </c>
      <c r="I496" s="154">
        <f t="shared" si="63"/>
        <v>137</v>
      </c>
      <c r="J496" s="154">
        <f t="shared" si="60"/>
        <v>164</v>
      </c>
      <c r="K496" s="154">
        <f t="shared" si="61"/>
        <v>98</v>
      </c>
      <c r="L496" s="154">
        <f t="shared" si="64"/>
        <v>262</v>
      </c>
    </row>
    <row r="497" spans="1:12" ht="25.5">
      <c r="A497" s="236">
        <v>19</v>
      </c>
      <c r="B497" s="142" t="s">
        <v>407</v>
      </c>
      <c r="C497" s="237" t="s">
        <v>408</v>
      </c>
      <c r="D497" s="154">
        <v>1</v>
      </c>
      <c r="E497" s="154">
        <v>1</v>
      </c>
      <c r="F497" s="154">
        <f t="shared" si="62"/>
        <v>2</v>
      </c>
      <c r="G497" s="154">
        <v>3</v>
      </c>
      <c r="H497" s="154">
        <v>5</v>
      </c>
      <c r="I497" s="154">
        <f t="shared" si="63"/>
        <v>8</v>
      </c>
      <c r="J497" s="154">
        <f t="shared" si="60"/>
        <v>4</v>
      </c>
      <c r="K497" s="154">
        <f t="shared" si="61"/>
        <v>6</v>
      </c>
      <c r="L497" s="154">
        <f t="shared" si="64"/>
        <v>10</v>
      </c>
    </row>
    <row r="498" spans="1:12">
      <c r="A498" s="236">
        <v>20</v>
      </c>
      <c r="B498" s="142" t="s">
        <v>409</v>
      </c>
      <c r="C498" s="239" t="s">
        <v>410</v>
      </c>
      <c r="D498" s="154">
        <v>0</v>
      </c>
      <c r="E498" s="154">
        <v>0</v>
      </c>
      <c r="F498" s="154">
        <f t="shared" si="62"/>
        <v>0</v>
      </c>
      <c r="G498" s="154">
        <v>1</v>
      </c>
      <c r="H498" s="154">
        <v>2</v>
      </c>
      <c r="I498" s="154">
        <f t="shared" si="63"/>
        <v>3</v>
      </c>
      <c r="J498" s="154">
        <f t="shared" si="60"/>
        <v>1</v>
      </c>
      <c r="K498" s="154">
        <f t="shared" si="61"/>
        <v>2</v>
      </c>
      <c r="L498" s="154">
        <f t="shared" si="64"/>
        <v>3</v>
      </c>
    </row>
    <row r="499" spans="1:12">
      <c r="A499" s="236">
        <v>21</v>
      </c>
      <c r="B499" s="236">
        <v>487</v>
      </c>
      <c r="C499" s="237" t="s">
        <v>411</v>
      </c>
      <c r="D499" s="154">
        <v>0</v>
      </c>
      <c r="E499" s="154">
        <v>0</v>
      </c>
      <c r="F499" s="154">
        <f t="shared" si="62"/>
        <v>0</v>
      </c>
      <c r="G499" s="154">
        <v>0</v>
      </c>
      <c r="H499" s="154">
        <v>0</v>
      </c>
      <c r="I499" s="154">
        <f t="shared" si="63"/>
        <v>0</v>
      </c>
      <c r="J499" s="154">
        <f t="shared" si="60"/>
        <v>0</v>
      </c>
      <c r="K499" s="154">
        <f t="shared" si="61"/>
        <v>0</v>
      </c>
      <c r="L499" s="154">
        <f t="shared" si="64"/>
        <v>0</v>
      </c>
    </row>
    <row r="500" spans="1:12">
      <c r="A500" s="236">
        <v>22</v>
      </c>
      <c r="B500" s="142" t="s">
        <v>412</v>
      </c>
      <c r="C500" s="237" t="s">
        <v>413</v>
      </c>
      <c r="D500" s="154">
        <v>1</v>
      </c>
      <c r="E500" s="154">
        <v>0</v>
      </c>
      <c r="F500" s="154">
        <f t="shared" si="62"/>
        <v>1</v>
      </c>
      <c r="G500" s="154">
        <v>1</v>
      </c>
      <c r="H500" s="154">
        <v>1</v>
      </c>
      <c r="I500" s="154">
        <f t="shared" si="63"/>
        <v>2</v>
      </c>
      <c r="J500" s="154">
        <f t="shared" si="60"/>
        <v>2</v>
      </c>
      <c r="K500" s="154">
        <f t="shared" si="61"/>
        <v>1</v>
      </c>
      <c r="L500" s="154">
        <f t="shared" si="64"/>
        <v>3</v>
      </c>
    </row>
    <row r="501" spans="1:12">
      <c r="A501" s="236">
        <v>23</v>
      </c>
      <c r="B501" s="142" t="s">
        <v>414</v>
      </c>
      <c r="C501" s="237" t="s">
        <v>415</v>
      </c>
      <c r="D501" s="154">
        <v>0</v>
      </c>
      <c r="E501" s="154">
        <v>2</v>
      </c>
      <c r="F501" s="154">
        <f t="shared" si="62"/>
        <v>2</v>
      </c>
      <c r="G501" s="154">
        <v>1</v>
      </c>
      <c r="H501" s="154">
        <v>1</v>
      </c>
      <c r="I501" s="154">
        <f t="shared" si="63"/>
        <v>2</v>
      </c>
      <c r="J501" s="154">
        <f t="shared" si="60"/>
        <v>1</v>
      </c>
      <c r="K501" s="154">
        <f t="shared" si="61"/>
        <v>3</v>
      </c>
      <c r="L501" s="154">
        <f t="shared" si="64"/>
        <v>4</v>
      </c>
    </row>
    <row r="502" spans="1:12" ht="24">
      <c r="A502" s="236">
        <v>24</v>
      </c>
      <c r="B502" s="142" t="s">
        <v>416</v>
      </c>
      <c r="C502" s="240" t="s">
        <v>772</v>
      </c>
      <c r="D502" s="154">
        <v>1</v>
      </c>
      <c r="E502" s="154">
        <v>0</v>
      </c>
      <c r="F502" s="154">
        <f t="shared" si="62"/>
        <v>1</v>
      </c>
      <c r="G502" s="154">
        <v>2</v>
      </c>
      <c r="H502" s="154">
        <v>0</v>
      </c>
      <c r="I502" s="154">
        <f t="shared" si="63"/>
        <v>2</v>
      </c>
      <c r="J502" s="154">
        <f t="shared" si="60"/>
        <v>3</v>
      </c>
      <c r="K502" s="154">
        <f t="shared" si="61"/>
        <v>0</v>
      </c>
      <c r="L502" s="154">
        <f t="shared" si="64"/>
        <v>3</v>
      </c>
    </row>
    <row r="503" spans="1:12">
      <c r="A503" s="236">
        <v>25</v>
      </c>
      <c r="B503" s="142" t="s">
        <v>417</v>
      </c>
      <c r="C503" s="237" t="s">
        <v>418</v>
      </c>
      <c r="D503" s="154">
        <v>0</v>
      </c>
      <c r="E503" s="154">
        <v>0</v>
      </c>
      <c r="F503" s="154">
        <f t="shared" si="62"/>
        <v>0</v>
      </c>
      <c r="G503" s="154">
        <v>0</v>
      </c>
      <c r="H503" s="154">
        <v>0</v>
      </c>
      <c r="I503" s="154">
        <f t="shared" si="63"/>
        <v>0</v>
      </c>
      <c r="J503" s="154">
        <f t="shared" si="60"/>
        <v>0</v>
      </c>
      <c r="K503" s="154">
        <f t="shared" si="61"/>
        <v>0</v>
      </c>
      <c r="L503" s="154">
        <f t="shared" si="64"/>
        <v>0</v>
      </c>
    </row>
    <row r="504" spans="1:12" ht="25.5">
      <c r="A504" s="236">
        <v>26</v>
      </c>
      <c r="B504" s="236">
        <v>571</v>
      </c>
      <c r="C504" s="237" t="s">
        <v>419</v>
      </c>
      <c r="D504" s="154">
        <v>5</v>
      </c>
      <c r="E504" s="154">
        <v>0</v>
      </c>
      <c r="F504" s="154">
        <f t="shared" si="62"/>
        <v>5</v>
      </c>
      <c r="G504" s="154">
        <v>7</v>
      </c>
      <c r="H504" s="154">
        <v>4</v>
      </c>
      <c r="I504" s="154">
        <f t="shared" si="63"/>
        <v>11</v>
      </c>
      <c r="J504" s="154">
        <f t="shared" si="60"/>
        <v>12</v>
      </c>
      <c r="K504" s="154">
        <f t="shared" si="61"/>
        <v>4</v>
      </c>
      <c r="L504" s="154">
        <f t="shared" si="64"/>
        <v>16</v>
      </c>
    </row>
    <row r="505" spans="1:12" ht="25.5">
      <c r="A505" s="236">
        <v>27</v>
      </c>
      <c r="B505" s="142" t="s">
        <v>420</v>
      </c>
      <c r="C505" s="237" t="s">
        <v>421</v>
      </c>
      <c r="D505" s="154">
        <v>0</v>
      </c>
      <c r="E505" s="154">
        <v>0</v>
      </c>
      <c r="F505" s="154">
        <f t="shared" si="62"/>
        <v>0</v>
      </c>
      <c r="G505" s="154">
        <v>2</v>
      </c>
      <c r="H505" s="154">
        <v>2</v>
      </c>
      <c r="I505" s="154">
        <f t="shared" si="63"/>
        <v>4</v>
      </c>
      <c r="J505" s="154">
        <f t="shared" si="60"/>
        <v>2</v>
      </c>
      <c r="K505" s="154">
        <f t="shared" si="61"/>
        <v>2</v>
      </c>
      <c r="L505" s="154">
        <f t="shared" si="64"/>
        <v>4</v>
      </c>
    </row>
    <row r="506" spans="1:12" ht="25.5">
      <c r="A506" s="236">
        <v>28</v>
      </c>
      <c r="B506" s="142" t="s">
        <v>422</v>
      </c>
      <c r="C506" s="237" t="s">
        <v>423</v>
      </c>
      <c r="D506" s="154">
        <v>0</v>
      </c>
      <c r="E506" s="154">
        <v>0</v>
      </c>
      <c r="F506" s="154">
        <f t="shared" si="62"/>
        <v>0</v>
      </c>
      <c r="G506" s="154">
        <v>2</v>
      </c>
      <c r="H506" s="154">
        <v>1</v>
      </c>
      <c r="I506" s="154">
        <f t="shared" si="63"/>
        <v>3</v>
      </c>
      <c r="J506" s="154">
        <f t="shared" si="60"/>
        <v>2</v>
      </c>
      <c r="K506" s="154">
        <f t="shared" si="61"/>
        <v>1</v>
      </c>
      <c r="L506" s="154">
        <f t="shared" si="64"/>
        <v>3</v>
      </c>
    </row>
    <row r="507" spans="1:12" ht="38.25">
      <c r="A507" s="236">
        <v>29</v>
      </c>
      <c r="B507" s="142" t="s">
        <v>424</v>
      </c>
      <c r="C507" s="237" t="s">
        <v>773</v>
      </c>
      <c r="D507" s="154">
        <v>0</v>
      </c>
      <c r="E507" s="154">
        <v>0</v>
      </c>
      <c r="F507" s="154">
        <f t="shared" si="62"/>
        <v>0</v>
      </c>
      <c r="G507" s="154">
        <v>1</v>
      </c>
      <c r="H507" s="154">
        <v>0</v>
      </c>
      <c r="I507" s="154">
        <f t="shared" si="63"/>
        <v>1</v>
      </c>
      <c r="J507" s="154">
        <f t="shared" si="60"/>
        <v>1</v>
      </c>
      <c r="K507" s="154">
        <f t="shared" si="61"/>
        <v>0</v>
      </c>
      <c r="L507" s="154">
        <f t="shared" si="64"/>
        <v>1</v>
      </c>
    </row>
    <row r="508" spans="1:12" ht="25.5">
      <c r="A508" s="236">
        <v>30</v>
      </c>
      <c r="B508" s="236">
        <v>797</v>
      </c>
      <c r="C508" s="237" t="s">
        <v>425</v>
      </c>
      <c r="D508" s="154">
        <v>46</v>
      </c>
      <c r="E508" s="154">
        <v>49</v>
      </c>
      <c r="F508" s="154">
        <f t="shared" si="62"/>
        <v>95</v>
      </c>
      <c r="G508" s="154">
        <v>320</v>
      </c>
      <c r="H508" s="154">
        <v>278</v>
      </c>
      <c r="I508" s="154">
        <f t="shared" si="63"/>
        <v>598</v>
      </c>
      <c r="J508" s="154">
        <f t="shared" si="60"/>
        <v>366</v>
      </c>
      <c r="K508" s="154">
        <f t="shared" si="61"/>
        <v>327</v>
      </c>
      <c r="L508" s="154">
        <f t="shared" si="64"/>
        <v>693</v>
      </c>
    </row>
    <row r="509" spans="1:12" ht="25.5">
      <c r="A509" s="236">
        <v>31</v>
      </c>
      <c r="B509" s="236">
        <v>799</v>
      </c>
      <c r="C509" s="237" t="s">
        <v>774</v>
      </c>
      <c r="D509" s="154">
        <v>72</v>
      </c>
      <c r="E509" s="154">
        <v>52</v>
      </c>
      <c r="F509" s="154">
        <f t="shared" si="62"/>
        <v>124</v>
      </c>
      <c r="G509" s="154">
        <v>183</v>
      </c>
      <c r="H509" s="154">
        <v>104</v>
      </c>
      <c r="I509" s="154">
        <f t="shared" si="63"/>
        <v>287</v>
      </c>
      <c r="J509" s="154">
        <f t="shared" si="60"/>
        <v>255</v>
      </c>
      <c r="K509" s="154">
        <f t="shared" si="61"/>
        <v>156</v>
      </c>
      <c r="L509" s="154">
        <f t="shared" si="64"/>
        <v>411</v>
      </c>
    </row>
    <row r="510" spans="1:12" ht="51">
      <c r="A510" s="236">
        <v>32</v>
      </c>
      <c r="B510" s="142" t="s">
        <v>426</v>
      </c>
      <c r="C510" s="237" t="s">
        <v>427</v>
      </c>
      <c r="D510" s="154">
        <v>0</v>
      </c>
      <c r="E510" s="154">
        <v>0</v>
      </c>
      <c r="F510" s="154">
        <f t="shared" si="62"/>
        <v>0</v>
      </c>
      <c r="G510" s="154">
        <v>0</v>
      </c>
      <c r="H510" s="154">
        <v>0</v>
      </c>
      <c r="I510" s="154">
        <f t="shared" si="63"/>
        <v>0</v>
      </c>
      <c r="J510" s="154">
        <f t="shared" si="60"/>
        <v>0</v>
      </c>
      <c r="K510" s="154">
        <f t="shared" si="61"/>
        <v>0</v>
      </c>
      <c r="L510" s="154">
        <f t="shared" si="64"/>
        <v>0</v>
      </c>
    </row>
    <row r="511" spans="1:12" ht="25.5">
      <c r="A511" s="236">
        <v>33</v>
      </c>
      <c r="B511" s="142" t="s">
        <v>428</v>
      </c>
      <c r="C511" s="237" t="s">
        <v>429</v>
      </c>
      <c r="D511" s="154">
        <v>0</v>
      </c>
      <c r="E511" s="154">
        <v>0</v>
      </c>
      <c r="F511" s="154">
        <f t="shared" si="62"/>
        <v>0</v>
      </c>
      <c r="G511" s="154">
        <v>1</v>
      </c>
      <c r="H511" s="154">
        <v>0</v>
      </c>
      <c r="I511" s="154">
        <f t="shared" si="63"/>
        <v>1</v>
      </c>
      <c r="J511" s="154">
        <f t="shared" si="60"/>
        <v>1</v>
      </c>
      <c r="K511" s="154">
        <f t="shared" si="61"/>
        <v>0</v>
      </c>
      <c r="L511" s="154">
        <f t="shared" si="64"/>
        <v>1</v>
      </c>
    </row>
    <row r="512" spans="1:12">
      <c r="A512" s="236">
        <v>34</v>
      </c>
      <c r="B512" s="142" t="s">
        <v>430</v>
      </c>
      <c r="C512" s="237" t="s">
        <v>431</v>
      </c>
      <c r="D512" s="154">
        <v>2</v>
      </c>
      <c r="E512" s="154">
        <v>0</v>
      </c>
      <c r="F512" s="154">
        <f t="shared" si="62"/>
        <v>2</v>
      </c>
      <c r="G512" s="154">
        <v>0</v>
      </c>
      <c r="H512" s="154">
        <v>0</v>
      </c>
      <c r="I512" s="154">
        <f t="shared" si="63"/>
        <v>0</v>
      </c>
      <c r="J512" s="154">
        <f t="shared" si="60"/>
        <v>2</v>
      </c>
      <c r="K512" s="154">
        <f t="shared" si="61"/>
        <v>0</v>
      </c>
      <c r="L512" s="154">
        <f t="shared" si="64"/>
        <v>2</v>
      </c>
    </row>
    <row r="513" spans="1:12" ht="25.5">
      <c r="A513" s="236">
        <v>35</v>
      </c>
      <c r="B513" s="142" t="s">
        <v>432</v>
      </c>
      <c r="C513" s="237" t="s">
        <v>433</v>
      </c>
      <c r="D513" s="154">
        <v>6</v>
      </c>
      <c r="E513" s="154">
        <v>0</v>
      </c>
      <c r="F513" s="154">
        <f t="shared" si="62"/>
        <v>6</v>
      </c>
      <c r="G513" s="154">
        <v>7</v>
      </c>
      <c r="H513" s="154">
        <v>2</v>
      </c>
      <c r="I513" s="154">
        <f t="shared" si="63"/>
        <v>9</v>
      </c>
      <c r="J513" s="154">
        <f t="shared" si="60"/>
        <v>13</v>
      </c>
      <c r="K513" s="154">
        <f t="shared" si="61"/>
        <v>2</v>
      </c>
      <c r="L513" s="154">
        <f t="shared" si="64"/>
        <v>15</v>
      </c>
    </row>
    <row r="514" spans="1:12" ht="51">
      <c r="A514" s="236">
        <v>36</v>
      </c>
      <c r="B514" s="142" t="s">
        <v>434</v>
      </c>
      <c r="C514" s="237" t="s">
        <v>435</v>
      </c>
      <c r="D514" s="154">
        <v>30</v>
      </c>
      <c r="E514" s="154">
        <v>5</v>
      </c>
      <c r="F514" s="154">
        <f t="shared" si="62"/>
        <v>35</v>
      </c>
      <c r="G514" s="154">
        <v>36</v>
      </c>
      <c r="H514" s="154">
        <v>4</v>
      </c>
      <c r="I514" s="154">
        <f t="shared" si="63"/>
        <v>40</v>
      </c>
      <c r="J514" s="154">
        <f t="shared" si="60"/>
        <v>66</v>
      </c>
      <c r="K514" s="154">
        <f t="shared" si="61"/>
        <v>9</v>
      </c>
      <c r="L514" s="154">
        <f t="shared" si="64"/>
        <v>75</v>
      </c>
    </row>
    <row r="515" spans="1:12">
      <c r="A515" s="236">
        <v>37</v>
      </c>
      <c r="B515" s="142" t="s">
        <v>436</v>
      </c>
      <c r="C515" s="237" t="s">
        <v>775</v>
      </c>
      <c r="D515" s="154">
        <v>7</v>
      </c>
      <c r="E515" s="154">
        <v>2</v>
      </c>
      <c r="F515" s="154">
        <f t="shared" si="62"/>
        <v>9</v>
      </c>
      <c r="G515" s="154">
        <v>6</v>
      </c>
      <c r="H515" s="154">
        <v>2</v>
      </c>
      <c r="I515" s="154">
        <f t="shared" si="63"/>
        <v>8</v>
      </c>
      <c r="J515" s="154">
        <f t="shared" si="60"/>
        <v>13</v>
      </c>
      <c r="K515" s="154">
        <f t="shared" si="61"/>
        <v>4</v>
      </c>
      <c r="L515" s="154">
        <f t="shared" si="64"/>
        <v>17</v>
      </c>
    </row>
    <row r="516" spans="1:12" ht="25.5">
      <c r="A516" s="236">
        <v>38</v>
      </c>
      <c r="B516" s="142" t="s">
        <v>437</v>
      </c>
      <c r="C516" s="237" t="s">
        <v>776</v>
      </c>
      <c r="D516" s="154">
        <v>0</v>
      </c>
      <c r="E516" s="154">
        <v>2</v>
      </c>
      <c r="F516" s="154">
        <f t="shared" si="62"/>
        <v>2</v>
      </c>
      <c r="G516" s="154">
        <v>0</v>
      </c>
      <c r="H516" s="154">
        <v>0</v>
      </c>
      <c r="I516" s="154">
        <f t="shared" si="63"/>
        <v>0</v>
      </c>
      <c r="J516" s="154">
        <f t="shared" si="60"/>
        <v>0</v>
      </c>
      <c r="K516" s="154">
        <f t="shared" si="61"/>
        <v>2</v>
      </c>
      <c r="L516" s="154">
        <f t="shared" si="64"/>
        <v>2</v>
      </c>
    </row>
    <row r="517" spans="1:12">
      <c r="A517" s="236">
        <v>39</v>
      </c>
      <c r="B517" s="236"/>
      <c r="C517" s="237" t="s">
        <v>438</v>
      </c>
      <c r="D517" s="145">
        <v>1960</v>
      </c>
      <c r="E517" s="145">
        <v>1422</v>
      </c>
      <c r="F517" s="154">
        <f t="shared" si="62"/>
        <v>3382</v>
      </c>
      <c r="G517" s="145">
        <v>759</v>
      </c>
      <c r="H517" s="145">
        <v>510</v>
      </c>
      <c r="I517" s="154">
        <f t="shared" si="63"/>
        <v>1269</v>
      </c>
      <c r="J517" s="154">
        <f t="shared" si="60"/>
        <v>2719</v>
      </c>
      <c r="K517" s="154">
        <f t="shared" si="61"/>
        <v>1932</v>
      </c>
      <c r="L517" s="154">
        <f t="shared" si="64"/>
        <v>4651</v>
      </c>
    </row>
    <row r="518" spans="1:12">
      <c r="A518" s="777">
        <v>40</v>
      </c>
      <c r="B518" s="777" t="s">
        <v>866</v>
      </c>
      <c r="C518" s="237" t="s">
        <v>868</v>
      </c>
      <c r="D518" s="472"/>
      <c r="E518" s="472"/>
      <c r="F518" s="154">
        <f t="shared" si="62"/>
        <v>0</v>
      </c>
      <c r="G518" s="472"/>
      <c r="H518" s="472"/>
      <c r="I518" s="154">
        <f t="shared" si="63"/>
        <v>0</v>
      </c>
      <c r="J518" s="154">
        <f t="shared" si="60"/>
        <v>0</v>
      </c>
      <c r="K518" s="154">
        <f t="shared" si="61"/>
        <v>0</v>
      </c>
      <c r="L518" s="154">
        <f>F518+I518</f>
        <v>0</v>
      </c>
    </row>
    <row r="519" spans="1:12">
      <c r="A519" s="777">
        <v>41</v>
      </c>
      <c r="B519" s="777" t="s">
        <v>865</v>
      </c>
      <c r="C519" s="237" t="s">
        <v>867</v>
      </c>
      <c r="D519" s="472"/>
      <c r="E519" s="472"/>
      <c r="F519" s="154">
        <f t="shared" si="62"/>
        <v>0</v>
      </c>
      <c r="G519" s="472"/>
      <c r="H519" s="472"/>
      <c r="I519" s="154">
        <f t="shared" si="63"/>
        <v>0</v>
      </c>
      <c r="J519" s="154">
        <f t="shared" si="60"/>
        <v>0</v>
      </c>
      <c r="K519" s="154">
        <f t="shared" si="61"/>
        <v>0</v>
      </c>
      <c r="L519" s="154">
        <f>F519+I519</f>
        <v>0</v>
      </c>
    </row>
    <row r="520" spans="1:12">
      <c r="A520" s="236"/>
      <c r="B520" s="236"/>
      <c r="C520" s="142" t="s">
        <v>6</v>
      </c>
      <c r="D520" s="154">
        <f>SUM(D479:D519)</f>
        <v>2228</v>
      </c>
      <c r="E520" s="154">
        <f t="shared" ref="E520:L520" si="65">SUM(E479:E519)</f>
        <v>1591</v>
      </c>
      <c r="F520" s="154">
        <f t="shared" si="65"/>
        <v>3819</v>
      </c>
      <c r="G520" s="154">
        <f t="shared" si="65"/>
        <v>1441</v>
      </c>
      <c r="H520" s="154">
        <f t="shared" si="65"/>
        <v>994</v>
      </c>
      <c r="I520" s="154">
        <f t="shared" si="65"/>
        <v>2435</v>
      </c>
      <c r="J520" s="154">
        <f t="shared" si="65"/>
        <v>3669</v>
      </c>
      <c r="K520" s="154">
        <f t="shared" si="65"/>
        <v>2585</v>
      </c>
      <c r="L520" s="154">
        <f t="shared" si="65"/>
        <v>6254</v>
      </c>
    </row>
    <row r="523" spans="1:12">
      <c r="A523" s="173" t="s">
        <v>381</v>
      </c>
      <c r="B523" s="173"/>
    </row>
    <row r="524" spans="1:12" ht="18.75">
      <c r="A524" s="1591" t="s">
        <v>382</v>
      </c>
      <c r="B524" s="1591"/>
      <c r="C524" s="1591"/>
      <c r="D524" s="1591"/>
      <c r="E524" s="1591"/>
      <c r="F524" s="1591"/>
      <c r="G524" s="1591"/>
      <c r="H524" s="1591"/>
      <c r="K524" s="147" t="s">
        <v>61</v>
      </c>
    </row>
    <row r="525" spans="1:12" ht="15.75">
      <c r="A525" s="775"/>
      <c r="B525" s="775"/>
      <c r="C525" s="775"/>
    </row>
    <row r="526" spans="1:12">
      <c r="A526" s="1592" t="s">
        <v>191</v>
      </c>
      <c r="B526" s="1592" t="s">
        <v>383</v>
      </c>
      <c r="C526" s="1592" t="s">
        <v>384</v>
      </c>
      <c r="D526" s="1601" t="s">
        <v>95</v>
      </c>
      <c r="E526" s="1601"/>
      <c r="F526" s="1601"/>
      <c r="G526" s="1602" t="s">
        <v>0</v>
      </c>
      <c r="H526" s="1602"/>
      <c r="I526" s="1602"/>
      <c r="J526" s="1602" t="s">
        <v>6</v>
      </c>
      <c r="K526" s="1602"/>
      <c r="L526" s="1602"/>
    </row>
    <row r="527" spans="1:12">
      <c r="A527" s="1592"/>
      <c r="B527" s="1592"/>
      <c r="C527" s="1592"/>
      <c r="D527" s="777" t="s">
        <v>240</v>
      </c>
      <c r="E527" s="777" t="s">
        <v>241</v>
      </c>
      <c r="F527" s="777" t="s">
        <v>234</v>
      </c>
      <c r="G527" s="777" t="s">
        <v>240</v>
      </c>
      <c r="H527" s="777" t="s">
        <v>241</v>
      </c>
      <c r="I527" s="777" t="s">
        <v>234</v>
      </c>
      <c r="J527" s="777" t="s">
        <v>240</v>
      </c>
      <c r="K527" s="777" t="s">
        <v>241</v>
      </c>
      <c r="L527" s="777" t="s">
        <v>234</v>
      </c>
    </row>
    <row r="528" spans="1:12">
      <c r="A528" s="236">
        <v>1</v>
      </c>
      <c r="B528" s="236">
        <v>1</v>
      </c>
      <c r="C528" s="237" t="s">
        <v>385</v>
      </c>
      <c r="D528" s="154">
        <v>0</v>
      </c>
      <c r="E528" s="154">
        <v>0</v>
      </c>
      <c r="F528" s="154">
        <f>SUM(D528:E528)</f>
        <v>0</v>
      </c>
      <c r="G528" s="154">
        <v>0</v>
      </c>
      <c r="H528" s="154">
        <v>0</v>
      </c>
      <c r="I528" s="154">
        <f>SUM(G528:H528)</f>
        <v>0</v>
      </c>
      <c r="J528" s="154">
        <f t="shared" ref="J528:J568" si="66">D528+G528</f>
        <v>0</v>
      </c>
      <c r="K528" s="154">
        <f t="shared" ref="K528:K568" si="67">E528+H528</f>
        <v>0</v>
      </c>
      <c r="L528" s="154">
        <f t="shared" ref="L528:L568" si="68">F528+I528</f>
        <v>0</v>
      </c>
    </row>
    <row r="529" spans="1:12" ht="25.5">
      <c r="A529" s="236">
        <v>2</v>
      </c>
      <c r="B529" s="236">
        <v>2</v>
      </c>
      <c r="C529" s="237" t="s">
        <v>386</v>
      </c>
      <c r="D529" s="154">
        <v>1</v>
      </c>
      <c r="E529" s="154">
        <v>1</v>
      </c>
      <c r="F529" s="154">
        <f t="shared" ref="F529:F568" si="69">SUM(D529:E529)</f>
        <v>2</v>
      </c>
      <c r="G529" s="154">
        <v>4</v>
      </c>
      <c r="H529" s="154">
        <v>3</v>
      </c>
      <c r="I529" s="154">
        <f t="shared" ref="I529:I565" si="70">SUM(G529:H529)</f>
        <v>7</v>
      </c>
      <c r="J529" s="154">
        <f t="shared" si="66"/>
        <v>5</v>
      </c>
      <c r="K529" s="154">
        <f t="shared" si="67"/>
        <v>4</v>
      </c>
      <c r="L529" s="154">
        <f t="shared" si="68"/>
        <v>9</v>
      </c>
    </row>
    <row r="530" spans="1:12" ht="25.5">
      <c r="A530" s="236">
        <v>3</v>
      </c>
      <c r="B530" s="236">
        <v>3</v>
      </c>
      <c r="C530" s="237" t="s">
        <v>387</v>
      </c>
      <c r="D530" s="154">
        <v>0</v>
      </c>
      <c r="E530" s="154">
        <v>0</v>
      </c>
      <c r="F530" s="154">
        <f t="shared" si="69"/>
        <v>0</v>
      </c>
      <c r="G530" s="154">
        <v>15</v>
      </c>
      <c r="H530" s="154">
        <v>19</v>
      </c>
      <c r="I530" s="154">
        <f t="shared" si="70"/>
        <v>34</v>
      </c>
      <c r="J530" s="154">
        <f t="shared" si="66"/>
        <v>15</v>
      </c>
      <c r="K530" s="154">
        <f t="shared" si="67"/>
        <v>19</v>
      </c>
      <c r="L530" s="154">
        <f t="shared" si="68"/>
        <v>34</v>
      </c>
    </row>
    <row r="531" spans="1:12" ht="25.5">
      <c r="A531" s="236">
        <v>4</v>
      </c>
      <c r="B531" s="142" t="s">
        <v>388</v>
      </c>
      <c r="C531" s="237" t="s">
        <v>389</v>
      </c>
      <c r="D531" s="154">
        <v>1</v>
      </c>
      <c r="E531" s="154">
        <v>0</v>
      </c>
      <c r="F531" s="154">
        <f t="shared" si="69"/>
        <v>1</v>
      </c>
      <c r="G531" s="154">
        <v>15</v>
      </c>
      <c r="H531" s="154">
        <v>11</v>
      </c>
      <c r="I531" s="154">
        <f t="shared" si="70"/>
        <v>26</v>
      </c>
      <c r="J531" s="154">
        <f t="shared" si="66"/>
        <v>16</v>
      </c>
      <c r="K531" s="154">
        <f t="shared" si="67"/>
        <v>11</v>
      </c>
      <c r="L531" s="154">
        <f t="shared" si="68"/>
        <v>27</v>
      </c>
    </row>
    <row r="532" spans="1:12">
      <c r="A532" s="236">
        <v>5</v>
      </c>
      <c r="B532" s="142" t="s">
        <v>390</v>
      </c>
      <c r="C532" s="237" t="s">
        <v>391</v>
      </c>
      <c r="D532" s="154">
        <v>25</v>
      </c>
      <c r="E532" s="154">
        <v>12</v>
      </c>
      <c r="F532" s="154">
        <f t="shared" si="69"/>
        <v>37</v>
      </c>
      <c r="G532" s="154">
        <v>45</v>
      </c>
      <c r="H532" s="154">
        <v>15</v>
      </c>
      <c r="I532" s="154">
        <f t="shared" si="70"/>
        <v>60</v>
      </c>
      <c r="J532" s="154">
        <f t="shared" si="66"/>
        <v>70</v>
      </c>
      <c r="K532" s="154">
        <f t="shared" si="67"/>
        <v>27</v>
      </c>
      <c r="L532" s="154">
        <f t="shared" si="68"/>
        <v>97</v>
      </c>
    </row>
    <row r="533" spans="1:12">
      <c r="A533" s="236">
        <v>6</v>
      </c>
      <c r="B533" s="236">
        <v>30</v>
      </c>
      <c r="C533" s="237" t="s">
        <v>392</v>
      </c>
      <c r="D533" s="154">
        <v>0</v>
      </c>
      <c r="E533" s="154">
        <v>0</v>
      </c>
      <c r="F533" s="154">
        <f t="shared" si="69"/>
        <v>0</v>
      </c>
      <c r="G533" s="154">
        <v>0</v>
      </c>
      <c r="H533" s="154">
        <v>0</v>
      </c>
      <c r="I533" s="154">
        <f t="shared" si="70"/>
        <v>0</v>
      </c>
      <c r="J533" s="154">
        <f t="shared" si="66"/>
        <v>0</v>
      </c>
      <c r="K533" s="154">
        <f t="shared" si="67"/>
        <v>0</v>
      </c>
      <c r="L533" s="154">
        <f t="shared" si="68"/>
        <v>0</v>
      </c>
    </row>
    <row r="534" spans="1:12">
      <c r="A534" s="236">
        <v>7</v>
      </c>
      <c r="B534" s="236">
        <v>32</v>
      </c>
      <c r="C534" s="237" t="s">
        <v>393</v>
      </c>
      <c r="D534" s="154">
        <v>0</v>
      </c>
      <c r="E534" s="154">
        <v>0</v>
      </c>
      <c r="F534" s="154">
        <f t="shared" si="69"/>
        <v>0</v>
      </c>
      <c r="G534" s="154">
        <v>0</v>
      </c>
      <c r="H534" s="154">
        <v>0</v>
      </c>
      <c r="I534" s="154">
        <f t="shared" si="70"/>
        <v>0</v>
      </c>
      <c r="J534" s="154">
        <f t="shared" si="66"/>
        <v>0</v>
      </c>
      <c r="K534" s="154">
        <f t="shared" si="67"/>
        <v>0</v>
      </c>
      <c r="L534" s="154">
        <f t="shared" si="68"/>
        <v>0</v>
      </c>
    </row>
    <row r="535" spans="1:12">
      <c r="A535" s="236">
        <v>8</v>
      </c>
      <c r="B535" s="236">
        <v>33</v>
      </c>
      <c r="C535" s="237" t="s">
        <v>394</v>
      </c>
      <c r="D535" s="154">
        <v>0</v>
      </c>
      <c r="E535" s="154">
        <v>0</v>
      </c>
      <c r="F535" s="154">
        <f t="shared" si="69"/>
        <v>0</v>
      </c>
      <c r="G535" s="154">
        <v>0</v>
      </c>
      <c r="H535" s="154">
        <v>0</v>
      </c>
      <c r="I535" s="154">
        <f t="shared" si="70"/>
        <v>0</v>
      </c>
      <c r="J535" s="154">
        <f t="shared" si="66"/>
        <v>0</v>
      </c>
      <c r="K535" s="154">
        <f t="shared" si="67"/>
        <v>0</v>
      </c>
      <c r="L535" s="154">
        <f t="shared" si="68"/>
        <v>0</v>
      </c>
    </row>
    <row r="536" spans="1:12">
      <c r="A536" s="236">
        <v>9</v>
      </c>
      <c r="B536" s="236">
        <v>37</v>
      </c>
      <c r="C536" s="237" t="s">
        <v>395</v>
      </c>
      <c r="D536" s="154">
        <v>0</v>
      </c>
      <c r="E536" s="154">
        <v>0</v>
      </c>
      <c r="F536" s="154">
        <f t="shared" si="69"/>
        <v>0</v>
      </c>
      <c r="G536" s="154">
        <v>0</v>
      </c>
      <c r="H536" s="154">
        <v>0</v>
      </c>
      <c r="I536" s="154">
        <f t="shared" si="70"/>
        <v>0</v>
      </c>
      <c r="J536" s="154">
        <f t="shared" si="66"/>
        <v>0</v>
      </c>
      <c r="K536" s="154">
        <f t="shared" si="67"/>
        <v>0</v>
      </c>
      <c r="L536" s="154">
        <f t="shared" si="68"/>
        <v>0</v>
      </c>
    </row>
    <row r="537" spans="1:12">
      <c r="A537" s="236">
        <v>10</v>
      </c>
      <c r="B537" s="236">
        <v>45</v>
      </c>
      <c r="C537" s="237" t="s">
        <v>396</v>
      </c>
      <c r="D537" s="154">
        <v>0</v>
      </c>
      <c r="E537" s="154">
        <v>0</v>
      </c>
      <c r="F537" s="154">
        <f t="shared" si="69"/>
        <v>0</v>
      </c>
      <c r="G537" s="154">
        <v>0</v>
      </c>
      <c r="H537" s="154">
        <v>0</v>
      </c>
      <c r="I537" s="154">
        <f t="shared" si="70"/>
        <v>0</v>
      </c>
      <c r="J537" s="154">
        <f t="shared" si="66"/>
        <v>0</v>
      </c>
      <c r="K537" s="154">
        <f t="shared" si="67"/>
        <v>0</v>
      </c>
      <c r="L537" s="154">
        <f t="shared" si="68"/>
        <v>0</v>
      </c>
    </row>
    <row r="538" spans="1:12">
      <c r="A538" s="236">
        <v>11</v>
      </c>
      <c r="B538" s="236">
        <v>55</v>
      </c>
      <c r="C538" s="237" t="s">
        <v>397</v>
      </c>
      <c r="D538" s="154">
        <v>0</v>
      </c>
      <c r="E538" s="154">
        <v>0</v>
      </c>
      <c r="F538" s="154">
        <f t="shared" si="69"/>
        <v>0</v>
      </c>
      <c r="G538" s="154">
        <v>0</v>
      </c>
      <c r="H538" s="154">
        <v>0</v>
      </c>
      <c r="I538" s="154">
        <f t="shared" si="70"/>
        <v>0</v>
      </c>
      <c r="J538" s="154">
        <f t="shared" si="66"/>
        <v>0</v>
      </c>
      <c r="K538" s="154">
        <f t="shared" si="67"/>
        <v>0</v>
      </c>
      <c r="L538" s="154">
        <f t="shared" si="68"/>
        <v>0</v>
      </c>
    </row>
    <row r="539" spans="1:12">
      <c r="A539" s="236">
        <v>12</v>
      </c>
      <c r="B539" s="236">
        <v>71</v>
      </c>
      <c r="C539" s="237" t="s">
        <v>398</v>
      </c>
      <c r="D539" s="154">
        <v>0</v>
      </c>
      <c r="E539" s="154">
        <v>0</v>
      </c>
      <c r="F539" s="154">
        <f t="shared" si="69"/>
        <v>0</v>
      </c>
      <c r="G539" s="154">
        <v>0</v>
      </c>
      <c r="H539" s="154">
        <v>0</v>
      </c>
      <c r="I539" s="154">
        <f t="shared" si="70"/>
        <v>0</v>
      </c>
      <c r="J539" s="154">
        <f t="shared" si="66"/>
        <v>0</v>
      </c>
      <c r="K539" s="154">
        <f t="shared" si="67"/>
        <v>0</v>
      </c>
      <c r="L539" s="154">
        <f t="shared" si="68"/>
        <v>0</v>
      </c>
    </row>
    <row r="540" spans="1:12">
      <c r="A540" s="236">
        <v>13</v>
      </c>
      <c r="B540" s="236">
        <v>84</v>
      </c>
      <c r="C540" s="237" t="s">
        <v>770</v>
      </c>
      <c r="D540" s="154">
        <v>0</v>
      </c>
      <c r="E540" s="154">
        <v>0</v>
      </c>
      <c r="F540" s="154">
        <f t="shared" si="69"/>
        <v>0</v>
      </c>
      <c r="G540" s="154">
        <v>0</v>
      </c>
      <c r="H540" s="154">
        <v>0</v>
      </c>
      <c r="I540" s="154">
        <f t="shared" si="70"/>
        <v>0</v>
      </c>
      <c r="J540" s="154">
        <f t="shared" si="66"/>
        <v>0</v>
      </c>
      <c r="K540" s="154">
        <f t="shared" si="67"/>
        <v>0</v>
      </c>
      <c r="L540" s="154">
        <f t="shared" si="68"/>
        <v>0</v>
      </c>
    </row>
    <row r="541" spans="1:12">
      <c r="A541" s="236">
        <v>14</v>
      </c>
      <c r="B541" s="142" t="s">
        <v>399</v>
      </c>
      <c r="C541" s="237" t="s">
        <v>400</v>
      </c>
      <c r="D541" s="154">
        <v>21</v>
      </c>
      <c r="E541" s="154">
        <v>14</v>
      </c>
      <c r="F541" s="154">
        <f t="shared" si="69"/>
        <v>35</v>
      </c>
      <c r="G541" s="154">
        <v>0</v>
      </c>
      <c r="H541" s="154">
        <v>0</v>
      </c>
      <c r="I541" s="154">
        <f t="shared" si="70"/>
        <v>0</v>
      </c>
      <c r="J541" s="154">
        <f t="shared" si="66"/>
        <v>21</v>
      </c>
      <c r="K541" s="154">
        <f t="shared" si="67"/>
        <v>14</v>
      </c>
      <c r="L541" s="154">
        <f t="shared" si="68"/>
        <v>35</v>
      </c>
    </row>
    <row r="542" spans="1:12">
      <c r="A542" s="236">
        <v>15</v>
      </c>
      <c r="B542" s="236">
        <v>250</v>
      </c>
      <c r="C542" s="237" t="s">
        <v>401</v>
      </c>
      <c r="D542" s="154">
        <v>212</v>
      </c>
      <c r="E542" s="154">
        <v>119</v>
      </c>
      <c r="F542" s="154">
        <f t="shared" si="69"/>
        <v>331</v>
      </c>
      <c r="G542" s="154">
        <v>386</v>
      </c>
      <c r="H542" s="154">
        <v>210</v>
      </c>
      <c r="I542" s="154">
        <f t="shared" si="70"/>
        <v>596</v>
      </c>
      <c r="J542" s="154">
        <f t="shared" si="66"/>
        <v>598</v>
      </c>
      <c r="K542" s="154">
        <f t="shared" si="67"/>
        <v>329</v>
      </c>
      <c r="L542" s="154">
        <f t="shared" si="68"/>
        <v>927</v>
      </c>
    </row>
    <row r="543" spans="1:12" ht="25.5">
      <c r="A543" s="236">
        <v>16</v>
      </c>
      <c r="B543" s="142" t="s">
        <v>402</v>
      </c>
      <c r="C543" s="237" t="s">
        <v>403</v>
      </c>
      <c r="D543" s="154">
        <v>24</v>
      </c>
      <c r="E543" s="154">
        <v>32</v>
      </c>
      <c r="F543" s="154">
        <f t="shared" si="69"/>
        <v>56</v>
      </c>
      <c r="G543" s="154">
        <v>41</v>
      </c>
      <c r="H543" s="154">
        <v>24</v>
      </c>
      <c r="I543" s="154">
        <f t="shared" si="70"/>
        <v>65</v>
      </c>
      <c r="J543" s="154">
        <f t="shared" si="66"/>
        <v>65</v>
      </c>
      <c r="K543" s="154">
        <f t="shared" si="67"/>
        <v>56</v>
      </c>
      <c r="L543" s="154">
        <f t="shared" si="68"/>
        <v>121</v>
      </c>
    </row>
    <row r="544" spans="1:12">
      <c r="A544" s="236">
        <v>17</v>
      </c>
      <c r="B544" s="142" t="s">
        <v>404</v>
      </c>
      <c r="C544" s="238" t="s">
        <v>771</v>
      </c>
      <c r="D544" s="154">
        <v>7</v>
      </c>
      <c r="E544" s="154">
        <v>1</v>
      </c>
      <c r="F544" s="154">
        <f t="shared" si="69"/>
        <v>8</v>
      </c>
      <c r="G544" s="154">
        <v>410</v>
      </c>
      <c r="H544" s="154">
        <v>385</v>
      </c>
      <c r="I544" s="154">
        <f t="shared" si="70"/>
        <v>795</v>
      </c>
      <c r="J544" s="154">
        <f t="shared" si="66"/>
        <v>417</v>
      </c>
      <c r="K544" s="154">
        <f t="shared" si="67"/>
        <v>386</v>
      </c>
      <c r="L544" s="154">
        <f t="shared" si="68"/>
        <v>803</v>
      </c>
    </row>
    <row r="545" spans="1:12" ht="38.25">
      <c r="A545" s="236">
        <v>18</v>
      </c>
      <c r="B545" s="245" t="s">
        <v>405</v>
      </c>
      <c r="C545" s="237" t="s">
        <v>406</v>
      </c>
      <c r="D545" s="154">
        <v>1683</v>
      </c>
      <c r="E545" s="154">
        <v>1165</v>
      </c>
      <c r="F545" s="154">
        <f t="shared" si="69"/>
        <v>2848</v>
      </c>
      <c r="G545" s="154">
        <v>2145</v>
      </c>
      <c r="H545" s="154">
        <v>1704</v>
      </c>
      <c r="I545" s="154">
        <f t="shared" si="70"/>
        <v>3849</v>
      </c>
      <c r="J545" s="154">
        <f t="shared" si="66"/>
        <v>3828</v>
      </c>
      <c r="K545" s="154">
        <f t="shared" si="67"/>
        <v>2869</v>
      </c>
      <c r="L545" s="154">
        <f t="shared" si="68"/>
        <v>6697</v>
      </c>
    </row>
    <row r="546" spans="1:12" ht="25.5">
      <c r="A546" s="236">
        <v>19</v>
      </c>
      <c r="B546" s="142" t="s">
        <v>407</v>
      </c>
      <c r="C546" s="237" t="s">
        <v>408</v>
      </c>
      <c r="D546" s="154">
        <v>25</v>
      </c>
      <c r="E546" s="154">
        <v>21</v>
      </c>
      <c r="F546" s="154">
        <f t="shared" si="69"/>
        <v>46</v>
      </c>
      <c r="G546" s="154">
        <v>195</v>
      </c>
      <c r="H546" s="154">
        <v>145</v>
      </c>
      <c r="I546" s="154">
        <f t="shared" si="70"/>
        <v>340</v>
      </c>
      <c r="J546" s="154">
        <f t="shared" si="66"/>
        <v>220</v>
      </c>
      <c r="K546" s="154">
        <f t="shared" si="67"/>
        <v>166</v>
      </c>
      <c r="L546" s="154">
        <f t="shared" si="68"/>
        <v>386</v>
      </c>
    </row>
    <row r="547" spans="1:12">
      <c r="A547" s="236">
        <v>20</v>
      </c>
      <c r="B547" s="142" t="s">
        <v>409</v>
      </c>
      <c r="C547" s="239" t="s">
        <v>410</v>
      </c>
      <c r="D547" s="154">
        <v>0</v>
      </c>
      <c r="E547" s="154">
        <v>0</v>
      </c>
      <c r="F547" s="154">
        <f t="shared" si="69"/>
        <v>0</v>
      </c>
      <c r="G547" s="154">
        <v>35</v>
      </c>
      <c r="H547" s="154">
        <v>28</v>
      </c>
      <c r="I547" s="154">
        <f t="shared" si="70"/>
        <v>63</v>
      </c>
      <c r="J547" s="154">
        <f t="shared" si="66"/>
        <v>35</v>
      </c>
      <c r="K547" s="154">
        <f t="shared" si="67"/>
        <v>28</v>
      </c>
      <c r="L547" s="154">
        <f t="shared" si="68"/>
        <v>63</v>
      </c>
    </row>
    <row r="548" spans="1:12">
      <c r="A548" s="236">
        <v>21</v>
      </c>
      <c r="B548" s="236">
        <v>487</v>
      </c>
      <c r="C548" s="237" t="s">
        <v>411</v>
      </c>
      <c r="D548" s="154">
        <v>0</v>
      </c>
      <c r="E548" s="154">
        <v>0</v>
      </c>
      <c r="F548" s="154">
        <f t="shared" si="69"/>
        <v>0</v>
      </c>
      <c r="G548" s="154">
        <v>0</v>
      </c>
      <c r="H548" s="154">
        <v>0</v>
      </c>
      <c r="I548" s="154">
        <f t="shared" si="70"/>
        <v>0</v>
      </c>
      <c r="J548" s="154">
        <f t="shared" si="66"/>
        <v>0</v>
      </c>
      <c r="K548" s="154">
        <f t="shared" si="67"/>
        <v>0</v>
      </c>
      <c r="L548" s="154">
        <f t="shared" si="68"/>
        <v>0</v>
      </c>
    </row>
    <row r="549" spans="1:12">
      <c r="A549" s="236">
        <v>22</v>
      </c>
      <c r="B549" s="142" t="s">
        <v>412</v>
      </c>
      <c r="C549" s="237" t="s">
        <v>413</v>
      </c>
      <c r="D549" s="154">
        <v>78</v>
      </c>
      <c r="E549" s="154">
        <v>32</v>
      </c>
      <c r="F549" s="154">
        <f t="shared" si="69"/>
        <v>110</v>
      </c>
      <c r="G549" s="154">
        <v>145</v>
      </c>
      <c r="H549" s="154">
        <v>132</v>
      </c>
      <c r="I549" s="154">
        <f t="shared" si="70"/>
        <v>277</v>
      </c>
      <c r="J549" s="154">
        <f t="shared" si="66"/>
        <v>223</v>
      </c>
      <c r="K549" s="154">
        <f t="shared" si="67"/>
        <v>164</v>
      </c>
      <c r="L549" s="154">
        <f t="shared" si="68"/>
        <v>387</v>
      </c>
    </row>
    <row r="550" spans="1:12">
      <c r="A550" s="236">
        <v>23</v>
      </c>
      <c r="B550" s="142" t="s">
        <v>414</v>
      </c>
      <c r="C550" s="237" t="s">
        <v>415</v>
      </c>
      <c r="D550" s="154">
        <v>14</v>
      </c>
      <c r="E550" s="154">
        <v>13</v>
      </c>
      <c r="F550" s="154">
        <f t="shared" si="69"/>
        <v>27</v>
      </c>
      <c r="G550" s="154">
        <v>85</v>
      </c>
      <c r="H550" s="154">
        <v>65</v>
      </c>
      <c r="I550" s="154">
        <f t="shared" si="70"/>
        <v>150</v>
      </c>
      <c r="J550" s="154">
        <f t="shared" si="66"/>
        <v>99</v>
      </c>
      <c r="K550" s="154">
        <f t="shared" si="67"/>
        <v>78</v>
      </c>
      <c r="L550" s="154">
        <f t="shared" si="68"/>
        <v>177</v>
      </c>
    </row>
    <row r="551" spans="1:12" ht="24">
      <c r="A551" s="236">
        <v>24</v>
      </c>
      <c r="B551" s="142" t="s">
        <v>416</v>
      </c>
      <c r="C551" s="240" t="s">
        <v>772</v>
      </c>
      <c r="D551" s="154">
        <v>5</v>
      </c>
      <c r="E551" s="154">
        <v>3</v>
      </c>
      <c r="F551" s="154">
        <f t="shared" si="69"/>
        <v>8</v>
      </c>
      <c r="G551" s="154">
        <v>6</v>
      </c>
      <c r="H551" s="154">
        <v>9</v>
      </c>
      <c r="I551" s="154">
        <f t="shared" si="70"/>
        <v>15</v>
      </c>
      <c r="J551" s="154">
        <f t="shared" si="66"/>
        <v>11</v>
      </c>
      <c r="K551" s="154">
        <f t="shared" si="67"/>
        <v>12</v>
      </c>
      <c r="L551" s="154">
        <f t="shared" si="68"/>
        <v>23</v>
      </c>
    </row>
    <row r="552" spans="1:12">
      <c r="A552" s="236">
        <v>25</v>
      </c>
      <c r="B552" s="142" t="s">
        <v>417</v>
      </c>
      <c r="C552" s="237" t="s">
        <v>418</v>
      </c>
      <c r="D552" s="154">
        <v>0</v>
      </c>
      <c r="E552" s="154">
        <v>0</v>
      </c>
      <c r="F552" s="154">
        <f t="shared" si="69"/>
        <v>0</v>
      </c>
      <c r="G552" s="154">
        <v>0</v>
      </c>
      <c r="H552" s="154">
        <v>0</v>
      </c>
      <c r="I552" s="154">
        <f t="shared" si="70"/>
        <v>0</v>
      </c>
      <c r="J552" s="154">
        <f t="shared" si="66"/>
        <v>0</v>
      </c>
      <c r="K552" s="154">
        <f t="shared" si="67"/>
        <v>0</v>
      </c>
      <c r="L552" s="154">
        <f t="shared" si="68"/>
        <v>0</v>
      </c>
    </row>
    <row r="553" spans="1:12" ht="25.5">
      <c r="A553" s="236">
        <v>26</v>
      </c>
      <c r="B553" s="236">
        <v>571</v>
      </c>
      <c r="C553" s="237" t="s">
        <v>419</v>
      </c>
      <c r="D553" s="154">
        <v>64</v>
      </c>
      <c r="E553" s="154">
        <v>45</v>
      </c>
      <c r="F553" s="154">
        <f t="shared" si="69"/>
        <v>109</v>
      </c>
      <c r="G553" s="154">
        <v>285</v>
      </c>
      <c r="H553" s="154">
        <v>91</v>
      </c>
      <c r="I553" s="154">
        <f t="shared" si="70"/>
        <v>376</v>
      </c>
      <c r="J553" s="154">
        <f t="shared" si="66"/>
        <v>349</v>
      </c>
      <c r="K553" s="154">
        <f t="shared" si="67"/>
        <v>136</v>
      </c>
      <c r="L553" s="154">
        <f t="shared" si="68"/>
        <v>485</v>
      </c>
    </row>
    <row r="554" spans="1:12" ht="25.5">
      <c r="A554" s="236">
        <v>27</v>
      </c>
      <c r="B554" s="142" t="s">
        <v>420</v>
      </c>
      <c r="C554" s="237" t="s">
        <v>421</v>
      </c>
      <c r="D554" s="154">
        <v>5</v>
      </c>
      <c r="E554" s="154">
        <v>7</v>
      </c>
      <c r="F554" s="154">
        <f t="shared" si="69"/>
        <v>12</v>
      </c>
      <c r="G554" s="154">
        <v>31</v>
      </c>
      <c r="H554" s="154">
        <v>12</v>
      </c>
      <c r="I554" s="154">
        <f t="shared" si="70"/>
        <v>43</v>
      </c>
      <c r="J554" s="154">
        <f t="shared" si="66"/>
        <v>36</v>
      </c>
      <c r="K554" s="154">
        <f t="shared" si="67"/>
        <v>19</v>
      </c>
      <c r="L554" s="154">
        <f t="shared" si="68"/>
        <v>55</v>
      </c>
    </row>
    <row r="555" spans="1:12" ht="25.5">
      <c r="A555" s="236">
        <v>28</v>
      </c>
      <c r="B555" s="142" t="s">
        <v>422</v>
      </c>
      <c r="C555" s="237" t="s">
        <v>423</v>
      </c>
      <c r="D555" s="154">
        <v>0</v>
      </c>
      <c r="E555" s="154">
        <v>0</v>
      </c>
      <c r="F555" s="154">
        <f t="shared" si="69"/>
        <v>0</v>
      </c>
      <c r="G555" s="154">
        <v>0</v>
      </c>
      <c r="H555" s="154">
        <v>16</v>
      </c>
      <c r="I555" s="154">
        <f t="shared" si="70"/>
        <v>16</v>
      </c>
      <c r="J555" s="154">
        <f t="shared" si="66"/>
        <v>0</v>
      </c>
      <c r="K555" s="154">
        <f t="shared" si="67"/>
        <v>16</v>
      </c>
      <c r="L555" s="154">
        <f t="shared" si="68"/>
        <v>16</v>
      </c>
    </row>
    <row r="556" spans="1:12" ht="38.25">
      <c r="A556" s="236">
        <v>29</v>
      </c>
      <c r="B556" s="142" t="s">
        <v>424</v>
      </c>
      <c r="C556" s="237" t="s">
        <v>773</v>
      </c>
      <c r="D556" s="154">
        <v>0</v>
      </c>
      <c r="E556" s="154">
        <v>1</v>
      </c>
      <c r="F556" s="154">
        <f t="shared" si="69"/>
        <v>1</v>
      </c>
      <c r="G556" s="154">
        <v>91</v>
      </c>
      <c r="H556" s="154">
        <v>11</v>
      </c>
      <c r="I556" s="154">
        <f t="shared" si="70"/>
        <v>102</v>
      </c>
      <c r="J556" s="154">
        <f t="shared" si="66"/>
        <v>91</v>
      </c>
      <c r="K556" s="154">
        <f t="shared" si="67"/>
        <v>12</v>
      </c>
      <c r="L556" s="154">
        <f t="shared" si="68"/>
        <v>103</v>
      </c>
    </row>
    <row r="557" spans="1:12" ht="25.5">
      <c r="A557" s="236">
        <v>30</v>
      </c>
      <c r="B557" s="236">
        <v>797</v>
      </c>
      <c r="C557" s="237" t="s">
        <v>425</v>
      </c>
      <c r="D557" s="154">
        <v>821</v>
      </c>
      <c r="E557" s="154">
        <v>510</v>
      </c>
      <c r="F557" s="154">
        <f t="shared" si="69"/>
        <v>1331</v>
      </c>
      <c r="G557" s="154">
        <v>2310</v>
      </c>
      <c r="H557" s="154">
        <v>750</v>
      </c>
      <c r="I557" s="154">
        <f t="shared" si="70"/>
        <v>3060</v>
      </c>
      <c r="J557" s="154">
        <f t="shared" si="66"/>
        <v>3131</v>
      </c>
      <c r="K557" s="154">
        <f t="shared" si="67"/>
        <v>1260</v>
      </c>
      <c r="L557" s="154">
        <f t="shared" si="68"/>
        <v>4391</v>
      </c>
    </row>
    <row r="558" spans="1:12" ht="25.5">
      <c r="A558" s="236">
        <v>31</v>
      </c>
      <c r="B558" s="236">
        <v>799</v>
      </c>
      <c r="C558" s="237" t="s">
        <v>774</v>
      </c>
      <c r="D558" s="154">
        <v>2054</v>
      </c>
      <c r="E558" s="154">
        <v>1574</v>
      </c>
      <c r="F558" s="154">
        <f t="shared" si="69"/>
        <v>3628</v>
      </c>
      <c r="G558" s="154">
        <v>1396</v>
      </c>
      <c r="H558" s="154">
        <v>967</v>
      </c>
      <c r="I558" s="154">
        <f t="shared" si="70"/>
        <v>2363</v>
      </c>
      <c r="J558" s="154">
        <f t="shared" si="66"/>
        <v>3450</v>
      </c>
      <c r="K558" s="154">
        <f t="shared" si="67"/>
        <v>2541</v>
      </c>
      <c r="L558" s="154">
        <f t="shared" si="68"/>
        <v>5991</v>
      </c>
    </row>
    <row r="559" spans="1:12" ht="51">
      <c r="A559" s="236">
        <v>32</v>
      </c>
      <c r="B559" s="142" t="s">
        <v>426</v>
      </c>
      <c r="C559" s="237" t="s">
        <v>427</v>
      </c>
      <c r="D559" s="154">
        <v>0</v>
      </c>
      <c r="E559" s="154">
        <v>0</v>
      </c>
      <c r="F559" s="154">
        <f t="shared" si="69"/>
        <v>0</v>
      </c>
      <c r="G559" s="154">
        <v>15</v>
      </c>
      <c r="H559" s="154">
        <v>12</v>
      </c>
      <c r="I559" s="154">
        <f t="shared" si="70"/>
        <v>27</v>
      </c>
      <c r="J559" s="154">
        <f t="shared" si="66"/>
        <v>15</v>
      </c>
      <c r="K559" s="154">
        <f t="shared" si="67"/>
        <v>12</v>
      </c>
      <c r="L559" s="154">
        <f t="shared" si="68"/>
        <v>27</v>
      </c>
    </row>
    <row r="560" spans="1:12" ht="25.5">
      <c r="A560" s="236">
        <v>33</v>
      </c>
      <c r="B560" s="142" t="s">
        <v>428</v>
      </c>
      <c r="C560" s="237" t="s">
        <v>429</v>
      </c>
      <c r="D560" s="154">
        <v>20</v>
      </c>
      <c r="E560" s="154">
        <v>10</v>
      </c>
      <c r="F560" s="154">
        <f t="shared" si="69"/>
        <v>30</v>
      </c>
      <c r="G560" s="154">
        <v>43</v>
      </c>
      <c r="H560" s="154">
        <v>20</v>
      </c>
      <c r="I560" s="154">
        <f t="shared" si="70"/>
        <v>63</v>
      </c>
      <c r="J560" s="154">
        <f t="shared" si="66"/>
        <v>63</v>
      </c>
      <c r="K560" s="154">
        <f t="shared" si="67"/>
        <v>30</v>
      </c>
      <c r="L560" s="154">
        <f t="shared" si="68"/>
        <v>93</v>
      </c>
    </row>
    <row r="561" spans="1:18">
      <c r="A561" s="236">
        <v>34</v>
      </c>
      <c r="B561" s="142" t="s">
        <v>430</v>
      </c>
      <c r="C561" s="237" t="s">
        <v>431</v>
      </c>
      <c r="D561" s="154">
        <v>0</v>
      </c>
      <c r="E561" s="154">
        <v>1</v>
      </c>
      <c r="F561" s="154">
        <f t="shared" si="69"/>
        <v>1</v>
      </c>
      <c r="G561" s="154">
        <v>1</v>
      </c>
      <c r="H561" s="154">
        <v>0</v>
      </c>
      <c r="I561" s="154">
        <f t="shared" si="70"/>
        <v>1</v>
      </c>
      <c r="J561" s="154">
        <f t="shared" si="66"/>
        <v>1</v>
      </c>
      <c r="K561" s="154">
        <f t="shared" si="67"/>
        <v>1</v>
      </c>
      <c r="L561" s="154">
        <f t="shared" si="68"/>
        <v>2</v>
      </c>
    </row>
    <row r="562" spans="1:18" ht="25.5">
      <c r="A562" s="236">
        <v>35</v>
      </c>
      <c r="B562" s="142" t="s">
        <v>432</v>
      </c>
      <c r="C562" s="237" t="s">
        <v>433</v>
      </c>
      <c r="D562" s="154">
        <v>14</v>
      </c>
      <c r="E562" s="154">
        <v>7</v>
      </c>
      <c r="F562" s="154">
        <f t="shared" si="69"/>
        <v>21</v>
      </c>
      <c r="G562" s="154">
        <v>57</v>
      </c>
      <c r="H562" s="154">
        <v>12</v>
      </c>
      <c r="I562" s="154">
        <f t="shared" si="70"/>
        <v>69</v>
      </c>
      <c r="J562" s="154">
        <f t="shared" si="66"/>
        <v>71</v>
      </c>
      <c r="K562" s="154">
        <f t="shared" si="67"/>
        <v>19</v>
      </c>
      <c r="L562" s="154">
        <f t="shared" si="68"/>
        <v>90</v>
      </c>
    </row>
    <row r="563" spans="1:18" ht="51">
      <c r="A563" s="236">
        <v>36</v>
      </c>
      <c r="B563" s="142" t="s">
        <v>434</v>
      </c>
      <c r="C563" s="237" t="s">
        <v>435</v>
      </c>
      <c r="D563" s="154">
        <v>259</v>
      </c>
      <c r="E563" s="154">
        <v>96</v>
      </c>
      <c r="F563" s="154">
        <f t="shared" si="69"/>
        <v>355</v>
      </c>
      <c r="G563" s="154">
        <v>854</v>
      </c>
      <c r="H563" s="154">
        <v>410</v>
      </c>
      <c r="I563" s="154">
        <f t="shared" si="70"/>
        <v>1264</v>
      </c>
      <c r="J563" s="154">
        <f t="shared" si="66"/>
        <v>1113</v>
      </c>
      <c r="K563" s="154">
        <f t="shared" si="67"/>
        <v>506</v>
      </c>
      <c r="L563" s="154">
        <f t="shared" si="68"/>
        <v>1619</v>
      </c>
    </row>
    <row r="564" spans="1:18">
      <c r="A564" s="236">
        <v>37</v>
      </c>
      <c r="B564" s="142" t="s">
        <v>436</v>
      </c>
      <c r="C564" s="237" t="s">
        <v>775</v>
      </c>
      <c r="D564" s="154">
        <v>32</v>
      </c>
      <c r="E564" s="154">
        <v>12</v>
      </c>
      <c r="F564" s="154">
        <f t="shared" si="69"/>
        <v>44</v>
      </c>
      <c r="G564" s="154">
        <v>197</v>
      </c>
      <c r="H564" s="154">
        <v>110</v>
      </c>
      <c r="I564" s="154">
        <f t="shared" si="70"/>
        <v>307</v>
      </c>
      <c r="J564" s="154">
        <f t="shared" si="66"/>
        <v>229</v>
      </c>
      <c r="K564" s="154">
        <f t="shared" si="67"/>
        <v>122</v>
      </c>
      <c r="L564" s="154">
        <f t="shared" si="68"/>
        <v>351</v>
      </c>
    </row>
    <row r="565" spans="1:18" ht="25.5">
      <c r="A565" s="236">
        <v>38</v>
      </c>
      <c r="B565" s="142" t="s">
        <v>437</v>
      </c>
      <c r="C565" s="237" t="s">
        <v>776</v>
      </c>
      <c r="D565" s="154">
        <v>0</v>
      </c>
      <c r="E565" s="154">
        <v>0</v>
      </c>
      <c r="F565" s="154">
        <f t="shared" si="69"/>
        <v>0</v>
      </c>
      <c r="G565" s="154">
        <v>293</v>
      </c>
      <c r="H565" s="154">
        <v>110</v>
      </c>
      <c r="I565" s="154">
        <f t="shared" si="70"/>
        <v>403</v>
      </c>
      <c r="J565" s="154">
        <f t="shared" si="66"/>
        <v>293</v>
      </c>
      <c r="K565" s="154">
        <f t="shared" si="67"/>
        <v>110</v>
      </c>
      <c r="L565" s="154">
        <f t="shared" si="68"/>
        <v>403</v>
      </c>
    </row>
    <row r="566" spans="1:18">
      <c r="A566" s="236">
        <v>39</v>
      </c>
      <c r="B566" s="236"/>
      <c r="C566" s="237" t="s">
        <v>438</v>
      </c>
      <c r="D566" s="145">
        <v>1432</v>
      </c>
      <c r="E566" s="145">
        <v>1121</v>
      </c>
      <c r="F566" s="154">
        <f t="shared" si="69"/>
        <v>2553</v>
      </c>
      <c r="G566" s="145">
        <v>686</v>
      </c>
      <c r="H566" s="145">
        <v>652</v>
      </c>
      <c r="I566" s="154">
        <f>SUM(G566:H566)</f>
        <v>1338</v>
      </c>
      <c r="J566" s="154">
        <f t="shared" si="66"/>
        <v>2118</v>
      </c>
      <c r="K566" s="154">
        <f t="shared" si="67"/>
        <v>1773</v>
      </c>
      <c r="L566" s="154">
        <f t="shared" si="68"/>
        <v>3891</v>
      </c>
    </row>
    <row r="567" spans="1:18">
      <c r="A567" s="777">
        <v>40</v>
      </c>
      <c r="B567" s="777" t="s">
        <v>866</v>
      </c>
      <c r="C567" s="237" t="s">
        <v>868</v>
      </c>
      <c r="D567" s="472"/>
      <c r="E567" s="472"/>
      <c r="F567" s="154">
        <f t="shared" si="69"/>
        <v>0</v>
      </c>
      <c r="G567" s="472"/>
      <c r="H567" s="472"/>
      <c r="I567" s="154">
        <f>SUM(G567:H567)</f>
        <v>0</v>
      </c>
      <c r="J567" s="154">
        <f t="shared" si="66"/>
        <v>0</v>
      </c>
      <c r="K567" s="154">
        <f t="shared" si="67"/>
        <v>0</v>
      </c>
      <c r="L567" s="154">
        <f t="shared" si="68"/>
        <v>0</v>
      </c>
    </row>
    <row r="568" spans="1:18">
      <c r="A568" s="777">
        <v>41</v>
      </c>
      <c r="B568" s="777" t="s">
        <v>865</v>
      </c>
      <c r="C568" s="237" t="s">
        <v>867</v>
      </c>
      <c r="D568" s="472"/>
      <c r="E568" s="472"/>
      <c r="F568" s="154">
        <f t="shared" si="69"/>
        <v>0</v>
      </c>
      <c r="G568" s="472"/>
      <c r="H568" s="472"/>
      <c r="I568" s="154">
        <f t="shared" ref="I568" si="71">SUM(G568:H568)</f>
        <v>0</v>
      </c>
      <c r="J568" s="154">
        <f t="shared" si="66"/>
        <v>0</v>
      </c>
      <c r="K568" s="154">
        <f t="shared" si="67"/>
        <v>0</v>
      </c>
      <c r="L568" s="154">
        <f t="shared" si="68"/>
        <v>0</v>
      </c>
    </row>
    <row r="569" spans="1:18">
      <c r="A569" s="236"/>
      <c r="B569" s="236"/>
      <c r="C569" s="142" t="s">
        <v>6</v>
      </c>
      <c r="D569" s="154">
        <f>SUM(D528:D568)</f>
        <v>6797</v>
      </c>
      <c r="E569" s="154">
        <f t="shared" ref="E569:L569" si="72">SUM(E528:E568)</f>
        <v>4797</v>
      </c>
      <c r="F569" s="154">
        <f t="shared" si="72"/>
        <v>11594</v>
      </c>
      <c r="G569" s="154">
        <f t="shared" si="72"/>
        <v>9786</v>
      </c>
      <c r="H569" s="154">
        <f t="shared" si="72"/>
        <v>5923</v>
      </c>
      <c r="I569" s="154">
        <f t="shared" si="72"/>
        <v>15709</v>
      </c>
      <c r="J569" s="154">
        <f t="shared" si="72"/>
        <v>16583</v>
      </c>
      <c r="K569" s="154">
        <f t="shared" si="72"/>
        <v>10720</v>
      </c>
      <c r="L569" s="154">
        <f t="shared" si="72"/>
        <v>27303</v>
      </c>
    </row>
    <row r="570" spans="1:18">
      <c r="B570" s="173"/>
      <c r="C570" s="307"/>
    </row>
    <row r="571" spans="1:18">
      <c r="B571" s="173"/>
      <c r="C571" s="307"/>
    </row>
    <row r="572" spans="1:18" ht="15.75">
      <c r="K572" s="1591"/>
      <c r="L572" s="1591"/>
      <c r="M572" s="1591"/>
      <c r="N572" s="1591"/>
      <c r="O572" s="1591"/>
      <c r="P572" s="1591"/>
      <c r="Q572" s="1591"/>
      <c r="R572" s="1591"/>
    </row>
    <row r="573" spans="1:18" ht="21">
      <c r="B573" s="1591" t="s">
        <v>382</v>
      </c>
      <c r="C573" s="1591"/>
      <c r="D573" s="1591"/>
      <c r="E573" s="1591"/>
      <c r="F573" s="1591"/>
      <c r="G573" s="1591"/>
      <c r="H573" s="1591"/>
      <c r="I573" s="1591"/>
      <c r="K573" s="148" t="s">
        <v>91</v>
      </c>
      <c r="L573" s="147"/>
      <c r="M573" s="775"/>
      <c r="N573" s="775"/>
      <c r="O573" s="775"/>
      <c r="P573" s="775"/>
      <c r="Q573" s="775"/>
      <c r="R573" s="775"/>
    </row>
    <row r="574" spans="1:18" ht="15.75">
      <c r="M574" s="775"/>
      <c r="N574" s="775"/>
      <c r="O574" s="775"/>
      <c r="P574" s="775"/>
      <c r="Q574" s="775"/>
      <c r="R574" s="775"/>
    </row>
    <row r="575" spans="1:18" ht="15.75" customHeight="1">
      <c r="B575" s="1603" t="s">
        <v>383</v>
      </c>
      <c r="C575" s="1603" t="s">
        <v>384</v>
      </c>
      <c r="D575" s="1588" t="s">
        <v>95</v>
      </c>
      <c r="E575" s="1589"/>
      <c r="F575" s="1590"/>
      <c r="G575" s="1588" t="s">
        <v>0</v>
      </c>
      <c r="H575" s="1589"/>
      <c r="I575" s="1590"/>
      <c r="J575" s="1588" t="s">
        <v>6</v>
      </c>
      <c r="K575" s="1589"/>
      <c r="L575" s="1590"/>
      <c r="M575" s="775"/>
      <c r="N575" s="775"/>
      <c r="O575" s="775"/>
      <c r="P575" s="775"/>
      <c r="Q575" s="775"/>
      <c r="R575" s="775"/>
    </row>
    <row r="576" spans="1:18" ht="15.75">
      <c r="B576" s="1604"/>
      <c r="C576" s="1604"/>
      <c r="D576" s="777" t="s">
        <v>240</v>
      </c>
      <c r="E576" s="777" t="s">
        <v>241</v>
      </c>
      <c r="F576" s="777" t="s">
        <v>234</v>
      </c>
      <c r="G576" s="777" t="s">
        <v>240</v>
      </c>
      <c r="H576" s="777" t="s">
        <v>241</v>
      </c>
      <c r="I576" s="777" t="s">
        <v>234</v>
      </c>
      <c r="J576" s="777" t="s">
        <v>240</v>
      </c>
      <c r="K576" s="777" t="s">
        <v>241</v>
      </c>
      <c r="L576" s="777" t="s">
        <v>234</v>
      </c>
      <c r="M576" s="775"/>
      <c r="N576" s="775"/>
      <c r="O576" s="775"/>
      <c r="P576" s="775"/>
      <c r="Q576" s="775"/>
      <c r="R576" s="775"/>
    </row>
    <row r="577" spans="1:18" ht="15.75">
      <c r="A577" s="173">
        <v>1</v>
      </c>
      <c r="B577" s="236">
        <v>1</v>
      </c>
      <c r="C577" s="237" t="s">
        <v>385</v>
      </c>
      <c r="D577" s="154">
        <v>0</v>
      </c>
      <c r="E577" s="154">
        <v>0</v>
      </c>
      <c r="F577" s="154">
        <f>SUM(D577:E577)</f>
        <v>0</v>
      </c>
      <c r="G577" s="154">
        <v>0</v>
      </c>
      <c r="H577" s="154">
        <v>0</v>
      </c>
      <c r="I577" s="154">
        <f>SUM(G577:H577)</f>
        <v>0</v>
      </c>
      <c r="J577" s="154">
        <f t="shared" ref="J577:J617" si="73">D577+G577</f>
        <v>0</v>
      </c>
      <c r="K577" s="154">
        <f t="shared" ref="K577:K617" si="74">E577+H577</f>
        <v>0</v>
      </c>
      <c r="L577" s="154">
        <f t="shared" ref="L577:L617" si="75">F577+I577</f>
        <v>0</v>
      </c>
      <c r="M577" s="775"/>
      <c r="N577" s="775"/>
      <c r="O577" s="775"/>
      <c r="P577" s="775"/>
      <c r="Q577" s="775"/>
      <c r="R577" s="775"/>
    </row>
    <row r="578" spans="1:18" ht="25.5">
      <c r="A578" s="173">
        <v>2</v>
      </c>
      <c r="B578" s="236">
        <v>2</v>
      </c>
      <c r="C578" s="237" t="s">
        <v>386</v>
      </c>
      <c r="D578" s="154">
        <v>13</v>
      </c>
      <c r="E578" s="154">
        <v>5</v>
      </c>
      <c r="F578" s="154">
        <f t="shared" ref="F578:F617" si="76">SUM(D578:E578)</f>
        <v>18</v>
      </c>
      <c r="G578" s="154">
        <v>2</v>
      </c>
      <c r="H578" s="154">
        <v>1</v>
      </c>
      <c r="I578" s="154">
        <f t="shared" ref="I578:I617" si="77">SUM(G578:H578)</f>
        <v>3</v>
      </c>
      <c r="J578" s="154">
        <f t="shared" si="73"/>
        <v>15</v>
      </c>
      <c r="K578" s="154">
        <f t="shared" si="74"/>
        <v>6</v>
      </c>
      <c r="L578" s="154">
        <f t="shared" si="75"/>
        <v>21</v>
      </c>
      <c r="M578" s="775"/>
      <c r="N578" s="775"/>
      <c r="O578" s="775"/>
      <c r="P578" s="775"/>
      <c r="Q578" s="775"/>
      <c r="R578" s="775"/>
    </row>
    <row r="579" spans="1:18" ht="25.5">
      <c r="A579" s="173">
        <v>3</v>
      </c>
      <c r="B579" s="236">
        <v>3</v>
      </c>
      <c r="C579" s="237" t="s">
        <v>387</v>
      </c>
      <c r="D579" s="154">
        <v>0</v>
      </c>
      <c r="E579" s="154">
        <v>0</v>
      </c>
      <c r="F579" s="154">
        <f t="shared" si="76"/>
        <v>0</v>
      </c>
      <c r="G579" s="154">
        <v>0</v>
      </c>
      <c r="H579" s="154">
        <v>0</v>
      </c>
      <c r="I579" s="154">
        <f t="shared" si="77"/>
        <v>0</v>
      </c>
      <c r="J579" s="154">
        <f t="shared" si="73"/>
        <v>0</v>
      </c>
      <c r="K579" s="154">
        <f t="shared" si="74"/>
        <v>0</v>
      </c>
      <c r="L579" s="154">
        <f t="shared" si="75"/>
        <v>0</v>
      </c>
      <c r="M579" s="775"/>
      <c r="N579" s="775"/>
      <c r="O579" s="775"/>
      <c r="P579" s="775"/>
      <c r="Q579" s="775"/>
      <c r="R579" s="775"/>
    </row>
    <row r="580" spans="1:18" ht="25.5">
      <c r="A580" s="173">
        <v>4</v>
      </c>
      <c r="B580" s="142" t="s">
        <v>388</v>
      </c>
      <c r="C580" s="237" t="s">
        <v>389</v>
      </c>
      <c r="D580" s="154">
        <v>0</v>
      </c>
      <c r="E580" s="154">
        <v>0</v>
      </c>
      <c r="F580" s="154">
        <f t="shared" si="76"/>
        <v>0</v>
      </c>
      <c r="G580" s="154">
        <v>1</v>
      </c>
      <c r="H580" s="154">
        <v>0</v>
      </c>
      <c r="I580" s="154">
        <f t="shared" si="77"/>
        <v>1</v>
      </c>
      <c r="J580" s="154">
        <f t="shared" si="73"/>
        <v>1</v>
      </c>
      <c r="K580" s="154">
        <f t="shared" si="74"/>
        <v>0</v>
      </c>
      <c r="L580" s="154">
        <f t="shared" si="75"/>
        <v>1</v>
      </c>
      <c r="M580" s="775"/>
      <c r="N580" s="775"/>
      <c r="O580" s="775"/>
      <c r="P580" s="775"/>
      <c r="Q580" s="775"/>
      <c r="R580" s="775"/>
    </row>
    <row r="581" spans="1:18" ht="15.75">
      <c r="A581" s="173">
        <v>5</v>
      </c>
      <c r="B581" s="142" t="s">
        <v>390</v>
      </c>
      <c r="C581" s="237" t="s">
        <v>391</v>
      </c>
      <c r="D581" s="154">
        <v>14</v>
      </c>
      <c r="E581" s="154">
        <v>12</v>
      </c>
      <c r="F581" s="154">
        <f t="shared" si="76"/>
        <v>26</v>
      </c>
      <c r="G581" s="154">
        <v>4</v>
      </c>
      <c r="H581" s="154">
        <v>1</v>
      </c>
      <c r="I581" s="154">
        <f t="shared" si="77"/>
        <v>5</v>
      </c>
      <c r="J581" s="154">
        <f t="shared" si="73"/>
        <v>18</v>
      </c>
      <c r="K581" s="154">
        <f t="shared" si="74"/>
        <v>13</v>
      </c>
      <c r="L581" s="154">
        <f t="shared" si="75"/>
        <v>31</v>
      </c>
      <c r="M581" s="775"/>
      <c r="N581" s="775"/>
      <c r="O581" s="775"/>
      <c r="P581" s="775"/>
      <c r="Q581" s="775"/>
      <c r="R581" s="775"/>
    </row>
    <row r="582" spans="1:18" ht="15.75">
      <c r="A582" s="173">
        <v>6</v>
      </c>
      <c r="B582" s="236">
        <v>30</v>
      </c>
      <c r="C582" s="237" t="s">
        <v>392</v>
      </c>
      <c r="D582" s="154">
        <v>0</v>
      </c>
      <c r="E582" s="154">
        <v>0</v>
      </c>
      <c r="F582" s="154">
        <f t="shared" si="76"/>
        <v>0</v>
      </c>
      <c r="G582" s="154">
        <v>0</v>
      </c>
      <c r="H582" s="154">
        <v>0</v>
      </c>
      <c r="I582" s="154">
        <f t="shared" si="77"/>
        <v>0</v>
      </c>
      <c r="J582" s="154">
        <f t="shared" si="73"/>
        <v>0</v>
      </c>
      <c r="K582" s="154">
        <f t="shared" si="74"/>
        <v>0</v>
      </c>
      <c r="L582" s="154">
        <f t="shared" si="75"/>
        <v>0</v>
      </c>
      <c r="M582" s="775"/>
      <c r="N582" s="775"/>
      <c r="O582" s="775"/>
      <c r="P582" s="775"/>
      <c r="Q582" s="775"/>
      <c r="R582" s="775"/>
    </row>
    <row r="583" spans="1:18" ht="15.75">
      <c r="A583" s="173">
        <v>7</v>
      </c>
      <c r="B583" s="236">
        <v>32</v>
      </c>
      <c r="C583" s="237" t="s">
        <v>393</v>
      </c>
      <c r="D583" s="154">
        <v>0</v>
      </c>
      <c r="E583" s="154">
        <v>0</v>
      </c>
      <c r="F583" s="154">
        <f t="shared" si="76"/>
        <v>0</v>
      </c>
      <c r="G583" s="154">
        <v>0</v>
      </c>
      <c r="H583" s="154">
        <v>0</v>
      </c>
      <c r="I583" s="154">
        <f t="shared" si="77"/>
        <v>0</v>
      </c>
      <c r="J583" s="154">
        <f t="shared" si="73"/>
        <v>0</v>
      </c>
      <c r="K583" s="154">
        <f t="shared" si="74"/>
        <v>0</v>
      </c>
      <c r="L583" s="154">
        <f t="shared" si="75"/>
        <v>0</v>
      </c>
      <c r="M583" s="775"/>
      <c r="N583" s="775"/>
      <c r="O583" s="775"/>
      <c r="P583" s="775"/>
      <c r="Q583" s="775"/>
      <c r="R583" s="775"/>
    </row>
    <row r="584" spans="1:18" ht="15.75">
      <c r="A584" s="173">
        <v>8</v>
      </c>
      <c r="B584" s="236">
        <v>33</v>
      </c>
      <c r="C584" s="237" t="s">
        <v>394</v>
      </c>
      <c r="D584" s="154">
        <v>0</v>
      </c>
      <c r="E584" s="154">
        <v>0</v>
      </c>
      <c r="F584" s="154">
        <f t="shared" si="76"/>
        <v>0</v>
      </c>
      <c r="G584" s="154">
        <v>0</v>
      </c>
      <c r="H584" s="154">
        <v>0</v>
      </c>
      <c r="I584" s="154">
        <f t="shared" si="77"/>
        <v>0</v>
      </c>
      <c r="J584" s="154">
        <f t="shared" si="73"/>
        <v>0</v>
      </c>
      <c r="K584" s="154">
        <f t="shared" si="74"/>
        <v>0</v>
      </c>
      <c r="L584" s="154">
        <f t="shared" si="75"/>
        <v>0</v>
      </c>
      <c r="M584" s="775"/>
      <c r="N584" s="775"/>
      <c r="O584" s="775"/>
      <c r="P584" s="775"/>
      <c r="Q584" s="775"/>
      <c r="R584" s="775"/>
    </row>
    <row r="585" spans="1:18" ht="15.75">
      <c r="A585" s="173">
        <v>9</v>
      </c>
      <c r="B585" s="236">
        <v>37</v>
      </c>
      <c r="C585" s="237" t="s">
        <v>395</v>
      </c>
      <c r="D585" s="154">
        <v>0</v>
      </c>
      <c r="E585" s="154">
        <v>0</v>
      </c>
      <c r="F585" s="154">
        <f t="shared" si="76"/>
        <v>0</v>
      </c>
      <c r="G585" s="154">
        <v>0</v>
      </c>
      <c r="H585" s="154">
        <v>0</v>
      </c>
      <c r="I585" s="154">
        <f t="shared" si="77"/>
        <v>0</v>
      </c>
      <c r="J585" s="154">
        <f t="shared" si="73"/>
        <v>0</v>
      </c>
      <c r="K585" s="154">
        <f t="shared" si="74"/>
        <v>0</v>
      </c>
      <c r="L585" s="154">
        <f t="shared" si="75"/>
        <v>0</v>
      </c>
      <c r="M585" s="775"/>
      <c r="N585" s="775"/>
      <c r="O585" s="775"/>
      <c r="P585" s="775"/>
      <c r="Q585" s="775"/>
      <c r="R585" s="775"/>
    </row>
    <row r="586" spans="1:18" ht="15.75">
      <c r="A586" s="173">
        <v>10</v>
      </c>
      <c r="B586" s="236">
        <v>45</v>
      </c>
      <c r="C586" s="237" t="s">
        <v>396</v>
      </c>
      <c r="D586" s="154">
        <v>0</v>
      </c>
      <c r="E586" s="154">
        <v>0</v>
      </c>
      <c r="F586" s="154">
        <f t="shared" si="76"/>
        <v>0</v>
      </c>
      <c r="G586" s="154">
        <v>0</v>
      </c>
      <c r="H586" s="154">
        <v>0</v>
      </c>
      <c r="I586" s="154">
        <f t="shared" si="77"/>
        <v>0</v>
      </c>
      <c r="J586" s="154">
        <f t="shared" si="73"/>
        <v>0</v>
      </c>
      <c r="K586" s="154">
        <f t="shared" si="74"/>
        <v>0</v>
      </c>
      <c r="L586" s="154">
        <f t="shared" si="75"/>
        <v>0</v>
      </c>
      <c r="M586" s="775"/>
      <c r="N586" s="775"/>
      <c r="O586" s="775"/>
      <c r="P586" s="775"/>
      <c r="Q586" s="775"/>
      <c r="R586" s="775"/>
    </row>
    <row r="587" spans="1:18" ht="18" customHeight="1">
      <c r="A587" s="173">
        <v>11</v>
      </c>
      <c r="B587" s="236">
        <v>55</v>
      </c>
      <c r="C587" s="237" t="s">
        <v>397</v>
      </c>
      <c r="D587" s="154">
        <v>0</v>
      </c>
      <c r="E587" s="154">
        <v>0</v>
      </c>
      <c r="F587" s="154">
        <f t="shared" si="76"/>
        <v>0</v>
      </c>
      <c r="G587" s="154">
        <v>0</v>
      </c>
      <c r="H587" s="154">
        <v>0</v>
      </c>
      <c r="I587" s="154">
        <f t="shared" si="77"/>
        <v>0</v>
      </c>
      <c r="J587" s="154">
        <f t="shared" si="73"/>
        <v>0</v>
      </c>
      <c r="K587" s="154">
        <f t="shared" si="74"/>
        <v>0</v>
      </c>
      <c r="L587" s="154">
        <f t="shared" si="75"/>
        <v>0</v>
      </c>
      <c r="M587" s="775"/>
      <c r="N587" s="775"/>
      <c r="O587" s="775"/>
      <c r="P587" s="775"/>
      <c r="Q587" s="775"/>
      <c r="R587" s="775"/>
    </row>
    <row r="588" spans="1:18" ht="18" customHeight="1">
      <c r="A588" s="173">
        <v>12</v>
      </c>
      <c r="B588" s="236">
        <v>71</v>
      </c>
      <c r="C588" s="237" t="s">
        <v>398</v>
      </c>
      <c r="D588" s="154">
        <v>0</v>
      </c>
      <c r="E588" s="154">
        <v>0</v>
      </c>
      <c r="F588" s="154">
        <f t="shared" si="76"/>
        <v>0</v>
      </c>
      <c r="G588" s="154">
        <v>0</v>
      </c>
      <c r="H588" s="154">
        <v>0</v>
      </c>
      <c r="I588" s="154">
        <f t="shared" si="77"/>
        <v>0</v>
      </c>
      <c r="J588" s="154">
        <f t="shared" si="73"/>
        <v>0</v>
      </c>
      <c r="K588" s="154">
        <f t="shared" si="74"/>
        <v>0</v>
      </c>
      <c r="L588" s="154">
        <f t="shared" si="75"/>
        <v>0</v>
      </c>
      <c r="M588" s="775"/>
      <c r="N588" s="775"/>
      <c r="O588" s="775"/>
      <c r="P588" s="775"/>
      <c r="Q588" s="775"/>
      <c r="R588" s="775"/>
    </row>
    <row r="589" spans="1:18" ht="18" customHeight="1">
      <c r="A589" s="173">
        <v>13</v>
      </c>
      <c r="B589" s="236">
        <v>84</v>
      </c>
      <c r="C589" s="237" t="s">
        <v>770</v>
      </c>
      <c r="D589" s="154">
        <v>0</v>
      </c>
      <c r="E589" s="154">
        <v>0</v>
      </c>
      <c r="F589" s="154">
        <f t="shared" si="76"/>
        <v>0</v>
      </c>
      <c r="G589" s="154">
        <v>0</v>
      </c>
      <c r="H589" s="154">
        <v>0</v>
      </c>
      <c r="I589" s="154">
        <f t="shared" si="77"/>
        <v>0</v>
      </c>
      <c r="J589" s="154">
        <f t="shared" si="73"/>
        <v>0</v>
      </c>
      <c r="K589" s="154">
        <f t="shared" si="74"/>
        <v>0</v>
      </c>
      <c r="L589" s="154">
        <f t="shared" si="75"/>
        <v>0</v>
      </c>
      <c r="M589" s="775"/>
      <c r="N589" s="775"/>
      <c r="O589" s="775"/>
      <c r="P589" s="775"/>
      <c r="Q589" s="775"/>
      <c r="R589" s="775"/>
    </row>
    <row r="590" spans="1:18" ht="18" customHeight="1">
      <c r="A590" s="173">
        <v>14</v>
      </c>
      <c r="B590" s="142" t="s">
        <v>399</v>
      </c>
      <c r="C590" s="237" t="s">
        <v>400</v>
      </c>
      <c r="D590" s="154">
        <v>129</v>
      </c>
      <c r="E590" s="154">
        <v>55</v>
      </c>
      <c r="F590" s="154">
        <f t="shared" si="76"/>
        <v>184</v>
      </c>
      <c r="G590" s="154">
        <v>143</v>
      </c>
      <c r="H590" s="154">
        <v>82</v>
      </c>
      <c r="I590" s="154">
        <f t="shared" si="77"/>
        <v>225</v>
      </c>
      <c r="J590" s="154">
        <f t="shared" si="73"/>
        <v>272</v>
      </c>
      <c r="K590" s="154">
        <f t="shared" si="74"/>
        <v>137</v>
      </c>
      <c r="L590" s="154">
        <f t="shared" si="75"/>
        <v>409</v>
      </c>
      <c r="M590" s="775"/>
      <c r="N590" s="775"/>
      <c r="O590" s="775"/>
      <c r="P590" s="775"/>
      <c r="Q590" s="775"/>
      <c r="R590" s="775"/>
    </row>
    <row r="591" spans="1:18" ht="18" customHeight="1">
      <c r="A591" s="173">
        <v>15</v>
      </c>
      <c r="B591" s="236">
        <v>250</v>
      </c>
      <c r="C591" s="237" t="s">
        <v>401</v>
      </c>
      <c r="D591" s="154">
        <v>51</v>
      </c>
      <c r="E591" s="154">
        <v>41</v>
      </c>
      <c r="F591" s="154">
        <f t="shared" si="76"/>
        <v>92</v>
      </c>
      <c r="G591" s="154">
        <v>21</v>
      </c>
      <c r="H591" s="154">
        <v>0</v>
      </c>
      <c r="I591" s="154">
        <f t="shared" si="77"/>
        <v>21</v>
      </c>
      <c r="J591" s="154">
        <f t="shared" si="73"/>
        <v>72</v>
      </c>
      <c r="K591" s="154">
        <f t="shared" si="74"/>
        <v>41</v>
      </c>
      <c r="L591" s="154">
        <f t="shared" si="75"/>
        <v>113</v>
      </c>
      <c r="M591" s="775"/>
      <c r="N591" s="775"/>
      <c r="O591" s="775"/>
      <c r="P591" s="775"/>
      <c r="Q591" s="775"/>
      <c r="R591" s="775"/>
    </row>
    <row r="592" spans="1:18" ht="18" customHeight="1">
      <c r="A592" s="173">
        <v>16</v>
      </c>
      <c r="B592" s="142" t="s">
        <v>402</v>
      </c>
      <c r="C592" s="237" t="s">
        <v>403</v>
      </c>
      <c r="D592" s="154">
        <v>4</v>
      </c>
      <c r="E592" s="154">
        <v>3</v>
      </c>
      <c r="F592" s="154">
        <f t="shared" si="76"/>
        <v>7</v>
      </c>
      <c r="G592" s="154">
        <v>0</v>
      </c>
      <c r="H592" s="154">
        <v>0</v>
      </c>
      <c r="I592" s="154">
        <f t="shared" si="77"/>
        <v>0</v>
      </c>
      <c r="J592" s="154">
        <f t="shared" si="73"/>
        <v>4</v>
      </c>
      <c r="K592" s="154">
        <f t="shared" si="74"/>
        <v>3</v>
      </c>
      <c r="L592" s="154">
        <f t="shared" si="75"/>
        <v>7</v>
      </c>
      <c r="M592" s="775"/>
      <c r="N592" s="775"/>
      <c r="O592" s="775"/>
      <c r="P592" s="775"/>
      <c r="Q592" s="775"/>
      <c r="R592" s="775"/>
    </row>
    <row r="593" spans="1:18" ht="18" customHeight="1">
      <c r="A593" s="173">
        <v>17</v>
      </c>
      <c r="B593" s="142" t="s">
        <v>404</v>
      </c>
      <c r="C593" s="238" t="s">
        <v>771</v>
      </c>
      <c r="D593" s="154">
        <v>3</v>
      </c>
      <c r="E593" s="154">
        <v>6</v>
      </c>
      <c r="F593" s="154">
        <f t="shared" si="76"/>
        <v>9</v>
      </c>
      <c r="G593" s="154">
        <v>3</v>
      </c>
      <c r="H593" s="154">
        <v>0</v>
      </c>
      <c r="I593" s="154">
        <f t="shared" si="77"/>
        <v>3</v>
      </c>
      <c r="J593" s="154">
        <f t="shared" si="73"/>
        <v>6</v>
      </c>
      <c r="K593" s="154">
        <f t="shared" si="74"/>
        <v>6</v>
      </c>
      <c r="L593" s="154">
        <f t="shared" si="75"/>
        <v>12</v>
      </c>
      <c r="M593" s="775"/>
      <c r="N593" s="775"/>
      <c r="O593" s="775"/>
      <c r="P593" s="775"/>
      <c r="Q593" s="775"/>
      <c r="R593" s="775"/>
    </row>
    <row r="594" spans="1:18" ht="18" customHeight="1">
      <c r="A594" s="173">
        <v>18</v>
      </c>
      <c r="B594" s="245" t="s">
        <v>405</v>
      </c>
      <c r="C594" s="237" t="s">
        <v>406</v>
      </c>
      <c r="D594" s="154">
        <v>413</v>
      </c>
      <c r="E594" s="154">
        <v>283</v>
      </c>
      <c r="F594" s="154">
        <f t="shared" si="76"/>
        <v>696</v>
      </c>
      <c r="G594" s="154">
        <v>286</v>
      </c>
      <c r="H594" s="154">
        <v>264</v>
      </c>
      <c r="I594" s="154">
        <f t="shared" si="77"/>
        <v>550</v>
      </c>
      <c r="J594" s="154">
        <f t="shared" si="73"/>
        <v>699</v>
      </c>
      <c r="K594" s="154">
        <f t="shared" si="74"/>
        <v>547</v>
      </c>
      <c r="L594" s="154">
        <f t="shared" si="75"/>
        <v>1246</v>
      </c>
      <c r="M594" s="775"/>
      <c r="N594" s="775"/>
      <c r="O594" s="775"/>
      <c r="P594" s="775"/>
      <c r="Q594" s="775"/>
      <c r="R594" s="775"/>
    </row>
    <row r="595" spans="1:18" ht="18" customHeight="1">
      <c r="A595" s="173">
        <v>19</v>
      </c>
      <c r="B595" s="142" t="s">
        <v>407</v>
      </c>
      <c r="C595" s="237" t="s">
        <v>408</v>
      </c>
      <c r="D595" s="154">
        <v>61</v>
      </c>
      <c r="E595" s="154">
        <v>43</v>
      </c>
      <c r="F595" s="154">
        <f t="shared" si="76"/>
        <v>104</v>
      </c>
      <c r="G595" s="154">
        <v>3</v>
      </c>
      <c r="H595" s="154">
        <v>1</v>
      </c>
      <c r="I595" s="154">
        <f t="shared" si="77"/>
        <v>4</v>
      </c>
      <c r="J595" s="154">
        <f t="shared" si="73"/>
        <v>64</v>
      </c>
      <c r="K595" s="154">
        <f t="shared" si="74"/>
        <v>44</v>
      </c>
      <c r="L595" s="154">
        <f t="shared" si="75"/>
        <v>108</v>
      </c>
      <c r="M595" s="775"/>
      <c r="N595" s="775"/>
      <c r="O595" s="775"/>
      <c r="P595" s="775"/>
      <c r="Q595" s="775"/>
      <c r="R595" s="775"/>
    </row>
    <row r="596" spans="1:18" ht="18" customHeight="1">
      <c r="A596" s="173">
        <v>20</v>
      </c>
      <c r="B596" s="142" t="s">
        <v>409</v>
      </c>
      <c r="C596" s="239" t="s">
        <v>410</v>
      </c>
      <c r="D596" s="154">
        <v>1</v>
      </c>
      <c r="E596" s="154">
        <v>0</v>
      </c>
      <c r="F596" s="154">
        <f t="shared" si="76"/>
        <v>1</v>
      </c>
      <c r="G596" s="154">
        <v>0</v>
      </c>
      <c r="H596" s="154">
        <v>0</v>
      </c>
      <c r="I596" s="154">
        <f t="shared" si="77"/>
        <v>0</v>
      </c>
      <c r="J596" s="154">
        <f t="shared" si="73"/>
        <v>1</v>
      </c>
      <c r="K596" s="154">
        <f t="shared" si="74"/>
        <v>0</v>
      </c>
      <c r="L596" s="154">
        <f t="shared" si="75"/>
        <v>1</v>
      </c>
      <c r="M596" s="775"/>
      <c r="N596" s="775"/>
      <c r="O596" s="775"/>
      <c r="P596" s="775"/>
      <c r="Q596" s="775"/>
      <c r="R596" s="775"/>
    </row>
    <row r="597" spans="1:18" ht="18" customHeight="1">
      <c r="A597" s="173">
        <v>21</v>
      </c>
      <c r="B597" s="236">
        <v>487</v>
      </c>
      <c r="C597" s="237" t="s">
        <v>411</v>
      </c>
      <c r="D597" s="154">
        <v>0</v>
      </c>
      <c r="E597" s="154">
        <v>0</v>
      </c>
      <c r="F597" s="154">
        <f t="shared" si="76"/>
        <v>0</v>
      </c>
      <c r="G597" s="154">
        <v>0</v>
      </c>
      <c r="H597" s="154">
        <v>0</v>
      </c>
      <c r="I597" s="154">
        <f t="shared" si="77"/>
        <v>0</v>
      </c>
      <c r="J597" s="154">
        <f t="shared" si="73"/>
        <v>0</v>
      </c>
      <c r="K597" s="154">
        <f t="shared" si="74"/>
        <v>0</v>
      </c>
      <c r="L597" s="154">
        <f t="shared" si="75"/>
        <v>0</v>
      </c>
      <c r="M597" s="775"/>
      <c r="N597" s="775"/>
      <c r="O597" s="775"/>
      <c r="P597" s="775"/>
      <c r="Q597" s="775"/>
      <c r="R597" s="775"/>
    </row>
    <row r="598" spans="1:18" ht="18" customHeight="1">
      <c r="A598" s="173">
        <v>22</v>
      </c>
      <c r="B598" s="142" t="s">
        <v>412</v>
      </c>
      <c r="C598" s="237" t="s">
        <v>413</v>
      </c>
      <c r="D598" s="154">
        <v>4</v>
      </c>
      <c r="E598" s="154">
        <v>1</v>
      </c>
      <c r="F598" s="154">
        <f t="shared" si="76"/>
        <v>5</v>
      </c>
      <c r="G598" s="154">
        <v>0</v>
      </c>
      <c r="H598" s="154">
        <v>0</v>
      </c>
      <c r="I598" s="154">
        <f t="shared" si="77"/>
        <v>0</v>
      </c>
      <c r="J598" s="154">
        <f t="shared" si="73"/>
        <v>4</v>
      </c>
      <c r="K598" s="154">
        <f t="shared" si="74"/>
        <v>1</v>
      </c>
      <c r="L598" s="154">
        <f t="shared" si="75"/>
        <v>5</v>
      </c>
      <c r="M598" s="775"/>
      <c r="N598" s="775"/>
      <c r="O598" s="775"/>
      <c r="P598" s="775"/>
      <c r="Q598" s="775"/>
      <c r="R598" s="775"/>
    </row>
    <row r="599" spans="1:18" ht="18" customHeight="1">
      <c r="A599" s="173">
        <v>23</v>
      </c>
      <c r="B599" s="142" t="s">
        <v>414</v>
      </c>
      <c r="C599" s="237" t="s">
        <v>415</v>
      </c>
      <c r="D599" s="154">
        <v>2</v>
      </c>
      <c r="E599" s="154">
        <v>0</v>
      </c>
      <c r="F599" s="154">
        <f t="shared" si="76"/>
        <v>2</v>
      </c>
      <c r="G599" s="154">
        <v>0</v>
      </c>
      <c r="H599" s="154">
        <v>0</v>
      </c>
      <c r="I599" s="154">
        <f t="shared" si="77"/>
        <v>0</v>
      </c>
      <c r="J599" s="154">
        <f t="shared" si="73"/>
        <v>2</v>
      </c>
      <c r="K599" s="154">
        <f t="shared" si="74"/>
        <v>0</v>
      </c>
      <c r="L599" s="154">
        <f t="shared" si="75"/>
        <v>2</v>
      </c>
      <c r="M599" s="775"/>
      <c r="N599" s="775"/>
      <c r="O599" s="775"/>
      <c r="P599" s="775"/>
      <c r="Q599" s="775"/>
      <c r="R599" s="775"/>
    </row>
    <row r="600" spans="1:18" ht="18" customHeight="1">
      <c r="A600" s="173">
        <v>24</v>
      </c>
      <c r="B600" s="142" t="s">
        <v>416</v>
      </c>
      <c r="C600" s="240" t="s">
        <v>772</v>
      </c>
      <c r="D600" s="154">
        <v>0</v>
      </c>
      <c r="E600" s="154">
        <v>2</v>
      </c>
      <c r="F600" s="154">
        <f t="shared" si="76"/>
        <v>2</v>
      </c>
      <c r="G600" s="154">
        <v>0</v>
      </c>
      <c r="H600" s="154">
        <v>0</v>
      </c>
      <c r="I600" s="154">
        <f t="shared" si="77"/>
        <v>0</v>
      </c>
      <c r="J600" s="154">
        <f t="shared" si="73"/>
        <v>0</v>
      </c>
      <c r="K600" s="154">
        <f t="shared" si="74"/>
        <v>2</v>
      </c>
      <c r="L600" s="154">
        <f t="shared" si="75"/>
        <v>2</v>
      </c>
      <c r="M600" s="775"/>
      <c r="N600" s="775"/>
      <c r="O600" s="775"/>
      <c r="P600" s="775"/>
      <c r="Q600" s="775"/>
      <c r="R600" s="775"/>
    </row>
    <row r="601" spans="1:18" ht="18" customHeight="1">
      <c r="A601" s="173">
        <v>25</v>
      </c>
      <c r="B601" s="142" t="s">
        <v>417</v>
      </c>
      <c r="C601" s="237" t="s">
        <v>418</v>
      </c>
      <c r="D601" s="154">
        <v>0</v>
      </c>
      <c r="E601" s="154">
        <v>0</v>
      </c>
      <c r="F601" s="154">
        <f t="shared" si="76"/>
        <v>0</v>
      </c>
      <c r="G601" s="154">
        <v>1</v>
      </c>
      <c r="H601" s="154">
        <v>0</v>
      </c>
      <c r="I601" s="154">
        <f t="shared" si="77"/>
        <v>1</v>
      </c>
      <c r="J601" s="154">
        <f t="shared" si="73"/>
        <v>1</v>
      </c>
      <c r="K601" s="154">
        <f t="shared" si="74"/>
        <v>0</v>
      </c>
      <c r="L601" s="154">
        <f t="shared" si="75"/>
        <v>1</v>
      </c>
      <c r="M601" s="775"/>
      <c r="N601" s="775"/>
      <c r="O601" s="775"/>
      <c r="P601" s="775"/>
      <c r="Q601" s="775"/>
      <c r="R601" s="775"/>
    </row>
    <row r="602" spans="1:18" ht="18" customHeight="1">
      <c r="A602" s="173">
        <v>26</v>
      </c>
      <c r="B602" s="236">
        <v>571</v>
      </c>
      <c r="C602" s="237" t="s">
        <v>419</v>
      </c>
      <c r="D602" s="154">
        <v>31</v>
      </c>
      <c r="E602" s="154">
        <v>52</v>
      </c>
      <c r="F602" s="154">
        <f t="shared" si="76"/>
        <v>83</v>
      </c>
      <c r="G602" s="154">
        <v>13</v>
      </c>
      <c r="H602" s="154">
        <v>7</v>
      </c>
      <c r="I602" s="154">
        <f t="shared" si="77"/>
        <v>20</v>
      </c>
      <c r="J602" s="154">
        <f t="shared" si="73"/>
        <v>44</v>
      </c>
      <c r="K602" s="154">
        <f t="shared" si="74"/>
        <v>59</v>
      </c>
      <c r="L602" s="154">
        <f t="shared" si="75"/>
        <v>103</v>
      </c>
      <c r="M602" s="775"/>
      <c r="N602" s="775"/>
      <c r="O602" s="775"/>
      <c r="P602" s="775"/>
      <c r="Q602" s="775"/>
      <c r="R602" s="775"/>
    </row>
    <row r="603" spans="1:18" ht="18" customHeight="1">
      <c r="A603" s="173">
        <v>27</v>
      </c>
      <c r="B603" s="142" t="s">
        <v>420</v>
      </c>
      <c r="C603" s="237" t="s">
        <v>421</v>
      </c>
      <c r="D603" s="154">
        <v>25</v>
      </c>
      <c r="E603" s="154">
        <v>7</v>
      </c>
      <c r="F603" s="154">
        <f t="shared" si="76"/>
        <v>32</v>
      </c>
      <c r="G603" s="154">
        <v>1</v>
      </c>
      <c r="H603" s="154">
        <v>0</v>
      </c>
      <c r="I603" s="154">
        <f t="shared" si="77"/>
        <v>1</v>
      </c>
      <c r="J603" s="154">
        <f t="shared" si="73"/>
        <v>26</v>
      </c>
      <c r="K603" s="154">
        <f t="shared" si="74"/>
        <v>7</v>
      </c>
      <c r="L603" s="154">
        <f t="shared" si="75"/>
        <v>33</v>
      </c>
      <c r="M603" s="775"/>
      <c r="N603" s="775"/>
      <c r="O603" s="775"/>
      <c r="P603" s="775"/>
      <c r="Q603" s="775"/>
      <c r="R603" s="775"/>
    </row>
    <row r="604" spans="1:18" ht="18" customHeight="1">
      <c r="A604" s="173">
        <v>28</v>
      </c>
      <c r="B604" s="142" t="s">
        <v>422</v>
      </c>
      <c r="C604" s="237" t="s">
        <v>423</v>
      </c>
      <c r="D604" s="154">
        <v>0</v>
      </c>
      <c r="E604" s="154">
        <v>0</v>
      </c>
      <c r="F604" s="154">
        <f t="shared" si="76"/>
        <v>0</v>
      </c>
      <c r="G604" s="154">
        <v>0</v>
      </c>
      <c r="H604" s="154">
        <v>0</v>
      </c>
      <c r="I604" s="154">
        <f t="shared" si="77"/>
        <v>0</v>
      </c>
      <c r="J604" s="154">
        <f t="shared" si="73"/>
        <v>0</v>
      </c>
      <c r="K604" s="154">
        <f t="shared" si="74"/>
        <v>0</v>
      </c>
      <c r="L604" s="154">
        <f t="shared" si="75"/>
        <v>0</v>
      </c>
      <c r="M604" s="775"/>
      <c r="N604" s="775"/>
      <c r="O604" s="775"/>
      <c r="P604" s="775"/>
      <c r="Q604" s="775"/>
      <c r="R604" s="775"/>
    </row>
    <row r="605" spans="1:18" ht="18" customHeight="1">
      <c r="A605" s="173">
        <v>29</v>
      </c>
      <c r="B605" s="142" t="s">
        <v>424</v>
      </c>
      <c r="C605" s="237" t="s">
        <v>773</v>
      </c>
      <c r="D605" s="154">
        <v>0</v>
      </c>
      <c r="E605" s="154">
        <v>0</v>
      </c>
      <c r="F605" s="154">
        <f t="shared" si="76"/>
        <v>0</v>
      </c>
      <c r="G605" s="154">
        <v>0</v>
      </c>
      <c r="H605" s="154">
        <v>0</v>
      </c>
      <c r="I605" s="154">
        <f t="shared" si="77"/>
        <v>0</v>
      </c>
      <c r="J605" s="154">
        <f t="shared" si="73"/>
        <v>0</v>
      </c>
      <c r="K605" s="154">
        <f t="shared" si="74"/>
        <v>0</v>
      </c>
      <c r="L605" s="154">
        <f t="shared" si="75"/>
        <v>0</v>
      </c>
      <c r="M605" s="775"/>
      <c r="N605" s="775"/>
      <c r="O605" s="775"/>
      <c r="P605" s="775"/>
      <c r="Q605" s="775"/>
      <c r="R605" s="775"/>
    </row>
    <row r="606" spans="1:18" ht="18" customHeight="1">
      <c r="A606" s="173">
        <v>30</v>
      </c>
      <c r="B606" s="236">
        <v>797</v>
      </c>
      <c r="C606" s="237" t="s">
        <v>425</v>
      </c>
      <c r="D606" s="154">
        <v>375</v>
      </c>
      <c r="E606" s="154">
        <v>320</v>
      </c>
      <c r="F606" s="154">
        <f t="shared" si="76"/>
        <v>695</v>
      </c>
      <c r="G606" s="154">
        <v>223</v>
      </c>
      <c r="H606" s="154">
        <v>156</v>
      </c>
      <c r="I606" s="154">
        <f t="shared" si="77"/>
        <v>379</v>
      </c>
      <c r="J606" s="154">
        <f t="shared" si="73"/>
        <v>598</v>
      </c>
      <c r="K606" s="154">
        <f t="shared" si="74"/>
        <v>476</v>
      </c>
      <c r="L606" s="154">
        <f t="shared" si="75"/>
        <v>1074</v>
      </c>
      <c r="M606" s="775"/>
      <c r="N606" s="775"/>
      <c r="O606" s="775"/>
      <c r="P606" s="775"/>
      <c r="Q606" s="775"/>
      <c r="R606" s="775"/>
    </row>
    <row r="607" spans="1:18" ht="18" customHeight="1">
      <c r="A607" s="173">
        <v>31</v>
      </c>
      <c r="B607" s="236">
        <v>799</v>
      </c>
      <c r="C607" s="237" t="s">
        <v>774</v>
      </c>
      <c r="D607" s="154">
        <v>0</v>
      </c>
      <c r="E607" s="154">
        <v>0</v>
      </c>
      <c r="F607" s="154">
        <f t="shared" si="76"/>
        <v>0</v>
      </c>
      <c r="G607" s="154">
        <v>0</v>
      </c>
      <c r="H607" s="154">
        <v>0</v>
      </c>
      <c r="I607" s="154">
        <f t="shared" si="77"/>
        <v>0</v>
      </c>
      <c r="J607" s="154">
        <f t="shared" si="73"/>
        <v>0</v>
      </c>
      <c r="K607" s="154">
        <f t="shared" si="74"/>
        <v>0</v>
      </c>
      <c r="L607" s="154">
        <f t="shared" si="75"/>
        <v>0</v>
      </c>
      <c r="M607" s="775"/>
      <c r="N607" s="775"/>
      <c r="O607" s="775"/>
      <c r="P607" s="775"/>
      <c r="Q607" s="775"/>
      <c r="R607" s="775"/>
    </row>
    <row r="608" spans="1:18" ht="18" customHeight="1">
      <c r="A608" s="173">
        <v>32</v>
      </c>
      <c r="B608" s="142" t="s">
        <v>426</v>
      </c>
      <c r="C608" s="237" t="s">
        <v>427</v>
      </c>
      <c r="D608" s="154">
        <v>10</v>
      </c>
      <c r="E608" s="154">
        <v>2</v>
      </c>
      <c r="F608" s="154">
        <f t="shared" si="76"/>
        <v>12</v>
      </c>
      <c r="G608" s="154">
        <v>0</v>
      </c>
      <c r="H608" s="154">
        <v>0</v>
      </c>
      <c r="I608" s="154">
        <f t="shared" si="77"/>
        <v>0</v>
      </c>
      <c r="J608" s="154">
        <f t="shared" si="73"/>
        <v>10</v>
      </c>
      <c r="K608" s="154">
        <f t="shared" si="74"/>
        <v>2</v>
      </c>
      <c r="L608" s="154">
        <f t="shared" si="75"/>
        <v>12</v>
      </c>
      <c r="M608" s="775"/>
      <c r="N608" s="775"/>
      <c r="O608" s="775"/>
      <c r="P608" s="775"/>
      <c r="Q608" s="775"/>
      <c r="R608" s="775"/>
    </row>
    <row r="609" spans="1:18" ht="25.5">
      <c r="A609" s="173">
        <v>33</v>
      </c>
      <c r="B609" s="142" t="s">
        <v>428</v>
      </c>
      <c r="C609" s="237" t="s">
        <v>429</v>
      </c>
      <c r="D609" s="154">
        <v>0</v>
      </c>
      <c r="E609" s="154">
        <v>0</v>
      </c>
      <c r="F609" s="154">
        <f t="shared" si="76"/>
        <v>0</v>
      </c>
      <c r="G609" s="154">
        <v>0</v>
      </c>
      <c r="H609" s="154">
        <v>0</v>
      </c>
      <c r="I609" s="154">
        <f t="shared" si="77"/>
        <v>0</v>
      </c>
      <c r="J609" s="154">
        <f t="shared" si="73"/>
        <v>0</v>
      </c>
      <c r="K609" s="154">
        <f t="shared" si="74"/>
        <v>0</v>
      </c>
      <c r="L609" s="154">
        <f t="shared" si="75"/>
        <v>0</v>
      </c>
      <c r="M609" s="775"/>
      <c r="N609" s="775"/>
      <c r="O609" s="775"/>
      <c r="P609" s="775"/>
      <c r="Q609" s="775"/>
      <c r="R609" s="775"/>
    </row>
    <row r="610" spans="1:18" ht="18" customHeight="1">
      <c r="A610" s="173">
        <v>34</v>
      </c>
      <c r="B610" s="142" t="s">
        <v>430</v>
      </c>
      <c r="C610" s="237" t="s">
        <v>431</v>
      </c>
      <c r="D610" s="154">
        <v>1</v>
      </c>
      <c r="E610" s="154">
        <v>4</v>
      </c>
      <c r="F610" s="154">
        <f t="shared" si="76"/>
        <v>5</v>
      </c>
      <c r="G610" s="154">
        <v>0</v>
      </c>
      <c r="H610" s="154">
        <v>0</v>
      </c>
      <c r="I610" s="154">
        <f t="shared" si="77"/>
        <v>0</v>
      </c>
      <c r="J610" s="154">
        <f t="shared" si="73"/>
        <v>1</v>
      </c>
      <c r="K610" s="154">
        <f t="shared" si="74"/>
        <v>4</v>
      </c>
      <c r="L610" s="154">
        <f t="shared" si="75"/>
        <v>5</v>
      </c>
      <c r="M610" s="775"/>
      <c r="N610" s="775"/>
      <c r="O610" s="775"/>
      <c r="P610" s="775"/>
      <c r="Q610" s="775"/>
      <c r="R610" s="775"/>
    </row>
    <row r="611" spans="1:18" ht="18" customHeight="1">
      <c r="A611" s="173">
        <v>35</v>
      </c>
      <c r="B611" s="142" t="s">
        <v>432</v>
      </c>
      <c r="C611" s="237" t="s">
        <v>433</v>
      </c>
      <c r="D611" s="154">
        <v>11</v>
      </c>
      <c r="E611" s="154">
        <v>0</v>
      </c>
      <c r="F611" s="154">
        <f t="shared" si="76"/>
        <v>11</v>
      </c>
      <c r="G611" s="154">
        <v>2</v>
      </c>
      <c r="H611" s="154">
        <v>0</v>
      </c>
      <c r="I611" s="154">
        <f t="shared" si="77"/>
        <v>2</v>
      </c>
      <c r="J611" s="154">
        <f t="shared" si="73"/>
        <v>13</v>
      </c>
      <c r="K611" s="154">
        <f t="shared" si="74"/>
        <v>0</v>
      </c>
      <c r="L611" s="154">
        <f t="shared" si="75"/>
        <v>13</v>
      </c>
      <c r="M611" s="775"/>
      <c r="N611" s="775"/>
      <c r="O611" s="775"/>
      <c r="P611" s="775"/>
      <c r="Q611" s="775"/>
      <c r="R611" s="775"/>
    </row>
    <row r="612" spans="1:18" ht="51">
      <c r="A612" s="173">
        <v>36</v>
      </c>
      <c r="B612" s="142" t="s">
        <v>434</v>
      </c>
      <c r="C612" s="237" t="s">
        <v>435</v>
      </c>
      <c r="D612" s="154">
        <v>75</v>
      </c>
      <c r="E612" s="154">
        <v>9</v>
      </c>
      <c r="F612" s="154">
        <f t="shared" si="76"/>
        <v>84</v>
      </c>
      <c r="G612" s="154">
        <v>24</v>
      </c>
      <c r="H612" s="154">
        <v>23</v>
      </c>
      <c r="I612" s="154">
        <f t="shared" si="77"/>
        <v>47</v>
      </c>
      <c r="J612" s="154">
        <f t="shared" si="73"/>
        <v>99</v>
      </c>
      <c r="K612" s="154">
        <f t="shared" si="74"/>
        <v>32</v>
      </c>
      <c r="L612" s="154">
        <f t="shared" si="75"/>
        <v>131</v>
      </c>
      <c r="M612" s="775"/>
      <c r="N612" s="775"/>
      <c r="O612" s="775"/>
      <c r="P612" s="775"/>
      <c r="Q612" s="775"/>
      <c r="R612" s="775"/>
    </row>
    <row r="613" spans="1:18" ht="15.75">
      <c r="A613" s="173">
        <v>37</v>
      </c>
      <c r="B613" s="142" t="s">
        <v>436</v>
      </c>
      <c r="C613" s="237" t="s">
        <v>775</v>
      </c>
      <c r="D613" s="154">
        <v>13</v>
      </c>
      <c r="E613" s="154">
        <v>1</v>
      </c>
      <c r="F613" s="154">
        <f t="shared" si="76"/>
        <v>14</v>
      </c>
      <c r="G613" s="154">
        <v>3</v>
      </c>
      <c r="H613" s="154">
        <v>0</v>
      </c>
      <c r="I613" s="154">
        <f t="shared" si="77"/>
        <v>3</v>
      </c>
      <c r="J613" s="154">
        <f t="shared" si="73"/>
        <v>16</v>
      </c>
      <c r="K613" s="154">
        <f t="shared" si="74"/>
        <v>1</v>
      </c>
      <c r="L613" s="154">
        <f t="shared" si="75"/>
        <v>17</v>
      </c>
      <c r="M613" s="775"/>
      <c r="N613" s="775"/>
      <c r="O613" s="775"/>
      <c r="P613" s="775"/>
      <c r="Q613" s="775"/>
      <c r="R613" s="775"/>
    </row>
    <row r="614" spans="1:18" ht="25.5">
      <c r="A614" s="173">
        <v>38</v>
      </c>
      <c r="B614" s="142" t="s">
        <v>437</v>
      </c>
      <c r="C614" s="237" t="s">
        <v>776</v>
      </c>
      <c r="D614" s="154">
        <v>4</v>
      </c>
      <c r="E614" s="154">
        <v>2</v>
      </c>
      <c r="F614" s="154">
        <f t="shared" si="76"/>
        <v>6</v>
      </c>
      <c r="G614" s="154">
        <v>0</v>
      </c>
      <c r="H614" s="154">
        <v>0</v>
      </c>
      <c r="I614" s="154">
        <f t="shared" si="77"/>
        <v>0</v>
      </c>
      <c r="J614" s="154">
        <f t="shared" si="73"/>
        <v>4</v>
      </c>
      <c r="K614" s="154">
        <f t="shared" si="74"/>
        <v>2</v>
      </c>
      <c r="L614" s="154">
        <f t="shared" si="75"/>
        <v>6</v>
      </c>
      <c r="M614" s="775"/>
      <c r="N614" s="775"/>
      <c r="O614" s="775"/>
      <c r="P614" s="775"/>
      <c r="Q614" s="775"/>
      <c r="R614" s="775"/>
    </row>
    <row r="615" spans="1:18" ht="15.75">
      <c r="A615" s="173">
        <v>39</v>
      </c>
      <c r="B615" s="236"/>
      <c r="C615" s="237" t="s">
        <v>438</v>
      </c>
      <c r="D615" s="145">
        <v>15</v>
      </c>
      <c r="E615" s="145">
        <v>29</v>
      </c>
      <c r="F615" s="154">
        <f t="shared" si="76"/>
        <v>44</v>
      </c>
      <c r="G615" s="145">
        <v>42</v>
      </c>
      <c r="H615" s="145">
        <v>47</v>
      </c>
      <c r="I615" s="154">
        <f t="shared" si="77"/>
        <v>89</v>
      </c>
      <c r="J615" s="154">
        <f t="shared" si="73"/>
        <v>57</v>
      </c>
      <c r="K615" s="154">
        <f t="shared" si="74"/>
        <v>76</v>
      </c>
      <c r="L615" s="154">
        <f t="shared" si="75"/>
        <v>133</v>
      </c>
      <c r="M615" s="775"/>
      <c r="N615" s="775"/>
      <c r="O615" s="775"/>
      <c r="P615" s="775"/>
      <c r="Q615" s="775"/>
      <c r="R615" s="775"/>
    </row>
    <row r="616" spans="1:18" ht="15.75">
      <c r="A616" s="777">
        <v>40</v>
      </c>
      <c r="B616" s="777" t="s">
        <v>866</v>
      </c>
      <c r="C616" s="237" t="s">
        <v>869</v>
      </c>
      <c r="D616" s="472">
        <v>0</v>
      </c>
      <c r="E616" s="472">
        <v>0</v>
      </c>
      <c r="F616" s="154">
        <f t="shared" si="76"/>
        <v>0</v>
      </c>
      <c r="G616" s="472">
        <v>0</v>
      </c>
      <c r="H616" s="472">
        <v>0</v>
      </c>
      <c r="I616" s="154">
        <f t="shared" si="77"/>
        <v>0</v>
      </c>
      <c r="J616" s="154">
        <f t="shared" si="73"/>
        <v>0</v>
      </c>
      <c r="K616" s="154">
        <f t="shared" si="74"/>
        <v>0</v>
      </c>
      <c r="L616" s="154">
        <f t="shared" si="75"/>
        <v>0</v>
      </c>
      <c r="M616" s="775"/>
      <c r="N616" s="775"/>
      <c r="O616" s="775"/>
      <c r="P616" s="775"/>
      <c r="Q616" s="775"/>
      <c r="R616" s="775"/>
    </row>
    <row r="617" spans="1:18" ht="15.75">
      <c r="A617" s="777">
        <v>41</v>
      </c>
      <c r="B617" s="777" t="s">
        <v>865</v>
      </c>
      <c r="C617" s="237" t="s">
        <v>867</v>
      </c>
      <c r="D617" s="472">
        <v>0</v>
      </c>
      <c r="E617" s="472">
        <v>1</v>
      </c>
      <c r="F617" s="154">
        <f t="shared" si="76"/>
        <v>1</v>
      </c>
      <c r="G617" s="472">
        <v>0</v>
      </c>
      <c r="H617" s="472">
        <v>0</v>
      </c>
      <c r="I617" s="154">
        <f t="shared" si="77"/>
        <v>0</v>
      </c>
      <c r="J617" s="154">
        <f t="shared" si="73"/>
        <v>0</v>
      </c>
      <c r="K617" s="154">
        <f t="shared" si="74"/>
        <v>1</v>
      </c>
      <c r="L617" s="154">
        <f t="shared" si="75"/>
        <v>1</v>
      </c>
      <c r="M617" s="775"/>
      <c r="N617" s="775"/>
      <c r="O617" s="775"/>
      <c r="P617" s="775"/>
      <c r="Q617" s="775"/>
      <c r="R617" s="775"/>
    </row>
    <row r="618" spans="1:18" ht="15.75">
      <c r="A618" s="236"/>
      <c r="B618" s="236"/>
      <c r="C618" s="142" t="s">
        <v>6</v>
      </c>
      <c r="D618" s="154">
        <f>SUM(D577:D617)</f>
        <v>1255</v>
      </c>
      <c r="E618" s="154">
        <f t="shared" ref="E618:L618" si="78">SUM(E577:E617)</f>
        <v>878</v>
      </c>
      <c r="F618" s="154">
        <f t="shared" si="78"/>
        <v>2133</v>
      </c>
      <c r="G618" s="154">
        <f t="shared" si="78"/>
        <v>772</v>
      </c>
      <c r="H618" s="154">
        <f t="shared" si="78"/>
        <v>582</v>
      </c>
      <c r="I618" s="154">
        <f t="shared" si="78"/>
        <v>1354</v>
      </c>
      <c r="J618" s="154">
        <f t="shared" si="78"/>
        <v>2027</v>
      </c>
      <c r="K618" s="154">
        <f t="shared" si="78"/>
        <v>1460</v>
      </c>
      <c r="L618" s="154">
        <f t="shared" si="78"/>
        <v>3487</v>
      </c>
      <c r="M618" s="775"/>
      <c r="N618" s="775"/>
      <c r="O618" s="775"/>
      <c r="P618" s="775"/>
      <c r="Q618" s="775"/>
      <c r="R618" s="775"/>
    </row>
    <row r="619" spans="1:18" ht="15.75">
      <c r="B619" s="173"/>
      <c r="C619" s="307"/>
      <c r="M619" s="775"/>
      <c r="N619" s="775"/>
      <c r="O619" s="775"/>
      <c r="P619" s="775"/>
      <c r="Q619" s="775"/>
      <c r="R619" s="775"/>
    </row>
    <row r="620" spans="1:18" ht="15.75">
      <c r="B620" s="173"/>
      <c r="C620" s="307"/>
      <c r="M620" s="775"/>
      <c r="N620" s="775"/>
      <c r="O620" s="775"/>
      <c r="P620" s="775"/>
      <c r="Q620" s="775"/>
      <c r="R620" s="775"/>
    </row>
    <row r="621" spans="1:18" ht="15.75">
      <c r="K621" s="775"/>
      <c r="L621" s="775"/>
      <c r="M621" s="775"/>
      <c r="N621" s="775"/>
      <c r="O621" s="775"/>
      <c r="P621" s="775"/>
      <c r="Q621" s="775"/>
      <c r="R621" s="775"/>
    </row>
    <row r="622" spans="1:18" ht="21">
      <c r="B622" s="1591" t="s">
        <v>382</v>
      </c>
      <c r="C622" s="1591"/>
      <c r="D622" s="1591"/>
      <c r="E622" s="1591"/>
      <c r="F622" s="1591"/>
      <c r="G622" s="1591"/>
      <c r="H622" s="1591"/>
      <c r="I622" s="1591"/>
      <c r="K622" s="148" t="s">
        <v>62</v>
      </c>
      <c r="L622" s="147"/>
    </row>
    <row r="624" spans="1:18" ht="15" customHeight="1">
      <c r="B624" s="1603" t="s">
        <v>383</v>
      </c>
      <c r="C624" s="1603" t="s">
        <v>384</v>
      </c>
      <c r="D624" s="1588" t="s">
        <v>95</v>
      </c>
      <c r="E624" s="1589"/>
      <c r="F624" s="1590"/>
      <c r="G624" s="1588" t="s">
        <v>0</v>
      </c>
      <c r="H624" s="1589"/>
      <c r="I624" s="1590"/>
      <c r="J624" s="1588" t="s">
        <v>6</v>
      </c>
      <c r="K624" s="1589"/>
      <c r="L624" s="1590"/>
    </row>
    <row r="625" spans="1:12">
      <c r="B625" s="1604"/>
      <c r="C625" s="1604"/>
      <c r="D625" s="777" t="s">
        <v>240</v>
      </c>
      <c r="E625" s="777" t="s">
        <v>241</v>
      </c>
      <c r="F625" s="777" t="s">
        <v>234</v>
      </c>
      <c r="G625" s="777" t="s">
        <v>240</v>
      </c>
      <c r="H625" s="777" t="s">
        <v>241</v>
      </c>
      <c r="I625" s="777" t="s">
        <v>234</v>
      </c>
      <c r="J625" s="777" t="s">
        <v>240</v>
      </c>
      <c r="K625" s="777" t="s">
        <v>241</v>
      </c>
      <c r="L625" s="777" t="s">
        <v>234</v>
      </c>
    </row>
    <row r="626" spans="1:12">
      <c r="A626" s="173">
        <v>1</v>
      </c>
      <c r="B626" s="236">
        <v>1</v>
      </c>
      <c r="C626" s="237" t="s">
        <v>385</v>
      </c>
      <c r="D626" s="154">
        <v>0</v>
      </c>
      <c r="E626" s="154">
        <v>0</v>
      </c>
      <c r="F626" s="154">
        <f>SUM(D626:E626)</f>
        <v>0</v>
      </c>
      <c r="G626" s="154">
        <v>0</v>
      </c>
      <c r="H626" s="154">
        <v>0</v>
      </c>
      <c r="I626" s="154">
        <f>SUM(G626:H626)</f>
        <v>0</v>
      </c>
      <c r="J626" s="154">
        <f t="shared" ref="J626:J666" si="79">D626+G626</f>
        <v>0</v>
      </c>
      <c r="K626" s="154">
        <f t="shared" ref="K626:K666" si="80">E626+H626</f>
        <v>0</v>
      </c>
      <c r="L626" s="154">
        <f t="shared" ref="L626:L666" si="81">F626+I626</f>
        <v>0</v>
      </c>
    </row>
    <row r="627" spans="1:12" ht="25.5">
      <c r="A627" s="173">
        <v>2</v>
      </c>
      <c r="B627" s="236">
        <v>2</v>
      </c>
      <c r="C627" s="237" t="s">
        <v>386</v>
      </c>
      <c r="D627" s="154">
        <v>0</v>
      </c>
      <c r="E627" s="154">
        <v>0</v>
      </c>
      <c r="F627" s="154">
        <f t="shared" ref="F627:F664" si="82">SUM(D627:E627)</f>
        <v>0</v>
      </c>
      <c r="G627" s="154">
        <v>2</v>
      </c>
      <c r="H627" s="154">
        <v>0</v>
      </c>
      <c r="I627" s="154">
        <f t="shared" ref="I627:I666" si="83">SUM(G627:H627)</f>
        <v>2</v>
      </c>
      <c r="J627" s="154">
        <f t="shared" si="79"/>
        <v>2</v>
      </c>
      <c r="K627" s="154">
        <f t="shared" si="80"/>
        <v>0</v>
      </c>
      <c r="L627" s="154">
        <f t="shared" si="81"/>
        <v>2</v>
      </c>
    </row>
    <row r="628" spans="1:12" ht="25.5">
      <c r="A628" s="173">
        <v>3</v>
      </c>
      <c r="B628" s="236">
        <v>3</v>
      </c>
      <c r="C628" s="237" t="s">
        <v>387</v>
      </c>
      <c r="D628" s="154">
        <v>0</v>
      </c>
      <c r="E628" s="154">
        <v>0</v>
      </c>
      <c r="F628" s="154">
        <f t="shared" si="82"/>
        <v>0</v>
      </c>
      <c r="G628" s="154">
        <v>0</v>
      </c>
      <c r="H628" s="154">
        <v>0</v>
      </c>
      <c r="I628" s="154">
        <f t="shared" si="83"/>
        <v>0</v>
      </c>
      <c r="J628" s="154">
        <f t="shared" si="79"/>
        <v>0</v>
      </c>
      <c r="K628" s="154">
        <f t="shared" si="80"/>
        <v>0</v>
      </c>
      <c r="L628" s="154">
        <f t="shared" si="81"/>
        <v>0</v>
      </c>
    </row>
    <row r="629" spans="1:12" ht="25.5">
      <c r="A629" s="173">
        <v>4</v>
      </c>
      <c r="B629" s="142" t="s">
        <v>388</v>
      </c>
      <c r="C629" s="237" t="s">
        <v>389</v>
      </c>
      <c r="D629" s="154">
        <v>0</v>
      </c>
      <c r="E629" s="154">
        <v>0</v>
      </c>
      <c r="F629" s="154">
        <f t="shared" si="82"/>
        <v>0</v>
      </c>
      <c r="G629" s="154">
        <v>0</v>
      </c>
      <c r="H629" s="154">
        <v>0</v>
      </c>
      <c r="I629" s="154">
        <f t="shared" si="83"/>
        <v>0</v>
      </c>
      <c r="J629" s="154">
        <f t="shared" si="79"/>
        <v>0</v>
      </c>
      <c r="K629" s="154">
        <f t="shared" si="80"/>
        <v>0</v>
      </c>
      <c r="L629" s="154">
        <f t="shared" si="81"/>
        <v>0</v>
      </c>
    </row>
    <row r="630" spans="1:12">
      <c r="A630" s="173">
        <v>5</v>
      </c>
      <c r="B630" s="142" t="s">
        <v>390</v>
      </c>
      <c r="C630" s="237" t="s">
        <v>391</v>
      </c>
      <c r="D630" s="154">
        <v>4</v>
      </c>
      <c r="E630" s="154">
        <v>4</v>
      </c>
      <c r="F630" s="154">
        <f t="shared" si="82"/>
        <v>8</v>
      </c>
      <c r="G630" s="154">
        <v>4</v>
      </c>
      <c r="H630" s="154">
        <v>0</v>
      </c>
      <c r="I630" s="154">
        <f t="shared" si="83"/>
        <v>4</v>
      </c>
      <c r="J630" s="154">
        <f t="shared" si="79"/>
        <v>8</v>
      </c>
      <c r="K630" s="154">
        <f t="shared" si="80"/>
        <v>4</v>
      </c>
      <c r="L630" s="154">
        <f t="shared" si="81"/>
        <v>12</v>
      </c>
    </row>
    <row r="631" spans="1:12">
      <c r="A631" s="173">
        <v>6</v>
      </c>
      <c r="B631" s="236">
        <v>30</v>
      </c>
      <c r="C631" s="237" t="s">
        <v>392</v>
      </c>
      <c r="D631" s="154">
        <v>0</v>
      </c>
      <c r="E631" s="154">
        <v>0</v>
      </c>
      <c r="F631" s="154">
        <f t="shared" si="82"/>
        <v>0</v>
      </c>
      <c r="G631" s="154">
        <v>0</v>
      </c>
      <c r="H631" s="154">
        <v>0</v>
      </c>
      <c r="I631" s="154">
        <f t="shared" si="83"/>
        <v>0</v>
      </c>
      <c r="J631" s="154">
        <f t="shared" si="79"/>
        <v>0</v>
      </c>
      <c r="K631" s="154">
        <f t="shared" si="80"/>
        <v>0</v>
      </c>
      <c r="L631" s="154">
        <f t="shared" si="81"/>
        <v>0</v>
      </c>
    </row>
    <row r="632" spans="1:12">
      <c r="A632" s="173">
        <v>7</v>
      </c>
      <c r="B632" s="236">
        <v>32</v>
      </c>
      <c r="C632" s="237" t="s">
        <v>393</v>
      </c>
      <c r="D632" s="154">
        <v>0</v>
      </c>
      <c r="E632" s="154">
        <v>0</v>
      </c>
      <c r="F632" s="154">
        <f t="shared" si="82"/>
        <v>0</v>
      </c>
      <c r="G632" s="154">
        <v>0</v>
      </c>
      <c r="H632" s="154">
        <v>0</v>
      </c>
      <c r="I632" s="154">
        <f t="shared" si="83"/>
        <v>0</v>
      </c>
      <c r="J632" s="154">
        <f t="shared" si="79"/>
        <v>0</v>
      </c>
      <c r="K632" s="154">
        <f t="shared" si="80"/>
        <v>0</v>
      </c>
      <c r="L632" s="154">
        <f t="shared" si="81"/>
        <v>0</v>
      </c>
    </row>
    <row r="633" spans="1:12">
      <c r="A633" s="173">
        <v>8</v>
      </c>
      <c r="B633" s="236">
        <v>33</v>
      </c>
      <c r="C633" s="237" t="s">
        <v>394</v>
      </c>
      <c r="D633" s="154">
        <v>0</v>
      </c>
      <c r="E633" s="154">
        <v>0</v>
      </c>
      <c r="F633" s="154">
        <f t="shared" si="82"/>
        <v>0</v>
      </c>
      <c r="G633" s="154">
        <v>0</v>
      </c>
      <c r="H633" s="154">
        <v>0</v>
      </c>
      <c r="I633" s="154">
        <f t="shared" si="83"/>
        <v>0</v>
      </c>
      <c r="J633" s="154">
        <f t="shared" si="79"/>
        <v>0</v>
      </c>
      <c r="K633" s="154">
        <f t="shared" si="80"/>
        <v>0</v>
      </c>
      <c r="L633" s="154">
        <f t="shared" si="81"/>
        <v>0</v>
      </c>
    </row>
    <row r="634" spans="1:12">
      <c r="A634" s="173">
        <v>9</v>
      </c>
      <c r="B634" s="236">
        <v>37</v>
      </c>
      <c r="C634" s="237" t="s">
        <v>395</v>
      </c>
      <c r="D634" s="154">
        <v>0</v>
      </c>
      <c r="E634" s="154">
        <v>0</v>
      </c>
      <c r="F634" s="154">
        <f t="shared" si="82"/>
        <v>0</v>
      </c>
      <c r="G634" s="154">
        <v>0</v>
      </c>
      <c r="H634" s="154">
        <v>0</v>
      </c>
      <c r="I634" s="154">
        <f t="shared" si="83"/>
        <v>0</v>
      </c>
      <c r="J634" s="154">
        <f t="shared" si="79"/>
        <v>0</v>
      </c>
      <c r="K634" s="154">
        <f t="shared" si="80"/>
        <v>0</v>
      </c>
      <c r="L634" s="154">
        <f t="shared" si="81"/>
        <v>0</v>
      </c>
    </row>
    <row r="635" spans="1:12">
      <c r="A635" s="173">
        <v>10</v>
      </c>
      <c r="B635" s="236">
        <v>45</v>
      </c>
      <c r="C635" s="237" t="s">
        <v>396</v>
      </c>
      <c r="D635" s="154">
        <v>0</v>
      </c>
      <c r="E635" s="154">
        <v>0</v>
      </c>
      <c r="F635" s="154">
        <f t="shared" si="82"/>
        <v>0</v>
      </c>
      <c r="G635" s="154">
        <v>0</v>
      </c>
      <c r="H635" s="154">
        <v>0</v>
      </c>
      <c r="I635" s="154">
        <f t="shared" si="83"/>
        <v>0</v>
      </c>
      <c r="J635" s="154">
        <f t="shared" si="79"/>
        <v>0</v>
      </c>
      <c r="K635" s="154">
        <f t="shared" si="80"/>
        <v>0</v>
      </c>
      <c r="L635" s="154">
        <f t="shared" si="81"/>
        <v>0</v>
      </c>
    </row>
    <row r="636" spans="1:12">
      <c r="A636" s="173">
        <v>11</v>
      </c>
      <c r="B636" s="236">
        <v>55</v>
      </c>
      <c r="C636" s="237" t="s">
        <v>397</v>
      </c>
      <c r="D636" s="154">
        <v>0</v>
      </c>
      <c r="E636" s="154">
        <v>0</v>
      </c>
      <c r="F636" s="154">
        <f t="shared" si="82"/>
        <v>0</v>
      </c>
      <c r="G636" s="154">
        <v>0</v>
      </c>
      <c r="H636" s="154">
        <v>0</v>
      </c>
      <c r="I636" s="154">
        <f t="shared" si="83"/>
        <v>0</v>
      </c>
      <c r="J636" s="154">
        <f t="shared" si="79"/>
        <v>0</v>
      </c>
      <c r="K636" s="154">
        <f t="shared" si="80"/>
        <v>0</v>
      </c>
      <c r="L636" s="154">
        <f t="shared" si="81"/>
        <v>0</v>
      </c>
    </row>
    <row r="637" spans="1:12">
      <c r="A637" s="173">
        <v>12</v>
      </c>
      <c r="B637" s="236">
        <v>71</v>
      </c>
      <c r="C637" s="237" t="s">
        <v>398</v>
      </c>
      <c r="D637" s="154">
        <v>0</v>
      </c>
      <c r="E637" s="154">
        <v>0</v>
      </c>
      <c r="F637" s="154">
        <f t="shared" si="82"/>
        <v>0</v>
      </c>
      <c r="G637" s="154">
        <v>0</v>
      </c>
      <c r="H637" s="154">
        <v>0</v>
      </c>
      <c r="I637" s="154">
        <f t="shared" si="83"/>
        <v>0</v>
      </c>
      <c r="J637" s="154">
        <f t="shared" si="79"/>
        <v>0</v>
      </c>
      <c r="K637" s="154">
        <f t="shared" si="80"/>
        <v>0</v>
      </c>
      <c r="L637" s="154">
        <f t="shared" si="81"/>
        <v>0</v>
      </c>
    </row>
    <row r="638" spans="1:12">
      <c r="A638" s="173">
        <v>13</v>
      </c>
      <c r="B638" s="236">
        <v>84</v>
      </c>
      <c r="C638" s="237" t="s">
        <v>770</v>
      </c>
      <c r="D638" s="154">
        <v>0</v>
      </c>
      <c r="E638" s="154">
        <v>0</v>
      </c>
      <c r="F638" s="154">
        <f t="shared" si="82"/>
        <v>0</v>
      </c>
      <c r="G638" s="154">
        <v>0</v>
      </c>
      <c r="H638" s="154">
        <v>0</v>
      </c>
      <c r="I638" s="154">
        <f t="shared" si="83"/>
        <v>0</v>
      </c>
      <c r="J638" s="154">
        <f t="shared" si="79"/>
        <v>0</v>
      </c>
      <c r="K638" s="154">
        <f t="shared" si="80"/>
        <v>0</v>
      </c>
      <c r="L638" s="154">
        <f t="shared" si="81"/>
        <v>0</v>
      </c>
    </row>
    <row r="639" spans="1:12">
      <c r="A639" s="173">
        <v>14</v>
      </c>
      <c r="B639" s="142" t="s">
        <v>399</v>
      </c>
      <c r="C639" s="237" t="s">
        <v>400</v>
      </c>
      <c r="D639" s="154">
        <v>2</v>
      </c>
      <c r="E639" s="154">
        <v>1</v>
      </c>
      <c r="F639" s="154">
        <f t="shared" si="82"/>
        <v>3</v>
      </c>
      <c r="G639" s="154">
        <v>34</v>
      </c>
      <c r="H639" s="154">
        <v>16</v>
      </c>
      <c r="I639" s="154">
        <f t="shared" si="83"/>
        <v>50</v>
      </c>
      <c r="J639" s="154">
        <f t="shared" si="79"/>
        <v>36</v>
      </c>
      <c r="K639" s="154">
        <f t="shared" si="80"/>
        <v>17</v>
      </c>
      <c r="L639" s="154">
        <f t="shared" si="81"/>
        <v>53</v>
      </c>
    </row>
    <row r="640" spans="1:12">
      <c r="A640" s="173">
        <v>15</v>
      </c>
      <c r="B640" s="236">
        <v>250</v>
      </c>
      <c r="C640" s="237" t="s">
        <v>401</v>
      </c>
      <c r="D640" s="154">
        <v>347</v>
      </c>
      <c r="E640" s="154">
        <v>148</v>
      </c>
      <c r="F640" s="154">
        <f t="shared" si="82"/>
        <v>495</v>
      </c>
      <c r="G640" s="154">
        <v>10</v>
      </c>
      <c r="H640" s="154">
        <v>8</v>
      </c>
      <c r="I640" s="154">
        <f t="shared" si="83"/>
        <v>18</v>
      </c>
      <c r="J640" s="154">
        <f t="shared" si="79"/>
        <v>357</v>
      </c>
      <c r="K640" s="154">
        <f t="shared" si="80"/>
        <v>156</v>
      </c>
      <c r="L640" s="154">
        <f t="shared" si="81"/>
        <v>513</v>
      </c>
    </row>
    <row r="641" spans="1:12" ht="25.5">
      <c r="A641" s="173">
        <v>16</v>
      </c>
      <c r="B641" s="142" t="s">
        <v>402</v>
      </c>
      <c r="C641" s="237" t="s">
        <v>403</v>
      </c>
      <c r="D641" s="154">
        <v>0</v>
      </c>
      <c r="E641" s="154">
        <v>0</v>
      </c>
      <c r="F641" s="154">
        <f t="shared" si="82"/>
        <v>0</v>
      </c>
      <c r="G641" s="154">
        <v>5</v>
      </c>
      <c r="H641" s="154">
        <v>2</v>
      </c>
      <c r="I641" s="154">
        <f t="shared" si="83"/>
        <v>7</v>
      </c>
      <c r="J641" s="154">
        <f t="shared" si="79"/>
        <v>5</v>
      </c>
      <c r="K641" s="154">
        <f t="shared" si="80"/>
        <v>2</v>
      </c>
      <c r="L641" s="154">
        <f t="shared" si="81"/>
        <v>7</v>
      </c>
    </row>
    <row r="642" spans="1:12">
      <c r="A642" s="173">
        <v>17</v>
      </c>
      <c r="B642" s="142" t="s">
        <v>404</v>
      </c>
      <c r="C642" s="238" t="s">
        <v>771</v>
      </c>
      <c r="D642" s="154">
        <v>0</v>
      </c>
      <c r="E642" s="154">
        <v>0</v>
      </c>
      <c r="F642" s="154">
        <f t="shared" si="82"/>
        <v>0</v>
      </c>
      <c r="G642" s="154">
        <v>0</v>
      </c>
      <c r="H642" s="154">
        <v>0</v>
      </c>
      <c r="I642" s="154">
        <f t="shared" si="83"/>
        <v>0</v>
      </c>
      <c r="J642" s="154">
        <f t="shared" si="79"/>
        <v>0</v>
      </c>
      <c r="K642" s="154">
        <f t="shared" si="80"/>
        <v>0</v>
      </c>
      <c r="L642" s="154">
        <f t="shared" si="81"/>
        <v>0</v>
      </c>
    </row>
    <row r="643" spans="1:12" ht="38.25">
      <c r="A643" s="173">
        <v>18</v>
      </c>
      <c r="B643" s="245" t="s">
        <v>405</v>
      </c>
      <c r="C643" s="237" t="s">
        <v>406</v>
      </c>
      <c r="D643" s="154">
        <v>426</v>
      </c>
      <c r="E643" s="154">
        <v>313</v>
      </c>
      <c r="F643" s="154">
        <f t="shared" si="82"/>
        <v>739</v>
      </c>
      <c r="G643" s="154">
        <v>207</v>
      </c>
      <c r="H643" s="154">
        <v>89</v>
      </c>
      <c r="I643" s="154">
        <f t="shared" si="83"/>
        <v>296</v>
      </c>
      <c r="J643" s="154">
        <f t="shared" si="79"/>
        <v>633</v>
      </c>
      <c r="K643" s="154">
        <f t="shared" si="80"/>
        <v>402</v>
      </c>
      <c r="L643" s="154">
        <f t="shared" si="81"/>
        <v>1035</v>
      </c>
    </row>
    <row r="644" spans="1:12" ht="25.5">
      <c r="A644" s="173">
        <v>19</v>
      </c>
      <c r="B644" s="142" t="s">
        <v>407</v>
      </c>
      <c r="C644" s="237" t="s">
        <v>408</v>
      </c>
      <c r="D644" s="154">
        <v>0</v>
      </c>
      <c r="E644" s="154">
        <v>0</v>
      </c>
      <c r="F644" s="154">
        <f t="shared" si="82"/>
        <v>0</v>
      </c>
      <c r="G644" s="154">
        <v>4</v>
      </c>
      <c r="H644" s="154">
        <v>0</v>
      </c>
      <c r="I644" s="154">
        <f t="shared" si="83"/>
        <v>4</v>
      </c>
      <c r="J644" s="154">
        <f t="shared" si="79"/>
        <v>4</v>
      </c>
      <c r="K644" s="154">
        <f t="shared" si="80"/>
        <v>0</v>
      </c>
      <c r="L644" s="154">
        <f t="shared" si="81"/>
        <v>4</v>
      </c>
    </row>
    <row r="645" spans="1:12">
      <c r="A645" s="173">
        <v>20</v>
      </c>
      <c r="B645" s="142" t="s">
        <v>409</v>
      </c>
      <c r="C645" s="239" t="s">
        <v>410</v>
      </c>
      <c r="D645" s="154">
        <v>0</v>
      </c>
      <c r="E645" s="154">
        <v>0</v>
      </c>
      <c r="F645" s="154">
        <f t="shared" si="82"/>
        <v>0</v>
      </c>
      <c r="G645" s="154">
        <v>0</v>
      </c>
      <c r="H645" s="154">
        <v>0</v>
      </c>
      <c r="I645" s="154">
        <f t="shared" si="83"/>
        <v>0</v>
      </c>
      <c r="J645" s="154">
        <f t="shared" si="79"/>
        <v>0</v>
      </c>
      <c r="K645" s="154">
        <f t="shared" si="80"/>
        <v>0</v>
      </c>
      <c r="L645" s="154">
        <f t="shared" si="81"/>
        <v>0</v>
      </c>
    </row>
    <row r="646" spans="1:12">
      <c r="A646" s="173">
        <v>21</v>
      </c>
      <c r="B646" s="236">
        <v>487</v>
      </c>
      <c r="C646" s="237" t="s">
        <v>411</v>
      </c>
      <c r="D646" s="154">
        <v>0</v>
      </c>
      <c r="E646" s="154">
        <v>0</v>
      </c>
      <c r="F646" s="154">
        <f t="shared" si="82"/>
        <v>0</v>
      </c>
      <c r="G646" s="154">
        <v>0</v>
      </c>
      <c r="H646" s="154">
        <v>0</v>
      </c>
      <c r="I646" s="154">
        <f t="shared" si="83"/>
        <v>0</v>
      </c>
      <c r="J646" s="154">
        <f t="shared" si="79"/>
        <v>0</v>
      </c>
      <c r="K646" s="154">
        <f t="shared" si="80"/>
        <v>0</v>
      </c>
      <c r="L646" s="154">
        <f t="shared" si="81"/>
        <v>0</v>
      </c>
    </row>
    <row r="647" spans="1:12">
      <c r="A647" s="173">
        <v>22</v>
      </c>
      <c r="B647" s="142" t="s">
        <v>412</v>
      </c>
      <c r="C647" s="237" t="s">
        <v>413</v>
      </c>
      <c r="D647" s="154">
        <v>76</v>
      </c>
      <c r="E647" s="154">
        <v>43</v>
      </c>
      <c r="F647" s="154">
        <f t="shared" si="82"/>
        <v>119</v>
      </c>
      <c r="G647" s="154">
        <v>8</v>
      </c>
      <c r="H647" s="154">
        <v>2</v>
      </c>
      <c r="I647" s="154">
        <f t="shared" si="83"/>
        <v>10</v>
      </c>
      <c r="J647" s="154">
        <f t="shared" si="79"/>
        <v>84</v>
      </c>
      <c r="K647" s="154">
        <f t="shared" si="80"/>
        <v>45</v>
      </c>
      <c r="L647" s="154">
        <f t="shared" si="81"/>
        <v>129</v>
      </c>
    </row>
    <row r="648" spans="1:12">
      <c r="A648" s="173">
        <v>23</v>
      </c>
      <c r="B648" s="142" t="s">
        <v>414</v>
      </c>
      <c r="C648" s="237" t="s">
        <v>415</v>
      </c>
      <c r="D648" s="154">
        <v>14</v>
      </c>
      <c r="E648" s="154">
        <v>21</v>
      </c>
      <c r="F648" s="154">
        <f t="shared" si="82"/>
        <v>35</v>
      </c>
      <c r="G648" s="154">
        <v>0</v>
      </c>
      <c r="H648" s="154">
        <v>1</v>
      </c>
      <c r="I648" s="154">
        <f t="shared" si="83"/>
        <v>1</v>
      </c>
      <c r="J648" s="154">
        <f t="shared" si="79"/>
        <v>14</v>
      </c>
      <c r="K648" s="154">
        <f t="shared" si="80"/>
        <v>22</v>
      </c>
      <c r="L648" s="154">
        <f t="shared" si="81"/>
        <v>36</v>
      </c>
    </row>
    <row r="649" spans="1:12" ht="24">
      <c r="A649" s="173">
        <v>24</v>
      </c>
      <c r="B649" s="142" t="s">
        <v>416</v>
      </c>
      <c r="C649" s="240" t="s">
        <v>772</v>
      </c>
      <c r="D649" s="154">
        <v>33</v>
      </c>
      <c r="E649" s="154">
        <v>15</v>
      </c>
      <c r="F649" s="154">
        <f t="shared" si="82"/>
        <v>48</v>
      </c>
      <c r="G649" s="154">
        <v>0</v>
      </c>
      <c r="H649" s="154">
        <v>0</v>
      </c>
      <c r="I649" s="154">
        <f t="shared" si="83"/>
        <v>0</v>
      </c>
      <c r="J649" s="154">
        <f t="shared" si="79"/>
        <v>33</v>
      </c>
      <c r="K649" s="154">
        <f t="shared" si="80"/>
        <v>15</v>
      </c>
      <c r="L649" s="154">
        <f t="shared" si="81"/>
        <v>48</v>
      </c>
    </row>
    <row r="650" spans="1:12">
      <c r="A650" s="173">
        <v>25</v>
      </c>
      <c r="B650" s="142" t="s">
        <v>417</v>
      </c>
      <c r="C650" s="237" t="s">
        <v>418</v>
      </c>
      <c r="D650" s="154">
        <v>0</v>
      </c>
      <c r="E650" s="154">
        <v>0</v>
      </c>
      <c r="F650" s="154">
        <f t="shared" si="82"/>
        <v>0</v>
      </c>
      <c r="G650" s="154">
        <v>0</v>
      </c>
      <c r="H650" s="154">
        <v>0</v>
      </c>
      <c r="I650" s="154">
        <f t="shared" si="83"/>
        <v>0</v>
      </c>
      <c r="J650" s="154">
        <f t="shared" si="79"/>
        <v>0</v>
      </c>
      <c r="K650" s="154">
        <f t="shared" si="80"/>
        <v>0</v>
      </c>
      <c r="L650" s="154">
        <f t="shared" si="81"/>
        <v>0</v>
      </c>
    </row>
    <row r="651" spans="1:12" ht="25.5">
      <c r="A651" s="173">
        <v>26</v>
      </c>
      <c r="B651" s="236">
        <v>571</v>
      </c>
      <c r="C651" s="237" t="s">
        <v>419</v>
      </c>
      <c r="D651" s="154">
        <v>2</v>
      </c>
      <c r="E651" s="154">
        <v>0</v>
      </c>
      <c r="F651" s="154">
        <f t="shared" si="82"/>
        <v>2</v>
      </c>
      <c r="G651" s="154">
        <v>13</v>
      </c>
      <c r="H651" s="154">
        <v>1</v>
      </c>
      <c r="I651" s="154">
        <f t="shared" si="83"/>
        <v>14</v>
      </c>
      <c r="J651" s="154">
        <f t="shared" si="79"/>
        <v>15</v>
      </c>
      <c r="K651" s="154">
        <f t="shared" si="80"/>
        <v>1</v>
      </c>
      <c r="L651" s="154">
        <f t="shared" si="81"/>
        <v>16</v>
      </c>
    </row>
    <row r="652" spans="1:12" ht="25.5">
      <c r="A652" s="173">
        <v>27</v>
      </c>
      <c r="B652" s="142" t="s">
        <v>420</v>
      </c>
      <c r="C652" s="237" t="s">
        <v>421</v>
      </c>
      <c r="D652" s="154">
        <v>0</v>
      </c>
      <c r="E652" s="154">
        <v>0</v>
      </c>
      <c r="F652" s="154">
        <f t="shared" si="82"/>
        <v>0</v>
      </c>
      <c r="G652" s="154">
        <v>6</v>
      </c>
      <c r="H652" s="154">
        <v>6</v>
      </c>
      <c r="I652" s="154">
        <f t="shared" si="83"/>
        <v>12</v>
      </c>
      <c r="J652" s="154">
        <f t="shared" si="79"/>
        <v>6</v>
      </c>
      <c r="K652" s="154">
        <f t="shared" si="80"/>
        <v>6</v>
      </c>
      <c r="L652" s="154">
        <f t="shared" si="81"/>
        <v>12</v>
      </c>
    </row>
    <row r="653" spans="1:12" ht="25.5">
      <c r="A653" s="173">
        <v>28</v>
      </c>
      <c r="B653" s="142" t="s">
        <v>422</v>
      </c>
      <c r="C653" s="237" t="s">
        <v>423</v>
      </c>
      <c r="D653" s="154">
        <v>0</v>
      </c>
      <c r="E653" s="154">
        <v>0</v>
      </c>
      <c r="F653" s="154">
        <f t="shared" si="82"/>
        <v>0</v>
      </c>
      <c r="G653" s="154">
        <v>0</v>
      </c>
      <c r="H653" s="154">
        <v>0</v>
      </c>
      <c r="I653" s="154">
        <f t="shared" si="83"/>
        <v>0</v>
      </c>
      <c r="J653" s="154">
        <f t="shared" si="79"/>
        <v>0</v>
      </c>
      <c r="K653" s="154">
        <f t="shared" si="80"/>
        <v>0</v>
      </c>
      <c r="L653" s="154">
        <f t="shared" si="81"/>
        <v>0</v>
      </c>
    </row>
    <row r="654" spans="1:12" ht="38.25">
      <c r="A654" s="173">
        <v>29</v>
      </c>
      <c r="B654" s="142" t="s">
        <v>424</v>
      </c>
      <c r="C654" s="237" t="s">
        <v>773</v>
      </c>
      <c r="D654" s="154">
        <v>0</v>
      </c>
      <c r="E654" s="154">
        <v>0</v>
      </c>
      <c r="F654" s="154">
        <f t="shared" si="82"/>
        <v>0</v>
      </c>
      <c r="G654" s="154">
        <v>0</v>
      </c>
      <c r="H654" s="154">
        <v>0</v>
      </c>
      <c r="I654" s="154">
        <f t="shared" si="83"/>
        <v>0</v>
      </c>
      <c r="J654" s="154">
        <f t="shared" si="79"/>
        <v>0</v>
      </c>
      <c r="K654" s="154">
        <f t="shared" si="80"/>
        <v>0</v>
      </c>
      <c r="L654" s="154">
        <f t="shared" si="81"/>
        <v>0</v>
      </c>
    </row>
    <row r="655" spans="1:12" ht="25.5">
      <c r="A655" s="173">
        <v>30</v>
      </c>
      <c r="B655" s="236">
        <v>797</v>
      </c>
      <c r="C655" s="237" t="s">
        <v>425</v>
      </c>
      <c r="D655" s="154">
        <v>0</v>
      </c>
      <c r="E655" s="154">
        <v>0</v>
      </c>
      <c r="F655" s="154">
        <f t="shared" si="82"/>
        <v>0</v>
      </c>
      <c r="G655" s="154">
        <v>0</v>
      </c>
      <c r="H655" s="154">
        <v>0</v>
      </c>
      <c r="I655" s="154">
        <f t="shared" si="83"/>
        <v>0</v>
      </c>
      <c r="J655" s="154">
        <f t="shared" si="79"/>
        <v>0</v>
      </c>
      <c r="K655" s="154">
        <f t="shared" si="80"/>
        <v>0</v>
      </c>
      <c r="L655" s="154">
        <f t="shared" si="81"/>
        <v>0</v>
      </c>
    </row>
    <row r="656" spans="1:12" ht="25.5">
      <c r="A656" s="173">
        <v>31</v>
      </c>
      <c r="B656" s="236">
        <v>799</v>
      </c>
      <c r="C656" s="237" t="s">
        <v>774</v>
      </c>
      <c r="D656" s="154">
        <v>68</v>
      </c>
      <c r="E656" s="154">
        <v>177</v>
      </c>
      <c r="F656" s="154">
        <f t="shared" si="82"/>
        <v>245</v>
      </c>
      <c r="G656" s="154">
        <v>0</v>
      </c>
      <c r="H656" s="154">
        <v>0</v>
      </c>
      <c r="I656" s="154">
        <f t="shared" si="83"/>
        <v>0</v>
      </c>
      <c r="J656" s="154">
        <f t="shared" si="79"/>
        <v>68</v>
      </c>
      <c r="K656" s="154">
        <f t="shared" si="80"/>
        <v>177</v>
      </c>
      <c r="L656" s="154">
        <f t="shared" si="81"/>
        <v>245</v>
      </c>
    </row>
    <row r="657" spans="1:12" ht="51">
      <c r="A657" s="173">
        <v>32</v>
      </c>
      <c r="B657" s="142" t="s">
        <v>426</v>
      </c>
      <c r="C657" s="237" t="s">
        <v>427</v>
      </c>
      <c r="D657" s="154">
        <v>6</v>
      </c>
      <c r="E657" s="154">
        <v>3</v>
      </c>
      <c r="F657" s="154">
        <f t="shared" si="82"/>
        <v>9</v>
      </c>
      <c r="G657" s="154">
        <v>0</v>
      </c>
      <c r="H657" s="154">
        <v>0</v>
      </c>
      <c r="I657" s="154">
        <f t="shared" si="83"/>
        <v>0</v>
      </c>
      <c r="J657" s="154">
        <f t="shared" si="79"/>
        <v>6</v>
      </c>
      <c r="K657" s="154">
        <f t="shared" si="80"/>
        <v>3</v>
      </c>
      <c r="L657" s="154">
        <f t="shared" si="81"/>
        <v>9</v>
      </c>
    </row>
    <row r="658" spans="1:12" ht="25.5">
      <c r="A658" s="173">
        <v>33</v>
      </c>
      <c r="B658" s="142" t="s">
        <v>428</v>
      </c>
      <c r="C658" s="237" t="s">
        <v>429</v>
      </c>
      <c r="D658" s="154">
        <v>52</v>
      </c>
      <c r="E658" s="154">
        <v>27</v>
      </c>
      <c r="F658" s="154">
        <f t="shared" si="82"/>
        <v>79</v>
      </c>
      <c r="G658" s="154">
        <v>21</v>
      </c>
      <c r="H658" s="154">
        <v>7</v>
      </c>
      <c r="I658" s="154">
        <f t="shared" si="83"/>
        <v>28</v>
      </c>
      <c r="J658" s="154">
        <f t="shared" si="79"/>
        <v>73</v>
      </c>
      <c r="K658" s="154">
        <f t="shared" si="80"/>
        <v>34</v>
      </c>
      <c r="L658" s="154">
        <f t="shared" si="81"/>
        <v>107</v>
      </c>
    </row>
    <row r="659" spans="1:12">
      <c r="A659" s="173">
        <v>34</v>
      </c>
      <c r="B659" s="142" t="s">
        <v>430</v>
      </c>
      <c r="C659" s="237" t="s">
        <v>431</v>
      </c>
      <c r="D659" s="154">
        <v>0</v>
      </c>
      <c r="E659" s="154">
        <v>22</v>
      </c>
      <c r="F659" s="154">
        <f t="shared" si="82"/>
        <v>22</v>
      </c>
      <c r="G659" s="154">
        <v>2</v>
      </c>
      <c r="H659" s="154">
        <v>1</v>
      </c>
      <c r="I659" s="154">
        <f t="shared" si="83"/>
        <v>3</v>
      </c>
      <c r="J659" s="154">
        <f t="shared" si="79"/>
        <v>2</v>
      </c>
      <c r="K659" s="154">
        <f t="shared" si="80"/>
        <v>23</v>
      </c>
      <c r="L659" s="154">
        <f t="shared" si="81"/>
        <v>25</v>
      </c>
    </row>
    <row r="660" spans="1:12" ht="25.5">
      <c r="A660" s="173">
        <v>35</v>
      </c>
      <c r="B660" s="142" t="s">
        <v>432</v>
      </c>
      <c r="C660" s="237" t="s">
        <v>433</v>
      </c>
      <c r="D660" s="154">
        <v>57</v>
      </c>
      <c r="E660" s="154">
        <v>48</v>
      </c>
      <c r="F660" s="154">
        <f t="shared" si="82"/>
        <v>105</v>
      </c>
      <c r="G660" s="154">
        <v>4</v>
      </c>
      <c r="H660" s="154">
        <v>0</v>
      </c>
      <c r="I660" s="154">
        <f t="shared" si="83"/>
        <v>4</v>
      </c>
      <c r="J660" s="154">
        <f t="shared" si="79"/>
        <v>61</v>
      </c>
      <c r="K660" s="154">
        <f t="shared" si="80"/>
        <v>48</v>
      </c>
      <c r="L660" s="154">
        <f t="shared" si="81"/>
        <v>109</v>
      </c>
    </row>
    <row r="661" spans="1:12" ht="51">
      <c r="A661" s="173">
        <v>36</v>
      </c>
      <c r="B661" s="142" t="s">
        <v>434</v>
      </c>
      <c r="C661" s="237" t="s">
        <v>435</v>
      </c>
      <c r="D661" s="154">
        <v>96</v>
      </c>
      <c r="E661" s="154">
        <v>71</v>
      </c>
      <c r="F661" s="154">
        <f t="shared" si="82"/>
        <v>167</v>
      </c>
      <c r="G661" s="154">
        <v>32</v>
      </c>
      <c r="H661" s="154">
        <v>6</v>
      </c>
      <c r="I661" s="154">
        <f t="shared" si="83"/>
        <v>38</v>
      </c>
      <c r="J661" s="154">
        <f t="shared" si="79"/>
        <v>128</v>
      </c>
      <c r="K661" s="154">
        <f t="shared" si="80"/>
        <v>77</v>
      </c>
      <c r="L661" s="154">
        <f t="shared" si="81"/>
        <v>205</v>
      </c>
    </row>
    <row r="662" spans="1:12">
      <c r="A662" s="173">
        <v>37</v>
      </c>
      <c r="B662" s="142" t="s">
        <v>436</v>
      </c>
      <c r="C662" s="237" t="s">
        <v>775</v>
      </c>
      <c r="D662" s="154">
        <v>9</v>
      </c>
      <c r="E662" s="154">
        <v>4</v>
      </c>
      <c r="F662" s="154">
        <f t="shared" si="82"/>
        <v>13</v>
      </c>
      <c r="G662" s="154">
        <v>14</v>
      </c>
      <c r="H662" s="154">
        <v>0</v>
      </c>
      <c r="I662" s="154">
        <f t="shared" si="83"/>
        <v>14</v>
      </c>
      <c r="J662" s="154">
        <f t="shared" si="79"/>
        <v>23</v>
      </c>
      <c r="K662" s="154">
        <f t="shared" si="80"/>
        <v>4</v>
      </c>
      <c r="L662" s="154">
        <f t="shared" si="81"/>
        <v>27</v>
      </c>
    </row>
    <row r="663" spans="1:12" ht="25.5">
      <c r="A663" s="173">
        <v>38</v>
      </c>
      <c r="B663" s="142" t="s">
        <v>437</v>
      </c>
      <c r="C663" s="237" t="s">
        <v>776</v>
      </c>
      <c r="D663" s="154">
        <v>0</v>
      </c>
      <c r="E663" s="154">
        <v>0</v>
      </c>
      <c r="F663" s="154">
        <f t="shared" si="82"/>
        <v>0</v>
      </c>
      <c r="G663" s="154">
        <v>0</v>
      </c>
      <c r="H663" s="154">
        <v>0</v>
      </c>
      <c r="I663" s="154">
        <f t="shared" si="83"/>
        <v>0</v>
      </c>
      <c r="J663" s="154">
        <f t="shared" si="79"/>
        <v>0</v>
      </c>
      <c r="K663" s="154">
        <f t="shared" si="80"/>
        <v>0</v>
      </c>
      <c r="L663" s="154">
        <f t="shared" si="81"/>
        <v>0</v>
      </c>
    </row>
    <row r="664" spans="1:12">
      <c r="A664" s="173">
        <v>39</v>
      </c>
      <c r="B664" s="236"/>
      <c r="C664" s="237" t="s">
        <v>438</v>
      </c>
      <c r="D664" s="145">
        <v>1393</v>
      </c>
      <c r="E664" s="145">
        <v>956</v>
      </c>
      <c r="F664" s="154">
        <f t="shared" si="82"/>
        <v>2349</v>
      </c>
      <c r="G664" s="145">
        <v>648</v>
      </c>
      <c r="H664" s="145">
        <v>455</v>
      </c>
      <c r="I664" s="154">
        <f t="shared" si="83"/>
        <v>1103</v>
      </c>
      <c r="J664" s="154">
        <f t="shared" si="79"/>
        <v>2041</v>
      </c>
      <c r="K664" s="154">
        <f t="shared" si="80"/>
        <v>1411</v>
      </c>
      <c r="L664" s="154">
        <f t="shared" si="81"/>
        <v>3452</v>
      </c>
    </row>
    <row r="665" spans="1:12">
      <c r="A665" s="777">
        <v>40</v>
      </c>
      <c r="B665" s="777" t="s">
        <v>866</v>
      </c>
      <c r="C665" s="237" t="s">
        <v>869</v>
      </c>
      <c r="D665" s="472"/>
      <c r="E665" s="472"/>
      <c r="F665" s="154">
        <f t="shared" ref="F665:F666" si="84">SUM(D665:E665)</f>
        <v>0</v>
      </c>
      <c r="G665" s="472"/>
      <c r="H665" s="472"/>
      <c r="I665" s="154">
        <f t="shared" si="83"/>
        <v>0</v>
      </c>
      <c r="J665" s="154">
        <f t="shared" si="79"/>
        <v>0</v>
      </c>
      <c r="K665" s="154">
        <f t="shared" si="80"/>
        <v>0</v>
      </c>
      <c r="L665" s="154">
        <f t="shared" si="81"/>
        <v>0</v>
      </c>
    </row>
    <row r="666" spans="1:12">
      <c r="A666" s="777">
        <v>41</v>
      </c>
      <c r="B666" s="777" t="s">
        <v>865</v>
      </c>
      <c r="C666" s="237" t="s">
        <v>867</v>
      </c>
      <c r="D666" s="472"/>
      <c r="E666" s="472"/>
      <c r="F666" s="154">
        <f t="shared" si="84"/>
        <v>0</v>
      </c>
      <c r="G666" s="472"/>
      <c r="H666" s="472"/>
      <c r="I666" s="154">
        <f t="shared" si="83"/>
        <v>0</v>
      </c>
      <c r="J666" s="154">
        <f t="shared" si="79"/>
        <v>0</v>
      </c>
      <c r="K666" s="154">
        <f t="shared" si="80"/>
        <v>0</v>
      </c>
      <c r="L666" s="154">
        <f t="shared" si="81"/>
        <v>0</v>
      </c>
    </row>
    <row r="667" spans="1:12">
      <c r="A667" s="236"/>
      <c r="B667" s="236"/>
      <c r="C667" s="142" t="s">
        <v>6</v>
      </c>
      <c r="D667" s="154">
        <f>SUM(D626:D666)</f>
        <v>2585</v>
      </c>
      <c r="E667" s="154">
        <f t="shared" ref="E667:L667" si="85">SUM(E626:E666)</f>
        <v>1853</v>
      </c>
      <c r="F667" s="154">
        <f t="shared" si="85"/>
        <v>4438</v>
      </c>
      <c r="G667" s="154">
        <f t="shared" si="85"/>
        <v>1014</v>
      </c>
      <c r="H667" s="154">
        <f t="shared" si="85"/>
        <v>594</v>
      </c>
      <c r="I667" s="154">
        <f t="shared" si="85"/>
        <v>1608</v>
      </c>
      <c r="J667" s="154">
        <f t="shared" si="85"/>
        <v>3599</v>
      </c>
      <c r="K667" s="154">
        <f t="shared" si="85"/>
        <v>2447</v>
      </c>
      <c r="L667" s="154">
        <f t="shared" si="85"/>
        <v>6046</v>
      </c>
    </row>
    <row r="668" spans="1:12">
      <c r="D668" s="432"/>
      <c r="E668" s="432"/>
      <c r="G668" s="432"/>
      <c r="H668" s="432"/>
    </row>
    <row r="670" spans="1:12" ht="21">
      <c r="B670" s="1591" t="s">
        <v>382</v>
      </c>
      <c r="C670" s="1591"/>
      <c r="D670" s="1591"/>
      <c r="E670" s="1591"/>
      <c r="F670" s="1591"/>
      <c r="G670" s="1591"/>
      <c r="H670" s="1591"/>
      <c r="I670" s="1591"/>
      <c r="K670" s="148" t="s">
        <v>69</v>
      </c>
      <c r="L670" s="147"/>
    </row>
    <row r="672" spans="1:12">
      <c r="B672" s="1592" t="s">
        <v>383</v>
      </c>
      <c r="C672" s="1592" t="s">
        <v>384</v>
      </c>
      <c r="D672" s="1592" t="s">
        <v>95</v>
      </c>
      <c r="E672" s="1592"/>
      <c r="F672" s="1592"/>
      <c r="G672" s="1592" t="s">
        <v>0</v>
      </c>
      <c r="H672" s="1592"/>
      <c r="I672" s="1592"/>
      <c r="J672" s="1592" t="s">
        <v>6</v>
      </c>
      <c r="K672" s="1592"/>
      <c r="L672" s="1592"/>
    </row>
    <row r="673" spans="1:12">
      <c r="B673" s="1592"/>
      <c r="C673" s="1592"/>
      <c r="D673" s="777" t="s">
        <v>240</v>
      </c>
      <c r="E673" s="777" t="s">
        <v>241</v>
      </c>
      <c r="F673" s="777" t="s">
        <v>234</v>
      </c>
      <c r="G673" s="777" t="s">
        <v>240</v>
      </c>
      <c r="H673" s="777" t="s">
        <v>241</v>
      </c>
      <c r="I673" s="777" t="s">
        <v>234</v>
      </c>
      <c r="J673" s="777" t="s">
        <v>240</v>
      </c>
      <c r="K673" s="777" t="s">
        <v>241</v>
      </c>
      <c r="L673" s="777" t="s">
        <v>234</v>
      </c>
    </row>
    <row r="674" spans="1:12">
      <c r="A674" s="173">
        <v>1</v>
      </c>
      <c r="B674" s="236">
        <v>1</v>
      </c>
      <c r="C674" s="237" t="s">
        <v>385</v>
      </c>
      <c r="D674" s="154">
        <v>0</v>
      </c>
      <c r="E674" s="154">
        <v>0</v>
      </c>
      <c r="F674" s="154">
        <f>SUM(D674:E674)</f>
        <v>0</v>
      </c>
      <c r="G674" s="154">
        <v>0</v>
      </c>
      <c r="H674" s="154">
        <v>0</v>
      </c>
      <c r="I674" s="154">
        <f>SUM(G674:H674)</f>
        <v>0</v>
      </c>
      <c r="J674" s="154">
        <f t="shared" ref="J674:J714" si="86">D674+G674</f>
        <v>0</v>
      </c>
      <c r="K674" s="154">
        <f t="shared" ref="K674:K714" si="87">E674+H674</f>
        <v>0</v>
      </c>
      <c r="L674" s="154">
        <f t="shared" ref="L674:L714" si="88">F674+I674</f>
        <v>0</v>
      </c>
    </row>
    <row r="675" spans="1:12" ht="25.5">
      <c r="A675" s="173">
        <v>2</v>
      </c>
      <c r="B675" s="236">
        <v>2</v>
      </c>
      <c r="C675" s="237" t="s">
        <v>386</v>
      </c>
      <c r="D675" s="154">
        <v>5</v>
      </c>
      <c r="E675" s="154">
        <v>3</v>
      </c>
      <c r="F675" s="154">
        <f t="shared" ref="F675:F714" si="89">SUM(D675:E675)</f>
        <v>8</v>
      </c>
      <c r="G675" s="154">
        <v>62</v>
      </c>
      <c r="H675" s="154">
        <v>44</v>
      </c>
      <c r="I675" s="154">
        <f t="shared" ref="I675:I714" si="90">SUM(G675:H675)</f>
        <v>106</v>
      </c>
      <c r="J675" s="154">
        <f t="shared" si="86"/>
        <v>67</v>
      </c>
      <c r="K675" s="154">
        <f t="shared" si="87"/>
        <v>47</v>
      </c>
      <c r="L675" s="154">
        <f t="shared" si="88"/>
        <v>114</v>
      </c>
    </row>
    <row r="676" spans="1:12" ht="25.5">
      <c r="A676" s="173">
        <v>3</v>
      </c>
      <c r="B676" s="236">
        <v>3</v>
      </c>
      <c r="C676" s="237" t="s">
        <v>387</v>
      </c>
      <c r="D676" s="154">
        <v>1</v>
      </c>
      <c r="E676" s="154">
        <v>0</v>
      </c>
      <c r="F676" s="154">
        <f t="shared" si="89"/>
        <v>1</v>
      </c>
      <c r="G676" s="154">
        <v>1</v>
      </c>
      <c r="H676" s="154">
        <v>1</v>
      </c>
      <c r="I676" s="154">
        <f t="shared" si="90"/>
        <v>2</v>
      </c>
      <c r="J676" s="154">
        <f t="shared" si="86"/>
        <v>2</v>
      </c>
      <c r="K676" s="154">
        <f t="shared" si="87"/>
        <v>1</v>
      </c>
      <c r="L676" s="154">
        <f t="shared" si="88"/>
        <v>3</v>
      </c>
    </row>
    <row r="677" spans="1:12" ht="25.5">
      <c r="A677" s="173">
        <v>4</v>
      </c>
      <c r="B677" s="142" t="s">
        <v>388</v>
      </c>
      <c r="C677" s="237" t="s">
        <v>389</v>
      </c>
      <c r="D677" s="154">
        <v>3</v>
      </c>
      <c r="E677" s="154">
        <v>0</v>
      </c>
      <c r="F677" s="154">
        <f t="shared" si="89"/>
        <v>3</v>
      </c>
      <c r="G677" s="154">
        <v>6</v>
      </c>
      <c r="H677" s="154">
        <v>3</v>
      </c>
      <c r="I677" s="154">
        <f t="shared" si="90"/>
        <v>9</v>
      </c>
      <c r="J677" s="154">
        <f t="shared" si="86"/>
        <v>9</v>
      </c>
      <c r="K677" s="154">
        <f t="shared" si="87"/>
        <v>3</v>
      </c>
      <c r="L677" s="154">
        <f t="shared" si="88"/>
        <v>12</v>
      </c>
    </row>
    <row r="678" spans="1:12">
      <c r="A678" s="173">
        <v>5</v>
      </c>
      <c r="B678" s="142" t="s">
        <v>390</v>
      </c>
      <c r="C678" s="237" t="s">
        <v>391</v>
      </c>
      <c r="D678" s="154">
        <v>20</v>
      </c>
      <c r="E678" s="154">
        <v>7</v>
      </c>
      <c r="F678" s="154">
        <f t="shared" si="89"/>
        <v>27</v>
      </c>
      <c r="G678" s="154">
        <v>10</v>
      </c>
      <c r="H678" s="154">
        <v>4</v>
      </c>
      <c r="I678" s="154">
        <f t="shared" si="90"/>
        <v>14</v>
      </c>
      <c r="J678" s="154">
        <f t="shared" si="86"/>
        <v>30</v>
      </c>
      <c r="K678" s="154">
        <f t="shared" si="87"/>
        <v>11</v>
      </c>
      <c r="L678" s="154">
        <f t="shared" si="88"/>
        <v>41</v>
      </c>
    </row>
    <row r="679" spans="1:12">
      <c r="A679" s="173">
        <v>6</v>
      </c>
      <c r="B679" s="236">
        <v>30</v>
      </c>
      <c r="C679" s="237" t="s">
        <v>392</v>
      </c>
      <c r="D679" s="154">
        <v>0</v>
      </c>
      <c r="E679" s="154">
        <v>0</v>
      </c>
      <c r="F679" s="154">
        <f t="shared" si="89"/>
        <v>0</v>
      </c>
      <c r="G679" s="154">
        <v>0</v>
      </c>
      <c r="H679" s="154">
        <v>0</v>
      </c>
      <c r="I679" s="154">
        <f t="shared" si="90"/>
        <v>0</v>
      </c>
      <c r="J679" s="154">
        <f t="shared" si="86"/>
        <v>0</v>
      </c>
      <c r="K679" s="154">
        <f t="shared" si="87"/>
        <v>0</v>
      </c>
      <c r="L679" s="154">
        <f t="shared" si="88"/>
        <v>0</v>
      </c>
    </row>
    <row r="680" spans="1:12">
      <c r="A680" s="173">
        <v>7</v>
      </c>
      <c r="B680" s="236">
        <v>32</v>
      </c>
      <c r="C680" s="237" t="s">
        <v>393</v>
      </c>
      <c r="D680" s="154">
        <v>0</v>
      </c>
      <c r="E680" s="154">
        <v>0</v>
      </c>
      <c r="F680" s="154">
        <f t="shared" si="89"/>
        <v>0</v>
      </c>
      <c r="G680" s="154">
        <v>0</v>
      </c>
      <c r="H680" s="154">
        <v>0</v>
      </c>
      <c r="I680" s="154">
        <f t="shared" si="90"/>
        <v>0</v>
      </c>
      <c r="J680" s="154">
        <f t="shared" si="86"/>
        <v>0</v>
      </c>
      <c r="K680" s="154">
        <f t="shared" si="87"/>
        <v>0</v>
      </c>
      <c r="L680" s="154">
        <f t="shared" si="88"/>
        <v>0</v>
      </c>
    </row>
    <row r="681" spans="1:12">
      <c r="A681" s="173">
        <v>8</v>
      </c>
      <c r="B681" s="236">
        <v>33</v>
      </c>
      <c r="C681" s="237" t="s">
        <v>394</v>
      </c>
      <c r="D681" s="154">
        <v>0</v>
      </c>
      <c r="E681" s="154">
        <v>0</v>
      </c>
      <c r="F681" s="154">
        <f t="shared" si="89"/>
        <v>0</v>
      </c>
      <c r="G681" s="154">
        <v>0</v>
      </c>
      <c r="H681" s="154">
        <v>0</v>
      </c>
      <c r="I681" s="154">
        <f t="shared" si="90"/>
        <v>0</v>
      </c>
      <c r="J681" s="154">
        <f t="shared" si="86"/>
        <v>0</v>
      </c>
      <c r="K681" s="154">
        <f t="shared" si="87"/>
        <v>0</v>
      </c>
      <c r="L681" s="154">
        <f t="shared" si="88"/>
        <v>0</v>
      </c>
    </row>
    <row r="682" spans="1:12">
      <c r="A682" s="173">
        <v>9</v>
      </c>
      <c r="B682" s="236">
        <v>37</v>
      </c>
      <c r="C682" s="237" t="s">
        <v>395</v>
      </c>
      <c r="D682" s="154">
        <v>0</v>
      </c>
      <c r="E682" s="154">
        <v>0</v>
      </c>
      <c r="F682" s="154">
        <f t="shared" si="89"/>
        <v>0</v>
      </c>
      <c r="G682" s="154">
        <v>0</v>
      </c>
      <c r="H682" s="154">
        <v>0</v>
      </c>
      <c r="I682" s="154">
        <f t="shared" si="90"/>
        <v>0</v>
      </c>
      <c r="J682" s="154">
        <f t="shared" si="86"/>
        <v>0</v>
      </c>
      <c r="K682" s="154">
        <f t="shared" si="87"/>
        <v>0</v>
      </c>
      <c r="L682" s="154">
        <f t="shared" si="88"/>
        <v>0</v>
      </c>
    </row>
    <row r="683" spans="1:12">
      <c r="A683" s="173">
        <v>10</v>
      </c>
      <c r="B683" s="236">
        <v>45</v>
      </c>
      <c r="C683" s="237" t="s">
        <v>396</v>
      </c>
      <c r="D683" s="154">
        <v>0</v>
      </c>
      <c r="E683" s="154">
        <v>0</v>
      </c>
      <c r="F683" s="154">
        <f t="shared" si="89"/>
        <v>0</v>
      </c>
      <c r="G683" s="154">
        <v>0</v>
      </c>
      <c r="H683" s="154">
        <v>0</v>
      </c>
      <c r="I683" s="154">
        <f t="shared" si="90"/>
        <v>0</v>
      </c>
      <c r="J683" s="154">
        <f t="shared" si="86"/>
        <v>0</v>
      </c>
      <c r="K683" s="154">
        <f t="shared" si="87"/>
        <v>0</v>
      </c>
      <c r="L683" s="154">
        <f t="shared" si="88"/>
        <v>0</v>
      </c>
    </row>
    <row r="684" spans="1:12">
      <c r="A684" s="173">
        <v>11</v>
      </c>
      <c r="B684" s="236">
        <v>55</v>
      </c>
      <c r="C684" s="237" t="s">
        <v>397</v>
      </c>
      <c r="D684" s="154">
        <v>0</v>
      </c>
      <c r="E684" s="154">
        <v>0</v>
      </c>
      <c r="F684" s="154">
        <f t="shared" si="89"/>
        <v>0</v>
      </c>
      <c r="G684" s="154">
        <v>0</v>
      </c>
      <c r="H684" s="154">
        <v>0</v>
      </c>
      <c r="I684" s="154">
        <f t="shared" si="90"/>
        <v>0</v>
      </c>
      <c r="J684" s="154">
        <f t="shared" si="86"/>
        <v>0</v>
      </c>
      <c r="K684" s="154">
        <f t="shared" si="87"/>
        <v>0</v>
      </c>
      <c r="L684" s="154">
        <f t="shared" si="88"/>
        <v>0</v>
      </c>
    </row>
    <row r="685" spans="1:12">
      <c r="A685" s="173">
        <v>12</v>
      </c>
      <c r="B685" s="236">
        <v>71</v>
      </c>
      <c r="C685" s="237" t="s">
        <v>398</v>
      </c>
      <c r="D685" s="154">
        <v>0</v>
      </c>
      <c r="E685" s="154">
        <v>0</v>
      </c>
      <c r="F685" s="154">
        <f t="shared" si="89"/>
        <v>0</v>
      </c>
      <c r="G685" s="154">
        <v>0</v>
      </c>
      <c r="H685" s="154">
        <v>0</v>
      </c>
      <c r="I685" s="154">
        <f t="shared" si="90"/>
        <v>0</v>
      </c>
      <c r="J685" s="154">
        <f t="shared" si="86"/>
        <v>0</v>
      </c>
      <c r="K685" s="154">
        <f t="shared" si="87"/>
        <v>0</v>
      </c>
      <c r="L685" s="154">
        <f t="shared" si="88"/>
        <v>0</v>
      </c>
    </row>
    <row r="686" spans="1:12">
      <c r="A686" s="173">
        <v>13</v>
      </c>
      <c r="B686" s="236">
        <v>84</v>
      </c>
      <c r="C686" s="237" t="s">
        <v>770</v>
      </c>
      <c r="D686" s="154">
        <v>0</v>
      </c>
      <c r="E686" s="154">
        <v>0</v>
      </c>
      <c r="F686" s="154">
        <f t="shared" si="89"/>
        <v>0</v>
      </c>
      <c r="G686" s="154">
        <v>0</v>
      </c>
      <c r="H686" s="154">
        <v>0</v>
      </c>
      <c r="I686" s="154">
        <f t="shared" si="90"/>
        <v>0</v>
      </c>
      <c r="J686" s="154">
        <f t="shared" si="86"/>
        <v>0</v>
      </c>
      <c r="K686" s="154">
        <f t="shared" si="87"/>
        <v>0</v>
      </c>
      <c r="L686" s="154">
        <f t="shared" si="88"/>
        <v>0</v>
      </c>
    </row>
    <row r="687" spans="1:12">
      <c r="A687" s="173">
        <v>14</v>
      </c>
      <c r="B687" s="142" t="s">
        <v>399</v>
      </c>
      <c r="C687" s="237" t="s">
        <v>400</v>
      </c>
      <c r="D687" s="154">
        <v>4</v>
      </c>
      <c r="E687" s="154">
        <v>6</v>
      </c>
      <c r="F687" s="154">
        <f t="shared" si="89"/>
        <v>10</v>
      </c>
      <c r="G687" s="154">
        <v>1</v>
      </c>
      <c r="H687" s="154">
        <v>0</v>
      </c>
      <c r="I687" s="154">
        <f t="shared" si="90"/>
        <v>1</v>
      </c>
      <c r="J687" s="154">
        <f t="shared" si="86"/>
        <v>5</v>
      </c>
      <c r="K687" s="154">
        <f t="shared" si="87"/>
        <v>6</v>
      </c>
      <c r="L687" s="154">
        <f t="shared" si="88"/>
        <v>11</v>
      </c>
    </row>
    <row r="688" spans="1:12">
      <c r="A688" s="173">
        <v>15</v>
      </c>
      <c r="B688" s="236">
        <v>250</v>
      </c>
      <c r="C688" s="237" t="s">
        <v>401</v>
      </c>
      <c r="D688" s="154">
        <v>75</v>
      </c>
      <c r="E688" s="154">
        <v>63</v>
      </c>
      <c r="F688" s="154">
        <f t="shared" si="89"/>
        <v>138</v>
      </c>
      <c r="G688" s="154">
        <v>34</v>
      </c>
      <c r="H688" s="154">
        <v>25</v>
      </c>
      <c r="I688" s="154">
        <f t="shared" si="90"/>
        <v>59</v>
      </c>
      <c r="J688" s="154">
        <f t="shared" si="86"/>
        <v>109</v>
      </c>
      <c r="K688" s="154">
        <f t="shared" si="87"/>
        <v>88</v>
      </c>
      <c r="L688" s="154">
        <f t="shared" si="88"/>
        <v>197</v>
      </c>
    </row>
    <row r="689" spans="1:12" ht="25.5">
      <c r="A689" s="173">
        <v>16</v>
      </c>
      <c r="B689" s="142" t="s">
        <v>402</v>
      </c>
      <c r="C689" s="237" t="s">
        <v>403</v>
      </c>
      <c r="D689" s="154">
        <v>7</v>
      </c>
      <c r="E689" s="154">
        <v>9</v>
      </c>
      <c r="F689" s="154">
        <f t="shared" si="89"/>
        <v>16</v>
      </c>
      <c r="G689" s="154">
        <v>7</v>
      </c>
      <c r="H689" s="154">
        <v>6</v>
      </c>
      <c r="I689" s="154">
        <f t="shared" si="90"/>
        <v>13</v>
      </c>
      <c r="J689" s="154">
        <f t="shared" si="86"/>
        <v>14</v>
      </c>
      <c r="K689" s="154">
        <f t="shared" si="87"/>
        <v>15</v>
      </c>
      <c r="L689" s="154">
        <f t="shared" si="88"/>
        <v>29</v>
      </c>
    </row>
    <row r="690" spans="1:12">
      <c r="A690" s="173">
        <v>17</v>
      </c>
      <c r="B690" s="142" t="s">
        <v>404</v>
      </c>
      <c r="C690" s="238" t="s">
        <v>771</v>
      </c>
      <c r="D690" s="154">
        <v>19</v>
      </c>
      <c r="E690" s="154">
        <v>18</v>
      </c>
      <c r="F690" s="154">
        <f t="shared" si="89"/>
        <v>37</v>
      </c>
      <c r="G690" s="154">
        <v>107</v>
      </c>
      <c r="H690" s="154">
        <v>129</v>
      </c>
      <c r="I690" s="154">
        <f t="shared" si="90"/>
        <v>236</v>
      </c>
      <c r="J690" s="154">
        <f t="shared" si="86"/>
        <v>126</v>
      </c>
      <c r="K690" s="154">
        <f t="shared" si="87"/>
        <v>147</v>
      </c>
      <c r="L690" s="154">
        <f t="shared" si="88"/>
        <v>273</v>
      </c>
    </row>
    <row r="691" spans="1:12" ht="38.25">
      <c r="A691" s="173">
        <v>18</v>
      </c>
      <c r="B691" s="245" t="s">
        <v>405</v>
      </c>
      <c r="C691" s="237" t="s">
        <v>406</v>
      </c>
      <c r="D691" s="154">
        <v>697</v>
      </c>
      <c r="E691" s="154">
        <v>413</v>
      </c>
      <c r="F691" s="154">
        <f t="shared" si="89"/>
        <v>1110</v>
      </c>
      <c r="G691" s="154">
        <v>591</v>
      </c>
      <c r="H691" s="154">
        <v>341</v>
      </c>
      <c r="I691" s="154">
        <f t="shared" si="90"/>
        <v>932</v>
      </c>
      <c r="J691" s="154">
        <f t="shared" si="86"/>
        <v>1288</v>
      </c>
      <c r="K691" s="154">
        <f t="shared" si="87"/>
        <v>754</v>
      </c>
      <c r="L691" s="154">
        <f t="shared" si="88"/>
        <v>2042</v>
      </c>
    </row>
    <row r="692" spans="1:12" ht="25.5">
      <c r="A692" s="173">
        <v>19</v>
      </c>
      <c r="B692" s="142" t="s">
        <v>407</v>
      </c>
      <c r="C692" s="237" t="s">
        <v>408</v>
      </c>
      <c r="D692" s="154">
        <v>5</v>
      </c>
      <c r="E692" s="154">
        <v>2</v>
      </c>
      <c r="F692" s="154">
        <f t="shared" si="89"/>
        <v>7</v>
      </c>
      <c r="G692" s="154">
        <v>9</v>
      </c>
      <c r="H692" s="154">
        <v>6</v>
      </c>
      <c r="I692" s="154">
        <f t="shared" si="90"/>
        <v>15</v>
      </c>
      <c r="J692" s="154">
        <f t="shared" si="86"/>
        <v>14</v>
      </c>
      <c r="K692" s="154">
        <f t="shared" si="87"/>
        <v>8</v>
      </c>
      <c r="L692" s="154">
        <f t="shared" si="88"/>
        <v>22</v>
      </c>
    </row>
    <row r="693" spans="1:12">
      <c r="A693" s="173">
        <v>20</v>
      </c>
      <c r="B693" s="142" t="s">
        <v>409</v>
      </c>
      <c r="C693" s="239" t="s">
        <v>410</v>
      </c>
      <c r="D693" s="154">
        <v>6</v>
      </c>
      <c r="E693" s="154">
        <v>7</v>
      </c>
      <c r="F693" s="154">
        <f t="shared" si="89"/>
        <v>13</v>
      </c>
      <c r="G693" s="154">
        <v>13</v>
      </c>
      <c r="H693" s="154">
        <v>9</v>
      </c>
      <c r="I693" s="154">
        <f t="shared" si="90"/>
        <v>22</v>
      </c>
      <c r="J693" s="154">
        <f t="shared" si="86"/>
        <v>19</v>
      </c>
      <c r="K693" s="154">
        <f t="shared" si="87"/>
        <v>16</v>
      </c>
      <c r="L693" s="154">
        <f t="shared" si="88"/>
        <v>35</v>
      </c>
    </row>
    <row r="694" spans="1:12">
      <c r="A694" s="173">
        <v>21</v>
      </c>
      <c r="B694" s="236">
        <v>487</v>
      </c>
      <c r="C694" s="237" t="s">
        <v>411</v>
      </c>
      <c r="D694" s="154">
        <v>0</v>
      </c>
      <c r="E694" s="154">
        <v>0</v>
      </c>
      <c r="F694" s="154">
        <f t="shared" si="89"/>
        <v>0</v>
      </c>
      <c r="G694" s="154">
        <v>0</v>
      </c>
      <c r="H694" s="154">
        <v>0</v>
      </c>
      <c r="I694" s="154">
        <f t="shared" si="90"/>
        <v>0</v>
      </c>
      <c r="J694" s="154">
        <f t="shared" si="86"/>
        <v>0</v>
      </c>
      <c r="K694" s="154">
        <f t="shared" si="87"/>
        <v>0</v>
      </c>
      <c r="L694" s="154">
        <f t="shared" si="88"/>
        <v>0</v>
      </c>
    </row>
    <row r="695" spans="1:12">
      <c r="A695" s="173">
        <v>22</v>
      </c>
      <c r="B695" s="142" t="s">
        <v>412</v>
      </c>
      <c r="C695" s="237" t="s">
        <v>413</v>
      </c>
      <c r="D695" s="154">
        <v>7</v>
      </c>
      <c r="E695" s="154">
        <v>3</v>
      </c>
      <c r="F695" s="154">
        <f t="shared" si="89"/>
        <v>10</v>
      </c>
      <c r="G695" s="154">
        <v>8</v>
      </c>
      <c r="H695" s="154">
        <v>4</v>
      </c>
      <c r="I695" s="154">
        <f t="shared" si="90"/>
        <v>12</v>
      </c>
      <c r="J695" s="154">
        <f t="shared" si="86"/>
        <v>15</v>
      </c>
      <c r="K695" s="154">
        <f t="shared" si="87"/>
        <v>7</v>
      </c>
      <c r="L695" s="154">
        <f t="shared" si="88"/>
        <v>22</v>
      </c>
    </row>
    <row r="696" spans="1:12">
      <c r="A696" s="173">
        <v>23</v>
      </c>
      <c r="B696" s="142" t="s">
        <v>414</v>
      </c>
      <c r="C696" s="237" t="s">
        <v>415</v>
      </c>
      <c r="D696" s="154">
        <v>6</v>
      </c>
      <c r="E696" s="154">
        <v>2</v>
      </c>
      <c r="F696" s="154">
        <f t="shared" si="89"/>
        <v>8</v>
      </c>
      <c r="G696" s="154">
        <v>4</v>
      </c>
      <c r="H696" s="154">
        <v>2</v>
      </c>
      <c r="I696" s="154">
        <f t="shared" si="90"/>
        <v>6</v>
      </c>
      <c r="J696" s="154">
        <f t="shared" si="86"/>
        <v>10</v>
      </c>
      <c r="K696" s="154">
        <f t="shared" si="87"/>
        <v>4</v>
      </c>
      <c r="L696" s="154">
        <f t="shared" si="88"/>
        <v>14</v>
      </c>
    </row>
    <row r="697" spans="1:12" ht="24">
      <c r="A697" s="173">
        <v>24</v>
      </c>
      <c r="B697" s="142" t="s">
        <v>416</v>
      </c>
      <c r="C697" s="240" t="s">
        <v>772</v>
      </c>
      <c r="D697" s="154">
        <v>8</v>
      </c>
      <c r="E697" s="154">
        <v>5</v>
      </c>
      <c r="F697" s="154">
        <f t="shared" si="89"/>
        <v>13</v>
      </c>
      <c r="G697" s="154">
        <v>0</v>
      </c>
      <c r="H697" s="154">
        <v>0</v>
      </c>
      <c r="I697" s="154">
        <f t="shared" si="90"/>
        <v>0</v>
      </c>
      <c r="J697" s="154">
        <f t="shared" si="86"/>
        <v>8</v>
      </c>
      <c r="K697" s="154">
        <f t="shared" si="87"/>
        <v>5</v>
      </c>
      <c r="L697" s="154">
        <f t="shared" si="88"/>
        <v>13</v>
      </c>
    </row>
    <row r="698" spans="1:12">
      <c r="A698" s="173">
        <v>25</v>
      </c>
      <c r="B698" s="142" t="s">
        <v>417</v>
      </c>
      <c r="C698" s="237" t="s">
        <v>418</v>
      </c>
      <c r="D698" s="154">
        <v>0</v>
      </c>
      <c r="E698" s="154">
        <v>0</v>
      </c>
      <c r="F698" s="154">
        <f t="shared" si="89"/>
        <v>0</v>
      </c>
      <c r="G698" s="154">
        <v>0</v>
      </c>
      <c r="H698" s="154">
        <v>1</v>
      </c>
      <c r="I698" s="154">
        <f t="shared" si="90"/>
        <v>1</v>
      </c>
      <c r="J698" s="154">
        <f t="shared" si="86"/>
        <v>0</v>
      </c>
      <c r="K698" s="154">
        <f t="shared" si="87"/>
        <v>1</v>
      </c>
      <c r="L698" s="154">
        <f t="shared" si="88"/>
        <v>1</v>
      </c>
    </row>
    <row r="699" spans="1:12" ht="25.5">
      <c r="A699" s="173">
        <v>26</v>
      </c>
      <c r="B699" s="236">
        <v>571</v>
      </c>
      <c r="C699" s="237" t="s">
        <v>419</v>
      </c>
      <c r="D699" s="154">
        <v>59</v>
      </c>
      <c r="E699" s="154">
        <v>27</v>
      </c>
      <c r="F699" s="154">
        <f t="shared" si="89"/>
        <v>86</v>
      </c>
      <c r="G699" s="154">
        <v>32</v>
      </c>
      <c r="H699" s="154">
        <v>16</v>
      </c>
      <c r="I699" s="154">
        <f t="shared" si="90"/>
        <v>48</v>
      </c>
      <c r="J699" s="154">
        <f t="shared" si="86"/>
        <v>91</v>
      </c>
      <c r="K699" s="154">
        <f t="shared" si="87"/>
        <v>43</v>
      </c>
      <c r="L699" s="154">
        <f t="shared" si="88"/>
        <v>134</v>
      </c>
    </row>
    <row r="700" spans="1:12" ht="25.5">
      <c r="A700" s="173">
        <v>27</v>
      </c>
      <c r="B700" s="142" t="s">
        <v>420</v>
      </c>
      <c r="C700" s="237" t="s">
        <v>421</v>
      </c>
      <c r="D700" s="154">
        <v>0</v>
      </c>
      <c r="E700" s="154">
        <v>4</v>
      </c>
      <c r="F700" s="154">
        <f t="shared" si="89"/>
        <v>4</v>
      </c>
      <c r="G700" s="154">
        <v>5</v>
      </c>
      <c r="H700" s="154">
        <v>0</v>
      </c>
      <c r="I700" s="154">
        <f t="shared" si="90"/>
        <v>5</v>
      </c>
      <c r="J700" s="154">
        <f t="shared" si="86"/>
        <v>5</v>
      </c>
      <c r="K700" s="154">
        <f t="shared" si="87"/>
        <v>4</v>
      </c>
      <c r="L700" s="154">
        <f t="shared" si="88"/>
        <v>9</v>
      </c>
    </row>
    <row r="701" spans="1:12" ht="25.5">
      <c r="A701" s="173">
        <v>28</v>
      </c>
      <c r="B701" s="142" t="s">
        <v>422</v>
      </c>
      <c r="C701" s="237" t="s">
        <v>423</v>
      </c>
      <c r="D701" s="154">
        <v>0</v>
      </c>
      <c r="E701" s="154">
        <v>0</v>
      </c>
      <c r="F701" s="154">
        <f t="shared" si="89"/>
        <v>0</v>
      </c>
      <c r="G701" s="154">
        <v>0</v>
      </c>
      <c r="H701" s="154">
        <v>1</v>
      </c>
      <c r="I701" s="154">
        <f t="shared" si="90"/>
        <v>1</v>
      </c>
      <c r="J701" s="154">
        <f t="shared" si="86"/>
        <v>0</v>
      </c>
      <c r="K701" s="154">
        <f t="shared" si="87"/>
        <v>1</v>
      </c>
      <c r="L701" s="154">
        <f t="shared" si="88"/>
        <v>1</v>
      </c>
    </row>
    <row r="702" spans="1:12" ht="38.25">
      <c r="A702" s="173">
        <v>29</v>
      </c>
      <c r="B702" s="142" t="s">
        <v>424</v>
      </c>
      <c r="C702" s="237" t="s">
        <v>773</v>
      </c>
      <c r="D702" s="154">
        <v>1</v>
      </c>
      <c r="E702" s="154">
        <v>0</v>
      </c>
      <c r="F702" s="154">
        <f t="shared" si="89"/>
        <v>1</v>
      </c>
      <c r="G702" s="154">
        <v>0</v>
      </c>
      <c r="H702" s="154">
        <v>0</v>
      </c>
      <c r="I702" s="154">
        <f t="shared" si="90"/>
        <v>0</v>
      </c>
      <c r="J702" s="154">
        <f t="shared" si="86"/>
        <v>1</v>
      </c>
      <c r="K702" s="154">
        <f t="shared" si="87"/>
        <v>0</v>
      </c>
      <c r="L702" s="154">
        <f t="shared" si="88"/>
        <v>1</v>
      </c>
    </row>
    <row r="703" spans="1:12" ht="25.5">
      <c r="A703" s="173">
        <v>30</v>
      </c>
      <c r="B703" s="236">
        <v>797</v>
      </c>
      <c r="C703" s="237" t="s">
        <v>425</v>
      </c>
      <c r="D703" s="154">
        <v>0</v>
      </c>
      <c r="E703" s="154">
        <v>1</v>
      </c>
      <c r="F703" s="154">
        <f t="shared" si="89"/>
        <v>1</v>
      </c>
      <c r="G703" s="154">
        <v>0</v>
      </c>
      <c r="H703" s="154">
        <v>0</v>
      </c>
      <c r="I703" s="154">
        <f t="shared" si="90"/>
        <v>0</v>
      </c>
      <c r="J703" s="154">
        <f t="shared" si="86"/>
        <v>0</v>
      </c>
      <c r="K703" s="154">
        <f t="shared" si="87"/>
        <v>1</v>
      </c>
      <c r="L703" s="154">
        <f t="shared" si="88"/>
        <v>1</v>
      </c>
    </row>
    <row r="704" spans="1:12" ht="25.5">
      <c r="A704" s="173">
        <v>31</v>
      </c>
      <c r="B704" s="236">
        <v>799</v>
      </c>
      <c r="C704" s="237" t="s">
        <v>774</v>
      </c>
      <c r="D704" s="154">
        <v>6</v>
      </c>
      <c r="E704" s="154">
        <v>5</v>
      </c>
      <c r="F704" s="154">
        <f t="shared" si="89"/>
        <v>11</v>
      </c>
      <c r="G704" s="154">
        <v>3</v>
      </c>
      <c r="H704" s="154">
        <v>4</v>
      </c>
      <c r="I704" s="154">
        <f t="shared" si="90"/>
        <v>7</v>
      </c>
      <c r="J704" s="154">
        <f t="shared" si="86"/>
        <v>9</v>
      </c>
      <c r="K704" s="154">
        <f t="shared" si="87"/>
        <v>9</v>
      </c>
      <c r="L704" s="154">
        <f t="shared" si="88"/>
        <v>18</v>
      </c>
    </row>
    <row r="705" spans="1:12" ht="51">
      <c r="A705" s="173">
        <v>32</v>
      </c>
      <c r="B705" s="142" t="s">
        <v>426</v>
      </c>
      <c r="C705" s="237" t="s">
        <v>427</v>
      </c>
      <c r="D705" s="154">
        <v>3</v>
      </c>
      <c r="E705" s="154">
        <v>1</v>
      </c>
      <c r="F705" s="154">
        <f t="shared" si="89"/>
        <v>4</v>
      </c>
      <c r="G705" s="154">
        <v>3</v>
      </c>
      <c r="H705" s="154">
        <v>1</v>
      </c>
      <c r="I705" s="154">
        <f t="shared" si="90"/>
        <v>4</v>
      </c>
      <c r="J705" s="154">
        <f t="shared" si="86"/>
        <v>6</v>
      </c>
      <c r="K705" s="154">
        <f t="shared" si="87"/>
        <v>2</v>
      </c>
      <c r="L705" s="154">
        <f t="shared" si="88"/>
        <v>8</v>
      </c>
    </row>
    <row r="706" spans="1:12" ht="25.5">
      <c r="A706" s="173">
        <v>33</v>
      </c>
      <c r="B706" s="142" t="s">
        <v>428</v>
      </c>
      <c r="C706" s="237" t="s">
        <v>429</v>
      </c>
      <c r="D706" s="154">
        <v>5</v>
      </c>
      <c r="E706" s="154">
        <v>0</v>
      </c>
      <c r="F706" s="154">
        <f t="shared" si="89"/>
        <v>5</v>
      </c>
      <c r="G706" s="154">
        <v>3</v>
      </c>
      <c r="H706" s="154">
        <v>1</v>
      </c>
      <c r="I706" s="154">
        <f t="shared" si="90"/>
        <v>4</v>
      </c>
      <c r="J706" s="154">
        <f t="shared" si="86"/>
        <v>8</v>
      </c>
      <c r="K706" s="154">
        <f t="shared" si="87"/>
        <v>1</v>
      </c>
      <c r="L706" s="154">
        <f t="shared" si="88"/>
        <v>9</v>
      </c>
    </row>
    <row r="707" spans="1:12">
      <c r="A707" s="173">
        <v>34</v>
      </c>
      <c r="B707" s="142" t="s">
        <v>430</v>
      </c>
      <c r="C707" s="237" t="s">
        <v>431</v>
      </c>
      <c r="D707" s="154">
        <v>1</v>
      </c>
      <c r="E707" s="154">
        <v>1</v>
      </c>
      <c r="F707" s="154">
        <f t="shared" si="89"/>
        <v>2</v>
      </c>
      <c r="G707" s="154">
        <v>0</v>
      </c>
      <c r="H707" s="154">
        <v>0</v>
      </c>
      <c r="I707" s="154">
        <f t="shared" si="90"/>
        <v>0</v>
      </c>
      <c r="J707" s="154">
        <f t="shared" si="86"/>
        <v>1</v>
      </c>
      <c r="K707" s="154">
        <f t="shared" si="87"/>
        <v>1</v>
      </c>
      <c r="L707" s="154">
        <f t="shared" si="88"/>
        <v>2</v>
      </c>
    </row>
    <row r="708" spans="1:12" ht="25.5">
      <c r="A708" s="173">
        <v>35</v>
      </c>
      <c r="B708" s="142" t="s">
        <v>432</v>
      </c>
      <c r="C708" s="237" t="s">
        <v>433</v>
      </c>
      <c r="D708" s="154">
        <v>17</v>
      </c>
      <c r="E708" s="154">
        <v>2</v>
      </c>
      <c r="F708" s="154">
        <f t="shared" si="89"/>
        <v>19</v>
      </c>
      <c r="G708" s="154">
        <v>14</v>
      </c>
      <c r="H708" s="154">
        <v>2</v>
      </c>
      <c r="I708" s="154">
        <f t="shared" si="90"/>
        <v>16</v>
      </c>
      <c r="J708" s="154">
        <f t="shared" si="86"/>
        <v>31</v>
      </c>
      <c r="K708" s="154">
        <f t="shared" si="87"/>
        <v>4</v>
      </c>
      <c r="L708" s="154">
        <f t="shared" si="88"/>
        <v>35</v>
      </c>
    </row>
    <row r="709" spans="1:12" ht="51">
      <c r="A709" s="173">
        <v>36</v>
      </c>
      <c r="B709" s="142" t="s">
        <v>434</v>
      </c>
      <c r="C709" s="237" t="s">
        <v>435</v>
      </c>
      <c r="D709" s="154">
        <v>57</v>
      </c>
      <c r="E709" s="154">
        <v>9</v>
      </c>
      <c r="F709" s="154">
        <f t="shared" si="89"/>
        <v>66</v>
      </c>
      <c r="G709" s="154">
        <v>31</v>
      </c>
      <c r="H709" s="154">
        <v>2</v>
      </c>
      <c r="I709" s="154">
        <f t="shared" si="90"/>
        <v>33</v>
      </c>
      <c r="J709" s="154">
        <f t="shared" si="86"/>
        <v>88</v>
      </c>
      <c r="K709" s="154">
        <f t="shared" si="87"/>
        <v>11</v>
      </c>
      <c r="L709" s="154">
        <f t="shared" si="88"/>
        <v>99</v>
      </c>
    </row>
    <row r="710" spans="1:12">
      <c r="A710" s="173">
        <v>37</v>
      </c>
      <c r="B710" s="142" t="s">
        <v>436</v>
      </c>
      <c r="C710" s="237" t="s">
        <v>775</v>
      </c>
      <c r="D710" s="154">
        <v>28</v>
      </c>
      <c r="E710" s="154">
        <v>6</v>
      </c>
      <c r="F710" s="154">
        <f t="shared" si="89"/>
        <v>34</v>
      </c>
      <c r="G710" s="154">
        <v>8</v>
      </c>
      <c r="H710" s="154">
        <v>6</v>
      </c>
      <c r="I710" s="154">
        <f t="shared" si="90"/>
        <v>14</v>
      </c>
      <c r="J710" s="154">
        <f t="shared" si="86"/>
        <v>36</v>
      </c>
      <c r="K710" s="154">
        <f t="shared" si="87"/>
        <v>12</v>
      </c>
      <c r="L710" s="154">
        <f t="shared" si="88"/>
        <v>48</v>
      </c>
    </row>
    <row r="711" spans="1:12" ht="25.5">
      <c r="A711" s="173">
        <v>38</v>
      </c>
      <c r="B711" s="142" t="s">
        <v>437</v>
      </c>
      <c r="C711" s="237" t="s">
        <v>776</v>
      </c>
      <c r="D711" s="154">
        <v>1</v>
      </c>
      <c r="E711" s="154">
        <v>2</v>
      </c>
      <c r="F711" s="154">
        <f t="shared" si="89"/>
        <v>3</v>
      </c>
      <c r="G711" s="154">
        <v>4</v>
      </c>
      <c r="H711" s="154">
        <v>3</v>
      </c>
      <c r="I711" s="154">
        <f t="shared" si="90"/>
        <v>7</v>
      </c>
      <c r="J711" s="154">
        <f t="shared" si="86"/>
        <v>5</v>
      </c>
      <c r="K711" s="154">
        <f t="shared" si="87"/>
        <v>5</v>
      </c>
      <c r="L711" s="154">
        <f t="shared" si="88"/>
        <v>10</v>
      </c>
    </row>
    <row r="712" spans="1:12">
      <c r="A712" s="173">
        <v>39</v>
      </c>
      <c r="B712" s="236"/>
      <c r="C712" s="237" t="s">
        <v>438</v>
      </c>
      <c r="D712" s="145">
        <v>2427</v>
      </c>
      <c r="E712" s="145">
        <v>1697</v>
      </c>
      <c r="F712" s="154">
        <f t="shared" si="89"/>
        <v>4124</v>
      </c>
      <c r="G712" s="145">
        <v>804</v>
      </c>
      <c r="H712" s="145">
        <v>454</v>
      </c>
      <c r="I712" s="154">
        <f t="shared" si="90"/>
        <v>1258</v>
      </c>
      <c r="J712" s="154">
        <f t="shared" si="86"/>
        <v>3231</v>
      </c>
      <c r="K712" s="154">
        <f t="shared" si="87"/>
        <v>2151</v>
      </c>
      <c r="L712" s="154">
        <f t="shared" si="88"/>
        <v>5382</v>
      </c>
    </row>
    <row r="713" spans="1:12">
      <c r="A713" s="777">
        <v>40</v>
      </c>
      <c r="B713" s="777" t="s">
        <v>866</v>
      </c>
      <c r="C713" s="237" t="s">
        <v>868</v>
      </c>
      <c r="D713" s="472">
        <v>5</v>
      </c>
      <c r="E713" s="472">
        <v>0</v>
      </c>
      <c r="F713" s="154">
        <f t="shared" si="89"/>
        <v>5</v>
      </c>
      <c r="G713" s="472">
        <v>5</v>
      </c>
      <c r="H713" s="472">
        <v>3</v>
      </c>
      <c r="I713" s="154">
        <f t="shared" si="90"/>
        <v>8</v>
      </c>
      <c r="J713" s="154">
        <f t="shared" si="86"/>
        <v>10</v>
      </c>
      <c r="K713" s="154">
        <f t="shared" si="87"/>
        <v>3</v>
      </c>
      <c r="L713" s="154">
        <f t="shared" si="88"/>
        <v>13</v>
      </c>
    </row>
    <row r="714" spans="1:12">
      <c r="A714" s="777">
        <v>41</v>
      </c>
      <c r="B714" s="777" t="s">
        <v>865</v>
      </c>
      <c r="C714" s="237" t="s">
        <v>867</v>
      </c>
      <c r="D714" s="472"/>
      <c r="E714" s="472"/>
      <c r="F714" s="154">
        <f t="shared" si="89"/>
        <v>0</v>
      </c>
      <c r="G714" s="472">
        <v>0</v>
      </c>
      <c r="H714" s="472">
        <v>2</v>
      </c>
      <c r="I714" s="154">
        <f t="shared" si="90"/>
        <v>2</v>
      </c>
      <c r="J714" s="154">
        <f t="shared" si="86"/>
        <v>0</v>
      </c>
      <c r="K714" s="154">
        <f t="shared" si="87"/>
        <v>2</v>
      </c>
      <c r="L714" s="154">
        <f t="shared" si="88"/>
        <v>2</v>
      </c>
    </row>
    <row r="715" spans="1:12">
      <c r="A715" s="236"/>
      <c r="B715" s="236"/>
      <c r="C715" s="142" t="s">
        <v>6</v>
      </c>
      <c r="D715" s="154">
        <f>SUM(D674:D714)</f>
        <v>3473</v>
      </c>
      <c r="E715" s="154">
        <f t="shared" ref="E715:L715" si="91">SUM(E674:E714)</f>
        <v>2293</v>
      </c>
      <c r="F715" s="154">
        <f t="shared" si="91"/>
        <v>5766</v>
      </c>
      <c r="G715" s="154">
        <f t="shared" si="91"/>
        <v>1765</v>
      </c>
      <c r="H715" s="154">
        <f t="shared" si="91"/>
        <v>1070</v>
      </c>
      <c r="I715" s="154">
        <f t="shared" si="91"/>
        <v>2835</v>
      </c>
      <c r="J715" s="154">
        <f t="shared" si="91"/>
        <v>5238</v>
      </c>
      <c r="K715" s="154">
        <f t="shared" si="91"/>
        <v>3363</v>
      </c>
      <c r="L715" s="154">
        <f t="shared" si="91"/>
        <v>8601</v>
      </c>
    </row>
    <row r="717" spans="1:12" ht="21">
      <c r="B717" s="1591" t="s">
        <v>382</v>
      </c>
      <c r="C717" s="1591"/>
      <c r="D717" s="1591"/>
      <c r="E717" s="1591"/>
      <c r="F717" s="1591"/>
      <c r="G717" s="1591"/>
      <c r="H717" s="1591"/>
      <c r="I717" s="1591"/>
      <c r="K717" s="148" t="s">
        <v>781</v>
      </c>
      <c r="L717" s="147"/>
    </row>
    <row r="719" spans="1:12" ht="15" customHeight="1">
      <c r="A719" s="1592" t="s">
        <v>191</v>
      </c>
      <c r="B719" s="1592" t="s">
        <v>383</v>
      </c>
      <c r="C719" s="1592" t="s">
        <v>384</v>
      </c>
      <c r="D719" s="1592" t="s">
        <v>95</v>
      </c>
      <c r="E719" s="1592"/>
      <c r="F719" s="1592"/>
      <c r="G719" s="1592" t="s">
        <v>0</v>
      </c>
      <c r="H719" s="1592"/>
      <c r="I719" s="1592"/>
      <c r="J719" s="1592" t="s">
        <v>6</v>
      </c>
      <c r="K719" s="1592"/>
      <c r="L719" s="1592"/>
    </row>
    <row r="720" spans="1:12">
      <c r="A720" s="1592"/>
      <c r="B720" s="1592"/>
      <c r="C720" s="1592"/>
      <c r="D720" s="777" t="s">
        <v>240</v>
      </c>
      <c r="E720" s="777" t="s">
        <v>241</v>
      </c>
      <c r="F720" s="777" t="s">
        <v>234</v>
      </c>
      <c r="G720" s="245" t="s">
        <v>240</v>
      </c>
      <c r="H720" s="245" t="s">
        <v>241</v>
      </c>
      <c r="I720" s="245" t="s">
        <v>234</v>
      </c>
      <c r="J720" s="777" t="s">
        <v>240</v>
      </c>
      <c r="K720" s="777" t="s">
        <v>241</v>
      </c>
      <c r="L720" s="777" t="s">
        <v>234</v>
      </c>
    </row>
    <row r="721" spans="1:12">
      <c r="A721" s="236">
        <v>1</v>
      </c>
      <c r="B721" s="236">
        <v>1</v>
      </c>
      <c r="C721" s="237" t="s">
        <v>385</v>
      </c>
      <c r="D721" s="154">
        <v>0</v>
      </c>
      <c r="E721" s="154">
        <v>0</v>
      </c>
      <c r="F721" s="154">
        <f>SUM(D721:E721)</f>
        <v>0</v>
      </c>
      <c r="G721" s="154">
        <v>0</v>
      </c>
      <c r="H721" s="154">
        <v>0</v>
      </c>
      <c r="I721" s="154">
        <f>SUM(G721:H721)</f>
        <v>0</v>
      </c>
      <c r="J721" s="154">
        <f t="shared" ref="J721:J761" si="92">D721+G721</f>
        <v>0</v>
      </c>
      <c r="K721" s="154">
        <f t="shared" ref="K721:K761" si="93">E721+H721</f>
        <v>0</v>
      </c>
      <c r="L721" s="154">
        <f t="shared" ref="L721:L761" si="94">F721+I721</f>
        <v>0</v>
      </c>
    </row>
    <row r="722" spans="1:12" ht="25.5">
      <c r="A722" s="236">
        <v>2</v>
      </c>
      <c r="B722" s="236">
        <v>2</v>
      </c>
      <c r="C722" s="237" t="s">
        <v>386</v>
      </c>
      <c r="D722" s="154">
        <v>4</v>
      </c>
      <c r="E722" s="154">
        <v>2</v>
      </c>
      <c r="F722" s="154">
        <f t="shared" ref="F722:F761" si="95">SUM(D722:E722)</f>
        <v>6</v>
      </c>
      <c r="G722" s="154">
        <v>0</v>
      </c>
      <c r="H722" s="154">
        <v>0</v>
      </c>
      <c r="I722" s="154">
        <f t="shared" ref="I722:I761" si="96">SUM(G722:H722)</f>
        <v>0</v>
      </c>
      <c r="J722" s="154">
        <f t="shared" si="92"/>
        <v>4</v>
      </c>
      <c r="K722" s="154">
        <f t="shared" si="93"/>
        <v>2</v>
      </c>
      <c r="L722" s="154">
        <f t="shared" si="94"/>
        <v>6</v>
      </c>
    </row>
    <row r="723" spans="1:12" ht="25.5">
      <c r="A723" s="236">
        <v>3</v>
      </c>
      <c r="B723" s="236">
        <v>3</v>
      </c>
      <c r="C723" s="237" t="s">
        <v>387</v>
      </c>
      <c r="D723" s="154">
        <v>0</v>
      </c>
      <c r="E723" s="154">
        <v>0</v>
      </c>
      <c r="F723" s="154">
        <f t="shared" si="95"/>
        <v>0</v>
      </c>
      <c r="G723" s="154">
        <v>0</v>
      </c>
      <c r="H723" s="154">
        <v>0</v>
      </c>
      <c r="I723" s="154">
        <f t="shared" si="96"/>
        <v>0</v>
      </c>
      <c r="J723" s="154">
        <f t="shared" si="92"/>
        <v>0</v>
      </c>
      <c r="K723" s="154">
        <f t="shared" si="93"/>
        <v>0</v>
      </c>
      <c r="L723" s="154">
        <f t="shared" si="94"/>
        <v>0</v>
      </c>
    </row>
    <row r="724" spans="1:12" ht="25.5">
      <c r="A724" s="236">
        <v>4</v>
      </c>
      <c r="B724" s="142" t="s">
        <v>388</v>
      </c>
      <c r="C724" s="237" t="s">
        <v>389</v>
      </c>
      <c r="D724" s="154">
        <v>0</v>
      </c>
      <c r="E724" s="154">
        <v>0</v>
      </c>
      <c r="F724" s="154">
        <f t="shared" si="95"/>
        <v>0</v>
      </c>
      <c r="G724" s="154">
        <v>0</v>
      </c>
      <c r="H724" s="154">
        <v>0</v>
      </c>
      <c r="I724" s="154">
        <f t="shared" si="96"/>
        <v>0</v>
      </c>
      <c r="J724" s="154">
        <f t="shared" si="92"/>
        <v>0</v>
      </c>
      <c r="K724" s="154">
        <f t="shared" si="93"/>
        <v>0</v>
      </c>
      <c r="L724" s="154">
        <f t="shared" si="94"/>
        <v>0</v>
      </c>
    </row>
    <row r="725" spans="1:12">
      <c r="A725" s="236">
        <v>5</v>
      </c>
      <c r="B725" s="142" t="s">
        <v>390</v>
      </c>
      <c r="C725" s="237" t="s">
        <v>391</v>
      </c>
      <c r="D725" s="154">
        <v>39</v>
      </c>
      <c r="E725" s="154">
        <v>14</v>
      </c>
      <c r="F725" s="154">
        <f t="shared" si="95"/>
        <v>53</v>
      </c>
      <c r="G725" s="154">
        <v>33</v>
      </c>
      <c r="H725" s="154">
        <v>14</v>
      </c>
      <c r="I725" s="154">
        <f t="shared" si="96"/>
        <v>47</v>
      </c>
      <c r="J725" s="154">
        <f t="shared" si="92"/>
        <v>72</v>
      </c>
      <c r="K725" s="154">
        <f t="shared" si="93"/>
        <v>28</v>
      </c>
      <c r="L725" s="154">
        <f t="shared" si="94"/>
        <v>100</v>
      </c>
    </row>
    <row r="726" spans="1:12">
      <c r="A726" s="236">
        <v>6</v>
      </c>
      <c r="B726" s="236">
        <v>30</v>
      </c>
      <c r="C726" s="237" t="s">
        <v>392</v>
      </c>
      <c r="D726" s="154">
        <v>0</v>
      </c>
      <c r="E726" s="154">
        <v>0</v>
      </c>
      <c r="F726" s="154">
        <f t="shared" si="95"/>
        <v>0</v>
      </c>
      <c r="G726" s="154">
        <v>0</v>
      </c>
      <c r="H726" s="154">
        <v>0</v>
      </c>
      <c r="I726" s="154">
        <f t="shared" si="96"/>
        <v>0</v>
      </c>
      <c r="J726" s="154">
        <f t="shared" si="92"/>
        <v>0</v>
      </c>
      <c r="K726" s="154">
        <f t="shared" si="93"/>
        <v>0</v>
      </c>
      <c r="L726" s="154">
        <f t="shared" si="94"/>
        <v>0</v>
      </c>
    </row>
    <row r="727" spans="1:12">
      <c r="A727" s="236">
        <v>7</v>
      </c>
      <c r="B727" s="236">
        <v>32</v>
      </c>
      <c r="C727" s="237" t="s">
        <v>393</v>
      </c>
      <c r="D727" s="154">
        <v>0</v>
      </c>
      <c r="E727" s="154">
        <v>0</v>
      </c>
      <c r="F727" s="154">
        <f t="shared" si="95"/>
        <v>0</v>
      </c>
      <c r="G727" s="154">
        <v>0</v>
      </c>
      <c r="H727" s="154">
        <v>0</v>
      </c>
      <c r="I727" s="154">
        <f t="shared" si="96"/>
        <v>0</v>
      </c>
      <c r="J727" s="154">
        <f t="shared" si="92"/>
        <v>0</v>
      </c>
      <c r="K727" s="154">
        <f t="shared" si="93"/>
        <v>0</v>
      </c>
      <c r="L727" s="154">
        <f t="shared" si="94"/>
        <v>0</v>
      </c>
    </row>
    <row r="728" spans="1:12">
      <c r="A728" s="236">
        <v>8</v>
      </c>
      <c r="B728" s="236">
        <v>33</v>
      </c>
      <c r="C728" s="237" t="s">
        <v>394</v>
      </c>
      <c r="D728" s="154">
        <v>0</v>
      </c>
      <c r="E728" s="154">
        <v>0</v>
      </c>
      <c r="F728" s="154">
        <f t="shared" si="95"/>
        <v>0</v>
      </c>
      <c r="G728" s="154">
        <v>0</v>
      </c>
      <c r="H728" s="154">
        <v>0</v>
      </c>
      <c r="I728" s="154">
        <f t="shared" si="96"/>
        <v>0</v>
      </c>
      <c r="J728" s="154">
        <f t="shared" si="92"/>
        <v>0</v>
      </c>
      <c r="K728" s="154">
        <f t="shared" si="93"/>
        <v>0</v>
      </c>
      <c r="L728" s="154">
        <f t="shared" si="94"/>
        <v>0</v>
      </c>
    </row>
    <row r="729" spans="1:12">
      <c r="A729" s="236">
        <v>9</v>
      </c>
      <c r="B729" s="236">
        <v>37</v>
      </c>
      <c r="C729" s="237" t="s">
        <v>395</v>
      </c>
      <c r="D729" s="154">
        <v>0</v>
      </c>
      <c r="E729" s="154">
        <v>0</v>
      </c>
      <c r="F729" s="154">
        <f t="shared" si="95"/>
        <v>0</v>
      </c>
      <c r="G729" s="154">
        <v>0</v>
      </c>
      <c r="H729" s="154">
        <v>0</v>
      </c>
      <c r="I729" s="154">
        <f t="shared" si="96"/>
        <v>0</v>
      </c>
      <c r="J729" s="154">
        <f t="shared" si="92"/>
        <v>0</v>
      </c>
      <c r="K729" s="154">
        <f t="shared" si="93"/>
        <v>0</v>
      </c>
      <c r="L729" s="154">
        <f t="shared" si="94"/>
        <v>0</v>
      </c>
    </row>
    <row r="730" spans="1:12">
      <c r="A730" s="236">
        <v>10</v>
      </c>
      <c r="B730" s="236">
        <v>45</v>
      </c>
      <c r="C730" s="237" t="s">
        <v>396</v>
      </c>
      <c r="D730" s="154">
        <v>0</v>
      </c>
      <c r="E730" s="154">
        <v>0</v>
      </c>
      <c r="F730" s="154">
        <f t="shared" si="95"/>
        <v>0</v>
      </c>
      <c r="G730" s="154">
        <v>0</v>
      </c>
      <c r="H730" s="154">
        <v>0</v>
      </c>
      <c r="I730" s="154">
        <f t="shared" si="96"/>
        <v>0</v>
      </c>
      <c r="J730" s="154">
        <f t="shared" si="92"/>
        <v>0</v>
      </c>
      <c r="K730" s="154">
        <f t="shared" si="93"/>
        <v>0</v>
      </c>
      <c r="L730" s="154">
        <f t="shared" si="94"/>
        <v>0</v>
      </c>
    </row>
    <row r="731" spans="1:12">
      <c r="A731" s="236">
        <v>11</v>
      </c>
      <c r="B731" s="236">
        <v>55</v>
      </c>
      <c r="C731" s="237" t="s">
        <v>397</v>
      </c>
      <c r="D731" s="154">
        <v>0</v>
      </c>
      <c r="E731" s="154">
        <v>0</v>
      </c>
      <c r="F731" s="154">
        <f t="shared" si="95"/>
        <v>0</v>
      </c>
      <c r="G731" s="154">
        <v>0</v>
      </c>
      <c r="H731" s="154">
        <v>0</v>
      </c>
      <c r="I731" s="154">
        <f t="shared" si="96"/>
        <v>0</v>
      </c>
      <c r="J731" s="154">
        <f t="shared" si="92"/>
        <v>0</v>
      </c>
      <c r="K731" s="154">
        <f t="shared" si="93"/>
        <v>0</v>
      </c>
      <c r="L731" s="154">
        <f t="shared" si="94"/>
        <v>0</v>
      </c>
    </row>
    <row r="732" spans="1:12">
      <c r="A732" s="236">
        <v>12</v>
      </c>
      <c r="B732" s="236">
        <v>71</v>
      </c>
      <c r="C732" s="237" t="s">
        <v>398</v>
      </c>
      <c r="D732" s="154">
        <v>0</v>
      </c>
      <c r="E732" s="154">
        <v>0</v>
      </c>
      <c r="F732" s="154">
        <f t="shared" si="95"/>
        <v>0</v>
      </c>
      <c r="G732" s="154">
        <v>0</v>
      </c>
      <c r="H732" s="154">
        <v>0</v>
      </c>
      <c r="I732" s="154">
        <f t="shared" si="96"/>
        <v>0</v>
      </c>
      <c r="J732" s="154">
        <f t="shared" si="92"/>
        <v>0</v>
      </c>
      <c r="K732" s="154">
        <f t="shared" si="93"/>
        <v>0</v>
      </c>
      <c r="L732" s="154">
        <f t="shared" si="94"/>
        <v>0</v>
      </c>
    </row>
    <row r="733" spans="1:12">
      <c r="A733" s="236">
        <v>13</v>
      </c>
      <c r="B733" s="236">
        <v>84</v>
      </c>
      <c r="C733" s="237" t="s">
        <v>770</v>
      </c>
      <c r="D733" s="154">
        <v>0</v>
      </c>
      <c r="E733" s="154">
        <v>1</v>
      </c>
      <c r="F733" s="154">
        <f t="shared" si="95"/>
        <v>1</v>
      </c>
      <c r="G733" s="154">
        <v>1</v>
      </c>
      <c r="H733" s="154">
        <v>0</v>
      </c>
      <c r="I733" s="154">
        <f t="shared" si="96"/>
        <v>1</v>
      </c>
      <c r="J733" s="154">
        <f t="shared" si="92"/>
        <v>1</v>
      </c>
      <c r="K733" s="154">
        <f t="shared" si="93"/>
        <v>1</v>
      </c>
      <c r="L733" s="154">
        <f t="shared" si="94"/>
        <v>2</v>
      </c>
    </row>
    <row r="734" spans="1:12">
      <c r="A734" s="236">
        <v>14</v>
      </c>
      <c r="B734" s="142" t="s">
        <v>399</v>
      </c>
      <c r="C734" s="237" t="s">
        <v>400</v>
      </c>
      <c r="D734" s="154">
        <v>150</v>
      </c>
      <c r="E734" s="154">
        <v>123</v>
      </c>
      <c r="F734" s="154">
        <f t="shared" si="95"/>
        <v>273</v>
      </c>
      <c r="G734" s="154">
        <v>26</v>
      </c>
      <c r="H734" s="154">
        <v>35</v>
      </c>
      <c r="I734" s="154">
        <f t="shared" si="96"/>
        <v>61</v>
      </c>
      <c r="J734" s="154">
        <f t="shared" si="92"/>
        <v>176</v>
      </c>
      <c r="K734" s="154">
        <f t="shared" si="93"/>
        <v>158</v>
      </c>
      <c r="L734" s="154">
        <f t="shared" si="94"/>
        <v>334</v>
      </c>
    </row>
    <row r="735" spans="1:12">
      <c r="A735" s="236">
        <v>15</v>
      </c>
      <c r="B735" s="236">
        <v>250</v>
      </c>
      <c r="C735" s="237" t="s">
        <v>401</v>
      </c>
      <c r="D735" s="154">
        <v>90</v>
      </c>
      <c r="E735" s="154">
        <v>77</v>
      </c>
      <c r="F735" s="154">
        <f t="shared" si="95"/>
        <v>167</v>
      </c>
      <c r="G735" s="154">
        <v>39</v>
      </c>
      <c r="H735" s="154">
        <v>35</v>
      </c>
      <c r="I735" s="154">
        <f t="shared" si="96"/>
        <v>74</v>
      </c>
      <c r="J735" s="154">
        <f t="shared" si="92"/>
        <v>129</v>
      </c>
      <c r="K735" s="154">
        <f t="shared" si="93"/>
        <v>112</v>
      </c>
      <c r="L735" s="154">
        <f t="shared" si="94"/>
        <v>241</v>
      </c>
    </row>
    <row r="736" spans="1:12" ht="25.5">
      <c r="A736" s="236">
        <v>16</v>
      </c>
      <c r="B736" s="142" t="s">
        <v>402</v>
      </c>
      <c r="C736" s="237" t="s">
        <v>403</v>
      </c>
      <c r="D736" s="154">
        <v>22</v>
      </c>
      <c r="E736" s="154">
        <v>6</v>
      </c>
      <c r="F736" s="154">
        <f t="shared" si="95"/>
        <v>28</v>
      </c>
      <c r="G736" s="154">
        <v>18</v>
      </c>
      <c r="H736" s="154">
        <v>8</v>
      </c>
      <c r="I736" s="154">
        <f t="shared" si="96"/>
        <v>26</v>
      </c>
      <c r="J736" s="154">
        <f t="shared" si="92"/>
        <v>40</v>
      </c>
      <c r="K736" s="154">
        <f t="shared" si="93"/>
        <v>14</v>
      </c>
      <c r="L736" s="154">
        <f t="shared" si="94"/>
        <v>54</v>
      </c>
    </row>
    <row r="737" spans="1:12">
      <c r="A737" s="236">
        <v>17</v>
      </c>
      <c r="B737" s="142" t="s">
        <v>404</v>
      </c>
      <c r="C737" s="238" t="s">
        <v>771</v>
      </c>
      <c r="D737" s="154">
        <v>64</v>
      </c>
      <c r="E737" s="154">
        <v>44</v>
      </c>
      <c r="F737" s="154">
        <f t="shared" si="95"/>
        <v>108</v>
      </c>
      <c r="G737" s="154">
        <v>12</v>
      </c>
      <c r="H737" s="154">
        <v>9</v>
      </c>
      <c r="I737" s="154">
        <f t="shared" si="96"/>
        <v>21</v>
      </c>
      <c r="J737" s="154">
        <f t="shared" si="92"/>
        <v>76</v>
      </c>
      <c r="K737" s="154">
        <f t="shared" si="93"/>
        <v>53</v>
      </c>
      <c r="L737" s="154">
        <f t="shared" si="94"/>
        <v>129</v>
      </c>
    </row>
    <row r="738" spans="1:12" ht="38.25">
      <c r="A738" s="236">
        <v>18</v>
      </c>
      <c r="B738" s="245" t="s">
        <v>405</v>
      </c>
      <c r="C738" s="237" t="s">
        <v>406</v>
      </c>
      <c r="D738" s="154">
        <v>976</v>
      </c>
      <c r="E738" s="154">
        <v>506</v>
      </c>
      <c r="F738" s="154">
        <f t="shared" si="95"/>
        <v>1482</v>
      </c>
      <c r="G738" s="154">
        <v>425</v>
      </c>
      <c r="H738" s="154">
        <v>230</v>
      </c>
      <c r="I738" s="154">
        <f t="shared" si="96"/>
        <v>655</v>
      </c>
      <c r="J738" s="154">
        <f t="shared" si="92"/>
        <v>1401</v>
      </c>
      <c r="K738" s="154">
        <f t="shared" si="93"/>
        <v>736</v>
      </c>
      <c r="L738" s="154">
        <f t="shared" si="94"/>
        <v>2137</v>
      </c>
    </row>
    <row r="739" spans="1:12" ht="25.5">
      <c r="A739" s="236">
        <v>19</v>
      </c>
      <c r="B739" s="142" t="s">
        <v>407</v>
      </c>
      <c r="C739" s="237" t="s">
        <v>408</v>
      </c>
      <c r="D739" s="154">
        <v>6</v>
      </c>
      <c r="E739" s="154">
        <v>5</v>
      </c>
      <c r="F739" s="154">
        <f t="shared" si="95"/>
        <v>11</v>
      </c>
      <c r="G739" s="154">
        <v>4</v>
      </c>
      <c r="H739" s="154">
        <v>3</v>
      </c>
      <c r="I739" s="154">
        <f t="shared" si="96"/>
        <v>7</v>
      </c>
      <c r="J739" s="154">
        <f t="shared" si="92"/>
        <v>10</v>
      </c>
      <c r="K739" s="154">
        <f t="shared" si="93"/>
        <v>8</v>
      </c>
      <c r="L739" s="154">
        <f t="shared" si="94"/>
        <v>18</v>
      </c>
    </row>
    <row r="740" spans="1:12">
      <c r="A740" s="236">
        <v>20</v>
      </c>
      <c r="B740" s="142" t="s">
        <v>409</v>
      </c>
      <c r="C740" s="239" t="s">
        <v>410</v>
      </c>
      <c r="D740" s="154">
        <v>3</v>
      </c>
      <c r="E740" s="154">
        <v>4</v>
      </c>
      <c r="F740" s="154">
        <f t="shared" si="95"/>
        <v>7</v>
      </c>
      <c r="G740" s="154">
        <v>4</v>
      </c>
      <c r="H740" s="154">
        <v>2</v>
      </c>
      <c r="I740" s="154">
        <f t="shared" si="96"/>
        <v>6</v>
      </c>
      <c r="J740" s="154">
        <f t="shared" si="92"/>
        <v>7</v>
      </c>
      <c r="K740" s="154">
        <f t="shared" si="93"/>
        <v>6</v>
      </c>
      <c r="L740" s="154">
        <f t="shared" si="94"/>
        <v>13</v>
      </c>
    </row>
    <row r="741" spans="1:12">
      <c r="A741" s="236">
        <v>21</v>
      </c>
      <c r="B741" s="236">
        <v>487</v>
      </c>
      <c r="C741" s="237" t="s">
        <v>411</v>
      </c>
      <c r="D741" s="154">
        <v>0</v>
      </c>
      <c r="E741" s="154">
        <v>0</v>
      </c>
      <c r="F741" s="154">
        <f t="shared" si="95"/>
        <v>0</v>
      </c>
      <c r="G741" s="154">
        <v>0</v>
      </c>
      <c r="H741" s="154">
        <v>0</v>
      </c>
      <c r="I741" s="154">
        <f t="shared" si="96"/>
        <v>0</v>
      </c>
      <c r="J741" s="154">
        <f t="shared" si="92"/>
        <v>0</v>
      </c>
      <c r="K741" s="154">
        <f t="shared" si="93"/>
        <v>0</v>
      </c>
      <c r="L741" s="154">
        <f t="shared" si="94"/>
        <v>0</v>
      </c>
    </row>
    <row r="742" spans="1:12">
      <c r="A742" s="236">
        <v>22</v>
      </c>
      <c r="B742" s="142" t="s">
        <v>412</v>
      </c>
      <c r="C742" s="237" t="s">
        <v>413</v>
      </c>
      <c r="D742" s="154">
        <v>40</v>
      </c>
      <c r="E742" s="154">
        <v>24</v>
      </c>
      <c r="F742" s="154">
        <f t="shared" si="95"/>
        <v>64</v>
      </c>
      <c r="G742" s="154">
        <v>49</v>
      </c>
      <c r="H742" s="154">
        <v>17</v>
      </c>
      <c r="I742" s="154">
        <f t="shared" si="96"/>
        <v>66</v>
      </c>
      <c r="J742" s="154">
        <f t="shared" si="92"/>
        <v>89</v>
      </c>
      <c r="K742" s="154">
        <f t="shared" si="93"/>
        <v>41</v>
      </c>
      <c r="L742" s="154">
        <f t="shared" si="94"/>
        <v>130</v>
      </c>
    </row>
    <row r="743" spans="1:12">
      <c r="A743" s="236">
        <v>23</v>
      </c>
      <c r="B743" s="142" t="s">
        <v>414</v>
      </c>
      <c r="C743" s="237" t="s">
        <v>415</v>
      </c>
      <c r="D743" s="154">
        <v>22</v>
      </c>
      <c r="E743" s="154">
        <v>11</v>
      </c>
      <c r="F743" s="154">
        <f t="shared" si="95"/>
        <v>33</v>
      </c>
      <c r="G743" s="154">
        <v>6</v>
      </c>
      <c r="H743" s="154">
        <v>3</v>
      </c>
      <c r="I743" s="154">
        <f t="shared" si="96"/>
        <v>9</v>
      </c>
      <c r="J743" s="154">
        <f t="shared" si="92"/>
        <v>28</v>
      </c>
      <c r="K743" s="154">
        <f t="shared" si="93"/>
        <v>14</v>
      </c>
      <c r="L743" s="154">
        <f t="shared" si="94"/>
        <v>42</v>
      </c>
    </row>
    <row r="744" spans="1:12" ht="24">
      <c r="A744" s="236">
        <v>24</v>
      </c>
      <c r="B744" s="142" t="s">
        <v>416</v>
      </c>
      <c r="C744" s="240" t="s">
        <v>772</v>
      </c>
      <c r="D744" s="154">
        <v>8</v>
      </c>
      <c r="E744" s="154">
        <v>4</v>
      </c>
      <c r="F744" s="154">
        <f t="shared" si="95"/>
        <v>12</v>
      </c>
      <c r="G744" s="154">
        <v>0</v>
      </c>
      <c r="H744" s="154">
        <v>1</v>
      </c>
      <c r="I744" s="154">
        <f t="shared" si="96"/>
        <v>1</v>
      </c>
      <c r="J744" s="154">
        <f t="shared" si="92"/>
        <v>8</v>
      </c>
      <c r="K744" s="154">
        <f t="shared" si="93"/>
        <v>5</v>
      </c>
      <c r="L744" s="154">
        <f t="shared" si="94"/>
        <v>13</v>
      </c>
    </row>
    <row r="745" spans="1:12">
      <c r="A745" s="236">
        <v>25</v>
      </c>
      <c r="B745" s="142" t="s">
        <v>417</v>
      </c>
      <c r="C745" s="237" t="s">
        <v>418</v>
      </c>
      <c r="D745" s="154">
        <v>1</v>
      </c>
      <c r="E745" s="154">
        <v>2</v>
      </c>
      <c r="F745" s="154">
        <f t="shared" si="95"/>
        <v>3</v>
      </c>
      <c r="G745" s="154">
        <v>0</v>
      </c>
      <c r="H745" s="154">
        <v>0</v>
      </c>
      <c r="I745" s="154">
        <f t="shared" si="96"/>
        <v>0</v>
      </c>
      <c r="J745" s="154">
        <f t="shared" si="92"/>
        <v>1</v>
      </c>
      <c r="K745" s="154">
        <f t="shared" si="93"/>
        <v>2</v>
      </c>
      <c r="L745" s="154">
        <f t="shared" si="94"/>
        <v>3</v>
      </c>
    </row>
    <row r="746" spans="1:12" ht="25.5">
      <c r="A746" s="236">
        <v>26</v>
      </c>
      <c r="B746" s="236">
        <v>571</v>
      </c>
      <c r="C746" s="237" t="s">
        <v>419</v>
      </c>
      <c r="D746" s="154">
        <v>37</v>
      </c>
      <c r="E746" s="154">
        <v>22</v>
      </c>
      <c r="F746" s="154">
        <f t="shared" si="95"/>
        <v>59</v>
      </c>
      <c r="G746" s="154">
        <v>42</v>
      </c>
      <c r="H746" s="154">
        <v>15</v>
      </c>
      <c r="I746" s="154">
        <f t="shared" si="96"/>
        <v>57</v>
      </c>
      <c r="J746" s="154">
        <f t="shared" si="92"/>
        <v>79</v>
      </c>
      <c r="K746" s="154">
        <f t="shared" si="93"/>
        <v>37</v>
      </c>
      <c r="L746" s="154">
        <f t="shared" si="94"/>
        <v>116</v>
      </c>
    </row>
    <row r="747" spans="1:12" ht="25.5">
      <c r="A747" s="236">
        <v>27</v>
      </c>
      <c r="B747" s="142" t="s">
        <v>420</v>
      </c>
      <c r="C747" s="237" t="s">
        <v>421</v>
      </c>
      <c r="D747" s="154">
        <v>64</v>
      </c>
      <c r="E747" s="154">
        <v>38</v>
      </c>
      <c r="F747" s="154">
        <f t="shared" si="95"/>
        <v>102</v>
      </c>
      <c r="G747" s="154">
        <v>0</v>
      </c>
      <c r="H747" s="154">
        <v>0</v>
      </c>
      <c r="I747" s="154">
        <f t="shared" si="96"/>
        <v>0</v>
      </c>
      <c r="J747" s="154">
        <f t="shared" si="92"/>
        <v>64</v>
      </c>
      <c r="K747" s="154">
        <f t="shared" si="93"/>
        <v>38</v>
      </c>
      <c r="L747" s="154">
        <f t="shared" si="94"/>
        <v>102</v>
      </c>
    </row>
    <row r="748" spans="1:12" ht="25.5">
      <c r="A748" s="236">
        <v>28</v>
      </c>
      <c r="B748" s="142" t="s">
        <v>422</v>
      </c>
      <c r="C748" s="237" t="s">
        <v>423</v>
      </c>
      <c r="D748" s="154">
        <v>0</v>
      </c>
      <c r="E748" s="154">
        <v>0</v>
      </c>
      <c r="F748" s="154">
        <f t="shared" si="95"/>
        <v>0</v>
      </c>
      <c r="G748" s="154">
        <v>0</v>
      </c>
      <c r="H748" s="154">
        <v>0</v>
      </c>
      <c r="I748" s="154">
        <f t="shared" si="96"/>
        <v>0</v>
      </c>
      <c r="J748" s="154">
        <f t="shared" si="92"/>
        <v>0</v>
      </c>
      <c r="K748" s="154">
        <f t="shared" si="93"/>
        <v>0</v>
      </c>
      <c r="L748" s="154">
        <f t="shared" si="94"/>
        <v>0</v>
      </c>
    </row>
    <row r="749" spans="1:12" ht="38.25">
      <c r="A749" s="236">
        <v>29</v>
      </c>
      <c r="B749" s="142" t="s">
        <v>424</v>
      </c>
      <c r="C749" s="237" t="s">
        <v>773</v>
      </c>
      <c r="D749" s="154">
        <v>67</v>
      </c>
      <c r="E749" s="154">
        <v>87</v>
      </c>
      <c r="F749" s="154">
        <f t="shared" si="95"/>
        <v>154</v>
      </c>
      <c r="G749" s="154">
        <v>0</v>
      </c>
      <c r="H749" s="154">
        <v>0</v>
      </c>
      <c r="I749" s="154">
        <f t="shared" si="96"/>
        <v>0</v>
      </c>
      <c r="J749" s="154">
        <f t="shared" si="92"/>
        <v>67</v>
      </c>
      <c r="K749" s="154">
        <f t="shared" si="93"/>
        <v>87</v>
      </c>
      <c r="L749" s="154">
        <f t="shared" si="94"/>
        <v>154</v>
      </c>
    </row>
    <row r="750" spans="1:12" ht="25.5">
      <c r="A750" s="236">
        <v>30</v>
      </c>
      <c r="B750" s="236">
        <v>797</v>
      </c>
      <c r="C750" s="237" t="s">
        <v>425</v>
      </c>
      <c r="D750" s="154">
        <v>547</v>
      </c>
      <c r="E750" s="154">
        <v>526</v>
      </c>
      <c r="F750" s="154">
        <f t="shared" si="95"/>
        <v>1073</v>
      </c>
      <c r="G750" s="154">
        <v>23</v>
      </c>
      <c r="H750" s="154">
        <v>24</v>
      </c>
      <c r="I750" s="154">
        <f t="shared" si="96"/>
        <v>47</v>
      </c>
      <c r="J750" s="154">
        <f t="shared" si="92"/>
        <v>570</v>
      </c>
      <c r="K750" s="154">
        <f t="shared" si="93"/>
        <v>550</v>
      </c>
      <c r="L750" s="154">
        <f t="shared" si="94"/>
        <v>1120</v>
      </c>
    </row>
    <row r="751" spans="1:12" ht="25.5">
      <c r="A751" s="236">
        <v>31</v>
      </c>
      <c r="B751" s="236">
        <v>799</v>
      </c>
      <c r="C751" s="237" t="s">
        <v>774</v>
      </c>
      <c r="D751" s="154">
        <v>365</v>
      </c>
      <c r="E751" s="154">
        <v>280</v>
      </c>
      <c r="F751" s="154">
        <f t="shared" si="95"/>
        <v>645</v>
      </c>
      <c r="G751" s="154">
        <v>412</v>
      </c>
      <c r="H751" s="154">
        <v>357</v>
      </c>
      <c r="I751" s="154">
        <f t="shared" si="96"/>
        <v>769</v>
      </c>
      <c r="J751" s="154">
        <f t="shared" si="92"/>
        <v>777</v>
      </c>
      <c r="K751" s="154">
        <f t="shared" si="93"/>
        <v>637</v>
      </c>
      <c r="L751" s="154">
        <f t="shared" si="94"/>
        <v>1414</v>
      </c>
    </row>
    <row r="752" spans="1:12" ht="51">
      <c r="A752" s="236">
        <v>32</v>
      </c>
      <c r="B752" s="142" t="s">
        <v>426</v>
      </c>
      <c r="C752" s="237" t="s">
        <v>427</v>
      </c>
      <c r="D752" s="154">
        <v>12</v>
      </c>
      <c r="E752" s="154">
        <v>1</v>
      </c>
      <c r="F752" s="154">
        <f t="shared" si="95"/>
        <v>13</v>
      </c>
      <c r="G752" s="154">
        <v>5</v>
      </c>
      <c r="H752" s="154">
        <v>1</v>
      </c>
      <c r="I752" s="154">
        <f t="shared" si="96"/>
        <v>6</v>
      </c>
      <c r="J752" s="154">
        <f t="shared" si="92"/>
        <v>17</v>
      </c>
      <c r="K752" s="154">
        <f t="shared" si="93"/>
        <v>2</v>
      </c>
      <c r="L752" s="154">
        <f t="shared" si="94"/>
        <v>19</v>
      </c>
    </row>
    <row r="753" spans="1:12" ht="25.5">
      <c r="A753" s="236">
        <v>33</v>
      </c>
      <c r="B753" s="142" t="s">
        <v>428</v>
      </c>
      <c r="C753" s="237" t="s">
        <v>429</v>
      </c>
      <c r="D753" s="154">
        <v>4</v>
      </c>
      <c r="E753" s="154">
        <v>0</v>
      </c>
      <c r="F753" s="154">
        <f t="shared" si="95"/>
        <v>4</v>
      </c>
      <c r="G753" s="154">
        <v>6</v>
      </c>
      <c r="H753" s="154">
        <v>2</v>
      </c>
      <c r="I753" s="154">
        <f t="shared" si="96"/>
        <v>8</v>
      </c>
      <c r="J753" s="154">
        <f t="shared" si="92"/>
        <v>10</v>
      </c>
      <c r="K753" s="154">
        <f t="shared" si="93"/>
        <v>2</v>
      </c>
      <c r="L753" s="154">
        <f t="shared" si="94"/>
        <v>12</v>
      </c>
    </row>
    <row r="754" spans="1:12">
      <c r="A754" s="236">
        <v>34</v>
      </c>
      <c r="B754" s="142" t="s">
        <v>430</v>
      </c>
      <c r="C754" s="237" t="s">
        <v>431</v>
      </c>
      <c r="D754" s="154">
        <v>1</v>
      </c>
      <c r="E754" s="154">
        <v>0</v>
      </c>
      <c r="F754" s="154">
        <f t="shared" si="95"/>
        <v>1</v>
      </c>
      <c r="G754" s="154">
        <v>0</v>
      </c>
      <c r="H754" s="154">
        <v>0</v>
      </c>
      <c r="I754" s="154">
        <f t="shared" si="96"/>
        <v>0</v>
      </c>
      <c r="J754" s="154">
        <f t="shared" si="92"/>
        <v>1</v>
      </c>
      <c r="K754" s="154">
        <f t="shared" si="93"/>
        <v>0</v>
      </c>
      <c r="L754" s="154">
        <f t="shared" si="94"/>
        <v>1</v>
      </c>
    </row>
    <row r="755" spans="1:12" ht="25.5">
      <c r="A755" s="236">
        <v>35</v>
      </c>
      <c r="B755" s="142" t="s">
        <v>432</v>
      </c>
      <c r="C755" s="237" t="s">
        <v>433</v>
      </c>
      <c r="D755" s="154">
        <v>34</v>
      </c>
      <c r="E755" s="154">
        <v>8</v>
      </c>
      <c r="F755" s="154">
        <f t="shared" si="95"/>
        <v>42</v>
      </c>
      <c r="G755" s="154">
        <v>1</v>
      </c>
      <c r="H755" s="154">
        <v>0</v>
      </c>
      <c r="I755" s="154">
        <f t="shared" si="96"/>
        <v>1</v>
      </c>
      <c r="J755" s="154">
        <f t="shared" si="92"/>
        <v>35</v>
      </c>
      <c r="K755" s="154">
        <f t="shared" si="93"/>
        <v>8</v>
      </c>
      <c r="L755" s="154">
        <f t="shared" si="94"/>
        <v>43</v>
      </c>
    </row>
    <row r="756" spans="1:12" ht="51">
      <c r="A756" s="236">
        <v>36</v>
      </c>
      <c r="B756" s="142" t="s">
        <v>434</v>
      </c>
      <c r="C756" s="237" t="s">
        <v>435</v>
      </c>
      <c r="D756" s="154">
        <v>58</v>
      </c>
      <c r="E756" s="154">
        <v>7</v>
      </c>
      <c r="F756" s="154">
        <f t="shared" si="95"/>
        <v>65</v>
      </c>
      <c r="G756" s="154">
        <v>32</v>
      </c>
      <c r="H756" s="154">
        <v>4</v>
      </c>
      <c r="I756" s="154">
        <f t="shared" si="96"/>
        <v>36</v>
      </c>
      <c r="J756" s="154">
        <f t="shared" si="92"/>
        <v>90</v>
      </c>
      <c r="K756" s="154">
        <f t="shared" si="93"/>
        <v>11</v>
      </c>
      <c r="L756" s="154">
        <f t="shared" si="94"/>
        <v>101</v>
      </c>
    </row>
    <row r="757" spans="1:12">
      <c r="A757" s="236">
        <v>37</v>
      </c>
      <c r="B757" s="142" t="s">
        <v>436</v>
      </c>
      <c r="C757" s="237" t="s">
        <v>775</v>
      </c>
      <c r="D757" s="154">
        <v>16</v>
      </c>
      <c r="E757" s="154">
        <v>5</v>
      </c>
      <c r="F757" s="154">
        <f t="shared" si="95"/>
        <v>21</v>
      </c>
      <c r="G757" s="154">
        <v>15</v>
      </c>
      <c r="H757" s="154">
        <v>8</v>
      </c>
      <c r="I757" s="154">
        <f t="shared" si="96"/>
        <v>23</v>
      </c>
      <c r="J757" s="154">
        <f t="shared" si="92"/>
        <v>31</v>
      </c>
      <c r="K757" s="154">
        <f t="shared" si="93"/>
        <v>13</v>
      </c>
      <c r="L757" s="154">
        <f t="shared" si="94"/>
        <v>44</v>
      </c>
    </row>
    <row r="758" spans="1:12" ht="25.5">
      <c r="A758" s="236">
        <v>38</v>
      </c>
      <c r="B758" s="142" t="s">
        <v>437</v>
      </c>
      <c r="C758" s="237" t="s">
        <v>776</v>
      </c>
      <c r="D758" s="154">
        <v>0</v>
      </c>
      <c r="E758" s="154">
        <v>0</v>
      </c>
      <c r="F758" s="154">
        <f t="shared" si="95"/>
        <v>0</v>
      </c>
      <c r="G758" s="154">
        <v>0</v>
      </c>
      <c r="H758" s="154">
        <v>2</v>
      </c>
      <c r="I758" s="154">
        <f t="shared" si="96"/>
        <v>2</v>
      </c>
      <c r="J758" s="154">
        <f t="shared" si="92"/>
        <v>0</v>
      </c>
      <c r="K758" s="154">
        <f t="shared" si="93"/>
        <v>2</v>
      </c>
      <c r="L758" s="154">
        <f t="shared" si="94"/>
        <v>2</v>
      </c>
    </row>
    <row r="759" spans="1:12">
      <c r="A759" s="236">
        <v>39</v>
      </c>
      <c r="B759" s="236"/>
      <c r="C759" s="237" t="s">
        <v>438</v>
      </c>
      <c r="D759" s="145">
        <v>9</v>
      </c>
      <c r="E759" s="145">
        <v>6</v>
      </c>
      <c r="F759" s="154">
        <f t="shared" si="95"/>
        <v>15</v>
      </c>
      <c r="G759" s="145">
        <v>19</v>
      </c>
      <c r="H759" s="145">
        <v>11</v>
      </c>
      <c r="I759" s="154">
        <f t="shared" si="96"/>
        <v>30</v>
      </c>
      <c r="J759" s="154">
        <f t="shared" si="92"/>
        <v>28</v>
      </c>
      <c r="K759" s="154">
        <f t="shared" si="93"/>
        <v>17</v>
      </c>
      <c r="L759" s="154">
        <f t="shared" si="94"/>
        <v>45</v>
      </c>
    </row>
    <row r="760" spans="1:12">
      <c r="A760" s="777">
        <v>40</v>
      </c>
      <c r="B760" s="777" t="s">
        <v>866</v>
      </c>
      <c r="C760" s="237" t="s">
        <v>868</v>
      </c>
      <c r="D760" s="472">
        <v>0</v>
      </c>
      <c r="E760" s="472">
        <v>0</v>
      </c>
      <c r="F760" s="154">
        <f t="shared" si="95"/>
        <v>0</v>
      </c>
      <c r="G760" s="472">
        <v>2</v>
      </c>
      <c r="H760" s="472">
        <v>1</v>
      </c>
      <c r="I760" s="154">
        <f t="shared" si="96"/>
        <v>3</v>
      </c>
      <c r="J760" s="154">
        <f t="shared" si="92"/>
        <v>2</v>
      </c>
      <c r="K760" s="154">
        <f t="shared" si="93"/>
        <v>1</v>
      </c>
      <c r="L760" s="154">
        <f t="shared" si="94"/>
        <v>3</v>
      </c>
    </row>
    <row r="761" spans="1:12">
      <c r="A761" s="777">
        <v>41</v>
      </c>
      <c r="B761" s="777" t="s">
        <v>865</v>
      </c>
      <c r="C761" s="237" t="s">
        <v>867</v>
      </c>
      <c r="D761" s="472">
        <v>1</v>
      </c>
      <c r="E761" s="472">
        <v>0</v>
      </c>
      <c r="F761" s="154">
        <f t="shared" si="95"/>
        <v>1</v>
      </c>
      <c r="G761" s="472">
        <v>0</v>
      </c>
      <c r="H761" s="472">
        <v>0</v>
      </c>
      <c r="I761" s="154">
        <f t="shared" si="96"/>
        <v>0</v>
      </c>
      <c r="J761" s="154">
        <f t="shared" si="92"/>
        <v>1</v>
      </c>
      <c r="K761" s="154">
        <f t="shared" si="93"/>
        <v>0</v>
      </c>
      <c r="L761" s="154">
        <f t="shared" si="94"/>
        <v>1</v>
      </c>
    </row>
    <row r="762" spans="1:12">
      <c r="A762" s="236"/>
      <c r="B762" s="236"/>
      <c r="C762" s="142" t="s">
        <v>6</v>
      </c>
      <c r="D762" s="145">
        <f>SUM(D721:D761)</f>
        <v>2640</v>
      </c>
      <c r="E762" s="154">
        <f t="shared" ref="E762:L762" si="97">SUM(E721:E761)</f>
        <v>1803</v>
      </c>
      <c r="F762" s="154">
        <f t="shared" si="97"/>
        <v>4443</v>
      </c>
      <c r="G762" s="154">
        <f t="shared" si="97"/>
        <v>1174</v>
      </c>
      <c r="H762" s="154">
        <f t="shared" si="97"/>
        <v>782</v>
      </c>
      <c r="I762" s="154">
        <f t="shared" si="97"/>
        <v>1956</v>
      </c>
      <c r="J762" s="154">
        <f t="shared" si="97"/>
        <v>3814</v>
      </c>
      <c r="K762" s="154">
        <f t="shared" si="97"/>
        <v>2585</v>
      </c>
      <c r="L762" s="154">
        <f t="shared" si="97"/>
        <v>6399</v>
      </c>
    </row>
    <row r="764" spans="1:12" ht="21">
      <c r="B764" s="1591" t="s">
        <v>382</v>
      </c>
      <c r="C764" s="1591"/>
      <c r="D764" s="1591"/>
      <c r="E764" s="1591"/>
      <c r="F764" s="1591"/>
      <c r="G764" s="1591"/>
      <c r="H764" s="1591"/>
      <c r="I764" s="1591"/>
      <c r="K764" s="148" t="s">
        <v>72</v>
      </c>
      <c r="L764" s="147"/>
    </row>
    <row r="766" spans="1:12">
      <c r="B766" s="1605" t="s">
        <v>383</v>
      </c>
      <c r="C766" s="1592" t="s">
        <v>384</v>
      </c>
      <c r="D766" s="1592" t="s">
        <v>95</v>
      </c>
      <c r="E766" s="1592"/>
      <c r="F766" s="1592"/>
      <c r="G766" s="1592" t="s">
        <v>0</v>
      </c>
      <c r="H766" s="1592"/>
      <c r="I766" s="1592"/>
      <c r="J766" s="1592" t="s">
        <v>6</v>
      </c>
      <c r="K766" s="1592"/>
      <c r="L766" s="1592"/>
    </row>
    <row r="767" spans="1:12">
      <c r="B767" s="1605"/>
      <c r="C767" s="1592"/>
      <c r="D767" s="777" t="s">
        <v>240</v>
      </c>
      <c r="E767" s="777" t="s">
        <v>241</v>
      </c>
      <c r="F767" s="777" t="s">
        <v>234</v>
      </c>
      <c r="G767" s="777" t="s">
        <v>240</v>
      </c>
      <c r="H767" s="777" t="s">
        <v>241</v>
      </c>
      <c r="I767" s="777" t="s">
        <v>234</v>
      </c>
      <c r="J767" s="777" t="s">
        <v>240</v>
      </c>
      <c r="K767" s="777" t="s">
        <v>241</v>
      </c>
      <c r="L767" s="777" t="s">
        <v>234</v>
      </c>
    </row>
    <row r="768" spans="1:12">
      <c r="A768" s="173">
        <v>1</v>
      </c>
      <c r="B768" s="246">
        <v>1</v>
      </c>
      <c r="C768" s="237" t="s">
        <v>385</v>
      </c>
      <c r="D768" s="154">
        <v>0</v>
      </c>
      <c r="E768" s="154">
        <v>0</v>
      </c>
      <c r="F768" s="154">
        <f>SUM(D768:E768)</f>
        <v>0</v>
      </c>
      <c r="G768" s="154">
        <v>0</v>
      </c>
      <c r="H768" s="154">
        <v>0</v>
      </c>
      <c r="I768" s="154">
        <f>SUM(G768:H768)</f>
        <v>0</v>
      </c>
      <c r="J768" s="154">
        <f t="shared" ref="J768:J808" si="98">D768+G768</f>
        <v>0</v>
      </c>
      <c r="K768" s="154">
        <f t="shared" ref="K768:K808" si="99">E768+H768</f>
        <v>0</v>
      </c>
      <c r="L768" s="154">
        <f t="shared" ref="L768:L808" si="100">F768+I768</f>
        <v>0</v>
      </c>
    </row>
    <row r="769" spans="1:12" ht="25.5">
      <c r="A769" s="173">
        <v>2</v>
      </c>
      <c r="B769" s="246">
        <v>2</v>
      </c>
      <c r="C769" s="237" t="s">
        <v>386</v>
      </c>
      <c r="D769" s="154">
        <v>40</v>
      </c>
      <c r="E769" s="154">
        <v>36</v>
      </c>
      <c r="F769" s="154">
        <f t="shared" ref="F769:F808" si="101">SUM(D769:E769)</f>
        <v>76</v>
      </c>
      <c r="G769" s="154">
        <v>7</v>
      </c>
      <c r="H769" s="154">
        <v>4</v>
      </c>
      <c r="I769" s="154">
        <f t="shared" ref="I769:I808" si="102">SUM(G769:H769)</f>
        <v>11</v>
      </c>
      <c r="J769" s="154">
        <f t="shared" si="98"/>
        <v>47</v>
      </c>
      <c r="K769" s="154">
        <f t="shared" si="99"/>
        <v>40</v>
      </c>
      <c r="L769" s="154">
        <f t="shared" si="100"/>
        <v>87</v>
      </c>
    </row>
    <row r="770" spans="1:12" ht="25.5">
      <c r="A770" s="173">
        <v>3</v>
      </c>
      <c r="B770" s="246">
        <v>3</v>
      </c>
      <c r="C770" s="237" t="s">
        <v>387</v>
      </c>
      <c r="D770" s="154">
        <v>0</v>
      </c>
      <c r="E770" s="154">
        <v>0</v>
      </c>
      <c r="F770" s="154">
        <f t="shared" si="101"/>
        <v>0</v>
      </c>
      <c r="G770" s="154">
        <v>0</v>
      </c>
      <c r="H770" s="154">
        <v>0</v>
      </c>
      <c r="I770" s="154">
        <f t="shared" si="102"/>
        <v>0</v>
      </c>
      <c r="J770" s="154">
        <f t="shared" si="98"/>
        <v>0</v>
      </c>
      <c r="K770" s="154">
        <f t="shared" si="99"/>
        <v>0</v>
      </c>
      <c r="L770" s="154">
        <f t="shared" si="100"/>
        <v>0</v>
      </c>
    </row>
    <row r="771" spans="1:12" ht="25.5">
      <c r="A771" s="173">
        <v>4</v>
      </c>
      <c r="B771" s="247" t="s">
        <v>388</v>
      </c>
      <c r="C771" s="237" t="s">
        <v>389</v>
      </c>
      <c r="D771" s="154">
        <v>0</v>
      </c>
      <c r="E771" s="154">
        <v>0</v>
      </c>
      <c r="F771" s="154">
        <f t="shared" si="101"/>
        <v>0</v>
      </c>
      <c r="G771" s="154">
        <v>0</v>
      </c>
      <c r="H771" s="154">
        <v>0</v>
      </c>
      <c r="I771" s="154">
        <f t="shared" si="102"/>
        <v>0</v>
      </c>
      <c r="J771" s="154">
        <f t="shared" si="98"/>
        <v>0</v>
      </c>
      <c r="K771" s="154">
        <f t="shared" si="99"/>
        <v>0</v>
      </c>
      <c r="L771" s="154">
        <f t="shared" si="100"/>
        <v>0</v>
      </c>
    </row>
    <row r="772" spans="1:12">
      <c r="A772" s="173">
        <v>5</v>
      </c>
      <c r="B772" s="247" t="s">
        <v>390</v>
      </c>
      <c r="C772" s="237" t="s">
        <v>391</v>
      </c>
      <c r="D772" s="154">
        <v>22</v>
      </c>
      <c r="E772" s="154">
        <v>11</v>
      </c>
      <c r="F772" s="154">
        <f t="shared" si="101"/>
        <v>33</v>
      </c>
      <c r="G772" s="154">
        <v>2</v>
      </c>
      <c r="H772" s="154">
        <v>1</v>
      </c>
      <c r="I772" s="154">
        <f t="shared" si="102"/>
        <v>3</v>
      </c>
      <c r="J772" s="154">
        <f t="shared" si="98"/>
        <v>24</v>
      </c>
      <c r="K772" s="154">
        <f t="shared" si="99"/>
        <v>12</v>
      </c>
      <c r="L772" s="154">
        <f t="shared" si="100"/>
        <v>36</v>
      </c>
    </row>
    <row r="773" spans="1:12">
      <c r="A773" s="173">
        <v>6</v>
      </c>
      <c r="B773" s="246">
        <v>30</v>
      </c>
      <c r="C773" s="237" t="s">
        <v>392</v>
      </c>
      <c r="D773" s="154">
        <v>0</v>
      </c>
      <c r="E773" s="154">
        <v>0</v>
      </c>
      <c r="F773" s="154">
        <f t="shared" si="101"/>
        <v>0</v>
      </c>
      <c r="G773" s="154">
        <v>0</v>
      </c>
      <c r="H773" s="154">
        <v>0</v>
      </c>
      <c r="I773" s="154">
        <f t="shared" si="102"/>
        <v>0</v>
      </c>
      <c r="J773" s="154">
        <f t="shared" si="98"/>
        <v>0</v>
      </c>
      <c r="K773" s="154">
        <f t="shared" si="99"/>
        <v>0</v>
      </c>
      <c r="L773" s="154">
        <f t="shared" si="100"/>
        <v>0</v>
      </c>
    </row>
    <row r="774" spans="1:12">
      <c r="A774" s="173">
        <v>7</v>
      </c>
      <c r="B774" s="246">
        <v>32</v>
      </c>
      <c r="C774" s="237" t="s">
        <v>393</v>
      </c>
      <c r="D774" s="154">
        <v>0</v>
      </c>
      <c r="E774" s="154">
        <v>0</v>
      </c>
      <c r="F774" s="154">
        <f t="shared" si="101"/>
        <v>0</v>
      </c>
      <c r="G774" s="154">
        <v>0</v>
      </c>
      <c r="H774" s="154">
        <v>0</v>
      </c>
      <c r="I774" s="154">
        <f t="shared" si="102"/>
        <v>0</v>
      </c>
      <c r="J774" s="154">
        <f t="shared" si="98"/>
        <v>0</v>
      </c>
      <c r="K774" s="154">
        <f t="shared" si="99"/>
        <v>0</v>
      </c>
      <c r="L774" s="154">
        <f t="shared" si="100"/>
        <v>0</v>
      </c>
    </row>
    <row r="775" spans="1:12">
      <c r="A775" s="173">
        <v>8</v>
      </c>
      <c r="B775" s="246">
        <v>33</v>
      </c>
      <c r="C775" s="237" t="s">
        <v>394</v>
      </c>
      <c r="D775" s="154">
        <v>0</v>
      </c>
      <c r="E775" s="154">
        <v>0</v>
      </c>
      <c r="F775" s="154">
        <f t="shared" si="101"/>
        <v>0</v>
      </c>
      <c r="G775" s="154">
        <v>0</v>
      </c>
      <c r="H775" s="154">
        <v>0</v>
      </c>
      <c r="I775" s="154">
        <f t="shared" si="102"/>
        <v>0</v>
      </c>
      <c r="J775" s="154">
        <f t="shared" si="98"/>
        <v>0</v>
      </c>
      <c r="K775" s="154">
        <f t="shared" si="99"/>
        <v>0</v>
      </c>
      <c r="L775" s="154">
        <f t="shared" si="100"/>
        <v>0</v>
      </c>
    </row>
    <row r="776" spans="1:12">
      <c r="A776" s="173">
        <v>9</v>
      </c>
      <c r="B776" s="246">
        <v>37</v>
      </c>
      <c r="C776" s="237" t="s">
        <v>395</v>
      </c>
      <c r="D776" s="154">
        <v>0</v>
      </c>
      <c r="E776" s="154">
        <v>0</v>
      </c>
      <c r="F776" s="154">
        <f t="shared" si="101"/>
        <v>0</v>
      </c>
      <c r="G776" s="154">
        <v>0</v>
      </c>
      <c r="H776" s="154">
        <v>0</v>
      </c>
      <c r="I776" s="154">
        <f t="shared" si="102"/>
        <v>0</v>
      </c>
      <c r="J776" s="154">
        <f t="shared" si="98"/>
        <v>0</v>
      </c>
      <c r="K776" s="154">
        <f t="shared" si="99"/>
        <v>0</v>
      </c>
      <c r="L776" s="154">
        <f t="shared" si="100"/>
        <v>0</v>
      </c>
    </row>
    <row r="777" spans="1:12">
      <c r="A777" s="173">
        <v>10</v>
      </c>
      <c r="B777" s="246">
        <v>45</v>
      </c>
      <c r="C777" s="237" t="s">
        <v>396</v>
      </c>
      <c r="D777" s="154">
        <v>0</v>
      </c>
      <c r="E777" s="154">
        <v>0</v>
      </c>
      <c r="F777" s="154">
        <f t="shared" si="101"/>
        <v>0</v>
      </c>
      <c r="G777" s="154">
        <v>0</v>
      </c>
      <c r="H777" s="154">
        <v>0</v>
      </c>
      <c r="I777" s="154">
        <f t="shared" si="102"/>
        <v>0</v>
      </c>
      <c r="J777" s="154">
        <f t="shared" si="98"/>
        <v>0</v>
      </c>
      <c r="K777" s="154">
        <f t="shared" si="99"/>
        <v>0</v>
      </c>
      <c r="L777" s="154">
        <f t="shared" si="100"/>
        <v>0</v>
      </c>
    </row>
    <row r="778" spans="1:12">
      <c r="A778" s="173">
        <v>11</v>
      </c>
      <c r="B778" s="246">
        <v>55</v>
      </c>
      <c r="C778" s="237" t="s">
        <v>397</v>
      </c>
      <c r="D778" s="154">
        <v>0</v>
      </c>
      <c r="E778" s="154">
        <v>0</v>
      </c>
      <c r="F778" s="154">
        <f t="shared" si="101"/>
        <v>0</v>
      </c>
      <c r="G778" s="154">
        <v>0</v>
      </c>
      <c r="H778" s="154">
        <v>0</v>
      </c>
      <c r="I778" s="154">
        <f t="shared" si="102"/>
        <v>0</v>
      </c>
      <c r="J778" s="154">
        <f t="shared" si="98"/>
        <v>0</v>
      </c>
      <c r="K778" s="154">
        <f t="shared" si="99"/>
        <v>0</v>
      </c>
      <c r="L778" s="154">
        <f t="shared" si="100"/>
        <v>0</v>
      </c>
    </row>
    <row r="779" spans="1:12">
      <c r="A779" s="173">
        <v>12</v>
      </c>
      <c r="B779" s="246">
        <v>71</v>
      </c>
      <c r="C779" s="237" t="s">
        <v>398</v>
      </c>
      <c r="D779" s="154">
        <v>0</v>
      </c>
      <c r="E779" s="154">
        <v>0</v>
      </c>
      <c r="F779" s="154">
        <f t="shared" si="101"/>
        <v>0</v>
      </c>
      <c r="G779" s="154">
        <v>0</v>
      </c>
      <c r="H779" s="154">
        <v>0</v>
      </c>
      <c r="I779" s="154">
        <f t="shared" si="102"/>
        <v>0</v>
      </c>
      <c r="J779" s="154">
        <f t="shared" si="98"/>
        <v>0</v>
      </c>
      <c r="K779" s="154">
        <f t="shared" si="99"/>
        <v>0</v>
      </c>
      <c r="L779" s="154">
        <f t="shared" si="100"/>
        <v>0</v>
      </c>
    </row>
    <row r="780" spans="1:12">
      <c r="A780" s="173">
        <v>13</v>
      </c>
      <c r="B780" s="246">
        <v>84</v>
      </c>
      <c r="C780" s="237" t="s">
        <v>770</v>
      </c>
      <c r="D780" s="154">
        <v>0</v>
      </c>
      <c r="E780" s="154">
        <v>0</v>
      </c>
      <c r="F780" s="154">
        <f t="shared" si="101"/>
        <v>0</v>
      </c>
      <c r="G780" s="154">
        <v>0</v>
      </c>
      <c r="H780" s="154">
        <v>0</v>
      </c>
      <c r="I780" s="154">
        <f t="shared" si="102"/>
        <v>0</v>
      </c>
      <c r="J780" s="154">
        <f t="shared" si="98"/>
        <v>0</v>
      </c>
      <c r="K780" s="154">
        <f t="shared" si="99"/>
        <v>0</v>
      </c>
      <c r="L780" s="154">
        <f t="shared" si="100"/>
        <v>0</v>
      </c>
    </row>
    <row r="781" spans="1:12">
      <c r="A781" s="173">
        <v>14</v>
      </c>
      <c r="B781" s="247" t="s">
        <v>399</v>
      </c>
      <c r="C781" s="237" t="s">
        <v>400</v>
      </c>
      <c r="D781" s="154">
        <v>0</v>
      </c>
      <c r="E781" s="154">
        <v>0</v>
      </c>
      <c r="F781" s="154">
        <f t="shared" si="101"/>
        <v>0</v>
      </c>
      <c r="G781" s="154">
        <v>0</v>
      </c>
      <c r="H781" s="154">
        <v>0</v>
      </c>
      <c r="I781" s="154">
        <f t="shared" si="102"/>
        <v>0</v>
      </c>
      <c r="J781" s="154">
        <f t="shared" si="98"/>
        <v>0</v>
      </c>
      <c r="K781" s="154">
        <f t="shared" si="99"/>
        <v>0</v>
      </c>
      <c r="L781" s="154">
        <f t="shared" si="100"/>
        <v>0</v>
      </c>
    </row>
    <row r="782" spans="1:12">
      <c r="A782" s="173">
        <v>15</v>
      </c>
      <c r="B782" s="246">
        <v>250</v>
      </c>
      <c r="C782" s="237" t="s">
        <v>401</v>
      </c>
      <c r="D782" s="154">
        <v>105</v>
      </c>
      <c r="E782" s="154">
        <v>67</v>
      </c>
      <c r="F782" s="154">
        <f t="shared" si="101"/>
        <v>172</v>
      </c>
      <c r="G782" s="154">
        <v>15</v>
      </c>
      <c r="H782" s="154">
        <v>19</v>
      </c>
      <c r="I782" s="154">
        <f t="shared" si="102"/>
        <v>34</v>
      </c>
      <c r="J782" s="154">
        <f t="shared" si="98"/>
        <v>120</v>
      </c>
      <c r="K782" s="154">
        <f t="shared" si="99"/>
        <v>86</v>
      </c>
      <c r="L782" s="154">
        <f t="shared" si="100"/>
        <v>206</v>
      </c>
    </row>
    <row r="783" spans="1:12" ht="25.5">
      <c r="A783" s="173">
        <v>16</v>
      </c>
      <c r="B783" s="247" t="s">
        <v>402</v>
      </c>
      <c r="C783" s="237" t="s">
        <v>403</v>
      </c>
      <c r="D783" s="154">
        <v>0</v>
      </c>
      <c r="E783" s="154">
        <v>0</v>
      </c>
      <c r="F783" s="154">
        <f t="shared" si="101"/>
        <v>0</v>
      </c>
      <c r="G783" s="154">
        <v>4</v>
      </c>
      <c r="H783" s="154">
        <v>2</v>
      </c>
      <c r="I783" s="154">
        <f t="shared" si="102"/>
        <v>6</v>
      </c>
      <c r="J783" s="154">
        <f t="shared" si="98"/>
        <v>4</v>
      </c>
      <c r="K783" s="154">
        <f t="shared" si="99"/>
        <v>2</v>
      </c>
      <c r="L783" s="154">
        <f t="shared" si="100"/>
        <v>6</v>
      </c>
    </row>
    <row r="784" spans="1:12">
      <c r="A784" s="173">
        <v>17</v>
      </c>
      <c r="B784" s="247" t="s">
        <v>404</v>
      </c>
      <c r="C784" s="238" t="s">
        <v>771</v>
      </c>
      <c r="D784" s="154">
        <v>12</v>
      </c>
      <c r="E784" s="154">
        <v>12</v>
      </c>
      <c r="F784" s="154">
        <f t="shared" si="101"/>
        <v>24</v>
      </c>
      <c r="G784" s="154">
        <v>2</v>
      </c>
      <c r="H784" s="154">
        <v>1</v>
      </c>
      <c r="I784" s="154">
        <f t="shared" si="102"/>
        <v>3</v>
      </c>
      <c r="J784" s="154">
        <f t="shared" si="98"/>
        <v>14</v>
      </c>
      <c r="K784" s="154">
        <f t="shared" si="99"/>
        <v>13</v>
      </c>
      <c r="L784" s="154">
        <f t="shared" si="100"/>
        <v>27</v>
      </c>
    </row>
    <row r="785" spans="1:12" ht="38.25">
      <c r="A785" s="173">
        <v>18</v>
      </c>
      <c r="B785" s="248" t="s">
        <v>405</v>
      </c>
      <c r="C785" s="237" t="s">
        <v>406</v>
      </c>
      <c r="D785" s="154">
        <v>692</v>
      </c>
      <c r="E785" s="154">
        <v>447</v>
      </c>
      <c r="F785" s="154">
        <f t="shared" si="101"/>
        <v>1139</v>
      </c>
      <c r="G785" s="154">
        <v>490</v>
      </c>
      <c r="H785" s="154">
        <v>358</v>
      </c>
      <c r="I785" s="154">
        <f t="shared" si="102"/>
        <v>848</v>
      </c>
      <c r="J785" s="154">
        <f t="shared" si="98"/>
        <v>1182</v>
      </c>
      <c r="K785" s="154">
        <f t="shared" si="99"/>
        <v>805</v>
      </c>
      <c r="L785" s="154">
        <f t="shared" si="100"/>
        <v>1987</v>
      </c>
    </row>
    <row r="786" spans="1:12" ht="25.5">
      <c r="A786" s="173">
        <v>19</v>
      </c>
      <c r="B786" s="247" t="s">
        <v>407</v>
      </c>
      <c r="C786" s="237" t="s">
        <v>408</v>
      </c>
      <c r="D786" s="154">
        <v>11</v>
      </c>
      <c r="E786" s="154">
        <v>4</v>
      </c>
      <c r="F786" s="154">
        <f t="shared" si="101"/>
        <v>15</v>
      </c>
      <c r="G786" s="154">
        <v>1</v>
      </c>
      <c r="H786" s="154">
        <v>0</v>
      </c>
      <c r="I786" s="154">
        <f t="shared" si="102"/>
        <v>1</v>
      </c>
      <c r="J786" s="154">
        <f t="shared" si="98"/>
        <v>12</v>
      </c>
      <c r="K786" s="154">
        <f t="shared" si="99"/>
        <v>4</v>
      </c>
      <c r="L786" s="154">
        <f t="shared" si="100"/>
        <v>16</v>
      </c>
    </row>
    <row r="787" spans="1:12">
      <c r="A787" s="173">
        <v>20</v>
      </c>
      <c r="B787" s="247" t="s">
        <v>409</v>
      </c>
      <c r="C787" s="239" t="s">
        <v>410</v>
      </c>
      <c r="D787" s="154">
        <v>12</v>
      </c>
      <c r="E787" s="154">
        <v>18</v>
      </c>
      <c r="F787" s="154">
        <f t="shared" si="101"/>
        <v>30</v>
      </c>
      <c r="G787" s="154">
        <v>13</v>
      </c>
      <c r="H787" s="154">
        <v>3</v>
      </c>
      <c r="I787" s="154">
        <f t="shared" si="102"/>
        <v>16</v>
      </c>
      <c r="J787" s="154">
        <f t="shared" si="98"/>
        <v>25</v>
      </c>
      <c r="K787" s="154">
        <f t="shared" si="99"/>
        <v>21</v>
      </c>
      <c r="L787" s="154">
        <f t="shared" si="100"/>
        <v>46</v>
      </c>
    </row>
    <row r="788" spans="1:12">
      <c r="A788" s="173">
        <v>21</v>
      </c>
      <c r="B788" s="246">
        <v>487</v>
      </c>
      <c r="C788" s="237" t="s">
        <v>411</v>
      </c>
      <c r="D788" s="154">
        <v>0</v>
      </c>
      <c r="E788" s="154">
        <v>0</v>
      </c>
      <c r="F788" s="154">
        <f t="shared" si="101"/>
        <v>0</v>
      </c>
      <c r="G788" s="154">
        <v>0</v>
      </c>
      <c r="H788" s="154">
        <v>0</v>
      </c>
      <c r="I788" s="154">
        <f t="shared" si="102"/>
        <v>0</v>
      </c>
      <c r="J788" s="154">
        <f t="shared" si="98"/>
        <v>0</v>
      </c>
      <c r="K788" s="154">
        <f t="shared" si="99"/>
        <v>0</v>
      </c>
      <c r="L788" s="154">
        <f t="shared" si="100"/>
        <v>0</v>
      </c>
    </row>
    <row r="789" spans="1:12">
      <c r="A789" s="173">
        <v>22</v>
      </c>
      <c r="B789" s="247" t="s">
        <v>412</v>
      </c>
      <c r="C789" s="237" t="s">
        <v>413</v>
      </c>
      <c r="D789" s="154">
        <v>50</v>
      </c>
      <c r="E789" s="154">
        <v>38</v>
      </c>
      <c r="F789" s="154">
        <f t="shared" si="101"/>
        <v>88</v>
      </c>
      <c r="G789" s="154">
        <v>1</v>
      </c>
      <c r="H789" s="154">
        <v>1</v>
      </c>
      <c r="I789" s="154">
        <f t="shared" si="102"/>
        <v>2</v>
      </c>
      <c r="J789" s="154">
        <f t="shared" si="98"/>
        <v>51</v>
      </c>
      <c r="K789" s="154">
        <f t="shared" si="99"/>
        <v>39</v>
      </c>
      <c r="L789" s="154">
        <f t="shared" si="100"/>
        <v>90</v>
      </c>
    </row>
    <row r="790" spans="1:12">
      <c r="A790" s="173">
        <v>23</v>
      </c>
      <c r="B790" s="247" t="s">
        <v>414</v>
      </c>
      <c r="C790" s="237" t="s">
        <v>415</v>
      </c>
      <c r="D790" s="154">
        <v>9</v>
      </c>
      <c r="E790" s="154">
        <v>10</v>
      </c>
      <c r="F790" s="154">
        <f t="shared" si="101"/>
        <v>19</v>
      </c>
      <c r="G790" s="154">
        <v>8</v>
      </c>
      <c r="H790" s="154">
        <v>2</v>
      </c>
      <c r="I790" s="154">
        <f t="shared" si="102"/>
        <v>10</v>
      </c>
      <c r="J790" s="154">
        <f t="shared" si="98"/>
        <v>17</v>
      </c>
      <c r="K790" s="154">
        <f t="shared" si="99"/>
        <v>12</v>
      </c>
      <c r="L790" s="154">
        <f t="shared" si="100"/>
        <v>29</v>
      </c>
    </row>
    <row r="791" spans="1:12" ht="24">
      <c r="A791" s="173">
        <v>24</v>
      </c>
      <c r="B791" s="247" t="s">
        <v>416</v>
      </c>
      <c r="C791" s="240" t="s">
        <v>772</v>
      </c>
      <c r="D791" s="154">
        <v>2</v>
      </c>
      <c r="E791" s="154">
        <v>3</v>
      </c>
      <c r="F791" s="154">
        <f t="shared" si="101"/>
        <v>5</v>
      </c>
      <c r="G791" s="154">
        <v>1</v>
      </c>
      <c r="H791" s="154">
        <v>0</v>
      </c>
      <c r="I791" s="154">
        <f t="shared" si="102"/>
        <v>1</v>
      </c>
      <c r="J791" s="154">
        <f t="shared" si="98"/>
        <v>3</v>
      </c>
      <c r="K791" s="154">
        <f t="shared" si="99"/>
        <v>3</v>
      </c>
      <c r="L791" s="154">
        <f t="shared" si="100"/>
        <v>6</v>
      </c>
    </row>
    <row r="792" spans="1:12">
      <c r="A792" s="173">
        <v>25</v>
      </c>
      <c r="B792" s="247" t="s">
        <v>417</v>
      </c>
      <c r="C792" s="237" t="s">
        <v>418</v>
      </c>
      <c r="D792" s="154">
        <v>0</v>
      </c>
      <c r="E792" s="154">
        <v>0</v>
      </c>
      <c r="F792" s="154">
        <f t="shared" si="101"/>
        <v>0</v>
      </c>
      <c r="G792" s="154">
        <v>0</v>
      </c>
      <c r="H792" s="154">
        <v>0</v>
      </c>
      <c r="I792" s="154">
        <f t="shared" si="102"/>
        <v>0</v>
      </c>
      <c r="J792" s="154">
        <f t="shared" si="98"/>
        <v>0</v>
      </c>
      <c r="K792" s="154">
        <f t="shared" si="99"/>
        <v>0</v>
      </c>
      <c r="L792" s="154">
        <f t="shared" si="100"/>
        <v>0</v>
      </c>
    </row>
    <row r="793" spans="1:12" ht="25.5">
      <c r="A793" s="173">
        <v>26</v>
      </c>
      <c r="B793" s="246">
        <v>571</v>
      </c>
      <c r="C793" s="237" t="s">
        <v>419</v>
      </c>
      <c r="D793" s="154">
        <v>48</v>
      </c>
      <c r="E793" s="154">
        <v>36</v>
      </c>
      <c r="F793" s="154">
        <f t="shared" si="101"/>
        <v>84</v>
      </c>
      <c r="G793" s="154">
        <v>4</v>
      </c>
      <c r="H793" s="154">
        <v>3</v>
      </c>
      <c r="I793" s="154">
        <f t="shared" si="102"/>
        <v>7</v>
      </c>
      <c r="J793" s="154">
        <f t="shared" si="98"/>
        <v>52</v>
      </c>
      <c r="K793" s="154">
        <f t="shared" si="99"/>
        <v>39</v>
      </c>
      <c r="L793" s="154">
        <f t="shared" si="100"/>
        <v>91</v>
      </c>
    </row>
    <row r="794" spans="1:12" ht="25.5">
      <c r="A794" s="173">
        <v>27</v>
      </c>
      <c r="B794" s="247" t="s">
        <v>420</v>
      </c>
      <c r="C794" s="237" t="s">
        <v>421</v>
      </c>
      <c r="D794" s="154">
        <v>0</v>
      </c>
      <c r="E794" s="154">
        <v>0</v>
      </c>
      <c r="F794" s="154">
        <f t="shared" si="101"/>
        <v>0</v>
      </c>
      <c r="G794" s="154">
        <v>0</v>
      </c>
      <c r="H794" s="154">
        <v>0</v>
      </c>
      <c r="I794" s="154">
        <f t="shared" si="102"/>
        <v>0</v>
      </c>
      <c r="J794" s="154">
        <f t="shared" si="98"/>
        <v>0</v>
      </c>
      <c r="K794" s="154">
        <f t="shared" si="99"/>
        <v>0</v>
      </c>
      <c r="L794" s="154">
        <f t="shared" si="100"/>
        <v>0</v>
      </c>
    </row>
    <row r="795" spans="1:12" ht="25.5">
      <c r="A795" s="173">
        <v>28</v>
      </c>
      <c r="B795" s="247" t="s">
        <v>422</v>
      </c>
      <c r="C795" s="237" t="s">
        <v>423</v>
      </c>
      <c r="D795" s="154">
        <v>0</v>
      </c>
      <c r="E795" s="154">
        <v>0</v>
      </c>
      <c r="F795" s="154">
        <f t="shared" si="101"/>
        <v>0</v>
      </c>
      <c r="G795" s="154">
        <v>0</v>
      </c>
      <c r="H795" s="154">
        <v>0</v>
      </c>
      <c r="I795" s="154">
        <f t="shared" si="102"/>
        <v>0</v>
      </c>
      <c r="J795" s="154">
        <f t="shared" si="98"/>
        <v>0</v>
      </c>
      <c r="K795" s="154">
        <f t="shared" si="99"/>
        <v>0</v>
      </c>
      <c r="L795" s="154">
        <f t="shared" si="100"/>
        <v>0</v>
      </c>
    </row>
    <row r="796" spans="1:12" ht="38.25">
      <c r="A796" s="173">
        <v>29</v>
      </c>
      <c r="B796" s="247" t="s">
        <v>424</v>
      </c>
      <c r="C796" s="237" t="s">
        <v>773</v>
      </c>
      <c r="D796" s="154">
        <v>0</v>
      </c>
      <c r="E796" s="154">
        <v>0</v>
      </c>
      <c r="F796" s="154">
        <f t="shared" si="101"/>
        <v>0</v>
      </c>
      <c r="G796" s="154">
        <v>0</v>
      </c>
      <c r="H796" s="154">
        <v>0</v>
      </c>
      <c r="I796" s="154">
        <f t="shared" si="102"/>
        <v>0</v>
      </c>
      <c r="J796" s="154">
        <f t="shared" si="98"/>
        <v>0</v>
      </c>
      <c r="K796" s="154">
        <f t="shared" si="99"/>
        <v>0</v>
      </c>
      <c r="L796" s="154">
        <f t="shared" si="100"/>
        <v>0</v>
      </c>
    </row>
    <row r="797" spans="1:12" ht="25.5">
      <c r="A797" s="173">
        <v>30</v>
      </c>
      <c r="B797" s="246">
        <v>797</v>
      </c>
      <c r="C797" s="237" t="s">
        <v>425</v>
      </c>
      <c r="D797" s="154">
        <v>288</v>
      </c>
      <c r="E797" s="154">
        <v>202</v>
      </c>
      <c r="F797" s="154">
        <f t="shared" si="101"/>
        <v>490</v>
      </c>
      <c r="G797" s="154">
        <v>0</v>
      </c>
      <c r="H797" s="154">
        <v>0</v>
      </c>
      <c r="I797" s="154">
        <f t="shared" si="102"/>
        <v>0</v>
      </c>
      <c r="J797" s="154">
        <f t="shared" si="98"/>
        <v>288</v>
      </c>
      <c r="K797" s="154">
        <f t="shared" si="99"/>
        <v>202</v>
      </c>
      <c r="L797" s="154">
        <f t="shared" si="100"/>
        <v>490</v>
      </c>
    </row>
    <row r="798" spans="1:12" ht="25.5">
      <c r="A798" s="173">
        <v>31</v>
      </c>
      <c r="B798" s="246">
        <v>799</v>
      </c>
      <c r="C798" s="237" t="s">
        <v>774</v>
      </c>
      <c r="D798" s="154">
        <v>347</v>
      </c>
      <c r="E798" s="154">
        <v>381</v>
      </c>
      <c r="F798" s="154">
        <f t="shared" si="101"/>
        <v>728</v>
      </c>
      <c r="G798" s="154">
        <v>237</v>
      </c>
      <c r="H798" s="154">
        <v>43</v>
      </c>
      <c r="I798" s="154">
        <f t="shared" si="102"/>
        <v>280</v>
      </c>
      <c r="J798" s="154">
        <f t="shared" si="98"/>
        <v>584</v>
      </c>
      <c r="K798" s="154">
        <f t="shared" si="99"/>
        <v>424</v>
      </c>
      <c r="L798" s="154">
        <f t="shared" si="100"/>
        <v>1008</v>
      </c>
    </row>
    <row r="799" spans="1:12" ht="51">
      <c r="A799" s="173">
        <v>32</v>
      </c>
      <c r="B799" s="247" t="s">
        <v>426</v>
      </c>
      <c r="C799" s="237" t="s">
        <v>427</v>
      </c>
      <c r="D799" s="154">
        <v>5</v>
      </c>
      <c r="E799" s="154">
        <v>0</v>
      </c>
      <c r="F799" s="154">
        <f t="shared" si="101"/>
        <v>5</v>
      </c>
      <c r="G799" s="154">
        <v>0</v>
      </c>
      <c r="H799" s="154">
        <v>0</v>
      </c>
      <c r="I799" s="154">
        <f t="shared" si="102"/>
        <v>0</v>
      </c>
      <c r="J799" s="154">
        <f t="shared" si="98"/>
        <v>5</v>
      </c>
      <c r="K799" s="154">
        <f t="shared" si="99"/>
        <v>0</v>
      </c>
      <c r="L799" s="154">
        <f t="shared" si="100"/>
        <v>5</v>
      </c>
    </row>
    <row r="800" spans="1:12" ht="25.5">
      <c r="A800" s="173">
        <v>33</v>
      </c>
      <c r="B800" s="247" t="s">
        <v>428</v>
      </c>
      <c r="C800" s="237" t="s">
        <v>429</v>
      </c>
      <c r="D800" s="154">
        <v>0</v>
      </c>
      <c r="E800" s="154">
        <v>0</v>
      </c>
      <c r="F800" s="154">
        <f t="shared" si="101"/>
        <v>0</v>
      </c>
      <c r="G800" s="154">
        <v>1</v>
      </c>
      <c r="H800" s="154">
        <v>0</v>
      </c>
      <c r="I800" s="154">
        <f t="shared" si="102"/>
        <v>1</v>
      </c>
      <c r="J800" s="154">
        <f t="shared" si="98"/>
        <v>1</v>
      </c>
      <c r="K800" s="154">
        <f t="shared" si="99"/>
        <v>0</v>
      </c>
      <c r="L800" s="154">
        <f t="shared" si="100"/>
        <v>1</v>
      </c>
    </row>
    <row r="801" spans="1:12">
      <c r="A801" s="173">
        <v>34</v>
      </c>
      <c r="B801" s="247" t="s">
        <v>430</v>
      </c>
      <c r="C801" s="237" t="s">
        <v>431</v>
      </c>
      <c r="D801" s="154">
        <v>0</v>
      </c>
      <c r="E801" s="154">
        <v>0</v>
      </c>
      <c r="F801" s="154">
        <f t="shared" si="101"/>
        <v>0</v>
      </c>
      <c r="G801" s="154">
        <v>0</v>
      </c>
      <c r="H801" s="154">
        <v>0</v>
      </c>
      <c r="I801" s="154">
        <f t="shared" si="102"/>
        <v>0</v>
      </c>
      <c r="J801" s="154">
        <f t="shared" si="98"/>
        <v>0</v>
      </c>
      <c r="K801" s="154">
        <f t="shared" si="99"/>
        <v>0</v>
      </c>
      <c r="L801" s="154">
        <f t="shared" si="100"/>
        <v>0</v>
      </c>
    </row>
    <row r="802" spans="1:12" ht="25.5">
      <c r="A802" s="173">
        <v>35</v>
      </c>
      <c r="B802" s="247" t="s">
        <v>432</v>
      </c>
      <c r="C802" s="237" t="s">
        <v>433</v>
      </c>
      <c r="D802" s="154">
        <v>5</v>
      </c>
      <c r="E802" s="154">
        <v>4</v>
      </c>
      <c r="F802" s="154">
        <f t="shared" si="101"/>
        <v>9</v>
      </c>
      <c r="G802" s="154">
        <v>0</v>
      </c>
      <c r="H802" s="154">
        <v>0</v>
      </c>
      <c r="I802" s="154">
        <f t="shared" si="102"/>
        <v>0</v>
      </c>
      <c r="J802" s="154">
        <f t="shared" si="98"/>
        <v>5</v>
      </c>
      <c r="K802" s="154">
        <f t="shared" si="99"/>
        <v>4</v>
      </c>
      <c r="L802" s="154">
        <f t="shared" si="100"/>
        <v>9</v>
      </c>
    </row>
    <row r="803" spans="1:12" ht="51">
      <c r="A803" s="173">
        <v>36</v>
      </c>
      <c r="B803" s="247" t="s">
        <v>434</v>
      </c>
      <c r="C803" s="237" t="s">
        <v>435</v>
      </c>
      <c r="D803" s="154">
        <v>39</v>
      </c>
      <c r="E803" s="154">
        <v>27</v>
      </c>
      <c r="F803" s="154">
        <f t="shared" si="101"/>
        <v>66</v>
      </c>
      <c r="G803" s="154">
        <v>12</v>
      </c>
      <c r="H803" s="154">
        <v>6</v>
      </c>
      <c r="I803" s="154">
        <f t="shared" si="102"/>
        <v>18</v>
      </c>
      <c r="J803" s="154">
        <f t="shared" si="98"/>
        <v>51</v>
      </c>
      <c r="K803" s="154">
        <f t="shared" si="99"/>
        <v>33</v>
      </c>
      <c r="L803" s="154">
        <f t="shared" si="100"/>
        <v>84</v>
      </c>
    </row>
    <row r="804" spans="1:12">
      <c r="A804" s="173">
        <v>37</v>
      </c>
      <c r="B804" s="247" t="s">
        <v>436</v>
      </c>
      <c r="C804" s="237" t="s">
        <v>775</v>
      </c>
      <c r="D804" s="154">
        <v>14</v>
      </c>
      <c r="E804" s="154">
        <v>11</v>
      </c>
      <c r="F804" s="154">
        <f t="shared" si="101"/>
        <v>25</v>
      </c>
      <c r="G804" s="154">
        <v>0</v>
      </c>
      <c r="H804" s="154">
        <v>0</v>
      </c>
      <c r="I804" s="154">
        <f t="shared" si="102"/>
        <v>0</v>
      </c>
      <c r="J804" s="154">
        <f t="shared" si="98"/>
        <v>14</v>
      </c>
      <c r="K804" s="154">
        <f t="shared" si="99"/>
        <v>11</v>
      </c>
      <c r="L804" s="154">
        <f t="shared" si="100"/>
        <v>25</v>
      </c>
    </row>
    <row r="805" spans="1:12" ht="25.5">
      <c r="A805" s="173">
        <v>38</v>
      </c>
      <c r="B805" s="247" t="s">
        <v>437</v>
      </c>
      <c r="C805" s="237" t="s">
        <v>776</v>
      </c>
      <c r="D805" s="154">
        <v>0</v>
      </c>
      <c r="E805" s="154">
        <v>0</v>
      </c>
      <c r="F805" s="154">
        <f t="shared" si="101"/>
        <v>0</v>
      </c>
      <c r="G805" s="154">
        <v>0</v>
      </c>
      <c r="H805" s="154">
        <v>0</v>
      </c>
      <c r="I805" s="154">
        <f t="shared" si="102"/>
        <v>0</v>
      </c>
      <c r="J805" s="154">
        <f t="shared" si="98"/>
        <v>0</v>
      </c>
      <c r="K805" s="154">
        <f t="shared" si="99"/>
        <v>0</v>
      </c>
      <c r="L805" s="154">
        <f t="shared" si="100"/>
        <v>0</v>
      </c>
    </row>
    <row r="806" spans="1:12">
      <c r="A806" s="173">
        <v>39</v>
      </c>
      <c r="B806" s="246"/>
      <c r="C806" s="237" t="s">
        <v>438</v>
      </c>
      <c r="D806" s="145">
        <v>173</v>
      </c>
      <c r="E806" s="145">
        <v>171</v>
      </c>
      <c r="F806" s="154">
        <f t="shared" si="101"/>
        <v>344</v>
      </c>
      <c r="G806" s="145">
        <v>144</v>
      </c>
      <c r="H806" s="145">
        <v>143</v>
      </c>
      <c r="I806" s="154">
        <f t="shared" si="102"/>
        <v>287</v>
      </c>
      <c r="J806" s="154">
        <f t="shared" si="98"/>
        <v>317</v>
      </c>
      <c r="K806" s="154">
        <f t="shared" si="99"/>
        <v>314</v>
      </c>
      <c r="L806" s="154">
        <f t="shared" si="100"/>
        <v>631</v>
      </c>
    </row>
    <row r="807" spans="1:12">
      <c r="A807" s="777">
        <v>40</v>
      </c>
      <c r="B807" s="777" t="s">
        <v>866</v>
      </c>
      <c r="C807" s="237" t="s">
        <v>869</v>
      </c>
      <c r="D807" s="472"/>
      <c r="E807" s="472"/>
      <c r="F807" s="154">
        <f t="shared" si="101"/>
        <v>0</v>
      </c>
      <c r="G807" s="472"/>
      <c r="H807" s="472"/>
      <c r="I807" s="154">
        <f t="shared" si="102"/>
        <v>0</v>
      </c>
      <c r="J807" s="154">
        <f t="shared" si="98"/>
        <v>0</v>
      </c>
      <c r="K807" s="154">
        <f t="shared" si="99"/>
        <v>0</v>
      </c>
      <c r="L807" s="154">
        <f t="shared" si="100"/>
        <v>0</v>
      </c>
    </row>
    <row r="808" spans="1:12">
      <c r="A808" s="777">
        <v>41</v>
      </c>
      <c r="B808" s="777" t="s">
        <v>865</v>
      </c>
      <c r="C808" s="237" t="s">
        <v>867</v>
      </c>
      <c r="D808" s="472"/>
      <c r="E808" s="472"/>
      <c r="F808" s="154">
        <f t="shared" si="101"/>
        <v>0</v>
      </c>
      <c r="G808" s="472"/>
      <c r="H808" s="472"/>
      <c r="I808" s="154">
        <f t="shared" si="102"/>
        <v>0</v>
      </c>
      <c r="J808" s="154">
        <f t="shared" si="98"/>
        <v>0</v>
      </c>
      <c r="K808" s="154">
        <f t="shared" si="99"/>
        <v>0</v>
      </c>
      <c r="L808" s="154">
        <f t="shared" si="100"/>
        <v>0</v>
      </c>
    </row>
    <row r="809" spans="1:12">
      <c r="A809" s="236"/>
      <c r="B809" s="236"/>
      <c r="C809" s="142" t="s">
        <v>6</v>
      </c>
      <c r="D809" s="145">
        <f>SUM(D768:D808)</f>
        <v>1874</v>
      </c>
      <c r="E809" s="145">
        <f t="shared" ref="E809:L809" si="103">SUM(E768:E808)</f>
        <v>1478</v>
      </c>
      <c r="F809" s="145">
        <f t="shared" si="103"/>
        <v>3352</v>
      </c>
      <c r="G809" s="145">
        <f t="shared" si="103"/>
        <v>942</v>
      </c>
      <c r="H809" s="145">
        <f t="shared" si="103"/>
        <v>586</v>
      </c>
      <c r="I809" s="145">
        <f t="shared" si="103"/>
        <v>1528</v>
      </c>
      <c r="J809" s="154">
        <f t="shared" si="103"/>
        <v>2816</v>
      </c>
      <c r="K809" s="154">
        <f t="shared" si="103"/>
        <v>2064</v>
      </c>
      <c r="L809" s="154">
        <f t="shared" si="103"/>
        <v>4880</v>
      </c>
    </row>
    <row r="811" spans="1:12">
      <c r="A811" s="173" t="s">
        <v>381</v>
      </c>
      <c r="B811" s="173"/>
      <c r="K811" s="215" t="s">
        <v>74</v>
      </c>
    </row>
    <row r="812" spans="1:12" ht="15.75">
      <c r="A812" s="1591" t="s">
        <v>382</v>
      </c>
      <c r="B812" s="1591"/>
      <c r="C812" s="1591"/>
      <c r="D812" s="1591"/>
      <c r="E812" s="1591"/>
      <c r="F812" s="1591"/>
      <c r="G812" s="1591"/>
      <c r="H812" s="1591"/>
      <c r="I812" s="1591"/>
      <c r="J812" s="1591"/>
      <c r="K812" s="1591"/>
      <c r="L812" s="1591"/>
    </row>
    <row r="813" spans="1:12" ht="15.75">
      <c r="A813" s="775"/>
      <c r="B813" s="775"/>
      <c r="C813" s="775"/>
      <c r="D813" s="775"/>
      <c r="E813" s="775"/>
      <c r="F813" s="775"/>
      <c r="G813" s="775"/>
      <c r="H813" s="775"/>
      <c r="I813" s="775"/>
      <c r="J813" s="775"/>
      <c r="K813" s="775"/>
      <c r="L813" s="775"/>
    </row>
    <row r="814" spans="1:12" ht="15" customHeight="1">
      <c r="A814" s="1592" t="s">
        <v>191</v>
      </c>
      <c r="B814" s="1592" t="s">
        <v>383</v>
      </c>
      <c r="C814" s="1592" t="s">
        <v>384</v>
      </c>
      <c r="D814" s="1592" t="s">
        <v>95</v>
      </c>
      <c r="E814" s="1592"/>
      <c r="F814" s="1592"/>
      <c r="G814" s="1592" t="s">
        <v>0</v>
      </c>
      <c r="H814" s="1592"/>
      <c r="I814" s="1592"/>
      <c r="J814" s="1592" t="s">
        <v>6</v>
      </c>
      <c r="K814" s="1592"/>
      <c r="L814" s="1592"/>
    </row>
    <row r="815" spans="1:12">
      <c r="A815" s="1592"/>
      <c r="B815" s="1592"/>
      <c r="C815" s="1592"/>
      <c r="D815" s="777" t="s">
        <v>240</v>
      </c>
      <c r="E815" s="777" t="s">
        <v>241</v>
      </c>
      <c r="F815" s="777" t="s">
        <v>234</v>
      </c>
      <c r="G815" s="777" t="s">
        <v>240</v>
      </c>
      <c r="H815" s="777" t="s">
        <v>241</v>
      </c>
      <c r="I815" s="777" t="s">
        <v>234</v>
      </c>
      <c r="J815" s="777" t="s">
        <v>240</v>
      </c>
      <c r="K815" s="777" t="s">
        <v>241</v>
      </c>
      <c r="L815" s="777" t="s">
        <v>234</v>
      </c>
    </row>
    <row r="816" spans="1:12">
      <c r="A816" s="236">
        <v>1</v>
      </c>
      <c r="B816" s="236">
        <v>1</v>
      </c>
      <c r="C816" s="237" t="s">
        <v>385</v>
      </c>
      <c r="D816" s="154">
        <v>0</v>
      </c>
      <c r="E816" s="154">
        <v>0</v>
      </c>
      <c r="F816" s="154">
        <f>SUM(D816:E816)</f>
        <v>0</v>
      </c>
      <c r="G816" s="154">
        <v>0</v>
      </c>
      <c r="H816" s="154">
        <v>0</v>
      </c>
      <c r="I816" s="154">
        <f>SUM(G816:H816)</f>
        <v>0</v>
      </c>
      <c r="J816" s="154">
        <f t="shared" ref="J816:J856" si="104">D816+G816</f>
        <v>0</v>
      </c>
      <c r="K816" s="154">
        <f t="shared" ref="K816:K856" si="105">E816+H816</f>
        <v>0</v>
      </c>
      <c r="L816" s="154">
        <f t="shared" ref="L816:L856" si="106">F816+I816</f>
        <v>0</v>
      </c>
    </row>
    <row r="817" spans="1:12" ht="25.5">
      <c r="A817" s="236">
        <v>2</v>
      </c>
      <c r="B817" s="236">
        <v>2</v>
      </c>
      <c r="C817" s="237" t="s">
        <v>386</v>
      </c>
      <c r="D817" s="154">
        <v>0</v>
      </c>
      <c r="E817" s="154">
        <v>0</v>
      </c>
      <c r="F817" s="154">
        <f t="shared" ref="F817:F856" si="107">SUM(D817:E817)</f>
        <v>0</v>
      </c>
      <c r="G817" s="154"/>
      <c r="H817" s="154"/>
      <c r="I817" s="154">
        <f t="shared" ref="I817:I856" si="108">SUM(G817:H817)</f>
        <v>0</v>
      </c>
      <c r="J817" s="154">
        <f t="shared" si="104"/>
        <v>0</v>
      </c>
      <c r="K817" s="154">
        <f t="shared" si="105"/>
        <v>0</v>
      </c>
      <c r="L817" s="154">
        <f t="shared" si="106"/>
        <v>0</v>
      </c>
    </row>
    <row r="818" spans="1:12" ht="25.5">
      <c r="A818" s="236">
        <v>3</v>
      </c>
      <c r="B818" s="236">
        <v>3</v>
      </c>
      <c r="C818" s="237" t="s">
        <v>387</v>
      </c>
      <c r="D818" s="154"/>
      <c r="E818" s="154">
        <v>0</v>
      </c>
      <c r="F818" s="154">
        <f t="shared" si="107"/>
        <v>0</v>
      </c>
      <c r="G818" s="154"/>
      <c r="H818" s="154"/>
      <c r="I818" s="154">
        <f t="shared" si="108"/>
        <v>0</v>
      </c>
      <c r="J818" s="154">
        <f t="shared" si="104"/>
        <v>0</v>
      </c>
      <c r="K818" s="154">
        <f t="shared" si="105"/>
        <v>0</v>
      </c>
      <c r="L818" s="154">
        <f t="shared" si="106"/>
        <v>0</v>
      </c>
    </row>
    <row r="819" spans="1:12" ht="25.5">
      <c r="A819" s="236">
        <v>4</v>
      </c>
      <c r="B819" s="142" t="s">
        <v>388</v>
      </c>
      <c r="C819" s="237" t="s">
        <v>389</v>
      </c>
      <c r="D819" s="154"/>
      <c r="E819" s="154"/>
      <c r="F819" s="154">
        <f t="shared" si="107"/>
        <v>0</v>
      </c>
      <c r="G819" s="154"/>
      <c r="H819" s="154"/>
      <c r="I819" s="154">
        <f t="shared" si="108"/>
        <v>0</v>
      </c>
      <c r="J819" s="154">
        <f t="shared" si="104"/>
        <v>0</v>
      </c>
      <c r="K819" s="154">
        <f t="shared" si="105"/>
        <v>0</v>
      </c>
      <c r="L819" s="154">
        <f t="shared" si="106"/>
        <v>0</v>
      </c>
    </row>
    <row r="820" spans="1:12">
      <c r="A820" s="236">
        <v>5</v>
      </c>
      <c r="B820" s="142" t="s">
        <v>390</v>
      </c>
      <c r="C820" s="237" t="s">
        <v>391</v>
      </c>
      <c r="D820" s="154">
        <v>70</v>
      </c>
      <c r="E820" s="154">
        <v>110</v>
      </c>
      <c r="F820" s="154">
        <f t="shared" si="107"/>
        <v>180</v>
      </c>
      <c r="G820" s="154">
        <v>214</v>
      </c>
      <c r="H820" s="154">
        <v>98</v>
      </c>
      <c r="I820" s="154">
        <f t="shared" si="108"/>
        <v>312</v>
      </c>
      <c r="J820" s="154">
        <f t="shared" si="104"/>
        <v>284</v>
      </c>
      <c r="K820" s="154">
        <f t="shared" si="105"/>
        <v>208</v>
      </c>
      <c r="L820" s="154">
        <f t="shared" si="106"/>
        <v>492</v>
      </c>
    </row>
    <row r="821" spans="1:12">
      <c r="A821" s="236">
        <v>6</v>
      </c>
      <c r="B821" s="236">
        <v>30</v>
      </c>
      <c r="C821" s="237" t="s">
        <v>392</v>
      </c>
      <c r="D821" s="154"/>
      <c r="E821" s="154"/>
      <c r="F821" s="154">
        <f t="shared" si="107"/>
        <v>0</v>
      </c>
      <c r="G821" s="154"/>
      <c r="H821" s="154"/>
      <c r="I821" s="154">
        <f t="shared" si="108"/>
        <v>0</v>
      </c>
      <c r="J821" s="154">
        <f t="shared" si="104"/>
        <v>0</v>
      </c>
      <c r="K821" s="154">
        <f t="shared" si="105"/>
        <v>0</v>
      </c>
      <c r="L821" s="154">
        <f t="shared" si="106"/>
        <v>0</v>
      </c>
    </row>
    <row r="822" spans="1:12">
      <c r="A822" s="236">
        <v>7</v>
      </c>
      <c r="B822" s="236">
        <v>32</v>
      </c>
      <c r="C822" s="237" t="s">
        <v>393</v>
      </c>
      <c r="D822" s="154"/>
      <c r="E822" s="154"/>
      <c r="F822" s="154">
        <f t="shared" si="107"/>
        <v>0</v>
      </c>
      <c r="G822" s="154"/>
      <c r="H822" s="154"/>
      <c r="I822" s="154">
        <f t="shared" si="108"/>
        <v>0</v>
      </c>
      <c r="J822" s="154">
        <f t="shared" si="104"/>
        <v>0</v>
      </c>
      <c r="K822" s="154">
        <f t="shared" si="105"/>
        <v>0</v>
      </c>
      <c r="L822" s="154">
        <f t="shared" si="106"/>
        <v>0</v>
      </c>
    </row>
    <row r="823" spans="1:12">
      <c r="A823" s="236">
        <v>8</v>
      </c>
      <c r="B823" s="236">
        <v>33</v>
      </c>
      <c r="C823" s="237" t="s">
        <v>394</v>
      </c>
      <c r="D823" s="154"/>
      <c r="E823" s="154"/>
      <c r="F823" s="154">
        <f t="shared" si="107"/>
        <v>0</v>
      </c>
      <c r="G823" s="154"/>
      <c r="H823" s="154"/>
      <c r="I823" s="154">
        <f t="shared" si="108"/>
        <v>0</v>
      </c>
      <c r="J823" s="154">
        <f t="shared" si="104"/>
        <v>0</v>
      </c>
      <c r="K823" s="154">
        <f t="shared" si="105"/>
        <v>0</v>
      </c>
      <c r="L823" s="154">
        <f t="shared" si="106"/>
        <v>0</v>
      </c>
    </row>
    <row r="824" spans="1:12">
      <c r="A824" s="236">
        <v>9</v>
      </c>
      <c r="B824" s="236">
        <v>37</v>
      </c>
      <c r="C824" s="237" t="s">
        <v>395</v>
      </c>
      <c r="D824" s="154"/>
      <c r="E824" s="154"/>
      <c r="F824" s="154">
        <f t="shared" si="107"/>
        <v>0</v>
      </c>
      <c r="G824" s="154"/>
      <c r="H824" s="154"/>
      <c r="I824" s="154">
        <f t="shared" si="108"/>
        <v>0</v>
      </c>
      <c r="J824" s="154">
        <f t="shared" si="104"/>
        <v>0</v>
      </c>
      <c r="K824" s="154">
        <f t="shared" si="105"/>
        <v>0</v>
      </c>
      <c r="L824" s="154">
        <f t="shared" si="106"/>
        <v>0</v>
      </c>
    </row>
    <row r="825" spans="1:12">
      <c r="A825" s="236">
        <v>10</v>
      </c>
      <c r="B825" s="236">
        <v>45</v>
      </c>
      <c r="C825" s="237" t="s">
        <v>396</v>
      </c>
      <c r="D825" s="154"/>
      <c r="E825" s="154"/>
      <c r="F825" s="154">
        <f t="shared" si="107"/>
        <v>0</v>
      </c>
      <c r="G825" s="154"/>
      <c r="H825" s="154"/>
      <c r="I825" s="154">
        <f t="shared" si="108"/>
        <v>0</v>
      </c>
      <c r="J825" s="154">
        <f t="shared" si="104"/>
        <v>0</v>
      </c>
      <c r="K825" s="154">
        <f t="shared" si="105"/>
        <v>0</v>
      </c>
      <c r="L825" s="154">
        <f t="shared" si="106"/>
        <v>0</v>
      </c>
    </row>
    <row r="826" spans="1:12">
      <c r="A826" s="236">
        <v>11</v>
      </c>
      <c r="B826" s="236">
        <v>55</v>
      </c>
      <c r="C826" s="237" t="s">
        <v>397</v>
      </c>
      <c r="D826" s="154"/>
      <c r="E826" s="154"/>
      <c r="F826" s="154">
        <f t="shared" si="107"/>
        <v>0</v>
      </c>
      <c r="G826" s="154"/>
      <c r="H826" s="154"/>
      <c r="I826" s="154">
        <f t="shared" si="108"/>
        <v>0</v>
      </c>
      <c r="J826" s="154">
        <f t="shared" si="104"/>
        <v>0</v>
      </c>
      <c r="K826" s="154">
        <f t="shared" si="105"/>
        <v>0</v>
      </c>
      <c r="L826" s="154">
        <f t="shared" si="106"/>
        <v>0</v>
      </c>
    </row>
    <row r="827" spans="1:12">
      <c r="A827" s="236">
        <v>12</v>
      </c>
      <c r="B827" s="236">
        <v>71</v>
      </c>
      <c r="C827" s="237" t="s">
        <v>398</v>
      </c>
      <c r="D827" s="154"/>
      <c r="E827" s="154"/>
      <c r="F827" s="154">
        <f t="shared" si="107"/>
        <v>0</v>
      </c>
      <c r="G827" s="154"/>
      <c r="H827" s="154"/>
      <c r="I827" s="154">
        <f t="shared" si="108"/>
        <v>0</v>
      </c>
      <c r="J827" s="154">
        <f t="shared" si="104"/>
        <v>0</v>
      </c>
      <c r="K827" s="154">
        <f t="shared" si="105"/>
        <v>0</v>
      </c>
      <c r="L827" s="154">
        <f t="shared" si="106"/>
        <v>0</v>
      </c>
    </row>
    <row r="828" spans="1:12">
      <c r="A828" s="236">
        <v>13</v>
      </c>
      <c r="B828" s="236">
        <v>84</v>
      </c>
      <c r="C828" s="237" t="s">
        <v>770</v>
      </c>
      <c r="D828" s="154"/>
      <c r="E828" s="154"/>
      <c r="F828" s="154">
        <f t="shared" si="107"/>
        <v>0</v>
      </c>
      <c r="G828" s="154"/>
      <c r="H828" s="154"/>
      <c r="I828" s="154">
        <f t="shared" si="108"/>
        <v>0</v>
      </c>
      <c r="J828" s="154">
        <f t="shared" si="104"/>
        <v>0</v>
      </c>
      <c r="K828" s="154">
        <f t="shared" si="105"/>
        <v>0</v>
      </c>
      <c r="L828" s="154">
        <f t="shared" si="106"/>
        <v>0</v>
      </c>
    </row>
    <row r="829" spans="1:12">
      <c r="A829" s="236">
        <v>14</v>
      </c>
      <c r="B829" s="142" t="s">
        <v>399</v>
      </c>
      <c r="C829" s="237" t="s">
        <v>400</v>
      </c>
      <c r="D829" s="154">
        <v>91</v>
      </c>
      <c r="E829" s="154">
        <v>82</v>
      </c>
      <c r="F829" s="154">
        <f t="shared" si="107"/>
        <v>173</v>
      </c>
      <c r="G829" s="154">
        <v>191</v>
      </c>
      <c r="H829" s="154">
        <v>172</v>
      </c>
      <c r="I829" s="154">
        <f t="shared" si="108"/>
        <v>363</v>
      </c>
      <c r="J829" s="154">
        <f t="shared" si="104"/>
        <v>282</v>
      </c>
      <c r="K829" s="154">
        <f t="shared" si="105"/>
        <v>254</v>
      </c>
      <c r="L829" s="154">
        <f t="shared" si="106"/>
        <v>536</v>
      </c>
    </row>
    <row r="830" spans="1:12">
      <c r="A830" s="236">
        <v>15</v>
      </c>
      <c r="B830" s="236">
        <v>250</v>
      </c>
      <c r="C830" s="237" t="s">
        <v>401</v>
      </c>
      <c r="D830" s="154">
        <v>406</v>
      </c>
      <c r="E830" s="154">
        <v>315</v>
      </c>
      <c r="F830" s="154">
        <f t="shared" si="107"/>
        <v>721</v>
      </c>
      <c r="G830" s="154">
        <v>298</v>
      </c>
      <c r="H830" s="154">
        <v>280</v>
      </c>
      <c r="I830" s="154">
        <f t="shared" si="108"/>
        <v>578</v>
      </c>
      <c r="J830" s="154">
        <f t="shared" si="104"/>
        <v>704</v>
      </c>
      <c r="K830" s="154">
        <f t="shared" si="105"/>
        <v>595</v>
      </c>
      <c r="L830" s="154">
        <f t="shared" si="106"/>
        <v>1299</v>
      </c>
    </row>
    <row r="831" spans="1:12" ht="25.5">
      <c r="A831" s="236">
        <v>16</v>
      </c>
      <c r="B831" s="142" t="s">
        <v>402</v>
      </c>
      <c r="C831" s="237" t="s">
        <v>403</v>
      </c>
      <c r="D831" s="154">
        <v>10</v>
      </c>
      <c r="E831" s="154">
        <v>7</v>
      </c>
      <c r="F831" s="154">
        <f t="shared" si="107"/>
        <v>17</v>
      </c>
      <c r="G831" s="154"/>
      <c r="H831" s="154"/>
      <c r="I831" s="154">
        <f t="shared" si="108"/>
        <v>0</v>
      </c>
      <c r="J831" s="154">
        <f t="shared" si="104"/>
        <v>10</v>
      </c>
      <c r="K831" s="154">
        <f t="shared" si="105"/>
        <v>7</v>
      </c>
      <c r="L831" s="154">
        <f t="shared" si="106"/>
        <v>17</v>
      </c>
    </row>
    <row r="832" spans="1:12">
      <c r="A832" s="236">
        <v>17</v>
      </c>
      <c r="B832" s="142" t="s">
        <v>404</v>
      </c>
      <c r="C832" s="238" t="s">
        <v>771</v>
      </c>
      <c r="D832" s="154">
        <v>7</v>
      </c>
      <c r="E832" s="154">
        <v>6</v>
      </c>
      <c r="F832" s="154">
        <f t="shared" si="107"/>
        <v>13</v>
      </c>
      <c r="G832" s="154">
        <v>43</v>
      </c>
      <c r="H832" s="154">
        <v>26</v>
      </c>
      <c r="I832" s="154">
        <f t="shared" si="108"/>
        <v>69</v>
      </c>
      <c r="J832" s="154">
        <f t="shared" si="104"/>
        <v>50</v>
      </c>
      <c r="K832" s="154">
        <f t="shared" si="105"/>
        <v>32</v>
      </c>
      <c r="L832" s="154">
        <f t="shared" si="106"/>
        <v>82</v>
      </c>
    </row>
    <row r="833" spans="1:12" ht="38.25">
      <c r="A833" s="236">
        <v>18</v>
      </c>
      <c r="B833" s="245" t="s">
        <v>405</v>
      </c>
      <c r="C833" s="237" t="s">
        <v>406</v>
      </c>
      <c r="D833" s="154">
        <v>436</v>
      </c>
      <c r="E833" s="154">
        <v>302</v>
      </c>
      <c r="F833" s="154">
        <f t="shared" si="107"/>
        <v>738</v>
      </c>
      <c r="G833" s="154">
        <v>1598</v>
      </c>
      <c r="H833" s="154">
        <v>1112</v>
      </c>
      <c r="I833" s="154">
        <f t="shared" si="108"/>
        <v>2710</v>
      </c>
      <c r="J833" s="154">
        <f t="shared" si="104"/>
        <v>2034</v>
      </c>
      <c r="K833" s="154">
        <f t="shared" si="105"/>
        <v>1414</v>
      </c>
      <c r="L833" s="154">
        <f t="shared" si="106"/>
        <v>3448</v>
      </c>
    </row>
    <row r="834" spans="1:12" ht="25.5">
      <c r="A834" s="236">
        <v>19</v>
      </c>
      <c r="B834" s="142" t="s">
        <v>407</v>
      </c>
      <c r="C834" s="237" t="s">
        <v>408</v>
      </c>
      <c r="D834" s="154">
        <v>7</v>
      </c>
      <c r="E834" s="154">
        <v>12</v>
      </c>
      <c r="F834" s="154">
        <f t="shared" si="107"/>
        <v>19</v>
      </c>
      <c r="G834" s="154">
        <v>21</v>
      </c>
      <c r="H834" s="154">
        <v>15</v>
      </c>
      <c r="I834" s="154">
        <f t="shared" si="108"/>
        <v>36</v>
      </c>
      <c r="J834" s="154">
        <f t="shared" si="104"/>
        <v>28</v>
      </c>
      <c r="K834" s="154">
        <f t="shared" si="105"/>
        <v>27</v>
      </c>
      <c r="L834" s="154">
        <f t="shared" si="106"/>
        <v>55</v>
      </c>
    </row>
    <row r="835" spans="1:12">
      <c r="A835" s="236">
        <v>20</v>
      </c>
      <c r="B835" s="142" t="s">
        <v>409</v>
      </c>
      <c r="C835" s="239" t="s">
        <v>410</v>
      </c>
      <c r="D835" s="154"/>
      <c r="E835" s="154"/>
      <c r="F835" s="154">
        <f t="shared" si="107"/>
        <v>0</v>
      </c>
      <c r="G835" s="154"/>
      <c r="H835" s="154"/>
      <c r="I835" s="154">
        <f t="shared" si="108"/>
        <v>0</v>
      </c>
      <c r="J835" s="154">
        <f t="shared" si="104"/>
        <v>0</v>
      </c>
      <c r="K835" s="154">
        <f t="shared" si="105"/>
        <v>0</v>
      </c>
      <c r="L835" s="154">
        <f t="shared" si="106"/>
        <v>0</v>
      </c>
    </row>
    <row r="836" spans="1:12">
      <c r="A836" s="236">
        <v>21</v>
      </c>
      <c r="B836" s="236">
        <v>487</v>
      </c>
      <c r="C836" s="237" t="s">
        <v>411</v>
      </c>
      <c r="D836" s="154">
        <v>5</v>
      </c>
      <c r="E836" s="154">
        <v>8</v>
      </c>
      <c r="F836" s="154">
        <f t="shared" si="107"/>
        <v>13</v>
      </c>
      <c r="G836" s="154">
        <v>122</v>
      </c>
      <c r="H836" s="154">
        <v>105</v>
      </c>
      <c r="I836" s="154">
        <f t="shared" si="108"/>
        <v>227</v>
      </c>
      <c r="J836" s="154">
        <f t="shared" si="104"/>
        <v>127</v>
      </c>
      <c r="K836" s="154">
        <f t="shared" si="105"/>
        <v>113</v>
      </c>
      <c r="L836" s="154">
        <f t="shared" si="106"/>
        <v>240</v>
      </c>
    </row>
    <row r="837" spans="1:12">
      <c r="A837" s="236">
        <v>22</v>
      </c>
      <c r="B837" s="142" t="s">
        <v>412</v>
      </c>
      <c r="C837" s="237" t="s">
        <v>413</v>
      </c>
      <c r="D837" s="154">
        <v>188</v>
      </c>
      <c r="E837" s="154">
        <v>105</v>
      </c>
      <c r="F837" s="154">
        <f t="shared" si="107"/>
        <v>293</v>
      </c>
      <c r="G837" s="154">
        <v>115</v>
      </c>
      <c r="H837" s="154">
        <v>96</v>
      </c>
      <c r="I837" s="154">
        <f t="shared" si="108"/>
        <v>211</v>
      </c>
      <c r="J837" s="154">
        <f t="shared" si="104"/>
        <v>303</v>
      </c>
      <c r="K837" s="154">
        <f t="shared" si="105"/>
        <v>201</v>
      </c>
      <c r="L837" s="154">
        <f t="shared" si="106"/>
        <v>504</v>
      </c>
    </row>
    <row r="838" spans="1:12">
      <c r="A838" s="236">
        <v>23</v>
      </c>
      <c r="B838" s="142" t="s">
        <v>414</v>
      </c>
      <c r="C838" s="237" t="s">
        <v>415</v>
      </c>
      <c r="D838" s="154"/>
      <c r="E838" s="154"/>
      <c r="F838" s="154">
        <f t="shared" si="107"/>
        <v>0</v>
      </c>
      <c r="G838" s="154"/>
      <c r="H838" s="154"/>
      <c r="I838" s="154">
        <f t="shared" si="108"/>
        <v>0</v>
      </c>
      <c r="J838" s="154">
        <f t="shared" si="104"/>
        <v>0</v>
      </c>
      <c r="K838" s="154">
        <f t="shared" si="105"/>
        <v>0</v>
      </c>
      <c r="L838" s="154">
        <f t="shared" si="106"/>
        <v>0</v>
      </c>
    </row>
    <row r="839" spans="1:12" ht="24">
      <c r="A839" s="236">
        <v>24</v>
      </c>
      <c r="B839" s="142" t="s">
        <v>416</v>
      </c>
      <c r="C839" s="240" t="s">
        <v>772</v>
      </c>
      <c r="D839" s="154"/>
      <c r="E839" s="154"/>
      <c r="F839" s="154">
        <f t="shared" si="107"/>
        <v>0</v>
      </c>
      <c r="G839" s="154"/>
      <c r="H839" s="154"/>
      <c r="I839" s="154">
        <f t="shared" si="108"/>
        <v>0</v>
      </c>
      <c r="J839" s="154">
        <f t="shared" si="104"/>
        <v>0</v>
      </c>
      <c r="K839" s="154">
        <f t="shared" si="105"/>
        <v>0</v>
      </c>
      <c r="L839" s="154">
        <f t="shared" si="106"/>
        <v>0</v>
      </c>
    </row>
    <row r="840" spans="1:12">
      <c r="A840" s="236">
        <v>25</v>
      </c>
      <c r="B840" s="142" t="s">
        <v>417</v>
      </c>
      <c r="C840" s="237" t="s">
        <v>418</v>
      </c>
      <c r="D840" s="154"/>
      <c r="E840" s="154"/>
      <c r="F840" s="154">
        <f t="shared" si="107"/>
        <v>0</v>
      </c>
      <c r="G840" s="154"/>
      <c r="H840" s="154"/>
      <c r="I840" s="154">
        <f t="shared" si="108"/>
        <v>0</v>
      </c>
      <c r="J840" s="154">
        <f t="shared" si="104"/>
        <v>0</v>
      </c>
      <c r="K840" s="154">
        <f t="shared" si="105"/>
        <v>0</v>
      </c>
      <c r="L840" s="154">
        <f t="shared" si="106"/>
        <v>0</v>
      </c>
    </row>
    <row r="841" spans="1:12" ht="25.5">
      <c r="A841" s="236">
        <v>26</v>
      </c>
      <c r="B841" s="236">
        <v>571</v>
      </c>
      <c r="C841" s="237" t="s">
        <v>419</v>
      </c>
      <c r="D841" s="154">
        <v>15</v>
      </c>
      <c r="E841" s="154">
        <v>16</v>
      </c>
      <c r="F841" s="154">
        <f t="shared" si="107"/>
        <v>31</v>
      </c>
      <c r="G841" s="154">
        <v>58</v>
      </c>
      <c r="H841" s="154">
        <v>30</v>
      </c>
      <c r="I841" s="154">
        <f t="shared" si="108"/>
        <v>88</v>
      </c>
      <c r="J841" s="154">
        <f t="shared" si="104"/>
        <v>73</v>
      </c>
      <c r="K841" s="154">
        <f t="shared" si="105"/>
        <v>46</v>
      </c>
      <c r="L841" s="154">
        <f t="shared" si="106"/>
        <v>119</v>
      </c>
    </row>
    <row r="842" spans="1:12" ht="25.5">
      <c r="A842" s="236">
        <v>27</v>
      </c>
      <c r="B842" s="142" t="s">
        <v>420</v>
      </c>
      <c r="C842" s="237" t="s">
        <v>421</v>
      </c>
      <c r="D842" s="154"/>
      <c r="E842" s="154"/>
      <c r="F842" s="154">
        <f t="shared" si="107"/>
        <v>0</v>
      </c>
      <c r="G842" s="154"/>
      <c r="H842" s="154"/>
      <c r="I842" s="154">
        <f t="shared" si="108"/>
        <v>0</v>
      </c>
      <c r="J842" s="154">
        <f t="shared" si="104"/>
        <v>0</v>
      </c>
      <c r="K842" s="154">
        <f t="shared" si="105"/>
        <v>0</v>
      </c>
      <c r="L842" s="154">
        <f t="shared" si="106"/>
        <v>0</v>
      </c>
    </row>
    <row r="843" spans="1:12" ht="25.5">
      <c r="A843" s="236">
        <v>28</v>
      </c>
      <c r="B843" s="142" t="s">
        <v>422</v>
      </c>
      <c r="C843" s="237" t="s">
        <v>423</v>
      </c>
      <c r="D843" s="154"/>
      <c r="E843" s="154"/>
      <c r="F843" s="154">
        <f t="shared" si="107"/>
        <v>0</v>
      </c>
      <c r="G843" s="154"/>
      <c r="H843" s="154"/>
      <c r="I843" s="154">
        <f t="shared" si="108"/>
        <v>0</v>
      </c>
      <c r="J843" s="154">
        <f t="shared" si="104"/>
        <v>0</v>
      </c>
      <c r="K843" s="154">
        <f t="shared" si="105"/>
        <v>0</v>
      </c>
      <c r="L843" s="154">
        <f t="shared" si="106"/>
        <v>0</v>
      </c>
    </row>
    <row r="844" spans="1:12" ht="38.25">
      <c r="A844" s="236">
        <v>29</v>
      </c>
      <c r="B844" s="142" t="s">
        <v>424</v>
      </c>
      <c r="C844" s="237" t="s">
        <v>773</v>
      </c>
      <c r="D844" s="154"/>
      <c r="E844" s="154"/>
      <c r="F844" s="154">
        <f t="shared" si="107"/>
        <v>0</v>
      </c>
      <c r="G844" s="154"/>
      <c r="H844" s="154"/>
      <c r="I844" s="154">
        <f t="shared" si="108"/>
        <v>0</v>
      </c>
      <c r="J844" s="154">
        <f t="shared" si="104"/>
        <v>0</v>
      </c>
      <c r="K844" s="154">
        <f t="shared" si="105"/>
        <v>0</v>
      </c>
      <c r="L844" s="154">
        <f t="shared" si="106"/>
        <v>0</v>
      </c>
    </row>
    <row r="845" spans="1:12" ht="25.5">
      <c r="A845" s="236">
        <v>30</v>
      </c>
      <c r="B845" s="236">
        <v>797</v>
      </c>
      <c r="C845" s="237" t="s">
        <v>425</v>
      </c>
      <c r="D845" s="154">
        <v>1761</v>
      </c>
      <c r="E845" s="154">
        <v>850</v>
      </c>
      <c r="F845" s="154">
        <f t="shared" si="107"/>
        <v>2611</v>
      </c>
      <c r="G845" s="154">
        <v>1198</v>
      </c>
      <c r="H845" s="154">
        <v>1102</v>
      </c>
      <c r="I845" s="154">
        <f t="shared" si="108"/>
        <v>2300</v>
      </c>
      <c r="J845" s="154">
        <f t="shared" si="104"/>
        <v>2959</v>
      </c>
      <c r="K845" s="154">
        <f t="shared" si="105"/>
        <v>1952</v>
      </c>
      <c r="L845" s="154">
        <f t="shared" si="106"/>
        <v>4911</v>
      </c>
    </row>
    <row r="846" spans="1:12" ht="25.5">
      <c r="A846" s="236">
        <v>31</v>
      </c>
      <c r="B846" s="236">
        <v>799</v>
      </c>
      <c r="C846" s="237" t="s">
        <v>774</v>
      </c>
      <c r="D846" s="154">
        <v>923</v>
      </c>
      <c r="E846" s="154">
        <v>855</v>
      </c>
      <c r="F846" s="154">
        <f t="shared" si="107"/>
        <v>1778</v>
      </c>
      <c r="G846" s="154">
        <v>1470</v>
      </c>
      <c r="H846" s="154">
        <v>404</v>
      </c>
      <c r="I846" s="154">
        <f t="shared" si="108"/>
        <v>1874</v>
      </c>
      <c r="J846" s="154">
        <f t="shared" si="104"/>
        <v>2393</v>
      </c>
      <c r="K846" s="154">
        <f t="shared" si="105"/>
        <v>1259</v>
      </c>
      <c r="L846" s="154">
        <f t="shared" si="106"/>
        <v>3652</v>
      </c>
    </row>
    <row r="847" spans="1:12" ht="51">
      <c r="A847" s="236">
        <v>32</v>
      </c>
      <c r="B847" s="142" t="s">
        <v>426</v>
      </c>
      <c r="C847" s="237" t="s">
        <v>427</v>
      </c>
      <c r="D847" s="154"/>
      <c r="E847" s="154"/>
      <c r="F847" s="154">
        <f t="shared" si="107"/>
        <v>0</v>
      </c>
      <c r="G847" s="154"/>
      <c r="H847" s="154"/>
      <c r="I847" s="154">
        <f t="shared" si="108"/>
        <v>0</v>
      </c>
      <c r="J847" s="154">
        <f t="shared" si="104"/>
        <v>0</v>
      </c>
      <c r="K847" s="154">
        <f t="shared" si="105"/>
        <v>0</v>
      </c>
      <c r="L847" s="154">
        <f t="shared" si="106"/>
        <v>0</v>
      </c>
    </row>
    <row r="848" spans="1:12" ht="25.5">
      <c r="A848" s="236">
        <v>33</v>
      </c>
      <c r="B848" s="142" t="s">
        <v>428</v>
      </c>
      <c r="C848" s="237" t="s">
        <v>429</v>
      </c>
      <c r="D848" s="154">
        <v>12</v>
      </c>
      <c r="E848" s="154">
        <v>7</v>
      </c>
      <c r="F848" s="154">
        <f t="shared" si="107"/>
        <v>19</v>
      </c>
      <c r="G848" s="154">
        <v>30</v>
      </c>
      <c r="H848" s="154">
        <v>28</v>
      </c>
      <c r="I848" s="154">
        <f t="shared" si="108"/>
        <v>58</v>
      </c>
      <c r="J848" s="154">
        <f t="shared" si="104"/>
        <v>42</v>
      </c>
      <c r="K848" s="154">
        <f t="shared" si="105"/>
        <v>35</v>
      </c>
      <c r="L848" s="154">
        <f t="shared" si="106"/>
        <v>77</v>
      </c>
    </row>
    <row r="849" spans="1:12">
      <c r="A849" s="236">
        <v>34</v>
      </c>
      <c r="B849" s="142" t="s">
        <v>430</v>
      </c>
      <c r="C849" s="237" t="s">
        <v>431</v>
      </c>
      <c r="D849" s="154">
        <v>1</v>
      </c>
      <c r="E849" s="154">
        <v>1</v>
      </c>
      <c r="F849" s="154">
        <f t="shared" si="107"/>
        <v>2</v>
      </c>
      <c r="G849" s="154">
        <v>4</v>
      </c>
      <c r="H849" s="154">
        <v>4</v>
      </c>
      <c r="I849" s="154">
        <f t="shared" si="108"/>
        <v>8</v>
      </c>
      <c r="J849" s="154">
        <f t="shared" si="104"/>
        <v>5</v>
      </c>
      <c r="K849" s="154">
        <f t="shared" si="105"/>
        <v>5</v>
      </c>
      <c r="L849" s="154">
        <f t="shared" si="106"/>
        <v>10</v>
      </c>
    </row>
    <row r="850" spans="1:12" ht="25.5">
      <c r="A850" s="236">
        <v>35</v>
      </c>
      <c r="B850" s="142" t="s">
        <v>432</v>
      </c>
      <c r="C850" s="237" t="s">
        <v>433</v>
      </c>
      <c r="D850" s="154">
        <v>15</v>
      </c>
      <c r="E850" s="154">
        <v>10</v>
      </c>
      <c r="F850" s="154">
        <f t="shared" si="107"/>
        <v>25</v>
      </c>
      <c r="G850" s="154">
        <v>36</v>
      </c>
      <c r="H850" s="154">
        <v>32</v>
      </c>
      <c r="I850" s="154">
        <f t="shared" si="108"/>
        <v>68</v>
      </c>
      <c r="J850" s="154">
        <f t="shared" si="104"/>
        <v>51</v>
      </c>
      <c r="K850" s="154">
        <f t="shared" si="105"/>
        <v>42</v>
      </c>
      <c r="L850" s="154">
        <f t="shared" si="106"/>
        <v>93</v>
      </c>
    </row>
    <row r="851" spans="1:12" ht="51">
      <c r="A851" s="236">
        <v>36</v>
      </c>
      <c r="B851" s="142" t="s">
        <v>434</v>
      </c>
      <c r="C851" s="237" t="s">
        <v>435</v>
      </c>
      <c r="D851" s="154">
        <v>87</v>
      </c>
      <c r="E851" s="154">
        <v>39</v>
      </c>
      <c r="F851" s="154">
        <f t="shared" si="107"/>
        <v>126</v>
      </c>
      <c r="G851" s="154">
        <v>205</v>
      </c>
      <c r="H851" s="154">
        <v>157</v>
      </c>
      <c r="I851" s="154">
        <f t="shared" si="108"/>
        <v>362</v>
      </c>
      <c r="J851" s="154">
        <f t="shared" si="104"/>
        <v>292</v>
      </c>
      <c r="K851" s="154">
        <f t="shared" si="105"/>
        <v>196</v>
      </c>
      <c r="L851" s="154">
        <f t="shared" si="106"/>
        <v>488</v>
      </c>
    </row>
    <row r="852" spans="1:12">
      <c r="A852" s="236">
        <v>37</v>
      </c>
      <c r="B852" s="142" t="s">
        <v>436</v>
      </c>
      <c r="C852" s="237" t="s">
        <v>775</v>
      </c>
      <c r="D852" s="154">
        <v>19</v>
      </c>
      <c r="E852" s="154">
        <v>8</v>
      </c>
      <c r="F852" s="154">
        <f t="shared" si="107"/>
        <v>27</v>
      </c>
      <c r="G852" s="154">
        <v>82</v>
      </c>
      <c r="H852" s="154">
        <v>28</v>
      </c>
      <c r="I852" s="154">
        <f t="shared" si="108"/>
        <v>110</v>
      </c>
      <c r="J852" s="154">
        <f t="shared" si="104"/>
        <v>101</v>
      </c>
      <c r="K852" s="154">
        <f t="shared" si="105"/>
        <v>36</v>
      </c>
      <c r="L852" s="154">
        <f t="shared" si="106"/>
        <v>137</v>
      </c>
    </row>
    <row r="853" spans="1:12" ht="25.5">
      <c r="A853" s="236">
        <v>38</v>
      </c>
      <c r="B853" s="142" t="s">
        <v>437</v>
      </c>
      <c r="C853" s="237" t="s">
        <v>776</v>
      </c>
      <c r="D853" s="154"/>
      <c r="E853" s="154"/>
      <c r="F853" s="154">
        <f t="shared" si="107"/>
        <v>0</v>
      </c>
      <c r="G853" s="154"/>
      <c r="H853" s="154"/>
      <c r="I853" s="154">
        <f t="shared" si="108"/>
        <v>0</v>
      </c>
      <c r="J853" s="154">
        <f t="shared" si="104"/>
        <v>0</v>
      </c>
      <c r="K853" s="154">
        <f t="shared" si="105"/>
        <v>0</v>
      </c>
      <c r="L853" s="154">
        <f t="shared" si="106"/>
        <v>0</v>
      </c>
    </row>
    <row r="854" spans="1:12">
      <c r="A854" s="236">
        <v>39</v>
      </c>
      <c r="B854" s="236"/>
      <c r="C854" s="237" t="s">
        <v>438</v>
      </c>
      <c r="D854" s="145">
        <v>4</v>
      </c>
      <c r="E854" s="145">
        <v>5</v>
      </c>
      <c r="F854" s="154">
        <f t="shared" si="107"/>
        <v>9</v>
      </c>
      <c r="G854" s="145">
        <v>52</v>
      </c>
      <c r="H854" s="145">
        <v>20</v>
      </c>
      <c r="I854" s="154">
        <f t="shared" si="108"/>
        <v>72</v>
      </c>
      <c r="J854" s="154">
        <f t="shared" si="104"/>
        <v>56</v>
      </c>
      <c r="K854" s="154">
        <f t="shared" si="105"/>
        <v>25</v>
      </c>
      <c r="L854" s="154">
        <f t="shared" si="106"/>
        <v>81</v>
      </c>
    </row>
    <row r="855" spans="1:12">
      <c r="A855" s="777">
        <v>40</v>
      </c>
      <c r="B855" s="777" t="s">
        <v>866</v>
      </c>
      <c r="C855" s="237" t="s">
        <v>868</v>
      </c>
      <c r="D855" s="472">
        <v>1</v>
      </c>
      <c r="E855" s="472">
        <v>1</v>
      </c>
      <c r="F855" s="154">
        <f t="shared" si="107"/>
        <v>2</v>
      </c>
      <c r="G855" s="472">
        <v>64</v>
      </c>
      <c r="H855" s="472">
        <v>32</v>
      </c>
      <c r="I855" s="154">
        <f t="shared" si="108"/>
        <v>96</v>
      </c>
      <c r="J855" s="154">
        <f t="shared" si="104"/>
        <v>65</v>
      </c>
      <c r="K855" s="154">
        <f t="shared" si="105"/>
        <v>33</v>
      </c>
      <c r="L855" s="154">
        <f t="shared" si="106"/>
        <v>98</v>
      </c>
    </row>
    <row r="856" spans="1:12">
      <c r="A856" s="777">
        <v>41</v>
      </c>
      <c r="B856" s="777" t="s">
        <v>865</v>
      </c>
      <c r="C856" s="237" t="s">
        <v>867</v>
      </c>
      <c r="D856" s="472"/>
      <c r="E856" s="472"/>
      <c r="F856" s="154">
        <f t="shared" si="107"/>
        <v>0</v>
      </c>
      <c r="G856" s="472"/>
      <c r="H856" s="472"/>
      <c r="I856" s="154">
        <f t="shared" si="108"/>
        <v>0</v>
      </c>
      <c r="J856" s="154">
        <f t="shared" si="104"/>
        <v>0</v>
      </c>
      <c r="K856" s="154">
        <f t="shared" si="105"/>
        <v>0</v>
      </c>
      <c r="L856" s="154">
        <f t="shared" si="106"/>
        <v>0</v>
      </c>
    </row>
    <row r="857" spans="1:12">
      <c r="A857" s="236"/>
      <c r="B857" s="236"/>
      <c r="C857" s="142" t="s">
        <v>6</v>
      </c>
      <c r="D857" s="154">
        <f>SUM(D816:D856)</f>
        <v>4058</v>
      </c>
      <c r="E857" s="154">
        <f t="shared" ref="E857:L857" si="109">SUM(E816:E856)</f>
        <v>2739</v>
      </c>
      <c r="F857" s="154">
        <f t="shared" si="109"/>
        <v>6797</v>
      </c>
      <c r="G857" s="154">
        <f t="shared" si="109"/>
        <v>5801</v>
      </c>
      <c r="H857" s="154">
        <f t="shared" si="109"/>
        <v>3741</v>
      </c>
      <c r="I857" s="154">
        <f t="shared" si="109"/>
        <v>9542</v>
      </c>
      <c r="J857" s="154">
        <f t="shared" si="109"/>
        <v>9859</v>
      </c>
      <c r="K857" s="154">
        <f t="shared" si="109"/>
        <v>6480</v>
      </c>
      <c r="L857" s="154">
        <f t="shared" si="109"/>
        <v>16339</v>
      </c>
    </row>
    <row r="859" spans="1:12">
      <c r="A859" s="173" t="s">
        <v>381</v>
      </c>
      <c r="B859" s="173"/>
    </row>
    <row r="860" spans="1:12" ht="15.75">
      <c r="A860" s="1591" t="s">
        <v>382</v>
      </c>
      <c r="B860" s="1591"/>
      <c r="C860" s="1591"/>
      <c r="D860" s="1591"/>
      <c r="E860" s="1591"/>
      <c r="F860" s="1591"/>
      <c r="G860" s="1591"/>
      <c r="H860" s="1591"/>
      <c r="I860" s="1591"/>
      <c r="J860" s="1591"/>
      <c r="K860" s="1591"/>
      <c r="L860" s="1591"/>
    </row>
    <row r="861" spans="1:12" ht="15.75">
      <c r="A861" s="775"/>
      <c r="B861" s="775"/>
      <c r="C861" s="775"/>
      <c r="D861" s="775"/>
      <c r="E861" s="775"/>
      <c r="F861" s="775"/>
      <c r="G861" s="775"/>
      <c r="H861" s="775"/>
      <c r="I861" s="775"/>
      <c r="J861" s="775"/>
      <c r="K861" s="775" t="s">
        <v>160</v>
      </c>
      <c r="L861" s="775"/>
    </row>
    <row r="862" spans="1:12">
      <c r="A862" s="1592" t="s">
        <v>280</v>
      </c>
      <c r="B862" s="1592" t="s">
        <v>383</v>
      </c>
      <c r="C862" s="1592" t="s">
        <v>384</v>
      </c>
      <c r="D862" s="1592" t="s">
        <v>95</v>
      </c>
      <c r="E862" s="1592"/>
      <c r="F862" s="1592"/>
      <c r="G862" s="1592" t="s">
        <v>0</v>
      </c>
      <c r="H862" s="1592"/>
      <c r="I862" s="1592"/>
      <c r="J862" s="1592" t="s">
        <v>6</v>
      </c>
      <c r="K862" s="1592"/>
      <c r="L862" s="1592"/>
    </row>
    <row r="863" spans="1:12">
      <c r="A863" s="1592"/>
      <c r="B863" s="1592"/>
      <c r="C863" s="1592"/>
      <c r="D863" s="777" t="s">
        <v>240</v>
      </c>
      <c r="E863" s="777" t="s">
        <v>241</v>
      </c>
      <c r="F863" s="777" t="s">
        <v>234</v>
      </c>
      <c r="G863" s="777" t="s">
        <v>240</v>
      </c>
      <c r="H863" s="777" t="s">
        <v>241</v>
      </c>
      <c r="I863" s="777" t="s">
        <v>234</v>
      </c>
      <c r="J863" s="777" t="s">
        <v>240</v>
      </c>
      <c r="K863" s="777" t="s">
        <v>241</v>
      </c>
      <c r="L863" s="777" t="s">
        <v>234</v>
      </c>
    </row>
    <row r="864" spans="1:12">
      <c r="A864" s="236">
        <v>1</v>
      </c>
      <c r="B864" s="236">
        <v>1</v>
      </c>
      <c r="C864" s="237" t="s">
        <v>385</v>
      </c>
      <c r="D864" s="154">
        <v>0</v>
      </c>
      <c r="E864" s="154">
        <v>0</v>
      </c>
      <c r="F864" s="154">
        <f>SUM(D864:E864)</f>
        <v>0</v>
      </c>
      <c r="G864" s="154">
        <v>0</v>
      </c>
      <c r="H864" s="154">
        <v>0</v>
      </c>
      <c r="I864" s="154">
        <f>SUM(G864:H864)</f>
        <v>0</v>
      </c>
      <c r="J864" s="154">
        <f t="shared" ref="J864:J904" si="110">D864+G864</f>
        <v>0</v>
      </c>
      <c r="K864" s="154">
        <f t="shared" ref="K864:K904" si="111">E864+H864</f>
        <v>0</v>
      </c>
      <c r="L864" s="154">
        <f t="shared" ref="L864:L904" si="112">F864+I864</f>
        <v>0</v>
      </c>
    </row>
    <row r="865" spans="1:12" ht="25.5">
      <c r="A865" s="236">
        <v>2</v>
      </c>
      <c r="B865" s="236">
        <v>2</v>
      </c>
      <c r="C865" s="237" t="s">
        <v>386</v>
      </c>
      <c r="D865" s="154">
        <v>21</v>
      </c>
      <c r="E865" s="154">
        <v>13</v>
      </c>
      <c r="F865" s="154">
        <f t="shared" ref="F865:F904" si="113">SUM(D865:E865)</f>
        <v>34</v>
      </c>
      <c r="G865" s="154">
        <v>19</v>
      </c>
      <c r="H865" s="154">
        <v>7</v>
      </c>
      <c r="I865" s="154">
        <f t="shared" ref="I865:I904" si="114">SUM(G865:H865)</f>
        <v>26</v>
      </c>
      <c r="J865" s="154">
        <f t="shared" si="110"/>
        <v>40</v>
      </c>
      <c r="K865" s="154">
        <f t="shared" si="111"/>
        <v>20</v>
      </c>
      <c r="L865" s="154">
        <f t="shared" si="112"/>
        <v>60</v>
      </c>
    </row>
    <row r="866" spans="1:12" ht="25.5">
      <c r="A866" s="236">
        <v>3</v>
      </c>
      <c r="B866" s="236">
        <v>3</v>
      </c>
      <c r="C866" s="237" t="s">
        <v>387</v>
      </c>
      <c r="D866" s="154">
        <v>0</v>
      </c>
      <c r="E866" s="154">
        <v>0</v>
      </c>
      <c r="F866" s="154">
        <f t="shared" si="113"/>
        <v>0</v>
      </c>
      <c r="G866" s="154">
        <v>9</v>
      </c>
      <c r="H866" s="154">
        <v>8</v>
      </c>
      <c r="I866" s="154">
        <f t="shared" si="114"/>
        <v>17</v>
      </c>
      <c r="J866" s="154">
        <f t="shared" si="110"/>
        <v>9</v>
      </c>
      <c r="K866" s="154">
        <f t="shared" si="111"/>
        <v>8</v>
      </c>
      <c r="L866" s="154">
        <f t="shared" si="112"/>
        <v>17</v>
      </c>
    </row>
    <row r="867" spans="1:12" ht="25.5">
      <c r="A867" s="236">
        <v>4</v>
      </c>
      <c r="B867" s="142" t="s">
        <v>388</v>
      </c>
      <c r="C867" s="237" t="s">
        <v>389</v>
      </c>
      <c r="D867" s="154">
        <v>4</v>
      </c>
      <c r="E867" s="154">
        <v>3</v>
      </c>
      <c r="F867" s="154">
        <f t="shared" si="113"/>
        <v>7</v>
      </c>
      <c r="G867" s="154">
        <v>0</v>
      </c>
      <c r="H867" s="154">
        <v>0</v>
      </c>
      <c r="I867" s="154">
        <f t="shared" si="114"/>
        <v>0</v>
      </c>
      <c r="J867" s="154">
        <f t="shared" si="110"/>
        <v>4</v>
      </c>
      <c r="K867" s="154">
        <f t="shared" si="111"/>
        <v>3</v>
      </c>
      <c r="L867" s="154">
        <f t="shared" si="112"/>
        <v>7</v>
      </c>
    </row>
    <row r="868" spans="1:12">
      <c r="A868" s="236">
        <v>5</v>
      </c>
      <c r="B868" s="142" t="s">
        <v>390</v>
      </c>
      <c r="C868" s="237" t="s">
        <v>391</v>
      </c>
      <c r="D868" s="154">
        <v>10</v>
      </c>
      <c r="E868" s="154">
        <v>7</v>
      </c>
      <c r="F868" s="154">
        <f t="shared" si="113"/>
        <v>17</v>
      </c>
      <c r="G868" s="154">
        <v>19</v>
      </c>
      <c r="H868" s="154">
        <v>9</v>
      </c>
      <c r="I868" s="154">
        <f t="shared" si="114"/>
        <v>28</v>
      </c>
      <c r="J868" s="154">
        <f t="shared" si="110"/>
        <v>29</v>
      </c>
      <c r="K868" s="154">
        <f t="shared" si="111"/>
        <v>16</v>
      </c>
      <c r="L868" s="154">
        <f t="shared" si="112"/>
        <v>45</v>
      </c>
    </row>
    <row r="869" spans="1:12">
      <c r="A869" s="236">
        <v>6</v>
      </c>
      <c r="B869" s="236">
        <v>30</v>
      </c>
      <c r="C869" s="237" t="s">
        <v>392</v>
      </c>
      <c r="D869" s="154">
        <v>0</v>
      </c>
      <c r="E869" s="154">
        <v>0</v>
      </c>
      <c r="F869" s="154">
        <f t="shared" si="113"/>
        <v>0</v>
      </c>
      <c r="G869" s="154">
        <v>0</v>
      </c>
      <c r="H869" s="154">
        <v>0</v>
      </c>
      <c r="I869" s="154">
        <f t="shared" si="114"/>
        <v>0</v>
      </c>
      <c r="J869" s="154">
        <f t="shared" si="110"/>
        <v>0</v>
      </c>
      <c r="K869" s="154">
        <f t="shared" si="111"/>
        <v>0</v>
      </c>
      <c r="L869" s="154">
        <f t="shared" si="112"/>
        <v>0</v>
      </c>
    </row>
    <row r="870" spans="1:12">
      <c r="A870" s="236">
        <v>7</v>
      </c>
      <c r="B870" s="236">
        <v>32</v>
      </c>
      <c r="C870" s="237" t="s">
        <v>393</v>
      </c>
      <c r="D870" s="154">
        <v>0</v>
      </c>
      <c r="E870" s="154">
        <v>0</v>
      </c>
      <c r="F870" s="154">
        <f t="shared" si="113"/>
        <v>0</v>
      </c>
      <c r="G870" s="154">
        <v>0</v>
      </c>
      <c r="H870" s="154">
        <v>0</v>
      </c>
      <c r="I870" s="154">
        <f t="shared" si="114"/>
        <v>0</v>
      </c>
      <c r="J870" s="154">
        <f t="shared" si="110"/>
        <v>0</v>
      </c>
      <c r="K870" s="154">
        <f t="shared" si="111"/>
        <v>0</v>
      </c>
      <c r="L870" s="154">
        <f t="shared" si="112"/>
        <v>0</v>
      </c>
    </row>
    <row r="871" spans="1:12">
      <c r="A871" s="236">
        <v>8</v>
      </c>
      <c r="B871" s="236">
        <v>33</v>
      </c>
      <c r="C871" s="237" t="s">
        <v>394</v>
      </c>
      <c r="D871" s="154">
        <v>0</v>
      </c>
      <c r="E871" s="154">
        <v>0</v>
      </c>
      <c r="F871" s="154">
        <f t="shared" si="113"/>
        <v>0</v>
      </c>
      <c r="G871" s="154">
        <v>0</v>
      </c>
      <c r="H871" s="154">
        <v>0</v>
      </c>
      <c r="I871" s="154">
        <f t="shared" si="114"/>
        <v>0</v>
      </c>
      <c r="J871" s="154">
        <f t="shared" si="110"/>
        <v>0</v>
      </c>
      <c r="K871" s="154">
        <f t="shared" si="111"/>
        <v>0</v>
      </c>
      <c r="L871" s="154">
        <f t="shared" si="112"/>
        <v>0</v>
      </c>
    </row>
    <row r="872" spans="1:12">
      <c r="A872" s="236">
        <v>9</v>
      </c>
      <c r="B872" s="236">
        <v>37</v>
      </c>
      <c r="C872" s="237" t="s">
        <v>395</v>
      </c>
      <c r="D872" s="154">
        <v>0</v>
      </c>
      <c r="E872" s="154">
        <v>0</v>
      </c>
      <c r="F872" s="154">
        <f t="shared" si="113"/>
        <v>0</v>
      </c>
      <c r="G872" s="154">
        <v>0</v>
      </c>
      <c r="H872" s="154">
        <v>0</v>
      </c>
      <c r="I872" s="154">
        <f t="shared" si="114"/>
        <v>0</v>
      </c>
      <c r="J872" s="154">
        <f t="shared" si="110"/>
        <v>0</v>
      </c>
      <c r="K872" s="154">
        <f t="shared" si="111"/>
        <v>0</v>
      </c>
      <c r="L872" s="154">
        <f t="shared" si="112"/>
        <v>0</v>
      </c>
    </row>
    <row r="873" spans="1:12">
      <c r="A873" s="236">
        <v>10</v>
      </c>
      <c r="B873" s="236">
        <v>45</v>
      </c>
      <c r="C873" s="237" t="s">
        <v>396</v>
      </c>
      <c r="D873" s="154">
        <v>0</v>
      </c>
      <c r="E873" s="154">
        <v>0</v>
      </c>
      <c r="F873" s="154">
        <f t="shared" si="113"/>
        <v>0</v>
      </c>
      <c r="G873" s="154">
        <v>0</v>
      </c>
      <c r="H873" s="154">
        <v>0</v>
      </c>
      <c r="I873" s="154">
        <f t="shared" si="114"/>
        <v>0</v>
      </c>
      <c r="J873" s="154">
        <f t="shared" si="110"/>
        <v>0</v>
      </c>
      <c r="K873" s="154">
        <f t="shared" si="111"/>
        <v>0</v>
      </c>
      <c r="L873" s="154">
        <f t="shared" si="112"/>
        <v>0</v>
      </c>
    </row>
    <row r="874" spans="1:12">
      <c r="A874" s="236">
        <v>11</v>
      </c>
      <c r="B874" s="236">
        <v>55</v>
      </c>
      <c r="C874" s="237" t="s">
        <v>397</v>
      </c>
      <c r="D874" s="154">
        <v>0</v>
      </c>
      <c r="E874" s="154">
        <v>0</v>
      </c>
      <c r="F874" s="154">
        <f t="shared" si="113"/>
        <v>0</v>
      </c>
      <c r="G874" s="154">
        <v>0</v>
      </c>
      <c r="H874" s="154">
        <v>0</v>
      </c>
      <c r="I874" s="154">
        <f t="shared" si="114"/>
        <v>0</v>
      </c>
      <c r="J874" s="154">
        <f t="shared" si="110"/>
        <v>0</v>
      </c>
      <c r="K874" s="154">
        <f t="shared" si="111"/>
        <v>0</v>
      </c>
      <c r="L874" s="154">
        <f t="shared" si="112"/>
        <v>0</v>
      </c>
    </row>
    <row r="875" spans="1:12">
      <c r="A875" s="236">
        <v>12</v>
      </c>
      <c r="B875" s="236">
        <v>71</v>
      </c>
      <c r="C875" s="237" t="s">
        <v>398</v>
      </c>
      <c r="D875" s="154">
        <v>0</v>
      </c>
      <c r="E875" s="154">
        <v>0</v>
      </c>
      <c r="F875" s="154">
        <f t="shared" si="113"/>
        <v>0</v>
      </c>
      <c r="G875" s="154">
        <v>0</v>
      </c>
      <c r="H875" s="154">
        <v>0</v>
      </c>
      <c r="I875" s="154">
        <f t="shared" si="114"/>
        <v>0</v>
      </c>
      <c r="J875" s="154">
        <f t="shared" si="110"/>
        <v>0</v>
      </c>
      <c r="K875" s="154">
        <f t="shared" si="111"/>
        <v>0</v>
      </c>
      <c r="L875" s="154">
        <f t="shared" si="112"/>
        <v>0</v>
      </c>
    </row>
    <row r="876" spans="1:12">
      <c r="A876" s="236">
        <v>13</v>
      </c>
      <c r="B876" s="236">
        <v>84</v>
      </c>
      <c r="C876" s="237" t="s">
        <v>770</v>
      </c>
      <c r="D876" s="154">
        <v>0</v>
      </c>
      <c r="E876" s="154">
        <v>0</v>
      </c>
      <c r="F876" s="154">
        <f t="shared" si="113"/>
        <v>0</v>
      </c>
      <c r="G876" s="154">
        <v>0</v>
      </c>
      <c r="H876" s="154">
        <v>0</v>
      </c>
      <c r="I876" s="154">
        <f t="shared" si="114"/>
        <v>0</v>
      </c>
      <c r="J876" s="154">
        <f t="shared" si="110"/>
        <v>0</v>
      </c>
      <c r="K876" s="154">
        <f t="shared" si="111"/>
        <v>0</v>
      </c>
      <c r="L876" s="154">
        <f t="shared" si="112"/>
        <v>0</v>
      </c>
    </row>
    <row r="877" spans="1:12">
      <c r="A877" s="236">
        <v>14</v>
      </c>
      <c r="B877" s="142" t="s">
        <v>399</v>
      </c>
      <c r="C877" s="237" t="s">
        <v>400</v>
      </c>
      <c r="D877" s="154">
        <v>32</v>
      </c>
      <c r="E877" s="154">
        <v>35</v>
      </c>
      <c r="F877" s="154">
        <f t="shared" si="113"/>
        <v>67</v>
      </c>
      <c r="G877" s="154">
        <v>36</v>
      </c>
      <c r="H877" s="154">
        <v>18</v>
      </c>
      <c r="I877" s="154">
        <f t="shared" si="114"/>
        <v>54</v>
      </c>
      <c r="J877" s="154">
        <f t="shared" si="110"/>
        <v>68</v>
      </c>
      <c r="K877" s="154">
        <f t="shared" si="111"/>
        <v>53</v>
      </c>
      <c r="L877" s="154">
        <f t="shared" si="112"/>
        <v>121</v>
      </c>
    </row>
    <row r="878" spans="1:12">
      <c r="A878" s="236">
        <v>15</v>
      </c>
      <c r="B878" s="236">
        <v>250</v>
      </c>
      <c r="C878" s="237" t="s">
        <v>401</v>
      </c>
      <c r="D878" s="154">
        <v>221</v>
      </c>
      <c r="E878" s="154">
        <v>86</v>
      </c>
      <c r="F878" s="154">
        <f t="shared" si="113"/>
        <v>307</v>
      </c>
      <c r="G878" s="154">
        <v>121</v>
      </c>
      <c r="H878" s="154">
        <v>66</v>
      </c>
      <c r="I878" s="154">
        <f t="shared" si="114"/>
        <v>187</v>
      </c>
      <c r="J878" s="154">
        <f t="shared" si="110"/>
        <v>342</v>
      </c>
      <c r="K878" s="154">
        <f t="shared" si="111"/>
        <v>152</v>
      </c>
      <c r="L878" s="154">
        <f t="shared" si="112"/>
        <v>494</v>
      </c>
    </row>
    <row r="879" spans="1:12" ht="25.5">
      <c r="A879" s="236">
        <v>16</v>
      </c>
      <c r="B879" s="142" t="s">
        <v>402</v>
      </c>
      <c r="C879" s="237" t="s">
        <v>403</v>
      </c>
      <c r="D879" s="154">
        <v>11</v>
      </c>
      <c r="E879" s="154">
        <v>8</v>
      </c>
      <c r="F879" s="154">
        <f t="shared" si="113"/>
        <v>19</v>
      </c>
      <c r="G879" s="154">
        <v>3</v>
      </c>
      <c r="H879" s="154">
        <v>0</v>
      </c>
      <c r="I879" s="154">
        <f t="shared" si="114"/>
        <v>3</v>
      </c>
      <c r="J879" s="154">
        <f t="shared" si="110"/>
        <v>14</v>
      </c>
      <c r="K879" s="154">
        <f t="shared" si="111"/>
        <v>8</v>
      </c>
      <c r="L879" s="154">
        <f t="shared" si="112"/>
        <v>22</v>
      </c>
    </row>
    <row r="880" spans="1:12">
      <c r="A880" s="236">
        <v>17</v>
      </c>
      <c r="B880" s="142" t="s">
        <v>404</v>
      </c>
      <c r="C880" s="238" t="s">
        <v>771</v>
      </c>
      <c r="D880" s="154">
        <v>21</v>
      </c>
      <c r="E880" s="154">
        <v>19</v>
      </c>
      <c r="F880" s="154">
        <f t="shared" si="113"/>
        <v>40</v>
      </c>
      <c r="G880" s="154">
        <v>10</v>
      </c>
      <c r="H880" s="154">
        <v>3</v>
      </c>
      <c r="I880" s="154">
        <f t="shared" si="114"/>
        <v>13</v>
      </c>
      <c r="J880" s="154">
        <f t="shared" si="110"/>
        <v>31</v>
      </c>
      <c r="K880" s="154">
        <f t="shared" si="111"/>
        <v>22</v>
      </c>
      <c r="L880" s="154">
        <f t="shared" si="112"/>
        <v>53</v>
      </c>
    </row>
    <row r="881" spans="1:12" ht="38.25">
      <c r="A881" s="236">
        <v>18</v>
      </c>
      <c r="B881" s="245" t="s">
        <v>405</v>
      </c>
      <c r="C881" s="237" t="s">
        <v>406</v>
      </c>
      <c r="D881" s="154">
        <v>423</v>
      </c>
      <c r="E881" s="154">
        <v>323</v>
      </c>
      <c r="F881" s="154">
        <f t="shared" si="113"/>
        <v>746</v>
      </c>
      <c r="G881" s="154">
        <v>213</v>
      </c>
      <c r="H881" s="154">
        <v>152</v>
      </c>
      <c r="I881" s="154">
        <f t="shared" si="114"/>
        <v>365</v>
      </c>
      <c r="J881" s="154">
        <f t="shared" si="110"/>
        <v>636</v>
      </c>
      <c r="K881" s="154">
        <f t="shared" si="111"/>
        <v>475</v>
      </c>
      <c r="L881" s="154">
        <f t="shared" si="112"/>
        <v>1111</v>
      </c>
    </row>
    <row r="882" spans="1:12" ht="25.5">
      <c r="A882" s="236">
        <v>19</v>
      </c>
      <c r="B882" s="142" t="s">
        <v>407</v>
      </c>
      <c r="C882" s="237" t="s">
        <v>408</v>
      </c>
      <c r="D882" s="154">
        <v>23</v>
      </c>
      <c r="E882" s="154">
        <v>11</v>
      </c>
      <c r="F882" s="154">
        <f t="shared" si="113"/>
        <v>34</v>
      </c>
      <c r="G882" s="154">
        <v>3</v>
      </c>
      <c r="H882" s="154">
        <v>9</v>
      </c>
      <c r="I882" s="154">
        <f t="shared" si="114"/>
        <v>12</v>
      </c>
      <c r="J882" s="154">
        <f t="shared" si="110"/>
        <v>26</v>
      </c>
      <c r="K882" s="154">
        <f t="shared" si="111"/>
        <v>20</v>
      </c>
      <c r="L882" s="154">
        <f t="shared" si="112"/>
        <v>46</v>
      </c>
    </row>
    <row r="883" spans="1:12">
      <c r="A883" s="236">
        <v>20</v>
      </c>
      <c r="B883" s="142" t="s">
        <v>409</v>
      </c>
      <c r="C883" s="239" t="s">
        <v>410</v>
      </c>
      <c r="D883" s="154">
        <v>13</v>
      </c>
      <c r="E883" s="154">
        <v>9</v>
      </c>
      <c r="F883" s="154">
        <f t="shared" si="113"/>
        <v>22</v>
      </c>
      <c r="G883" s="154">
        <v>12</v>
      </c>
      <c r="H883" s="154">
        <v>5</v>
      </c>
      <c r="I883" s="154">
        <f t="shared" si="114"/>
        <v>17</v>
      </c>
      <c r="J883" s="154">
        <f t="shared" si="110"/>
        <v>25</v>
      </c>
      <c r="K883" s="154">
        <f t="shared" si="111"/>
        <v>14</v>
      </c>
      <c r="L883" s="154">
        <f t="shared" si="112"/>
        <v>39</v>
      </c>
    </row>
    <row r="884" spans="1:12">
      <c r="A884" s="236">
        <v>21</v>
      </c>
      <c r="B884" s="236">
        <v>487</v>
      </c>
      <c r="C884" s="237" t="s">
        <v>411</v>
      </c>
      <c r="D884" s="154">
        <v>12</v>
      </c>
      <c r="E884" s="154">
        <v>7</v>
      </c>
      <c r="F884" s="154">
        <f t="shared" si="113"/>
        <v>19</v>
      </c>
      <c r="G884" s="154">
        <v>3</v>
      </c>
      <c r="H884" s="154">
        <v>0</v>
      </c>
      <c r="I884" s="154">
        <f t="shared" si="114"/>
        <v>3</v>
      </c>
      <c r="J884" s="154">
        <f t="shared" si="110"/>
        <v>15</v>
      </c>
      <c r="K884" s="154">
        <f t="shared" si="111"/>
        <v>7</v>
      </c>
      <c r="L884" s="154">
        <f t="shared" si="112"/>
        <v>22</v>
      </c>
    </row>
    <row r="885" spans="1:12">
      <c r="A885" s="236">
        <v>22</v>
      </c>
      <c r="B885" s="142" t="s">
        <v>412</v>
      </c>
      <c r="C885" s="237" t="s">
        <v>413</v>
      </c>
      <c r="D885" s="154">
        <v>196</v>
      </c>
      <c r="E885" s="154">
        <v>71</v>
      </c>
      <c r="F885" s="154">
        <f t="shared" si="113"/>
        <v>267</v>
      </c>
      <c r="G885" s="154">
        <v>118</v>
      </c>
      <c r="H885" s="154">
        <v>68</v>
      </c>
      <c r="I885" s="154">
        <f t="shared" si="114"/>
        <v>186</v>
      </c>
      <c r="J885" s="154">
        <f t="shared" si="110"/>
        <v>314</v>
      </c>
      <c r="K885" s="154">
        <f t="shared" si="111"/>
        <v>139</v>
      </c>
      <c r="L885" s="154">
        <f t="shared" si="112"/>
        <v>453</v>
      </c>
    </row>
    <row r="886" spans="1:12">
      <c r="A886" s="236">
        <v>23</v>
      </c>
      <c r="B886" s="142" t="s">
        <v>414</v>
      </c>
      <c r="C886" s="237" t="s">
        <v>415</v>
      </c>
      <c r="D886" s="154">
        <v>9</v>
      </c>
      <c r="E886" s="154">
        <v>4</v>
      </c>
      <c r="F886" s="154">
        <f t="shared" si="113"/>
        <v>13</v>
      </c>
      <c r="G886" s="154">
        <v>17</v>
      </c>
      <c r="H886" s="154">
        <v>4</v>
      </c>
      <c r="I886" s="154">
        <f t="shared" si="114"/>
        <v>21</v>
      </c>
      <c r="J886" s="154">
        <f t="shared" si="110"/>
        <v>26</v>
      </c>
      <c r="K886" s="154">
        <f t="shared" si="111"/>
        <v>8</v>
      </c>
      <c r="L886" s="154">
        <f t="shared" si="112"/>
        <v>34</v>
      </c>
    </row>
    <row r="887" spans="1:12" ht="24">
      <c r="A887" s="236">
        <v>24</v>
      </c>
      <c r="B887" s="142" t="s">
        <v>416</v>
      </c>
      <c r="C887" s="240" t="s">
        <v>772</v>
      </c>
      <c r="D887" s="154">
        <v>14</v>
      </c>
      <c r="E887" s="154">
        <v>7</v>
      </c>
      <c r="F887" s="154">
        <f t="shared" si="113"/>
        <v>21</v>
      </c>
      <c r="G887" s="154">
        <v>0</v>
      </c>
      <c r="H887" s="154">
        <v>0</v>
      </c>
      <c r="I887" s="154">
        <f t="shared" si="114"/>
        <v>0</v>
      </c>
      <c r="J887" s="154">
        <f t="shared" si="110"/>
        <v>14</v>
      </c>
      <c r="K887" s="154">
        <f t="shared" si="111"/>
        <v>7</v>
      </c>
      <c r="L887" s="154">
        <f t="shared" si="112"/>
        <v>21</v>
      </c>
    </row>
    <row r="888" spans="1:12">
      <c r="A888" s="236">
        <v>25</v>
      </c>
      <c r="B888" s="142" t="s">
        <v>417</v>
      </c>
      <c r="C888" s="237" t="s">
        <v>418</v>
      </c>
      <c r="D888" s="154">
        <v>10</v>
      </c>
      <c r="E888" s="154">
        <v>3</v>
      </c>
      <c r="F888" s="154">
        <f t="shared" si="113"/>
        <v>13</v>
      </c>
      <c r="G888" s="154">
        <v>20</v>
      </c>
      <c r="H888" s="154">
        <v>14</v>
      </c>
      <c r="I888" s="154">
        <f t="shared" si="114"/>
        <v>34</v>
      </c>
      <c r="J888" s="154">
        <f t="shared" si="110"/>
        <v>30</v>
      </c>
      <c r="K888" s="154">
        <f t="shared" si="111"/>
        <v>17</v>
      </c>
      <c r="L888" s="154">
        <f t="shared" si="112"/>
        <v>47</v>
      </c>
    </row>
    <row r="889" spans="1:12" ht="25.5">
      <c r="A889" s="236">
        <v>26</v>
      </c>
      <c r="B889" s="236">
        <v>571</v>
      </c>
      <c r="C889" s="237" t="s">
        <v>419</v>
      </c>
      <c r="D889" s="154">
        <v>47</v>
      </c>
      <c r="E889" s="154">
        <v>16</v>
      </c>
      <c r="F889" s="154">
        <f t="shared" si="113"/>
        <v>63</v>
      </c>
      <c r="G889" s="154">
        <v>14</v>
      </c>
      <c r="H889" s="154">
        <v>9</v>
      </c>
      <c r="I889" s="154">
        <f t="shared" si="114"/>
        <v>23</v>
      </c>
      <c r="J889" s="154">
        <f t="shared" si="110"/>
        <v>61</v>
      </c>
      <c r="K889" s="154">
        <f t="shared" si="111"/>
        <v>25</v>
      </c>
      <c r="L889" s="154">
        <f t="shared" si="112"/>
        <v>86</v>
      </c>
    </row>
    <row r="890" spans="1:12" ht="25.5">
      <c r="A890" s="236">
        <v>27</v>
      </c>
      <c r="B890" s="142" t="s">
        <v>420</v>
      </c>
      <c r="C890" s="237" t="s">
        <v>421</v>
      </c>
      <c r="D890" s="154">
        <v>19</v>
      </c>
      <c r="E890" s="154">
        <v>5</v>
      </c>
      <c r="F890" s="154">
        <f t="shared" si="113"/>
        <v>24</v>
      </c>
      <c r="G890" s="154">
        <v>3</v>
      </c>
      <c r="H890" s="154">
        <v>0</v>
      </c>
      <c r="I890" s="154">
        <f t="shared" si="114"/>
        <v>3</v>
      </c>
      <c r="J890" s="154">
        <f t="shared" si="110"/>
        <v>22</v>
      </c>
      <c r="K890" s="154">
        <f t="shared" si="111"/>
        <v>5</v>
      </c>
      <c r="L890" s="154">
        <f t="shared" si="112"/>
        <v>27</v>
      </c>
    </row>
    <row r="891" spans="1:12" ht="25.5">
      <c r="A891" s="236">
        <v>28</v>
      </c>
      <c r="B891" s="142" t="s">
        <v>422</v>
      </c>
      <c r="C891" s="237" t="s">
        <v>423</v>
      </c>
      <c r="D891" s="154">
        <v>0</v>
      </c>
      <c r="E891" s="154">
        <v>0</v>
      </c>
      <c r="F891" s="154">
        <f t="shared" si="113"/>
        <v>0</v>
      </c>
      <c r="G891" s="154">
        <v>0</v>
      </c>
      <c r="H891" s="154">
        <v>0</v>
      </c>
      <c r="I891" s="154">
        <f t="shared" si="114"/>
        <v>0</v>
      </c>
      <c r="J891" s="154">
        <f t="shared" si="110"/>
        <v>0</v>
      </c>
      <c r="K891" s="154">
        <f t="shared" si="111"/>
        <v>0</v>
      </c>
      <c r="L891" s="154">
        <f t="shared" si="112"/>
        <v>0</v>
      </c>
    </row>
    <row r="892" spans="1:12" ht="38.25">
      <c r="A892" s="236">
        <v>29</v>
      </c>
      <c r="B892" s="142" t="s">
        <v>424</v>
      </c>
      <c r="C892" s="237" t="s">
        <v>773</v>
      </c>
      <c r="D892" s="154">
        <v>0</v>
      </c>
      <c r="E892" s="154">
        <v>0</v>
      </c>
      <c r="F892" s="154">
        <f t="shared" si="113"/>
        <v>0</v>
      </c>
      <c r="G892" s="154">
        <v>8</v>
      </c>
      <c r="H892" s="154">
        <v>10</v>
      </c>
      <c r="I892" s="154">
        <f t="shared" si="114"/>
        <v>18</v>
      </c>
      <c r="J892" s="154">
        <f t="shared" si="110"/>
        <v>8</v>
      </c>
      <c r="K892" s="154">
        <f t="shared" si="111"/>
        <v>10</v>
      </c>
      <c r="L892" s="154">
        <f t="shared" si="112"/>
        <v>18</v>
      </c>
    </row>
    <row r="893" spans="1:12" ht="25.5">
      <c r="A893" s="236">
        <v>30</v>
      </c>
      <c r="B893" s="236">
        <v>797</v>
      </c>
      <c r="C893" s="237" t="s">
        <v>425</v>
      </c>
      <c r="D893" s="154">
        <v>423</v>
      </c>
      <c r="E893" s="154">
        <v>363</v>
      </c>
      <c r="F893" s="154">
        <f t="shared" si="113"/>
        <v>786</v>
      </c>
      <c r="G893" s="154">
        <v>91</v>
      </c>
      <c r="H893" s="154">
        <v>97</v>
      </c>
      <c r="I893" s="154">
        <f t="shared" si="114"/>
        <v>188</v>
      </c>
      <c r="J893" s="154">
        <f t="shared" si="110"/>
        <v>514</v>
      </c>
      <c r="K893" s="154">
        <f t="shared" si="111"/>
        <v>460</v>
      </c>
      <c r="L893" s="154">
        <f t="shared" si="112"/>
        <v>974</v>
      </c>
    </row>
    <row r="894" spans="1:12" ht="25.5">
      <c r="A894" s="236">
        <v>31</v>
      </c>
      <c r="B894" s="236">
        <v>799</v>
      </c>
      <c r="C894" s="237" t="s">
        <v>774</v>
      </c>
      <c r="D894" s="154">
        <v>268</v>
      </c>
      <c r="E894" s="154">
        <v>211</v>
      </c>
      <c r="F894" s="154">
        <f t="shared" si="113"/>
        <v>479</v>
      </c>
      <c r="G894" s="154">
        <v>63</v>
      </c>
      <c r="H894" s="154">
        <v>44</v>
      </c>
      <c r="I894" s="154">
        <f t="shared" si="114"/>
        <v>107</v>
      </c>
      <c r="J894" s="154">
        <f t="shared" si="110"/>
        <v>331</v>
      </c>
      <c r="K894" s="154">
        <f t="shared" si="111"/>
        <v>255</v>
      </c>
      <c r="L894" s="154">
        <f t="shared" si="112"/>
        <v>586</v>
      </c>
    </row>
    <row r="895" spans="1:12" ht="51">
      <c r="A895" s="236">
        <v>32</v>
      </c>
      <c r="B895" s="142" t="s">
        <v>426</v>
      </c>
      <c r="C895" s="237" t="s">
        <v>427</v>
      </c>
      <c r="D895" s="154">
        <v>9</v>
      </c>
      <c r="E895" s="154">
        <v>4</v>
      </c>
      <c r="F895" s="154">
        <f t="shared" si="113"/>
        <v>13</v>
      </c>
      <c r="G895" s="154">
        <v>0</v>
      </c>
      <c r="H895" s="154">
        <v>0</v>
      </c>
      <c r="I895" s="154">
        <f t="shared" si="114"/>
        <v>0</v>
      </c>
      <c r="J895" s="154">
        <f t="shared" si="110"/>
        <v>9</v>
      </c>
      <c r="K895" s="154">
        <f t="shared" si="111"/>
        <v>4</v>
      </c>
      <c r="L895" s="154">
        <f t="shared" si="112"/>
        <v>13</v>
      </c>
    </row>
    <row r="896" spans="1:12" ht="25.5">
      <c r="A896" s="236">
        <v>33</v>
      </c>
      <c r="B896" s="142" t="s">
        <v>428</v>
      </c>
      <c r="C896" s="237" t="s">
        <v>429</v>
      </c>
      <c r="D896" s="154">
        <v>10</v>
      </c>
      <c r="E896" s="154">
        <v>0</v>
      </c>
      <c r="F896" s="154">
        <f t="shared" si="113"/>
        <v>10</v>
      </c>
      <c r="G896" s="154">
        <v>10</v>
      </c>
      <c r="H896" s="154">
        <v>3</v>
      </c>
      <c r="I896" s="154">
        <f t="shared" si="114"/>
        <v>13</v>
      </c>
      <c r="J896" s="154">
        <f t="shared" si="110"/>
        <v>20</v>
      </c>
      <c r="K896" s="154">
        <f t="shared" si="111"/>
        <v>3</v>
      </c>
      <c r="L896" s="154">
        <f t="shared" si="112"/>
        <v>23</v>
      </c>
    </row>
    <row r="897" spans="1:12">
      <c r="A897" s="236">
        <v>34</v>
      </c>
      <c r="B897" s="142" t="s">
        <v>430</v>
      </c>
      <c r="C897" s="237" t="s">
        <v>431</v>
      </c>
      <c r="D897" s="154">
        <v>18</v>
      </c>
      <c r="E897" s="154">
        <v>9</v>
      </c>
      <c r="F897" s="154">
        <f t="shared" si="113"/>
        <v>27</v>
      </c>
      <c r="G897" s="154">
        <v>0</v>
      </c>
      <c r="H897" s="154">
        <v>0</v>
      </c>
      <c r="I897" s="154">
        <f t="shared" si="114"/>
        <v>0</v>
      </c>
      <c r="J897" s="154">
        <f t="shared" si="110"/>
        <v>18</v>
      </c>
      <c r="K897" s="154">
        <f t="shared" si="111"/>
        <v>9</v>
      </c>
      <c r="L897" s="154">
        <f t="shared" si="112"/>
        <v>27</v>
      </c>
    </row>
    <row r="898" spans="1:12" ht="25.5">
      <c r="A898" s="236">
        <v>35</v>
      </c>
      <c r="B898" s="142" t="s">
        <v>432</v>
      </c>
      <c r="C898" s="237" t="s">
        <v>433</v>
      </c>
      <c r="D898" s="154">
        <v>29</v>
      </c>
      <c r="E898" s="154">
        <v>17</v>
      </c>
      <c r="F898" s="154">
        <f t="shared" si="113"/>
        <v>46</v>
      </c>
      <c r="G898" s="154">
        <v>9</v>
      </c>
      <c r="H898" s="154">
        <v>5</v>
      </c>
      <c r="I898" s="154">
        <f t="shared" si="114"/>
        <v>14</v>
      </c>
      <c r="J898" s="154">
        <f t="shared" si="110"/>
        <v>38</v>
      </c>
      <c r="K898" s="154">
        <f t="shared" si="111"/>
        <v>22</v>
      </c>
      <c r="L898" s="154">
        <f t="shared" si="112"/>
        <v>60</v>
      </c>
    </row>
    <row r="899" spans="1:12" ht="51">
      <c r="A899" s="236">
        <v>36</v>
      </c>
      <c r="B899" s="142" t="s">
        <v>434</v>
      </c>
      <c r="C899" s="237" t="s">
        <v>435</v>
      </c>
      <c r="D899" s="154">
        <v>91</v>
      </c>
      <c r="E899" s="154">
        <v>37</v>
      </c>
      <c r="F899" s="154">
        <f t="shared" si="113"/>
        <v>128</v>
      </c>
      <c r="G899" s="154">
        <v>33</v>
      </c>
      <c r="H899" s="154">
        <v>19</v>
      </c>
      <c r="I899" s="154">
        <f t="shared" si="114"/>
        <v>52</v>
      </c>
      <c r="J899" s="154">
        <f t="shared" si="110"/>
        <v>124</v>
      </c>
      <c r="K899" s="154">
        <f t="shared" si="111"/>
        <v>56</v>
      </c>
      <c r="L899" s="154">
        <f t="shared" si="112"/>
        <v>180</v>
      </c>
    </row>
    <row r="900" spans="1:12">
      <c r="A900" s="236">
        <v>37</v>
      </c>
      <c r="B900" s="142" t="s">
        <v>436</v>
      </c>
      <c r="C900" s="237" t="s">
        <v>775</v>
      </c>
      <c r="D900" s="154">
        <v>10</v>
      </c>
      <c r="E900" s="154">
        <v>4</v>
      </c>
      <c r="F900" s="154">
        <f t="shared" si="113"/>
        <v>14</v>
      </c>
      <c r="G900" s="154">
        <v>8</v>
      </c>
      <c r="H900" s="154">
        <v>11</v>
      </c>
      <c r="I900" s="154">
        <f t="shared" si="114"/>
        <v>19</v>
      </c>
      <c r="J900" s="154">
        <f t="shared" si="110"/>
        <v>18</v>
      </c>
      <c r="K900" s="154">
        <f t="shared" si="111"/>
        <v>15</v>
      </c>
      <c r="L900" s="154">
        <f t="shared" si="112"/>
        <v>33</v>
      </c>
    </row>
    <row r="901" spans="1:12" ht="25.5">
      <c r="A901" s="236">
        <v>38</v>
      </c>
      <c r="B901" s="142" t="s">
        <v>437</v>
      </c>
      <c r="C901" s="237" t="s">
        <v>776</v>
      </c>
      <c r="D901" s="154">
        <v>7</v>
      </c>
      <c r="E901" s="154">
        <v>2</v>
      </c>
      <c r="F901" s="154">
        <f t="shared" si="113"/>
        <v>9</v>
      </c>
      <c r="G901" s="154">
        <v>5</v>
      </c>
      <c r="H901" s="154">
        <v>4</v>
      </c>
      <c r="I901" s="154">
        <f t="shared" si="114"/>
        <v>9</v>
      </c>
      <c r="J901" s="154">
        <f t="shared" si="110"/>
        <v>12</v>
      </c>
      <c r="K901" s="154">
        <f t="shared" si="111"/>
        <v>6</v>
      </c>
      <c r="L901" s="154">
        <f t="shared" si="112"/>
        <v>18</v>
      </c>
    </row>
    <row r="902" spans="1:12">
      <c r="A902" s="236">
        <v>39</v>
      </c>
      <c r="B902" s="236"/>
      <c r="C902" s="237" t="s">
        <v>438</v>
      </c>
      <c r="D902" s="145">
        <v>189</v>
      </c>
      <c r="E902" s="145">
        <v>129</v>
      </c>
      <c r="F902" s="154">
        <f t="shared" si="113"/>
        <v>318</v>
      </c>
      <c r="G902" s="145">
        <v>62</v>
      </c>
      <c r="H902" s="145">
        <v>55</v>
      </c>
      <c r="I902" s="154">
        <f t="shared" si="114"/>
        <v>117</v>
      </c>
      <c r="J902" s="154">
        <f t="shared" si="110"/>
        <v>251</v>
      </c>
      <c r="K902" s="154">
        <f t="shared" si="111"/>
        <v>184</v>
      </c>
      <c r="L902" s="154">
        <f t="shared" si="112"/>
        <v>435</v>
      </c>
    </row>
    <row r="903" spans="1:12">
      <c r="A903" s="777">
        <v>40</v>
      </c>
      <c r="B903" s="777" t="s">
        <v>866</v>
      </c>
      <c r="C903" s="237" t="s">
        <v>869</v>
      </c>
      <c r="D903" s="472">
        <v>2</v>
      </c>
      <c r="E903" s="472">
        <v>0</v>
      </c>
      <c r="F903" s="154">
        <f t="shared" si="113"/>
        <v>2</v>
      </c>
      <c r="G903" s="472">
        <v>4</v>
      </c>
      <c r="H903" s="472">
        <v>0</v>
      </c>
      <c r="I903" s="154">
        <f t="shared" si="114"/>
        <v>4</v>
      </c>
      <c r="J903" s="154">
        <f t="shared" si="110"/>
        <v>6</v>
      </c>
      <c r="K903" s="154">
        <f t="shared" si="111"/>
        <v>0</v>
      </c>
      <c r="L903" s="154">
        <f t="shared" si="112"/>
        <v>6</v>
      </c>
    </row>
    <row r="904" spans="1:12">
      <c r="A904" s="777">
        <v>41</v>
      </c>
      <c r="B904" s="777" t="s">
        <v>865</v>
      </c>
      <c r="C904" s="237" t="s">
        <v>867</v>
      </c>
      <c r="D904" s="472">
        <v>0</v>
      </c>
      <c r="E904" s="472">
        <v>0</v>
      </c>
      <c r="F904" s="154">
        <f t="shared" si="113"/>
        <v>0</v>
      </c>
      <c r="G904" s="472">
        <v>0</v>
      </c>
      <c r="H904" s="472">
        <v>0</v>
      </c>
      <c r="I904" s="154">
        <f t="shared" si="114"/>
        <v>0</v>
      </c>
      <c r="J904" s="154">
        <f t="shared" si="110"/>
        <v>0</v>
      </c>
      <c r="K904" s="154">
        <f t="shared" si="111"/>
        <v>0</v>
      </c>
      <c r="L904" s="154">
        <f t="shared" si="112"/>
        <v>0</v>
      </c>
    </row>
    <row r="905" spans="1:12">
      <c r="A905" s="236"/>
      <c r="B905" s="236"/>
      <c r="C905" s="142" t="s">
        <v>6</v>
      </c>
      <c r="D905" s="154">
        <f>SUM(D864:D904)</f>
        <v>2142</v>
      </c>
      <c r="E905" s="154">
        <f t="shared" ref="E905:L905" si="115">SUM(E864:E904)</f>
        <v>1403</v>
      </c>
      <c r="F905" s="154">
        <f t="shared" si="115"/>
        <v>3545</v>
      </c>
      <c r="G905" s="154">
        <f t="shared" si="115"/>
        <v>913</v>
      </c>
      <c r="H905" s="154">
        <f t="shared" si="115"/>
        <v>620</v>
      </c>
      <c r="I905" s="154">
        <f t="shared" si="115"/>
        <v>1533</v>
      </c>
      <c r="J905" s="154">
        <f t="shared" si="115"/>
        <v>3055</v>
      </c>
      <c r="K905" s="154">
        <f t="shared" si="115"/>
        <v>2023</v>
      </c>
      <c r="L905" s="154">
        <f t="shared" si="115"/>
        <v>5078</v>
      </c>
    </row>
    <row r="906" spans="1:12">
      <c r="G906" s="432"/>
      <c r="H906" s="432"/>
    </row>
    <row r="907" spans="1:12">
      <c r="A907" s="173" t="s">
        <v>381</v>
      </c>
      <c r="B907" s="173"/>
    </row>
    <row r="908" spans="1:12" ht="15.75">
      <c r="A908" s="1591" t="s">
        <v>382</v>
      </c>
      <c r="B908" s="1591"/>
      <c r="C908" s="1591"/>
      <c r="D908" s="1591"/>
      <c r="E908" s="1591"/>
      <c r="F908" s="1591"/>
      <c r="G908" s="1591"/>
      <c r="H908" s="1591"/>
      <c r="I908" s="1591"/>
      <c r="J908" s="1591"/>
      <c r="K908" s="1591"/>
      <c r="L908" s="1591"/>
    </row>
    <row r="909" spans="1:12" ht="15.75">
      <c r="A909" s="775"/>
      <c r="B909" s="775"/>
      <c r="C909" s="775"/>
      <c r="D909" s="775"/>
      <c r="E909" s="775"/>
      <c r="F909" s="775"/>
      <c r="G909" s="775"/>
      <c r="H909" s="775"/>
      <c r="I909" s="775"/>
      <c r="J909" s="775"/>
      <c r="K909" s="775" t="s">
        <v>142</v>
      </c>
      <c r="L909" s="775"/>
    </row>
    <row r="910" spans="1:12">
      <c r="A910" s="1592" t="s">
        <v>191</v>
      </c>
      <c r="B910" s="1592" t="s">
        <v>383</v>
      </c>
      <c r="C910" s="1592" t="s">
        <v>384</v>
      </c>
      <c r="D910" s="1592" t="s">
        <v>95</v>
      </c>
      <c r="E910" s="1592"/>
      <c r="F910" s="1592"/>
      <c r="G910" s="1592" t="s">
        <v>0</v>
      </c>
      <c r="H910" s="1592"/>
      <c r="I910" s="1592"/>
      <c r="J910" s="1592" t="s">
        <v>6</v>
      </c>
      <c r="K910" s="1592"/>
      <c r="L910" s="1592"/>
    </row>
    <row r="911" spans="1:12">
      <c r="A911" s="1592"/>
      <c r="B911" s="1592"/>
      <c r="C911" s="1592"/>
      <c r="D911" s="777" t="s">
        <v>240</v>
      </c>
      <c r="E911" s="777" t="s">
        <v>241</v>
      </c>
      <c r="F911" s="777" t="s">
        <v>234</v>
      </c>
      <c r="G911" s="777" t="s">
        <v>240</v>
      </c>
      <c r="H911" s="777" t="s">
        <v>241</v>
      </c>
      <c r="I911" s="777" t="s">
        <v>234</v>
      </c>
      <c r="J911" s="777" t="s">
        <v>240</v>
      </c>
      <c r="K911" s="777" t="s">
        <v>241</v>
      </c>
      <c r="L911" s="777" t="s">
        <v>234</v>
      </c>
    </row>
    <row r="912" spans="1:12">
      <c r="A912" s="236">
        <v>1</v>
      </c>
      <c r="B912" s="236">
        <v>1</v>
      </c>
      <c r="C912" s="237" t="s">
        <v>385</v>
      </c>
      <c r="D912" s="154">
        <v>0</v>
      </c>
      <c r="E912" s="154">
        <v>0</v>
      </c>
      <c r="F912" s="154">
        <f>SUM(D912:E912)</f>
        <v>0</v>
      </c>
      <c r="G912" s="154">
        <v>0</v>
      </c>
      <c r="H912" s="154">
        <v>0</v>
      </c>
      <c r="I912" s="154">
        <f>SUM(G912:H912)</f>
        <v>0</v>
      </c>
      <c r="J912" s="154">
        <f t="shared" ref="J912:J952" si="116">D912+G912</f>
        <v>0</v>
      </c>
      <c r="K912" s="154">
        <f t="shared" ref="K912:K952" si="117">E912+H912</f>
        <v>0</v>
      </c>
      <c r="L912" s="154">
        <f t="shared" ref="L912:L952" si="118">F912+I912</f>
        <v>0</v>
      </c>
    </row>
    <row r="913" spans="1:12" ht="25.5">
      <c r="A913" s="236">
        <v>2</v>
      </c>
      <c r="B913" s="236">
        <v>2</v>
      </c>
      <c r="C913" s="237" t="s">
        <v>386</v>
      </c>
      <c r="D913" s="154">
        <v>0</v>
      </c>
      <c r="E913" s="154">
        <v>0</v>
      </c>
      <c r="F913" s="154">
        <f t="shared" ref="F913:F952" si="119">SUM(D913:E913)</f>
        <v>0</v>
      </c>
      <c r="G913" s="154">
        <v>0</v>
      </c>
      <c r="H913" s="154"/>
      <c r="I913" s="154">
        <f t="shared" ref="I913:I952" si="120">SUM(G913:H913)</f>
        <v>0</v>
      </c>
      <c r="J913" s="154">
        <f t="shared" si="116"/>
        <v>0</v>
      </c>
      <c r="K913" s="154">
        <f t="shared" si="117"/>
        <v>0</v>
      </c>
      <c r="L913" s="154">
        <f t="shared" si="118"/>
        <v>0</v>
      </c>
    </row>
    <row r="914" spans="1:12" ht="25.5">
      <c r="A914" s="236">
        <v>3</v>
      </c>
      <c r="B914" s="236">
        <v>3</v>
      </c>
      <c r="C914" s="237" t="s">
        <v>387</v>
      </c>
      <c r="D914" s="154">
        <v>0</v>
      </c>
      <c r="E914" s="154">
        <v>0</v>
      </c>
      <c r="F914" s="154">
        <f t="shared" si="119"/>
        <v>0</v>
      </c>
      <c r="G914" s="154">
        <v>0</v>
      </c>
      <c r="H914" s="154">
        <v>0</v>
      </c>
      <c r="I914" s="154">
        <f t="shared" si="120"/>
        <v>0</v>
      </c>
      <c r="J914" s="154">
        <f t="shared" si="116"/>
        <v>0</v>
      </c>
      <c r="K914" s="154">
        <f t="shared" si="117"/>
        <v>0</v>
      </c>
      <c r="L914" s="154">
        <f t="shared" si="118"/>
        <v>0</v>
      </c>
    </row>
    <row r="915" spans="1:12" ht="25.5">
      <c r="A915" s="236">
        <v>4</v>
      </c>
      <c r="B915" s="142" t="s">
        <v>388</v>
      </c>
      <c r="C915" s="237" t="s">
        <v>389</v>
      </c>
      <c r="D915" s="154">
        <v>0</v>
      </c>
      <c r="E915" s="154">
        <v>0</v>
      </c>
      <c r="F915" s="154">
        <f t="shared" si="119"/>
        <v>0</v>
      </c>
      <c r="G915" s="154">
        <v>1</v>
      </c>
      <c r="H915" s="154">
        <v>6</v>
      </c>
      <c r="I915" s="154">
        <f t="shared" si="120"/>
        <v>7</v>
      </c>
      <c r="J915" s="154">
        <f t="shared" si="116"/>
        <v>1</v>
      </c>
      <c r="K915" s="154">
        <f t="shared" si="117"/>
        <v>6</v>
      </c>
      <c r="L915" s="154">
        <f t="shared" si="118"/>
        <v>7</v>
      </c>
    </row>
    <row r="916" spans="1:12">
      <c r="A916" s="236">
        <v>5</v>
      </c>
      <c r="B916" s="142" t="s">
        <v>390</v>
      </c>
      <c r="C916" s="237" t="s">
        <v>391</v>
      </c>
      <c r="D916" s="154">
        <v>14</v>
      </c>
      <c r="E916" s="154">
        <v>10</v>
      </c>
      <c r="F916" s="154">
        <f t="shared" si="119"/>
        <v>24</v>
      </c>
      <c r="G916" s="154">
        <v>14</v>
      </c>
      <c r="H916" s="154">
        <v>7</v>
      </c>
      <c r="I916" s="154">
        <f t="shared" si="120"/>
        <v>21</v>
      </c>
      <c r="J916" s="154">
        <f t="shared" si="116"/>
        <v>28</v>
      </c>
      <c r="K916" s="154">
        <f t="shared" si="117"/>
        <v>17</v>
      </c>
      <c r="L916" s="154">
        <f t="shared" si="118"/>
        <v>45</v>
      </c>
    </row>
    <row r="917" spans="1:12">
      <c r="A917" s="236">
        <v>6</v>
      </c>
      <c r="B917" s="236">
        <v>30</v>
      </c>
      <c r="C917" s="237" t="s">
        <v>392</v>
      </c>
      <c r="D917" s="154">
        <v>0</v>
      </c>
      <c r="E917" s="154">
        <v>0</v>
      </c>
      <c r="F917" s="154">
        <f t="shared" si="119"/>
        <v>0</v>
      </c>
      <c r="G917" s="154">
        <v>0</v>
      </c>
      <c r="H917" s="154">
        <v>0</v>
      </c>
      <c r="I917" s="154">
        <f t="shared" si="120"/>
        <v>0</v>
      </c>
      <c r="J917" s="154">
        <f t="shared" si="116"/>
        <v>0</v>
      </c>
      <c r="K917" s="154">
        <f t="shared" si="117"/>
        <v>0</v>
      </c>
      <c r="L917" s="154">
        <f t="shared" si="118"/>
        <v>0</v>
      </c>
    </row>
    <row r="918" spans="1:12">
      <c r="A918" s="236">
        <v>7</v>
      </c>
      <c r="B918" s="236">
        <v>32</v>
      </c>
      <c r="C918" s="237" t="s">
        <v>393</v>
      </c>
      <c r="D918" s="154">
        <v>0</v>
      </c>
      <c r="E918" s="154">
        <v>0</v>
      </c>
      <c r="F918" s="154">
        <f t="shared" si="119"/>
        <v>0</v>
      </c>
      <c r="G918" s="154">
        <v>0</v>
      </c>
      <c r="H918" s="154">
        <v>0</v>
      </c>
      <c r="I918" s="154">
        <f t="shared" si="120"/>
        <v>0</v>
      </c>
      <c r="J918" s="154">
        <f t="shared" si="116"/>
        <v>0</v>
      </c>
      <c r="K918" s="154">
        <f t="shared" si="117"/>
        <v>0</v>
      </c>
      <c r="L918" s="154">
        <f t="shared" si="118"/>
        <v>0</v>
      </c>
    </row>
    <row r="919" spans="1:12">
      <c r="A919" s="236">
        <v>8</v>
      </c>
      <c r="B919" s="236">
        <v>33</v>
      </c>
      <c r="C919" s="237" t="s">
        <v>394</v>
      </c>
      <c r="D919" s="154">
        <v>0</v>
      </c>
      <c r="E919" s="154">
        <v>0</v>
      </c>
      <c r="F919" s="154">
        <f t="shared" si="119"/>
        <v>0</v>
      </c>
      <c r="G919" s="154">
        <v>0</v>
      </c>
      <c r="H919" s="154">
        <v>0</v>
      </c>
      <c r="I919" s="154">
        <f t="shared" si="120"/>
        <v>0</v>
      </c>
      <c r="J919" s="154">
        <f t="shared" si="116"/>
        <v>0</v>
      </c>
      <c r="K919" s="154">
        <f t="shared" si="117"/>
        <v>0</v>
      </c>
      <c r="L919" s="154">
        <f t="shared" si="118"/>
        <v>0</v>
      </c>
    </row>
    <row r="920" spans="1:12">
      <c r="A920" s="236">
        <v>9</v>
      </c>
      <c r="B920" s="236">
        <v>37</v>
      </c>
      <c r="C920" s="237" t="s">
        <v>395</v>
      </c>
      <c r="D920" s="154">
        <v>0</v>
      </c>
      <c r="E920" s="154">
        <v>0</v>
      </c>
      <c r="F920" s="154">
        <f t="shared" si="119"/>
        <v>0</v>
      </c>
      <c r="G920" s="154">
        <v>0</v>
      </c>
      <c r="H920" s="154">
        <v>0</v>
      </c>
      <c r="I920" s="154">
        <f t="shared" si="120"/>
        <v>0</v>
      </c>
      <c r="J920" s="154">
        <f t="shared" si="116"/>
        <v>0</v>
      </c>
      <c r="K920" s="154">
        <f t="shared" si="117"/>
        <v>0</v>
      </c>
      <c r="L920" s="154">
        <f t="shared" si="118"/>
        <v>0</v>
      </c>
    </row>
    <row r="921" spans="1:12">
      <c r="A921" s="236">
        <v>10</v>
      </c>
      <c r="B921" s="236">
        <v>45</v>
      </c>
      <c r="C921" s="237" t="s">
        <v>396</v>
      </c>
      <c r="D921" s="154">
        <v>0</v>
      </c>
      <c r="E921" s="154">
        <v>0</v>
      </c>
      <c r="F921" s="154">
        <f t="shared" si="119"/>
        <v>0</v>
      </c>
      <c r="G921" s="154">
        <v>0</v>
      </c>
      <c r="H921" s="154">
        <v>0</v>
      </c>
      <c r="I921" s="154">
        <f t="shared" si="120"/>
        <v>0</v>
      </c>
      <c r="J921" s="154">
        <f t="shared" si="116"/>
        <v>0</v>
      </c>
      <c r="K921" s="154">
        <f t="shared" si="117"/>
        <v>0</v>
      </c>
      <c r="L921" s="154">
        <f t="shared" si="118"/>
        <v>0</v>
      </c>
    </row>
    <row r="922" spans="1:12">
      <c r="A922" s="236">
        <v>11</v>
      </c>
      <c r="B922" s="236">
        <v>55</v>
      </c>
      <c r="C922" s="237" t="s">
        <v>397</v>
      </c>
      <c r="D922" s="154">
        <v>0</v>
      </c>
      <c r="E922" s="154">
        <v>0</v>
      </c>
      <c r="F922" s="154">
        <f t="shared" si="119"/>
        <v>0</v>
      </c>
      <c r="G922" s="154">
        <v>0</v>
      </c>
      <c r="H922" s="154">
        <v>0</v>
      </c>
      <c r="I922" s="154">
        <f t="shared" si="120"/>
        <v>0</v>
      </c>
      <c r="J922" s="154">
        <f t="shared" si="116"/>
        <v>0</v>
      </c>
      <c r="K922" s="154">
        <f t="shared" si="117"/>
        <v>0</v>
      </c>
      <c r="L922" s="154">
        <f t="shared" si="118"/>
        <v>0</v>
      </c>
    </row>
    <row r="923" spans="1:12">
      <c r="A923" s="236">
        <v>12</v>
      </c>
      <c r="B923" s="236">
        <v>71</v>
      </c>
      <c r="C923" s="237" t="s">
        <v>398</v>
      </c>
      <c r="D923" s="154">
        <v>0</v>
      </c>
      <c r="E923" s="154">
        <v>0</v>
      </c>
      <c r="F923" s="154">
        <f t="shared" si="119"/>
        <v>0</v>
      </c>
      <c r="G923" s="154">
        <v>0</v>
      </c>
      <c r="H923" s="154">
        <v>0</v>
      </c>
      <c r="I923" s="154">
        <f t="shared" si="120"/>
        <v>0</v>
      </c>
      <c r="J923" s="154">
        <f t="shared" si="116"/>
        <v>0</v>
      </c>
      <c r="K923" s="154">
        <f t="shared" si="117"/>
        <v>0</v>
      </c>
      <c r="L923" s="154">
        <f t="shared" si="118"/>
        <v>0</v>
      </c>
    </row>
    <row r="924" spans="1:12">
      <c r="A924" s="236">
        <v>13</v>
      </c>
      <c r="B924" s="236">
        <v>84</v>
      </c>
      <c r="C924" s="237" t="s">
        <v>770</v>
      </c>
      <c r="D924" s="154">
        <v>0</v>
      </c>
      <c r="E924" s="154">
        <v>0</v>
      </c>
      <c r="F924" s="154">
        <f t="shared" si="119"/>
        <v>0</v>
      </c>
      <c r="G924" s="154">
        <v>3</v>
      </c>
      <c r="H924" s="154">
        <v>3</v>
      </c>
      <c r="I924" s="154">
        <f t="shared" si="120"/>
        <v>6</v>
      </c>
      <c r="J924" s="154">
        <f t="shared" si="116"/>
        <v>3</v>
      </c>
      <c r="K924" s="154">
        <f t="shared" si="117"/>
        <v>3</v>
      </c>
      <c r="L924" s="154">
        <f t="shared" si="118"/>
        <v>6</v>
      </c>
    </row>
    <row r="925" spans="1:12">
      <c r="A925" s="236">
        <v>14</v>
      </c>
      <c r="B925" s="142" t="s">
        <v>399</v>
      </c>
      <c r="C925" s="237" t="s">
        <v>400</v>
      </c>
      <c r="D925" s="154">
        <v>46</v>
      </c>
      <c r="E925" s="154">
        <v>34</v>
      </c>
      <c r="F925" s="154">
        <f t="shared" si="119"/>
        <v>80</v>
      </c>
      <c r="G925" s="154">
        <v>197</v>
      </c>
      <c r="H925" s="154">
        <v>159</v>
      </c>
      <c r="I925" s="154">
        <f t="shared" si="120"/>
        <v>356</v>
      </c>
      <c r="J925" s="154">
        <f t="shared" si="116"/>
        <v>243</v>
      </c>
      <c r="K925" s="154">
        <f t="shared" si="117"/>
        <v>193</v>
      </c>
      <c r="L925" s="154">
        <f t="shared" si="118"/>
        <v>436</v>
      </c>
    </row>
    <row r="926" spans="1:12">
      <c r="A926" s="236">
        <v>15</v>
      </c>
      <c r="B926" s="236">
        <v>250</v>
      </c>
      <c r="C926" s="237" t="s">
        <v>401</v>
      </c>
      <c r="D926" s="154">
        <v>23</v>
      </c>
      <c r="E926" s="154">
        <v>27</v>
      </c>
      <c r="F926" s="154">
        <f t="shared" si="119"/>
        <v>50</v>
      </c>
      <c r="G926" s="154">
        <v>46</v>
      </c>
      <c r="H926" s="154">
        <v>29</v>
      </c>
      <c r="I926" s="154">
        <f t="shared" si="120"/>
        <v>75</v>
      </c>
      <c r="J926" s="154">
        <f t="shared" si="116"/>
        <v>69</v>
      </c>
      <c r="K926" s="154">
        <f t="shared" si="117"/>
        <v>56</v>
      </c>
      <c r="L926" s="154">
        <f t="shared" si="118"/>
        <v>125</v>
      </c>
    </row>
    <row r="927" spans="1:12" ht="25.5">
      <c r="A927" s="236">
        <v>16</v>
      </c>
      <c r="B927" s="142" t="s">
        <v>402</v>
      </c>
      <c r="C927" s="237" t="s">
        <v>403</v>
      </c>
      <c r="D927" s="154">
        <v>1</v>
      </c>
      <c r="E927" s="154">
        <v>2</v>
      </c>
      <c r="F927" s="154">
        <f t="shared" si="119"/>
        <v>3</v>
      </c>
      <c r="G927" s="154">
        <v>31</v>
      </c>
      <c r="H927" s="154">
        <v>10</v>
      </c>
      <c r="I927" s="154">
        <f t="shared" si="120"/>
        <v>41</v>
      </c>
      <c r="J927" s="154">
        <f t="shared" si="116"/>
        <v>32</v>
      </c>
      <c r="K927" s="154">
        <f t="shared" si="117"/>
        <v>12</v>
      </c>
      <c r="L927" s="154">
        <f t="shared" si="118"/>
        <v>44</v>
      </c>
    </row>
    <row r="928" spans="1:12">
      <c r="A928" s="236">
        <v>17</v>
      </c>
      <c r="B928" s="142" t="s">
        <v>404</v>
      </c>
      <c r="C928" s="238" t="s">
        <v>771</v>
      </c>
      <c r="D928" s="154">
        <v>10</v>
      </c>
      <c r="E928" s="154">
        <v>5</v>
      </c>
      <c r="F928" s="154">
        <f t="shared" si="119"/>
        <v>15</v>
      </c>
      <c r="G928" s="154">
        <v>19</v>
      </c>
      <c r="H928" s="154">
        <v>9</v>
      </c>
      <c r="I928" s="154">
        <f t="shared" si="120"/>
        <v>28</v>
      </c>
      <c r="J928" s="154">
        <f t="shared" si="116"/>
        <v>29</v>
      </c>
      <c r="K928" s="154">
        <f t="shared" si="117"/>
        <v>14</v>
      </c>
      <c r="L928" s="154">
        <f t="shared" si="118"/>
        <v>43</v>
      </c>
    </row>
    <row r="929" spans="1:12" ht="38.25">
      <c r="A929" s="236">
        <v>18</v>
      </c>
      <c r="B929" s="245" t="s">
        <v>405</v>
      </c>
      <c r="C929" s="237" t="s">
        <v>406</v>
      </c>
      <c r="D929" s="154">
        <v>418</v>
      </c>
      <c r="E929" s="154">
        <v>264</v>
      </c>
      <c r="F929" s="154">
        <f t="shared" si="119"/>
        <v>682</v>
      </c>
      <c r="G929" s="154">
        <v>1310</v>
      </c>
      <c r="H929" s="154">
        <v>743</v>
      </c>
      <c r="I929" s="154">
        <f t="shared" si="120"/>
        <v>2053</v>
      </c>
      <c r="J929" s="154">
        <f t="shared" si="116"/>
        <v>1728</v>
      </c>
      <c r="K929" s="154">
        <f t="shared" si="117"/>
        <v>1007</v>
      </c>
      <c r="L929" s="154">
        <f t="shared" si="118"/>
        <v>2735</v>
      </c>
    </row>
    <row r="930" spans="1:12" ht="25.5">
      <c r="A930" s="236">
        <v>19</v>
      </c>
      <c r="B930" s="142" t="s">
        <v>407</v>
      </c>
      <c r="C930" s="237" t="s">
        <v>408</v>
      </c>
      <c r="D930" s="154">
        <v>21</v>
      </c>
      <c r="E930" s="154">
        <v>19</v>
      </c>
      <c r="F930" s="154">
        <f t="shared" si="119"/>
        <v>40</v>
      </c>
      <c r="G930" s="154">
        <v>72</v>
      </c>
      <c r="H930" s="154">
        <v>42</v>
      </c>
      <c r="I930" s="154">
        <f t="shared" si="120"/>
        <v>114</v>
      </c>
      <c r="J930" s="154">
        <f t="shared" si="116"/>
        <v>93</v>
      </c>
      <c r="K930" s="154">
        <f t="shared" si="117"/>
        <v>61</v>
      </c>
      <c r="L930" s="154">
        <f t="shared" si="118"/>
        <v>154</v>
      </c>
    </row>
    <row r="931" spans="1:12">
      <c r="A931" s="236">
        <v>20</v>
      </c>
      <c r="B931" s="142" t="s">
        <v>409</v>
      </c>
      <c r="C931" s="239" t="s">
        <v>410</v>
      </c>
      <c r="D931" s="154">
        <v>0</v>
      </c>
      <c r="E931" s="154">
        <v>0</v>
      </c>
      <c r="F931" s="154">
        <f t="shared" si="119"/>
        <v>0</v>
      </c>
      <c r="G931" s="154">
        <v>134</v>
      </c>
      <c r="H931" s="154">
        <v>75</v>
      </c>
      <c r="I931" s="154">
        <f t="shared" si="120"/>
        <v>209</v>
      </c>
      <c r="J931" s="154">
        <f t="shared" si="116"/>
        <v>134</v>
      </c>
      <c r="K931" s="154">
        <f t="shared" si="117"/>
        <v>75</v>
      </c>
      <c r="L931" s="154">
        <f t="shared" si="118"/>
        <v>209</v>
      </c>
    </row>
    <row r="932" spans="1:12">
      <c r="A932" s="236">
        <v>21</v>
      </c>
      <c r="B932" s="236">
        <v>487</v>
      </c>
      <c r="C932" s="237" t="s">
        <v>411</v>
      </c>
      <c r="D932" s="154">
        <v>0</v>
      </c>
      <c r="E932" s="154">
        <v>0</v>
      </c>
      <c r="F932" s="154">
        <f t="shared" si="119"/>
        <v>0</v>
      </c>
      <c r="G932" s="154">
        <v>0</v>
      </c>
      <c r="H932" s="154">
        <v>0</v>
      </c>
      <c r="I932" s="154">
        <f t="shared" si="120"/>
        <v>0</v>
      </c>
      <c r="J932" s="154">
        <f t="shared" si="116"/>
        <v>0</v>
      </c>
      <c r="K932" s="154">
        <f t="shared" si="117"/>
        <v>0</v>
      </c>
      <c r="L932" s="154">
        <f t="shared" si="118"/>
        <v>0</v>
      </c>
    </row>
    <row r="933" spans="1:12">
      <c r="A933" s="236">
        <v>22</v>
      </c>
      <c r="B933" s="142" t="s">
        <v>412</v>
      </c>
      <c r="C933" s="237" t="s">
        <v>413</v>
      </c>
      <c r="D933" s="154">
        <v>13</v>
      </c>
      <c r="E933" s="154">
        <v>3</v>
      </c>
      <c r="F933" s="154">
        <f t="shared" si="119"/>
        <v>16</v>
      </c>
      <c r="G933" s="154">
        <v>11</v>
      </c>
      <c r="H933" s="154">
        <v>3</v>
      </c>
      <c r="I933" s="154">
        <f t="shared" si="120"/>
        <v>14</v>
      </c>
      <c r="J933" s="154">
        <f t="shared" si="116"/>
        <v>24</v>
      </c>
      <c r="K933" s="154">
        <f t="shared" si="117"/>
        <v>6</v>
      </c>
      <c r="L933" s="154">
        <f t="shared" si="118"/>
        <v>30</v>
      </c>
    </row>
    <row r="934" spans="1:12">
      <c r="A934" s="236">
        <v>23</v>
      </c>
      <c r="B934" s="142" t="s">
        <v>414</v>
      </c>
      <c r="C934" s="237" t="s">
        <v>415</v>
      </c>
      <c r="D934" s="154">
        <v>3</v>
      </c>
      <c r="E934" s="154">
        <v>0</v>
      </c>
      <c r="F934" s="154">
        <f t="shared" si="119"/>
        <v>3</v>
      </c>
      <c r="G934" s="154">
        <v>15</v>
      </c>
      <c r="H934" s="154">
        <v>4</v>
      </c>
      <c r="I934" s="154">
        <f t="shared" si="120"/>
        <v>19</v>
      </c>
      <c r="J934" s="154">
        <f t="shared" si="116"/>
        <v>18</v>
      </c>
      <c r="K934" s="154">
        <f t="shared" si="117"/>
        <v>4</v>
      </c>
      <c r="L934" s="154">
        <f t="shared" si="118"/>
        <v>22</v>
      </c>
    </row>
    <row r="935" spans="1:12" ht="24">
      <c r="A935" s="236">
        <v>24</v>
      </c>
      <c r="B935" s="142" t="s">
        <v>416</v>
      </c>
      <c r="C935" s="240" t="s">
        <v>772</v>
      </c>
      <c r="D935" s="154">
        <v>1</v>
      </c>
      <c r="E935" s="154">
        <v>0</v>
      </c>
      <c r="F935" s="154">
        <f t="shared" si="119"/>
        <v>1</v>
      </c>
      <c r="G935" s="154">
        <v>8</v>
      </c>
      <c r="H935" s="154">
        <v>2</v>
      </c>
      <c r="I935" s="154">
        <f t="shared" si="120"/>
        <v>10</v>
      </c>
      <c r="J935" s="154">
        <f t="shared" si="116"/>
        <v>9</v>
      </c>
      <c r="K935" s="154">
        <f t="shared" si="117"/>
        <v>2</v>
      </c>
      <c r="L935" s="154">
        <f t="shared" si="118"/>
        <v>11</v>
      </c>
    </row>
    <row r="936" spans="1:12">
      <c r="A936" s="236">
        <v>25</v>
      </c>
      <c r="B936" s="142" t="s">
        <v>417</v>
      </c>
      <c r="C936" s="237" t="s">
        <v>418</v>
      </c>
      <c r="D936" s="154">
        <v>2</v>
      </c>
      <c r="E936" s="154">
        <v>0</v>
      </c>
      <c r="F936" s="154">
        <f t="shared" si="119"/>
        <v>2</v>
      </c>
      <c r="G936" s="154">
        <v>2</v>
      </c>
      <c r="H936" s="154">
        <v>0</v>
      </c>
      <c r="I936" s="154">
        <f t="shared" si="120"/>
        <v>2</v>
      </c>
      <c r="J936" s="154">
        <f t="shared" si="116"/>
        <v>4</v>
      </c>
      <c r="K936" s="154">
        <f t="shared" si="117"/>
        <v>0</v>
      </c>
      <c r="L936" s="154">
        <f t="shared" si="118"/>
        <v>4</v>
      </c>
    </row>
    <row r="937" spans="1:12" ht="25.5">
      <c r="A937" s="236">
        <v>26</v>
      </c>
      <c r="B937" s="236">
        <v>571</v>
      </c>
      <c r="C937" s="237" t="s">
        <v>419</v>
      </c>
      <c r="D937" s="154">
        <v>19</v>
      </c>
      <c r="E937" s="154">
        <v>3</v>
      </c>
      <c r="F937" s="154">
        <f t="shared" si="119"/>
        <v>22</v>
      </c>
      <c r="G937" s="154">
        <v>91</v>
      </c>
      <c r="H937" s="154">
        <v>15</v>
      </c>
      <c r="I937" s="154">
        <f t="shared" si="120"/>
        <v>106</v>
      </c>
      <c r="J937" s="154">
        <f t="shared" si="116"/>
        <v>110</v>
      </c>
      <c r="K937" s="154">
        <f t="shared" si="117"/>
        <v>18</v>
      </c>
      <c r="L937" s="154">
        <f t="shared" si="118"/>
        <v>128</v>
      </c>
    </row>
    <row r="938" spans="1:12" ht="25.5">
      <c r="A938" s="236">
        <v>27</v>
      </c>
      <c r="B938" s="142" t="s">
        <v>420</v>
      </c>
      <c r="C938" s="237" t="s">
        <v>421</v>
      </c>
      <c r="D938" s="154">
        <v>0</v>
      </c>
      <c r="E938" s="154">
        <v>1</v>
      </c>
      <c r="F938" s="154">
        <f t="shared" si="119"/>
        <v>1</v>
      </c>
      <c r="G938" s="154">
        <v>40</v>
      </c>
      <c r="H938" s="154">
        <v>18</v>
      </c>
      <c r="I938" s="154">
        <f t="shared" si="120"/>
        <v>58</v>
      </c>
      <c r="J938" s="154">
        <f t="shared" si="116"/>
        <v>40</v>
      </c>
      <c r="K938" s="154">
        <f t="shared" si="117"/>
        <v>19</v>
      </c>
      <c r="L938" s="154">
        <f t="shared" si="118"/>
        <v>59</v>
      </c>
    </row>
    <row r="939" spans="1:12" ht="25.5">
      <c r="A939" s="236">
        <v>28</v>
      </c>
      <c r="B939" s="142" t="s">
        <v>422</v>
      </c>
      <c r="C939" s="237" t="s">
        <v>423</v>
      </c>
      <c r="D939" s="154">
        <v>0</v>
      </c>
      <c r="E939" s="154">
        <v>0</v>
      </c>
      <c r="F939" s="154">
        <f t="shared" si="119"/>
        <v>0</v>
      </c>
      <c r="G939" s="154">
        <v>0</v>
      </c>
      <c r="H939" s="154">
        <v>1</v>
      </c>
      <c r="I939" s="154">
        <f t="shared" si="120"/>
        <v>1</v>
      </c>
      <c r="J939" s="154">
        <f t="shared" si="116"/>
        <v>0</v>
      </c>
      <c r="K939" s="154">
        <f t="shared" si="117"/>
        <v>1</v>
      </c>
      <c r="L939" s="154">
        <f t="shared" si="118"/>
        <v>1</v>
      </c>
    </row>
    <row r="940" spans="1:12" ht="38.25">
      <c r="A940" s="236">
        <v>29</v>
      </c>
      <c r="B940" s="142" t="s">
        <v>424</v>
      </c>
      <c r="C940" s="237" t="s">
        <v>773</v>
      </c>
      <c r="D940" s="154">
        <v>0</v>
      </c>
      <c r="E940" s="154">
        <v>0</v>
      </c>
      <c r="F940" s="154">
        <f t="shared" si="119"/>
        <v>0</v>
      </c>
      <c r="G940" s="154">
        <v>27</v>
      </c>
      <c r="H940" s="154">
        <v>18</v>
      </c>
      <c r="I940" s="154">
        <f t="shared" si="120"/>
        <v>45</v>
      </c>
      <c r="J940" s="154">
        <f t="shared" si="116"/>
        <v>27</v>
      </c>
      <c r="K940" s="154">
        <f t="shared" si="117"/>
        <v>18</v>
      </c>
      <c r="L940" s="154">
        <f t="shared" si="118"/>
        <v>45</v>
      </c>
    </row>
    <row r="941" spans="1:12" ht="25.5">
      <c r="A941" s="236">
        <v>30</v>
      </c>
      <c r="B941" s="236">
        <v>797</v>
      </c>
      <c r="C941" s="237" t="s">
        <v>425</v>
      </c>
      <c r="D941" s="154">
        <v>542</v>
      </c>
      <c r="E941" s="154">
        <v>425</v>
      </c>
      <c r="F941" s="154">
        <f t="shared" si="119"/>
        <v>967</v>
      </c>
      <c r="G941" s="154">
        <v>833</v>
      </c>
      <c r="H941" s="154">
        <v>701</v>
      </c>
      <c r="I941" s="154">
        <f t="shared" si="120"/>
        <v>1534</v>
      </c>
      <c r="J941" s="154">
        <f t="shared" si="116"/>
        <v>1375</v>
      </c>
      <c r="K941" s="154">
        <f t="shared" si="117"/>
        <v>1126</v>
      </c>
      <c r="L941" s="154">
        <f t="shared" si="118"/>
        <v>2501</v>
      </c>
    </row>
    <row r="942" spans="1:12" ht="25.5">
      <c r="A942" s="236">
        <v>31</v>
      </c>
      <c r="B942" s="236">
        <v>799</v>
      </c>
      <c r="C942" s="237" t="s">
        <v>774</v>
      </c>
      <c r="D942" s="154">
        <v>498</v>
      </c>
      <c r="E942" s="154">
        <v>278</v>
      </c>
      <c r="F942" s="154">
        <f t="shared" si="119"/>
        <v>776</v>
      </c>
      <c r="G942" s="154">
        <v>966</v>
      </c>
      <c r="H942" s="154">
        <v>670</v>
      </c>
      <c r="I942" s="154">
        <f t="shared" si="120"/>
        <v>1636</v>
      </c>
      <c r="J942" s="154">
        <f t="shared" si="116"/>
        <v>1464</v>
      </c>
      <c r="K942" s="154">
        <f t="shared" si="117"/>
        <v>948</v>
      </c>
      <c r="L942" s="154">
        <f t="shared" si="118"/>
        <v>2412</v>
      </c>
    </row>
    <row r="943" spans="1:12" ht="51">
      <c r="A943" s="236">
        <v>32</v>
      </c>
      <c r="B943" s="142" t="s">
        <v>426</v>
      </c>
      <c r="C943" s="237" t="s">
        <v>427</v>
      </c>
      <c r="D943" s="154">
        <v>2</v>
      </c>
      <c r="E943" s="154">
        <v>0</v>
      </c>
      <c r="F943" s="154">
        <f t="shared" si="119"/>
        <v>2</v>
      </c>
      <c r="G943" s="154">
        <v>0</v>
      </c>
      <c r="H943" s="154">
        <v>2</v>
      </c>
      <c r="I943" s="154">
        <f t="shared" si="120"/>
        <v>2</v>
      </c>
      <c r="J943" s="154">
        <f t="shared" si="116"/>
        <v>2</v>
      </c>
      <c r="K943" s="154">
        <f t="shared" si="117"/>
        <v>2</v>
      </c>
      <c r="L943" s="154">
        <f t="shared" si="118"/>
        <v>4</v>
      </c>
    </row>
    <row r="944" spans="1:12" ht="25.5">
      <c r="A944" s="236">
        <v>33</v>
      </c>
      <c r="B944" s="142" t="s">
        <v>428</v>
      </c>
      <c r="C944" s="237" t="s">
        <v>429</v>
      </c>
      <c r="D944" s="154">
        <v>0</v>
      </c>
      <c r="E944" s="154">
        <v>0</v>
      </c>
      <c r="F944" s="154">
        <f t="shared" si="119"/>
        <v>0</v>
      </c>
      <c r="G944" s="154">
        <v>2</v>
      </c>
      <c r="H944" s="154">
        <v>1</v>
      </c>
      <c r="I944" s="154">
        <f t="shared" si="120"/>
        <v>3</v>
      </c>
      <c r="J944" s="154">
        <f t="shared" si="116"/>
        <v>2</v>
      </c>
      <c r="K944" s="154">
        <f t="shared" si="117"/>
        <v>1</v>
      </c>
      <c r="L944" s="154">
        <f t="shared" si="118"/>
        <v>3</v>
      </c>
    </row>
    <row r="945" spans="1:12">
      <c r="A945" s="236">
        <v>34</v>
      </c>
      <c r="B945" s="142" t="s">
        <v>430</v>
      </c>
      <c r="C945" s="237" t="s">
        <v>431</v>
      </c>
      <c r="D945" s="154">
        <v>0</v>
      </c>
      <c r="E945" s="154">
        <v>1</v>
      </c>
      <c r="F945" s="154">
        <f t="shared" si="119"/>
        <v>1</v>
      </c>
      <c r="G945" s="154">
        <v>2</v>
      </c>
      <c r="H945" s="154">
        <v>0</v>
      </c>
      <c r="I945" s="154">
        <f t="shared" si="120"/>
        <v>2</v>
      </c>
      <c r="J945" s="154">
        <f t="shared" si="116"/>
        <v>2</v>
      </c>
      <c r="K945" s="154">
        <f t="shared" si="117"/>
        <v>1</v>
      </c>
      <c r="L945" s="154">
        <f t="shared" si="118"/>
        <v>3</v>
      </c>
    </row>
    <row r="946" spans="1:12" ht="25.5">
      <c r="A946" s="236">
        <v>35</v>
      </c>
      <c r="B946" s="142" t="s">
        <v>432</v>
      </c>
      <c r="C946" s="237" t="s">
        <v>433</v>
      </c>
      <c r="D946" s="154">
        <v>6</v>
      </c>
      <c r="E946" s="154">
        <v>0</v>
      </c>
      <c r="F946" s="154">
        <f t="shared" si="119"/>
        <v>6</v>
      </c>
      <c r="G946" s="154">
        <v>21</v>
      </c>
      <c r="H946" s="154">
        <v>3</v>
      </c>
      <c r="I946" s="154">
        <f t="shared" si="120"/>
        <v>24</v>
      </c>
      <c r="J946" s="154">
        <f t="shared" si="116"/>
        <v>27</v>
      </c>
      <c r="K946" s="154">
        <f t="shared" si="117"/>
        <v>3</v>
      </c>
      <c r="L946" s="154">
        <f t="shared" si="118"/>
        <v>30</v>
      </c>
    </row>
    <row r="947" spans="1:12" ht="51">
      <c r="A947" s="236">
        <v>36</v>
      </c>
      <c r="B947" s="142" t="s">
        <v>434</v>
      </c>
      <c r="C947" s="237" t="s">
        <v>435</v>
      </c>
      <c r="D947" s="154">
        <v>24</v>
      </c>
      <c r="E947" s="154">
        <v>8</v>
      </c>
      <c r="F947" s="154">
        <f t="shared" si="119"/>
        <v>32</v>
      </c>
      <c r="G947" s="154">
        <v>114</v>
      </c>
      <c r="H947" s="154">
        <v>28</v>
      </c>
      <c r="I947" s="154">
        <f t="shared" si="120"/>
        <v>142</v>
      </c>
      <c r="J947" s="154">
        <f t="shared" si="116"/>
        <v>138</v>
      </c>
      <c r="K947" s="154">
        <f t="shared" si="117"/>
        <v>36</v>
      </c>
      <c r="L947" s="154">
        <f t="shared" si="118"/>
        <v>174</v>
      </c>
    </row>
    <row r="948" spans="1:12">
      <c r="A948" s="236">
        <v>37</v>
      </c>
      <c r="B948" s="142" t="s">
        <v>436</v>
      </c>
      <c r="C948" s="237" t="s">
        <v>775</v>
      </c>
      <c r="D948" s="154">
        <v>5</v>
      </c>
      <c r="E948" s="154">
        <v>3</v>
      </c>
      <c r="F948" s="154">
        <f t="shared" si="119"/>
        <v>8</v>
      </c>
      <c r="G948" s="154">
        <v>22</v>
      </c>
      <c r="H948" s="154">
        <v>10</v>
      </c>
      <c r="I948" s="154">
        <f t="shared" si="120"/>
        <v>32</v>
      </c>
      <c r="J948" s="154">
        <f t="shared" si="116"/>
        <v>27</v>
      </c>
      <c r="K948" s="154">
        <f t="shared" si="117"/>
        <v>13</v>
      </c>
      <c r="L948" s="154">
        <f t="shared" si="118"/>
        <v>40</v>
      </c>
    </row>
    <row r="949" spans="1:12" ht="25.5">
      <c r="A949" s="236">
        <v>38</v>
      </c>
      <c r="B949" s="142" t="s">
        <v>437</v>
      </c>
      <c r="C949" s="237" t="s">
        <v>776</v>
      </c>
      <c r="D949" s="154">
        <v>2</v>
      </c>
      <c r="E949" s="154">
        <v>0</v>
      </c>
      <c r="F949" s="154">
        <f t="shared" si="119"/>
        <v>2</v>
      </c>
      <c r="G949" s="154">
        <v>3</v>
      </c>
      <c r="H949" s="154">
        <v>1</v>
      </c>
      <c r="I949" s="154">
        <f t="shared" si="120"/>
        <v>4</v>
      </c>
      <c r="J949" s="154">
        <f t="shared" si="116"/>
        <v>5</v>
      </c>
      <c r="K949" s="154">
        <f t="shared" si="117"/>
        <v>1</v>
      </c>
      <c r="L949" s="154">
        <f t="shared" si="118"/>
        <v>6</v>
      </c>
    </row>
    <row r="950" spans="1:12">
      <c r="A950" s="236">
        <v>39</v>
      </c>
      <c r="B950" s="236"/>
      <c r="C950" s="237" t="s">
        <v>438</v>
      </c>
      <c r="D950" s="145">
        <v>78</v>
      </c>
      <c r="E950" s="145">
        <v>39</v>
      </c>
      <c r="F950" s="154">
        <f t="shared" si="119"/>
        <v>117</v>
      </c>
      <c r="G950" s="145">
        <v>109</v>
      </c>
      <c r="H950" s="145">
        <v>38</v>
      </c>
      <c r="I950" s="154">
        <f t="shared" si="120"/>
        <v>147</v>
      </c>
      <c r="J950" s="154">
        <f t="shared" si="116"/>
        <v>187</v>
      </c>
      <c r="K950" s="154">
        <f t="shared" si="117"/>
        <v>77</v>
      </c>
      <c r="L950" s="154">
        <f t="shared" si="118"/>
        <v>264</v>
      </c>
    </row>
    <row r="951" spans="1:12">
      <c r="A951" s="777">
        <v>40</v>
      </c>
      <c r="B951" s="777" t="s">
        <v>866</v>
      </c>
      <c r="C951" s="237" t="s">
        <v>868</v>
      </c>
      <c r="D951" s="472">
        <v>0</v>
      </c>
      <c r="E951" s="472">
        <v>0</v>
      </c>
      <c r="F951" s="154">
        <f t="shared" si="119"/>
        <v>0</v>
      </c>
      <c r="G951" s="472">
        <v>59</v>
      </c>
      <c r="H951" s="472">
        <v>32</v>
      </c>
      <c r="I951" s="154">
        <f t="shared" si="120"/>
        <v>91</v>
      </c>
      <c r="J951" s="154">
        <f t="shared" si="116"/>
        <v>59</v>
      </c>
      <c r="K951" s="154">
        <f t="shared" si="117"/>
        <v>32</v>
      </c>
      <c r="L951" s="154">
        <f t="shared" si="118"/>
        <v>91</v>
      </c>
    </row>
    <row r="952" spans="1:12">
      <c r="A952" s="777">
        <v>41</v>
      </c>
      <c r="B952" s="777" t="s">
        <v>865</v>
      </c>
      <c r="C952" s="237" t="s">
        <v>867</v>
      </c>
      <c r="D952" s="472">
        <v>0</v>
      </c>
      <c r="E952" s="472">
        <v>0</v>
      </c>
      <c r="F952" s="154">
        <f t="shared" si="119"/>
        <v>0</v>
      </c>
      <c r="G952" s="472">
        <v>7</v>
      </c>
      <c r="H952" s="472">
        <v>3</v>
      </c>
      <c r="I952" s="154">
        <f t="shared" si="120"/>
        <v>10</v>
      </c>
      <c r="J952" s="154">
        <f t="shared" si="116"/>
        <v>7</v>
      </c>
      <c r="K952" s="154">
        <f t="shared" si="117"/>
        <v>3</v>
      </c>
      <c r="L952" s="154">
        <f t="shared" si="118"/>
        <v>10</v>
      </c>
    </row>
    <row r="953" spans="1:12">
      <c r="A953" s="236"/>
      <c r="B953" s="236"/>
      <c r="C953" s="142" t="s">
        <v>6</v>
      </c>
      <c r="D953" s="154">
        <f>SUM(D912:D952)</f>
        <v>1728</v>
      </c>
      <c r="E953" s="154">
        <f t="shared" ref="E953:L953" si="121">SUM(E912:E952)</f>
        <v>1122</v>
      </c>
      <c r="F953" s="154">
        <f t="shared" si="121"/>
        <v>2850</v>
      </c>
      <c r="G953" s="154">
        <f t="shared" si="121"/>
        <v>4159</v>
      </c>
      <c r="H953" s="154">
        <f t="shared" si="121"/>
        <v>2633</v>
      </c>
      <c r="I953" s="154">
        <f t="shared" si="121"/>
        <v>6792</v>
      </c>
      <c r="J953" s="154">
        <f t="shared" si="121"/>
        <v>5887</v>
      </c>
      <c r="K953" s="154">
        <f t="shared" si="121"/>
        <v>3755</v>
      </c>
      <c r="L953" s="154">
        <f t="shared" si="121"/>
        <v>9642</v>
      </c>
    </row>
    <row r="955" spans="1:12">
      <c r="A955" s="173" t="s">
        <v>525</v>
      </c>
      <c r="B955" s="173"/>
    </row>
    <row r="956" spans="1:12" ht="15.75">
      <c r="A956" s="1591" t="s">
        <v>382</v>
      </c>
      <c r="B956" s="1591"/>
      <c r="C956" s="1591"/>
      <c r="D956" s="1591"/>
      <c r="E956" s="1591"/>
      <c r="F956" s="1591"/>
      <c r="G956" s="1591"/>
      <c r="H956" s="1591"/>
      <c r="I956" s="1591"/>
      <c r="J956" s="1591"/>
      <c r="K956" s="1591"/>
      <c r="L956" s="1591"/>
    </row>
    <row r="957" spans="1:12" ht="15.75">
      <c r="A957" s="775"/>
      <c r="B957" s="775"/>
      <c r="C957" s="775"/>
      <c r="D957" s="775"/>
      <c r="E957" s="775"/>
      <c r="F957" s="775"/>
      <c r="G957" s="775"/>
      <c r="H957" s="775"/>
      <c r="I957" s="775"/>
      <c r="J957" s="775"/>
      <c r="K957" s="775" t="s">
        <v>189</v>
      </c>
      <c r="L957" s="775"/>
    </row>
    <row r="958" spans="1:12">
      <c r="A958" s="1592" t="s">
        <v>191</v>
      </c>
      <c r="B958" s="1592" t="s">
        <v>383</v>
      </c>
      <c r="C958" s="1592" t="s">
        <v>384</v>
      </c>
      <c r="D958" s="1592" t="s">
        <v>95</v>
      </c>
      <c r="E958" s="1592"/>
      <c r="F958" s="1592"/>
      <c r="G958" s="1592" t="s">
        <v>0</v>
      </c>
      <c r="H958" s="1592"/>
      <c r="I958" s="1592"/>
      <c r="J958" s="1592" t="s">
        <v>6</v>
      </c>
      <c r="K958" s="1592"/>
      <c r="L958" s="1592"/>
    </row>
    <row r="959" spans="1:12">
      <c r="A959" s="1592"/>
      <c r="B959" s="1592"/>
      <c r="C959" s="1592"/>
      <c r="D959" s="777" t="s">
        <v>240</v>
      </c>
      <c r="E959" s="777" t="s">
        <v>241</v>
      </c>
      <c r="F959" s="777" t="s">
        <v>234</v>
      </c>
      <c r="G959" s="777" t="s">
        <v>240</v>
      </c>
      <c r="H959" s="777" t="s">
        <v>241</v>
      </c>
      <c r="I959" s="777" t="s">
        <v>234</v>
      </c>
      <c r="J959" s="777" t="s">
        <v>240</v>
      </c>
      <c r="K959" s="777" t="s">
        <v>241</v>
      </c>
      <c r="L959" s="777" t="s">
        <v>234</v>
      </c>
    </row>
    <row r="960" spans="1:12">
      <c r="A960" s="236">
        <v>1</v>
      </c>
      <c r="B960" s="236">
        <v>1</v>
      </c>
      <c r="C960" s="237" t="s">
        <v>385</v>
      </c>
      <c r="D960" s="941"/>
      <c r="E960" s="941"/>
      <c r="F960" s="154">
        <f>SUM(D960:E960)</f>
        <v>0</v>
      </c>
      <c r="G960" s="154"/>
      <c r="H960" s="154"/>
      <c r="I960" s="154">
        <f>SUM(G960:H960)</f>
        <v>0</v>
      </c>
      <c r="J960" s="154">
        <f t="shared" ref="J960:J1000" si="122">D960+G960</f>
        <v>0</v>
      </c>
      <c r="K960" s="154">
        <f t="shared" ref="K960:K1000" si="123">E960+H960</f>
        <v>0</v>
      </c>
      <c r="L960" s="154">
        <f t="shared" ref="L960:L1000" si="124">F960+I960</f>
        <v>0</v>
      </c>
    </row>
    <row r="961" spans="1:12" ht="25.5">
      <c r="A961" s="236">
        <v>2</v>
      </c>
      <c r="B961" s="236">
        <v>2</v>
      </c>
      <c r="C961" s="237" t="s">
        <v>386</v>
      </c>
      <c r="D961" s="941"/>
      <c r="E961" s="941">
        <v>1</v>
      </c>
      <c r="F961" s="154">
        <f t="shared" ref="F961:F1000" si="125">SUM(D961:E961)</f>
        <v>1</v>
      </c>
      <c r="G961" s="941">
        <v>31</v>
      </c>
      <c r="H961" s="941">
        <v>21</v>
      </c>
      <c r="I961" s="154">
        <f t="shared" ref="I961:I1000" si="126">SUM(G961:H961)</f>
        <v>52</v>
      </c>
      <c r="J961" s="154">
        <f t="shared" si="122"/>
        <v>31</v>
      </c>
      <c r="K961" s="154">
        <f t="shared" si="123"/>
        <v>22</v>
      </c>
      <c r="L961" s="154">
        <f t="shared" si="124"/>
        <v>53</v>
      </c>
    </row>
    <row r="962" spans="1:12" ht="25.5">
      <c r="A962" s="236">
        <v>3</v>
      </c>
      <c r="B962" s="236">
        <v>3</v>
      </c>
      <c r="C962" s="237" t="s">
        <v>387</v>
      </c>
      <c r="D962" s="941"/>
      <c r="E962" s="941"/>
      <c r="F962" s="154">
        <f t="shared" si="125"/>
        <v>0</v>
      </c>
      <c r="G962" s="941"/>
      <c r="H962" s="941"/>
      <c r="I962" s="154">
        <f t="shared" si="126"/>
        <v>0</v>
      </c>
      <c r="J962" s="154">
        <f t="shared" si="122"/>
        <v>0</v>
      </c>
      <c r="K962" s="154">
        <f t="shared" si="123"/>
        <v>0</v>
      </c>
      <c r="L962" s="154">
        <f t="shared" si="124"/>
        <v>0</v>
      </c>
    </row>
    <row r="963" spans="1:12" ht="25.5">
      <c r="A963" s="236">
        <v>4</v>
      </c>
      <c r="B963" s="142" t="s">
        <v>388</v>
      </c>
      <c r="C963" s="237" t="s">
        <v>389</v>
      </c>
      <c r="D963" s="941"/>
      <c r="E963" s="941">
        <v>2</v>
      </c>
      <c r="F963" s="154">
        <f t="shared" si="125"/>
        <v>2</v>
      </c>
      <c r="G963" s="941">
        <v>1</v>
      </c>
      <c r="H963" s="941"/>
      <c r="I963" s="154">
        <f t="shared" si="126"/>
        <v>1</v>
      </c>
      <c r="J963" s="154">
        <f t="shared" si="122"/>
        <v>1</v>
      </c>
      <c r="K963" s="154">
        <f t="shared" si="123"/>
        <v>2</v>
      </c>
      <c r="L963" s="154">
        <f t="shared" si="124"/>
        <v>3</v>
      </c>
    </row>
    <row r="964" spans="1:12">
      <c r="A964" s="236">
        <v>5</v>
      </c>
      <c r="B964" s="142" t="s">
        <v>390</v>
      </c>
      <c r="C964" s="237" t="s">
        <v>391</v>
      </c>
      <c r="D964" s="941">
        <v>20</v>
      </c>
      <c r="E964" s="941">
        <v>10</v>
      </c>
      <c r="F964" s="154">
        <f t="shared" si="125"/>
        <v>30</v>
      </c>
      <c r="G964" s="941">
        <v>29</v>
      </c>
      <c r="H964" s="941">
        <v>15</v>
      </c>
      <c r="I964" s="154">
        <f t="shared" si="126"/>
        <v>44</v>
      </c>
      <c r="J964" s="154">
        <f t="shared" si="122"/>
        <v>49</v>
      </c>
      <c r="K964" s="154">
        <f t="shared" si="123"/>
        <v>25</v>
      </c>
      <c r="L964" s="154">
        <f t="shared" si="124"/>
        <v>74</v>
      </c>
    </row>
    <row r="965" spans="1:12">
      <c r="A965" s="236">
        <v>6</v>
      </c>
      <c r="B965" s="236">
        <v>30</v>
      </c>
      <c r="C965" s="237" t="s">
        <v>392</v>
      </c>
      <c r="D965" s="941"/>
      <c r="E965" s="941"/>
      <c r="F965" s="154">
        <f t="shared" si="125"/>
        <v>0</v>
      </c>
      <c r="G965" s="941"/>
      <c r="H965" s="941"/>
      <c r="I965" s="154">
        <f t="shared" si="126"/>
        <v>0</v>
      </c>
      <c r="J965" s="154">
        <f t="shared" si="122"/>
        <v>0</v>
      </c>
      <c r="K965" s="154">
        <f t="shared" si="123"/>
        <v>0</v>
      </c>
      <c r="L965" s="154">
        <f t="shared" si="124"/>
        <v>0</v>
      </c>
    </row>
    <row r="966" spans="1:12">
      <c r="A966" s="236">
        <v>7</v>
      </c>
      <c r="B966" s="236">
        <v>32</v>
      </c>
      <c r="C966" s="237" t="s">
        <v>393</v>
      </c>
      <c r="D966" s="941"/>
      <c r="E966" s="941"/>
      <c r="F966" s="154">
        <f t="shared" si="125"/>
        <v>0</v>
      </c>
      <c r="G966" s="941"/>
      <c r="H966" s="941"/>
      <c r="I966" s="154">
        <f t="shared" si="126"/>
        <v>0</v>
      </c>
      <c r="J966" s="154">
        <f t="shared" si="122"/>
        <v>0</v>
      </c>
      <c r="K966" s="154">
        <f t="shared" si="123"/>
        <v>0</v>
      </c>
      <c r="L966" s="154">
        <f t="shared" si="124"/>
        <v>0</v>
      </c>
    </row>
    <row r="967" spans="1:12">
      <c r="A967" s="236">
        <v>8</v>
      </c>
      <c r="B967" s="236">
        <v>33</v>
      </c>
      <c r="C967" s="237" t="s">
        <v>394</v>
      </c>
      <c r="D967" s="941"/>
      <c r="E967" s="941"/>
      <c r="F967" s="154">
        <f t="shared" si="125"/>
        <v>0</v>
      </c>
      <c r="G967" s="941"/>
      <c r="H967" s="941"/>
      <c r="I967" s="154">
        <f t="shared" si="126"/>
        <v>0</v>
      </c>
      <c r="J967" s="154">
        <f t="shared" si="122"/>
        <v>0</v>
      </c>
      <c r="K967" s="154">
        <f t="shared" si="123"/>
        <v>0</v>
      </c>
      <c r="L967" s="154">
        <f t="shared" si="124"/>
        <v>0</v>
      </c>
    </row>
    <row r="968" spans="1:12">
      <c r="A968" s="236">
        <v>9</v>
      </c>
      <c r="B968" s="236">
        <v>37</v>
      </c>
      <c r="C968" s="237" t="s">
        <v>395</v>
      </c>
      <c r="D968" s="941"/>
      <c r="E968" s="941"/>
      <c r="F968" s="154">
        <f t="shared" si="125"/>
        <v>0</v>
      </c>
      <c r="G968" s="941"/>
      <c r="H968" s="941"/>
      <c r="I968" s="154">
        <f t="shared" si="126"/>
        <v>0</v>
      </c>
      <c r="J968" s="154">
        <f t="shared" si="122"/>
        <v>0</v>
      </c>
      <c r="K968" s="154">
        <f t="shared" si="123"/>
        <v>0</v>
      </c>
      <c r="L968" s="154">
        <f t="shared" si="124"/>
        <v>0</v>
      </c>
    </row>
    <row r="969" spans="1:12">
      <c r="A969" s="236">
        <v>10</v>
      </c>
      <c r="B969" s="236">
        <v>45</v>
      </c>
      <c r="C969" s="237" t="s">
        <v>396</v>
      </c>
      <c r="D969" s="941"/>
      <c r="E969" s="941"/>
      <c r="F969" s="154">
        <f t="shared" si="125"/>
        <v>0</v>
      </c>
      <c r="G969" s="941"/>
      <c r="H969" s="941"/>
      <c r="I969" s="154">
        <f t="shared" si="126"/>
        <v>0</v>
      </c>
      <c r="J969" s="154">
        <f t="shared" si="122"/>
        <v>0</v>
      </c>
      <c r="K969" s="154">
        <f t="shared" si="123"/>
        <v>0</v>
      </c>
      <c r="L969" s="154">
        <f t="shared" si="124"/>
        <v>0</v>
      </c>
    </row>
    <row r="970" spans="1:12">
      <c r="A970" s="236">
        <v>11</v>
      </c>
      <c r="B970" s="236">
        <v>55</v>
      </c>
      <c r="C970" s="237" t="s">
        <v>397</v>
      </c>
      <c r="D970" s="941"/>
      <c r="E970" s="941"/>
      <c r="F970" s="154">
        <f t="shared" si="125"/>
        <v>0</v>
      </c>
      <c r="G970" s="941"/>
      <c r="H970" s="941"/>
      <c r="I970" s="154">
        <f t="shared" si="126"/>
        <v>0</v>
      </c>
      <c r="J970" s="154">
        <f t="shared" si="122"/>
        <v>0</v>
      </c>
      <c r="K970" s="154">
        <f t="shared" si="123"/>
        <v>0</v>
      </c>
      <c r="L970" s="154">
        <f t="shared" si="124"/>
        <v>0</v>
      </c>
    </row>
    <row r="971" spans="1:12">
      <c r="A971" s="236">
        <v>12</v>
      </c>
      <c r="B971" s="236">
        <v>71</v>
      </c>
      <c r="C971" s="237" t="s">
        <v>398</v>
      </c>
      <c r="D971" s="941"/>
      <c r="E971" s="941"/>
      <c r="F971" s="154">
        <f t="shared" si="125"/>
        <v>0</v>
      </c>
      <c r="G971" s="941"/>
      <c r="H971" s="941"/>
      <c r="I971" s="154">
        <f t="shared" si="126"/>
        <v>0</v>
      </c>
      <c r="J971" s="154">
        <f t="shared" si="122"/>
        <v>0</v>
      </c>
      <c r="K971" s="154">
        <f t="shared" si="123"/>
        <v>0</v>
      </c>
      <c r="L971" s="154">
        <f t="shared" si="124"/>
        <v>0</v>
      </c>
    </row>
    <row r="972" spans="1:12">
      <c r="A972" s="236">
        <v>13</v>
      </c>
      <c r="B972" s="236">
        <v>84</v>
      </c>
      <c r="C972" s="237" t="s">
        <v>770</v>
      </c>
      <c r="D972" s="941"/>
      <c r="E972" s="941"/>
      <c r="F972" s="154">
        <f t="shared" si="125"/>
        <v>0</v>
      </c>
      <c r="G972" s="941"/>
      <c r="H972" s="941"/>
      <c r="I972" s="154">
        <f t="shared" si="126"/>
        <v>0</v>
      </c>
      <c r="J972" s="154">
        <f t="shared" si="122"/>
        <v>0</v>
      </c>
      <c r="K972" s="154">
        <f t="shared" si="123"/>
        <v>0</v>
      </c>
      <c r="L972" s="154">
        <f t="shared" si="124"/>
        <v>0</v>
      </c>
    </row>
    <row r="973" spans="1:12">
      <c r="A973" s="236">
        <v>14</v>
      </c>
      <c r="B973" s="142" t="s">
        <v>399</v>
      </c>
      <c r="C973" s="237" t="s">
        <v>400</v>
      </c>
      <c r="D973" s="941">
        <v>69</v>
      </c>
      <c r="E973" s="941">
        <v>40</v>
      </c>
      <c r="F973" s="154">
        <f t="shared" si="125"/>
        <v>109</v>
      </c>
      <c r="G973" s="941">
        <v>4</v>
      </c>
      <c r="H973" s="941">
        <v>2</v>
      </c>
      <c r="I973" s="154">
        <f t="shared" si="126"/>
        <v>6</v>
      </c>
      <c r="J973" s="154">
        <f t="shared" si="122"/>
        <v>73</v>
      </c>
      <c r="K973" s="154">
        <f t="shared" si="123"/>
        <v>42</v>
      </c>
      <c r="L973" s="154">
        <f t="shared" si="124"/>
        <v>115</v>
      </c>
    </row>
    <row r="974" spans="1:12">
      <c r="A974" s="236">
        <v>15</v>
      </c>
      <c r="B974" s="236">
        <v>250</v>
      </c>
      <c r="C974" s="237" t="s">
        <v>401</v>
      </c>
      <c r="D974" s="941">
        <v>52</v>
      </c>
      <c r="E974" s="941">
        <v>58</v>
      </c>
      <c r="F974" s="154">
        <f t="shared" si="125"/>
        <v>110</v>
      </c>
      <c r="G974" s="941">
        <v>14</v>
      </c>
      <c r="H974" s="941">
        <v>10</v>
      </c>
      <c r="I974" s="154">
        <f t="shared" si="126"/>
        <v>24</v>
      </c>
      <c r="J974" s="154">
        <f t="shared" si="122"/>
        <v>66</v>
      </c>
      <c r="K974" s="154">
        <f t="shared" si="123"/>
        <v>68</v>
      </c>
      <c r="L974" s="154">
        <f t="shared" si="124"/>
        <v>134</v>
      </c>
    </row>
    <row r="975" spans="1:12" ht="25.5">
      <c r="A975" s="236">
        <v>16</v>
      </c>
      <c r="B975" s="142" t="s">
        <v>402</v>
      </c>
      <c r="C975" s="237" t="s">
        <v>403</v>
      </c>
      <c r="D975" s="941">
        <v>34</v>
      </c>
      <c r="E975" s="941">
        <v>22</v>
      </c>
      <c r="F975" s="154">
        <f t="shared" si="125"/>
        <v>56</v>
      </c>
      <c r="G975" s="941">
        <v>5</v>
      </c>
      <c r="H975" s="941">
        <v>2</v>
      </c>
      <c r="I975" s="154">
        <f t="shared" si="126"/>
        <v>7</v>
      </c>
      <c r="J975" s="154">
        <f t="shared" si="122"/>
        <v>39</v>
      </c>
      <c r="K975" s="154">
        <f t="shared" si="123"/>
        <v>24</v>
      </c>
      <c r="L975" s="154">
        <f t="shared" si="124"/>
        <v>63</v>
      </c>
    </row>
    <row r="976" spans="1:12">
      <c r="A976" s="236">
        <v>17</v>
      </c>
      <c r="B976" s="142" t="s">
        <v>404</v>
      </c>
      <c r="C976" s="238" t="s">
        <v>771</v>
      </c>
      <c r="D976" s="941">
        <v>20</v>
      </c>
      <c r="E976" s="941">
        <v>6</v>
      </c>
      <c r="F976" s="154">
        <f t="shared" si="125"/>
        <v>26</v>
      </c>
      <c r="G976" s="941">
        <v>18</v>
      </c>
      <c r="H976" s="941">
        <v>10</v>
      </c>
      <c r="I976" s="154">
        <f t="shared" si="126"/>
        <v>28</v>
      </c>
      <c r="J976" s="154">
        <f t="shared" si="122"/>
        <v>38</v>
      </c>
      <c r="K976" s="154">
        <f t="shared" si="123"/>
        <v>16</v>
      </c>
      <c r="L976" s="154">
        <f t="shared" si="124"/>
        <v>54</v>
      </c>
    </row>
    <row r="977" spans="1:12" ht="38.25">
      <c r="A977" s="236">
        <v>18</v>
      </c>
      <c r="B977" s="245" t="s">
        <v>405</v>
      </c>
      <c r="C977" s="237" t="s">
        <v>406</v>
      </c>
      <c r="D977" s="941">
        <v>996</v>
      </c>
      <c r="E977" s="941">
        <v>619</v>
      </c>
      <c r="F977" s="154">
        <f t="shared" si="125"/>
        <v>1615</v>
      </c>
      <c r="G977" s="941">
        <v>213</v>
      </c>
      <c r="H977" s="941">
        <v>127</v>
      </c>
      <c r="I977" s="154">
        <f t="shared" si="126"/>
        <v>340</v>
      </c>
      <c r="J977" s="154">
        <f t="shared" si="122"/>
        <v>1209</v>
      </c>
      <c r="K977" s="154">
        <f t="shared" si="123"/>
        <v>746</v>
      </c>
      <c r="L977" s="154">
        <f t="shared" si="124"/>
        <v>1955</v>
      </c>
    </row>
    <row r="978" spans="1:12" ht="25.5">
      <c r="A978" s="236">
        <v>19</v>
      </c>
      <c r="B978" s="142" t="s">
        <v>407</v>
      </c>
      <c r="C978" s="237" t="s">
        <v>408</v>
      </c>
      <c r="D978" s="941">
        <v>27</v>
      </c>
      <c r="E978" s="941">
        <v>16</v>
      </c>
      <c r="F978" s="154">
        <f t="shared" si="125"/>
        <v>43</v>
      </c>
      <c r="G978" s="941">
        <v>23</v>
      </c>
      <c r="H978" s="941">
        <v>12</v>
      </c>
      <c r="I978" s="154">
        <f t="shared" si="126"/>
        <v>35</v>
      </c>
      <c r="J978" s="154">
        <f t="shared" si="122"/>
        <v>50</v>
      </c>
      <c r="K978" s="154">
        <f t="shared" si="123"/>
        <v>28</v>
      </c>
      <c r="L978" s="154">
        <f t="shared" si="124"/>
        <v>78</v>
      </c>
    </row>
    <row r="979" spans="1:12">
      <c r="A979" s="236">
        <v>20</v>
      </c>
      <c r="B979" s="142" t="s">
        <v>409</v>
      </c>
      <c r="C979" s="239" t="s">
        <v>410</v>
      </c>
      <c r="D979" s="941">
        <v>1</v>
      </c>
      <c r="E979" s="941">
        <v>3</v>
      </c>
      <c r="F979" s="154">
        <f t="shared" si="125"/>
        <v>4</v>
      </c>
      <c r="G979" s="941"/>
      <c r="H979" s="941"/>
      <c r="I979" s="154">
        <f t="shared" si="126"/>
        <v>0</v>
      </c>
      <c r="J979" s="154">
        <f t="shared" si="122"/>
        <v>1</v>
      </c>
      <c r="K979" s="154">
        <f t="shared" si="123"/>
        <v>3</v>
      </c>
      <c r="L979" s="154">
        <f t="shared" si="124"/>
        <v>4</v>
      </c>
    </row>
    <row r="980" spans="1:12">
      <c r="A980" s="236">
        <v>21</v>
      </c>
      <c r="B980" s="236">
        <v>487</v>
      </c>
      <c r="C980" s="237" t="s">
        <v>411</v>
      </c>
      <c r="D980" s="941"/>
      <c r="E980" s="941"/>
      <c r="F980" s="154">
        <f t="shared" si="125"/>
        <v>0</v>
      </c>
      <c r="G980" s="941"/>
      <c r="H980" s="941"/>
      <c r="I980" s="154">
        <f t="shared" si="126"/>
        <v>0</v>
      </c>
      <c r="J980" s="154">
        <f t="shared" si="122"/>
        <v>0</v>
      </c>
      <c r="K980" s="154">
        <f t="shared" si="123"/>
        <v>0</v>
      </c>
      <c r="L980" s="154">
        <f t="shared" si="124"/>
        <v>0</v>
      </c>
    </row>
    <row r="981" spans="1:12">
      <c r="A981" s="236">
        <v>22</v>
      </c>
      <c r="B981" s="142" t="s">
        <v>412</v>
      </c>
      <c r="C981" s="237" t="s">
        <v>413</v>
      </c>
      <c r="D981" s="941">
        <v>36</v>
      </c>
      <c r="E981" s="941">
        <v>12</v>
      </c>
      <c r="F981" s="154">
        <f t="shared" si="125"/>
        <v>48</v>
      </c>
      <c r="G981" s="941">
        <v>34</v>
      </c>
      <c r="H981" s="941">
        <v>19</v>
      </c>
      <c r="I981" s="154">
        <f t="shared" si="126"/>
        <v>53</v>
      </c>
      <c r="J981" s="154">
        <f t="shared" si="122"/>
        <v>70</v>
      </c>
      <c r="K981" s="154">
        <f t="shared" si="123"/>
        <v>31</v>
      </c>
      <c r="L981" s="154">
        <f t="shared" si="124"/>
        <v>101</v>
      </c>
    </row>
    <row r="982" spans="1:12">
      <c r="A982" s="236">
        <v>23</v>
      </c>
      <c r="B982" s="142" t="s">
        <v>414</v>
      </c>
      <c r="C982" s="237" t="s">
        <v>415</v>
      </c>
      <c r="D982" s="941">
        <v>9</v>
      </c>
      <c r="E982" s="941">
        <v>4</v>
      </c>
      <c r="F982" s="154">
        <f t="shared" si="125"/>
        <v>13</v>
      </c>
      <c r="G982" s="941">
        <v>14</v>
      </c>
      <c r="H982" s="941">
        <v>1</v>
      </c>
      <c r="I982" s="154">
        <f t="shared" si="126"/>
        <v>15</v>
      </c>
      <c r="J982" s="154">
        <f t="shared" si="122"/>
        <v>23</v>
      </c>
      <c r="K982" s="154">
        <f t="shared" si="123"/>
        <v>5</v>
      </c>
      <c r="L982" s="154">
        <f t="shared" si="124"/>
        <v>28</v>
      </c>
    </row>
    <row r="983" spans="1:12" ht="24">
      <c r="A983" s="236">
        <v>24</v>
      </c>
      <c r="B983" s="142" t="s">
        <v>416</v>
      </c>
      <c r="C983" s="240" t="s">
        <v>772</v>
      </c>
      <c r="D983" s="941">
        <v>2</v>
      </c>
      <c r="E983" s="941">
        <v>2</v>
      </c>
      <c r="F983" s="154">
        <f t="shared" si="125"/>
        <v>4</v>
      </c>
      <c r="G983" s="941"/>
      <c r="H983" s="941"/>
      <c r="I983" s="154">
        <f t="shared" si="126"/>
        <v>0</v>
      </c>
      <c r="J983" s="154">
        <f t="shared" si="122"/>
        <v>2</v>
      </c>
      <c r="K983" s="154">
        <f t="shared" si="123"/>
        <v>2</v>
      </c>
      <c r="L983" s="154">
        <f t="shared" si="124"/>
        <v>4</v>
      </c>
    </row>
    <row r="984" spans="1:12">
      <c r="A984" s="236">
        <v>25</v>
      </c>
      <c r="B984" s="142" t="s">
        <v>417</v>
      </c>
      <c r="C984" s="237" t="s">
        <v>418</v>
      </c>
      <c r="D984" s="941"/>
      <c r="E984" s="941"/>
      <c r="F984" s="154">
        <f t="shared" si="125"/>
        <v>0</v>
      </c>
      <c r="G984" s="941"/>
      <c r="H984" s="941"/>
      <c r="I984" s="154">
        <f t="shared" si="126"/>
        <v>0</v>
      </c>
      <c r="J984" s="154">
        <f t="shared" si="122"/>
        <v>0</v>
      </c>
      <c r="K984" s="154">
        <f t="shared" si="123"/>
        <v>0</v>
      </c>
      <c r="L984" s="154">
        <f t="shared" si="124"/>
        <v>0</v>
      </c>
    </row>
    <row r="985" spans="1:12" ht="25.5">
      <c r="A985" s="236">
        <v>26</v>
      </c>
      <c r="B985" s="236">
        <v>571</v>
      </c>
      <c r="C985" s="237" t="s">
        <v>419</v>
      </c>
      <c r="D985" s="941">
        <v>35</v>
      </c>
      <c r="E985" s="941">
        <v>15</v>
      </c>
      <c r="F985" s="154">
        <f t="shared" si="125"/>
        <v>50</v>
      </c>
      <c r="G985" s="941">
        <v>92</v>
      </c>
      <c r="H985" s="941">
        <v>52</v>
      </c>
      <c r="I985" s="154">
        <f t="shared" si="126"/>
        <v>144</v>
      </c>
      <c r="J985" s="154">
        <f t="shared" si="122"/>
        <v>127</v>
      </c>
      <c r="K985" s="154">
        <f t="shared" si="123"/>
        <v>67</v>
      </c>
      <c r="L985" s="154">
        <f t="shared" si="124"/>
        <v>194</v>
      </c>
    </row>
    <row r="986" spans="1:12" ht="25.5">
      <c r="A986" s="236">
        <v>27</v>
      </c>
      <c r="B986" s="142" t="s">
        <v>420</v>
      </c>
      <c r="C986" s="237" t="s">
        <v>421</v>
      </c>
      <c r="D986" s="941">
        <v>28</v>
      </c>
      <c r="E986" s="941">
        <v>12</v>
      </c>
      <c r="F986" s="154">
        <f t="shared" si="125"/>
        <v>40</v>
      </c>
      <c r="G986" s="941"/>
      <c r="H986" s="941"/>
      <c r="I986" s="154">
        <f t="shared" si="126"/>
        <v>0</v>
      </c>
      <c r="J986" s="154">
        <f t="shared" si="122"/>
        <v>28</v>
      </c>
      <c r="K986" s="154">
        <f t="shared" si="123"/>
        <v>12</v>
      </c>
      <c r="L986" s="154">
        <f t="shared" si="124"/>
        <v>40</v>
      </c>
    </row>
    <row r="987" spans="1:12" ht="25.5">
      <c r="A987" s="236">
        <v>28</v>
      </c>
      <c r="B987" s="142" t="s">
        <v>422</v>
      </c>
      <c r="C987" s="237" t="s">
        <v>423</v>
      </c>
      <c r="D987" s="941"/>
      <c r="E987" s="941"/>
      <c r="F987" s="154">
        <f t="shared" si="125"/>
        <v>0</v>
      </c>
      <c r="G987" s="941"/>
      <c r="H987" s="941"/>
      <c r="I987" s="154">
        <f t="shared" si="126"/>
        <v>0</v>
      </c>
      <c r="J987" s="154">
        <f t="shared" si="122"/>
        <v>0</v>
      </c>
      <c r="K987" s="154">
        <f t="shared" si="123"/>
        <v>0</v>
      </c>
      <c r="L987" s="154">
        <f t="shared" si="124"/>
        <v>0</v>
      </c>
    </row>
    <row r="988" spans="1:12" ht="38.25">
      <c r="A988" s="236">
        <v>29</v>
      </c>
      <c r="B988" s="142" t="s">
        <v>424</v>
      </c>
      <c r="C988" s="237" t="s">
        <v>773</v>
      </c>
      <c r="D988" s="941"/>
      <c r="E988" s="941"/>
      <c r="F988" s="154">
        <f t="shared" si="125"/>
        <v>0</v>
      </c>
      <c r="G988" s="941"/>
      <c r="H988" s="941"/>
      <c r="I988" s="154">
        <f t="shared" si="126"/>
        <v>0</v>
      </c>
      <c r="J988" s="154">
        <f t="shared" si="122"/>
        <v>0</v>
      </c>
      <c r="K988" s="154">
        <f t="shared" si="123"/>
        <v>0</v>
      </c>
      <c r="L988" s="154">
        <f t="shared" si="124"/>
        <v>0</v>
      </c>
    </row>
    <row r="989" spans="1:12" ht="25.5">
      <c r="A989" s="236">
        <v>30</v>
      </c>
      <c r="B989" s="236">
        <v>797</v>
      </c>
      <c r="C989" s="237" t="s">
        <v>425</v>
      </c>
      <c r="D989" s="941">
        <v>214</v>
      </c>
      <c r="E989" s="941">
        <v>230</v>
      </c>
      <c r="F989" s="154">
        <f t="shared" si="125"/>
        <v>444</v>
      </c>
      <c r="G989" s="941">
        <v>213</v>
      </c>
      <c r="H989" s="941">
        <v>188</v>
      </c>
      <c r="I989" s="154">
        <f t="shared" si="126"/>
        <v>401</v>
      </c>
      <c r="J989" s="154">
        <f t="shared" si="122"/>
        <v>427</v>
      </c>
      <c r="K989" s="154">
        <f t="shared" si="123"/>
        <v>418</v>
      </c>
      <c r="L989" s="154">
        <f t="shared" si="124"/>
        <v>845</v>
      </c>
    </row>
    <row r="990" spans="1:12" ht="25.5">
      <c r="A990" s="236">
        <v>31</v>
      </c>
      <c r="B990" s="236">
        <v>799</v>
      </c>
      <c r="C990" s="237" t="s">
        <v>774</v>
      </c>
      <c r="D990" s="941">
        <v>882</v>
      </c>
      <c r="E990" s="941">
        <v>663</v>
      </c>
      <c r="F990" s="154">
        <f t="shared" si="125"/>
        <v>1545</v>
      </c>
      <c r="G990" s="941">
        <v>178</v>
      </c>
      <c r="H990" s="941">
        <v>95</v>
      </c>
      <c r="I990" s="154">
        <f t="shared" si="126"/>
        <v>273</v>
      </c>
      <c r="J990" s="154">
        <f t="shared" si="122"/>
        <v>1060</v>
      </c>
      <c r="K990" s="154">
        <f t="shared" si="123"/>
        <v>758</v>
      </c>
      <c r="L990" s="154">
        <f t="shared" si="124"/>
        <v>1818</v>
      </c>
    </row>
    <row r="991" spans="1:12" ht="51">
      <c r="A991" s="236">
        <v>32</v>
      </c>
      <c r="B991" s="142" t="s">
        <v>426</v>
      </c>
      <c r="C991" s="237" t="s">
        <v>427</v>
      </c>
      <c r="D991" s="941"/>
      <c r="E991" s="941">
        <v>1</v>
      </c>
      <c r="F991" s="154">
        <f t="shared" si="125"/>
        <v>1</v>
      </c>
      <c r="G991" s="941"/>
      <c r="H991" s="941">
        <v>1</v>
      </c>
      <c r="I991" s="154">
        <f t="shared" si="126"/>
        <v>1</v>
      </c>
      <c r="J991" s="154">
        <f t="shared" si="122"/>
        <v>0</v>
      </c>
      <c r="K991" s="154">
        <f t="shared" si="123"/>
        <v>2</v>
      </c>
      <c r="L991" s="154">
        <f t="shared" si="124"/>
        <v>2</v>
      </c>
    </row>
    <row r="992" spans="1:12" ht="25.5">
      <c r="A992" s="236">
        <v>33</v>
      </c>
      <c r="B992" s="142" t="s">
        <v>428</v>
      </c>
      <c r="C992" s="237" t="s">
        <v>429</v>
      </c>
      <c r="D992" s="941">
        <v>4</v>
      </c>
      <c r="E992" s="941"/>
      <c r="F992" s="154">
        <f t="shared" si="125"/>
        <v>4</v>
      </c>
      <c r="G992" s="941">
        <v>13</v>
      </c>
      <c r="H992" s="941">
        <v>4</v>
      </c>
      <c r="I992" s="154">
        <f t="shared" si="126"/>
        <v>17</v>
      </c>
      <c r="J992" s="154">
        <f t="shared" si="122"/>
        <v>17</v>
      </c>
      <c r="K992" s="154">
        <f t="shared" si="123"/>
        <v>4</v>
      </c>
      <c r="L992" s="154">
        <f t="shared" si="124"/>
        <v>21</v>
      </c>
    </row>
    <row r="993" spans="1:12">
      <c r="A993" s="236">
        <v>34</v>
      </c>
      <c r="B993" s="142" t="s">
        <v>430</v>
      </c>
      <c r="C993" s="237" t="s">
        <v>431</v>
      </c>
      <c r="D993" s="941">
        <v>4</v>
      </c>
      <c r="E993" s="941">
        <v>1</v>
      </c>
      <c r="F993" s="154">
        <f t="shared" si="125"/>
        <v>5</v>
      </c>
      <c r="G993" s="941"/>
      <c r="H993" s="941"/>
      <c r="I993" s="154">
        <f t="shared" si="126"/>
        <v>0</v>
      </c>
      <c r="J993" s="154">
        <f t="shared" si="122"/>
        <v>4</v>
      </c>
      <c r="K993" s="154">
        <f t="shared" si="123"/>
        <v>1</v>
      </c>
      <c r="L993" s="154">
        <f t="shared" si="124"/>
        <v>5</v>
      </c>
    </row>
    <row r="994" spans="1:12" ht="25.5">
      <c r="A994" s="236">
        <v>35</v>
      </c>
      <c r="B994" s="142" t="s">
        <v>432</v>
      </c>
      <c r="C994" s="237" t="s">
        <v>433</v>
      </c>
      <c r="D994" s="941">
        <v>11</v>
      </c>
      <c r="E994" s="941">
        <v>5</v>
      </c>
      <c r="F994" s="154">
        <f t="shared" si="125"/>
        <v>16</v>
      </c>
      <c r="G994" s="941">
        <v>3</v>
      </c>
      <c r="H994" s="941"/>
      <c r="I994" s="154">
        <f t="shared" si="126"/>
        <v>3</v>
      </c>
      <c r="J994" s="154">
        <f t="shared" si="122"/>
        <v>14</v>
      </c>
      <c r="K994" s="154">
        <f t="shared" si="123"/>
        <v>5</v>
      </c>
      <c r="L994" s="154">
        <f t="shared" si="124"/>
        <v>19</v>
      </c>
    </row>
    <row r="995" spans="1:12" ht="51">
      <c r="A995" s="236">
        <v>36</v>
      </c>
      <c r="B995" s="142" t="s">
        <v>434</v>
      </c>
      <c r="C995" s="237" t="s">
        <v>435</v>
      </c>
      <c r="D995" s="941">
        <v>34</v>
      </c>
      <c r="E995" s="941">
        <v>10</v>
      </c>
      <c r="F995" s="154">
        <f t="shared" si="125"/>
        <v>44</v>
      </c>
      <c r="G995" s="941">
        <v>18</v>
      </c>
      <c r="H995" s="941">
        <v>2</v>
      </c>
      <c r="I995" s="154">
        <f t="shared" si="126"/>
        <v>20</v>
      </c>
      <c r="J995" s="154">
        <f t="shared" si="122"/>
        <v>52</v>
      </c>
      <c r="K995" s="154">
        <f t="shared" si="123"/>
        <v>12</v>
      </c>
      <c r="L995" s="154">
        <f t="shared" si="124"/>
        <v>64</v>
      </c>
    </row>
    <row r="996" spans="1:12">
      <c r="A996" s="236">
        <v>37</v>
      </c>
      <c r="B996" s="142" t="s">
        <v>436</v>
      </c>
      <c r="C996" s="237" t="s">
        <v>775</v>
      </c>
      <c r="D996" s="941">
        <v>28</v>
      </c>
      <c r="E996" s="941">
        <v>4</v>
      </c>
      <c r="F996" s="154">
        <f t="shared" si="125"/>
        <v>32</v>
      </c>
      <c r="G996" s="941">
        <v>1</v>
      </c>
      <c r="H996" s="941"/>
      <c r="I996" s="154">
        <f t="shared" si="126"/>
        <v>1</v>
      </c>
      <c r="J996" s="154">
        <f t="shared" si="122"/>
        <v>29</v>
      </c>
      <c r="K996" s="154">
        <f t="shared" si="123"/>
        <v>4</v>
      </c>
      <c r="L996" s="154">
        <f t="shared" si="124"/>
        <v>33</v>
      </c>
    </row>
    <row r="997" spans="1:12" ht="25.5">
      <c r="A997" s="236">
        <v>38</v>
      </c>
      <c r="B997" s="142" t="s">
        <v>437</v>
      </c>
      <c r="C997" s="237" t="s">
        <v>776</v>
      </c>
      <c r="D997" s="941">
        <v>9</v>
      </c>
      <c r="E997" s="941">
        <v>3</v>
      </c>
      <c r="F997" s="154">
        <f t="shared" si="125"/>
        <v>12</v>
      </c>
      <c r="G997" s="941"/>
      <c r="H997" s="941"/>
      <c r="I997" s="154">
        <f t="shared" si="126"/>
        <v>0</v>
      </c>
      <c r="J997" s="154">
        <f t="shared" si="122"/>
        <v>9</v>
      </c>
      <c r="K997" s="154">
        <f t="shared" si="123"/>
        <v>3</v>
      </c>
      <c r="L997" s="154">
        <f t="shared" si="124"/>
        <v>12</v>
      </c>
    </row>
    <row r="998" spans="1:12">
      <c r="A998" s="236">
        <v>39</v>
      </c>
      <c r="B998" s="236"/>
      <c r="C998" s="237" t="s">
        <v>438</v>
      </c>
      <c r="D998" s="145"/>
      <c r="E998" s="145"/>
      <c r="F998" s="154">
        <f t="shared" si="125"/>
        <v>0</v>
      </c>
      <c r="G998" s="942"/>
      <c r="H998" s="942"/>
      <c r="I998" s="154">
        <f t="shared" si="126"/>
        <v>0</v>
      </c>
      <c r="J998" s="154">
        <f t="shared" si="122"/>
        <v>0</v>
      </c>
      <c r="K998" s="154">
        <f t="shared" si="123"/>
        <v>0</v>
      </c>
      <c r="L998" s="154">
        <f t="shared" si="124"/>
        <v>0</v>
      </c>
    </row>
    <row r="999" spans="1:12">
      <c r="A999" s="777">
        <v>40</v>
      </c>
      <c r="B999" s="777" t="s">
        <v>866</v>
      </c>
      <c r="C999" s="237" t="s">
        <v>868</v>
      </c>
      <c r="D999" s="472"/>
      <c r="E999" s="472"/>
      <c r="F999" s="154">
        <f t="shared" si="125"/>
        <v>0</v>
      </c>
      <c r="G999" s="943">
        <v>6</v>
      </c>
      <c r="H999" s="943">
        <v>4</v>
      </c>
      <c r="I999" s="154">
        <f t="shared" si="126"/>
        <v>10</v>
      </c>
      <c r="J999" s="154">
        <f t="shared" si="122"/>
        <v>6</v>
      </c>
      <c r="K999" s="154">
        <f t="shared" si="123"/>
        <v>4</v>
      </c>
      <c r="L999" s="154">
        <f t="shared" si="124"/>
        <v>10</v>
      </c>
    </row>
    <row r="1000" spans="1:12">
      <c r="A1000" s="777">
        <v>41</v>
      </c>
      <c r="B1000" s="777" t="s">
        <v>865</v>
      </c>
      <c r="C1000" s="237" t="s">
        <v>867</v>
      </c>
      <c r="D1000" s="472"/>
      <c r="E1000" s="472"/>
      <c r="F1000" s="154">
        <f t="shared" si="125"/>
        <v>0</v>
      </c>
      <c r="G1000" s="472"/>
      <c r="H1000" s="472"/>
      <c r="I1000" s="154">
        <f t="shared" si="126"/>
        <v>0</v>
      </c>
      <c r="J1000" s="154">
        <f t="shared" si="122"/>
        <v>0</v>
      </c>
      <c r="K1000" s="154">
        <f t="shared" si="123"/>
        <v>0</v>
      </c>
      <c r="L1000" s="154">
        <f t="shared" si="124"/>
        <v>0</v>
      </c>
    </row>
    <row r="1001" spans="1:12">
      <c r="A1001" s="236"/>
      <c r="B1001" s="236"/>
      <c r="C1001" s="142" t="s">
        <v>6</v>
      </c>
      <c r="D1001" s="154">
        <f>SUM(D960:D1000)</f>
        <v>2515</v>
      </c>
      <c r="E1001" s="154">
        <f t="shared" ref="E1001:L1001" si="127">SUM(E960:E1000)</f>
        <v>1739</v>
      </c>
      <c r="F1001" s="154">
        <f t="shared" si="127"/>
        <v>4254</v>
      </c>
      <c r="G1001" s="154">
        <f t="shared" si="127"/>
        <v>910</v>
      </c>
      <c r="H1001" s="154">
        <f t="shared" si="127"/>
        <v>565</v>
      </c>
      <c r="I1001" s="154">
        <f t="shared" si="127"/>
        <v>1475</v>
      </c>
      <c r="J1001" s="154">
        <f t="shared" si="127"/>
        <v>3425</v>
      </c>
      <c r="K1001" s="154">
        <f t="shared" si="127"/>
        <v>2304</v>
      </c>
      <c r="L1001" s="154">
        <f t="shared" si="127"/>
        <v>5729</v>
      </c>
    </row>
    <row r="1002" spans="1:12">
      <c r="B1002" s="173"/>
      <c r="C1002" s="307"/>
    </row>
    <row r="1003" spans="1:12">
      <c r="B1003" s="173"/>
      <c r="C1003" s="307"/>
    </row>
    <row r="1004" spans="1:12">
      <c r="A1004" s="173" t="s">
        <v>525</v>
      </c>
      <c r="B1004" s="173"/>
    </row>
    <row r="1005" spans="1:12" ht="15.75">
      <c r="A1005" s="1591" t="s">
        <v>382</v>
      </c>
      <c r="B1005" s="1591"/>
      <c r="C1005" s="1591"/>
      <c r="D1005" s="1591"/>
      <c r="E1005" s="1591"/>
      <c r="F1005" s="1591"/>
      <c r="G1005" s="1591"/>
      <c r="H1005" s="1591"/>
      <c r="I1005" s="1591"/>
      <c r="J1005" s="1591"/>
      <c r="K1005" s="1591"/>
      <c r="L1005" s="1591"/>
    </row>
    <row r="1006" spans="1:12" ht="15.75">
      <c r="A1006" s="775"/>
      <c r="B1006" s="775"/>
      <c r="C1006" s="775"/>
      <c r="D1006" s="775"/>
      <c r="E1006" s="775"/>
      <c r="F1006" s="775"/>
      <c r="G1006" s="775"/>
      <c r="H1006" s="775"/>
      <c r="I1006" s="775"/>
      <c r="J1006" s="775"/>
      <c r="K1006" s="775" t="s">
        <v>85</v>
      </c>
      <c r="L1006" s="775"/>
    </row>
    <row r="1007" spans="1:12">
      <c r="A1007" s="1592" t="s">
        <v>191</v>
      </c>
      <c r="B1007" s="1592" t="s">
        <v>383</v>
      </c>
      <c r="C1007" s="1592" t="s">
        <v>384</v>
      </c>
      <c r="D1007" s="1592" t="s">
        <v>95</v>
      </c>
      <c r="E1007" s="1592"/>
      <c r="F1007" s="1592"/>
      <c r="G1007" s="1592" t="s">
        <v>0</v>
      </c>
      <c r="H1007" s="1592"/>
      <c r="I1007" s="1592"/>
      <c r="J1007" s="1592" t="s">
        <v>6</v>
      </c>
      <c r="K1007" s="1592"/>
      <c r="L1007" s="1592"/>
    </row>
    <row r="1008" spans="1:12">
      <c r="A1008" s="1592"/>
      <c r="B1008" s="1592"/>
      <c r="C1008" s="1592"/>
      <c r="D1008" s="777" t="s">
        <v>240</v>
      </c>
      <c r="E1008" s="777" t="s">
        <v>241</v>
      </c>
      <c r="F1008" s="777" t="s">
        <v>234</v>
      </c>
      <c r="G1008" s="777" t="s">
        <v>240</v>
      </c>
      <c r="H1008" s="777" t="s">
        <v>241</v>
      </c>
      <c r="I1008" s="777" t="s">
        <v>234</v>
      </c>
      <c r="J1008" s="777" t="s">
        <v>240</v>
      </c>
      <c r="K1008" s="777" t="s">
        <v>241</v>
      </c>
      <c r="L1008" s="777" t="s">
        <v>234</v>
      </c>
    </row>
    <row r="1009" spans="1:12">
      <c r="A1009" s="236">
        <v>1</v>
      </c>
      <c r="B1009" s="236">
        <v>1</v>
      </c>
      <c r="C1009" s="237" t="s">
        <v>385</v>
      </c>
      <c r="D1009" s="154">
        <v>0</v>
      </c>
      <c r="E1009" s="154">
        <v>0</v>
      </c>
      <c r="F1009" s="154">
        <f>SUM(D1009:E1009)</f>
        <v>0</v>
      </c>
      <c r="G1009" s="154">
        <v>0</v>
      </c>
      <c r="H1009" s="154">
        <v>0</v>
      </c>
      <c r="I1009" s="154">
        <f>SUM(G1009:H1009)</f>
        <v>0</v>
      </c>
      <c r="J1009" s="154">
        <f t="shared" ref="J1009:J1049" si="128">D1009+G1009</f>
        <v>0</v>
      </c>
      <c r="K1009" s="154">
        <f t="shared" ref="K1009:K1049" si="129">E1009+H1009</f>
        <v>0</v>
      </c>
      <c r="L1009" s="154">
        <f t="shared" ref="L1009:L1049" si="130">F1009+I1009</f>
        <v>0</v>
      </c>
    </row>
    <row r="1010" spans="1:12" ht="25.5">
      <c r="A1010" s="236">
        <v>2</v>
      </c>
      <c r="B1010" s="236">
        <v>2</v>
      </c>
      <c r="C1010" s="237" t="s">
        <v>386</v>
      </c>
      <c r="D1010" s="154">
        <v>3</v>
      </c>
      <c r="E1010" s="154">
        <v>5</v>
      </c>
      <c r="F1010" s="154">
        <f t="shared" ref="F1010:F1049" si="131">SUM(D1010:E1010)</f>
        <v>8</v>
      </c>
      <c r="G1010" s="154">
        <v>6</v>
      </c>
      <c r="H1010" s="154">
        <v>4</v>
      </c>
      <c r="I1010" s="154">
        <f t="shared" ref="I1010:I1049" si="132">SUM(G1010:H1010)</f>
        <v>10</v>
      </c>
      <c r="J1010" s="154">
        <f t="shared" si="128"/>
        <v>9</v>
      </c>
      <c r="K1010" s="154">
        <f t="shared" si="129"/>
        <v>9</v>
      </c>
      <c r="L1010" s="154">
        <f t="shared" si="130"/>
        <v>18</v>
      </c>
    </row>
    <row r="1011" spans="1:12" ht="25.5">
      <c r="A1011" s="236">
        <v>3</v>
      </c>
      <c r="B1011" s="236">
        <v>3</v>
      </c>
      <c r="C1011" s="237" t="s">
        <v>387</v>
      </c>
      <c r="D1011" s="154">
        <v>0</v>
      </c>
      <c r="E1011" s="154">
        <v>0</v>
      </c>
      <c r="F1011" s="154">
        <f t="shared" si="131"/>
        <v>0</v>
      </c>
      <c r="G1011" s="154">
        <v>3</v>
      </c>
      <c r="H1011" s="154">
        <v>1</v>
      </c>
      <c r="I1011" s="154">
        <f t="shared" si="132"/>
        <v>4</v>
      </c>
      <c r="J1011" s="154">
        <f t="shared" si="128"/>
        <v>3</v>
      </c>
      <c r="K1011" s="154">
        <f t="shared" si="129"/>
        <v>1</v>
      </c>
      <c r="L1011" s="154">
        <f t="shared" si="130"/>
        <v>4</v>
      </c>
    </row>
    <row r="1012" spans="1:12" ht="25.5">
      <c r="A1012" s="236">
        <v>4</v>
      </c>
      <c r="B1012" s="142" t="s">
        <v>388</v>
      </c>
      <c r="C1012" s="237" t="s">
        <v>389</v>
      </c>
      <c r="D1012" s="154">
        <v>0</v>
      </c>
      <c r="E1012" s="154">
        <v>3</v>
      </c>
      <c r="F1012" s="154">
        <f t="shared" si="131"/>
        <v>3</v>
      </c>
      <c r="G1012" s="154">
        <v>1</v>
      </c>
      <c r="H1012" s="154">
        <v>2</v>
      </c>
      <c r="I1012" s="154">
        <f t="shared" si="132"/>
        <v>3</v>
      </c>
      <c r="J1012" s="154">
        <f t="shared" si="128"/>
        <v>1</v>
      </c>
      <c r="K1012" s="154">
        <f t="shared" si="129"/>
        <v>5</v>
      </c>
      <c r="L1012" s="154">
        <f t="shared" si="130"/>
        <v>6</v>
      </c>
    </row>
    <row r="1013" spans="1:12">
      <c r="A1013" s="236">
        <v>5</v>
      </c>
      <c r="B1013" s="142" t="s">
        <v>390</v>
      </c>
      <c r="C1013" s="237" t="s">
        <v>391</v>
      </c>
      <c r="D1013" s="154">
        <v>24</v>
      </c>
      <c r="E1013" s="154">
        <v>12</v>
      </c>
      <c r="F1013" s="154">
        <f t="shared" si="131"/>
        <v>36</v>
      </c>
      <c r="G1013" s="154">
        <v>4</v>
      </c>
      <c r="H1013" s="154">
        <v>4</v>
      </c>
      <c r="I1013" s="154">
        <f t="shared" si="132"/>
        <v>8</v>
      </c>
      <c r="J1013" s="154">
        <f t="shared" si="128"/>
        <v>28</v>
      </c>
      <c r="K1013" s="154">
        <f t="shared" si="129"/>
        <v>16</v>
      </c>
      <c r="L1013" s="154">
        <f t="shared" si="130"/>
        <v>44</v>
      </c>
    </row>
    <row r="1014" spans="1:12">
      <c r="A1014" s="236">
        <v>6</v>
      </c>
      <c r="B1014" s="236">
        <v>30</v>
      </c>
      <c r="C1014" s="237" t="s">
        <v>392</v>
      </c>
      <c r="D1014" s="154">
        <v>0</v>
      </c>
      <c r="E1014" s="154">
        <v>0</v>
      </c>
      <c r="F1014" s="154">
        <f t="shared" si="131"/>
        <v>0</v>
      </c>
      <c r="G1014" s="154">
        <v>0</v>
      </c>
      <c r="H1014" s="154">
        <v>0</v>
      </c>
      <c r="I1014" s="154">
        <f t="shared" si="132"/>
        <v>0</v>
      </c>
      <c r="J1014" s="154">
        <f t="shared" si="128"/>
        <v>0</v>
      </c>
      <c r="K1014" s="154">
        <f t="shared" si="129"/>
        <v>0</v>
      </c>
      <c r="L1014" s="154">
        <f t="shared" si="130"/>
        <v>0</v>
      </c>
    </row>
    <row r="1015" spans="1:12">
      <c r="A1015" s="236">
        <v>7</v>
      </c>
      <c r="B1015" s="236">
        <v>32</v>
      </c>
      <c r="C1015" s="237" t="s">
        <v>393</v>
      </c>
      <c r="D1015" s="154">
        <v>0</v>
      </c>
      <c r="E1015" s="154">
        <v>0</v>
      </c>
      <c r="F1015" s="154">
        <f t="shared" si="131"/>
        <v>0</v>
      </c>
      <c r="G1015" s="154">
        <v>0</v>
      </c>
      <c r="H1015" s="154">
        <v>0</v>
      </c>
      <c r="I1015" s="154">
        <f t="shared" si="132"/>
        <v>0</v>
      </c>
      <c r="J1015" s="154">
        <f t="shared" si="128"/>
        <v>0</v>
      </c>
      <c r="K1015" s="154">
        <f t="shared" si="129"/>
        <v>0</v>
      </c>
      <c r="L1015" s="154">
        <f t="shared" si="130"/>
        <v>0</v>
      </c>
    </row>
    <row r="1016" spans="1:12">
      <c r="A1016" s="236">
        <v>8</v>
      </c>
      <c r="B1016" s="236">
        <v>33</v>
      </c>
      <c r="C1016" s="237" t="s">
        <v>394</v>
      </c>
      <c r="D1016" s="154">
        <v>0</v>
      </c>
      <c r="E1016" s="154">
        <v>0</v>
      </c>
      <c r="F1016" s="154">
        <f t="shared" si="131"/>
        <v>0</v>
      </c>
      <c r="G1016" s="154">
        <v>0</v>
      </c>
      <c r="H1016" s="154">
        <v>0</v>
      </c>
      <c r="I1016" s="154">
        <f t="shared" si="132"/>
        <v>0</v>
      </c>
      <c r="J1016" s="154">
        <f t="shared" si="128"/>
        <v>0</v>
      </c>
      <c r="K1016" s="154">
        <f t="shared" si="129"/>
        <v>0</v>
      </c>
      <c r="L1016" s="154">
        <f t="shared" si="130"/>
        <v>0</v>
      </c>
    </row>
    <row r="1017" spans="1:12">
      <c r="A1017" s="236">
        <v>9</v>
      </c>
      <c r="B1017" s="236">
        <v>37</v>
      </c>
      <c r="C1017" s="237" t="s">
        <v>395</v>
      </c>
      <c r="D1017" s="154">
        <v>0</v>
      </c>
      <c r="E1017" s="154">
        <v>0</v>
      </c>
      <c r="F1017" s="154">
        <f t="shared" si="131"/>
        <v>0</v>
      </c>
      <c r="G1017" s="154">
        <v>0</v>
      </c>
      <c r="H1017" s="154">
        <v>0</v>
      </c>
      <c r="I1017" s="154">
        <f t="shared" si="132"/>
        <v>0</v>
      </c>
      <c r="J1017" s="154">
        <f t="shared" si="128"/>
        <v>0</v>
      </c>
      <c r="K1017" s="154">
        <f t="shared" si="129"/>
        <v>0</v>
      </c>
      <c r="L1017" s="154">
        <f t="shared" si="130"/>
        <v>0</v>
      </c>
    </row>
    <row r="1018" spans="1:12">
      <c r="A1018" s="236">
        <v>10</v>
      </c>
      <c r="B1018" s="236">
        <v>45</v>
      </c>
      <c r="C1018" s="237" t="s">
        <v>396</v>
      </c>
      <c r="D1018" s="154">
        <v>0</v>
      </c>
      <c r="E1018" s="154">
        <v>0</v>
      </c>
      <c r="F1018" s="154">
        <f t="shared" si="131"/>
        <v>0</v>
      </c>
      <c r="G1018" s="154">
        <v>0</v>
      </c>
      <c r="H1018" s="154">
        <v>0</v>
      </c>
      <c r="I1018" s="154">
        <f t="shared" si="132"/>
        <v>0</v>
      </c>
      <c r="J1018" s="154">
        <f t="shared" si="128"/>
        <v>0</v>
      </c>
      <c r="K1018" s="154">
        <f t="shared" si="129"/>
        <v>0</v>
      </c>
      <c r="L1018" s="154">
        <f t="shared" si="130"/>
        <v>0</v>
      </c>
    </row>
    <row r="1019" spans="1:12">
      <c r="A1019" s="236">
        <v>11</v>
      </c>
      <c r="B1019" s="236">
        <v>55</v>
      </c>
      <c r="C1019" s="237" t="s">
        <v>397</v>
      </c>
      <c r="D1019" s="154">
        <v>0</v>
      </c>
      <c r="E1019" s="154">
        <v>0</v>
      </c>
      <c r="F1019" s="154">
        <f t="shared" si="131"/>
        <v>0</v>
      </c>
      <c r="G1019" s="154">
        <v>0</v>
      </c>
      <c r="H1019" s="154">
        <v>0</v>
      </c>
      <c r="I1019" s="154">
        <f t="shared" si="132"/>
        <v>0</v>
      </c>
      <c r="J1019" s="154">
        <f t="shared" si="128"/>
        <v>0</v>
      </c>
      <c r="K1019" s="154">
        <f t="shared" si="129"/>
        <v>0</v>
      </c>
      <c r="L1019" s="154">
        <f t="shared" si="130"/>
        <v>0</v>
      </c>
    </row>
    <row r="1020" spans="1:12">
      <c r="A1020" s="236">
        <v>12</v>
      </c>
      <c r="B1020" s="236">
        <v>71</v>
      </c>
      <c r="C1020" s="237" t="s">
        <v>398</v>
      </c>
      <c r="D1020" s="154">
        <v>0</v>
      </c>
      <c r="E1020" s="154">
        <v>0</v>
      </c>
      <c r="F1020" s="154">
        <f t="shared" si="131"/>
        <v>0</v>
      </c>
      <c r="G1020" s="154">
        <v>0</v>
      </c>
      <c r="H1020" s="154">
        <v>0</v>
      </c>
      <c r="I1020" s="154">
        <f t="shared" si="132"/>
        <v>0</v>
      </c>
      <c r="J1020" s="154">
        <f t="shared" si="128"/>
        <v>0</v>
      </c>
      <c r="K1020" s="154">
        <f t="shared" si="129"/>
        <v>0</v>
      </c>
      <c r="L1020" s="154">
        <f t="shared" si="130"/>
        <v>0</v>
      </c>
    </row>
    <row r="1021" spans="1:12">
      <c r="A1021" s="236">
        <v>13</v>
      </c>
      <c r="B1021" s="236">
        <v>84</v>
      </c>
      <c r="C1021" s="237" t="s">
        <v>770</v>
      </c>
      <c r="D1021" s="154">
        <v>0</v>
      </c>
      <c r="E1021" s="154">
        <v>0</v>
      </c>
      <c r="F1021" s="154">
        <f t="shared" si="131"/>
        <v>0</v>
      </c>
      <c r="G1021" s="154">
        <v>0</v>
      </c>
      <c r="H1021" s="154">
        <v>0</v>
      </c>
      <c r="I1021" s="154">
        <f t="shared" si="132"/>
        <v>0</v>
      </c>
      <c r="J1021" s="154">
        <f t="shared" si="128"/>
        <v>0</v>
      </c>
      <c r="K1021" s="154">
        <f t="shared" si="129"/>
        <v>0</v>
      </c>
      <c r="L1021" s="154">
        <f t="shared" si="130"/>
        <v>0</v>
      </c>
    </row>
    <row r="1022" spans="1:12">
      <c r="A1022" s="236">
        <v>14</v>
      </c>
      <c r="B1022" s="142" t="s">
        <v>399</v>
      </c>
      <c r="C1022" s="237" t="s">
        <v>400</v>
      </c>
      <c r="D1022" s="154">
        <v>229</v>
      </c>
      <c r="E1022" s="154">
        <v>196</v>
      </c>
      <c r="F1022" s="154">
        <f t="shared" si="131"/>
        <v>425</v>
      </c>
      <c r="G1022" s="154">
        <v>140</v>
      </c>
      <c r="H1022" s="154">
        <v>105</v>
      </c>
      <c r="I1022" s="154">
        <f t="shared" si="132"/>
        <v>245</v>
      </c>
      <c r="J1022" s="154">
        <f t="shared" si="128"/>
        <v>369</v>
      </c>
      <c r="K1022" s="154">
        <f t="shared" si="129"/>
        <v>301</v>
      </c>
      <c r="L1022" s="154">
        <f t="shared" si="130"/>
        <v>670</v>
      </c>
    </row>
    <row r="1023" spans="1:12">
      <c r="A1023" s="236">
        <v>15</v>
      </c>
      <c r="B1023" s="236">
        <v>250</v>
      </c>
      <c r="C1023" s="237" t="s">
        <v>401</v>
      </c>
      <c r="D1023" s="154">
        <v>89</v>
      </c>
      <c r="E1023" s="154">
        <v>103</v>
      </c>
      <c r="F1023" s="154">
        <f t="shared" si="131"/>
        <v>192</v>
      </c>
      <c r="G1023" s="154">
        <v>57</v>
      </c>
      <c r="H1023" s="154">
        <v>59</v>
      </c>
      <c r="I1023" s="154">
        <f t="shared" si="132"/>
        <v>116</v>
      </c>
      <c r="J1023" s="154">
        <f t="shared" si="128"/>
        <v>146</v>
      </c>
      <c r="K1023" s="154">
        <f t="shared" si="129"/>
        <v>162</v>
      </c>
      <c r="L1023" s="154">
        <f t="shared" si="130"/>
        <v>308</v>
      </c>
    </row>
    <row r="1024" spans="1:12" ht="25.5">
      <c r="A1024" s="236">
        <v>16</v>
      </c>
      <c r="B1024" s="142" t="s">
        <v>402</v>
      </c>
      <c r="C1024" s="237" t="s">
        <v>403</v>
      </c>
      <c r="D1024" s="154">
        <v>13</v>
      </c>
      <c r="E1024" s="154">
        <v>11</v>
      </c>
      <c r="F1024" s="154">
        <f t="shared" si="131"/>
        <v>24</v>
      </c>
      <c r="G1024" s="154">
        <v>6</v>
      </c>
      <c r="H1024" s="154">
        <v>5</v>
      </c>
      <c r="I1024" s="154">
        <f t="shared" si="132"/>
        <v>11</v>
      </c>
      <c r="J1024" s="154">
        <f t="shared" si="128"/>
        <v>19</v>
      </c>
      <c r="K1024" s="154">
        <f t="shared" si="129"/>
        <v>16</v>
      </c>
      <c r="L1024" s="154">
        <f t="shared" si="130"/>
        <v>35</v>
      </c>
    </row>
    <row r="1025" spans="1:12">
      <c r="A1025" s="236">
        <v>17</v>
      </c>
      <c r="B1025" s="142" t="s">
        <v>404</v>
      </c>
      <c r="C1025" s="238" t="s">
        <v>771</v>
      </c>
      <c r="D1025" s="154">
        <v>10</v>
      </c>
      <c r="E1025" s="154">
        <v>6</v>
      </c>
      <c r="F1025" s="154">
        <f t="shared" si="131"/>
        <v>16</v>
      </c>
      <c r="G1025" s="154">
        <v>13</v>
      </c>
      <c r="H1025" s="154">
        <v>9</v>
      </c>
      <c r="I1025" s="154">
        <f t="shared" si="132"/>
        <v>22</v>
      </c>
      <c r="J1025" s="154">
        <f t="shared" si="128"/>
        <v>23</v>
      </c>
      <c r="K1025" s="154">
        <f t="shared" si="129"/>
        <v>15</v>
      </c>
      <c r="L1025" s="154">
        <f t="shared" si="130"/>
        <v>38</v>
      </c>
    </row>
    <row r="1026" spans="1:12" ht="38.25">
      <c r="A1026" s="236">
        <v>18</v>
      </c>
      <c r="B1026" s="245" t="s">
        <v>405</v>
      </c>
      <c r="C1026" s="237" t="s">
        <v>406</v>
      </c>
      <c r="D1026" s="154">
        <v>909</v>
      </c>
      <c r="E1026" s="154">
        <v>461</v>
      </c>
      <c r="F1026" s="154">
        <f t="shared" si="131"/>
        <v>1370</v>
      </c>
      <c r="G1026" s="154">
        <v>268</v>
      </c>
      <c r="H1026" s="154">
        <v>134</v>
      </c>
      <c r="I1026" s="154">
        <f t="shared" si="132"/>
        <v>402</v>
      </c>
      <c r="J1026" s="154">
        <f t="shared" si="128"/>
        <v>1177</v>
      </c>
      <c r="K1026" s="154">
        <f t="shared" si="129"/>
        <v>595</v>
      </c>
      <c r="L1026" s="154">
        <f t="shared" si="130"/>
        <v>1772</v>
      </c>
    </row>
    <row r="1027" spans="1:12" ht="25.5">
      <c r="A1027" s="236">
        <v>19</v>
      </c>
      <c r="B1027" s="142" t="s">
        <v>407</v>
      </c>
      <c r="C1027" s="237" t="s">
        <v>408</v>
      </c>
      <c r="D1027" s="154">
        <v>75</v>
      </c>
      <c r="E1027" s="154">
        <v>37</v>
      </c>
      <c r="F1027" s="154">
        <f t="shared" si="131"/>
        <v>112</v>
      </c>
      <c r="G1027" s="154">
        <v>18</v>
      </c>
      <c r="H1027" s="154">
        <v>12</v>
      </c>
      <c r="I1027" s="154">
        <f t="shared" si="132"/>
        <v>30</v>
      </c>
      <c r="J1027" s="154">
        <f t="shared" si="128"/>
        <v>93</v>
      </c>
      <c r="K1027" s="154">
        <f t="shared" si="129"/>
        <v>49</v>
      </c>
      <c r="L1027" s="154">
        <f t="shared" si="130"/>
        <v>142</v>
      </c>
    </row>
    <row r="1028" spans="1:12">
      <c r="A1028" s="236">
        <v>20</v>
      </c>
      <c r="B1028" s="142" t="s">
        <v>409</v>
      </c>
      <c r="C1028" s="239" t="s">
        <v>410</v>
      </c>
      <c r="D1028" s="154">
        <v>1</v>
      </c>
      <c r="E1028" s="154">
        <v>0</v>
      </c>
      <c r="F1028" s="154">
        <f t="shared" si="131"/>
        <v>1</v>
      </c>
      <c r="G1028" s="154">
        <v>9</v>
      </c>
      <c r="H1028" s="154">
        <v>4</v>
      </c>
      <c r="I1028" s="154">
        <f t="shared" si="132"/>
        <v>13</v>
      </c>
      <c r="J1028" s="154">
        <f t="shared" si="128"/>
        <v>10</v>
      </c>
      <c r="K1028" s="154">
        <f t="shared" si="129"/>
        <v>4</v>
      </c>
      <c r="L1028" s="154">
        <f t="shared" si="130"/>
        <v>14</v>
      </c>
    </row>
    <row r="1029" spans="1:12">
      <c r="A1029" s="236">
        <v>21</v>
      </c>
      <c r="B1029" s="236">
        <v>487</v>
      </c>
      <c r="C1029" s="237" t="s">
        <v>411</v>
      </c>
      <c r="D1029" s="154">
        <v>0</v>
      </c>
      <c r="E1029" s="154">
        <v>0</v>
      </c>
      <c r="F1029" s="154">
        <f t="shared" si="131"/>
        <v>0</v>
      </c>
      <c r="G1029" s="154">
        <v>0</v>
      </c>
      <c r="H1029" s="154">
        <v>0</v>
      </c>
      <c r="I1029" s="154">
        <f t="shared" si="132"/>
        <v>0</v>
      </c>
      <c r="J1029" s="154">
        <f t="shared" si="128"/>
        <v>0</v>
      </c>
      <c r="K1029" s="154">
        <f t="shared" si="129"/>
        <v>0</v>
      </c>
      <c r="L1029" s="154">
        <f t="shared" si="130"/>
        <v>0</v>
      </c>
    </row>
    <row r="1030" spans="1:12">
      <c r="A1030" s="236">
        <v>22</v>
      </c>
      <c r="B1030" s="142" t="s">
        <v>412</v>
      </c>
      <c r="C1030" s="237" t="s">
        <v>413</v>
      </c>
      <c r="D1030" s="154">
        <v>11</v>
      </c>
      <c r="E1030" s="154">
        <v>10</v>
      </c>
      <c r="F1030" s="154">
        <f t="shared" si="131"/>
        <v>21</v>
      </c>
      <c r="G1030" s="154">
        <v>25</v>
      </c>
      <c r="H1030" s="154">
        <v>15</v>
      </c>
      <c r="I1030" s="154">
        <f t="shared" si="132"/>
        <v>40</v>
      </c>
      <c r="J1030" s="154">
        <f t="shared" si="128"/>
        <v>36</v>
      </c>
      <c r="K1030" s="154">
        <f t="shared" si="129"/>
        <v>25</v>
      </c>
      <c r="L1030" s="154">
        <f t="shared" si="130"/>
        <v>61</v>
      </c>
    </row>
    <row r="1031" spans="1:12">
      <c r="A1031" s="236">
        <v>23</v>
      </c>
      <c r="B1031" s="142" t="s">
        <v>414</v>
      </c>
      <c r="C1031" s="237" t="s">
        <v>415</v>
      </c>
      <c r="D1031" s="154">
        <v>12</v>
      </c>
      <c r="E1031" s="154">
        <v>3</v>
      </c>
      <c r="F1031" s="154">
        <f t="shared" si="131"/>
        <v>15</v>
      </c>
      <c r="G1031" s="154">
        <v>9</v>
      </c>
      <c r="H1031" s="154">
        <v>3</v>
      </c>
      <c r="I1031" s="154">
        <f t="shared" si="132"/>
        <v>12</v>
      </c>
      <c r="J1031" s="154">
        <f t="shared" si="128"/>
        <v>21</v>
      </c>
      <c r="K1031" s="154">
        <f t="shared" si="129"/>
        <v>6</v>
      </c>
      <c r="L1031" s="154">
        <f t="shared" si="130"/>
        <v>27</v>
      </c>
    </row>
    <row r="1032" spans="1:12" ht="24">
      <c r="A1032" s="236">
        <v>24</v>
      </c>
      <c r="B1032" s="142" t="s">
        <v>416</v>
      </c>
      <c r="C1032" s="240" t="s">
        <v>772</v>
      </c>
      <c r="D1032" s="154">
        <v>2</v>
      </c>
      <c r="E1032" s="154">
        <v>2</v>
      </c>
      <c r="F1032" s="154">
        <f t="shared" si="131"/>
        <v>4</v>
      </c>
      <c r="G1032" s="154">
        <v>0</v>
      </c>
      <c r="H1032" s="154">
        <v>0</v>
      </c>
      <c r="I1032" s="154">
        <f t="shared" si="132"/>
        <v>0</v>
      </c>
      <c r="J1032" s="154">
        <f t="shared" si="128"/>
        <v>2</v>
      </c>
      <c r="K1032" s="154">
        <f t="shared" si="129"/>
        <v>2</v>
      </c>
      <c r="L1032" s="154">
        <f t="shared" si="130"/>
        <v>4</v>
      </c>
    </row>
    <row r="1033" spans="1:12">
      <c r="A1033" s="236">
        <v>25</v>
      </c>
      <c r="B1033" s="142" t="s">
        <v>417</v>
      </c>
      <c r="C1033" s="237" t="s">
        <v>418</v>
      </c>
      <c r="D1033" s="154">
        <v>0</v>
      </c>
      <c r="E1033" s="154">
        <v>0</v>
      </c>
      <c r="F1033" s="154">
        <f t="shared" si="131"/>
        <v>0</v>
      </c>
      <c r="G1033" s="154">
        <v>1</v>
      </c>
      <c r="H1033" s="154">
        <v>0</v>
      </c>
      <c r="I1033" s="154">
        <f t="shared" si="132"/>
        <v>1</v>
      </c>
      <c r="J1033" s="154">
        <f t="shared" si="128"/>
        <v>1</v>
      </c>
      <c r="K1033" s="154">
        <f t="shared" si="129"/>
        <v>0</v>
      </c>
      <c r="L1033" s="154">
        <f t="shared" si="130"/>
        <v>1</v>
      </c>
    </row>
    <row r="1034" spans="1:12" ht="25.5">
      <c r="A1034" s="236">
        <v>26</v>
      </c>
      <c r="B1034" s="236">
        <v>571</v>
      </c>
      <c r="C1034" s="237" t="s">
        <v>419</v>
      </c>
      <c r="D1034" s="154">
        <v>38</v>
      </c>
      <c r="E1034" s="154">
        <v>21</v>
      </c>
      <c r="F1034" s="154">
        <f t="shared" si="131"/>
        <v>59</v>
      </c>
      <c r="G1034" s="154">
        <v>28</v>
      </c>
      <c r="H1034" s="154">
        <v>7</v>
      </c>
      <c r="I1034" s="154">
        <f t="shared" si="132"/>
        <v>35</v>
      </c>
      <c r="J1034" s="154">
        <f t="shared" si="128"/>
        <v>66</v>
      </c>
      <c r="K1034" s="154">
        <f t="shared" si="129"/>
        <v>28</v>
      </c>
      <c r="L1034" s="154">
        <f t="shared" si="130"/>
        <v>94</v>
      </c>
    </row>
    <row r="1035" spans="1:12" ht="25.5">
      <c r="A1035" s="236">
        <v>27</v>
      </c>
      <c r="B1035" s="142" t="s">
        <v>420</v>
      </c>
      <c r="C1035" s="237" t="s">
        <v>421</v>
      </c>
      <c r="D1035" s="154">
        <v>49</v>
      </c>
      <c r="E1035" s="154">
        <v>34</v>
      </c>
      <c r="F1035" s="154">
        <f t="shared" si="131"/>
        <v>83</v>
      </c>
      <c r="G1035" s="154">
        <v>15</v>
      </c>
      <c r="H1035" s="154">
        <v>10</v>
      </c>
      <c r="I1035" s="154">
        <f t="shared" si="132"/>
        <v>25</v>
      </c>
      <c r="J1035" s="154">
        <f t="shared" si="128"/>
        <v>64</v>
      </c>
      <c r="K1035" s="154">
        <f t="shared" si="129"/>
        <v>44</v>
      </c>
      <c r="L1035" s="154">
        <f t="shared" si="130"/>
        <v>108</v>
      </c>
    </row>
    <row r="1036" spans="1:12" ht="25.5">
      <c r="A1036" s="236">
        <v>28</v>
      </c>
      <c r="B1036" s="142" t="s">
        <v>422</v>
      </c>
      <c r="C1036" s="237" t="s">
        <v>423</v>
      </c>
      <c r="D1036" s="154">
        <v>0</v>
      </c>
      <c r="E1036" s="154">
        <v>0</v>
      </c>
      <c r="F1036" s="154">
        <f t="shared" si="131"/>
        <v>0</v>
      </c>
      <c r="G1036" s="154">
        <v>0</v>
      </c>
      <c r="H1036" s="154">
        <v>0</v>
      </c>
      <c r="I1036" s="154">
        <f t="shared" si="132"/>
        <v>0</v>
      </c>
      <c r="J1036" s="154">
        <f t="shared" si="128"/>
        <v>0</v>
      </c>
      <c r="K1036" s="154">
        <f t="shared" si="129"/>
        <v>0</v>
      </c>
      <c r="L1036" s="154">
        <f t="shared" si="130"/>
        <v>0</v>
      </c>
    </row>
    <row r="1037" spans="1:12" ht="38.25">
      <c r="A1037" s="236">
        <v>29</v>
      </c>
      <c r="B1037" s="142" t="s">
        <v>424</v>
      </c>
      <c r="C1037" s="237" t="s">
        <v>773</v>
      </c>
      <c r="D1037" s="154">
        <v>0</v>
      </c>
      <c r="E1037" s="154">
        <v>0</v>
      </c>
      <c r="F1037" s="154">
        <f t="shared" si="131"/>
        <v>0</v>
      </c>
      <c r="G1037" s="154">
        <v>0</v>
      </c>
      <c r="H1037" s="154">
        <v>1</v>
      </c>
      <c r="I1037" s="154">
        <f t="shared" si="132"/>
        <v>1</v>
      </c>
      <c r="J1037" s="154">
        <f t="shared" si="128"/>
        <v>0</v>
      </c>
      <c r="K1037" s="154">
        <f t="shared" si="129"/>
        <v>1</v>
      </c>
      <c r="L1037" s="154">
        <f t="shared" si="130"/>
        <v>1</v>
      </c>
    </row>
    <row r="1038" spans="1:12" ht="25.5">
      <c r="A1038" s="236">
        <v>30</v>
      </c>
      <c r="B1038" s="236">
        <v>797</v>
      </c>
      <c r="C1038" s="237" t="s">
        <v>425</v>
      </c>
      <c r="D1038" s="154">
        <v>2238</v>
      </c>
      <c r="E1038" s="154">
        <v>1640</v>
      </c>
      <c r="F1038" s="154">
        <f t="shared" si="131"/>
        <v>3878</v>
      </c>
      <c r="G1038" s="154">
        <v>622</v>
      </c>
      <c r="H1038" s="154">
        <v>411</v>
      </c>
      <c r="I1038" s="154">
        <f t="shared" si="132"/>
        <v>1033</v>
      </c>
      <c r="J1038" s="154">
        <f t="shared" si="128"/>
        <v>2860</v>
      </c>
      <c r="K1038" s="154">
        <f t="shared" si="129"/>
        <v>2051</v>
      </c>
      <c r="L1038" s="154">
        <f t="shared" si="130"/>
        <v>4911</v>
      </c>
    </row>
    <row r="1039" spans="1:12" ht="25.5">
      <c r="A1039" s="236">
        <v>31</v>
      </c>
      <c r="B1039" s="236">
        <v>799</v>
      </c>
      <c r="C1039" s="237" t="s">
        <v>774</v>
      </c>
      <c r="D1039" s="154">
        <v>0</v>
      </c>
      <c r="E1039" s="154">
        <v>0</v>
      </c>
      <c r="F1039" s="154">
        <f t="shared" si="131"/>
        <v>0</v>
      </c>
      <c r="G1039" s="154">
        <v>13</v>
      </c>
      <c r="H1039" s="154">
        <v>3</v>
      </c>
      <c r="I1039" s="154">
        <f t="shared" si="132"/>
        <v>16</v>
      </c>
      <c r="J1039" s="154">
        <f t="shared" si="128"/>
        <v>13</v>
      </c>
      <c r="K1039" s="154">
        <f t="shared" si="129"/>
        <v>3</v>
      </c>
      <c r="L1039" s="154">
        <f t="shared" si="130"/>
        <v>16</v>
      </c>
    </row>
    <row r="1040" spans="1:12" ht="51">
      <c r="A1040" s="236">
        <v>32</v>
      </c>
      <c r="B1040" s="142" t="s">
        <v>426</v>
      </c>
      <c r="C1040" s="237" t="s">
        <v>427</v>
      </c>
      <c r="D1040" s="154">
        <v>11</v>
      </c>
      <c r="E1040" s="154">
        <v>6</v>
      </c>
      <c r="F1040" s="154">
        <f t="shared" si="131"/>
        <v>17</v>
      </c>
      <c r="G1040" s="154">
        <v>1</v>
      </c>
      <c r="H1040" s="154">
        <v>3</v>
      </c>
      <c r="I1040" s="154">
        <f t="shared" si="132"/>
        <v>4</v>
      </c>
      <c r="J1040" s="154">
        <f t="shared" si="128"/>
        <v>12</v>
      </c>
      <c r="K1040" s="154">
        <f t="shared" si="129"/>
        <v>9</v>
      </c>
      <c r="L1040" s="154">
        <f t="shared" si="130"/>
        <v>21</v>
      </c>
    </row>
    <row r="1041" spans="1:12" ht="25.5">
      <c r="A1041" s="236">
        <v>33</v>
      </c>
      <c r="B1041" s="142" t="s">
        <v>428</v>
      </c>
      <c r="C1041" s="237" t="s">
        <v>429</v>
      </c>
      <c r="D1041" s="154">
        <v>4</v>
      </c>
      <c r="E1041" s="154">
        <v>1</v>
      </c>
      <c r="F1041" s="154">
        <f t="shared" si="131"/>
        <v>5</v>
      </c>
      <c r="G1041" s="154">
        <v>6</v>
      </c>
      <c r="H1041" s="154">
        <v>1</v>
      </c>
      <c r="I1041" s="154">
        <f t="shared" si="132"/>
        <v>7</v>
      </c>
      <c r="J1041" s="154">
        <f t="shared" si="128"/>
        <v>10</v>
      </c>
      <c r="K1041" s="154">
        <f t="shared" si="129"/>
        <v>2</v>
      </c>
      <c r="L1041" s="154">
        <f t="shared" si="130"/>
        <v>12</v>
      </c>
    </row>
    <row r="1042" spans="1:12">
      <c r="A1042" s="236">
        <v>34</v>
      </c>
      <c r="B1042" s="142" t="s">
        <v>430</v>
      </c>
      <c r="C1042" s="237" t="s">
        <v>431</v>
      </c>
      <c r="D1042" s="154">
        <v>4</v>
      </c>
      <c r="E1042" s="154">
        <v>4</v>
      </c>
      <c r="F1042" s="154">
        <f t="shared" si="131"/>
        <v>8</v>
      </c>
      <c r="G1042" s="154">
        <v>4</v>
      </c>
      <c r="H1042" s="154">
        <v>1</v>
      </c>
      <c r="I1042" s="154">
        <f t="shared" si="132"/>
        <v>5</v>
      </c>
      <c r="J1042" s="154">
        <f t="shared" si="128"/>
        <v>8</v>
      </c>
      <c r="K1042" s="154">
        <f t="shared" si="129"/>
        <v>5</v>
      </c>
      <c r="L1042" s="154">
        <f t="shared" si="130"/>
        <v>13</v>
      </c>
    </row>
    <row r="1043" spans="1:12" ht="25.5">
      <c r="A1043" s="236">
        <v>35</v>
      </c>
      <c r="B1043" s="142" t="s">
        <v>432</v>
      </c>
      <c r="C1043" s="237" t="s">
        <v>433</v>
      </c>
      <c r="D1043" s="154">
        <v>26</v>
      </c>
      <c r="E1043" s="154">
        <v>6</v>
      </c>
      <c r="F1043" s="154">
        <f t="shared" si="131"/>
        <v>32</v>
      </c>
      <c r="G1043" s="154">
        <v>27</v>
      </c>
      <c r="H1043" s="154">
        <v>5</v>
      </c>
      <c r="I1043" s="154">
        <f t="shared" si="132"/>
        <v>32</v>
      </c>
      <c r="J1043" s="154">
        <f t="shared" si="128"/>
        <v>53</v>
      </c>
      <c r="K1043" s="154">
        <f t="shared" si="129"/>
        <v>11</v>
      </c>
      <c r="L1043" s="154">
        <f t="shared" si="130"/>
        <v>64</v>
      </c>
    </row>
    <row r="1044" spans="1:12" ht="51">
      <c r="A1044" s="236">
        <v>36</v>
      </c>
      <c r="B1044" s="142" t="s">
        <v>434</v>
      </c>
      <c r="C1044" s="237" t="s">
        <v>435</v>
      </c>
      <c r="D1044" s="154">
        <v>129</v>
      </c>
      <c r="E1044" s="154">
        <v>36</v>
      </c>
      <c r="F1044" s="154">
        <f t="shared" si="131"/>
        <v>165</v>
      </c>
      <c r="G1044" s="154">
        <v>65</v>
      </c>
      <c r="H1044" s="154">
        <v>12</v>
      </c>
      <c r="I1044" s="154">
        <f t="shared" si="132"/>
        <v>77</v>
      </c>
      <c r="J1044" s="154">
        <f t="shared" si="128"/>
        <v>194</v>
      </c>
      <c r="K1044" s="154">
        <f t="shared" si="129"/>
        <v>48</v>
      </c>
      <c r="L1044" s="154">
        <f t="shared" si="130"/>
        <v>242</v>
      </c>
    </row>
    <row r="1045" spans="1:12">
      <c r="A1045" s="236">
        <v>37</v>
      </c>
      <c r="B1045" s="142" t="s">
        <v>436</v>
      </c>
      <c r="C1045" s="237" t="s">
        <v>775</v>
      </c>
      <c r="D1045" s="154">
        <v>82</v>
      </c>
      <c r="E1045" s="154">
        <v>18</v>
      </c>
      <c r="F1045" s="154">
        <f t="shared" si="131"/>
        <v>100</v>
      </c>
      <c r="G1045" s="154">
        <v>18</v>
      </c>
      <c r="H1045" s="154">
        <v>6</v>
      </c>
      <c r="I1045" s="154">
        <f t="shared" si="132"/>
        <v>24</v>
      </c>
      <c r="J1045" s="154">
        <f t="shared" si="128"/>
        <v>100</v>
      </c>
      <c r="K1045" s="154">
        <f t="shared" si="129"/>
        <v>24</v>
      </c>
      <c r="L1045" s="154">
        <f t="shared" si="130"/>
        <v>124</v>
      </c>
    </row>
    <row r="1046" spans="1:12" ht="25.5">
      <c r="A1046" s="236">
        <v>38</v>
      </c>
      <c r="B1046" s="142" t="s">
        <v>437</v>
      </c>
      <c r="C1046" s="237" t="s">
        <v>776</v>
      </c>
      <c r="D1046" s="154">
        <v>11</v>
      </c>
      <c r="E1046" s="154">
        <v>2</v>
      </c>
      <c r="F1046" s="154">
        <f t="shared" si="131"/>
        <v>13</v>
      </c>
      <c r="G1046" s="154">
        <v>3</v>
      </c>
      <c r="H1046" s="154">
        <v>0</v>
      </c>
      <c r="I1046" s="154">
        <f t="shared" si="132"/>
        <v>3</v>
      </c>
      <c r="J1046" s="154">
        <f t="shared" si="128"/>
        <v>14</v>
      </c>
      <c r="K1046" s="154">
        <f t="shared" si="129"/>
        <v>2</v>
      </c>
      <c r="L1046" s="154">
        <f t="shared" si="130"/>
        <v>16</v>
      </c>
    </row>
    <row r="1047" spans="1:12">
      <c r="A1047" s="236">
        <v>39</v>
      </c>
      <c r="B1047" s="236"/>
      <c r="C1047" s="237" t="s">
        <v>438</v>
      </c>
      <c r="D1047" s="145">
        <v>207</v>
      </c>
      <c r="E1047" s="145">
        <v>129</v>
      </c>
      <c r="F1047" s="154">
        <f t="shared" si="131"/>
        <v>336</v>
      </c>
      <c r="G1047" s="145">
        <v>420</v>
      </c>
      <c r="H1047" s="145">
        <v>295</v>
      </c>
      <c r="I1047" s="154">
        <f t="shared" si="132"/>
        <v>715</v>
      </c>
      <c r="J1047" s="154">
        <f t="shared" si="128"/>
        <v>627</v>
      </c>
      <c r="K1047" s="154">
        <f t="shared" si="129"/>
        <v>424</v>
      </c>
      <c r="L1047" s="154">
        <f t="shared" si="130"/>
        <v>1051</v>
      </c>
    </row>
    <row r="1048" spans="1:12">
      <c r="A1048" s="777">
        <v>40</v>
      </c>
      <c r="B1048" s="777" t="s">
        <v>866</v>
      </c>
      <c r="C1048" s="237" t="s">
        <v>868</v>
      </c>
      <c r="D1048" s="472">
        <v>0</v>
      </c>
      <c r="E1048" s="472">
        <v>0</v>
      </c>
      <c r="F1048" s="154">
        <f t="shared" si="131"/>
        <v>0</v>
      </c>
      <c r="G1048" s="472">
        <v>3</v>
      </c>
      <c r="H1048" s="472">
        <v>2</v>
      </c>
      <c r="I1048" s="154">
        <f t="shared" si="132"/>
        <v>5</v>
      </c>
      <c r="J1048" s="154">
        <f t="shared" si="128"/>
        <v>3</v>
      </c>
      <c r="K1048" s="154">
        <f t="shared" si="129"/>
        <v>2</v>
      </c>
      <c r="L1048" s="154">
        <f t="shared" si="130"/>
        <v>5</v>
      </c>
    </row>
    <row r="1049" spans="1:12">
      <c r="A1049" s="777">
        <v>41</v>
      </c>
      <c r="B1049" s="777" t="s">
        <v>865</v>
      </c>
      <c r="C1049" s="237" t="s">
        <v>867</v>
      </c>
      <c r="D1049" s="472">
        <v>0</v>
      </c>
      <c r="E1049" s="472">
        <v>1</v>
      </c>
      <c r="F1049" s="154">
        <f t="shared" si="131"/>
        <v>1</v>
      </c>
      <c r="G1049" s="472">
        <v>0</v>
      </c>
      <c r="H1049" s="472">
        <v>2</v>
      </c>
      <c r="I1049" s="154">
        <f t="shared" si="132"/>
        <v>2</v>
      </c>
      <c r="J1049" s="154">
        <f t="shared" si="128"/>
        <v>0</v>
      </c>
      <c r="K1049" s="154">
        <f t="shared" si="129"/>
        <v>3</v>
      </c>
      <c r="L1049" s="154">
        <f t="shared" si="130"/>
        <v>3</v>
      </c>
    </row>
    <row r="1050" spans="1:12">
      <c r="A1050" s="236"/>
      <c r="B1050" s="236"/>
      <c r="C1050" s="142" t="s">
        <v>6</v>
      </c>
      <c r="D1050" s="154">
        <f>SUM(D1009:D1049)</f>
        <v>4177</v>
      </c>
      <c r="E1050" s="154">
        <f t="shared" ref="E1050:L1050" si="133">SUM(E1009:E1049)</f>
        <v>2747</v>
      </c>
      <c r="F1050" s="154">
        <f t="shared" si="133"/>
        <v>6924</v>
      </c>
      <c r="G1050" s="154">
        <f t="shared" si="133"/>
        <v>1785</v>
      </c>
      <c r="H1050" s="154">
        <f t="shared" si="133"/>
        <v>1116</v>
      </c>
      <c r="I1050" s="154">
        <f t="shared" si="133"/>
        <v>2901</v>
      </c>
      <c r="J1050" s="154">
        <f t="shared" si="133"/>
        <v>5962</v>
      </c>
      <c r="K1050" s="154">
        <f t="shared" si="133"/>
        <v>3863</v>
      </c>
      <c r="L1050" s="154">
        <f t="shared" si="133"/>
        <v>9825</v>
      </c>
    </row>
    <row r="1053" spans="1:12" ht="15.75">
      <c r="A1053" s="1591" t="s">
        <v>382</v>
      </c>
      <c r="B1053" s="1591"/>
      <c r="C1053" s="1591"/>
      <c r="D1053" s="1591"/>
      <c r="E1053" s="1591"/>
      <c r="F1053" s="1591"/>
      <c r="G1053" s="1591"/>
      <c r="H1053" s="1591"/>
      <c r="I1053" s="1591"/>
      <c r="J1053" s="1591"/>
      <c r="K1053" s="1591"/>
      <c r="L1053" s="1591"/>
    </row>
    <row r="1054" spans="1:12" ht="15.75">
      <c r="A1054" s="775"/>
      <c r="B1054" s="775"/>
      <c r="C1054" s="775"/>
      <c r="D1054" s="775"/>
      <c r="E1054" s="775"/>
      <c r="F1054" s="775"/>
      <c r="G1054" s="775"/>
      <c r="H1054" s="775"/>
      <c r="I1054" s="775"/>
      <c r="J1054" s="775"/>
      <c r="K1054" s="775" t="s">
        <v>144</v>
      </c>
      <c r="L1054" s="775"/>
    </row>
    <row r="1055" spans="1:12" s="235" customFormat="1">
      <c r="A1055" s="1592" t="s">
        <v>191</v>
      </c>
      <c r="B1055" s="1592" t="s">
        <v>383</v>
      </c>
      <c r="C1055" s="1592" t="s">
        <v>384</v>
      </c>
      <c r="D1055" s="1592" t="s">
        <v>95</v>
      </c>
      <c r="E1055" s="1592"/>
      <c r="F1055" s="1592"/>
      <c r="G1055" s="1592" t="s">
        <v>0</v>
      </c>
      <c r="H1055" s="1592"/>
      <c r="I1055" s="1592"/>
      <c r="J1055" s="1592" t="s">
        <v>6</v>
      </c>
      <c r="K1055" s="1592"/>
      <c r="L1055" s="1592"/>
    </row>
    <row r="1056" spans="1:12" s="235" customFormat="1" ht="15" customHeight="1">
      <c r="A1056" s="1592"/>
      <c r="B1056" s="1592"/>
      <c r="C1056" s="1592"/>
      <c r="D1056" s="777" t="s">
        <v>240</v>
      </c>
      <c r="E1056" s="777" t="s">
        <v>241</v>
      </c>
      <c r="F1056" s="777" t="s">
        <v>234</v>
      </c>
      <c r="G1056" s="777" t="s">
        <v>240</v>
      </c>
      <c r="H1056" s="777" t="s">
        <v>241</v>
      </c>
      <c r="I1056" s="777" t="s">
        <v>234</v>
      </c>
      <c r="J1056" s="777" t="s">
        <v>240</v>
      </c>
      <c r="K1056" s="777" t="s">
        <v>241</v>
      </c>
      <c r="L1056" s="777" t="s">
        <v>234</v>
      </c>
    </row>
    <row r="1057" spans="1:12">
      <c r="A1057" s="236">
        <v>1</v>
      </c>
      <c r="B1057" s="236">
        <v>1</v>
      </c>
      <c r="C1057" s="237" t="s">
        <v>385</v>
      </c>
      <c r="D1057" s="154"/>
      <c r="E1057" s="154"/>
      <c r="F1057" s="154">
        <f>SUM(D1057:E1057)</f>
        <v>0</v>
      </c>
      <c r="G1057" s="154"/>
      <c r="H1057" s="154"/>
      <c r="I1057" s="154">
        <f>SUM(G1057:H1057)</f>
        <v>0</v>
      </c>
      <c r="J1057" s="154">
        <f t="shared" ref="J1057:J1097" si="134">D1057+G1057</f>
        <v>0</v>
      </c>
      <c r="K1057" s="154">
        <f t="shared" ref="K1057:K1097" si="135">E1057+H1057</f>
        <v>0</v>
      </c>
      <c r="L1057" s="154">
        <f t="shared" ref="L1057:L1097" si="136">F1057+I1057</f>
        <v>0</v>
      </c>
    </row>
    <row r="1058" spans="1:12" ht="25.5">
      <c r="A1058" s="236">
        <v>2</v>
      </c>
      <c r="B1058" s="236">
        <v>2</v>
      </c>
      <c r="C1058" s="237" t="s">
        <v>386</v>
      </c>
      <c r="D1058" s="154">
        <v>15</v>
      </c>
      <c r="E1058" s="154">
        <v>13</v>
      </c>
      <c r="F1058" s="154">
        <f t="shared" ref="F1058:F1097" si="137">SUM(D1058:E1058)</f>
        <v>28</v>
      </c>
      <c r="G1058" s="154">
        <v>7</v>
      </c>
      <c r="H1058" s="154">
        <v>8</v>
      </c>
      <c r="I1058" s="154">
        <f t="shared" ref="I1058:I1097" si="138">SUM(G1058:H1058)</f>
        <v>15</v>
      </c>
      <c r="J1058" s="154">
        <f t="shared" si="134"/>
        <v>22</v>
      </c>
      <c r="K1058" s="154">
        <f t="shared" si="135"/>
        <v>21</v>
      </c>
      <c r="L1058" s="154">
        <f t="shared" si="136"/>
        <v>43</v>
      </c>
    </row>
    <row r="1059" spans="1:12" ht="25.5">
      <c r="A1059" s="236">
        <v>3</v>
      </c>
      <c r="B1059" s="236">
        <v>3</v>
      </c>
      <c r="C1059" s="237" t="s">
        <v>387</v>
      </c>
      <c r="D1059" s="154">
        <v>1</v>
      </c>
      <c r="E1059" s="154">
        <v>1</v>
      </c>
      <c r="F1059" s="154">
        <f t="shared" si="137"/>
        <v>2</v>
      </c>
      <c r="G1059" s="154">
        <v>1</v>
      </c>
      <c r="H1059" s="154">
        <v>0</v>
      </c>
      <c r="I1059" s="154">
        <f t="shared" si="138"/>
        <v>1</v>
      </c>
      <c r="J1059" s="154">
        <f t="shared" si="134"/>
        <v>2</v>
      </c>
      <c r="K1059" s="154">
        <f t="shared" si="135"/>
        <v>1</v>
      </c>
      <c r="L1059" s="154">
        <f t="shared" si="136"/>
        <v>3</v>
      </c>
    </row>
    <row r="1060" spans="1:12" ht="25.5">
      <c r="A1060" s="236">
        <v>4</v>
      </c>
      <c r="B1060" s="142" t="s">
        <v>388</v>
      </c>
      <c r="C1060" s="237" t="s">
        <v>389</v>
      </c>
      <c r="D1060" s="154"/>
      <c r="E1060" s="154"/>
      <c r="F1060" s="154">
        <f t="shared" si="137"/>
        <v>0</v>
      </c>
      <c r="G1060" s="154">
        <v>3</v>
      </c>
      <c r="H1060" s="154">
        <v>3</v>
      </c>
      <c r="I1060" s="154">
        <f t="shared" si="138"/>
        <v>6</v>
      </c>
      <c r="J1060" s="154">
        <f t="shared" si="134"/>
        <v>3</v>
      </c>
      <c r="K1060" s="154">
        <f t="shared" si="135"/>
        <v>3</v>
      </c>
      <c r="L1060" s="154">
        <f t="shared" si="136"/>
        <v>6</v>
      </c>
    </row>
    <row r="1061" spans="1:12">
      <c r="A1061" s="236">
        <v>5</v>
      </c>
      <c r="B1061" s="142" t="s">
        <v>390</v>
      </c>
      <c r="C1061" s="237" t="s">
        <v>391</v>
      </c>
      <c r="D1061" s="154">
        <v>20</v>
      </c>
      <c r="E1061" s="154">
        <v>13</v>
      </c>
      <c r="F1061" s="154">
        <f t="shared" si="137"/>
        <v>33</v>
      </c>
      <c r="G1061" s="154">
        <v>10</v>
      </c>
      <c r="H1061" s="154">
        <v>2</v>
      </c>
      <c r="I1061" s="154">
        <f t="shared" si="138"/>
        <v>12</v>
      </c>
      <c r="J1061" s="154">
        <f t="shared" si="134"/>
        <v>30</v>
      </c>
      <c r="K1061" s="154">
        <f t="shared" si="135"/>
        <v>15</v>
      </c>
      <c r="L1061" s="154">
        <f t="shared" si="136"/>
        <v>45</v>
      </c>
    </row>
    <row r="1062" spans="1:12">
      <c r="A1062" s="236">
        <v>6</v>
      </c>
      <c r="B1062" s="236">
        <v>30</v>
      </c>
      <c r="C1062" s="237" t="s">
        <v>392</v>
      </c>
      <c r="D1062" s="154"/>
      <c r="E1062" s="154"/>
      <c r="F1062" s="154">
        <f t="shared" si="137"/>
        <v>0</v>
      </c>
      <c r="G1062" s="154"/>
      <c r="H1062" s="154"/>
      <c r="I1062" s="154">
        <f t="shared" si="138"/>
        <v>0</v>
      </c>
      <c r="J1062" s="154">
        <f t="shared" si="134"/>
        <v>0</v>
      </c>
      <c r="K1062" s="154">
        <f t="shared" si="135"/>
        <v>0</v>
      </c>
      <c r="L1062" s="154">
        <f t="shared" si="136"/>
        <v>0</v>
      </c>
    </row>
    <row r="1063" spans="1:12">
      <c r="A1063" s="236">
        <v>7</v>
      </c>
      <c r="B1063" s="236">
        <v>32</v>
      </c>
      <c r="C1063" s="237" t="s">
        <v>393</v>
      </c>
      <c r="D1063" s="154"/>
      <c r="E1063" s="154"/>
      <c r="F1063" s="154">
        <f t="shared" si="137"/>
        <v>0</v>
      </c>
      <c r="G1063" s="154"/>
      <c r="H1063" s="154"/>
      <c r="I1063" s="154">
        <f t="shared" si="138"/>
        <v>0</v>
      </c>
      <c r="J1063" s="154">
        <f t="shared" si="134"/>
        <v>0</v>
      </c>
      <c r="K1063" s="154">
        <f t="shared" si="135"/>
        <v>0</v>
      </c>
      <c r="L1063" s="154">
        <f t="shared" si="136"/>
        <v>0</v>
      </c>
    </row>
    <row r="1064" spans="1:12">
      <c r="A1064" s="236">
        <v>8</v>
      </c>
      <c r="B1064" s="236">
        <v>33</v>
      </c>
      <c r="C1064" s="237" t="s">
        <v>394</v>
      </c>
      <c r="D1064" s="154"/>
      <c r="E1064" s="154"/>
      <c r="F1064" s="154">
        <f t="shared" si="137"/>
        <v>0</v>
      </c>
      <c r="G1064" s="154"/>
      <c r="H1064" s="154"/>
      <c r="I1064" s="154">
        <f t="shared" si="138"/>
        <v>0</v>
      </c>
      <c r="J1064" s="154">
        <f t="shared" si="134"/>
        <v>0</v>
      </c>
      <c r="K1064" s="154">
        <f t="shared" si="135"/>
        <v>0</v>
      </c>
      <c r="L1064" s="154">
        <f t="shared" si="136"/>
        <v>0</v>
      </c>
    </row>
    <row r="1065" spans="1:12">
      <c r="A1065" s="236">
        <v>9</v>
      </c>
      <c r="B1065" s="236">
        <v>37</v>
      </c>
      <c r="C1065" s="237" t="s">
        <v>395</v>
      </c>
      <c r="D1065" s="154"/>
      <c r="E1065" s="154"/>
      <c r="F1065" s="154">
        <f t="shared" si="137"/>
        <v>0</v>
      </c>
      <c r="G1065" s="154"/>
      <c r="H1065" s="154"/>
      <c r="I1065" s="154">
        <f t="shared" si="138"/>
        <v>0</v>
      </c>
      <c r="J1065" s="154">
        <f t="shared" si="134"/>
        <v>0</v>
      </c>
      <c r="K1065" s="154">
        <f t="shared" si="135"/>
        <v>0</v>
      </c>
      <c r="L1065" s="154">
        <f t="shared" si="136"/>
        <v>0</v>
      </c>
    </row>
    <row r="1066" spans="1:12">
      <c r="A1066" s="236">
        <v>10</v>
      </c>
      <c r="B1066" s="236">
        <v>45</v>
      </c>
      <c r="C1066" s="237" t="s">
        <v>396</v>
      </c>
      <c r="D1066" s="154"/>
      <c r="E1066" s="154"/>
      <c r="F1066" s="154">
        <f t="shared" si="137"/>
        <v>0</v>
      </c>
      <c r="G1066" s="154"/>
      <c r="H1066" s="154"/>
      <c r="I1066" s="154">
        <f t="shared" si="138"/>
        <v>0</v>
      </c>
      <c r="J1066" s="154">
        <f t="shared" si="134"/>
        <v>0</v>
      </c>
      <c r="K1066" s="154">
        <f t="shared" si="135"/>
        <v>0</v>
      </c>
      <c r="L1066" s="154">
        <f t="shared" si="136"/>
        <v>0</v>
      </c>
    </row>
    <row r="1067" spans="1:12">
      <c r="A1067" s="236">
        <v>11</v>
      </c>
      <c r="B1067" s="236">
        <v>55</v>
      </c>
      <c r="C1067" s="237" t="s">
        <v>397</v>
      </c>
      <c r="D1067" s="154"/>
      <c r="E1067" s="154"/>
      <c r="F1067" s="154">
        <f t="shared" si="137"/>
        <v>0</v>
      </c>
      <c r="G1067" s="154"/>
      <c r="H1067" s="154"/>
      <c r="I1067" s="154">
        <f t="shared" si="138"/>
        <v>0</v>
      </c>
      <c r="J1067" s="154">
        <f t="shared" si="134"/>
        <v>0</v>
      </c>
      <c r="K1067" s="154">
        <f t="shared" si="135"/>
        <v>0</v>
      </c>
      <c r="L1067" s="154">
        <f t="shared" si="136"/>
        <v>0</v>
      </c>
    </row>
    <row r="1068" spans="1:12">
      <c r="A1068" s="236">
        <v>12</v>
      </c>
      <c r="B1068" s="236">
        <v>71</v>
      </c>
      <c r="C1068" s="237" t="s">
        <v>398</v>
      </c>
      <c r="D1068" s="154"/>
      <c r="E1068" s="154"/>
      <c r="F1068" s="154">
        <f t="shared" si="137"/>
        <v>0</v>
      </c>
      <c r="G1068" s="154"/>
      <c r="H1068" s="154"/>
      <c r="I1068" s="154">
        <f t="shared" si="138"/>
        <v>0</v>
      </c>
      <c r="J1068" s="154">
        <f t="shared" si="134"/>
        <v>0</v>
      </c>
      <c r="K1068" s="154">
        <f t="shared" si="135"/>
        <v>0</v>
      </c>
      <c r="L1068" s="154">
        <f t="shared" si="136"/>
        <v>0</v>
      </c>
    </row>
    <row r="1069" spans="1:12">
      <c r="A1069" s="236">
        <v>13</v>
      </c>
      <c r="B1069" s="236">
        <v>84</v>
      </c>
      <c r="C1069" s="237" t="s">
        <v>770</v>
      </c>
      <c r="D1069" s="154"/>
      <c r="E1069" s="154"/>
      <c r="F1069" s="154">
        <f t="shared" si="137"/>
        <v>0</v>
      </c>
      <c r="G1069" s="154"/>
      <c r="H1069" s="154"/>
      <c r="I1069" s="154">
        <f t="shared" si="138"/>
        <v>0</v>
      </c>
      <c r="J1069" s="154">
        <f t="shared" si="134"/>
        <v>0</v>
      </c>
      <c r="K1069" s="154">
        <f t="shared" si="135"/>
        <v>0</v>
      </c>
      <c r="L1069" s="154">
        <f t="shared" si="136"/>
        <v>0</v>
      </c>
    </row>
    <row r="1070" spans="1:12">
      <c r="A1070" s="236">
        <v>14</v>
      </c>
      <c r="B1070" s="142" t="s">
        <v>399</v>
      </c>
      <c r="C1070" s="237" t="s">
        <v>400</v>
      </c>
      <c r="D1070" s="154"/>
      <c r="E1070" s="154"/>
      <c r="F1070" s="154">
        <f t="shared" si="137"/>
        <v>0</v>
      </c>
      <c r="G1070" s="154">
        <v>2</v>
      </c>
      <c r="H1070" s="154">
        <v>2</v>
      </c>
      <c r="I1070" s="154">
        <f t="shared" si="138"/>
        <v>4</v>
      </c>
      <c r="J1070" s="154">
        <f t="shared" si="134"/>
        <v>2</v>
      </c>
      <c r="K1070" s="154">
        <f t="shared" si="135"/>
        <v>2</v>
      </c>
      <c r="L1070" s="154">
        <f t="shared" si="136"/>
        <v>4</v>
      </c>
    </row>
    <row r="1071" spans="1:12">
      <c r="A1071" s="236">
        <v>15</v>
      </c>
      <c r="B1071" s="236">
        <v>250</v>
      </c>
      <c r="C1071" s="237" t="s">
        <v>401</v>
      </c>
      <c r="D1071" s="154">
        <v>174</v>
      </c>
      <c r="E1071" s="154">
        <v>126</v>
      </c>
      <c r="F1071" s="154">
        <f t="shared" si="137"/>
        <v>300</v>
      </c>
      <c r="G1071" s="154">
        <v>30</v>
      </c>
      <c r="H1071" s="154">
        <v>37</v>
      </c>
      <c r="I1071" s="154">
        <f t="shared" si="138"/>
        <v>67</v>
      </c>
      <c r="J1071" s="154">
        <f t="shared" si="134"/>
        <v>204</v>
      </c>
      <c r="K1071" s="154">
        <f t="shared" si="135"/>
        <v>163</v>
      </c>
      <c r="L1071" s="154">
        <f t="shared" si="136"/>
        <v>367</v>
      </c>
    </row>
    <row r="1072" spans="1:12" ht="25.5">
      <c r="A1072" s="236">
        <v>16</v>
      </c>
      <c r="B1072" s="142" t="s">
        <v>402</v>
      </c>
      <c r="C1072" s="237" t="s">
        <v>403</v>
      </c>
      <c r="D1072" s="154">
        <v>3</v>
      </c>
      <c r="E1072" s="154">
        <v>8</v>
      </c>
      <c r="F1072" s="154">
        <f t="shared" si="137"/>
        <v>11</v>
      </c>
      <c r="G1072" s="154">
        <v>5</v>
      </c>
      <c r="H1072" s="154">
        <v>4</v>
      </c>
      <c r="I1072" s="154">
        <f t="shared" si="138"/>
        <v>9</v>
      </c>
      <c r="J1072" s="154">
        <f t="shared" si="134"/>
        <v>8</v>
      </c>
      <c r="K1072" s="154">
        <f t="shared" si="135"/>
        <v>12</v>
      </c>
      <c r="L1072" s="154">
        <f t="shared" si="136"/>
        <v>20</v>
      </c>
    </row>
    <row r="1073" spans="1:12">
      <c r="A1073" s="236">
        <v>17</v>
      </c>
      <c r="B1073" s="142" t="s">
        <v>404</v>
      </c>
      <c r="C1073" s="238" t="s">
        <v>771</v>
      </c>
      <c r="D1073" s="154">
        <v>12</v>
      </c>
      <c r="E1073" s="154">
        <v>9</v>
      </c>
      <c r="F1073" s="154">
        <f t="shared" si="137"/>
        <v>21</v>
      </c>
      <c r="G1073" s="154">
        <v>5</v>
      </c>
      <c r="H1073" s="154">
        <v>9</v>
      </c>
      <c r="I1073" s="154">
        <f t="shared" si="138"/>
        <v>14</v>
      </c>
      <c r="J1073" s="154">
        <f t="shared" si="134"/>
        <v>17</v>
      </c>
      <c r="K1073" s="154">
        <f t="shared" si="135"/>
        <v>18</v>
      </c>
      <c r="L1073" s="154">
        <f t="shared" si="136"/>
        <v>35</v>
      </c>
    </row>
    <row r="1074" spans="1:12" ht="38.25">
      <c r="A1074" s="236">
        <v>18</v>
      </c>
      <c r="B1074" s="245" t="s">
        <v>405</v>
      </c>
      <c r="C1074" s="237" t="s">
        <v>406</v>
      </c>
      <c r="D1074" s="154">
        <v>1824</v>
      </c>
      <c r="E1074" s="154">
        <v>1331</v>
      </c>
      <c r="F1074" s="154">
        <f t="shared" si="137"/>
        <v>3155</v>
      </c>
      <c r="G1074" s="154">
        <v>443</v>
      </c>
      <c r="H1074" s="154">
        <v>290</v>
      </c>
      <c r="I1074" s="154">
        <f t="shared" si="138"/>
        <v>733</v>
      </c>
      <c r="J1074" s="154">
        <f t="shared" si="134"/>
        <v>2267</v>
      </c>
      <c r="K1074" s="154">
        <f t="shared" si="135"/>
        <v>1621</v>
      </c>
      <c r="L1074" s="154">
        <f t="shared" si="136"/>
        <v>3888</v>
      </c>
    </row>
    <row r="1075" spans="1:12" ht="25.5">
      <c r="A1075" s="236">
        <v>19</v>
      </c>
      <c r="B1075" s="142" t="s">
        <v>407</v>
      </c>
      <c r="C1075" s="237" t="s">
        <v>408</v>
      </c>
      <c r="D1075" s="154">
        <v>8</v>
      </c>
      <c r="E1075" s="154">
        <v>15</v>
      </c>
      <c r="F1075" s="154">
        <f t="shared" si="137"/>
        <v>23</v>
      </c>
      <c r="G1075" s="154">
        <v>21</v>
      </c>
      <c r="H1075" s="154">
        <v>7</v>
      </c>
      <c r="I1075" s="154">
        <f t="shared" si="138"/>
        <v>28</v>
      </c>
      <c r="J1075" s="154">
        <f t="shared" si="134"/>
        <v>29</v>
      </c>
      <c r="K1075" s="154">
        <f t="shared" si="135"/>
        <v>22</v>
      </c>
      <c r="L1075" s="154">
        <f t="shared" si="136"/>
        <v>51</v>
      </c>
    </row>
    <row r="1076" spans="1:12">
      <c r="A1076" s="236">
        <v>20</v>
      </c>
      <c r="B1076" s="142" t="s">
        <v>409</v>
      </c>
      <c r="C1076" s="239" t="s">
        <v>410</v>
      </c>
      <c r="D1076" s="154">
        <v>6</v>
      </c>
      <c r="E1076" s="154">
        <v>4</v>
      </c>
      <c r="F1076" s="154">
        <f t="shared" si="137"/>
        <v>10</v>
      </c>
      <c r="G1076" s="154">
        <v>3</v>
      </c>
      <c r="H1076" s="154">
        <v>2</v>
      </c>
      <c r="I1076" s="154">
        <f t="shared" si="138"/>
        <v>5</v>
      </c>
      <c r="J1076" s="154">
        <f t="shared" si="134"/>
        <v>9</v>
      </c>
      <c r="K1076" s="154">
        <f t="shared" si="135"/>
        <v>6</v>
      </c>
      <c r="L1076" s="154">
        <f t="shared" si="136"/>
        <v>15</v>
      </c>
    </row>
    <row r="1077" spans="1:12">
      <c r="A1077" s="236">
        <v>21</v>
      </c>
      <c r="B1077" s="236">
        <v>487</v>
      </c>
      <c r="C1077" s="237" t="s">
        <v>411</v>
      </c>
      <c r="D1077" s="154"/>
      <c r="E1077" s="154"/>
      <c r="F1077" s="154">
        <f t="shared" si="137"/>
        <v>0</v>
      </c>
      <c r="G1077" s="154">
        <v>3</v>
      </c>
      <c r="H1077" s="154">
        <v>0</v>
      </c>
      <c r="I1077" s="154">
        <f t="shared" si="138"/>
        <v>3</v>
      </c>
      <c r="J1077" s="154">
        <f t="shared" si="134"/>
        <v>3</v>
      </c>
      <c r="K1077" s="154">
        <f t="shared" si="135"/>
        <v>0</v>
      </c>
      <c r="L1077" s="154">
        <f t="shared" si="136"/>
        <v>3</v>
      </c>
    </row>
    <row r="1078" spans="1:12">
      <c r="A1078" s="236">
        <v>22</v>
      </c>
      <c r="B1078" s="142" t="s">
        <v>412</v>
      </c>
      <c r="C1078" s="237" t="s">
        <v>413</v>
      </c>
      <c r="D1078" s="154">
        <v>6</v>
      </c>
      <c r="E1078" s="154">
        <v>5</v>
      </c>
      <c r="F1078" s="154">
        <f t="shared" si="137"/>
        <v>11</v>
      </c>
      <c r="G1078" s="154">
        <v>19</v>
      </c>
      <c r="H1078" s="154">
        <v>19</v>
      </c>
      <c r="I1078" s="154">
        <f t="shared" si="138"/>
        <v>38</v>
      </c>
      <c r="J1078" s="154">
        <f t="shared" si="134"/>
        <v>25</v>
      </c>
      <c r="K1078" s="154">
        <f t="shared" si="135"/>
        <v>24</v>
      </c>
      <c r="L1078" s="154">
        <f t="shared" si="136"/>
        <v>49</v>
      </c>
    </row>
    <row r="1079" spans="1:12">
      <c r="A1079" s="236">
        <v>23</v>
      </c>
      <c r="B1079" s="142" t="s">
        <v>414</v>
      </c>
      <c r="C1079" s="237" t="s">
        <v>415</v>
      </c>
      <c r="D1079" s="154">
        <v>27</v>
      </c>
      <c r="E1079" s="154">
        <v>13</v>
      </c>
      <c r="F1079" s="154">
        <f t="shared" si="137"/>
        <v>40</v>
      </c>
      <c r="G1079" s="154">
        <v>14</v>
      </c>
      <c r="H1079" s="154">
        <v>6</v>
      </c>
      <c r="I1079" s="154">
        <f t="shared" si="138"/>
        <v>20</v>
      </c>
      <c r="J1079" s="154">
        <f t="shared" si="134"/>
        <v>41</v>
      </c>
      <c r="K1079" s="154">
        <f t="shared" si="135"/>
        <v>19</v>
      </c>
      <c r="L1079" s="154">
        <f t="shared" si="136"/>
        <v>60</v>
      </c>
    </row>
    <row r="1080" spans="1:12" ht="24">
      <c r="A1080" s="236">
        <v>24</v>
      </c>
      <c r="B1080" s="142" t="s">
        <v>416</v>
      </c>
      <c r="C1080" s="240" t="s">
        <v>772</v>
      </c>
      <c r="D1080" s="154"/>
      <c r="E1080" s="154"/>
      <c r="F1080" s="154">
        <f t="shared" si="137"/>
        <v>0</v>
      </c>
      <c r="G1080" s="154"/>
      <c r="H1080" s="154"/>
      <c r="I1080" s="154">
        <f t="shared" si="138"/>
        <v>0</v>
      </c>
      <c r="J1080" s="154">
        <f t="shared" si="134"/>
        <v>0</v>
      </c>
      <c r="K1080" s="154">
        <f t="shared" si="135"/>
        <v>0</v>
      </c>
      <c r="L1080" s="154">
        <f t="shared" si="136"/>
        <v>0</v>
      </c>
    </row>
    <row r="1081" spans="1:12">
      <c r="A1081" s="236">
        <v>25</v>
      </c>
      <c r="B1081" s="142" t="s">
        <v>417</v>
      </c>
      <c r="C1081" s="237" t="s">
        <v>418</v>
      </c>
      <c r="D1081" s="154"/>
      <c r="E1081" s="154"/>
      <c r="F1081" s="154">
        <f t="shared" si="137"/>
        <v>0</v>
      </c>
      <c r="G1081" s="154">
        <v>4</v>
      </c>
      <c r="H1081" s="154">
        <v>3</v>
      </c>
      <c r="I1081" s="154">
        <f t="shared" si="138"/>
        <v>7</v>
      </c>
      <c r="J1081" s="154">
        <f t="shared" si="134"/>
        <v>4</v>
      </c>
      <c r="K1081" s="154">
        <f t="shared" si="135"/>
        <v>3</v>
      </c>
      <c r="L1081" s="154">
        <f t="shared" si="136"/>
        <v>7</v>
      </c>
    </row>
    <row r="1082" spans="1:12" ht="25.5">
      <c r="A1082" s="236">
        <v>26</v>
      </c>
      <c r="B1082" s="236">
        <v>571</v>
      </c>
      <c r="C1082" s="237" t="s">
        <v>419</v>
      </c>
      <c r="D1082" s="154">
        <v>136</v>
      </c>
      <c r="E1082" s="154">
        <v>99</v>
      </c>
      <c r="F1082" s="154">
        <f t="shared" si="137"/>
        <v>235</v>
      </c>
      <c r="G1082" s="154">
        <v>24</v>
      </c>
      <c r="H1082" s="154">
        <v>5</v>
      </c>
      <c r="I1082" s="154">
        <f t="shared" si="138"/>
        <v>29</v>
      </c>
      <c r="J1082" s="154">
        <f t="shared" si="134"/>
        <v>160</v>
      </c>
      <c r="K1082" s="154">
        <f t="shared" si="135"/>
        <v>104</v>
      </c>
      <c r="L1082" s="154">
        <f t="shared" si="136"/>
        <v>264</v>
      </c>
    </row>
    <row r="1083" spans="1:12" ht="25.5">
      <c r="A1083" s="236">
        <v>27</v>
      </c>
      <c r="B1083" s="142" t="s">
        <v>420</v>
      </c>
      <c r="C1083" s="237" t="s">
        <v>421</v>
      </c>
      <c r="D1083" s="154">
        <v>2</v>
      </c>
      <c r="E1083" s="154">
        <v>1</v>
      </c>
      <c r="F1083" s="154">
        <f t="shared" si="137"/>
        <v>3</v>
      </c>
      <c r="G1083" s="154"/>
      <c r="H1083" s="154"/>
      <c r="I1083" s="154">
        <f t="shared" si="138"/>
        <v>0</v>
      </c>
      <c r="J1083" s="154">
        <f t="shared" si="134"/>
        <v>2</v>
      </c>
      <c r="K1083" s="154">
        <f t="shared" si="135"/>
        <v>1</v>
      </c>
      <c r="L1083" s="154">
        <f t="shared" si="136"/>
        <v>3</v>
      </c>
    </row>
    <row r="1084" spans="1:12" ht="25.5">
      <c r="A1084" s="236">
        <v>28</v>
      </c>
      <c r="B1084" s="142" t="s">
        <v>422</v>
      </c>
      <c r="C1084" s="237" t="s">
        <v>423</v>
      </c>
      <c r="D1084" s="154"/>
      <c r="E1084" s="154"/>
      <c r="F1084" s="154">
        <f t="shared" si="137"/>
        <v>0</v>
      </c>
      <c r="G1084" s="154"/>
      <c r="H1084" s="154"/>
      <c r="I1084" s="154">
        <f t="shared" si="138"/>
        <v>0</v>
      </c>
      <c r="J1084" s="154">
        <f t="shared" si="134"/>
        <v>0</v>
      </c>
      <c r="K1084" s="154">
        <f t="shared" si="135"/>
        <v>0</v>
      </c>
      <c r="L1084" s="154">
        <f t="shared" si="136"/>
        <v>0</v>
      </c>
    </row>
    <row r="1085" spans="1:12" ht="38.25">
      <c r="A1085" s="236">
        <v>29</v>
      </c>
      <c r="B1085" s="142" t="s">
        <v>424</v>
      </c>
      <c r="C1085" s="237" t="s">
        <v>773</v>
      </c>
      <c r="D1085" s="154"/>
      <c r="E1085" s="154"/>
      <c r="F1085" s="154">
        <f t="shared" si="137"/>
        <v>0</v>
      </c>
      <c r="G1085" s="154"/>
      <c r="H1085" s="154"/>
      <c r="I1085" s="154">
        <f t="shared" si="138"/>
        <v>0</v>
      </c>
      <c r="J1085" s="154">
        <f t="shared" si="134"/>
        <v>0</v>
      </c>
      <c r="K1085" s="154">
        <f t="shared" si="135"/>
        <v>0</v>
      </c>
      <c r="L1085" s="154">
        <f t="shared" si="136"/>
        <v>0</v>
      </c>
    </row>
    <row r="1086" spans="1:12" ht="25.5">
      <c r="A1086" s="236">
        <v>30</v>
      </c>
      <c r="B1086" s="236">
        <v>797</v>
      </c>
      <c r="C1086" s="237" t="s">
        <v>425</v>
      </c>
      <c r="D1086" s="154"/>
      <c r="E1086" s="154"/>
      <c r="F1086" s="154">
        <f t="shared" si="137"/>
        <v>0</v>
      </c>
      <c r="G1086" s="154">
        <v>28</v>
      </c>
      <c r="H1086" s="154">
        <v>34</v>
      </c>
      <c r="I1086" s="154">
        <f t="shared" si="138"/>
        <v>62</v>
      </c>
      <c r="J1086" s="154">
        <f t="shared" si="134"/>
        <v>28</v>
      </c>
      <c r="K1086" s="154">
        <f t="shared" si="135"/>
        <v>34</v>
      </c>
      <c r="L1086" s="154">
        <f t="shared" si="136"/>
        <v>62</v>
      </c>
    </row>
    <row r="1087" spans="1:12" ht="25.5">
      <c r="A1087" s="236">
        <v>31</v>
      </c>
      <c r="B1087" s="236">
        <v>799</v>
      </c>
      <c r="C1087" s="237" t="s">
        <v>774</v>
      </c>
      <c r="D1087" s="154">
        <v>11</v>
      </c>
      <c r="E1087" s="154">
        <v>3</v>
      </c>
      <c r="F1087" s="154">
        <f t="shared" si="137"/>
        <v>14</v>
      </c>
      <c r="G1087" s="154">
        <v>278</v>
      </c>
      <c r="H1087" s="154">
        <v>156</v>
      </c>
      <c r="I1087" s="154">
        <f t="shared" si="138"/>
        <v>434</v>
      </c>
      <c r="J1087" s="154">
        <f t="shared" si="134"/>
        <v>289</v>
      </c>
      <c r="K1087" s="154">
        <f t="shared" si="135"/>
        <v>159</v>
      </c>
      <c r="L1087" s="154">
        <f t="shared" si="136"/>
        <v>448</v>
      </c>
    </row>
    <row r="1088" spans="1:12" ht="51">
      <c r="A1088" s="236">
        <v>32</v>
      </c>
      <c r="B1088" s="142" t="s">
        <v>426</v>
      </c>
      <c r="C1088" s="237" t="s">
        <v>427</v>
      </c>
      <c r="D1088" s="154">
        <v>1</v>
      </c>
      <c r="E1088" s="154"/>
      <c r="F1088" s="154">
        <f t="shared" si="137"/>
        <v>1</v>
      </c>
      <c r="G1088" s="154">
        <v>14</v>
      </c>
      <c r="H1088" s="154">
        <v>2</v>
      </c>
      <c r="I1088" s="154">
        <f t="shared" si="138"/>
        <v>16</v>
      </c>
      <c r="J1088" s="154">
        <f t="shared" si="134"/>
        <v>15</v>
      </c>
      <c r="K1088" s="154">
        <f t="shared" si="135"/>
        <v>2</v>
      </c>
      <c r="L1088" s="154">
        <f t="shared" si="136"/>
        <v>17</v>
      </c>
    </row>
    <row r="1089" spans="1:12" ht="25.5">
      <c r="A1089" s="236">
        <v>33</v>
      </c>
      <c r="B1089" s="142" t="s">
        <v>428</v>
      </c>
      <c r="C1089" s="237" t="s">
        <v>429</v>
      </c>
      <c r="D1089" s="154">
        <v>7</v>
      </c>
      <c r="E1089" s="154">
        <v>2</v>
      </c>
      <c r="F1089" s="154">
        <f t="shared" si="137"/>
        <v>9</v>
      </c>
      <c r="G1089" s="154">
        <v>4</v>
      </c>
      <c r="H1089" s="154">
        <v>0</v>
      </c>
      <c r="I1089" s="154">
        <f t="shared" si="138"/>
        <v>4</v>
      </c>
      <c r="J1089" s="154">
        <f t="shared" si="134"/>
        <v>11</v>
      </c>
      <c r="K1089" s="154">
        <f t="shared" si="135"/>
        <v>2</v>
      </c>
      <c r="L1089" s="154">
        <f t="shared" si="136"/>
        <v>13</v>
      </c>
    </row>
    <row r="1090" spans="1:12">
      <c r="A1090" s="236">
        <v>34</v>
      </c>
      <c r="B1090" s="142" t="s">
        <v>430</v>
      </c>
      <c r="C1090" s="237" t="s">
        <v>431</v>
      </c>
      <c r="D1090" s="154"/>
      <c r="E1090" s="154"/>
      <c r="F1090" s="154">
        <f t="shared" si="137"/>
        <v>0</v>
      </c>
      <c r="G1090" s="154"/>
      <c r="H1090" s="154"/>
      <c r="I1090" s="154">
        <f t="shared" si="138"/>
        <v>0</v>
      </c>
      <c r="J1090" s="154">
        <f t="shared" si="134"/>
        <v>0</v>
      </c>
      <c r="K1090" s="154">
        <f t="shared" si="135"/>
        <v>0</v>
      </c>
      <c r="L1090" s="154">
        <f t="shared" si="136"/>
        <v>0</v>
      </c>
    </row>
    <row r="1091" spans="1:12" ht="25.5">
      <c r="A1091" s="236">
        <v>35</v>
      </c>
      <c r="B1091" s="142" t="s">
        <v>432</v>
      </c>
      <c r="C1091" s="237" t="s">
        <v>433</v>
      </c>
      <c r="D1091" s="154">
        <v>29</v>
      </c>
      <c r="E1091" s="154">
        <v>9</v>
      </c>
      <c r="F1091" s="154">
        <f t="shared" si="137"/>
        <v>38</v>
      </c>
      <c r="G1091" s="154">
        <v>6</v>
      </c>
      <c r="H1091" s="154">
        <v>1</v>
      </c>
      <c r="I1091" s="154">
        <f t="shared" si="138"/>
        <v>7</v>
      </c>
      <c r="J1091" s="154">
        <f t="shared" si="134"/>
        <v>35</v>
      </c>
      <c r="K1091" s="154">
        <f t="shared" si="135"/>
        <v>10</v>
      </c>
      <c r="L1091" s="154">
        <f t="shared" si="136"/>
        <v>45</v>
      </c>
    </row>
    <row r="1092" spans="1:12" ht="51">
      <c r="A1092" s="236">
        <v>36</v>
      </c>
      <c r="B1092" s="142" t="s">
        <v>434</v>
      </c>
      <c r="C1092" s="237" t="s">
        <v>435</v>
      </c>
      <c r="D1092" s="154">
        <v>78</v>
      </c>
      <c r="E1092" s="154">
        <v>21</v>
      </c>
      <c r="F1092" s="154">
        <f t="shared" si="137"/>
        <v>99</v>
      </c>
      <c r="G1092" s="154">
        <v>12</v>
      </c>
      <c r="H1092" s="154">
        <v>1</v>
      </c>
      <c r="I1092" s="154">
        <f t="shared" si="138"/>
        <v>13</v>
      </c>
      <c r="J1092" s="154">
        <f t="shared" si="134"/>
        <v>90</v>
      </c>
      <c r="K1092" s="154">
        <f t="shared" si="135"/>
        <v>22</v>
      </c>
      <c r="L1092" s="154">
        <f t="shared" si="136"/>
        <v>112</v>
      </c>
    </row>
    <row r="1093" spans="1:12">
      <c r="A1093" s="236">
        <v>37</v>
      </c>
      <c r="B1093" s="142" t="s">
        <v>436</v>
      </c>
      <c r="C1093" s="237" t="s">
        <v>775</v>
      </c>
      <c r="D1093" s="154">
        <v>6</v>
      </c>
      <c r="E1093" s="154">
        <v>2</v>
      </c>
      <c r="F1093" s="154">
        <f t="shared" si="137"/>
        <v>8</v>
      </c>
      <c r="G1093" s="154"/>
      <c r="H1093" s="154"/>
      <c r="I1093" s="154">
        <f t="shared" si="138"/>
        <v>0</v>
      </c>
      <c r="J1093" s="154">
        <f t="shared" si="134"/>
        <v>6</v>
      </c>
      <c r="K1093" s="154">
        <f t="shared" si="135"/>
        <v>2</v>
      </c>
      <c r="L1093" s="154">
        <f t="shared" si="136"/>
        <v>8</v>
      </c>
    </row>
    <row r="1094" spans="1:12" ht="25.5">
      <c r="A1094" s="236">
        <v>38</v>
      </c>
      <c r="B1094" s="142" t="s">
        <v>437</v>
      </c>
      <c r="C1094" s="237" t="s">
        <v>776</v>
      </c>
      <c r="D1094" s="154">
        <v>9</v>
      </c>
      <c r="E1094" s="154">
        <v>2</v>
      </c>
      <c r="F1094" s="154">
        <f t="shared" si="137"/>
        <v>11</v>
      </c>
      <c r="G1094" s="154">
        <v>11</v>
      </c>
      <c r="H1094" s="154">
        <v>2</v>
      </c>
      <c r="I1094" s="154">
        <f t="shared" si="138"/>
        <v>13</v>
      </c>
      <c r="J1094" s="154">
        <f t="shared" si="134"/>
        <v>20</v>
      </c>
      <c r="K1094" s="154">
        <f t="shared" si="135"/>
        <v>4</v>
      </c>
      <c r="L1094" s="154">
        <f t="shared" si="136"/>
        <v>24</v>
      </c>
    </row>
    <row r="1095" spans="1:12">
      <c r="A1095" s="236">
        <v>39</v>
      </c>
      <c r="B1095" s="236"/>
      <c r="C1095" s="237" t="s">
        <v>438</v>
      </c>
      <c r="D1095" s="145">
        <v>2188</v>
      </c>
      <c r="E1095" s="145">
        <v>1657</v>
      </c>
      <c r="F1095" s="154">
        <f t="shared" si="137"/>
        <v>3845</v>
      </c>
      <c r="G1095" s="145">
        <v>43</v>
      </c>
      <c r="H1095" s="145">
        <v>29</v>
      </c>
      <c r="I1095" s="154">
        <f t="shared" si="138"/>
        <v>72</v>
      </c>
      <c r="J1095" s="154">
        <f t="shared" si="134"/>
        <v>2231</v>
      </c>
      <c r="K1095" s="154">
        <f t="shared" si="135"/>
        <v>1686</v>
      </c>
      <c r="L1095" s="154">
        <f t="shared" si="136"/>
        <v>3917</v>
      </c>
    </row>
    <row r="1096" spans="1:12">
      <c r="A1096" s="777">
        <v>40</v>
      </c>
      <c r="B1096" s="777" t="s">
        <v>866</v>
      </c>
      <c r="C1096" s="237" t="s">
        <v>869</v>
      </c>
      <c r="D1096" s="472"/>
      <c r="E1096" s="472"/>
      <c r="F1096" s="154">
        <f t="shared" si="137"/>
        <v>0</v>
      </c>
      <c r="G1096" s="472">
        <v>0</v>
      </c>
      <c r="H1096" s="472">
        <v>1</v>
      </c>
      <c r="I1096" s="154">
        <f t="shared" si="138"/>
        <v>1</v>
      </c>
      <c r="J1096" s="154">
        <f t="shared" si="134"/>
        <v>0</v>
      </c>
      <c r="K1096" s="154">
        <f t="shared" si="135"/>
        <v>1</v>
      </c>
      <c r="L1096" s="154">
        <f t="shared" si="136"/>
        <v>1</v>
      </c>
    </row>
    <row r="1097" spans="1:12">
      <c r="A1097" s="777">
        <v>41</v>
      </c>
      <c r="B1097" s="777" t="s">
        <v>865</v>
      </c>
      <c r="C1097" s="237" t="s">
        <v>867</v>
      </c>
      <c r="D1097" s="472"/>
      <c r="E1097" s="472"/>
      <c r="F1097" s="154">
        <f t="shared" si="137"/>
        <v>0</v>
      </c>
      <c r="G1097" s="472"/>
      <c r="H1097" s="472"/>
      <c r="I1097" s="154">
        <f t="shared" si="138"/>
        <v>0</v>
      </c>
      <c r="J1097" s="154">
        <f t="shared" si="134"/>
        <v>0</v>
      </c>
      <c r="K1097" s="154">
        <f t="shared" si="135"/>
        <v>0</v>
      </c>
      <c r="L1097" s="154">
        <f t="shared" si="136"/>
        <v>0</v>
      </c>
    </row>
    <row r="1098" spans="1:12">
      <c r="A1098" s="236"/>
      <c r="B1098" s="236"/>
      <c r="C1098" s="142" t="s">
        <v>6</v>
      </c>
      <c r="D1098" s="154">
        <f>SUM(D1057:D1097)</f>
        <v>4563</v>
      </c>
      <c r="E1098" s="154">
        <f t="shared" ref="E1098:L1098" si="139">SUM(E1057:E1097)</f>
        <v>3334</v>
      </c>
      <c r="F1098" s="154">
        <f t="shared" si="139"/>
        <v>7897</v>
      </c>
      <c r="G1098" s="154">
        <f t="shared" si="139"/>
        <v>990</v>
      </c>
      <c r="H1098" s="154">
        <f t="shared" si="139"/>
        <v>623</v>
      </c>
      <c r="I1098" s="154">
        <f t="shared" si="139"/>
        <v>1613</v>
      </c>
      <c r="J1098" s="154">
        <f t="shared" si="139"/>
        <v>5553</v>
      </c>
      <c r="K1098" s="154">
        <f t="shared" si="139"/>
        <v>3957</v>
      </c>
      <c r="L1098" s="154">
        <f t="shared" si="139"/>
        <v>9510</v>
      </c>
    </row>
    <row r="1101" spans="1:12" ht="21">
      <c r="A1101" s="1606" t="s">
        <v>546</v>
      </c>
      <c r="B1101" s="1606"/>
      <c r="C1101" s="1606"/>
      <c r="D1101" s="1606"/>
      <c r="E1101" s="1606"/>
      <c r="F1101" s="1606"/>
      <c r="G1101" s="1606"/>
      <c r="H1101" s="1606"/>
      <c r="I1101" s="1606"/>
      <c r="J1101" s="1606"/>
      <c r="K1101" s="1606"/>
      <c r="L1101" s="1606"/>
    </row>
    <row r="1102" spans="1:12" ht="15.75" customHeight="1">
      <c r="A1102" s="1607" t="s">
        <v>886</v>
      </c>
      <c r="B1102" s="1607"/>
      <c r="C1102" s="1607"/>
      <c r="D1102" s="1607"/>
      <c r="E1102" s="1607"/>
      <c r="F1102" s="1607"/>
      <c r="G1102" s="1607"/>
      <c r="H1102" s="1607"/>
      <c r="I1102" s="1607"/>
      <c r="J1102" s="1607"/>
      <c r="K1102" s="1607"/>
      <c r="L1102" s="1607"/>
    </row>
    <row r="1103" spans="1:12" ht="19.5" customHeight="1">
      <c r="A1103" s="249" t="s">
        <v>545</v>
      </c>
      <c r="B1103" s="775"/>
      <c r="C1103" s="775"/>
      <c r="D1103" s="775"/>
      <c r="E1103" s="775"/>
      <c r="F1103" s="775"/>
      <c r="G1103" s="775"/>
      <c r="H1103" s="775"/>
      <c r="I1103" s="775"/>
      <c r="J1103" s="775"/>
      <c r="K1103" s="775"/>
      <c r="L1103" s="775"/>
    </row>
    <row r="1104" spans="1:12" s="235" customFormat="1">
      <c r="A1104" s="1608" t="s">
        <v>191</v>
      </c>
      <c r="B1104" s="1608" t="s">
        <v>383</v>
      </c>
      <c r="C1104" s="1608" t="s">
        <v>547</v>
      </c>
      <c r="D1104" s="1608" t="s">
        <v>95</v>
      </c>
      <c r="E1104" s="1608"/>
      <c r="F1104" s="1608"/>
      <c r="G1104" s="1608" t="s">
        <v>0</v>
      </c>
      <c r="H1104" s="1608"/>
      <c r="I1104" s="1608"/>
      <c r="J1104" s="1608" t="s">
        <v>6</v>
      </c>
      <c r="K1104" s="1608"/>
      <c r="L1104" s="1608"/>
    </row>
    <row r="1105" spans="1:12" s="235" customFormat="1" ht="15" customHeight="1">
      <c r="A1105" s="1608"/>
      <c r="B1105" s="1608"/>
      <c r="C1105" s="1608"/>
      <c r="D1105" s="1144" t="s">
        <v>240</v>
      </c>
      <c r="E1105" s="1144" t="s">
        <v>241</v>
      </c>
      <c r="F1105" s="1144" t="s">
        <v>234</v>
      </c>
      <c r="G1105" s="1144" t="s">
        <v>240</v>
      </c>
      <c r="H1105" s="1144" t="s">
        <v>241</v>
      </c>
      <c r="I1105" s="1144" t="s">
        <v>234</v>
      </c>
      <c r="J1105" s="1144" t="s">
        <v>240</v>
      </c>
      <c r="K1105" s="1144" t="s">
        <v>241</v>
      </c>
      <c r="L1105" s="1144" t="s">
        <v>234</v>
      </c>
    </row>
    <row r="1106" spans="1:12">
      <c r="A1106" s="236">
        <v>1</v>
      </c>
      <c r="B1106" s="236">
        <v>1</v>
      </c>
      <c r="C1106" s="237" t="s">
        <v>385</v>
      </c>
      <c r="D1106" s="969">
        <f>D6+D54+D102+D149+D196+D243+D290+D337+D384+D431+D479+D528+D626+D674+D721+D768+D816+D864+D912+D960+D1009+D1057+D577</f>
        <v>0</v>
      </c>
      <c r="E1106" s="969">
        <f t="shared" ref="E1106:L1106" si="140">E6+E54+E102+E149+E196+E243+E290+E337+E384+E431+E479+E528+E626+E674+E721+E768+E816+E864+E912+E960+E1009+E1057+E577</f>
        <v>0</v>
      </c>
      <c r="F1106" s="969">
        <f t="shared" si="140"/>
        <v>0</v>
      </c>
      <c r="G1106" s="969">
        <f t="shared" si="140"/>
        <v>0</v>
      </c>
      <c r="H1106" s="969">
        <f t="shared" si="140"/>
        <v>0</v>
      </c>
      <c r="I1106" s="969">
        <f t="shared" si="140"/>
        <v>0</v>
      </c>
      <c r="J1106" s="969">
        <f>J6+J54+J102+J149+J196+J243+J290+J337+J384+J431+J479+J528+J626+J674+J721+J768+J816+J864+J912+J960+J1009+J1057+J577</f>
        <v>0</v>
      </c>
      <c r="K1106" s="969">
        <f t="shared" si="140"/>
        <v>0</v>
      </c>
      <c r="L1106" s="969">
        <f t="shared" si="140"/>
        <v>0</v>
      </c>
    </row>
    <row r="1107" spans="1:12" ht="25.5">
      <c r="A1107" s="236">
        <v>2</v>
      </c>
      <c r="B1107" s="236">
        <v>2</v>
      </c>
      <c r="C1107" s="237" t="s">
        <v>386</v>
      </c>
      <c r="D1107" s="969">
        <f t="shared" ref="D1107:L1107" si="141">D7+D55+D103+D150+D197+D244+D291+D338+D385+D432+D480+D529+D627+D675+D722+D769+D817+D865+D913+D961+D1010+D1058+D578</f>
        <v>159</v>
      </c>
      <c r="E1107" s="969">
        <f t="shared" si="141"/>
        <v>123</v>
      </c>
      <c r="F1107" s="969">
        <f t="shared" si="141"/>
        <v>282</v>
      </c>
      <c r="G1107" s="969">
        <f t="shared" si="141"/>
        <v>189</v>
      </c>
      <c r="H1107" s="969">
        <f t="shared" si="141"/>
        <v>118</v>
      </c>
      <c r="I1107" s="969">
        <f t="shared" si="141"/>
        <v>307</v>
      </c>
      <c r="J1107" s="969">
        <f t="shared" si="141"/>
        <v>348</v>
      </c>
      <c r="K1107" s="969">
        <f t="shared" si="141"/>
        <v>241</v>
      </c>
      <c r="L1107" s="969">
        <f t="shared" si="141"/>
        <v>589</v>
      </c>
    </row>
    <row r="1108" spans="1:12" ht="25.5">
      <c r="A1108" s="236">
        <v>3</v>
      </c>
      <c r="B1108" s="236">
        <v>3</v>
      </c>
      <c r="C1108" s="237" t="s">
        <v>387</v>
      </c>
      <c r="D1108" s="969">
        <f t="shared" ref="D1108:L1108" si="142">D8+D56+D104+D151+D198+D245+D292+D339+D386+D433+D481+D530+D628+D676+D723+D770+D818+D866+D914+D962+D1011+D1059+D579</f>
        <v>8</v>
      </c>
      <c r="E1108" s="969">
        <f t="shared" si="142"/>
        <v>6</v>
      </c>
      <c r="F1108" s="969">
        <f t="shared" si="142"/>
        <v>14</v>
      </c>
      <c r="G1108" s="969">
        <f t="shared" si="142"/>
        <v>38</v>
      </c>
      <c r="H1108" s="969">
        <f t="shared" si="142"/>
        <v>41</v>
      </c>
      <c r="I1108" s="969">
        <f t="shared" si="142"/>
        <v>79</v>
      </c>
      <c r="J1108" s="969">
        <f t="shared" si="142"/>
        <v>46</v>
      </c>
      <c r="K1108" s="969">
        <f t="shared" si="142"/>
        <v>47</v>
      </c>
      <c r="L1108" s="969">
        <f t="shared" si="142"/>
        <v>93</v>
      </c>
    </row>
    <row r="1109" spans="1:12" ht="25.5">
      <c r="A1109" s="236">
        <v>4</v>
      </c>
      <c r="B1109" s="142" t="s">
        <v>388</v>
      </c>
      <c r="C1109" s="237" t="s">
        <v>389</v>
      </c>
      <c r="D1109" s="969">
        <f t="shared" ref="D1109:L1109" si="143">D9+D57+D105+D152+D199+D246+D293+D340+D387+D434+D482+D531+D629+D677+D724+D771+D819+D867+D915+D963+D1012+D1060+D580</f>
        <v>21</v>
      </c>
      <c r="E1109" s="969">
        <f t="shared" si="143"/>
        <v>16</v>
      </c>
      <c r="F1109" s="969">
        <f t="shared" si="143"/>
        <v>37</v>
      </c>
      <c r="G1109" s="969">
        <f t="shared" si="143"/>
        <v>32</v>
      </c>
      <c r="H1109" s="969">
        <f t="shared" si="143"/>
        <v>36</v>
      </c>
      <c r="I1109" s="969">
        <f t="shared" si="143"/>
        <v>68</v>
      </c>
      <c r="J1109" s="969">
        <f t="shared" si="143"/>
        <v>53</v>
      </c>
      <c r="K1109" s="969">
        <f t="shared" si="143"/>
        <v>52</v>
      </c>
      <c r="L1109" s="969">
        <f t="shared" si="143"/>
        <v>105</v>
      </c>
    </row>
    <row r="1110" spans="1:12">
      <c r="A1110" s="236">
        <v>5</v>
      </c>
      <c r="B1110" s="142" t="s">
        <v>390</v>
      </c>
      <c r="C1110" s="237" t="s">
        <v>391</v>
      </c>
      <c r="D1110" s="969">
        <f t="shared" ref="D1110:L1110" si="144">D10+D58+D106+D153+D200+D247+D294+D341+D388+D435+D483+D532+D630+D678+D725+D772+D820+D868+D916+D964+D1013+D1061+D581</f>
        <v>474</v>
      </c>
      <c r="E1110" s="969">
        <f t="shared" si="144"/>
        <v>319</v>
      </c>
      <c r="F1110" s="969">
        <f t="shared" si="144"/>
        <v>793</v>
      </c>
      <c r="G1110" s="969">
        <f t="shared" si="144"/>
        <v>643</v>
      </c>
      <c r="H1110" s="969">
        <f t="shared" si="144"/>
        <v>273</v>
      </c>
      <c r="I1110" s="969">
        <f t="shared" si="144"/>
        <v>916</v>
      </c>
      <c r="J1110" s="969">
        <f t="shared" si="144"/>
        <v>1117</v>
      </c>
      <c r="K1110" s="969">
        <f t="shared" si="144"/>
        <v>592</v>
      </c>
      <c r="L1110" s="969">
        <f t="shared" si="144"/>
        <v>1709</v>
      </c>
    </row>
    <row r="1111" spans="1:12">
      <c r="A1111" s="236">
        <v>6</v>
      </c>
      <c r="B1111" s="236">
        <v>30</v>
      </c>
      <c r="C1111" s="237" t="s">
        <v>392</v>
      </c>
      <c r="D1111" s="969">
        <f t="shared" ref="D1111:L1111" si="145">D11+D59+D107+D154+D201+D248+D295+D342+D389+D436+D484+D533+D631+D679+D726+D773+D821+D869+D917+D965+D1014+D1062+D582</f>
        <v>0</v>
      </c>
      <c r="E1111" s="969">
        <f t="shared" si="145"/>
        <v>0</v>
      </c>
      <c r="F1111" s="969">
        <f t="shared" si="145"/>
        <v>0</v>
      </c>
      <c r="G1111" s="969">
        <f t="shared" si="145"/>
        <v>0</v>
      </c>
      <c r="H1111" s="969">
        <f t="shared" si="145"/>
        <v>0</v>
      </c>
      <c r="I1111" s="969">
        <f t="shared" si="145"/>
        <v>0</v>
      </c>
      <c r="J1111" s="969">
        <f t="shared" si="145"/>
        <v>0</v>
      </c>
      <c r="K1111" s="969">
        <f t="shared" si="145"/>
        <v>0</v>
      </c>
      <c r="L1111" s="969">
        <f t="shared" si="145"/>
        <v>0</v>
      </c>
    </row>
    <row r="1112" spans="1:12">
      <c r="A1112" s="236">
        <v>7</v>
      </c>
      <c r="B1112" s="236">
        <v>32</v>
      </c>
      <c r="C1112" s="237" t="s">
        <v>393</v>
      </c>
      <c r="D1112" s="969">
        <f t="shared" ref="D1112:L1112" si="146">D12+D60+D108+D155+D202+D249+D296+D343+D390+D437+D485+D534+D632+D680+D727+D774+D822+D870+D918+D966+D1015+D1063+D583</f>
        <v>0</v>
      </c>
      <c r="E1112" s="969">
        <f t="shared" si="146"/>
        <v>0</v>
      </c>
      <c r="F1112" s="969">
        <f t="shared" si="146"/>
        <v>0</v>
      </c>
      <c r="G1112" s="969">
        <f t="shared" si="146"/>
        <v>0</v>
      </c>
      <c r="H1112" s="969">
        <f t="shared" si="146"/>
        <v>0</v>
      </c>
      <c r="I1112" s="969">
        <f t="shared" si="146"/>
        <v>0</v>
      </c>
      <c r="J1112" s="969">
        <f t="shared" si="146"/>
        <v>0</v>
      </c>
      <c r="K1112" s="969">
        <f t="shared" si="146"/>
        <v>0</v>
      </c>
      <c r="L1112" s="969">
        <f t="shared" si="146"/>
        <v>0</v>
      </c>
    </row>
    <row r="1113" spans="1:12">
      <c r="A1113" s="236">
        <v>8</v>
      </c>
      <c r="B1113" s="236">
        <v>33</v>
      </c>
      <c r="C1113" s="237" t="s">
        <v>394</v>
      </c>
      <c r="D1113" s="969">
        <f t="shared" ref="D1113:L1113" si="147">D13+D61+D109+D156+D203+D250+D297+D344+D391+D438+D486+D535+D633+D681+D728+D775+D823+D871+D919+D967+D1016+D1064+D584</f>
        <v>0</v>
      </c>
      <c r="E1113" s="969">
        <f t="shared" si="147"/>
        <v>0</v>
      </c>
      <c r="F1113" s="969">
        <f t="shared" si="147"/>
        <v>0</v>
      </c>
      <c r="G1113" s="969">
        <f t="shared" si="147"/>
        <v>0</v>
      </c>
      <c r="H1113" s="969">
        <f t="shared" si="147"/>
        <v>0</v>
      </c>
      <c r="I1113" s="969">
        <f t="shared" si="147"/>
        <v>0</v>
      </c>
      <c r="J1113" s="969">
        <f t="shared" si="147"/>
        <v>0</v>
      </c>
      <c r="K1113" s="969">
        <f t="shared" si="147"/>
        <v>0</v>
      </c>
      <c r="L1113" s="969">
        <f t="shared" si="147"/>
        <v>0</v>
      </c>
    </row>
    <row r="1114" spans="1:12">
      <c r="A1114" s="236">
        <v>9</v>
      </c>
      <c r="B1114" s="236">
        <v>37</v>
      </c>
      <c r="C1114" s="237" t="s">
        <v>395</v>
      </c>
      <c r="D1114" s="969">
        <f t="shared" ref="D1114:L1114" si="148">D14+D62+D110+D157+D204+D251+D298+D345+D392+D439+D487+D536+D634+D682+D729+D776+D824+D872+D920+D968+D1017+D1065+D585</f>
        <v>1</v>
      </c>
      <c r="E1114" s="969">
        <f t="shared" si="148"/>
        <v>0</v>
      </c>
      <c r="F1114" s="969">
        <f t="shared" si="148"/>
        <v>1</v>
      </c>
      <c r="G1114" s="969">
        <f t="shared" si="148"/>
        <v>0</v>
      </c>
      <c r="H1114" s="969">
        <f t="shared" si="148"/>
        <v>0</v>
      </c>
      <c r="I1114" s="969">
        <f t="shared" si="148"/>
        <v>0</v>
      </c>
      <c r="J1114" s="969">
        <f t="shared" si="148"/>
        <v>1</v>
      </c>
      <c r="K1114" s="969">
        <f t="shared" si="148"/>
        <v>0</v>
      </c>
      <c r="L1114" s="969">
        <f t="shared" si="148"/>
        <v>1</v>
      </c>
    </row>
    <row r="1115" spans="1:12">
      <c r="A1115" s="299">
        <v>10</v>
      </c>
      <c r="B1115" s="299">
        <v>45</v>
      </c>
      <c r="C1115" s="237" t="s">
        <v>396</v>
      </c>
      <c r="D1115" s="969">
        <f t="shared" ref="D1115:L1115" si="149">D15+D63+D111+D158+D205+D252+D299+D346+D393+D440+D488+D537+D635+D683+D730+D777+D825+D873+D921+D969+D1018+D1066+D586</f>
        <v>0</v>
      </c>
      <c r="E1115" s="969">
        <f t="shared" si="149"/>
        <v>0</v>
      </c>
      <c r="F1115" s="969">
        <f t="shared" si="149"/>
        <v>0</v>
      </c>
      <c r="G1115" s="969">
        <f t="shared" si="149"/>
        <v>0</v>
      </c>
      <c r="H1115" s="969">
        <f t="shared" si="149"/>
        <v>0</v>
      </c>
      <c r="I1115" s="969">
        <f t="shared" si="149"/>
        <v>0</v>
      </c>
      <c r="J1115" s="969">
        <f t="shared" si="149"/>
        <v>0</v>
      </c>
      <c r="K1115" s="969">
        <f t="shared" si="149"/>
        <v>0</v>
      </c>
      <c r="L1115" s="969">
        <f t="shared" si="149"/>
        <v>0</v>
      </c>
    </row>
    <row r="1116" spans="1:12">
      <c r="A1116" s="236">
        <v>11</v>
      </c>
      <c r="B1116" s="236">
        <v>55</v>
      </c>
      <c r="C1116" s="237" t="s">
        <v>397</v>
      </c>
      <c r="D1116" s="969">
        <f t="shared" ref="D1116:L1116" si="150">D16+D64+D112+D159+D206+D253+D300+D347+D394+D441+D489+D538+D636+D684+D731+D778+D826+D874+D922+D970+D1019+D1067+D587</f>
        <v>0</v>
      </c>
      <c r="E1116" s="969">
        <f t="shared" si="150"/>
        <v>0</v>
      </c>
      <c r="F1116" s="969">
        <f t="shared" si="150"/>
        <v>0</v>
      </c>
      <c r="G1116" s="969">
        <f t="shared" si="150"/>
        <v>0</v>
      </c>
      <c r="H1116" s="969">
        <f t="shared" si="150"/>
        <v>0</v>
      </c>
      <c r="I1116" s="969">
        <f t="shared" si="150"/>
        <v>0</v>
      </c>
      <c r="J1116" s="969">
        <f t="shared" si="150"/>
        <v>0</v>
      </c>
      <c r="K1116" s="969">
        <f t="shared" si="150"/>
        <v>0</v>
      </c>
      <c r="L1116" s="969">
        <f t="shared" si="150"/>
        <v>0</v>
      </c>
    </row>
    <row r="1117" spans="1:12">
      <c r="A1117" s="236">
        <v>12</v>
      </c>
      <c r="B1117" s="236">
        <v>71</v>
      </c>
      <c r="C1117" s="237" t="s">
        <v>398</v>
      </c>
      <c r="D1117" s="969">
        <f t="shared" ref="D1117:L1117" si="151">D17+D65+D113+D160+D207+D254+D301+D348+D395+D442+D490+D539+D637+D685+D732+D779+D827+D875+D923+D971+D1020+D1068+D588</f>
        <v>0</v>
      </c>
      <c r="E1117" s="969">
        <f t="shared" si="151"/>
        <v>0</v>
      </c>
      <c r="F1117" s="969">
        <f t="shared" si="151"/>
        <v>0</v>
      </c>
      <c r="G1117" s="969">
        <f t="shared" si="151"/>
        <v>0</v>
      </c>
      <c r="H1117" s="969">
        <f t="shared" si="151"/>
        <v>0</v>
      </c>
      <c r="I1117" s="969">
        <f t="shared" si="151"/>
        <v>0</v>
      </c>
      <c r="J1117" s="969">
        <f t="shared" si="151"/>
        <v>0</v>
      </c>
      <c r="K1117" s="969">
        <f t="shared" si="151"/>
        <v>0</v>
      </c>
      <c r="L1117" s="969">
        <f t="shared" si="151"/>
        <v>0</v>
      </c>
    </row>
    <row r="1118" spans="1:12">
      <c r="A1118" s="236">
        <v>13</v>
      </c>
      <c r="B1118" s="236">
        <v>84</v>
      </c>
      <c r="C1118" s="237" t="s">
        <v>770</v>
      </c>
      <c r="D1118" s="969">
        <f t="shared" ref="D1118:L1118" si="152">D18+D66+D114+D161+D208+D255+D302+D349+D396+D443+D491+D540+D638+D686+D733+D780+D828+D876+D924+D972+D1021+D1069+D589</f>
        <v>0</v>
      </c>
      <c r="E1118" s="969">
        <f t="shared" si="152"/>
        <v>1</v>
      </c>
      <c r="F1118" s="969">
        <f t="shared" si="152"/>
        <v>1</v>
      </c>
      <c r="G1118" s="969">
        <f t="shared" si="152"/>
        <v>15</v>
      </c>
      <c r="H1118" s="969">
        <f t="shared" si="152"/>
        <v>13</v>
      </c>
      <c r="I1118" s="969">
        <f t="shared" si="152"/>
        <v>28</v>
      </c>
      <c r="J1118" s="969">
        <f t="shared" si="152"/>
        <v>15</v>
      </c>
      <c r="K1118" s="969">
        <f t="shared" si="152"/>
        <v>14</v>
      </c>
      <c r="L1118" s="969">
        <f t="shared" si="152"/>
        <v>29</v>
      </c>
    </row>
    <row r="1119" spans="1:12">
      <c r="A1119" s="236">
        <v>14</v>
      </c>
      <c r="B1119" s="142" t="s">
        <v>399</v>
      </c>
      <c r="C1119" s="237" t="s">
        <v>400</v>
      </c>
      <c r="D1119" s="969">
        <f t="shared" ref="D1119:L1119" si="153">D19+D67+D115+D162+D209+D256+D303+D350+D397+D444+D492+D541+D639+D687+D734+D781+D829+D877+D925+D973+D1022+D1070+D590</f>
        <v>904</v>
      </c>
      <c r="E1119" s="969">
        <f t="shared" si="153"/>
        <v>679</v>
      </c>
      <c r="F1119" s="969">
        <f t="shared" si="153"/>
        <v>1583</v>
      </c>
      <c r="G1119" s="969">
        <f t="shared" si="153"/>
        <v>917</v>
      </c>
      <c r="H1119" s="969">
        <f t="shared" si="153"/>
        <v>729</v>
      </c>
      <c r="I1119" s="969">
        <f t="shared" si="153"/>
        <v>1646</v>
      </c>
      <c r="J1119" s="969">
        <f t="shared" si="153"/>
        <v>1821</v>
      </c>
      <c r="K1119" s="969">
        <f t="shared" si="153"/>
        <v>1408</v>
      </c>
      <c r="L1119" s="969">
        <f t="shared" si="153"/>
        <v>3229</v>
      </c>
    </row>
    <row r="1120" spans="1:12">
      <c r="A1120" s="236">
        <v>15</v>
      </c>
      <c r="B1120" s="236">
        <v>250</v>
      </c>
      <c r="C1120" s="237" t="s">
        <v>401</v>
      </c>
      <c r="D1120" s="969">
        <f t="shared" ref="D1120:L1120" si="154">D20+D68+D116+D163+D210+D257+D304+D351+D398+D445+D493+D542+D640+D688+D735+D782+D830+D878+D926+D974+D1023+D1071+D591</f>
        <v>2989</v>
      </c>
      <c r="E1120" s="969">
        <f t="shared" si="154"/>
        <v>2313</v>
      </c>
      <c r="F1120" s="969">
        <f t="shared" si="154"/>
        <v>5302</v>
      </c>
      <c r="G1120" s="969">
        <f t="shared" si="154"/>
        <v>2163</v>
      </c>
      <c r="H1120" s="969">
        <f t="shared" si="154"/>
        <v>1568</v>
      </c>
      <c r="I1120" s="969">
        <f t="shared" si="154"/>
        <v>3731</v>
      </c>
      <c r="J1120" s="969">
        <f t="shared" si="154"/>
        <v>5152</v>
      </c>
      <c r="K1120" s="969">
        <f t="shared" si="154"/>
        <v>3881</v>
      </c>
      <c r="L1120" s="969">
        <f t="shared" si="154"/>
        <v>9033</v>
      </c>
    </row>
    <row r="1121" spans="1:12" ht="25.5">
      <c r="A1121" s="236">
        <v>16</v>
      </c>
      <c r="B1121" s="142" t="s">
        <v>402</v>
      </c>
      <c r="C1121" s="237" t="s">
        <v>403</v>
      </c>
      <c r="D1121" s="969">
        <f t="shared" ref="D1121:L1121" si="155">D21+D69+D117+D164+D211+D258+D305+D352+D399+D446+D494+D543+D641+D689+D736+D783+D831+D879+D927+D975+D1024+D1072+D592</f>
        <v>335</v>
      </c>
      <c r="E1121" s="969">
        <f t="shared" si="155"/>
        <v>262</v>
      </c>
      <c r="F1121" s="969">
        <f t="shared" si="155"/>
        <v>597</v>
      </c>
      <c r="G1121" s="969">
        <f t="shared" si="155"/>
        <v>309</v>
      </c>
      <c r="H1121" s="969">
        <f t="shared" si="155"/>
        <v>227</v>
      </c>
      <c r="I1121" s="969">
        <f t="shared" si="155"/>
        <v>536</v>
      </c>
      <c r="J1121" s="969">
        <f t="shared" si="155"/>
        <v>644</v>
      </c>
      <c r="K1121" s="969">
        <f t="shared" si="155"/>
        <v>489</v>
      </c>
      <c r="L1121" s="969">
        <f t="shared" si="155"/>
        <v>1133</v>
      </c>
    </row>
    <row r="1122" spans="1:12">
      <c r="A1122" s="236">
        <v>17</v>
      </c>
      <c r="B1122" s="142" t="s">
        <v>404</v>
      </c>
      <c r="C1122" s="238" t="s">
        <v>771</v>
      </c>
      <c r="D1122" s="969">
        <f t="shared" ref="D1122:L1122" si="156">D22+D70+D118+D165+D212+D259+D306+D353+D400+D447+D495+D544+D642+D690+D737+D784+D832+D880+D928+D976+D1025+D1073+D593</f>
        <v>349</v>
      </c>
      <c r="E1122" s="969">
        <f t="shared" si="156"/>
        <v>246</v>
      </c>
      <c r="F1122" s="969">
        <f t="shared" si="156"/>
        <v>595</v>
      </c>
      <c r="G1122" s="969">
        <f t="shared" si="156"/>
        <v>979</v>
      </c>
      <c r="H1122" s="969">
        <f t="shared" si="156"/>
        <v>794</v>
      </c>
      <c r="I1122" s="969">
        <f t="shared" si="156"/>
        <v>1773</v>
      </c>
      <c r="J1122" s="969">
        <f t="shared" si="156"/>
        <v>1328</v>
      </c>
      <c r="K1122" s="969">
        <f t="shared" si="156"/>
        <v>1040</v>
      </c>
      <c r="L1122" s="969">
        <f t="shared" si="156"/>
        <v>2368</v>
      </c>
    </row>
    <row r="1123" spans="1:12" ht="38.25">
      <c r="A1123" s="236">
        <v>18</v>
      </c>
      <c r="B1123" s="245" t="s">
        <v>405</v>
      </c>
      <c r="C1123" s="237" t="s">
        <v>406</v>
      </c>
      <c r="D1123" s="969">
        <f t="shared" ref="D1123:L1123" si="157">D23+D71+D119+D166+D213+D260+D307+D354+D401+D448+D496+D545+D643+D691+D738+D785+D833+D881+D929+D977+D1026+D1074+D594</f>
        <v>19914</v>
      </c>
      <c r="E1123" s="969">
        <f t="shared" si="157"/>
        <v>12973</v>
      </c>
      <c r="F1123" s="969">
        <f t="shared" si="157"/>
        <v>32887</v>
      </c>
      <c r="G1123" s="969">
        <f t="shared" si="157"/>
        <v>15218</v>
      </c>
      <c r="H1123" s="969">
        <f t="shared" si="157"/>
        <v>10068</v>
      </c>
      <c r="I1123" s="969">
        <f t="shared" si="157"/>
        <v>25286</v>
      </c>
      <c r="J1123" s="969">
        <f t="shared" si="157"/>
        <v>35132</v>
      </c>
      <c r="K1123" s="969">
        <f t="shared" si="157"/>
        <v>23041</v>
      </c>
      <c r="L1123" s="969">
        <f t="shared" si="157"/>
        <v>58173</v>
      </c>
    </row>
    <row r="1124" spans="1:12" ht="25.5">
      <c r="A1124" s="236">
        <v>19</v>
      </c>
      <c r="B1124" s="142" t="s">
        <v>407</v>
      </c>
      <c r="C1124" s="237" t="s">
        <v>408</v>
      </c>
      <c r="D1124" s="969">
        <f t="shared" ref="D1124:L1124" si="158">D24+D72+D120+D167+D214+D261+D308+D355+D402+D449+D497+D546+D644+D692+D739+D786+D834+D882+D930+D978+D1027+D1075+D595</f>
        <v>393</v>
      </c>
      <c r="E1124" s="969">
        <f t="shared" si="158"/>
        <v>253</v>
      </c>
      <c r="F1124" s="969">
        <f t="shared" si="158"/>
        <v>646</v>
      </c>
      <c r="G1124" s="969">
        <f t="shared" si="158"/>
        <v>623</v>
      </c>
      <c r="H1124" s="969">
        <f t="shared" si="158"/>
        <v>353</v>
      </c>
      <c r="I1124" s="969">
        <f t="shared" si="158"/>
        <v>976</v>
      </c>
      <c r="J1124" s="969">
        <f t="shared" si="158"/>
        <v>1016</v>
      </c>
      <c r="K1124" s="969">
        <f t="shared" si="158"/>
        <v>606</v>
      </c>
      <c r="L1124" s="969">
        <f t="shared" si="158"/>
        <v>1622</v>
      </c>
    </row>
    <row r="1125" spans="1:12">
      <c r="A1125" s="236">
        <v>20</v>
      </c>
      <c r="B1125" s="142" t="s">
        <v>409</v>
      </c>
      <c r="C1125" s="239" t="s">
        <v>410</v>
      </c>
      <c r="D1125" s="969">
        <f t="shared" ref="D1125:L1125" si="159">D25+D73+D121+D168+D215+D262+D309+D356+D403+D450+D498+D547+D645+D693+D740+D787+D835+D883+D931+D979+D1028+D1076+D596</f>
        <v>82</v>
      </c>
      <c r="E1125" s="969">
        <f t="shared" si="159"/>
        <v>66</v>
      </c>
      <c r="F1125" s="969">
        <f t="shared" si="159"/>
        <v>148</v>
      </c>
      <c r="G1125" s="969">
        <f t="shared" si="159"/>
        <v>716</v>
      </c>
      <c r="H1125" s="969">
        <f t="shared" si="159"/>
        <v>445</v>
      </c>
      <c r="I1125" s="969">
        <f t="shared" si="159"/>
        <v>1161</v>
      </c>
      <c r="J1125" s="969">
        <f t="shared" si="159"/>
        <v>798</v>
      </c>
      <c r="K1125" s="969">
        <f t="shared" si="159"/>
        <v>511</v>
      </c>
      <c r="L1125" s="969">
        <f t="shared" si="159"/>
        <v>1309</v>
      </c>
    </row>
    <row r="1126" spans="1:12">
      <c r="A1126" s="236">
        <v>21</v>
      </c>
      <c r="B1126" s="236">
        <v>487</v>
      </c>
      <c r="C1126" s="237" t="s">
        <v>411</v>
      </c>
      <c r="D1126" s="969">
        <f t="shared" ref="D1126:L1126" si="160">D26+D74+D122+D169+D216+D263+D310+D357+D404+D451+D499+D548+D646+D694+D741+D788+D836+D884+D932+D980+D1029+D1077+D597</f>
        <v>34</v>
      </c>
      <c r="E1126" s="969">
        <f t="shared" si="160"/>
        <v>25</v>
      </c>
      <c r="F1126" s="969">
        <f t="shared" si="160"/>
        <v>59</v>
      </c>
      <c r="G1126" s="969">
        <f t="shared" si="160"/>
        <v>2005</v>
      </c>
      <c r="H1126" s="969">
        <f t="shared" si="160"/>
        <v>1375</v>
      </c>
      <c r="I1126" s="969">
        <f t="shared" si="160"/>
        <v>3380</v>
      </c>
      <c r="J1126" s="969">
        <f t="shared" si="160"/>
        <v>2039</v>
      </c>
      <c r="K1126" s="969">
        <f t="shared" si="160"/>
        <v>1400</v>
      </c>
      <c r="L1126" s="969">
        <f t="shared" si="160"/>
        <v>3439</v>
      </c>
    </row>
    <row r="1127" spans="1:12">
      <c r="A1127" s="236">
        <v>22</v>
      </c>
      <c r="B1127" s="142" t="s">
        <v>412</v>
      </c>
      <c r="C1127" s="237" t="s">
        <v>413</v>
      </c>
      <c r="D1127" s="969">
        <f t="shared" ref="D1127:L1127" si="161">D27+D75+D123+D170+D217+D264+D311+D358+D405+D452+D500+D549+D647+D695+D742+D789+D837+D885+D933+D981+D1030+D1078+D598</f>
        <v>1032</v>
      </c>
      <c r="E1127" s="969">
        <f t="shared" si="161"/>
        <v>543</v>
      </c>
      <c r="F1127" s="969">
        <f t="shared" si="161"/>
        <v>1575</v>
      </c>
      <c r="G1127" s="969">
        <f t="shared" si="161"/>
        <v>595</v>
      </c>
      <c r="H1127" s="969">
        <f t="shared" si="161"/>
        <v>407</v>
      </c>
      <c r="I1127" s="969">
        <f t="shared" si="161"/>
        <v>1002</v>
      </c>
      <c r="J1127" s="969">
        <f t="shared" si="161"/>
        <v>1627</v>
      </c>
      <c r="K1127" s="969">
        <f t="shared" si="161"/>
        <v>950</v>
      </c>
      <c r="L1127" s="969">
        <f t="shared" si="161"/>
        <v>2577</v>
      </c>
    </row>
    <row r="1128" spans="1:12">
      <c r="A1128" s="236">
        <v>23</v>
      </c>
      <c r="B1128" s="142" t="s">
        <v>414</v>
      </c>
      <c r="C1128" s="237" t="s">
        <v>415</v>
      </c>
      <c r="D1128" s="969">
        <f t="shared" ref="D1128:L1128" si="162">D28+D76+D124+D171+D218+D265+D312+D359+D406+D453+D501+D550+D648+D696+D743+D790+D838+D886+D934+D982+D1031+D1079+D599</f>
        <v>271</v>
      </c>
      <c r="E1128" s="969">
        <f t="shared" si="162"/>
        <v>140</v>
      </c>
      <c r="F1128" s="969">
        <f t="shared" si="162"/>
        <v>411</v>
      </c>
      <c r="G1128" s="969">
        <f t="shared" si="162"/>
        <v>201</v>
      </c>
      <c r="H1128" s="969">
        <f t="shared" si="162"/>
        <v>103</v>
      </c>
      <c r="I1128" s="969">
        <f t="shared" si="162"/>
        <v>304</v>
      </c>
      <c r="J1128" s="969">
        <f t="shared" si="162"/>
        <v>472</v>
      </c>
      <c r="K1128" s="969">
        <f t="shared" si="162"/>
        <v>243</v>
      </c>
      <c r="L1128" s="969">
        <f t="shared" si="162"/>
        <v>715</v>
      </c>
    </row>
    <row r="1129" spans="1:12" ht="24">
      <c r="A1129" s="236">
        <v>24</v>
      </c>
      <c r="B1129" s="142" t="s">
        <v>416</v>
      </c>
      <c r="C1129" s="240" t="s">
        <v>772</v>
      </c>
      <c r="D1129" s="969">
        <f t="shared" ref="D1129:L1129" si="163">D29+D77+D125+D172+D219+D266+D313+D360+D407+D454+D502+D551+D649+D697+D744+D791+D839+D887+D935+D983+D1032+D1080+D600</f>
        <v>153</v>
      </c>
      <c r="E1129" s="969">
        <f t="shared" si="163"/>
        <v>92</v>
      </c>
      <c r="F1129" s="969">
        <f t="shared" si="163"/>
        <v>245</v>
      </c>
      <c r="G1129" s="969">
        <f t="shared" si="163"/>
        <v>276</v>
      </c>
      <c r="H1129" s="969">
        <f t="shared" si="163"/>
        <v>113</v>
      </c>
      <c r="I1129" s="969">
        <f t="shared" si="163"/>
        <v>389</v>
      </c>
      <c r="J1129" s="969">
        <f t="shared" si="163"/>
        <v>429</v>
      </c>
      <c r="K1129" s="969">
        <f t="shared" si="163"/>
        <v>205</v>
      </c>
      <c r="L1129" s="969">
        <f t="shared" si="163"/>
        <v>634</v>
      </c>
    </row>
    <row r="1130" spans="1:12">
      <c r="A1130" s="236">
        <v>25</v>
      </c>
      <c r="B1130" s="142" t="s">
        <v>417</v>
      </c>
      <c r="C1130" s="237" t="s">
        <v>418</v>
      </c>
      <c r="D1130" s="969">
        <f t="shared" ref="D1130:L1130" si="164">D30+D78+D126+D173+D220+D267+D314+D361+D408+D455+D503+D552+D650+D698+D745+D792+D840+D888+D936+D984+D1033+D1081+D601</f>
        <v>57</v>
      </c>
      <c r="E1130" s="969">
        <f t="shared" si="164"/>
        <v>27</v>
      </c>
      <c r="F1130" s="969">
        <f t="shared" si="164"/>
        <v>84</v>
      </c>
      <c r="G1130" s="969">
        <f t="shared" si="164"/>
        <v>37</v>
      </c>
      <c r="H1130" s="969">
        <f t="shared" si="164"/>
        <v>25</v>
      </c>
      <c r="I1130" s="969">
        <f t="shared" si="164"/>
        <v>62</v>
      </c>
      <c r="J1130" s="969">
        <f t="shared" si="164"/>
        <v>94</v>
      </c>
      <c r="K1130" s="969">
        <f t="shared" si="164"/>
        <v>52</v>
      </c>
      <c r="L1130" s="969">
        <f t="shared" si="164"/>
        <v>146</v>
      </c>
    </row>
    <row r="1131" spans="1:12" ht="25.5">
      <c r="A1131" s="236">
        <v>26</v>
      </c>
      <c r="B1131" s="236">
        <v>571</v>
      </c>
      <c r="C1131" s="237" t="s">
        <v>419</v>
      </c>
      <c r="D1131" s="969">
        <f t="shared" ref="D1131:L1131" si="165">D31+D79+D127+D174+D221+D268+D315+D362+D409+D456+D504+D553+D651+D699+D746+D793+D841+D889+D937+D985+D1034+D1082+D602</f>
        <v>852</v>
      </c>
      <c r="E1131" s="969">
        <f t="shared" si="165"/>
        <v>513</v>
      </c>
      <c r="F1131" s="969">
        <f t="shared" si="165"/>
        <v>1365</v>
      </c>
      <c r="G1131" s="969">
        <f t="shared" si="165"/>
        <v>1060</v>
      </c>
      <c r="H1131" s="969">
        <f t="shared" si="165"/>
        <v>334</v>
      </c>
      <c r="I1131" s="969">
        <f t="shared" si="165"/>
        <v>1394</v>
      </c>
      <c r="J1131" s="969">
        <f t="shared" si="165"/>
        <v>1912</v>
      </c>
      <c r="K1131" s="969">
        <f t="shared" si="165"/>
        <v>847</v>
      </c>
      <c r="L1131" s="969">
        <f t="shared" si="165"/>
        <v>2759</v>
      </c>
    </row>
    <row r="1132" spans="1:12" ht="25.5">
      <c r="A1132" s="236">
        <v>27</v>
      </c>
      <c r="B1132" s="142" t="s">
        <v>420</v>
      </c>
      <c r="C1132" s="237" t="s">
        <v>421</v>
      </c>
      <c r="D1132" s="969">
        <f t="shared" ref="D1132:L1132" si="166">D32+D80+D128+D175+D222+D269+D316+D363+D410+D457+D505+D554+D652+D700+D747+D794+D842+D890+D938+D986+D1035+D1083+D603</f>
        <v>277</v>
      </c>
      <c r="E1132" s="969">
        <f t="shared" si="166"/>
        <v>171</v>
      </c>
      <c r="F1132" s="969">
        <f t="shared" si="166"/>
        <v>448</v>
      </c>
      <c r="G1132" s="969">
        <f t="shared" si="166"/>
        <v>242</v>
      </c>
      <c r="H1132" s="969">
        <f t="shared" si="166"/>
        <v>136</v>
      </c>
      <c r="I1132" s="969">
        <f t="shared" si="166"/>
        <v>378</v>
      </c>
      <c r="J1132" s="969">
        <f t="shared" si="166"/>
        <v>519</v>
      </c>
      <c r="K1132" s="969">
        <f t="shared" si="166"/>
        <v>307</v>
      </c>
      <c r="L1132" s="969">
        <f t="shared" si="166"/>
        <v>826</v>
      </c>
    </row>
    <row r="1133" spans="1:12" ht="25.5">
      <c r="A1133" s="236">
        <v>28</v>
      </c>
      <c r="B1133" s="142" t="s">
        <v>422</v>
      </c>
      <c r="C1133" s="237" t="s">
        <v>423</v>
      </c>
      <c r="D1133" s="969">
        <f t="shared" ref="D1133:L1133" si="167">D33+D81+D129+D176+D223+D270+D317+D364+D411+D458+D506+D555+D653+D701+D748+D795+D843+D891+D939+D987+D1036+D1084+D604</f>
        <v>0</v>
      </c>
      <c r="E1133" s="969">
        <f t="shared" si="167"/>
        <v>0</v>
      </c>
      <c r="F1133" s="969">
        <f t="shared" si="167"/>
        <v>0</v>
      </c>
      <c r="G1133" s="969">
        <f t="shared" si="167"/>
        <v>34</v>
      </c>
      <c r="H1133" s="969">
        <f t="shared" si="167"/>
        <v>70</v>
      </c>
      <c r="I1133" s="969">
        <f t="shared" si="167"/>
        <v>104</v>
      </c>
      <c r="J1133" s="969">
        <f t="shared" si="167"/>
        <v>34</v>
      </c>
      <c r="K1133" s="969">
        <f t="shared" si="167"/>
        <v>70</v>
      </c>
      <c r="L1133" s="969">
        <f t="shared" si="167"/>
        <v>104</v>
      </c>
    </row>
    <row r="1134" spans="1:12" ht="38.25">
      <c r="A1134" s="236">
        <v>29</v>
      </c>
      <c r="B1134" s="142" t="s">
        <v>424</v>
      </c>
      <c r="C1134" s="237" t="s">
        <v>773</v>
      </c>
      <c r="D1134" s="969">
        <f t="shared" ref="D1134:L1134" si="168">D34+D82+D130+D177+D224+D271+D318+D365+D412+D459+D507+D556+D654+D702+D749+D796+D844+D892+D940+D988+D1037+D1085+D605</f>
        <v>70</v>
      </c>
      <c r="E1134" s="969">
        <f t="shared" si="168"/>
        <v>89</v>
      </c>
      <c r="F1134" s="969">
        <f t="shared" si="168"/>
        <v>159</v>
      </c>
      <c r="G1134" s="969">
        <f t="shared" si="168"/>
        <v>231</v>
      </c>
      <c r="H1134" s="969">
        <f t="shared" si="168"/>
        <v>149</v>
      </c>
      <c r="I1134" s="969">
        <f t="shared" si="168"/>
        <v>380</v>
      </c>
      <c r="J1134" s="969">
        <f t="shared" si="168"/>
        <v>301</v>
      </c>
      <c r="K1134" s="969">
        <f t="shared" si="168"/>
        <v>238</v>
      </c>
      <c r="L1134" s="969">
        <f t="shared" si="168"/>
        <v>539</v>
      </c>
    </row>
    <row r="1135" spans="1:12" ht="25.5">
      <c r="A1135" s="236">
        <v>30</v>
      </c>
      <c r="B1135" s="236">
        <v>797</v>
      </c>
      <c r="C1135" s="237" t="s">
        <v>425</v>
      </c>
      <c r="D1135" s="969">
        <f t="shared" ref="D1135:L1135" si="169">D35+D83+D131+D178+D225+D272+D319+D366+D413+D460+D508+D557+D655+D703+D750+D797+D845+D893+D941+D989+D1038+D1086+D606</f>
        <v>10920</v>
      </c>
      <c r="E1135" s="969">
        <f t="shared" si="169"/>
        <v>7912</v>
      </c>
      <c r="F1135" s="969">
        <f t="shared" si="169"/>
        <v>18832</v>
      </c>
      <c r="G1135" s="969">
        <f t="shared" si="169"/>
        <v>7579</v>
      </c>
      <c r="H1135" s="969">
        <f t="shared" si="169"/>
        <v>4930</v>
      </c>
      <c r="I1135" s="969">
        <f t="shared" si="169"/>
        <v>12509</v>
      </c>
      <c r="J1135" s="969">
        <f t="shared" si="169"/>
        <v>18499</v>
      </c>
      <c r="K1135" s="969">
        <f t="shared" si="169"/>
        <v>12842</v>
      </c>
      <c r="L1135" s="969">
        <f t="shared" si="169"/>
        <v>31341</v>
      </c>
    </row>
    <row r="1136" spans="1:12" ht="25.5">
      <c r="A1136" s="236">
        <v>31</v>
      </c>
      <c r="B1136" s="236">
        <v>799</v>
      </c>
      <c r="C1136" s="237" t="s">
        <v>774</v>
      </c>
      <c r="D1136" s="969">
        <f t="shared" ref="D1136:L1136" si="170">D36+D84+D132+D179+D226+D273+D320+D367+D414+D461+D509+D558+D656+D704+D751+D798+D846+D894+D942+D990+D1039+D1087+D607</f>
        <v>11202</v>
      </c>
      <c r="E1136" s="969">
        <f t="shared" si="170"/>
        <v>8607</v>
      </c>
      <c r="F1136" s="969">
        <f t="shared" si="170"/>
        <v>19809</v>
      </c>
      <c r="G1136" s="969">
        <f t="shared" si="170"/>
        <v>9603</v>
      </c>
      <c r="H1136" s="969">
        <f t="shared" si="170"/>
        <v>5741</v>
      </c>
      <c r="I1136" s="969">
        <f t="shared" si="170"/>
        <v>15344</v>
      </c>
      <c r="J1136" s="969">
        <f t="shared" si="170"/>
        <v>20805</v>
      </c>
      <c r="K1136" s="969">
        <f t="shared" si="170"/>
        <v>14348</v>
      </c>
      <c r="L1136" s="969">
        <f t="shared" si="170"/>
        <v>35153</v>
      </c>
    </row>
    <row r="1137" spans="1:12" ht="51">
      <c r="A1137" s="236">
        <v>32</v>
      </c>
      <c r="B1137" s="142" t="s">
        <v>426</v>
      </c>
      <c r="C1137" s="237" t="s">
        <v>427</v>
      </c>
      <c r="D1137" s="969">
        <f t="shared" ref="D1137:L1137" si="171">D37+D85+D133+D180+D227+D274+D321+D368+D415+D462+D510+D559+D657+D705+D752+D799+D847+D895+D943+D991+D1040+D1088+D608</f>
        <v>100</v>
      </c>
      <c r="E1137" s="969">
        <f t="shared" si="171"/>
        <v>33</v>
      </c>
      <c r="F1137" s="969">
        <f t="shared" si="171"/>
        <v>133</v>
      </c>
      <c r="G1137" s="969">
        <f t="shared" si="171"/>
        <v>54</v>
      </c>
      <c r="H1137" s="969">
        <f t="shared" si="171"/>
        <v>30</v>
      </c>
      <c r="I1137" s="969">
        <f t="shared" si="171"/>
        <v>84</v>
      </c>
      <c r="J1137" s="969">
        <f t="shared" si="171"/>
        <v>154</v>
      </c>
      <c r="K1137" s="969">
        <f t="shared" si="171"/>
        <v>63</v>
      </c>
      <c r="L1137" s="969">
        <f t="shared" si="171"/>
        <v>217</v>
      </c>
    </row>
    <row r="1138" spans="1:12" ht="25.5">
      <c r="A1138" s="236">
        <v>33</v>
      </c>
      <c r="B1138" s="142" t="s">
        <v>428</v>
      </c>
      <c r="C1138" s="237" t="s">
        <v>429</v>
      </c>
      <c r="D1138" s="969">
        <f t="shared" ref="D1138:L1138" si="172">D38+D86+D134+D181+D228+D275+D322+D369+D416+D463+D511+D560+D658+D706+D753+D800+D848+D896+D944+D992+D1041+D1089+D609</f>
        <v>219</v>
      </c>
      <c r="E1138" s="969">
        <f t="shared" si="172"/>
        <v>71</v>
      </c>
      <c r="F1138" s="969">
        <f t="shared" si="172"/>
        <v>290</v>
      </c>
      <c r="G1138" s="969">
        <f t="shared" si="172"/>
        <v>225</v>
      </c>
      <c r="H1138" s="969">
        <f t="shared" si="172"/>
        <v>83</v>
      </c>
      <c r="I1138" s="969">
        <f t="shared" si="172"/>
        <v>308</v>
      </c>
      <c r="J1138" s="969">
        <f t="shared" si="172"/>
        <v>444</v>
      </c>
      <c r="K1138" s="969">
        <f t="shared" si="172"/>
        <v>154</v>
      </c>
      <c r="L1138" s="969">
        <f t="shared" si="172"/>
        <v>598</v>
      </c>
    </row>
    <row r="1139" spans="1:12">
      <c r="A1139" s="236">
        <v>34</v>
      </c>
      <c r="B1139" s="142" t="s">
        <v>430</v>
      </c>
      <c r="C1139" s="237" t="s">
        <v>431</v>
      </c>
      <c r="D1139" s="969">
        <f t="shared" ref="D1139:L1139" si="173">D39+D87+D135+D182+D229+D276+D323+D370+D417+D464+D512+D561+D659+D707+D754+D801+D849+D897+D945+D993+D1042+D1090+D610</f>
        <v>49</v>
      </c>
      <c r="E1139" s="969">
        <f t="shared" si="173"/>
        <v>50</v>
      </c>
      <c r="F1139" s="969">
        <f t="shared" si="173"/>
        <v>99</v>
      </c>
      <c r="G1139" s="969">
        <f t="shared" si="173"/>
        <v>46</v>
      </c>
      <c r="H1139" s="969">
        <f t="shared" si="173"/>
        <v>14</v>
      </c>
      <c r="I1139" s="969">
        <f t="shared" si="173"/>
        <v>60</v>
      </c>
      <c r="J1139" s="969">
        <f t="shared" si="173"/>
        <v>95</v>
      </c>
      <c r="K1139" s="969">
        <f t="shared" si="173"/>
        <v>64</v>
      </c>
      <c r="L1139" s="969">
        <f t="shared" si="173"/>
        <v>159</v>
      </c>
    </row>
    <row r="1140" spans="1:12" ht="25.5">
      <c r="A1140" s="236">
        <v>35</v>
      </c>
      <c r="B1140" s="142" t="s">
        <v>432</v>
      </c>
      <c r="C1140" s="237" t="s">
        <v>433</v>
      </c>
      <c r="D1140" s="969">
        <f t="shared" ref="D1140:L1140" si="174">D40+D88+D136+D183+D230+D277+D324+D371+D418+D465+D513+D562+D660+D708+D755+D802+D850+D898+D946+D994+D1043+D1091+D611</f>
        <v>454</v>
      </c>
      <c r="E1140" s="969">
        <f t="shared" si="174"/>
        <v>176</v>
      </c>
      <c r="F1140" s="969">
        <f t="shared" si="174"/>
        <v>630</v>
      </c>
      <c r="G1140" s="969">
        <f t="shared" si="174"/>
        <v>249</v>
      </c>
      <c r="H1140" s="969">
        <f t="shared" si="174"/>
        <v>76</v>
      </c>
      <c r="I1140" s="969">
        <f t="shared" si="174"/>
        <v>325</v>
      </c>
      <c r="J1140" s="969">
        <f t="shared" si="174"/>
        <v>703</v>
      </c>
      <c r="K1140" s="969">
        <f t="shared" si="174"/>
        <v>252</v>
      </c>
      <c r="L1140" s="969">
        <f t="shared" si="174"/>
        <v>955</v>
      </c>
    </row>
    <row r="1141" spans="1:12" ht="51">
      <c r="A1141" s="236">
        <v>36</v>
      </c>
      <c r="B1141" s="142" t="s">
        <v>434</v>
      </c>
      <c r="C1141" s="237" t="s">
        <v>435</v>
      </c>
      <c r="D1141" s="969">
        <f t="shared" ref="D1141:L1141" si="175">D41+D89+D137+D184+D231+D278+D325+D372+D419+D466+D514+D563+D661+D709+D756+D803+D851+D899+D947+D995+D1044+D1092+D612</f>
        <v>1724</v>
      </c>
      <c r="E1141" s="969">
        <f t="shared" si="175"/>
        <v>559</v>
      </c>
      <c r="F1141" s="969">
        <f t="shared" si="175"/>
        <v>2283</v>
      </c>
      <c r="G1141" s="969">
        <f t="shared" si="175"/>
        <v>1906</v>
      </c>
      <c r="H1141" s="969">
        <f t="shared" si="175"/>
        <v>762</v>
      </c>
      <c r="I1141" s="969">
        <f t="shared" si="175"/>
        <v>2668</v>
      </c>
      <c r="J1141" s="969">
        <f t="shared" si="175"/>
        <v>3630</v>
      </c>
      <c r="K1141" s="969">
        <f t="shared" si="175"/>
        <v>1321</v>
      </c>
      <c r="L1141" s="969">
        <f t="shared" si="175"/>
        <v>4951</v>
      </c>
    </row>
    <row r="1142" spans="1:12">
      <c r="A1142" s="236">
        <v>37</v>
      </c>
      <c r="B1142" s="142" t="s">
        <v>436</v>
      </c>
      <c r="C1142" s="237" t="s">
        <v>775</v>
      </c>
      <c r="D1142" s="969">
        <f t="shared" ref="D1142:L1142" si="176">D42+D90+D138+D185+D232+D279+D326+D373+D420+D467+D515+D564+D662+D710+D757+D804+D852+D900+D948+D996+D1045+D1093+D613</f>
        <v>529</v>
      </c>
      <c r="E1142" s="969">
        <f t="shared" si="176"/>
        <v>149</v>
      </c>
      <c r="F1142" s="969">
        <f t="shared" si="176"/>
        <v>678</v>
      </c>
      <c r="G1142" s="969">
        <f t="shared" si="176"/>
        <v>459</v>
      </c>
      <c r="H1142" s="969">
        <f t="shared" si="176"/>
        <v>204</v>
      </c>
      <c r="I1142" s="969">
        <f t="shared" si="176"/>
        <v>663</v>
      </c>
      <c r="J1142" s="969">
        <f t="shared" si="176"/>
        <v>988</v>
      </c>
      <c r="K1142" s="969">
        <f t="shared" si="176"/>
        <v>353</v>
      </c>
      <c r="L1142" s="969">
        <f t="shared" si="176"/>
        <v>1341</v>
      </c>
    </row>
    <row r="1143" spans="1:12" ht="25.5">
      <c r="A1143" s="236">
        <v>38</v>
      </c>
      <c r="B1143" s="142" t="s">
        <v>437</v>
      </c>
      <c r="C1143" s="237" t="s">
        <v>776</v>
      </c>
      <c r="D1143" s="969">
        <f t="shared" ref="D1143:L1143" si="177">D43+D91+D139+D186+D233+D280+D327+D374+D421+D468+D516+D565+D663+D711+D758+D805+D853+D901+D949+D997+D1046+D1094+D614</f>
        <v>100</v>
      </c>
      <c r="E1143" s="969">
        <f t="shared" si="177"/>
        <v>28</v>
      </c>
      <c r="F1143" s="969">
        <f t="shared" si="177"/>
        <v>128</v>
      </c>
      <c r="G1143" s="969">
        <f t="shared" si="177"/>
        <v>354</v>
      </c>
      <c r="H1143" s="969">
        <f t="shared" si="177"/>
        <v>152</v>
      </c>
      <c r="I1143" s="969">
        <f t="shared" si="177"/>
        <v>506</v>
      </c>
      <c r="J1143" s="969">
        <f t="shared" si="177"/>
        <v>454</v>
      </c>
      <c r="K1143" s="969">
        <f t="shared" si="177"/>
        <v>180</v>
      </c>
      <c r="L1143" s="969">
        <f t="shared" si="177"/>
        <v>634</v>
      </c>
    </row>
    <row r="1144" spans="1:12" ht="17.25" customHeight="1">
      <c r="A1144" s="236">
        <v>39</v>
      </c>
      <c r="B1144" s="236"/>
      <c r="C1144" s="237" t="s">
        <v>438</v>
      </c>
      <c r="D1144" s="969">
        <f t="shared" ref="D1144:L1144" si="178">D44+D92+D140+D187+D234+D281+D328+D375+D422+D469+D517+D566+D664+D712+D759+D806+D854+D902+D950+D998+D1047+D1095+D615</f>
        <v>21496</v>
      </c>
      <c r="E1144" s="969">
        <f t="shared" si="178"/>
        <v>15875</v>
      </c>
      <c r="F1144" s="969">
        <f t="shared" si="178"/>
        <v>37371</v>
      </c>
      <c r="G1144" s="969">
        <f t="shared" si="178"/>
        <v>17467</v>
      </c>
      <c r="H1144" s="969">
        <f t="shared" si="178"/>
        <v>12048</v>
      </c>
      <c r="I1144" s="969">
        <f t="shared" si="178"/>
        <v>29515</v>
      </c>
      <c r="J1144" s="969">
        <f t="shared" si="178"/>
        <v>38963</v>
      </c>
      <c r="K1144" s="969">
        <f t="shared" si="178"/>
        <v>27923</v>
      </c>
      <c r="L1144" s="969">
        <f t="shared" si="178"/>
        <v>66886</v>
      </c>
    </row>
    <row r="1145" spans="1:12" ht="30.75" customHeight="1">
      <c r="A1145" s="777">
        <v>40</v>
      </c>
      <c r="B1145" s="777" t="s">
        <v>866</v>
      </c>
      <c r="C1145" s="237" t="s">
        <v>869</v>
      </c>
      <c r="D1145" s="969">
        <f t="shared" ref="D1145:L1145" si="179">D45+D93+D141+D188+D235+D282+D329+D376+D423+D470+D518+D567+D665+D713+D760+D807+D855+D903+D951+D999+D1048+D1096+D616</f>
        <v>49</v>
      </c>
      <c r="E1145" s="969">
        <f t="shared" si="179"/>
        <v>25</v>
      </c>
      <c r="F1145" s="969">
        <f t="shared" si="179"/>
        <v>74</v>
      </c>
      <c r="G1145" s="969">
        <f t="shared" si="179"/>
        <v>325</v>
      </c>
      <c r="H1145" s="969">
        <f t="shared" si="179"/>
        <v>164</v>
      </c>
      <c r="I1145" s="969">
        <f t="shared" si="179"/>
        <v>489</v>
      </c>
      <c r="J1145" s="969">
        <f t="shared" si="179"/>
        <v>374</v>
      </c>
      <c r="K1145" s="969">
        <f t="shared" si="179"/>
        <v>189</v>
      </c>
      <c r="L1145" s="969">
        <f t="shared" si="179"/>
        <v>563</v>
      </c>
    </row>
    <row r="1146" spans="1:12" ht="30.75" customHeight="1">
      <c r="A1146" s="777">
        <v>41</v>
      </c>
      <c r="B1146" s="777" t="s">
        <v>865</v>
      </c>
      <c r="C1146" s="237" t="s">
        <v>867</v>
      </c>
      <c r="D1146" s="969">
        <f t="shared" ref="D1146:L1146" si="180">D46+D94+D142+D189+D236+D283+D330+D377+D424+D471+D519+D568+D666+D714+D761+D808+D856+D904+D952+D1000+D1049+D1097+D617</f>
        <v>4</v>
      </c>
      <c r="E1146" s="969">
        <f t="shared" si="180"/>
        <v>2</v>
      </c>
      <c r="F1146" s="969">
        <f t="shared" si="180"/>
        <v>6</v>
      </c>
      <c r="G1146" s="969">
        <f t="shared" si="180"/>
        <v>16</v>
      </c>
      <c r="H1146" s="969">
        <f t="shared" si="180"/>
        <v>8</v>
      </c>
      <c r="I1146" s="969">
        <f t="shared" si="180"/>
        <v>24</v>
      </c>
      <c r="J1146" s="969">
        <f t="shared" si="180"/>
        <v>20</v>
      </c>
      <c r="K1146" s="969">
        <f t="shared" si="180"/>
        <v>10</v>
      </c>
      <c r="L1146" s="969">
        <f t="shared" si="180"/>
        <v>30</v>
      </c>
    </row>
    <row r="1147" spans="1:12" ht="20.25" customHeight="1">
      <c r="A1147" s="1145"/>
      <c r="B1147" s="1145"/>
      <c r="C1147" s="1138" t="s">
        <v>6</v>
      </c>
      <c r="D1147" s="1146">
        <f t="shared" ref="D1147:L1147" si="181">D47+D95+D143+D190+D237+D284+D331+D378+D425+D472+D520+D569+D667+D715+D762+D809+D857+D905+D953+D1001+D1050+D1098+D618</f>
        <v>75221</v>
      </c>
      <c r="E1147" s="1146">
        <f t="shared" si="181"/>
        <v>52344</v>
      </c>
      <c r="F1147" s="1146">
        <f t="shared" si="181"/>
        <v>127565</v>
      </c>
      <c r="G1147" s="1146">
        <f t="shared" si="181"/>
        <v>64806</v>
      </c>
      <c r="H1147" s="1146">
        <f t="shared" si="181"/>
        <v>41589</v>
      </c>
      <c r="I1147" s="1146">
        <f t="shared" si="181"/>
        <v>106395</v>
      </c>
      <c r="J1147" s="1146">
        <f t="shared" si="181"/>
        <v>140027</v>
      </c>
      <c r="K1147" s="1146">
        <f t="shared" si="181"/>
        <v>93933</v>
      </c>
      <c r="L1147" s="1146">
        <f t="shared" si="181"/>
        <v>233960</v>
      </c>
    </row>
    <row r="1150" spans="1:12" ht="15.75">
      <c r="D1150" s="401" t="str">
        <f>IF(D1147='Master Table'!R29,"TRUE","FALSE")</f>
        <v>TRUE</v>
      </c>
      <c r="E1150" s="401" t="str">
        <f>IF(E1147='Master Table'!S29,"TRUE","FALSE")</f>
        <v>TRUE</v>
      </c>
      <c r="F1150" s="401" t="str">
        <f>IF(F1147='Master Table'!T29,"TRUE","FALSE")</f>
        <v>TRUE</v>
      </c>
      <c r="G1150" s="401" t="str">
        <f>IF(G1147='Master Table'!R59,"TRUE","FALSE")</f>
        <v>TRUE</v>
      </c>
      <c r="H1150" s="401" t="str">
        <f>IF(H1147='Master Table'!S59,"TRUE","FALSE")</f>
        <v>TRUE</v>
      </c>
      <c r="I1150" s="401" t="str">
        <f>IF(I1147='Master Table'!T59,"TRUE","FALSE")</f>
        <v>TRUE</v>
      </c>
    </row>
  </sheetData>
  <mergeCells count="167">
    <mergeCell ref="A1101:L1101"/>
    <mergeCell ref="A1102:L1102"/>
    <mergeCell ref="A1104:A1105"/>
    <mergeCell ref="B1104:B1105"/>
    <mergeCell ref="C1104:C1105"/>
    <mergeCell ref="D1104:F1104"/>
    <mergeCell ref="G1104:I1104"/>
    <mergeCell ref="J1104:L1104"/>
    <mergeCell ref="A1053:L1053"/>
    <mergeCell ref="A1055:A1056"/>
    <mergeCell ref="B1055:B1056"/>
    <mergeCell ref="C1055:C1056"/>
    <mergeCell ref="D1055:F1055"/>
    <mergeCell ref="G1055:I1055"/>
    <mergeCell ref="J1055:L1055"/>
    <mergeCell ref="A1005:L1005"/>
    <mergeCell ref="A1007:A1008"/>
    <mergeCell ref="B1007:B1008"/>
    <mergeCell ref="C1007:C1008"/>
    <mergeCell ref="D1007:F1007"/>
    <mergeCell ref="G1007:I1007"/>
    <mergeCell ref="J1007:L1007"/>
    <mergeCell ref="A956:L956"/>
    <mergeCell ref="A958:A959"/>
    <mergeCell ref="B958:B959"/>
    <mergeCell ref="C958:C959"/>
    <mergeCell ref="D958:F958"/>
    <mergeCell ref="G958:I958"/>
    <mergeCell ref="J958:L958"/>
    <mergeCell ref="A908:L908"/>
    <mergeCell ref="A910:A911"/>
    <mergeCell ref="B910:B911"/>
    <mergeCell ref="C910:C911"/>
    <mergeCell ref="D910:F910"/>
    <mergeCell ref="G910:I910"/>
    <mergeCell ref="J910:L910"/>
    <mergeCell ref="A860:L860"/>
    <mergeCell ref="A862:A863"/>
    <mergeCell ref="B862:B863"/>
    <mergeCell ref="C862:C863"/>
    <mergeCell ref="D862:F862"/>
    <mergeCell ref="G862:I862"/>
    <mergeCell ref="J862:L862"/>
    <mergeCell ref="A812:L812"/>
    <mergeCell ref="A814:A815"/>
    <mergeCell ref="B814:B815"/>
    <mergeCell ref="C814:C815"/>
    <mergeCell ref="D814:F814"/>
    <mergeCell ref="G814:I814"/>
    <mergeCell ref="J814:L814"/>
    <mergeCell ref="J719:L719"/>
    <mergeCell ref="B764:I764"/>
    <mergeCell ref="B766:B767"/>
    <mergeCell ref="C766:C767"/>
    <mergeCell ref="D766:F766"/>
    <mergeCell ref="G766:I766"/>
    <mergeCell ref="J766:L766"/>
    <mergeCell ref="J672:L672"/>
    <mergeCell ref="J526:L526"/>
    <mergeCell ref="K572:R572"/>
    <mergeCell ref="J624:L624"/>
    <mergeCell ref="J575:L575"/>
    <mergeCell ref="B717:I717"/>
    <mergeCell ref="A719:A720"/>
    <mergeCell ref="B719:B720"/>
    <mergeCell ref="C719:C720"/>
    <mergeCell ref="D719:F719"/>
    <mergeCell ref="G719:I719"/>
    <mergeCell ref="B670:I670"/>
    <mergeCell ref="B672:B673"/>
    <mergeCell ref="C672:C673"/>
    <mergeCell ref="D672:F672"/>
    <mergeCell ref="G672:I672"/>
    <mergeCell ref="G624:I624"/>
    <mergeCell ref="D624:F624"/>
    <mergeCell ref="C624:C625"/>
    <mergeCell ref="B624:B625"/>
    <mergeCell ref="B622:I622"/>
    <mergeCell ref="B573:I573"/>
    <mergeCell ref="B575:B576"/>
    <mergeCell ref="C575:C576"/>
    <mergeCell ref="A524:H524"/>
    <mergeCell ref="A526:A527"/>
    <mergeCell ref="B526:B527"/>
    <mergeCell ref="C526:C527"/>
    <mergeCell ref="D526:F526"/>
    <mergeCell ref="G526:I526"/>
    <mergeCell ref="A475:L475"/>
    <mergeCell ref="A477:A478"/>
    <mergeCell ref="B477:B478"/>
    <mergeCell ref="C477:C478"/>
    <mergeCell ref="D477:F477"/>
    <mergeCell ref="G477:I477"/>
    <mergeCell ref="J477:L477"/>
    <mergeCell ref="A427:L427"/>
    <mergeCell ref="A429:A430"/>
    <mergeCell ref="B429:B430"/>
    <mergeCell ref="C429:C430"/>
    <mergeCell ref="D429:F429"/>
    <mergeCell ref="G429:I429"/>
    <mergeCell ref="J429:L429"/>
    <mergeCell ref="A380:L380"/>
    <mergeCell ref="A382:A383"/>
    <mergeCell ref="B382:B383"/>
    <mergeCell ref="C382:C383"/>
    <mergeCell ref="D382:F382"/>
    <mergeCell ref="G382:I382"/>
    <mergeCell ref="J382:L382"/>
    <mergeCell ref="A333:L333"/>
    <mergeCell ref="A335:A336"/>
    <mergeCell ref="B335:B336"/>
    <mergeCell ref="C335:C336"/>
    <mergeCell ref="D335:F335"/>
    <mergeCell ref="G335:I335"/>
    <mergeCell ref="J335:L335"/>
    <mergeCell ref="A286:L286"/>
    <mergeCell ref="A288:A289"/>
    <mergeCell ref="B288:B289"/>
    <mergeCell ref="C288:C289"/>
    <mergeCell ref="D288:F288"/>
    <mergeCell ref="G288:I288"/>
    <mergeCell ref="J288:L288"/>
    <mergeCell ref="A2:L2"/>
    <mergeCell ref="A4:A5"/>
    <mergeCell ref="B4:B5"/>
    <mergeCell ref="C4:C5"/>
    <mergeCell ref="D4:F4"/>
    <mergeCell ref="G4:I4"/>
    <mergeCell ref="J4:L4"/>
    <mergeCell ref="A146:K146"/>
    <mergeCell ref="A147:A148"/>
    <mergeCell ref="B147:B148"/>
    <mergeCell ref="C147:C148"/>
    <mergeCell ref="D147:F147"/>
    <mergeCell ref="G147:I147"/>
    <mergeCell ref="J147:L147"/>
    <mergeCell ref="A98:L98"/>
    <mergeCell ref="A100:A101"/>
    <mergeCell ref="B100:B101"/>
    <mergeCell ref="C100:C101"/>
    <mergeCell ref="D100:F100"/>
    <mergeCell ref="G100:I100"/>
    <mergeCell ref="J100:L100"/>
    <mergeCell ref="D575:F575"/>
    <mergeCell ref="G575:I575"/>
    <mergeCell ref="A50:L50"/>
    <mergeCell ref="A52:A53"/>
    <mergeCell ref="B52:B53"/>
    <mergeCell ref="C52:C53"/>
    <mergeCell ref="D52:F52"/>
    <mergeCell ref="G52:I52"/>
    <mergeCell ref="J52:L52"/>
    <mergeCell ref="A239:L239"/>
    <mergeCell ref="A241:A242"/>
    <mergeCell ref="B241:B242"/>
    <mergeCell ref="C241:C242"/>
    <mergeCell ref="D241:F241"/>
    <mergeCell ref="G241:I241"/>
    <mergeCell ref="J241:L241"/>
    <mergeCell ref="A192:L192"/>
    <mergeCell ref="K193:L193"/>
    <mergeCell ref="A194:A195"/>
    <mergeCell ref="B194:B195"/>
    <mergeCell ref="C194:C195"/>
    <mergeCell ref="D194:F194"/>
    <mergeCell ref="G194:I194"/>
    <mergeCell ref="J194:L194"/>
  </mergeCells>
  <printOptions horizontalCentered="1" verticalCentered="1"/>
  <pageMargins left="0.70866141732283472" right="0.70866141732283472" top="0.43307086614173229" bottom="0.39370078740157483" header="0.31496062992125984" footer="0.31496062992125984"/>
  <pageSetup paperSize="5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C00000"/>
    <pageSetUpPr fitToPage="1"/>
  </sheetPr>
  <dimension ref="B1:AK131"/>
  <sheetViews>
    <sheetView zoomScale="104" zoomScaleNormal="104" workbookViewId="0">
      <pane xSplit="3" ySplit="5" topLeftCell="Q6" activePane="bottomRight" state="frozen"/>
      <selection pane="topRight" activeCell="D1" sqref="D1"/>
      <selection pane="bottomLeft" activeCell="A6" sqref="A6"/>
      <selection pane="bottomRight" activeCell="AB14" sqref="AB14:AK14"/>
    </sheetView>
  </sheetViews>
  <sheetFormatPr defaultColWidth="9.140625" defaultRowHeight="15"/>
  <cols>
    <col min="1" max="2" width="9.140625" style="219"/>
    <col min="3" max="3" width="18.140625" style="219" bestFit="1" customWidth="1"/>
    <col min="4" max="5" width="5.140625" style="219" bestFit="1" customWidth="1"/>
    <col min="6" max="6" width="6.42578125" style="219" bestFit="1" customWidth="1"/>
    <col min="7" max="9" width="5.140625" style="219" bestFit="1" customWidth="1"/>
    <col min="10" max="10" width="5.85546875" style="219" bestFit="1" customWidth="1"/>
    <col min="11" max="18" width="5.140625" style="219" bestFit="1" customWidth="1"/>
    <col min="19" max="19" width="6.42578125" style="219" bestFit="1" customWidth="1"/>
    <col min="20" max="20" width="8.42578125" style="219" customWidth="1"/>
    <col min="21" max="21" width="6.42578125" style="219" bestFit="1" customWidth="1"/>
    <col min="22" max="27" width="9.140625" style="219"/>
    <col min="28" max="28" width="33.5703125" style="219" customWidth="1"/>
    <col min="29" max="16384" width="9.140625" style="219"/>
  </cols>
  <sheetData>
    <row r="1" spans="2:37" s="146" customFormat="1" ht="21">
      <c r="C1" s="1619" t="s">
        <v>199</v>
      </c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19"/>
      <c r="S1" s="1619"/>
      <c r="T1" s="1619"/>
      <c r="U1" s="1619"/>
    </row>
    <row r="2" spans="2:37" s="146" customFormat="1" ht="23.25">
      <c r="B2" s="250" t="s">
        <v>95</v>
      </c>
      <c r="E2" s="1624" t="s">
        <v>886</v>
      </c>
      <c r="F2" s="1624"/>
      <c r="G2" s="1624"/>
      <c r="H2" s="1624"/>
      <c r="I2" s="1624"/>
      <c r="J2" s="1624"/>
      <c r="K2" s="1624"/>
      <c r="L2" s="1624"/>
      <c r="M2" s="1624"/>
      <c r="N2" s="1624"/>
      <c r="O2" s="1624"/>
      <c r="P2" s="1624"/>
    </row>
    <row r="3" spans="2:37" s="146" customFormat="1" ht="15.75">
      <c r="F3" s="1625"/>
      <c r="G3" s="1625"/>
    </row>
    <row r="4" spans="2:37" s="146" customFormat="1" ht="30.75" customHeight="1">
      <c r="B4" s="1633" t="s">
        <v>191</v>
      </c>
      <c r="C4" s="1620" t="s">
        <v>155</v>
      </c>
      <c r="D4" s="1613" t="s">
        <v>200</v>
      </c>
      <c r="E4" s="1614"/>
      <c r="F4" s="1615"/>
      <c r="G4" s="1613" t="s">
        <v>201</v>
      </c>
      <c r="H4" s="1614"/>
      <c r="I4" s="1615"/>
      <c r="J4" s="1613" t="s">
        <v>202</v>
      </c>
      <c r="K4" s="1614"/>
      <c r="L4" s="1615"/>
      <c r="M4" s="1613" t="s">
        <v>203</v>
      </c>
      <c r="N4" s="1614"/>
      <c r="O4" s="1615"/>
      <c r="P4" s="1613" t="s">
        <v>204</v>
      </c>
      <c r="Q4" s="1614"/>
      <c r="R4" s="1615"/>
      <c r="S4" s="1616" t="s">
        <v>6</v>
      </c>
      <c r="T4" s="1617"/>
      <c r="U4" s="1618"/>
      <c r="AB4" s="1257" t="s">
        <v>527</v>
      </c>
      <c r="AC4" s="1257"/>
      <c r="AD4" s="1257"/>
      <c r="AE4" s="1257"/>
      <c r="AF4" s="1257"/>
      <c r="AG4" s="1257"/>
      <c r="AH4" s="1257"/>
      <c r="AI4" s="1257"/>
      <c r="AJ4" s="1257"/>
      <c r="AK4" s="1257"/>
    </row>
    <row r="5" spans="2:37" s="146" customFormat="1" ht="15.75">
      <c r="B5" s="1633"/>
      <c r="C5" s="1621"/>
      <c r="D5" s="251" t="s">
        <v>240</v>
      </c>
      <c r="E5" s="251" t="s">
        <v>241</v>
      </c>
      <c r="F5" s="251" t="s">
        <v>234</v>
      </c>
      <c r="G5" s="251" t="s">
        <v>240</v>
      </c>
      <c r="H5" s="251" t="s">
        <v>241</v>
      </c>
      <c r="I5" s="251" t="s">
        <v>234</v>
      </c>
      <c r="J5" s="251" t="s">
        <v>240</v>
      </c>
      <c r="K5" s="251" t="s">
        <v>241</v>
      </c>
      <c r="L5" s="251" t="s">
        <v>234</v>
      </c>
      <c r="M5" s="251" t="s">
        <v>240</v>
      </c>
      <c r="N5" s="251" t="s">
        <v>241</v>
      </c>
      <c r="O5" s="251" t="s">
        <v>234</v>
      </c>
      <c r="P5" s="251" t="s">
        <v>240</v>
      </c>
      <c r="Q5" s="251" t="s">
        <v>241</v>
      </c>
      <c r="R5" s="251" t="s">
        <v>234</v>
      </c>
      <c r="S5" s="251" t="s">
        <v>240</v>
      </c>
      <c r="T5" s="251" t="s">
        <v>241</v>
      </c>
      <c r="U5" s="251" t="s">
        <v>234</v>
      </c>
      <c r="AB5" s="1251" t="s">
        <v>886</v>
      </c>
      <c r="AC5" s="1251"/>
      <c r="AD5" s="1251"/>
      <c r="AE5" s="1251"/>
      <c r="AF5" s="1251"/>
      <c r="AG5" s="1251"/>
      <c r="AH5" s="1251"/>
      <c r="AI5" s="1251"/>
      <c r="AJ5" s="1251"/>
      <c r="AK5" s="1251"/>
    </row>
    <row r="6" spans="2:37" s="294" customFormat="1" ht="19.5" customHeight="1" thickBot="1">
      <c r="B6" s="400">
        <v>1</v>
      </c>
      <c r="C6" s="166" t="s">
        <v>15</v>
      </c>
      <c r="D6" s="167">
        <v>19</v>
      </c>
      <c r="E6" s="167">
        <v>12</v>
      </c>
      <c r="F6" s="167">
        <f t="shared" ref="F6:F28" si="0">D6+E6</f>
        <v>31</v>
      </c>
      <c r="G6" s="167">
        <v>1</v>
      </c>
      <c r="H6" s="167"/>
      <c r="I6" s="167">
        <f t="shared" ref="I6:I28" si="1">G6+H6</f>
        <v>1</v>
      </c>
      <c r="J6" s="167"/>
      <c r="K6" s="167">
        <v>1</v>
      </c>
      <c r="L6" s="167">
        <f t="shared" ref="L6:L28" si="2">J6+K6</f>
        <v>1</v>
      </c>
      <c r="M6" s="167">
        <v>1</v>
      </c>
      <c r="N6" s="167"/>
      <c r="O6" s="167">
        <f t="shared" ref="O6:O28" si="3">M6+N6</f>
        <v>1</v>
      </c>
      <c r="P6" s="167"/>
      <c r="Q6" s="167">
        <v>1</v>
      </c>
      <c r="R6" s="167">
        <f t="shared" ref="R6:R28" si="4">P6+Q6</f>
        <v>1</v>
      </c>
      <c r="S6" s="167">
        <f t="shared" ref="S6:S28" si="5">D6+G6+J6+M6+P6</f>
        <v>21</v>
      </c>
      <c r="T6" s="167">
        <f t="shared" ref="T6:T28" si="6">E6+H6+K6+N6+Q6</f>
        <v>14</v>
      </c>
      <c r="U6" s="167">
        <f t="shared" ref="U6:U28" si="7">F6+I6+L6+O6+R6</f>
        <v>35</v>
      </c>
      <c r="W6" s="401" t="str">
        <f>IF(S6='Master Table'!U6,"TRUE","FALSE")</f>
        <v>TRUE</v>
      </c>
      <c r="X6" s="401" t="str">
        <f>IF(T6='Master Table'!V6,"TRUE","FALSE")</f>
        <v>TRUE</v>
      </c>
      <c r="Y6" s="401" t="str">
        <f>IF(U6='Master Table'!W6,"TRUE","FALSE")</f>
        <v>TRUE</v>
      </c>
      <c r="Z6" s="401"/>
      <c r="AB6" s="294" t="s">
        <v>526</v>
      </c>
      <c r="AC6" s="403"/>
      <c r="AD6" s="403"/>
      <c r="AE6" s="403"/>
      <c r="AF6" s="403"/>
      <c r="AG6" s="403"/>
      <c r="AH6" s="403"/>
      <c r="AI6" s="403"/>
      <c r="AJ6" s="403"/>
      <c r="AK6" s="403"/>
    </row>
    <row r="7" spans="2:37" s="146" customFormat="1" ht="19.5" customHeight="1">
      <c r="B7" s="22">
        <v>2</v>
      </c>
      <c r="C7" s="23" t="s">
        <v>20</v>
      </c>
      <c r="D7" s="167">
        <v>2</v>
      </c>
      <c r="E7" s="167">
        <v>2</v>
      </c>
      <c r="F7" s="167">
        <f t="shared" si="0"/>
        <v>4</v>
      </c>
      <c r="G7" s="167">
        <v>0</v>
      </c>
      <c r="H7" s="167">
        <v>1</v>
      </c>
      <c r="I7" s="167">
        <f t="shared" si="1"/>
        <v>1</v>
      </c>
      <c r="J7" s="167"/>
      <c r="K7" s="167"/>
      <c r="L7" s="167">
        <f t="shared" si="2"/>
        <v>0</v>
      </c>
      <c r="M7" s="167">
        <v>1</v>
      </c>
      <c r="N7" s="167">
        <v>0</v>
      </c>
      <c r="O7" s="167">
        <f t="shared" si="3"/>
        <v>1</v>
      </c>
      <c r="P7" s="167"/>
      <c r="Q7" s="167"/>
      <c r="R7" s="167">
        <f t="shared" si="4"/>
        <v>0</v>
      </c>
      <c r="S7" s="167">
        <f t="shared" si="5"/>
        <v>3</v>
      </c>
      <c r="T7" s="167">
        <f t="shared" si="6"/>
        <v>3</v>
      </c>
      <c r="U7" s="167">
        <f t="shared" si="7"/>
        <v>6</v>
      </c>
      <c r="W7" s="401" t="str">
        <f>IF(S7='Master Table'!U7,"TRUE","FALSE")</f>
        <v>TRUE</v>
      </c>
      <c r="X7" s="401" t="str">
        <f>IF(T7='Master Table'!V7,"TRUE","FALSE")</f>
        <v>TRUE</v>
      </c>
      <c r="Y7" s="401" t="str">
        <f>IF(U7='Master Table'!W7,"TRUE","FALSE")</f>
        <v>TRUE</v>
      </c>
      <c r="AB7" s="1610" t="s">
        <v>193</v>
      </c>
      <c r="AC7" s="1609" t="s">
        <v>95</v>
      </c>
      <c r="AD7" s="1609" t="s">
        <v>0</v>
      </c>
      <c r="AE7" s="1609"/>
      <c r="AF7" s="1609" t="s">
        <v>0</v>
      </c>
      <c r="AG7" s="1609" t="s">
        <v>6</v>
      </c>
      <c r="AH7" s="1609"/>
      <c r="AI7" s="1609" t="s">
        <v>6</v>
      </c>
      <c r="AJ7" s="1609"/>
      <c r="AK7" s="1612"/>
    </row>
    <row r="8" spans="2:37" s="146" customFormat="1" ht="19.5" customHeight="1">
      <c r="B8" s="22">
        <v>3</v>
      </c>
      <c r="C8" s="23" t="s">
        <v>21</v>
      </c>
      <c r="D8" s="167">
        <v>15</v>
      </c>
      <c r="E8" s="167">
        <v>12</v>
      </c>
      <c r="F8" s="167">
        <f t="shared" si="0"/>
        <v>27</v>
      </c>
      <c r="G8" s="167">
        <v>6</v>
      </c>
      <c r="H8" s="167">
        <v>3</v>
      </c>
      <c r="I8" s="167">
        <f t="shared" si="1"/>
        <v>9</v>
      </c>
      <c r="J8" s="167">
        <v>1</v>
      </c>
      <c r="K8" s="167"/>
      <c r="L8" s="167">
        <f t="shared" si="2"/>
        <v>1</v>
      </c>
      <c r="M8" s="167"/>
      <c r="N8" s="167"/>
      <c r="O8" s="167">
        <f t="shared" si="3"/>
        <v>0</v>
      </c>
      <c r="P8" s="167"/>
      <c r="Q8" s="167"/>
      <c r="R8" s="167">
        <f t="shared" si="4"/>
        <v>0</v>
      </c>
      <c r="S8" s="167">
        <f t="shared" si="5"/>
        <v>22</v>
      </c>
      <c r="T8" s="167">
        <f t="shared" si="6"/>
        <v>15</v>
      </c>
      <c r="U8" s="167">
        <f t="shared" si="7"/>
        <v>37</v>
      </c>
      <c r="W8" s="401" t="str">
        <f>IF(S8='Master Table'!U8,"TRUE","FALSE")</f>
        <v>TRUE</v>
      </c>
      <c r="X8" s="401" t="str">
        <f>IF(T8='Master Table'!V8,"TRUE","FALSE")</f>
        <v>TRUE</v>
      </c>
      <c r="Y8" s="401" t="str">
        <f>IF(U8='Master Table'!W8,"TRUE","FALSE")</f>
        <v>TRUE</v>
      </c>
      <c r="AB8" s="1611"/>
      <c r="AC8" s="1147" t="s">
        <v>240</v>
      </c>
      <c r="AD8" s="1147" t="s">
        <v>241</v>
      </c>
      <c r="AE8" s="1147" t="s">
        <v>234</v>
      </c>
      <c r="AF8" s="1147" t="s">
        <v>240</v>
      </c>
      <c r="AG8" s="1147" t="s">
        <v>241</v>
      </c>
      <c r="AH8" s="1147" t="s">
        <v>234</v>
      </c>
      <c r="AI8" s="1147" t="s">
        <v>240</v>
      </c>
      <c r="AJ8" s="1147" t="s">
        <v>241</v>
      </c>
      <c r="AK8" s="1147" t="s">
        <v>234</v>
      </c>
    </row>
    <row r="9" spans="2:37" s="146" customFormat="1" ht="29.25" customHeight="1">
      <c r="B9" s="22">
        <v>4</v>
      </c>
      <c r="C9" s="23" t="s">
        <v>25</v>
      </c>
      <c r="D9" s="167">
        <v>1</v>
      </c>
      <c r="E9" s="167">
        <v>2</v>
      </c>
      <c r="F9" s="167">
        <f t="shared" si="0"/>
        <v>3</v>
      </c>
      <c r="G9" s="167"/>
      <c r="H9" s="167">
        <v>1</v>
      </c>
      <c r="I9" s="167">
        <f t="shared" si="1"/>
        <v>1</v>
      </c>
      <c r="J9" s="167"/>
      <c r="K9" s="167"/>
      <c r="L9" s="167">
        <f t="shared" si="2"/>
        <v>0</v>
      </c>
      <c r="M9" s="167"/>
      <c r="N9" s="167">
        <v>1</v>
      </c>
      <c r="O9" s="167">
        <f t="shared" si="3"/>
        <v>1</v>
      </c>
      <c r="P9" s="167"/>
      <c r="Q9" s="167"/>
      <c r="R9" s="167">
        <f t="shared" si="4"/>
        <v>0</v>
      </c>
      <c r="S9" s="167">
        <f t="shared" si="5"/>
        <v>1</v>
      </c>
      <c r="T9" s="167">
        <f t="shared" si="6"/>
        <v>4</v>
      </c>
      <c r="U9" s="167">
        <f t="shared" si="7"/>
        <v>5</v>
      </c>
      <c r="W9" s="401" t="str">
        <f>IF(S9='Master Table'!U9,"TRUE","FALSE")</f>
        <v>TRUE</v>
      </c>
      <c r="X9" s="401" t="str">
        <f>IF(T9='Master Table'!V9,"TRUE","FALSE")</f>
        <v>TRUE</v>
      </c>
      <c r="Y9" s="401" t="str">
        <f>IF(U9='Master Table'!W9,"TRUE","FALSE")</f>
        <v>TRUE</v>
      </c>
      <c r="AB9" s="252" t="s">
        <v>194</v>
      </c>
      <c r="AC9" s="253">
        <f>D29</f>
        <v>69</v>
      </c>
      <c r="AD9" s="253">
        <f>E29</f>
        <v>52</v>
      </c>
      <c r="AE9" s="253">
        <f>AC9+AD9</f>
        <v>121</v>
      </c>
      <c r="AF9" s="253">
        <f>D59</f>
        <v>764</v>
      </c>
      <c r="AG9" s="253">
        <f>E59</f>
        <v>578</v>
      </c>
      <c r="AH9" s="253">
        <f>AF9+AG9</f>
        <v>1342</v>
      </c>
      <c r="AI9" s="253">
        <f t="shared" ref="AI9:AJ13" si="8">AC9+AF9</f>
        <v>833</v>
      </c>
      <c r="AJ9" s="253">
        <f t="shared" si="8"/>
        <v>630</v>
      </c>
      <c r="AK9" s="254">
        <f>AI9+AJ9</f>
        <v>1463</v>
      </c>
    </row>
    <row r="10" spans="2:37" s="146" customFormat="1" ht="31.5" customHeight="1">
      <c r="B10" s="22">
        <v>5</v>
      </c>
      <c r="C10" s="23" t="s">
        <v>27</v>
      </c>
      <c r="D10" s="16">
        <v>0</v>
      </c>
      <c r="E10" s="16">
        <v>2</v>
      </c>
      <c r="F10" s="167">
        <f t="shared" si="0"/>
        <v>2</v>
      </c>
      <c r="G10" s="16">
        <v>1</v>
      </c>
      <c r="H10" s="16">
        <v>1</v>
      </c>
      <c r="I10" s="167">
        <f t="shared" si="1"/>
        <v>2</v>
      </c>
      <c r="J10" s="16">
        <v>2</v>
      </c>
      <c r="K10" s="16">
        <v>1</v>
      </c>
      <c r="L10" s="167">
        <f t="shared" si="2"/>
        <v>3</v>
      </c>
      <c r="M10" s="16">
        <v>0</v>
      </c>
      <c r="N10" s="16">
        <v>1</v>
      </c>
      <c r="O10" s="167">
        <f t="shared" si="3"/>
        <v>1</v>
      </c>
      <c r="P10" s="16">
        <v>4</v>
      </c>
      <c r="Q10" s="16">
        <v>6</v>
      </c>
      <c r="R10" s="167">
        <f t="shared" si="4"/>
        <v>10</v>
      </c>
      <c r="S10" s="167">
        <f t="shared" si="5"/>
        <v>7</v>
      </c>
      <c r="T10" s="167">
        <f t="shared" si="6"/>
        <v>11</v>
      </c>
      <c r="U10" s="167">
        <f t="shared" si="7"/>
        <v>18</v>
      </c>
      <c r="W10" s="401" t="str">
        <f>IF(S10='Master Table'!U10,"TRUE","FALSE")</f>
        <v>TRUE</v>
      </c>
      <c r="X10" s="401" t="str">
        <f>IF(T10='Master Table'!V10,"TRUE","FALSE")</f>
        <v>TRUE</v>
      </c>
      <c r="Y10" s="401" t="str">
        <f>IF(U10='Master Table'!W10,"TRUE","FALSE")</f>
        <v>TRUE</v>
      </c>
      <c r="AB10" s="252" t="s">
        <v>195</v>
      </c>
      <c r="AC10" s="253">
        <f>G29</f>
        <v>38</v>
      </c>
      <c r="AD10" s="253">
        <f>H29</f>
        <v>39</v>
      </c>
      <c r="AE10" s="253">
        <f>AC10+AD10</f>
        <v>77</v>
      </c>
      <c r="AF10" s="253">
        <f>G59</f>
        <v>265</v>
      </c>
      <c r="AG10" s="253">
        <f>H59</f>
        <v>161</v>
      </c>
      <c r="AH10" s="253">
        <f>AF10+AG10</f>
        <v>426</v>
      </c>
      <c r="AI10" s="253">
        <f t="shared" si="8"/>
        <v>303</v>
      </c>
      <c r="AJ10" s="253">
        <f t="shared" si="8"/>
        <v>200</v>
      </c>
      <c r="AK10" s="254">
        <f>AI10+AJ10</f>
        <v>503</v>
      </c>
    </row>
    <row r="11" spans="2:37" s="146" customFormat="1" ht="39" customHeight="1">
      <c r="B11" s="22">
        <v>6</v>
      </c>
      <c r="C11" s="23" t="s">
        <v>29</v>
      </c>
      <c r="D11" s="167">
        <v>6</v>
      </c>
      <c r="E11" s="167">
        <v>1</v>
      </c>
      <c r="F11" s="167">
        <f t="shared" si="0"/>
        <v>7</v>
      </c>
      <c r="G11" s="167">
        <v>0</v>
      </c>
      <c r="H11" s="167">
        <v>1</v>
      </c>
      <c r="I11" s="167">
        <f t="shared" si="1"/>
        <v>1</v>
      </c>
      <c r="J11" s="167">
        <v>1</v>
      </c>
      <c r="K11" s="167">
        <v>0</v>
      </c>
      <c r="L11" s="167">
        <f t="shared" si="2"/>
        <v>1</v>
      </c>
      <c r="M11" s="167"/>
      <c r="N11" s="167"/>
      <c r="O11" s="167">
        <f t="shared" si="3"/>
        <v>0</v>
      </c>
      <c r="P11" s="167"/>
      <c r="Q11" s="167"/>
      <c r="R11" s="167">
        <f t="shared" si="4"/>
        <v>0</v>
      </c>
      <c r="S11" s="167">
        <f t="shared" si="5"/>
        <v>7</v>
      </c>
      <c r="T11" s="167">
        <f t="shared" si="6"/>
        <v>2</v>
      </c>
      <c r="U11" s="167">
        <f t="shared" si="7"/>
        <v>9</v>
      </c>
      <c r="W11" s="401" t="str">
        <f>IF(S11='Master Table'!U11,"TRUE","FALSE")</f>
        <v>TRUE</v>
      </c>
      <c r="X11" s="401" t="str">
        <f>IF(T11='Master Table'!V11,"TRUE","FALSE")</f>
        <v>TRUE</v>
      </c>
      <c r="Y11" s="401" t="str">
        <f>IF(U11='Master Table'!W11,"TRUE","FALSE")</f>
        <v>TRUE</v>
      </c>
      <c r="AB11" s="252" t="s">
        <v>196</v>
      </c>
      <c r="AC11" s="253">
        <f>J29</f>
        <v>19</v>
      </c>
      <c r="AD11" s="253">
        <f>K29</f>
        <v>17</v>
      </c>
      <c r="AE11" s="253">
        <f>AC11+AD11</f>
        <v>36</v>
      </c>
      <c r="AF11" s="253">
        <f>J59</f>
        <v>40</v>
      </c>
      <c r="AG11" s="253">
        <f>K59</f>
        <v>49</v>
      </c>
      <c r="AH11" s="253">
        <f>AF11+AG11</f>
        <v>89</v>
      </c>
      <c r="AI11" s="253">
        <f t="shared" si="8"/>
        <v>59</v>
      </c>
      <c r="AJ11" s="253">
        <f t="shared" si="8"/>
        <v>66</v>
      </c>
      <c r="AK11" s="254">
        <f>AI11+AJ11</f>
        <v>125</v>
      </c>
    </row>
    <row r="12" spans="2:37" s="146" customFormat="1" ht="33.75" customHeight="1">
      <c r="B12" s="22">
        <v>7</v>
      </c>
      <c r="C12" s="23" t="s">
        <v>141</v>
      </c>
      <c r="D12" s="16">
        <v>0</v>
      </c>
      <c r="E12" s="16">
        <v>1</v>
      </c>
      <c r="F12" s="167">
        <f t="shared" si="0"/>
        <v>1</v>
      </c>
      <c r="G12" s="16">
        <v>1</v>
      </c>
      <c r="H12" s="16">
        <v>3</v>
      </c>
      <c r="I12" s="167">
        <f t="shared" si="1"/>
        <v>4</v>
      </c>
      <c r="J12" s="16"/>
      <c r="K12" s="16"/>
      <c r="L12" s="167">
        <f t="shared" si="2"/>
        <v>0</v>
      </c>
      <c r="M12" s="16"/>
      <c r="N12" s="16"/>
      <c r="O12" s="167">
        <f t="shared" si="3"/>
        <v>0</v>
      </c>
      <c r="P12" s="16">
        <v>1</v>
      </c>
      <c r="Q12" s="16"/>
      <c r="R12" s="167">
        <f t="shared" si="4"/>
        <v>1</v>
      </c>
      <c r="S12" s="167">
        <f t="shared" si="5"/>
        <v>2</v>
      </c>
      <c r="T12" s="167">
        <f t="shared" si="6"/>
        <v>4</v>
      </c>
      <c r="U12" s="167">
        <f t="shared" si="7"/>
        <v>6</v>
      </c>
      <c r="W12" s="401" t="str">
        <f>IF(S12='Master Table'!U12,"TRUE","FALSE")</f>
        <v>TRUE</v>
      </c>
      <c r="X12" s="401" t="str">
        <f>IF(T12='Master Table'!V12,"TRUE","FALSE")</f>
        <v>TRUE</v>
      </c>
      <c r="Y12" s="401" t="str">
        <f>IF(U12='Master Table'!W12,"TRUE","FALSE")</f>
        <v>TRUE</v>
      </c>
      <c r="AB12" s="252" t="s">
        <v>197</v>
      </c>
      <c r="AC12" s="253">
        <f>M29</f>
        <v>13</v>
      </c>
      <c r="AD12" s="253">
        <f>N29</f>
        <v>12</v>
      </c>
      <c r="AE12" s="253">
        <f>AC12+AD12</f>
        <v>25</v>
      </c>
      <c r="AF12" s="253">
        <f>M59</f>
        <v>46</v>
      </c>
      <c r="AG12" s="253">
        <f>N59</f>
        <v>47</v>
      </c>
      <c r="AH12" s="253">
        <f>AF12+AG12</f>
        <v>93</v>
      </c>
      <c r="AI12" s="253">
        <f t="shared" si="8"/>
        <v>59</v>
      </c>
      <c r="AJ12" s="253">
        <f t="shared" si="8"/>
        <v>59</v>
      </c>
      <c r="AK12" s="254">
        <f>AI12+AJ12</f>
        <v>118</v>
      </c>
    </row>
    <row r="13" spans="2:37" s="146" customFormat="1" ht="36" customHeight="1">
      <c r="B13" s="22">
        <v>8</v>
      </c>
      <c r="C13" s="23" t="s">
        <v>40</v>
      </c>
      <c r="D13" s="566"/>
      <c r="E13" s="566"/>
      <c r="F13" s="167">
        <f t="shared" si="0"/>
        <v>0</v>
      </c>
      <c r="G13" s="566">
        <v>1</v>
      </c>
      <c r="H13" s="566"/>
      <c r="I13" s="167">
        <f t="shared" si="1"/>
        <v>1</v>
      </c>
      <c r="J13" s="566"/>
      <c r="K13" s="566"/>
      <c r="L13" s="167">
        <f t="shared" si="2"/>
        <v>0</v>
      </c>
      <c r="M13" s="566"/>
      <c r="N13" s="566"/>
      <c r="O13" s="167">
        <f t="shared" si="3"/>
        <v>0</v>
      </c>
      <c r="P13" s="566"/>
      <c r="Q13" s="566">
        <v>2</v>
      </c>
      <c r="R13" s="167">
        <f t="shared" si="4"/>
        <v>2</v>
      </c>
      <c r="S13" s="167">
        <f t="shared" si="5"/>
        <v>1</v>
      </c>
      <c r="T13" s="167">
        <f t="shared" si="6"/>
        <v>2</v>
      </c>
      <c r="U13" s="167">
        <f t="shared" si="7"/>
        <v>3</v>
      </c>
      <c r="W13" s="401" t="str">
        <f>IF(S13='Master Table'!U13,"TRUE","FALSE")</f>
        <v>TRUE</v>
      </c>
      <c r="X13" s="401" t="str">
        <f>IF(T13='Master Table'!V13,"TRUE","FALSE")</f>
        <v>TRUE</v>
      </c>
      <c r="Y13" s="401" t="str">
        <f>IF(U13='Master Table'!W13,"TRUE","FALSE")</f>
        <v>TRUE</v>
      </c>
      <c r="AB13" s="252" t="s">
        <v>198</v>
      </c>
      <c r="AC13" s="253">
        <f>P29</f>
        <v>20</v>
      </c>
      <c r="AD13" s="253">
        <f>Q29</f>
        <v>22</v>
      </c>
      <c r="AE13" s="253">
        <f>AC13+AD13</f>
        <v>42</v>
      </c>
      <c r="AF13" s="253">
        <f>P59</f>
        <v>65</v>
      </c>
      <c r="AG13" s="253">
        <f>Q59</f>
        <v>20</v>
      </c>
      <c r="AH13" s="253">
        <f>AF13+AG13</f>
        <v>85</v>
      </c>
      <c r="AI13" s="253">
        <f t="shared" si="8"/>
        <v>85</v>
      </c>
      <c r="AJ13" s="253">
        <f t="shared" si="8"/>
        <v>42</v>
      </c>
      <c r="AK13" s="254">
        <f>AI13+AJ13</f>
        <v>127</v>
      </c>
    </row>
    <row r="14" spans="2:37" s="146" customFormat="1" ht="19.5" customHeight="1" thickBot="1">
      <c r="B14" s="22">
        <v>9</v>
      </c>
      <c r="C14" s="23" t="s">
        <v>44</v>
      </c>
      <c r="D14" s="167">
        <v>1</v>
      </c>
      <c r="E14" s="167">
        <v>2</v>
      </c>
      <c r="F14" s="167">
        <f t="shared" si="0"/>
        <v>3</v>
      </c>
      <c r="G14" s="167">
        <v>0</v>
      </c>
      <c r="H14" s="167">
        <v>1</v>
      </c>
      <c r="I14" s="167">
        <f t="shared" si="1"/>
        <v>1</v>
      </c>
      <c r="J14" s="167">
        <v>0</v>
      </c>
      <c r="K14" s="167">
        <v>1</v>
      </c>
      <c r="L14" s="167">
        <f t="shared" si="2"/>
        <v>1</v>
      </c>
      <c r="M14" s="167"/>
      <c r="N14" s="167"/>
      <c r="O14" s="167">
        <f t="shared" si="3"/>
        <v>0</v>
      </c>
      <c r="P14" s="167"/>
      <c r="Q14" s="167">
        <v>1</v>
      </c>
      <c r="R14" s="167">
        <f t="shared" si="4"/>
        <v>1</v>
      </c>
      <c r="S14" s="167">
        <f t="shared" si="5"/>
        <v>1</v>
      </c>
      <c r="T14" s="167">
        <f t="shared" si="6"/>
        <v>5</v>
      </c>
      <c r="U14" s="167">
        <f t="shared" si="7"/>
        <v>6</v>
      </c>
      <c r="W14" s="401" t="str">
        <f>IF(S14='Master Table'!U14,"TRUE","FALSE")</f>
        <v>TRUE</v>
      </c>
      <c r="X14" s="401" t="str">
        <f>IF(T14='Master Table'!V14,"TRUE","FALSE")</f>
        <v>TRUE</v>
      </c>
      <c r="Y14" s="401" t="str">
        <f>IF(U14='Master Table'!W14,"TRUE","FALSE")</f>
        <v>TRUE</v>
      </c>
      <c r="AB14" s="1148" t="s">
        <v>6</v>
      </c>
      <c r="AC14" s="1149">
        <f t="shared" ref="AC14:AK14" si="9">SUM(AC9:AC13)</f>
        <v>159</v>
      </c>
      <c r="AD14" s="1149">
        <f t="shared" si="9"/>
        <v>142</v>
      </c>
      <c r="AE14" s="1149">
        <f t="shared" si="9"/>
        <v>301</v>
      </c>
      <c r="AF14" s="1149">
        <f t="shared" si="9"/>
        <v>1180</v>
      </c>
      <c r="AG14" s="1149">
        <f t="shared" si="9"/>
        <v>855</v>
      </c>
      <c r="AH14" s="1149">
        <f t="shared" si="9"/>
        <v>2035</v>
      </c>
      <c r="AI14" s="1149">
        <f t="shared" si="9"/>
        <v>1339</v>
      </c>
      <c r="AJ14" s="1149">
        <f t="shared" si="9"/>
        <v>997</v>
      </c>
      <c r="AK14" s="1150">
        <f t="shared" si="9"/>
        <v>2336</v>
      </c>
    </row>
    <row r="15" spans="2:37" s="146" customFormat="1" ht="19.5" customHeight="1">
      <c r="B15" s="22">
        <v>10</v>
      </c>
      <c r="C15" s="23" t="s">
        <v>51</v>
      </c>
      <c r="D15" s="11">
        <v>1</v>
      </c>
      <c r="E15" s="11">
        <v>1</v>
      </c>
      <c r="F15" s="167">
        <f t="shared" si="0"/>
        <v>2</v>
      </c>
      <c r="G15" s="11">
        <v>1</v>
      </c>
      <c r="H15" s="11">
        <v>2</v>
      </c>
      <c r="I15" s="167">
        <f t="shared" si="1"/>
        <v>3</v>
      </c>
      <c r="J15" s="11">
        <v>1</v>
      </c>
      <c r="K15" s="11">
        <v>1</v>
      </c>
      <c r="L15" s="167">
        <f t="shared" si="2"/>
        <v>2</v>
      </c>
      <c r="M15" s="11"/>
      <c r="N15" s="11">
        <v>1</v>
      </c>
      <c r="O15" s="167">
        <f t="shared" si="3"/>
        <v>1</v>
      </c>
      <c r="P15" s="11">
        <v>1</v>
      </c>
      <c r="Q15" s="11"/>
      <c r="R15" s="167">
        <f t="shared" si="4"/>
        <v>1</v>
      </c>
      <c r="S15" s="167">
        <f t="shared" si="5"/>
        <v>4</v>
      </c>
      <c r="T15" s="167">
        <f t="shared" si="6"/>
        <v>5</v>
      </c>
      <c r="U15" s="167">
        <f t="shared" si="7"/>
        <v>9</v>
      </c>
      <c r="W15" s="401" t="str">
        <f>IF(S15='Master Table'!U15,"TRUE","FALSE")</f>
        <v>TRUE</v>
      </c>
      <c r="X15" s="401" t="str">
        <f>IF(T15='Master Table'!V15,"TRUE","FALSE")</f>
        <v>TRUE</v>
      </c>
      <c r="Y15" s="401" t="str">
        <f>IF(U15='Master Table'!W15,"TRUE","FALSE")</f>
        <v>TRUE</v>
      </c>
    </row>
    <row r="16" spans="2:37" s="146" customFormat="1" ht="19.5" customHeight="1">
      <c r="B16" s="22">
        <v>11</v>
      </c>
      <c r="C16" s="23" t="s">
        <v>57</v>
      </c>
      <c r="D16" s="11">
        <v>0</v>
      </c>
      <c r="E16" s="11">
        <v>0</v>
      </c>
      <c r="F16" s="167">
        <f t="shared" si="0"/>
        <v>0</v>
      </c>
      <c r="G16" s="11">
        <v>3</v>
      </c>
      <c r="H16" s="11">
        <v>0</v>
      </c>
      <c r="I16" s="167">
        <f t="shared" si="1"/>
        <v>3</v>
      </c>
      <c r="J16" s="11">
        <v>2</v>
      </c>
      <c r="K16" s="11">
        <v>0</v>
      </c>
      <c r="L16" s="167">
        <f t="shared" si="2"/>
        <v>2</v>
      </c>
      <c r="M16" s="11"/>
      <c r="N16" s="11"/>
      <c r="O16" s="167">
        <f t="shared" si="3"/>
        <v>0</v>
      </c>
      <c r="P16" s="11"/>
      <c r="Q16" s="11"/>
      <c r="R16" s="167">
        <f t="shared" si="4"/>
        <v>0</v>
      </c>
      <c r="S16" s="167">
        <f t="shared" si="5"/>
        <v>5</v>
      </c>
      <c r="T16" s="167">
        <f t="shared" si="6"/>
        <v>0</v>
      </c>
      <c r="U16" s="167">
        <f t="shared" si="7"/>
        <v>5</v>
      </c>
      <c r="W16" s="401" t="str">
        <f>IF(S16='Master Table'!U16,"TRUE","FALSE")</f>
        <v>TRUE</v>
      </c>
      <c r="X16" s="401" t="str">
        <f>IF(T16='Master Table'!V16,"TRUE","FALSE")</f>
        <v>TRUE</v>
      </c>
      <c r="Y16" s="401" t="str">
        <f>IF(U16='Master Table'!W16,"TRUE","FALSE")</f>
        <v>TRUE</v>
      </c>
    </row>
    <row r="17" spans="2:25" s="146" customFormat="1" ht="19.5" customHeight="1">
      <c r="B17" s="22">
        <v>12</v>
      </c>
      <c r="C17" s="23" t="s">
        <v>61</v>
      </c>
      <c r="D17" s="593">
        <v>2</v>
      </c>
      <c r="E17" s="593">
        <v>1</v>
      </c>
      <c r="F17" s="167">
        <f t="shared" si="0"/>
        <v>3</v>
      </c>
      <c r="G17" s="593">
        <v>2</v>
      </c>
      <c r="H17" s="593">
        <v>4</v>
      </c>
      <c r="I17" s="167">
        <f t="shared" si="1"/>
        <v>6</v>
      </c>
      <c r="J17" s="593">
        <v>2</v>
      </c>
      <c r="K17" s="593">
        <v>2</v>
      </c>
      <c r="L17" s="167">
        <f t="shared" si="2"/>
        <v>4</v>
      </c>
      <c r="M17" s="593"/>
      <c r="N17" s="593"/>
      <c r="O17" s="167">
        <f t="shared" si="3"/>
        <v>0</v>
      </c>
      <c r="P17" s="593"/>
      <c r="Q17" s="593"/>
      <c r="R17" s="167">
        <f t="shared" si="4"/>
        <v>0</v>
      </c>
      <c r="S17" s="167">
        <f t="shared" si="5"/>
        <v>6</v>
      </c>
      <c r="T17" s="167">
        <f t="shared" si="6"/>
        <v>7</v>
      </c>
      <c r="U17" s="167">
        <f t="shared" si="7"/>
        <v>13</v>
      </c>
      <c r="W17" s="401" t="str">
        <f>IF(S17='Master Table'!U17,"TRUE","FALSE")</f>
        <v>TRUE</v>
      </c>
      <c r="X17" s="401" t="str">
        <f>IF(T17='Master Table'!V17,"TRUE","FALSE")</f>
        <v>TRUE</v>
      </c>
      <c r="Y17" s="401" t="str">
        <f>IF(U17='Master Table'!W17,"TRUE","FALSE")</f>
        <v>TRUE</v>
      </c>
    </row>
    <row r="18" spans="2:25" s="146" customFormat="1" ht="19.5" customHeight="1">
      <c r="B18" s="22">
        <v>13</v>
      </c>
      <c r="C18" s="23" t="s">
        <v>91</v>
      </c>
      <c r="D18" s="593"/>
      <c r="E18" s="593"/>
      <c r="F18" s="167">
        <f t="shared" ref="F18" si="10">D18+E18</f>
        <v>0</v>
      </c>
      <c r="G18" s="593"/>
      <c r="H18" s="593"/>
      <c r="I18" s="167">
        <f t="shared" ref="I18" si="11">G18+H18</f>
        <v>0</v>
      </c>
      <c r="J18" s="593"/>
      <c r="K18" s="593"/>
      <c r="L18" s="167">
        <f t="shared" ref="L18" si="12">J18+K18</f>
        <v>0</v>
      </c>
      <c r="M18" s="593"/>
      <c r="N18" s="593"/>
      <c r="O18" s="167">
        <f t="shared" ref="O18" si="13">M18+N18</f>
        <v>0</v>
      </c>
      <c r="P18" s="593">
        <v>3</v>
      </c>
      <c r="Q18" s="593">
        <v>1</v>
      </c>
      <c r="R18" s="167">
        <f t="shared" ref="R18" si="14">P18+Q18</f>
        <v>4</v>
      </c>
      <c r="S18" s="167">
        <f t="shared" si="5"/>
        <v>3</v>
      </c>
      <c r="T18" s="167">
        <f t="shared" si="6"/>
        <v>1</v>
      </c>
      <c r="U18" s="167">
        <f t="shared" si="7"/>
        <v>4</v>
      </c>
      <c r="W18" s="401" t="str">
        <f>IF(S18='Master Table'!U18,"TRUE","FALSE")</f>
        <v>TRUE</v>
      </c>
      <c r="X18" s="401" t="str">
        <f>IF(T18='Master Table'!V18,"TRUE","FALSE")</f>
        <v>TRUE</v>
      </c>
      <c r="Y18" s="401" t="str">
        <f>IF(U18='Master Table'!W18,"TRUE","FALSE")</f>
        <v>TRUE</v>
      </c>
    </row>
    <row r="19" spans="2:25" s="146" customFormat="1" ht="19.5" customHeight="1">
      <c r="B19" s="22">
        <v>14</v>
      </c>
      <c r="C19" s="23" t="s">
        <v>62</v>
      </c>
      <c r="D19" s="167"/>
      <c r="E19" s="167"/>
      <c r="F19" s="167">
        <f t="shared" si="0"/>
        <v>0</v>
      </c>
      <c r="G19" s="167">
        <v>2</v>
      </c>
      <c r="H19" s="167">
        <v>1</v>
      </c>
      <c r="I19" s="167">
        <f t="shared" si="1"/>
        <v>3</v>
      </c>
      <c r="J19" s="167"/>
      <c r="K19" s="167"/>
      <c r="L19" s="167">
        <f t="shared" si="2"/>
        <v>0</v>
      </c>
      <c r="M19" s="167"/>
      <c r="N19" s="167"/>
      <c r="O19" s="167">
        <f t="shared" si="3"/>
        <v>0</v>
      </c>
      <c r="P19" s="167">
        <v>2</v>
      </c>
      <c r="Q19" s="167">
        <v>3</v>
      </c>
      <c r="R19" s="167">
        <f t="shared" si="4"/>
        <v>5</v>
      </c>
      <c r="S19" s="167">
        <f t="shared" si="5"/>
        <v>4</v>
      </c>
      <c r="T19" s="167">
        <f t="shared" si="6"/>
        <v>4</v>
      </c>
      <c r="U19" s="167">
        <f t="shared" si="7"/>
        <v>8</v>
      </c>
      <c r="W19" s="401" t="str">
        <f>IF(S19='Master Table'!U19,"TRUE","FALSE")</f>
        <v>TRUE</v>
      </c>
      <c r="X19" s="401" t="str">
        <f>IF(T19='Master Table'!V19,"TRUE","FALSE")</f>
        <v>TRUE</v>
      </c>
      <c r="Y19" s="401" t="str">
        <f>IF(U19='Master Table'!W19,"TRUE","FALSE")</f>
        <v>TRUE</v>
      </c>
    </row>
    <row r="20" spans="2:25" s="146" customFormat="1" ht="19.5" customHeight="1">
      <c r="B20" s="22">
        <v>15</v>
      </c>
      <c r="C20" s="23" t="s">
        <v>69</v>
      </c>
      <c r="D20" s="167">
        <v>5</v>
      </c>
      <c r="E20" s="167">
        <v>5</v>
      </c>
      <c r="F20" s="167">
        <f t="shared" si="0"/>
        <v>10</v>
      </c>
      <c r="G20" s="167">
        <v>0</v>
      </c>
      <c r="H20" s="167">
        <v>2</v>
      </c>
      <c r="I20" s="167">
        <f t="shared" si="1"/>
        <v>2</v>
      </c>
      <c r="J20" s="167"/>
      <c r="K20" s="167"/>
      <c r="L20" s="167">
        <f t="shared" si="2"/>
        <v>0</v>
      </c>
      <c r="M20" s="167"/>
      <c r="N20" s="167"/>
      <c r="O20" s="167">
        <f t="shared" si="3"/>
        <v>0</v>
      </c>
      <c r="P20" s="167"/>
      <c r="Q20" s="167">
        <v>1</v>
      </c>
      <c r="R20" s="167">
        <f t="shared" si="4"/>
        <v>1</v>
      </c>
      <c r="S20" s="167">
        <f t="shared" si="5"/>
        <v>5</v>
      </c>
      <c r="T20" s="167">
        <f t="shared" si="6"/>
        <v>8</v>
      </c>
      <c r="U20" s="167">
        <f t="shared" si="7"/>
        <v>13</v>
      </c>
      <c r="W20" s="401" t="str">
        <f>IF(S20='Master Table'!U20,"TRUE","FALSE")</f>
        <v>TRUE</v>
      </c>
      <c r="X20" s="401" t="str">
        <f>IF(T20='Master Table'!V20,"TRUE","FALSE")</f>
        <v>TRUE</v>
      </c>
      <c r="Y20" s="401" t="str">
        <f>IF(U20='Master Table'!W20,"TRUE","FALSE")</f>
        <v>TRUE</v>
      </c>
    </row>
    <row r="21" spans="2:25" s="146" customFormat="1" ht="19.5" customHeight="1">
      <c r="B21" s="22">
        <v>16</v>
      </c>
      <c r="C21" s="23" t="s">
        <v>781</v>
      </c>
      <c r="D21" s="742">
        <v>0</v>
      </c>
      <c r="E21" s="742">
        <v>1</v>
      </c>
      <c r="F21" s="167">
        <f t="shared" si="0"/>
        <v>1</v>
      </c>
      <c r="G21" s="742">
        <v>1</v>
      </c>
      <c r="H21" s="742">
        <v>0</v>
      </c>
      <c r="I21" s="167">
        <f t="shared" si="1"/>
        <v>1</v>
      </c>
      <c r="J21" s="742"/>
      <c r="K21" s="742"/>
      <c r="L21" s="167">
        <f t="shared" si="2"/>
        <v>0</v>
      </c>
      <c r="M21" s="742"/>
      <c r="N21" s="742">
        <v>1</v>
      </c>
      <c r="O21" s="167">
        <f t="shared" si="3"/>
        <v>1</v>
      </c>
      <c r="P21" s="742"/>
      <c r="Q21" s="742">
        <v>1</v>
      </c>
      <c r="R21" s="167">
        <f t="shared" si="4"/>
        <v>1</v>
      </c>
      <c r="S21" s="167">
        <f t="shared" si="5"/>
        <v>1</v>
      </c>
      <c r="T21" s="167">
        <f t="shared" si="6"/>
        <v>3</v>
      </c>
      <c r="U21" s="167">
        <f t="shared" si="7"/>
        <v>4</v>
      </c>
      <c r="W21" s="401" t="str">
        <f>IF(S21='Master Table'!U21,"TRUE","FALSE")</f>
        <v>TRUE</v>
      </c>
      <c r="X21" s="401" t="str">
        <f>IF(T21='Master Table'!V21,"TRUE","FALSE")</f>
        <v>TRUE</v>
      </c>
      <c r="Y21" s="401" t="str">
        <f>IF(U21='Master Table'!W21,"TRUE","FALSE")</f>
        <v>TRUE</v>
      </c>
    </row>
    <row r="22" spans="2:25" s="146" customFormat="1" ht="19.5" customHeight="1">
      <c r="B22" s="22">
        <v>17</v>
      </c>
      <c r="C22" s="23" t="s">
        <v>72</v>
      </c>
      <c r="D22" s="167">
        <v>0</v>
      </c>
      <c r="E22" s="167">
        <v>0</v>
      </c>
      <c r="F22" s="167">
        <f t="shared" si="0"/>
        <v>0</v>
      </c>
      <c r="G22" s="167">
        <v>6</v>
      </c>
      <c r="H22" s="167">
        <v>10</v>
      </c>
      <c r="I22" s="167">
        <f t="shared" si="1"/>
        <v>16</v>
      </c>
      <c r="J22" s="167">
        <v>2</v>
      </c>
      <c r="K22" s="167">
        <v>1</v>
      </c>
      <c r="L22" s="167">
        <f t="shared" si="2"/>
        <v>3</v>
      </c>
      <c r="M22" s="167">
        <v>4</v>
      </c>
      <c r="N22" s="167">
        <v>5</v>
      </c>
      <c r="O22" s="167">
        <f t="shared" si="3"/>
        <v>9</v>
      </c>
      <c r="P22" s="167">
        <v>2</v>
      </c>
      <c r="Q22" s="167"/>
      <c r="R22" s="167">
        <f t="shared" si="4"/>
        <v>2</v>
      </c>
      <c r="S22" s="167">
        <f t="shared" si="5"/>
        <v>14</v>
      </c>
      <c r="T22" s="167">
        <f t="shared" si="6"/>
        <v>16</v>
      </c>
      <c r="U22" s="167">
        <f t="shared" si="7"/>
        <v>30</v>
      </c>
      <c r="W22" s="401" t="str">
        <f>IF(S22='Master Table'!U22,"TRUE","FALSE")</f>
        <v>TRUE</v>
      </c>
      <c r="X22" s="401" t="str">
        <f>IF(T22='Master Table'!V22,"TRUE","FALSE")</f>
        <v>TRUE</v>
      </c>
      <c r="Y22" s="401" t="str">
        <f>IF(U22='Master Table'!W22,"TRUE","FALSE")</f>
        <v>TRUE</v>
      </c>
    </row>
    <row r="23" spans="2:25" s="146" customFormat="1" ht="19.5" customHeight="1">
      <c r="B23" s="22">
        <v>18</v>
      </c>
      <c r="C23" s="23" t="s">
        <v>74</v>
      </c>
      <c r="D23" s="167">
        <v>1</v>
      </c>
      <c r="E23" s="167">
        <v>1</v>
      </c>
      <c r="F23" s="167">
        <f t="shared" si="0"/>
        <v>2</v>
      </c>
      <c r="G23" s="167"/>
      <c r="H23" s="167"/>
      <c r="I23" s="167">
        <f t="shared" si="1"/>
        <v>0</v>
      </c>
      <c r="J23" s="167">
        <v>2</v>
      </c>
      <c r="K23" s="167">
        <v>3</v>
      </c>
      <c r="L23" s="167">
        <f t="shared" si="2"/>
        <v>5</v>
      </c>
      <c r="M23" s="167"/>
      <c r="N23" s="167"/>
      <c r="O23" s="167">
        <f t="shared" si="3"/>
        <v>0</v>
      </c>
      <c r="P23" s="167"/>
      <c r="Q23" s="167"/>
      <c r="R23" s="167">
        <f t="shared" si="4"/>
        <v>0</v>
      </c>
      <c r="S23" s="167">
        <f t="shared" si="5"/>
        <v>3</v>
      </c>
      <c r="T23" s="167">
        <f t="shared" si="6"/>
        <v>4</v>
      </c>
      <c r="U23" s="167">
        <f t="shared" si="7"/>
        <v>7</v>
      </c>
      <c r="W23" s="401" t="str">
        <f>IF(S23='Master Table'!U23,"TRUE","FALSE")</f>
        <v>TRUE</v>
      </c>
      <c r="X23" s="401" t="str">
        <f>IF(T23='Master Table'!V23,"TRUE","FALSE")</f>
        <v>TRUE</v>
      </c>
      <c r="Y23" s="401" t="str">
        <f>IF(U23='Master Table'!W23,"TRUE","FALSE")</f>
        <v>TRUE</v>
      </c>
    </row>
    <row r="24" spans="2:25" s="146" customFormat="1" ht="19.5" customHeight="1">
      <c r="B24" s="22">
        <v>19</v>
      </c>
      <c r="C24" s="24" t="s">
        <v>160</v>
      </c>
      <c r="D24" s="138">
        <v>3</v>
      </c>
      <c r="E24" s="138">
        <v>2</v>
      </c>
      <c r="F24" s="167">
        <f t="shared" si="0"/>
        <v>5</v>
      </c>
      <c r="G24" s="138"/>
      <c r="H24" s="138"/>
      <c r="I24" s="167">
        <f t="shared" si="1"/>
        <v>0</v>
      </c>
      <c r="J24" s="138"/>
      <c r="K24" s="138"/>
      <c r="L24" s="167">
        <f t="shared" si="2"/>
        <v>0</v>
      </c>
      <c r="M24" s="138"/>
      <c r="N24" s="138"/>
      <c r="O24" s="167">
        <f t="shared" si="3"/>
        <v>0</v>
      </c>
      <c r="P24" s="138"/>
      <c r="Q24" s="138"/>
      <c r="R24" s="167">
        <f t="shared" si="4"/>
        <v>0</v>
      </c>
      <c r="S24" s="167">
        <f t="shared" si="5"/>
        <v>3</v>
      </c>
      <c r="T24" s="167">
        <f t="shared" si="6"/>
        <v>2</v>
      </c>
      <c r="U24" s="167">
        <f t="shared" si="7"/>
        <v>5</v>
      </c>
      <c r="W24" s="401" t="str">
        <f>IF(S24='Master Table'!U24,"TRUE","FALSE")</f>
        <v>TRUE</v>
      </c>
      <c r="X24" s="401" t="str">
        <f>IF(T24='Master Table'!V24,"TRUE","FALSE")</f>
        <v>TRUE</v>
      </c>
      <c r="Y24" s="401" t="str">
        <f>IF(U24='Master Table'!W24,"TRUE","FALSE")</f>
        <v>TRUE</v>
      </c>
    </row>
    <row r="25" spans="2:25" s="146" customFormat="1" ht="19.5" customHeight="1">
      <c r="B25" s="22">
        <v>20</v>
      </c>
      <c r="C25" s="23" t="s">
        <v>85</v>
      </c>
      <c r="D25" s="167">
        <v>2</v>
      </c>
      <c r="E25" s="167">
        <v>1</v>
      </c>
      <c r="F25" s="167">
        <f t="shared" si="0"/>
        <v>3</v>
      </c>
      <c r="G25" s="167">
        <v>2</v>
      </c>
      <c r="H25" s="167">
        <v>2</v>
      </c>
      <c r="I25" s="167">
        <f t="shared" si="1"/>
        <v>4</v>
      </c>
      <c r="J25" s="167"/>
      <c r="K25" s="167"/>
      <c r="L25" s="167">
        <f t="shared" si="2"/>
        <v>0</v>
      </c>
      <c r="M25" s="167"/>
      <c r="N25" s="167"/>
      <c r="O25" s="167">
        <f t="shared" si="3"/>
        <v>0</v>
      </c>
      <c r="P25" s="167"/>
      <c r="Q25" s="167">
        <v>2</v>
      </c>
      <c r="R25" s="167">
        <f t="shared" si="4"/>
        <v>2</v>
      </c>
      <c r="S25" s="167">
        <f t="shared" si="5"/>
        <v>4</v>
      </c>
      <c r="T25" s="167">
        <f t="shared" si="6"/>
        <v>5</v>
      </c>
      <c r="U25" s="167">
        <f t="shared" si="7"/>
        <v>9</v>
      </c>
      <c r="W25" s="401" t="str">
        <f>IF(S25='Master Table'!U25,"TRUE","FALSE")</f>
        <v>TRUE</v>
      </c>
      <c r="X25" s="401" t="str">
        <f>IF(T25='Master Table'!V25,"TRUE","FALSE")</f>
        <v>TRUE</v>
      </c>
      <c r="Y25" s="401" t="str">
        <f>IF(U25='Master Table'!W25,"TRUE","FALSE")</f>
        <v>TRUE</v>
      </c>
    </row>
    <row r="26" spans="2:25" s="146" customFormat="1" ht="19.5" customHeight="1">
      <c r="B26" s="22">
        <v>21</v>
      </c>
      <c r="C26" s="23" t="s">
        <v>142</v>
      </c>
      <c r="D26" s="167">
        <v>1</v>
      </c>
      <c r="E26" s="167">
        <v>0</v>
      </c>
      <c r="F26" s="167">
        <f t="shared" si="0"/>
        <v>1</v>
      </c>
      <c r="G26" s="167"/>
      <c r="H26" s="167">
        <v>2</v>
      </c>
      <c r="I26" s="167">
        <f t="shared" si="1"/>
        <v>2</v>
      </c>
      <c r="J26" s="167">
        <v>2</v>
      </c>
      <c r="K26" s="167"/>
      <c r="L26" s="167">
        <f t="shared" si="2"/>
        <v>2</v>
      </c>
      <c r="M26" s="167"/>
      <c r="N26" s="167">
        <v>1</v>
      </c>
      <c r="O26" s="167">
        <f t="shared" si="3"/>
        <v>1</v>
      </c>
      <c r="P26" s="167"/>
      <c r="Q26" s="167"/>
      <c r="R26" s="167">
        <f t="shared" si="4"/>
        <v>0</v>
      </c>
      <c r="S26" s="167">
        <f t="shared" si="5"/>
        <v>3</v>
      </c>
      <c r="T26" s="167">
        <f t="shared" si="6"/>
        <v>3</v>
      </c>
      <c r="U26" s="167">
        <f t="shared" si="7"/>
        <v>6</v>
      </c>
      <c r="W26" s="401" t="str">
        <f>IF(S26='Master Table'!U26,"TRUE","FALSE")</f>
        <v>TRUE</v>
      </c>
      <c r="X26" s="401" t="str">
        <f>IF(T26='Master Table'!V26,"TRUE","FALSE")</f>
        <v>TRUE</v>
      </c>
      <c r="Y26" s="401" t="str">
        <f>IF(U26='Master Table'!W26,"TRUE","FALSE")</f>
        <v>TRUE</v>
      </c>
    </row>
    <row r="27" spans="2:25" s="146" customFormat="1" ht="19.5" customHeight="1">
      <c r="B27" s="22">
        <v>22</v>
      </c>
      <c r="C27" s="24" t="s">
        <v>143</v>
      </c>
      <c r="D27" s="744">
        <v>3</v>
      </c>
      <c r="E27" s="744">
        <v>3</v>
      </c>
      <c r="F27" s="167">
        <f t="shared" si="0"/>
        <v>6</v>
      </c>
      <c r="G27" s="744">
        <v>2</v>
      </c>
      <c r="H27" s="744"/>
      <c r="I27" s="167">
        <f t="shared" si="1"/>
        <v>2</v>
      </c>
      <c r="J27" s="744"/>
      <c r="K27" s="744">
        <v>1</v>
      </c>
      <c r="L27" s="167">
        <f t="shared" si="2"/>
        <v>1</v>
      </c>
      <c r="M27" s="744">
        <v>3</v>
      </c>
      <c r="N27" s="744"/>
      <c r="O27" s="167">
        <f t="shared" si="3"/>
        <v>3</v>
      </c>
      <c r="P27" s="744"/>
      <c r="Q27" s="744">
        <v>4</v>
      </c>
      <c r="R27" s="167">
        <f t="shared" si="4"/>
        <v>4</v>
      </c>
      <c r="S27" s="167">
        <f t="shared" si="5"/>
        <v>8</v>
      </c>
      <c r="T27" s="167">
        <f t="shared" si="6"/>
        <v>8</v>
      </c>
      <c r="U27" s="167">
        <f t="shared" si="7"/>
        <v>16</v>
      </c>
      <c r="W27" s="401" t="str">
        <f>IF(S27='Master Table'!U27,"TRUE","FALSE")</f>
        <v>TRUE</v>
      </c>
      <c r="X27" s="401" t="str">
        <f>IF(T27='Master Table'!V27,"TRUE","FALSE")</f>
        <v>TRUE</v>
      </c>
      <c r="Y27" s="401" t="str">
        <f>IF(U27='Master Table'!W27,"TRUE","FALSE")</f>
        <v>TRUE</v>
      </c>
    </row>
    <row r="28" spans="2:25" s="146" customFormat="1" ht="19.5" customHeight="1">
      <c r="B28" s="22">
        <v>23</v>
      </c>
      <c r="C28" s="23" t="s">
        <v>144</v>
      </c>
      <c r="D28" s="167">
        <v>7</v>
      </c>
      <c r="E28" s="167">
        <v>3</v>
      </c>
      <c r="F28" s="167">
        <f t="shared" si="0"/>
        <v>10</v>
      </c>
      <c r="G28" s="167">
        <v>9</v>
      </c>
      <c r="H28" s="167">
        <v>5</v>
      </c>
      <c r="I28" s="167">
        <f t="shared" si="1"/>
        <v>14</v>
      </c>
      <c r="J28" s="167">
        <v>4</v>
      </c>
      <c r="K28" s="167">
        <v>6</v>
      </c>
      <c r="L28" s="167">
        <f t="shared" si="2"/>
        <v>10</v>
      </c>
      <c r="M28" s="167">
        <v>4</v>
      </c>
      <c r="N28" s="167">
        <v>2</v>
      </c>
      <c r="O28" s="167">
        <f t="shared" si="3"/>
        <v>6</v>
      </c>
      <c r="P28" s="167">
        <v>7</v>
      </c>
      <c r="Q28" s="167"/>
      <c r="R28" s="167">
        <f t="shared" si="4"/>
        <v>7</v>
      </c>
      <c r="S28" s="167">
        <f t="shared" si="5"/>
        <v>31</v>
      </c>
      <c r="T28" s="167">
        <f t="shared" si="6"/>
        <v>16</v>
      </c>
      <c r="U28" s="167">
        <f t="shared" si="7"/>
        <v>47</v>
      </c>
      <c r="W28" s="401" t="str">
        <f>IF(S28='Master Table'!U28,"TRUE","FALSE")</f>
        <v>TRUE</v>
      </c>
      <c r="X28" s="401" t="str">
        <f>IF(T28='Master Table'!V28,"TRUE","FALSE")</f>
        <v>TRUE</v>
      </c>
      <c r="Y28" s="401" t="str">
        <f>IF(U28='Master Table'!W28,"TRUE","FALSE")</f>
        <v>TRUE</v>
      </c>
    </row>
    <row r="29" spans="2:25" s="146" customFormat="1" ht="19.5" customHeight="1">
      <c r="B29" s="83"/>
      <c r="C29" s="83" t="s">
        <v>6</v>
      </c>
      <c r="D29" s="83">
        <f>SUM(D6:D28)</f>
        <v>69</v>
      </c>
      <c r="E29" s="83">
        <f t="shared" ref="E29:U29" si="15">SUM(E6:E28)</f>
        <v>52</v>
      </c>
      <c r="F29" s="83">
        <f t="shared" si="15"/>
        <v>121</v>
      </c>
      <c r="G29" s="83">
        <f t="shared" si="15"/>
        <v>38</v>
      </c>
      <c r="H29" s="83">
        <f t="shared" si="15"/>
        <v>39</v>
      </c>
      <c r="I29" s="83">
        <f t="shared" si="15"/>
        <v>77</v>
      </c>
      <c r="J29" s="83">
        <f t="shared" si="15"/>
        <v>19</v>
      </c>
      <c r="K29" s="83">
        <f t="shared" si="15"/>
        <v>17</v>
      </c>
      <c r="L29" s="83">
        <f t="shared" si="15"/>
        <v>36</v>
      </c>
      <c r="M29" s="83">
        <f t="shared" si="15"/>
        <v>13</v>
      </c>
      <c r="N29" s="83">
        <f t="shared" si="15"/>
        <v>12</v>
      </c>
      <c r="O29" s="83">
        <f t="shared" si="15"/>
        <v>25</v>
      </c>
      <c r="P29" s="83">
        <f t="shared" si="15"/>
        <v>20</v>
      </c>
      <c r="Q29" s="83">
        <f t="shared" si="15"/>
        <v>22</v>
      </c>
      <c r="R29" s="83">
        <f t="shared" si="15"/>
        <v>42</v>
      </c>
      <c r="S29" s="83">
        <f t="shared" si="15"/>
        <v>159</v>
      </c>
      <c r="T29" s="83">
        <f t="shared" si="15"/>
        <v>142</v>
      </c>
      <c r="U29" s="83">
        <f t="shared" si="15"/>
        <v>301</v>
      </c>
      <c r="W29" s="401" t="str">
        <f>IF(S29='Master Table'!U29,"TRUE","FALSE")</f>
        <v>TRUE</v>
      </c>
      <c r="X29" s="401" t="str">
        <f>IF(T29='Master Table'!V29,"TRUE","FALSE")</f>
        <v>TRUE</v>
      </c>
      <c r="Y29" s="401" t="str">
        <f>IF(U29='Master Table'!W29,"TRUE","FALSE")</f>
        <v>TRUE</v>
      </c>
    </row>
    <row r="30" spans="2:25" s="146" customFormat="1" ht="15.75"/>
    <row r="31" spans="2:25" s="146" customFormat="1" ht="15.75"/>
    <row r="32" spans="2:25" s="131" customFormat="1" ht="23.25">
      <c r="B32" s="255" t="s">
        <v>0</v>
      </c>
    </row>
    <row r="33" spans="2:25" s="131" customFormat="1" ht="13.5" customHeight="1">
      <c r="F33" s="1626"/>
      <c r="G33" s="1626"/>
    </row>
    <row r="34" spans="2:25" s="131" customFormat="1" ht="30.75" customHeight="1">
      <c r="B34" s="1634" t="s">
        <v>191</v>
      </c>
      <c r="C34" s="1622" t="s">
        <v>155</v>
      </c>
      <c r="D34" s="1627" t="s">
        <v>200</v>
      </c>
      <c r="E34" s="1628"/>
      <c r="F34" s="1629"/>
      <c r="G34" s="1627" t="s">
        <v>201</v>
      </c>
      <c r="H34" s="1628"/>
      <c r="I34" s="1629"/>
      <c r="J34" s="1627" t="s">
        <v>202</v>
      </c>
      <c r="K34" s="1628"/>
      <c r="L34" s="1629"/>
      <c r="M34" s="1627" t="s">
        <v>203</v>
      </c>
      <c r="N34" s="1628"/>
      <c r="O34" s="1629"/>
      <c r="P34" s="1627" t="s">
        <v>204</v>
      </c>
      <c r="Q34" s="1628"/>
      <c r="R34" s="1629"/>
      <c r="S34" s="1630" t="s">
        <v>6</v>
      </c>
      <c r="T34" s="1631"/>
      <c r="U34" s="1632"/>
    </row>
    <row r="35" spans="2:25" s="131" customFormat="1" ht="15.75">
      <c r="B35" s="1634"/>
      <c r="C35" s="1623"/>
      <c r="D35" s="256" t="s">
        <v>240</v>
      </c>
      <c r="E35" s="256" t="s">
        <v>241</v>
      </c>
      <c r="F35" s="256" t="s">
        <v>234</v>
      </c>
      <c r="G35" s="256" t="s">
        <v>240</v>
      </c>
      <c r="H35" s="256" t="s">
        <v>241</v>
      </c>
      <c r="I35" s="256" t="s">
        <v>234</v>
      </c>
      <c r="J35" s="256" t="s">
        <v>240</v>
      </c>
      <c r="K35" s="256" t="s">
        <v>241</v>
      </c>
      <c r="L35" s="256" t="s">
        <v>234</v>
      </c>
      <c r="M35" s="256" t="s">
        <v>240</v>
      </c>
      <c r="N35" s="256" t="s">
        <v>241</v>
      </c>
      <c r="O35" s="256" t="s">
        <v>234</v>
      </c>
      <c r="P35" s="256" t="s">
        <v>240</v>
      </c>
      <c r="Q35" s="256" t="s">
        <v>241</v>
      </c>
      <c r="R35" s="256" t="s">
        <v>234</v>
      </c>
      <c r="S35" s="256" t="s">
        <v>240</v>
      </c>
      <c r="T35" s="256" t="s">
        <v>241</v>
      </c>
      <c r="U35" s="256" t="s">
        <v>234</v>
      </c>
    </row>
    <row r="36" spans="2:25" s="131" customFormat="1" ht="15.75">
      <c r="B36" s="257">
        <v>1</v>
      </c>
      <c r="C36" s="128" t="s">
        <v>15</v>
      </c>
      <c r="D36" s="167">
        <v>394</v>
      </c>
      <c r="E36" s="167">
        <v>295</v>
      </c>
      <c r="F36" s="167">
        <f t="shared" ref="F36:F58" si="16">D36+E36</f>
        <v>689</v>
      </c>
      <c r="G36" s="167">
        <v>83</v>
      </c>
      <c r="H36" s="167">
        <v>51</v>
      </c>
      <c r="I36" s="167">
        <f t="shared" ref="I36:I58" si="17">G36+H36</f>
        <v>134</v>
      </c>
      <c r="J36" s="167">
        <v>1</v>
      </c>
      <c r="K36" s="167">
        <v>1</v>
      </c>
      <c r="L36" s="167">
        <f t="shared" ref="L36:L58" si="18">J36+K36</f>
        <v>2</v>
      </c>
      <c r="M36" s="167"/>
      <c r="N36" s="167">
        <v>2</v>
      </c>
      <c r="O36" s="167">
        <f t="shared" ref="O36:O58" si="19">M36+N36</f>
        <v>2</v>
      </c>
      <c r="P36" s="167">
        <v>1</v>
      </c>
      <c r="Q36" s="167">
        <v>1</v>
      </c>
      <c r="R36" s="167">
        <f t="shared" ref="R36:R58" si="20">P36+Q36</f>
        <v>2</v>
      </c>
      <c r="S36" s="167">
        <f t="shared" ref="S36:S58" si="21">D36+G36+J36+M36+P36</f>
        <v>479</v>
      </c>
      <c r="T36" s="167">
        <f t="shared" ref="T36:T58" si="22">E36+H36+K36+N36+Q36</f>
        <v>350</v>
      </c>
      <c r="U36" s="167">
        <f t="shared" ref="U36:U58" si="23">F36+I36+L36+O36+R36</f>
        <v>829</v>
      </c>
      <c r="W36" s="401" t="str">
        <f>IF(S36='Master Table'!U36,"TRUE","FALSE")</f>
        <v>TRUE</v>
      </c>
      <c r="X36" s="401" t="str">
        <f>IF(T36='Master Table'!V36,"TRUE","FALSE")</f>
        <v>TRUE</v>
      </c>
      <c r="Y36" s="401" t="str">
        <f>IF(U36='Master Table'!W36,"TRUE","FALSE")</f>
        <v>TRUE</v>
      </c>
    </row>
    <row r="37" spans="2:25" s="131" customFormat="1" ht="15.75">
      <c r="B37" s="257">
        <v>2</v>
      </c>
      <c r="C37" s="128" t="s">
        <v>20</v>
      </c>
      <c r="D37" s="167">
        <v>1</v>
      </c>
      <c r="E37" s="167">
        <v>2</v>
      </c>
      <c r="F37" s="167">
        <f t="shared" si="16"/>
        <v>3</v>
      </c>
      <c r="G37" s="167"/>
      <c r="H37" s="167"/>
      <c r="I37" s="167">
        <f t="shared" si="17"/>
        <v>0</v>
      </c>
      <c r="J37" s="167"/>
      <c r="K37" s="167"/>
      <c r="L37" s="167">
        <f t="shared" si="18"/>
        <v>0</v>
      </c>
      <c r="M37" s="167"/>
      <c r="N37" s="167"/>
      <c r="O37" s="167">
        <f t="shared" si="19"/>
        <v>0</v>
      </c>
      <c r="P37" s="167"/>
      <c r="Q37" s="167"/>
      <c r="R37" s="167">
        <f t="shared" si="20"/>
        <v>0</v>
      </c>
      <c r="S37" s="167">
        <f t="shared" si="21"/>
        <v>1</v>
      </c>
      <c r="T37" s="167">
        <f t="shared" si="22"/>
        <v>2</v>
      </c>
      <c r="U37" s="167">
        <f t="shared" si="23"/>
        <v>3</v>
      </c>
      <c r="W37" s="401" t="str">
        <f>IF(S37='Master Table'!U37,"TRUE","FALSE")</f>
        <v>TRUE</v>
      </c>
      <c r="X37" s="401" t="str">
        <f>IF(T37='Master Table'!V37,"TRUE","FALSE")</f>
        <v>TRUE</v>
      </c>
      <c r="Y37" s="401" t="str">
        <f>IF(U37='Master Table'!W37,"TRUE","FALSE")</f>
        <v>TRUE</v>
      </c>
    </row>
    <row r="38" spans="2:25" s="131" customFormat="1" ht="15.75">
      <c r="B38" s="257">
        <v>3</v>
      </c>
      <c r="C38" s="128" t="s">
        <v>21</v>
      </c>
      <c r="D38" s="167">
        <v>23</v>
      </c>
      <c r="E38" s="167">
        <v>23</v>
      </c>
      <c r="F38" s="167">
        <f t="shared" si="16"/>
        <v>46</v>
      </c>
      <c r="G38" s="167">
        <v>9</v>
      </c>
      <c r="H38" s="167">
        <v>3</v>
      </c>
      <c r="I38" s="167">
        <f t="shared" si="17"/>
        <v>12</v>
      </c>
      <c r="J38" s="167"/>
      <c r="K38" s="167"/>
      <c r="L38" s="167">
        <f t="shared" si="18"/>
        <v>0</v>
      </c>
      <c r="M38" s="167"/>
      <c r="N38" s="167">
        <v>1</v>
      </c>
      <c r="O38" s="167">
        <f t="shared" si="19"/>
        <v>1</v>
      </c>
      <c r="P38" s="167">
        <v>1</v>
      </c>
      <c r="Q38" s="167"/>
      <c r="R38" s="167">
        <f t="shared" si="20"/>
        <v>1</v>
      </c>
      <c r="S38" s="167">
        <f t="shared" si="21"/>
        <v>33</v>
      </c>
      <c r="T38" s="167">
        <f t="shared" si="22"/>
        <v>27</v>
      </c>
      <c r="U38" s="167">
        <f t="shared" si="23"/>
        <v>60</v>
      </c>
      <c r="W38" s="401" t="str">
        <f>IF(S38='Master Table'!U38,"TRUE","FALSE")</f>
        <v>TRUE</v>
      </c>
      <c r="X38" s="401" t="str">
        <f>IF(T38='Master Table'!V38,"TRUE","FALSE")</f>
        <v>TRUE</v>
      </c>
      <c r="Y38" s="401" t="str">
        <f>IF(U38='Master Table'!W38,"TRUE","FALSE")</f>
        <v>TRUE</v>
      </c>
    </row>
    <row r="39" spans="2:25" s="131" customFormat="1" ht="15.75">
      <c r="B39" s="257">
        <v>4</v>
      </c>
      <c r="C39" s="128" t="s">
        <v>25</v>
      </c>
      <c r="D39" s="167">
        <v>121</v>
      </c>
      <c r="E39" s="167">
        <v>106</v>
      </c>
      <c r="F39" s="167">
        <f t="shared" si="16"/>
        <v>227</v>
      </c>
      <c r="G39" s="167">
        <v>29</v>
      </c>
      <c r="H39" s="167">
        <v>27</v>
      </c>
      <c r="I39" s="167">
        <f t="shared" si="17"/>
        <v>56</v>
      </c>
      <c r="J39" s="167"/>
      <c r="K39" s="167"/>
      <c r="L39" s="167">
        <f t="shared" si="18"/>
        <v>0</v>
      </c>
      <c r="M39" s="167"/>
      <c r="N39" s="167"/>
      <c r="O39" s="167">
        <f t="shared" si="19"/>
        <v>0</v>
      </c>
      <c r="P39" s="167"/>
      <c r="Q39" s="167"/>
      <c r="R39" s="167">
        <f t="shared" si="20"/>
        <v>0</v>
      </c>
      <c r="S39" s="167">
        <f t="shared" si="21"/>
        <v>150</v>
      </c>
      <c r="T39" s="167">
        <f t="shared" si="22"/>
        <v>133</v>
      </c>
      <c r="U39" s="167">
        <f t="shared" si="23"/>
        <v>283</v>
      </c>
      <c r="W39" s="401" t="str">
        <f>IF(S39='Master Table'!U39,"TRUE","FALSE")</f>
        <v>TRUE</v>
      </c>
      <c r="X39" s="401" t="str">
        <f>IF(T39='Master Table'!V39,"TRUE","FALSE")</f>
        <v>TRUE</v>
      </c>
      <c r="Y39" s="401" t="str">
        <f>IF(U39='Master Table'!W39,"TRUE","FALSE")</f>
        <v>TRUE</v>
      </c>
    </row>
    <row r="40" spans="2:25" s="131" customFormat="1" ht="15.75">
      <c r="B40" s="257">
        <v>5</v>
      </c>
      <c r="C40" s="128" t="s">
        <v>27</v>
      </c>
      <c r="D40" s="16">
        <v>0</v>
      </c>
      <c r="E40" s="16">
        <v>0</v>
      </c>
      <c r="F40" s="167">
        <f t="shared" si="16"/>
        <v>0</v>
      </c>
      <c r="G40" s="16">
        <v>6</v>
      </c>
      <c r="H40" s="16">
        <v>8</v>
      </c>
      <c r="I40" s="167">
        <f t="shared" si="17"/>
        <v>14</v>
      </c>
      <c r="J40" s="16">
        <v>2</v>
      </c>
      <c r="K40" s="16">
        <v>1</v>
      </c>
      <c r="L40" s="167">
        <f t="shared" si="18"/>
        <v>3</v>
      </c>
      <c r="M40" s="16">
        <v>1</v>
      </c>
      <c r="N40" s="16">
        <v>1</v>
      </c>
      <c r="O40" s="167">
        <f t="shared" si="19"/>
        <v>2</v>
      </c>
      <c r="P40" s="16"/>
      <c r="Q40" s="16"/>
      <c r="R40" s="167">
        <f t="shared" si="20"/>
        <v>0</v>
      </c>
      <c r="S40" s="167">
        <f t="shared" si="21"/>
        <v>9</v>
      </c>
      <c r="T40" s="167">
        <f t="shared" si="22"/>
        <v>10</v>
      </c>
      <c r="U40" s="167">
        <f t="shared" si="23"/>
        <v>19</v>
      </c>
      <c r="W40" s="401" t="str">
        <f>IF(S40='Master Table'!U40,"TRUE","FALSE")</f>
        <v>TRUE</v>
      </c>
      <c r="X40" s="401" t="str">
        <f>IF(T40='Master Table'!V40,"TRUE","FALSE")</f>
        <v>TRUE</v>
      </c>
      <c r="Y40" s="401" t="str">
        <f>IF(U40='Master Table'!W40,"TRUE","FALSE")</f>
        <v>TRUE</v>
      </c>
    </row>
    <row r="41" spans="2:25" s="131" customFormat="1" ht="15.75">
      <c r="B41" s="257">
        <v>6</v>
      </c>
      <c r="C41" s="128" t="s">
        <v>29</v>
      </c>
      <c r="D41" s="167">
        <v>4</v>
      </c>
      <c r="E41" s="167">
        <v>1</v>
      </c>
      <c r="F41" s="167">
        <f t="shared" si="16"/>
        <v>5</v>
      </c>
      <c r="G41" s="167"/>
      <c r="H41" s="167"/>
      <c r="I41" s="167">
        <f t="shared" si="17"/>
        <v>0</v>
      </c>
      <c r="J41" s="167"/>
      <c r="K41" s="167"/>
      <c r="L41" s="167">
        <f t="shared" si="18"/>
        <v>0</v>
      </c>
      <c r="M41" s="167"/>
      <c r="N41" s="167"/>
      <c r="O41" s="167">
        <f t="shared" si="19"/>
        <v>0</v>
      </c>
      <c r="P41" s="167"/>
      <c r="Q41" s="167"/>
      <c r="R41" s="167">
        <f t="shared" si="20"/>
        <v>0</v>
      </c>
      <c r="S41" s="167">
        <f t="shared" si="21"/>
        <v>4</v>
      </c>
      <c r="T41" s="167">
        <f t="shared" si="22"/>
        <v>1</v>
      </c>
      <c r="U41" s="167">
        <f t="shared" si="23"/>
        <v>5</v>
      </c>
      <c r="W41" s="401" t="str">
        <f>IF(S41='Master Table'!U41,"TRUE","FALSE")</f>
        <v>TRUE</v>
      </c>
      <c r="X41" s="401" t="str">
        <f>IF(T41='Master Table'!V41,"TRUE","FALSE")</f>
        <v>TRUE</v>
      </c>
      <c r="Y41" s="401" t="str">
        <f>IF(U41='Master Table'!W41,"TRUE","FALSE")</f>
        <v>TRUE</v>
      </c>
    </row>
    <row r="42" spans="2:25" s="131" customFormat="1" ht="15.75">
      <c r="B42" s="257">
        <v>7</v>
      </c>
      <c r="C42" s="128" t="s">
        <v>141</v>
      </c>
      <c r="D42" s="16">
        <v>11</v>
      </c>
      <c r="E42" s="16">
        <v>5</v>
      </c>
      <c r="F42" s="167">
        <f t="shared" si="16"/>
        <v>16</v>
      </c>
      <c r="G42" s="16"/>
      <c r="H42" s="16"/>
      <c r="I42" s="167">
        <f t="shared" si="17"/>
        <v>0</v>
      </c>
      <c r="J42" s="16"/>
      <c r="K42" s="16"/>
      <c r="L42" s="167">
        <f t="shared" si="18"/>
        <v>0</v>
      </c>
      <c r="M42" s="16"/>
      <c r="N42" s="16"/>
      <c r="O42" s="167">
        <f t="shared" si="19"/>
        <v>0</v>
      </c>
      <c r="P42" s="16"/>
      <c r="Q42" s="16"/>
      <c r="R42" s="167">
        <f t="shared" si="20"/>
        <v>0</v>
      </c>
      <c r="S42" s="167">
        <f t="shared" si="21"/>
        <v>11</v>
      </c>
      <c r="T42" s="167">
        <f t="shared" si="22"/>
        <v>5</v>
      </c>
      <c r="U42" s="167">
        <f t="shared" si="23"/>
        <v>16</v>
      </c>
      <c r="W42" s="401" t="str">
        <f>IF(S42='Master Table'!U42,"TRUE","FALSE")</f>
        <v>TRUE</v>
      </c>
      <c r="X42" s="401" t="str">
        <f>IF(T42='Master Table'!V42,"TRUE","FALSE")</f>
        <v>TRUE</v>
      </c>
      <c r="Y42" s="401" t="str">
        <f>IF(U42='Master Table'!W42,"TRUE","FALSE")</f>
        <v>TRUE</v>
      </c>
    </row>
    <row r="43" spans="2:25" s="131" customFormat="1" ht="15.75">
      <c r="B43" s="257">
        <v>8</v>
      </c>
      <c r="C43" s="128" t="s">
        <v>40</v>
      </c>
      <c r="D43" s="566">
        <v>0</v>
      </c>
      <c r="E43" s="566">
        <v>0</v>
      </c>
      <c r="F43" s="167">
        <f t="shared" si="16"/>
        <v>0</v>
      </c>
      <c r="G43" s="566">
        <v>0</v>
      </c>
      <c r="H43" s="566">
        <v>0</v>
      </c>
      <c r="I43" s="167">
        <f t="shared" si="17"/>
        <v>0</v>
      </c>
      <c r="J43" s="566">
        <v>0</v>
      </c>
      <c r="K43" s="566">
        <v>0</v>
      </c>
      <c r="L43" s="167">
        <f t="shared" si="18"/>
        <v>0</v>
      </c>
      <c r="M43" s="566">
        <v>0</v>
      </c>
      <c r="N43" s="566">
        <v>0</v>
      </c>
      <c r="O43" s="167">
        <f t="shared" si="19"/>
        <v>0</v>
      </c>
      <c r="P43" s="566">
        <v>0</v>
      </c>
      <c r="Q43" s="566">
        <v>0</v>
      </c>
      <c r="R43" s="167">
        <f t="shared" si="20"/>
        <v>0</v>
      </c>
      <c r="S43" s="167">
        <f t="shared" si="21"/>
        <v>0</v>
      </c>
      <c r="T43" s="167">
        <f t="shared" si="22"/>
        <v>0</v>
      </c>
      <c r="U43" s="167">
        <f t="shared" si="23"/>
        <v>0</v>
      </c>
      <c r="W43" s="401" t="str">
        <f>IF(S43='Master Table'!U43,"TRUE","FALSE")</f>
        <v>TRUE</v>
      </c>
      <c r="X43" s="401" t="str">
        <f>IF(T43='Master Table'!V43,"TRUE","FALSE")</f>
        <v>TRUE</v>
      </c>
      <c r="Y43" s="401" t="str">
        <f>IF(U43='Master Table'!W43,"TRUE","FALSE")</f>
        <v>TRUE</v>
      </c>
    </row>
    <row r="44" spans="2:25" s="131" customFormat="1" ht="15.75">
      <c r="B44" s="257">
        <v>9</v>
      </c>
      <c r="C44" s="128" t="s">
        <v>44</v>
      </c>
      <c r="D44" s="167">
        <v>10</v>
      </c>
      <c r="E44" s="167">
        <v>9</v>
      </c>
      <c r="F44" s="167">
        <f t="shared" si="16"/>
        <v>19</v>
      </c>
      <c r="G44" s="167">
        <v>6</v>
      </c>
      <c r="H44" s="167">
        <v>2</v>
      </c>
      <c r="I44" s="167">
        <f t="shared" si="17"/>
        <v>8</v>
      </c>
      <c r="J44" s="167"/>
      <c r="K44" s="167"/>
      <c r="L44" s="167">
        <f t="shared" si="18"/>
        <v>0</v>
      </c>
      <c r="M44" s="167">
        <v>1</v>
      </c>
      <c r="N44" s="167">
        <v>1</v>
      </c>
      <c r="O44" s="167">
        <f t="shared" si="19"/>
        <v>2</v>
      </c>
      <c r="P44" s="167"/>
      <c r="Q44" s="167"/>
      <c r="R44" s="167">
        <f t="shared" si="20"/>
        <v>0</v>
      </c>
      <c r="S44" s="167">
        <f t="shared" si="21"/>
        <v>17</v>
      </c>
      <c r="T44" s="167">
        <f t="shared" si="22"/>
        <v>12</v>
      </c>
      <c r="U44" s="167">
        <f t="shared" si="23"/>
        <v>29</v>
      </c>
      <c r="W44" s="401" t="str">
        <f>IF(S44='Master Table'!U44,"TRUE","FALSE")</f>
        <v>TRUE</v>
      </c>
      <c r="X44" s="401" t="str">
        <f>IF(T44='Master Table'!V44,"TRUE","FALSE")</f>
        <v>TRUE</v>
      </c>
      <c r="Y44" s="401" t="str">
        <f>IF(U44='Master Table'!W44,"TRUE","FALSE")</f>
        <v>TRUE</v>
      </c>
    </row>
    <row r="45" spans="2:25" s="131" customFormat="1" ht="15.75">
      <c r="B45" s="257">
        <v>10</v>
      </c>
      <c r="C45" s="128" t="s">
        <v>51</v>
      </c>
      <c r="D45" s="11">
        <v>84</v>
      </c>
      <c r="E45" s="11">
        <v>70</v>
      </c>
      <c r="F45" s="167">
        <f t="shared" si="16"/>
        <v>154</v>
      </c>
      <c r="G45" s="11">
        <v>72</v>
      </c>
      <c r="H45" s="11">
        <v>24</v>
      </c>
      <c r="I45" s="167">
        <f t="shared" si="17"/>
        <v>96</v>
      </c>
      <c r="J45" s="11">
        <v>5</v>
      </c>
      <c r="K45" s="11">
        <v>5</v>
      </c>
      <c r="L45" s="167">
        <f t="shared" si="18"/>
        <v>10</v>
      </c>
      <c r="M45" s="11">
        <v>1</v>
      </c>
      <c r="N45" s="11">
        <v>9</v>
      </c>
      <c r="O45" s="167">
        <f t="shared" si="19"/>
        <v>10</v>
      </c>
      <c r="P45" s="11"/>
      <c r="Q45" s="11">
        <v>6</v>
      </c>
      <c r="R45" s="167">
        <f t="shared" si="20"/>
        <v>6</v>
      </c>
      <c r="S45" s="167">
        <f t="shared" si="21"/>
        <v>162</v>
      </c>
      <c r="T45" s="167">
        <f t="shared" si="22"/>
        <v>114</v>
      </c>
      <c r="U45" s="167">
        <f t="shared" si="23"/>
        <v>276</v>
      </c>
      <c r="W45" s="401" t="str">
        <f>IF(S45='Master Table'!U45,"TRUE","FALSE")</f>
        <v>TRUE</v>
      </c>
      <c r="X45" s="401" t="str">
        <f>IF(T45='Master Table'!V45,"TRUE","FALSE")</f>
        <v>TRUE</v>
      </c>
      <c r="Y45" s="401" t="str">
        <f>IF(U45='Master Table'!W45,"TRUE","FALSE")</f>
        <v>TRUE</v>
      </c>
    </row>
    <row r="46" spans="2:25" s="131" customFormat="1" ht="15.75">
      <c r="B46" s="257">
        <v>11</v>
      </c>
      <c r="C46" s="128" t="s">
        <v>57</v>
      </c>
      <c r="D46" s="11">
        <v>7</v>
      </c>
      <c r="E46" s="11">
        <v>5</v>
      </c>
      <c r="F46" s="167">
        <f t="shared" si="16"/>
        <v>12</v>
      </c>
      <c r="G46" s="11">
        <v>2</v>
      </c>
      <c r="H46" s="11">
        <v>1</v>
      </c>
      <c r="I46" s="167">
        <f t="shared" si="17"/>
        <v>3</v>
      </c>
      <c r="J46" s="11"/>
      <c r="K46" s="11"/>
      <c r="L46" s="167">
        <f t="shared" si="18"/>
        <v>0</v>
      </c>
      <c r="M46" s="11"/>
      <c r="N46" s="11"/>
      <c r="O46" s="167">
        <f t="shared" si="19"/>
        <v>0</v>
      </c>
      <c r="P46" s="11"/>
      <c r="Q46" s="11"/>
      <c r="R46" s="167">
        <f t="shared" si="20"/>
        <v>0</v>
      </c>
      <c r="S46" s="167">
        <f t="shared" si="21"/>
        <v>9</v>
      </c>
      <c r="T46" s="167">
        <f t="shared" si="22"/>
        <v>6</v>
      </c>
      <c r="U46" s="167">
        <f t="shared" si="23"/>
        <v>15</v>
      </c>
      <c r="W46" s="401" t="str">
        <f>IF(S46='Master Table'!U46,"TRUE","FALSE")</f>
        <v>TRUE</v>
      </c>
      <c r="X46" s="401" t="str">
        <f>IF(T46='Master Table'!V46,"TRUE","FALSE")</f>
        <v>TRUE</v>
      </c>
      <c r="Y46" s="401" t="str">
        <f>IF(U46='Master Table'!W46,"TRUE","FALSE")</f>
        <v>TRUE</v>
      </c>
    </row>
    <row r="47" spans="2:25" s="146" customFormat="1" ht="15.75">
      <c r="B47" s="22">
        <v>12</v>
      </c>
      <c r="C47" s="23" t="s">
        <v>61</v>
      </c>
      <c r="D47" s="593">
        <v>29</v>
      </c>
      <c r="E47" s="593">
        <v>18</v>
      </c>
      <c r="F47" s="167">
        <v>47</v>
      </c>
      <c r="G47" s="593">
        <v>26</v>
      </c>
      <c r="H47" s="593">
        <v>26</v>
      </c>
      <c r="I47" s="167">
        <v>52</v>
      </c>
      <c r="J47" s="593">
        <v>25</v>
      </c>
      <c r="K47" s="593">
        <v>33</v>
      </c>
      <c r="L47" s="167">
        <v>58</v>
      </c>
      <c r="M47" s="593">
        <v>39</v>
      </c>
      <c r="N47" s="593">
        <v>32</v>
      </c>
      <c r="O47" s="167">
        <v>71</v>
      </c>
      <c r="P47" s="593">
        <v>60</v>
      </c>
      <c r="Q47" s="593">
        <v>10</v>
      </c>
      <c r="R47" s="167">
        <f t="shared" si="20"/>
        <v>70</v>
      </c>
      <c r="S47" s="167">
        <f t="shared" si="21"/>
        <v>179</v>
      </c>
      <c r="T47" s="167">
        <f t="shared" si="22"/>
        <v>119</v>
      </c>
      <c r="U47" s="167">
        <f t="shared" si="23"/>
        <v>298</v>
      </c>
      <c r="W47" s="401" t="str">
        <f>IF(S47='Master Table'!U47,"TRUE","FALSE")</f>
        <v>TRUE</v>
      </c>
      <c r="X47" s="401" t="str">
        <f>IF(T47='Master Table'!V47,"TRUE","FALSE")</f>
        <v>TRUE</v>
      </c>
      <c r="Y47" s="401" t="str">
        <f>IF(U47='Master Table'!W47,"TRUE","FALSE")</f>
        <v>TRUE</v>
      </c>
    </row>
    <row r="48" spans="2:25" s="131" customFormat="1" ht="15.75">
      <c r="B48" s="257">
        <v>13</v>
      </c>
      <c r="C48" s="128" t="s">
        <v>91</v>
      </c>
      <c r="D48" s="593"/>
      <c r="E48" s="593"/>
      <c r="F48" s="167">
        <f t="shared" ref="F48" si="24">D48+E48</f>
        <v>0</v>
      </c>
      <c r="G48" s="593"/>
      <c r="H48" s="593"/>
      <c r="I48" s="167">
        <f t="shared" ref="I48" si="25">G48+H48</f>
        <v>0</v>
      </c>
      <c r="J48" s="593"/>
      <c r="K48" s="593"/>
      <c r="L48" s="167">
        <f t="shared" ref="L48" si="26">J48+K48</f>
        <v>0</v>
      </c>
      <c r="M48" s="593"/>
      <c r="N48" s="593"/>
      <c r="O48" s="167">
        <f t="shared" ref="O48" si="27">M48+N48</f>
        <v>0</v>
      </c>
      <c r="P48" s="593"/>
      <c r="Q48" s="593">
        <v>1</v>
      </c>
      <c r="R48" s="167">
        <f t="shared" ref="R48" si="28">P48+Q48</f>
        <v>1</v>
      </c>
      <c r="S48" s="167">
        <f t="shared" si="21"/>
        <v>0</v>
      </c>
      <c r="T48" s="167">
        <f t="shared" si="22"/>
        <v>1</v>
      </c>
      <c r="U48" s="167">
        <f t="shared" si="23"/>
        <v>1</v>
      </c>
      <c r="W48" s="401" t="str">
        <f>IF(S48='Master Table'!U48,"TRUE","FALSE")</f>
        <v>TRUE</v>
      </c>
      <c r="X48" s="401" t="str">
        <f>IF(T48='Master Table'!V48,"TRUE","FALSE")</f>
        <v>TRUE</v>
      </c>
      <c r="Y48" s="401" t="str">
        <f>IF(U48='Master Table'!W48,"TRUE","FALSE")</f>
        <v>TRUE</v>
      </c>
    </row>
    <row r="49" spans="2:25" s="131" customFormat="1" ht="15.75">
      <c r="B49" s="257">
        <v>14</v>
      </c>
      <c r="C49" s="128" t="s">
        <v>62</v>
      </c>
      <c r="D49" s="167"/>
      <c r="E49" s="167">
        <v>1</v>
      </c>
      <c r="F49" s="167">
        <f t="shared" si="16"/>
        <v>1</v>
      </c>
      <c r="G49" s="167"/>
      <c r="H49" s="167"/>
      <c r="I49" s="167">
        <f t="shared" si="17"/>
        <v>0</v>
      </c>
      <c r="J49" s="167"/>
      <c r="K49" s="167"/>
      <c r="L49" s="167">
        <f t="shared" si="18"/>
        <v>0</v>
      </c>
      <c r="M49" s="167"/>
      <c r="N49" s="167"/>
      <c r="O49" s="167">
        <f t="shared" si="19"/>
        <v>0</v>
      </c>
      <c r="P49" s="167">
        <v>1</v>
      </c>
      <c r="Q49" s="167">
        <v>1</v>
      </c>
      <c r="R49" s="167">
        <f t="shared" si="20"/>
        <v>2</v>
      </c>
      <c r="S49" s="167">
        <f t="shared" si="21"/>
        <v>1</v>
      </c>
      <c r="T49" s="167">
        <f t="shared" si="22"/>
        <v>2</v>
      </c>
      <c r="U49" s="167">
        <f t="shared" si="23"/>
        <v>3</v>
      </c>
      <c r="W49" s="401" t="str">
        <f>IF(S49='Master Table'!U49,"TRUE","FALSE")</f>
        <v>TRUE</v>
      </c>
      <c r="X49" s="401" t="str">
        <f>IF(T49='Master Table'!V49,"TRUE","FALSE")</f>
        <v>TRUE</v>
      </c>
      <c r="Y49" s="401" t="str">
        <f>IF(U49='Master Table'!W49,"TRUE","FALSE")</f>
        <v>TRUE</v>
      </c>
    </row>
    <row r="50" spans="2:25" s="131" customFormat="1" ht="15.75">
      <c r="B50" s="257">
        <v>15</v>
      </c>
      <c r="C50" s="128" t="s">
        <v>69</v>
      </c>
      <c r="D50" s="167">
        <v>13</v>
      </c>
      <c r="E50" s="167">
        <v>8</v>
      </c>
      <c r="F50" s="167">
        <f t="shared" si="16"/>
        <v>21</v>
      </c>
      <c r="G50" s="167">
        <v>2</v>
      </c>
      <c r="H50" s="167">
        <v>3</v>
      </c>
      <c r="I50" s="167">
        <f t="shared" si="17"/>
        <v>5</v>
      </c>
      <c r="J50" s="167"/>
      <c r="K50" s="167"/>
      <c r="L50" s="167">
        <f t="shared" si="18"/>
        <v>0</v>
      </c>
      <c r="M50" s="167"/>
      <c r="N50" s="167"/>
      <c r="O50" s="167">
        <f t="shared" si="19"/>
        <v>0</v>
      </c>
      <c r="P50" s="167"/>
      <c r="Q50" s="167"/>
      <c r="R50" s="167">
        <f t="shared" si="20"/>
        <v>0</v>
      </c>
      <c r="S50" s="167">
        <f t="shared" si="21"/>
        <v>15</v>
      </c>
      <c r="T50" s="167">
        <f t="shared" si="22"/>
        <v>11</v>
      </c>
      <c r="U50" s="167">
        <f t="shared" si="23"/>
        <v>26</v>
      </c>
      <c r="W50" s="401" t="str">
        <f>IF(S50='Master Table'!U50,"TRUE","FALSE")</f>
        <v>TRUE</v>
      </c>
      <c r="X50" s="401" t="str">
        <f>IF(T50='Master Table'!V50,"TRUE","FALSE")</f>
        <v>TRUE</v>
      </c>
      <c r="Y50" s="401" t="str">
        <f>IF(U50='Master Table'!W50,"TRUE","FALSE")</f>
        <v>TRUE</v>
      </c>
    </row>
    <row r="51" spans="2:25" s="131" customFormat="1" ht="15.75">
      <c r="B51" s="257">
        <v>16</v>
      </c>
      <c r="C51" s="128" t="s">
        <v>781</v>
      </c>
      <c r="D51" s="742">
        <v>17</v>
      </c>
      <c r="E51" s="742">
        <v>4</v>
      </c>
      <c r="F51" s="167">
        <f t="shared" si="16"/>
        <v>21</v>
      </c>
      <c r="G51" s="742">
        <v>4</v>
      </c>
      <c r="H51" s="742">
        <v>2</v>
      </c>
      <c r="I51" s="167">
        <f t="shared" si="17"/>
        <v>6</v>
      </c>
      <c r="J51" s="742">
        <v>0</v>
      </c>
      <c r="K51" s="742">
        <v>1</v>
      </c>
      <c r="L51" s="167">
        <f t="shared" si="18"/>
        <v>1</v>
      </c>
      <c r="M51" s="742"/>
      <c r="N51" s="742"/>
      <c r="O51" s="167">
        <f t="shared" si="19"/>
        <v>0</v>
      </c>
      <c r="P51" s="742"/>
      <c r="Q51" s="742"/>
      <c r="R51" s="167">
        <f t="shared" si="20"/>
        <v>0</v>
      </c>
      <c r="S51" s="167">
        <f t="shared" si="21"/>
        <v>21</v>
      </c>
      <c r="T51" s="167">
        <f t="shared" si="22"/>
        <v>7</v>
      </c>
      <c r="U51" s="167">
        <f t="shared" si="23"/>
        <v>28</v>
      </c>
      <c r="W51" s="401" t="str">
        <f>IF(S51='Master Table'!U51,"TRUE","FALSE")</f>
        <v>TRUE</v>
      </c>
      <c r="X51" s="401" t="str">
        <f>IF(T51='Master Table'!V51,"TRUE","FALSE")</f>
        <v>TRUE</v>
      </c>
      <c r="Y51" s="401" t="str">
        <f>IF(U51='Master Table'!W51,"TRUE","FALSE")</f>
        <v>TRUE</v>
      </c>
    </row>
    <row r="52" spans="2:25" s="131" customFormat="1" ht="15.75">
      <c r="B52" s="257">
        <v>17</v>
      </c>
      <c r="C52" s="128" t="s">
        <v>72</v>
      </c>
      <c r="D52" s="167">
        <v>0</v>
      </c>
      <c r="E52" s="167">
        <v>0</v>
      </c>
      <c r="F52" s="167">
        <f t="shared" si="16"/>
        <v>0</v>
      </c>
      <c r="G52" s="167">
        <v>4</v>
      </c>
      <c r="H52" s="167">
        <v>1</v>
      </c>
      <c r="I52" s="167">
        <f t="shared" si="17"/>
        <v>5</v>
      </c>
      <c r="J52" s="167">
        <v>4</v>
      </c>
      <c r="K52" s="167">
        <v>2</v>
      </c>
      <c r="L52" s="167">
        <f t="shared" si="18"/>
        <v>6</v>
      </c>
      <c r="M52" s="167">
        <v>2</v>
      </c>
      <c r="N52" s="167">
        <v>1</v>
      </c>
      <c r="O52" s="167">
        <f t="shared" si="19"/>
        <v>3</v>
      </c>
      <c r="P52" s="167">
        <v>0</v>
      </c>
      <c r="Q52" s="167">
        <v>0</v>
      </c>
      <c r="R52" s="167">
        <f t="shared" si="20"/>
        <v>0</v>
      </c>
      <c r="S52" s="167">
        <f t="shared" si="21"/>
        <v>10</v>
      </c>
      <c r="T52" s="167">
        <f t="shared" si="22"/>
        <v>4</v>
      </c>
      <c r="U52" s="167">
        <f t="shared" si="23"/>
        <v>14</v>
      </c>
      <c r="W52" s="401" t="str">
        <f>IF(S52='Master Table'!U52,"TRUE","FALSE")</f>
        <v>TRUE</v>
      </c>
      <c r="X52" s="401" t="str">
        <f>IF(T52='Master Table'!V52,"TRUE","FALSE")</f>
        <v>TRUE</v>
      </c>
      <c r="Y52" s="401" t="str">
        <f>IF(U52='Master Table'!W52,"TRUE","FALSE")</f>
        <v>TRUE</v>
      </c>
    </row>
    <row r="53" spans="2:25" s="131" customFormat="1" ht="15.75">
      <c r="B53" s="257">
        <v>18</v>
      </c>
      <c r="C53" s="128" t="s">
        <v>74</v>
      </c>
      <c r="D53" s="167"/>
      <c r="E53" s="167">
        <v>1</v>
      </c>
      <c r="F53" s="167">
        <f t="shared" si="16"/>
        <v>1</v>
      </c>
      <c r="G53" s="167"/>
      <c r="H53" s="167"/>
      <c r="I53" s="167">
        <f t="shared" si="17"/>
        <v>0</v>
      </c>
      <c r="J53" s="167"/>
      <c r="K53" s="167"/>
      <c r="L53" s="167">
        <f t="shared" si="18"/>
        <v>0</v>
      </c>
      <c r="M53" s="167"/>
      <c r="N53" s="167"/>
      <c r="O53" s="167">
        <f t="shared" si="19"/>
        <v>0</v>
      </c>
      <c r="P53" s="167"/>
      <c r="Q53" s="167"/>
      <c r="R53" s="167">
        <f t="shared" si="20"/>
        <v>0</v>
      </c>
      <c r="S53" s="167">
        <f t="shared" si="21"/>
        <v>0</v>
      </c>
      <c r="T53" s="167">
        <f t="shared" si="22"/>
        <v>1</v>
      </c>
      <c r="U53" s="167">
        <f t="shared" si="23"/>
        <v>1</v>
      </c>
      <c r="W53" s="401" t="str">
        <f>IF(S53='Master Table'!U53,"TRUE","FALSE")</f>
        <v>TRUE</v>
      </c>
      <c r="X53" s="401" t="str">
        <f>IF(T53='Master Table'!V53,"TRUE","FALSE")</f>
        <v>TRUE</v>
      </c>
      <c r="Y53" s="401" t="str">
        <f>IF(U53='Master Table'!W53,"TRUE","FALSE")</f>
        <v>TRUE</v>
      </c>
    </row>
    <row r="54" spans="2:25" s="131" customFormat="1" ht="15.75">
      <c r="B54" s="257">
        <v>19</v>
      </c>
      <c r="C54" s="129" t="s">
        <v>160</v>
      </c>
      <c r="D54" s="138">
        <v>2</v>
      </c>
      <c r="E54" s="138"/>
      <c r="F54" s="167">
        <f t="shared" si="16"/>
        <v>2</v>
      </c>
      <c r="G54" s="138"/>
      <c r="H54" s="138"/>
      <c r="I54" s="167">
        <f t="shared" si="17"/>
        <v>0</v>
      </c>
      <c r="J54" s="138"/>
      <c r="K54" s="138"/>
      <c r="L54" s="167">
        <f t="shared" si="18"/>
        <v>0</v>
      </c>
      <c r="M54" s="138"/>
      <c r="N54" s="138"/>
      <c r="O54" s="167">
        <f t="shared" si="19"/>
        <v>0</v>
      </c>
      <c r="P54" s="138"/>
      <c r="Q54" s="138"/>
      <c r="R54" s="167">
        <v>0</v>
      </c>
      <c r="S54" s="167">
        <f t="shared" si="21"/>
        <v>2</v>
      </c>
      <c r="T54" s="167">
        <f t="shared" si="22"/>
        <v>0</v>
      </c>
      <c r="U54" s="167">
        <f t="shared" si="23"/>
        <v>2</v>
      </c>
      <c r="W54" s="401" t="str">
        <f>IF(S54='Master Table'!U54,"TRUE","FALSE")</f>
        <v>TRUE</v>
      </c>
      <c r="X54" s="401" t="str">
        <f>IF(T54='Master Table'!V54,"TRUE","FALSE")</f>
        <v>TRUE</v>
      </c>
      <c r="Y54" s="401" t="str">
        <f>IF(U54='Master Table'!W54,"TRUE","FALSE")</f>
        <v>TRUE</v>
      </c>
    </row>
    <row r="55" spans="2:25" s="131" customFormat="1" ht="15.75">
      <c r="B55" s="257">
        <v>20</v>
      </c>
      <c r="C55" s="128" t="s">
        <v>85</v>
      </c>
      <c r="D55" s="167"/>
      <c r="E55" s="167">
        <v>2</v>
      </c>
      <c r="F55" s="167">
        <f t="shared" si="16"/>
        <v>2</v>
      </c>
      <c r="G55" s="167">
        <v>2</v>
      </c>
      <c r="H55" s="167">
        <v>1</v>
      </c>
      <c r="I55" s="167">
        <f t="shared" si="17"/>
        <v>3</v>
      </c>
      <c r="J55" s="167"/>
      <c r="K55" s="167"/>
      <c r="L55" s="167">
        <f t="shared" si="18"/>
        <v>0</v>
      </c>
      <c r="M55" s="167"/>
      <c r="N55" s="167"/>
      <c r="O55" s="167">
        <f t="shared" si="19"/>
        <v>0</v>
      </c>
      <c r="P55" s="167"/>
      <c r="Q55" s="167"/>
      <c r="R55" s="167">
        <f t="shared" si="20"/>
        <v>0</v>
      </c>
      <c r="S55" s="167">
        <f t="shared" si="21"/>
        <v>2</v>
      </c>
      <c r="T55" s="167">
        <f t="shared" si="22"/>
        <v>3</v>
      </c>
      <c r="U55" s="167">
        <f t="shared" si="23"/>
        <v>5</v>
      </c>
      <c r="W55" s="401" t="str">
        <f>IF(S55='Master Table'!U55,"TRUE","FALSE")</f>
        <v>TRUE</v>
      </c>
      <c r="X55" s="401" t="str">
        <f>IF(T55='Master Table'!V55,"TRUE","FALSE")</f>
        <v>TRUE</v>
      </c>
      <c r="Y55" s="401" t="str">
        <f>IF(U55='Master Table'!W55,"TRUE","FALSE")</f>
        <v>TRUE</v>
      </c>
    </row>
    <row r="56" spans="2:25" s="131" customFormat="1" ht="15.75">
      <c r="B56" s="257">
        <v>21</v>
      </c>
      <c r="C56" s="128" t="s">
        <v>142</v>
      </c>
      <c r="D56" s="167">
        <v>46</v>
      </c>
      <c r="E56" s="167">
        <v>27</v>
      </c>
      <c r="F56" s="167">
        <f t="shared" si="16"/>
        <v>73</v>
      </c>
      <c r="G56" s="167">
        <v>15</v>
      </c>
      <c r="H56" s="167">
        <v>8</v>
      </c>
      <c r="I56" s="167">
        <f t="shared" si="17"/>
        <v>23</v>
      </c>
      <c r="J56" s="167">
        <v>2</v>
      </c>
      <c r="K56" s="167">
        <v>5</v>
      </c>
      <c r="L56" s="167">
        <f t="shared" si="18"/>
        <v>7</v>
      </c>
      <c r="M56" s="167">
        <v>2</v>
      </c>
      <c r="N56" s="167"/>
      <c r="O56" s="167">
        <f t="shared" si="19"/>
        <v>2</v>
      </c>
      <c r="P56" s="167">
        <v>2</v>
      </c>
      <c r="Q56" s="167">
        <v>1</v>
      </c>
      <c r="R56" s="167">
        <f t="shared" si="20"/>
        <v>3</v>
      </c>
      <c r="S56" s="167">
        <f t="shared" si="21"/>
        <v>67</v>
      </c>
      <c r="T56" s="167">
        <f t="shared" si="22"/>
        <v>41</v>
      </c>
      <c r="U56" s="167">
        <f t="shared" si="23"/>
        <v>108</v>
      </c>
      <c r="W56" s="401" t="str">
        <f>IF(S56='Master Table'!U56,"TRUE","FALSE")</f>
        <v>TRUE</v>
      </c>
      <c r="X56" s="401" t="str">
        <f>IF(T56='Master Table'!V56,"TRUE","FALSE")</f>
        <v>TRUE</v>
      </c>
      <c r="Y56" s="401" t="str">
        <f>IF(U56='Master Table'!W56,"TRUE","FALSE")</f>
        <v>TRUE</v>
      </c>
    </row>
    <row r="57" spans="2:25" s="131" customFormat="1" ht="15.75">
      <c r="B57" s="257">
        <v>22</v>
      </c>
      <c r="C57" s="129" t="s">
        <v>143</v>
      </c>
      <c r="D57" s="744">
        <v>1</v>
      </c>
      <c r="E57" s="744">
        <v>1</v>
      </c>
      <c r="F57" s="167">
        <f t="shared" si="16"/>
        <v>2</v>
      </c>
      <c r="G57" s="744">
        <v>5</v>
      </c>
      <c r="H57" s="744">
        <v>3</v>
      </c>
      <c r="I57" s="167">
        <f t="shared" si="17"/>
        <v>8</v>
      </c>
      <c r="J57" s="744"/>
      <c r="K57" s="744"/>
      <c r="L57" s="167">
        <f t="shared" si="18"/>
        <v>0</v>
      </c>
      <c r="M57" s="744"/>
      <c r="N57" s="744"/>
      <c r="O57" s="167">
        <f t="shared" si="19"/>
        <v>0</v>
      </c>
      <c r="P57" s="744"/>
      <c r="Q57" s="744"/>
      <c r="R57" s="167">
        <f t="shared" si="20"/>
        <v>0</v>
      </c>
      <c r="S57" s="167">
        <f t="shared" si="21"/>
        <v>6</v>
      </c>
      <c r="T57" s="167">
        <f t="shared" si="22"/>
        <v>4</v>
      </c>
      <c r="U57" s="167">
        <f t="shared" si="23"/>
        <v>10</v>
      </c>
      <c r="W57" s="401" t="str">
        <f>IF(S57='Master Table'!U57,"TRUE","FALSE")</f>
        <v>TRUE</v>
      </c>
      <c r="X57" s="401" t="str">
        <f>IF(T57='Master Table'!V57,"TRUE","FALSE")</f>
        <v>TRUE</v>
      </c>
      <c r="Y57" s="401" t="str">
        <f>IF(U57='Master Table'!W57,"TRUE","FALSE")</f>
        <v>TRUE</v>
      </c>
    </row>
    <row r="58" spans="2:25" s="131" customFormat="1" ht="15.75">
      <c r="B58" s="257">
        <v>23</v>
      </c>
      <c r="C58" s="128" t="s">
        <v>144</v>
      </c>
      <c r="D58" s="167">
        <v>1</v>
      </c>
      <c r="E58" s="167"/>
      <c r="F58" s="167">
        <f t="shared" si="16"/>
        <v>1</v>
      </c>
      <c r="G58" s="167"/>
      <c r="H58" s="167">
        <v>1</v>
      </c>
      <c r="I58" s="167">
        <f t="shared" si="17"/>
        <v>1</v>
      </c>
      <c r="J58" s="167">
        <v>1</v>
      </c>
      <c r="K58" s="167">
        <v>1</v>
      </c>
      <c r="L58" s="167">
        <f t="shared" si="18"/>
        <v>2</v>
      </c>
      <c r="M58" s="167"/>
      <c r="N58" s="167"/>
      <c r="O58" s="167">
        <f t="shared" si="19"/>
        <v>0</v>
      </c>
      <c r="P58" s="167"/>
      <c r="Q58" s="167"/>
      <c r="R58" s="167">
        <f t="shared" si="20"/>
        <v>0</v>
      </c>
      <c r="S58" s="167">
        <f t="shared" si="21"/>
        <v>2</v>
      </c>
      <c r="T58" s="167">
        <f t="shared" si="22"/>
        <v>2</v>
      </c>
      <c r="U58" s="167">
        <f t="shared" si="23"/>
        <v>4</v>
      </c>
      <c r="W58" s="401" t="str">
        <f>IF(S58='Master Table'!U58,"TRUE","FALSE")</f>
        <v>TRUE</v>
      </c>
      <c r="X58" s="401" t="str">
        <f>IF(T58='Master Table'!V58,"TRUE","FALSE")</f>
        <v>TRUE</v>
      </c>
      <c r="Y58" s="401" t="str">
        <f>IF(U58='Master Table'!W58,"TRUE","FALSE")</f>
        <v>TRUE</v>
      </c>
    </row>
    <row r="59" spans="2:25" s="131" customFormat="1" ht="15.75">
      <c r="B59" s="132"/>
      <c r="C59" s="132" t="s">
        <v>6</v>
      </c>
      <c r="D59" s="132">
        <f>SUM(D36:D58)</f>
        <v>764</v>
      </c>
      <c r="E59" s="132">
        <f>SUM(E36:E58)</f>
        <v>578</v>
      </c>
      <c r="F59" s="132">
        <f>SUM(F36:F58)</f>
        <v>1342</v>
      </c>
      <c r="G59" s="132">
        <f>SUM(G36:G58)</f>
        <v>265</v>
      </c>
      <c r="H59" s="132">
        <f t="shared" ref="H59:U59" si="29">SUM(H36:H58)</f>
        <v>161</v>
      </c>
      <c r="I59" s="132">
        <f t="shared" si="29"/>
        <v>426</v>
      </c>
      <c r="J59" s="132">
        <f t="shared" si="29"/>
        <v>40</v>
      </c>
      <c r="K59" s="132">
        <f t="shared" si="29"/>
        <v>49</v>
      </c>
      <c r="L59" s="132">
        <f t="shared" si="29"/>
        <v>89</v>
      </c>
      <c r="M59" s="132">
        <f t="shared" si="29"/>
        <v>46</v>
      </c>
      <c r="N59" s="132">
        <f t="shared" si="29"/>
        <v>47</v>
      </c>
      <c r="O59" s="132">
        <f t="shared" si="29"/>
        <v>93</v>
      </c>
      <c r="P59" s="132">
        <f t="shared" si="29"/>
        <v>65</v>
      </c>
      <c r="Q59" s="132">
        <f t="shared" si="29"/>
        <v>20</v>
      </c>
      <c r="R59" s="132">
        <f t="shared" si="29"/>
        <v>85</v>
      </c>
      <c r="S59" s="132">
        <f t="shared" si="29"/>
        <v>1180</v>
      </c>
      <c r="T59" s="132">
        <f t="shared" si="29"/>
        <v>855</v>
      </c>
      <c r="U59" s="132">
        <f t="shared" si="29"/>
        <v>2035</v>
      </c>
      <c r="W59" s="401" t="str">
        <f>IF(S59='Master Table'!U59,"TRUE","FALSE")</f>
        <v>TRUE</v>
      </c>
      <c r="X59" s="401" t="str">
        <f>IF(T59='Master Table'!V59,"TRUE","FALSE")</f>
        <v>TRUE</v>
      </c>
      <c r="Y59" s="401" t="str">
        <f>IF(U59='Master Table'!W59,"TRUE","FALSE")</f>
        <v>TRUE</v>
      </c>
    </row>
    <row r="60" spans="2:25" s="146" customFormat="1" ht="15.75"/>
    <row r="61" spans="2:25" s="146" customFormat="1" ht="15.75"/>
    <row r="62" spans="2:25" s="146" customFormat="1" ht="23.25">
      <c r="B62" s="250" t="s">
        <v>162</v>
      </c>
    </row>
    <row r="63" spans="2:25" s="146" customFormat="1" ht="15.75">
      <c r="F63" s="1625"/>
      <c r="G63" s="1625"/>
    </row>
    <row r="64" spans="2:25" s="146" customFormat="1" ht="30.75" customHeight="1">
      <c r="B64" s="1633" t="s">
        <v>191</v>
      </c>
      <c r="C64" s="1620" t="s">
        <v>155</v>
      </c>
      <c r="D64" s="1613" t="s">
        <v>200</v>
      </c>
      <c r="E64" s="1614"/>
      <c r="F64" s="1615"/>
      <c r="G64" s="1613" t="s">
        <v>201</v>
      </c>
      <c r="H64" s="1614"/>
      <c r="I64" s="1615"/>
      <c r="J64" s="1613" t="s">
        <v>202</v>
      </c>
      <c r="K64" s="1614"/>
      <c r="L64" s="1615"/>
      <c r="M64" s="1613" t="s">
        <v>203</v>
      </c>
      <c r="N64" s="1614"/>
      <c r="O64" s="1615"/>
      <c r="P64" s="1613" t="s">
        <v>204</v>
      </c>
      <c r="Q64" s="1614"/>
      <c r="R64" s="1615"/>
      <c r="S64" s="1616" t="s">
        <v>6</v>
      </c>
      <c r="T64" s="1617"/>
      <c r="U64" s="1618"/>
    </row>
    <row r="65" spans="2:21" s="146" customFormat="1" ht="15.75">
      <c r="B65" s="1633"/>
      <c r="C65" s="1621"/>
      <c r="D65" s="251" t="s">
        <v>240</v>
      </c>
      <c r="E65" s="251" t="s">
        <v>241</v>
      </c>
      <c r="F65" s="251" t="s">
        <v>234</v>
      </c>
      <c r="G65" s="251" t="s">
        <v>240</v>
      </c>
      <c r="H65" s="251" t="s">
        <v>241</v>
      </c>
      <c r="I65" s="251" t="s">
        <v>234</v>
      </c>
      <c r="J65" s="251" t="s">
        <v>240</v>
      </c>
      <c r="K65" s="251" t="s">
        <v>241</v>
      </c>
      <c r="L65" s="251" t="s">
        <v>234</v>
      </c>
      <c r="M65" s="251" t="s">
        <v>240</v>
      </c>
      <c r="N65" s="251" t="s">
        <v>241</v>
      </c>
      <c r="O65" s="251" t="s">
        <v>234</v>
      </c>
      <c r="P65" s="251" t="s">
        <v>240</v>
      </c>
      <c r="Q65" s="251" t="s">
        <v>241</v>
      </c>
      <c r="R65" s="251" t="s">
        <v>234</v>
      </c>
      <c r="S65" s="251" t="s">
        <v>240</v>
      </c>
      <c r="T65" s="251" t="s">
        <v>241</v>
      </c>
      <c r="U65" s="251" t="s">
        <v>234</v>
      </c>
    </row>
    <row r="66" spans="2:21" s="146" customFormat="1" ht="15.75">
      <c r="B66" s="22">
        <v>1</v>
      </c>
      <c r="C66" s="23" t="s">
        <v>15</v>
      </c>
      <c r="D66" s="16">
        <f t="shared" ref="D66:E76" si="30">D6+D36</f>
        <v>413</v>
      </c>
      <c r="E66" s="16">
        <f t="shared" si="30"/>
        <v>307</v>
      </c>
      <c r="F66" s="16">
        <f>D66+E66</f>
        <v>720</v>
      </c>
      <c r="G66" s="16">
        <f t="shared" ref="G66:H76" si="31">G6+G36</f>
        <v>84</v>
      </c>
      <c r="H66" s="16">
        <f t="shared" si="31"/>
        <v>51</v>
      </c>
      <c r="I66" s="16">
        <f>G66+H66</f>
        <v>135</v>
      </c>
      <c r="J66" s="16">
        <f t="shared" ref="J66:K76" si="32">J6+J36</f>
        <v>1</v>
      </c>
      <c r="K66" s="16">
        <f t="shared" si="32"/>
        <v>2</v>
      </c>
      <c r="L66" s="16">
        <f t="shared" ref="L66:L88" si="33">J66+K66</f>
        <v>3</v>
      </c>
      <c r="M66" s="16">
        <f t="shared" ref="M66:N76" si="34">M6+M36</f>
        <v>1</v>
      </c>
      <c r="N66" s="16">
        <f t="shared" si="34"/>
        <v>2</v>
      </c>
      <c r="O66" s="16">
        <f t="shared" ref="O66:O88" si="35">M66+N66</f>
        <v>3</v>
      </c>
      <c r="P66" s="16">
        <f t="shared" ref="P66:Q76" si="36">P6+P36</f>
        <v>1</v>
      </c>
      <c r="Q66" s="16">
        <f t="shared" si="36"/>
        <v>2</v>
      </c>
      <c r="R66" s="16">
        <f t="shared" ref="R66:R88" si="37">P66+Q66</f>
        <v>3</v>
      </c>
      <c r="S66" s="16">
        <f t="shared" ref="S66:T76" si="38">S6+S36</f>
        <v>500</v>
      </c>
      <c r="T66" s="16">
        <f t="shared" si="38"/>
        <v>364</v>
      </c>
      <c r="U66" s="16">
        <f t="shared" ref="U66:U88" si="39">S66+T66</f>
        <v>864</v>
      </c>
    </row>
    <row r="67" spans="2:21" s="146" customFormat="1" ht="15.75">
      <c r="B67" s="22">
        <v>2</v>
      </c>
      <c r="C67" s="23" t="s">
        <v>20</v>
      </c>
      <c r="D67" s="16">
        <f t="shared" si="30"/>
        <v>3</v>
      </c>
      <c r="E67" s="16">
        <f t="shared" si="30"/>
        <v>4</v>
      </c>
      <c r="F67" s="16">
        <f t="shared" ref="F67:F88" si="40">D67+E67</f>
        <v>7</v>
      </c>
      <c r="G67" s="16">
        <f t="shared" si="31"/>
        <v>0</v>
      </c>
      <c r="H67" s="16">
        <f t="shared" si="31"/>
        <v>1</v>
      </c>
      <c r="I67" s="16">
        <f t="shared" ref="I67:I88" si="41">G67+H67</f>
        <v>1</v>
      </c>
      <c r="J67" s="16">
        <f t="shared" si="32"/>
        <v>0</v>
      </c>
      <c r="K67" s="16">
        <f t="shared" si="32"/>
        <v>0</v>
      </c>
      <c r="L67" s="16">
        <f t="shared" si="33"/>
        <v>0</v>
      </c>
      <c r="M67" s="16">
        <f t="shared" si="34"/>
        <v>1</v>
      </c>
      <c r="N67" s="16">
        <f t="shared" si="34"/>
        <v>0</v>
      </c>
      <c r="O67" s="16">
        <f t="shared" si="35"/>
        <v>1</v>
      </c>
      <c r="P67" s="16">
        <f t="shared" si="36"/>
        <v>0</v>
      </c>
      <c r="Q67" s="16">
        <f t="shared" si="36"/>
        <v>0</v>
      </c>
      <c r="R67" s="16">
        <f t="shared" si="37"/>
        <v>0</v>
      </c>
      <c r="S67" s="16">
        <f t="shared" si="38"/>
        <v>4</v>
      </c>
      <c r="T67" s="16">
        <f t="shared" si="38"/>
        <v>5</v>
      </c>
      <c r="U67" s="16">
        <f t="shared" si="39"/>
        <v>9</v>
      </c>
    </row>
    <row r="68" spans="2:21" s="146" customFormat="1" ht="15.75">
      <c r="B68" s="22">
        <v>3</v>
      </c>
      <c r="C68" s="23" t="s">
        <v>21</v>
      </c>
      <c r="D68" s="16">
        <f t="shared" si="30"/>
        <v>38</v>
      </c>
      <c r="E68" s="16">
        <f t="shared" si="30"/>
        <v>35</v>
      </c>
      <c r="F68" s="16">
        <f t="shared" si="40"/>
        <v>73</v>
      </c>
      <c r="G68" s="16">
        <f t="shared" si="31"/>
        <v>15</v>
      </c>
      <c r="H68" s="16">
        <f t="shared" si="31"/>
        <v>6</v>
      </c>
      <c r="I68" s="16">
        <f t="shared" si="41"/>
        <v>21</v>
      </c>
      <c r="J68" s="16">
        <f t="shared" si="32"/>
        <v>1</v>
      </c>
      <c r="K68" s="16">
        <f t="shared" si="32"/>
        <v>0</v>
      </c>
      <c r="L68" s="16">
        <f t="shared" si="33"/>
        <v>1</v>
      </c>
      <c r="M68" s="16">
        <f t="shared" si="34"/>
        <v>0</v>
      </c>
      <c r="N68" s="16">
        <f t="shared" si="34"/>
        <v>1</v>
      </c>
      <c r="O68" s="16">
        <f t="shared" si="35"/>
        <v>1</v>
      </c>
      <c r="P68" s="16">
        <f t="shared" si="36"/>
        <v>1</v>
      </c>
      <c r="Q68" s="16">
        <f t="shared" si="36"/>
        <v>0</v>
      </c>
      <c r="R68" s="16">
        <f t="shared" si="37"/>
        <v>1</v>
      </c>
      <c r="S68" s="16">
        <f t="shared" si="38"/>
        <v>55</v>
      </c>
      <c r="T68" s="16">
        <f t="shared" si="38"/>
        <v>42</v>
      </c>
      <c r="U68" s="16">
        <f t="shared" si="39"/>
        <v>97</v>
      </c>
    </row>
    <row r="69" spans="2:21" s="146" customFormat="1" ht="15.75">
      <c r="B69" s="22">
        <v>4</v>
      </c>
      <c r="C69" s="23" t="s">
        <v>25</v>
      </c>
      <c r="D69" s="16">
        <f t="shared" si="30"/>
        <v>122</v>
      </c>
      <c r="E69" s="16">
        <f t="shared" si="30"/>
        <v>108</v>
      </c>
      <c r="F69" s="16">
        <f t="shared" si="40"/>
        <v>230</v>
      </c>
      <c r="G69" s="16">
        <f t="shared" si="31"/>
        <v>29</v>
      </c>
      <c r="H69" s="16">
        <f t="shared" si="31"/>
        <v>28</v>
      </c>
      <c r="I69" s="16">
        <f t="shared" si="41"/>
        <v>57</v>
      </c>
      <c r="J69" s="16">
        <f t="shared" si="32"/>
        <v>0</v>
      </c>
      <c r="K69" s="16">
        <f t="shared" si="32"/>
        <v>0</v>
      </c>
      <c r="L69" s="16">
        <f t="shared" si="33"/>
        <v>0</v>
      </c>
      <c r="M69" s="16">
        <f t="shared" si="34"/>
        <v>0</v>
      </c>
      <c r="N69" s="16">
        <f t="shared" si="34"/>
        <v>1</v>
      </c>
      <c r="O69" s="16">
        <f t="shared" si="35"/>
        <v>1</v>
      </c>
      <c r="P69" s="16">
        <f t="shared" si="36"/>
        <v>0</v>
      </c>
      <c r="Q69" s="16">
        <f t="shared" si="36"/>
        <v>0</v>
      </c>
      <c r="R69" s="16">
        <f t="shared" si="37"/>
        <v>0</v>
      </c>
      <c r="S69" s="16">
        <f t="shared" si="38"/>
        <v>151</v>
      </c>
      <c r="T69" s="16">
        <f t="shared" si="38"/>
        <v>137</v>
      </c>
      <c r="U69" s="16">
        <f t="shared" si="39"/>
        <v>288</v>
      </c>
    </row>
    <row r="70" spans="2:21" s="146" customFormat="1" ht="15.75">
      <c r="B70" s="22">
        <v>5</v>
      </c>
      <c r="C70" s="23" t="s">
        <v>27</v>
      </c>
      <c r="D70" s="16">
        <f t="shared" si="30"/>
        <v>0</v>
      </c>
      <c r="E70" s="16">
        <f t="shared" si="30"/>
        <v>2</v>
      </c>
      <c r="F70" s="16">
        <f t="shared" si="40"/>
        <v>2</v>
      </c>
      <c r="G70" s="16">
        <f t="shared" si="31"/>
        <v>7</v>
      </c>
      <c r="H70" s="16">
        <f t="shared" si="31"/>
        <v>9</v>
      </c>
      <c r="I70" s="16">
        <f t="shared" si="41"/>
        <v>16</v>
      </c>
      <c r="J70" s="16">
        <f t="shared" si="32"/>
        <v>4</v>
      </c>
      <c r="K70" s="16">
        <f t="shared" si="32"/>
        <v>2</v>
      </c>
      <c r="L70" s="16">
        <f t="shared" si="33"/>
        <v>6</v>
      </c>
      <c r="M70" s="16">
        <f t="shared" si="34"/>
        <v>1</v>
      </c>
      <c r="N70" s="16">
        <f t="shared" si="34"/>
        <v>2</v>
      </c>
      <c r="O70" s="16">
        <f t="shared" si="35"/>
        <v>3</v>
      </c>
      <c r="P70" s="16">
        <f t="shared" si="36"/>
        <v>4</v>
      </c>
      <c r="Q70" s="16">
        <f t="shared" si="36"/>
        <v>6</v>
      </c>
      <c r="R70" s="16">
        <f t="shared" si="37"/>
        <v>10</v>
      </c>
      <c r="S70" s="16">
        <f t="shared" si="38"/>
        <v>16</v>
      </c>
      <c r="T70" s="16">
        <f t="shared" si="38"/>
        <v>21</v>
      </c>
      <c r="U70" s="16">
        <f t="shared" si="39"/>
        <v>37</v>
      </c>
    </row>
    <row r="71" spans="2:21" s="146" customFormat="1" ht="15.75">
      <c r="B71" s="22">
        <v>6</v>
      </c>
      <c r="C71" s="23" t="s">
        <v>29</v>
      </c>
      <c r="D71" s="16">
        <f t="shared" si="30"/>
        <v>10</v>
      </c>
      <c r="E71" s="16">
        <f t="shared" si="30"/>
        <v>2</v>
      </c>
      <c r="F71" s="16">
        <f t="shared" si="40"/>
        <v>12</v>
      </c>
      <c r="G71" s="16">
        <f t="shared" si="31"/>
        <v>0</v>
      </c>
      <c r="H71" s="16">
        <f t="shared" si="31"/>
        <v>1</v>
      </c>
      <c r="I71" s="16">
        <f t="shared" si="41"/>
        <v>1</v>
      </c>
      <c r="J71" s="16">
        <f t="shared" si="32"/>
        <v>1</v>
      </c>
      <c r="K71" s="16">
        <f t="shared" si="32"/>
        <v>0</v>
      </c>
      <c r="L71" s="16">
        <f t="shared" si="33"/>
        <v>1</v>
      </c>
      <c r="M71" s="16">
        <f t="shared" si="34"/>
        <v>0</v>
      </c>
      <c r="N71" s="16">
        <f t="shared" si="34"/>
        <v>0</v>
      </c>
      <c r="O71" s="16">
        <f t="shared" si="35"/>
        <v>0</v>
      </c>
      <c r="P71" s="16">
        <f t="shared" si="36"/>
        <v>0</v>
      </c>
      <c r="Q71" s="16">
        <f t="shared" si="36"/>
        <v>0</v>
      </c>
      <c r="R71" s="16">
        <f t="shared" si="37"/>
        <v>0</v>
      </c>
      <c r="S71" s="16">
        <f t="shared" si="38"/>
        <v>11</v>
      </c>
      <c r="T71" s="16">
        <f t="shared" si="38"/>
        <v>3</v>
      </c>
      <c r="U71" s="16">
        <f t="shared" si="39"/>
        <v>14</v>
      </c>
    </row>
    <row r="72" spans="2:21" s="146" customFormat="1" ht="15.75">
      <c r="B72" s="22">
        <v>7</v>
      </c>
      <c r="C72" s="23" t="s">
        <v>141</v>
      </c>
      <c r="D72" s="16">
        <f t="shared" si="30"/>
        <v>11</v>
      </c>
      <c r="E72" s="16">
        <f t="shared" si="30"/>
        <v>6</v>
      </c>
      <c r="F72" s="16">
        <f t="shared" si="40"/>
        <v>17</v>
      </c>
      <c r="G72" s="16">
        <f t="shared" si="31"/>
        <v>1</v>
      </c>
      <c r="H72" s="16">
        <f t="shared" si="31"/>
        <v>3</v>
      </c>
      <c r="I72" s="16">
        <f t="shared" si="41"/>
        <v>4</v>
      </c>
      <c r="J72" s="16">
        <f t="shared" si="32"/>
        <v>0</v>
      </c>
      <c r="K72" s="16">
        <f t="shared" si="32"/>
        <v>0</v>
      </c>
      <c r="L72" s="16">
        <f t="shared" si="33"/>
        <v>0</v>
      </c>
      <c r="M72" s="16">
        <f t="shared" si="34"/>
        <v>0</v>
      </c>
      <c r="N72" s="16">
        <f t="shared" si="34"/>
        <v>0</v>
      </c>
      <c r="O72" s="16">
        <f t="shared" si="35"/>
        <v>0</v>
      </c>
      <c r="P72" s="16">
        <f t="shared" si="36"/>
        <v>1</v>
      </c>
      <c r="Q72" s="16">
        <f t="shared" si="36"/>
        <v>0</v>
      </c>
      <c r="R72" s="16">
        <f t="shared" si="37"/>
        <v>1</v>
      </c>
      <c r="S72" s="16">
        <f t="shared" si="38"/>
        <v>13</v>
      </c>
      <c r="T72" s="16">
        <f t="shared" si="38"/>
        <v>9</v>
      </c>
      <c r="U72" s="16">
        <f t="shared" si="39"/>
        <v>22</v>
      </c>
    </row>
    <row r="73" spans="2:21" s="146" customFormat="1" ht="15.75">
      <c r="B73" s="22">
        <v>8</v>
      </c>
      <c r="C73" s="23" t="s">
        <v>40</v>
      </c>
      <c r="D73" s="16">
        <f t="shared" si="30"/>
        <v>0</v>
      </c>
      <c r="E73" s="16">
        <f t="shared" si="30"/>
        <v>0</v>
      </c>
      <c r="F73" s="16">
        <f t="shared" si="40"/>
        <v>0</v>
      </c>
      <c r="G73" s="16">
        <f t="shared" si="31"/>
        <v>1</v>
      </c>
      <c r="H73" s="16">
        <f t="shared" si="31"/>
        <v>0</v>
      </c>
      <c r="I73" s="16">
        <f t="shared" si="41"/>
        <v>1</v>
      </c>
      <c r="J73" s="16">
        <f t="shared" si="32"/>
        <v>0</v>
      </c>
      <c r="K73" s="16">
        <f t="shared" si="32"/>
        <v>0</v>
      </c>
      <c r="L73" s="16">
        <f t="shared" si="33"/>
        <v>0</v>
      </c>
      <c r="M73" s="16">
        <f t="shared" si="34"/>
        <v>0</v>
      </c>
      <c r="N73" s="16">
        <f t="shared" si="34"/>
        <v>0</v>
      </c>
      <c r="O73" s="16">
        <f t="shared" si="35"/>
        <v>0</v>
      </c>
      <c r="P73" s="16">
        <f t="shared" si="36"/>
        <v>0</v>
      </c>
      <c r="Q73" s="16">
        <f t="shared" si="36"/>
        <v>2</v>
      </c>
      <c r="R73" s="16">
        <f t="shared" si="37"/>
        <v>2</v>
      </c>
      <c r="S73" s="16">
        <f t="shared" si="38"/>
        <v>1</v>
      </c>
      <c r="T73" s="16">
        <f t="shared" si="38"/>
        <v>2</v>
      </c>
      <c r="U73" s="16">
        <f t="shared" si="39"/>
        <v>3</v>
      </c>
    </row>
    <row r="74" spans="2:21" s="146" customFormat="1" ht="15.75">
      <c r="B74" s="22">
        <v>9</v>
      </c>
      <c r="C74" s="23" t="s">
        <v>44</v>
      </c>
      <c r="D74" s="16">
        <f t="shared" si="30"/>
        <v>11</v>
      </c>
      <c r="E74" s="16">
        <f t="shared" si="30"/>
        <v>11</v>
      </c>
      <c r="F74" s="16">
        <f t="shared" si="40"/>
        <v>22</v>
      </c>
      <c r="G74" s="16">
        <f t="shared" si="31"/>
        <v>6</v>
      </c>
      <c r="H74" s="16">
        <f t="shared" si="31"/>
        <v>3</v>
      </c>
      <c r="I74" s="16">
        <f t="shared" si="41"/>
        <v>9</v>
      </c>
      <c r="J74" s="16">
        <f t="shared" si="32"/>
        <v>0</v>
      </c>
      <c r="K74" s="16">
        <f t="shared" si="32"/>
        <v>1</v>
      </c>
      <c r="L74" s="16">
        <f t="shared" si="33"/>
        <v>1</v>
      </c>
      <c r="M74" s="16">
        <f t="shared" si="34"/>
        <v>1</v>
      </c>
      <c r="N74" s="16">
        <f t="shared" si="34"/>
        <v>1</v>
      </c>
      <c r="O74" s="16">
        <f t="shared" si="35"/>
        <v>2</v>
      </c>
      <c r="P74" s="16">
        <f t="shared" si="36"/>
        <v>0</v>
      </c>
      <c r="Q74" s="16">
        <f t="shared" si="36"/>
        <v>1</v>
      </c>
      <c r="R74" s="16">
        <f t="shared" si="37"/>
        <v>1</v>
      </c>
      <c r="S74" s="16">
        <f t="shared" si="38"/>
        <v>18</v>
      </c>
      <c r="T74" s="16">
        <f t="shared" si="38"/>
        <v>17</v>
      </c>
      <c r="U74" s="16">
        <f t="shared" si="39"/>
        <v>35</v>
      </c>
    </row>
    <row r="75" spans="2:21" s="146" customFormat="1" ht="15.75">
      <c r="B75" s="22">
        <v>10</v>
      </c>
      <c r="C75" s="23" t="s">
        <v>51</v>
      </c>
      <c r="D75" s="16">
        <f t="shared" si="30"/>
        <v>85</v>
      </c>
      <c r="E75" s="16">
        <f t="shared" si="30"/>
        <v>71</v>
      </c>
      <c r="F75" s="16">
        <f t="shared" si="40"/>
        <v>156</v>
      </c>
      <c r="G75" s="16">
        <f t="shared" si="31"/>
        <v>73</v>
      </c>
      <c r="H75" s="16">
        <f t="shared" si="31"/>
        <v>26</v>
      </c>
      <c r="I75" s="16">
        <f t="shared" si="41"/>
        <v>99</v>
      </c>
      <c r="J75" s="16">
        <f t="shared" si="32"/>
        <v>6</v>
      </c>
      <c r="K75" s="16">
        <f t="shared" si="32"/>
        <v>6</v>
      </c>
      <c r="L75" s="16">
        <f t="shared" si="33"/>
        <v>12</v>
      </c>
      <c r="M75" s="16">
        <f t="shared" si="34"/>
        <v>1</v>
      </c>
      <c r="N75" s="16">
        <f t="shared" si="34"/>
        <v>10</v>
      </c>
      <c r="O75" s="16">
        <f t="shared" si="35"/>
        <v>11</v>
      </c>
      <c r="P75" s="16">
        <f t="shared" si="36"/>
        <v>1</v>
      </c>
      <c r="Q75" s="16">
        <f t="shared" si="36"/>
        <v>6</v>
      </c>
      <c r="R75" s="16">
        <f t="shared" si="37"/>
        <v>7</v>
      </c>
      <c r="S75" s="16">
        <f t="shared" si="38"/>
        <v>166</v>
      </c>
      <c r="T75" s="16">
        <f t="shared" si="38"/>
        <v>119</v>
      </c>
      <c r="U75" s="16">
        <f t="shared" si="39"/>
        <v>285</v>
      </c>
    </row>
    <row r="76" spans="2:21" s="146" customFormat="1" ht="15.75">
      <c r="B76" s="22">
        <v>11</v>
      </c>
      <c r="C76" s="23" t="s">
        <v>57</v>
      </c>
      <c r="D76" s="16">
        <f t="shared" si="30"/>
        <v>7</v>
      </c>
      <c r="E76" s="16">
        <f t="shared" si="30"/>
        <v>5</v>
      </c>
      <c r="F76" s="16">
        <f t="shared" si="40"/>
        <v>12</v>
      </c>
      <c r="G76" s="16">
        <f t="shared" si="31"/>
        <v>5</v>
      </c>
      <c r="H76" s="16">
        <f t="shared" si="31"/>
        <v>1</v>
      </c>
      <c r="I76" s="16">
        <f t="shared" si="41"/>
        <v>6</v>
      </c>
      <c r="J76" s="16">
        <f t="shared" si="32"/>
        <v>2</v>
      </c>
      <c r="K76" s="16">
        <f t="shared" si="32"/>
        <v>0</v>
      </c>
      <c r="L76" s="16">
        <f t="shared" si="33"/>
        <v>2</v>
      </c>
      <c r="M76" s="16">
        <f t="shared" si="34"/>
        <v>0</v>
      </c>
      <c r="N76" s="16">
        <f t="shared" si="34"/>
        <v>0</v>
      </c>
      <c r="O76" s="16">
        <f t="shared" si="35"/>
        <v>0</v>
      </c>
      <c r="P76" s="16">
        <f t="shared" si="36"/>
        <v>0</v>
      </c>
      <c r="Q76" s="16">
        <f t="shared" si="36"/>
        <v>0</v>
      </c>
      <c r="R76" s="16">
        <f t="shared" si="37"/>
        <v>0</v>
      </c>
      <c r="S76" s="16">
        <f t="shared" si="38"/>
        <v>14</v>
      </c>
      <c r="T76" s="16">
        <f t="shared" si="38"/>
        <v>6</v>
      </c>
      <c r="U76" s="16">
        <f t="shared" si="39"/>
        <v>20</v>
      </c>
    </row>
    <row r="77" spans="2:21" s="146" customFormat="1" ht="15.75">
      <c r="B77" s="22">
        <v>12</v>
      </c>
      <c r="C77" s="23" t="s">
        <v>61</v>
      </c>
      <c r="D77" s="16">
        <f t="shared" ref="D77:D88" si="42">D17+D47</f>
        <v>31</v>
      </c>
      <c r="E77" s="16">
        <f t="shared" ref="E77:U78" si="43">E17+E47</f>
        <v>19</v>
      </c>
      <c r="F77" s="16">
        <f t="shared" si="43"/>
        <v>50</v>
      </c>
      <c r="G77" s="16">
        <f t="shared" si="43"/>
        <v>28</v>
      </c>
      <c r="H77" s="16">
        <f t="shared" si="43"/>
        <v>30</v>
      </c>
      <c r="I77" s="16">
        <f t="shared" si="43"/>
        <v>58</v>
      </c>
      <c r="J77" s="16">
        <f t="shared" si="43"/>
        <v>27</v>
      </c>
      <c r="K77" s="16">
        <f t="shared" si="43"/>
        <v>35</v>
      </c>
      <c r="L77" s="16">
        <f t="shared" si="43"/>
        <v>62</v>
      </c>
      <c r="M77" s="16">
        <f t="shared" si="43"/>
        <v>39</v>
      </c>
      <c r="N77" s="16">
        <f t="shared" si="43"/>
        <v>32</v>
      </c>
      <c r="O77" s="16">
        <f t="shared" si="43"/>
        <v>71</v>
      </c>
      <c r="P77" s="16">
        <f t="shared" si="43"/>
        <v>60</v>
      </c>
      <c r="Q77" s="16">
        <f t="shared" si="43"/>
        <v>10</v>
      </c>
      <c r="R77" s="16">
        <f t="shared" si="43"/>
        <v>70</v>
      </c>
      <c r="S77" s="16">
        <f t="shared" si="43"/>
        <v>185</v>
      </c>
      <c r="T77" s="16">
        <f t="shared" si="43"/>
        <v>126</v>
      </c>
      <c r="U77" s="16">
        <f t="shared" si="43"/>
        <v>311</v>
      </c>
    </row>
    <row r="78" spans="2:21" s="146" customFormat="1" ht="15.75">
      <c r="B78" s="22">
        <v>13</v>
      </c>
      <c r="C78" s="23" t="s">
        <v>91</v>
      </c>
      <c r="D78" s="16">
        <f t="shared" si="42"/>
        <v>0</v>
      </c>
      <c r="E78" s="16">
        <f t="shared" si="43"/>
        <v>0</v>
      </c>
      <c r="F78" s="16">
        <f t="shared" si="43"/>
        <v>0</v>
      </c>
      <c r="G78" s="16">
        <f t="shared" si="43"/>
        <v>0</v>
      </c>
      <c r="H78" s="16">
        <f t="shared" si="43"/>
        <v>0</v>
      </c>
      <c r="I78" s="16">
        <f t="shared" si="43"/>
        <v>0</v>
      </c>
      <c r="J78" s="16">
        <f t="shared" si="43"/>
        <v>0</v>
      </c>
      <c r="K78" s="16">
        <f t="shared" si="43"/>
        <v>0</v>
      </c>
      <c r="L78" s="16">
        <f t="shared" si="43"/>
        <v>0</v>
      </c>
      <c r="M78" s="16">
        <f t="shared" si="43"/>
        <v>0</v>
      </c>
      <c r="N78" s="16">
        <f t="shared" si="43"/>
        <v>0</v>
      </c>
      <c r="O78" s="16">
        <f t="shared" si="43"/>
        <v>0</v>
      </c>
      <c r="P78" s="16">
        <f t="shared" si="43"/>
        <v>3</v>
      </c>
      <c r="Q78" s="16">
        <f t="shared" si="43"/>
        <v>2</v>
      </c>
      <c r="R78" s="16">
        <f t="shared" si="43"/>
        <v>5</v>
      </c>
      <c r="S78" s="16">
        <f t="shared" si="43"/>
        <v>3</v>
      </c>
      <c r="T78" s="16">
        <f t="shared" si="43"/>
        <v>2</v>
      </c>
      <c r="U78" s="16">
        <f t="shared" si="43"/>
        <v>5</v>
      </c>
    </row>
    <row r="79" spans="2:21" s="146" customFormat="1" ht="15.75">
      <c r="B79" s="22">
        <v>14</v>
      </c>
      <c r="C79" s="23" t="s">
        <v>62</v>
      </c>
      <c r="D79" s="16">
        <f t="shared" si="42"/>
        <v>0</v>
      </c>
      <c r="E79" s="16">
        <f t="shared" ref="E79:E88" si="44">E19+E49</f>
        <v>1</v>
      </c>
      <c r="F79" s="16">
        <f t="shared" si="40"/>
        <v>1</v>
      </c>
      <c r="G79" s="16">
        <f t="shared" ref="G79:H88" si="45">G19+G49</f>
        <v>2</v>
      </c>
      <c r="H79" s="16">
        <f t="shared" si="45"/>
        <v>1</v>
      </c>
      <c r="I79" s="16">
        <f t="shared" si="41"/>
        <v>3</v>
      </c>
      <c r="J79" s="16">
        <f t="shared" ref="J79:K88" si="46">J19+J49</f>
        <v>0</v>
      </c>
      <c r="K79" s="16">
        <f t="shared" si="46"/>
        <v>0</v>
      </c>
      <c r="L79" s="16">
        <f t="shared" si="33"/>
        <v>0</v>
      </c>
      <c r="M79" s="16">
        <f t="shared" ref="M79:N88" si="47">M19+M49</f>
        <v>0</v>
      </c>
      <c r="N79" s="16">
        <f t="shared" si="47"/>
        <v>0</v>
      </c>
      <c r="O79" s="16">
        <f t="shared" si="35"/>
        <v>0</v>
      </c>
      <c r="P79" s="16">
        <f t="shared" ref="P79:Q88" si="48">P19+P49</f>
        <v>3</v>
      </c>
      <c r="Q79" s="16">
        <f t="shared" si="48"/>
        <v>4</v>
      </c>
      <c r="R79" s="16">
        <f t="shared" si="37"/>
        <v>7</v>
      </c>
      <c r="S79" s="16">
        <f t="shared" ref="S79:T88" si="49">S19+S49</f>
        <v>5</v>
      </c>
      <c r="T79" s="16">
        <f t="shared" si="49"/>
        <v>6</v>
      </c>
      <c r="U79" s="16">
        <f t="shared" si="39"/>
        <v>11</v>
      </c>
    </row>
    <row r="80" spans="2:21" s="146" customFormat="1" ht="15.75">
      <c r="B80" s="22">
        <v>15</v>
      </c>
      <c r="C80" s="23" t="s">
        <v>69</v>
      </c>
      <c r="D80" s="16">
        <f t="shared" si="42"/>
        <v>18</v>
      </c>
      <c r="E80" s="16">
        <f t="shared" si="44"/>
        <v>13</v>
      </c>
      <c r="F80" s="16">
        <f t="shared" si="40"/>
        <v>31</v>
      </c>
      <c r="G80" s="16">
        <f t="shared" si="45"/>
        <v>2</v>
      </c>
      <c r="H80" s="16">
        <f t="shared" si="45"/>
        <v>5</v>
      </c>
      <c r="I80" s="16">
        <f t="shared" si="41"/>
        <v>7</v>
      </c>
      <c r="J80" s="16">
        <f t="shared" si="46"/>
        <v>0</v>
      </c>
      <c r="K80" s="16">
        <f t="shared" si="46"/>
        <v>0</v>
      </c>
      <c r="L80" s="16">
        <f t="shared" si="33"/>
        <v>0</v>
      </c>
      <c r="M80" s="16">
        <f t="shared" si="47"/>
        <v>0</v>
      </c>
      <c r="N80" s="16">
        <f t="shared" si="47"/>
        <v>0</v>
      </c>
      <c r="O80" s="16">
        <f t="shared" si="35"/>
        <v>0</v>
      </c>
      <c r="P80" s="16">
        <f t="shared" si="48"/>
        <v>0</v>
      </c>
      <c r="Q80" s="16">
        <f t="shared" si="48"/>
        <v>1</v>
      </c>
      <c r="R80" s="16">
        <f t="shared" si="37"/>
        <v>1</v>
      </c>
      <c r="S80" s="16">
        <f t="shared" si="49"/>
        <v>20</v>
      </c>
      <c r="T80" s="16">
        <f t="shared" si="49"/>
        <v>19</v>
      </c>
      <c r="U80" s="16">
        <f t="shared" si="39"/>
        <v>39</v>
      </c>
    </row>
    <row r="81" spans="2:21" s="146" customFormat="1" ht="15.75">
      <c r="B81" s="22">
        <v>16</v>
      </c>
      <c r="C81" s="23" t="s">
        <v>781</v>
      </c>
      <c r="D81" s="16">
        <f t="shared" si="42"/>
        <v>17</v>
      </c>
      <c r="E81" s="16">
        <f t="shared" si="44"/>
        <v>5</v>
      </c>
      <c r="F81" s="16">
        <f t="shared" si="40"/>
        <v>22</v>
      </c>
      <c r="G81" s="16">
        <f t="shared" si="45"/>
        <v>5</v>
      </c>
      <c r="H81" s="16">
        <f t="shared" si="45"/>
        <v>2</v>
      </c>
      <c r="I81" s="16">
        <f t="shared" si="41"/>
        <v>7</v>
      </c>
      <c r="J81" s="16">
        <f t="shared" si="46"/>
        <v>0</v>
      </c>
      <c r="K81" s="16">
        <f t="shared" si="46"/>
        <v>1</v>
      </c>
      <c r="L81" s="16">
        <f t="shared" si="33"/>
        <v>1</v>
      </c>
      <c r="M81" s="16">
        <f t="shared" si="47"/>
        <v>0</v>
      </c>
      <c r="N81" s="16">
        <f t="shared" si="47"/>
        <v>1</v>
      </c>
      <c r="O81" s="16">
        <f t="shared" si="35"/>
        <v>1</v>
      </c>
      <c r="P81" s="16">
        <f t="shared" si="48"/>
        <v>0</v>
      </c>
      <c r="Q81" s="16">
        <f t="shared" si="48"/>
        <v>1</v>
      </c>
      <c r="R81" s="16">
        <f t="shared" si="37"/>
        <v>1</v>
      </c>
      <c r="S81" s="16">
        <f t="shared" si="49"/>
        <v>22</v>
      </c>
      <c r="T81" s="16">
        <f t="shared" si="49"/>
        <v>10</v>
      </c>
      <c r="U81" s="16">
        <f t="shared" si="39"/>
        <v>32</v>
      </c>
    </row>
    <row r="82" spans="2:21" s="146" customFormat="1" ht="15.75">
      <c r="B82" s="22">
        <v>17</v>
      </c>
      <c r="C82" s="23" t="s">
        <v>72</v>
      </c>
      <c r="D82" s="16">
        <f t="shared" si="42"/>
        <v>0</v>
      </c>
      <c r="E82" s="16">
        <f t="shared" si="44"/>
        <v>0</v>
      </c>
      <c r="F82" s="16">
        <f t="shared" si="40"/>
        <v>0</v>
      </c>
      <c r="G82" s="16">
        <f t="shared" si="45"/>
        <v>10</v>
      </c>
      <c r="H82" s="16">
        <f t="shared" si="45"/>
        <v>11</v>
      </c>
      <c r="I82" s="16">
        <f t="shared" si="41"/>
        <v>21</v>
      </c>
      <c r="J82" s="16">
        <f t="shared" si="46"/>
        <v>6</v>
      </c>
      <c r="K82" s="16">
        <f t="shared" si="46"/>
        <v>3</v>
      </c>
      <c r="L82" s="16">
        <f t="shared" si="33"/>
        <v>9</v>
      </c>
      <c r="M82" s="16">
        <f t="shared" si="47"/>
        <v>6</v>
      </c>
      <c r="N82" s="16">
        <f t="shared" si="47"/>
        <v>6</v>
      </c>
      <c r="O82" s="16">
        <f t="shared" si="35"/>
        <v>12</v>
      </c>
      <c r="P82" s="16">
        <f t="shared" si="48"/>
        <v>2</v>
      </c>
      <c r="Q82" s="16">
        <f t="shared" si="48"/>
        <v>0</v>
      </c>
      <c r="R82" s="16">
        <f t="shared" si="37"/>
        <v>2</v>
      </c>
      <c r="S82" s="16">
        <f t="shared" si="49"/>
        <v>24</v>
      </c>
      <c r="T82" s="16">
        <f t="shared" si="49"/>
        <v>20</v>
      </c>
      <c r="U82" s="16">
        <f t="shared" si="39"/>
        <v>44</v>
      </c>
    </row>
    <row r="83" spans="2:21" s="146" customFormat="1" ht="15.75">
      <c r="B83" s="22">
        <v>18</v>
      </c>
      <c r="C83" s="23" t="s">
        <v>74</v>
      </c>
      <c r="D83" s="16">
        <f t="shared" si="42"/>
        <v>1</v>
      </c>
      <c r="E83" s="16">
        <f t="shared" si="44"/>
        <v>2</v>
      </c>
      <c r="F83" s="16">
        <f t="shared" si="40"/>
        <v>3</v>
      </c>
      <c r="G83" s="16">
        <f t="shared" si="45"/>
        <v>0</v>
      </c>
      <c r="H83" s="16">
        <f t="shared" si="45"/>
        <v>0</v>
      </c>
      <c r="I83" s="16">
        <f t="shared" si="41"/>
        <v>0</v>
      </c>
      <c r="J83" s="16">
        <f t="shared" si="46"/>
        <v>2</v>
      </c>
      <c r="K83" s="16">
        <f t="shared" si="46"/>
        <v>3</v>
      </c>
      <c r="L83" s="16">
        <f t="shared" si="33"/>
        <v>5</v>
      </c>
      <c r="M83" s="16">
        <f t="shared" si="47"/>
        <v>0</v>
      </c>
      <c r="N83" s="16">
        <f t="shared" si="47"/>
        <v>0</v>
      </c>
      <c r="O83" s="16">
        <f t="shared" si="35"/>
        <v>0</v>
      </c>
      <c r="P83" s="16">
        <f t="shared" si="48"/>
        <v>0</v>
      </c>
      <c r="Q83" s="16">
        <f t="shared" si="48"/>
        <v>0</v>
      </c>
      <c r="R83" s="16">
        <f t="shared" si="37"/>
        <v>0</v>
      </c>
      <c r="S83" s="16">
        <f t="shared" si="49"/>
        <v>3</v>
      </c>
      <c r="T83" s="16">
        <f t="shared" si="49"/>
        <v>5</v>
      </c>
      <c r="U83" s="16">
        <f t="shared" si="39"/>
        <v>8</v>
      </c>
    </row>
    <row r="84" spans="2:21" s="146" customFormat="1" ht="15.75">
      <c r="B84" s="22">
        <v>19</v>
      </c>
      <c r="C84" s="24" t="s">
        <v>160</v>
      </c>
      <c r="D84" s="16">
        <f t="shared" si="42"/>
        <v>5</v>
      </c>
      <c r="E84" s="16">
        <f t="shared" si="44"/>
        <v>2</v>
      </c>
      <c r="F84" s="16">
        <f t="shared" si="40"/>
        <v>7</v>
      </c>
      <c r="G84" s="16">
        <f t="shared" si="45"/>
        <v>0</v>
      </c>
      <c r="H84" s="16">
        <f t="shared" si="45"/>
        <v>0</v>
      </c>
      <c r="I84" s="16">
        <f t="shared" si="41"/>
        <v>0</v>
      </c>
      <c r="J84" s="16">
        <f t="shared" si="46"/>
        <v>0</v>
      </c>
      <c r="K84" s="16">
        <f t="shared" si="46"/>
        <v>0</v>
      </c>
      <c r="L84" s="16">
        <f t="shared" si="33"/>
        <v>0</v>
      </c>
      <c r="M84" s="16">
        <f t="shared" si="47"/>
        <v>0</v>
      </c>
      <c r="N84" s="16">
        <f t="shared" si="47"/>
        <v>0</v>
      </c>
      <c r="O84" s="16">
        <f t="shared" si="35"/>
        <v>0</v>
      </c>
      <c r="P84" s="16">
        <f t="shared" si="48"/>
        <v>0</v>
      </c>
      <c r="Q84" s="16">
        <f t="shared" si="48"/>
        <v>0</v>
      </c>
      <c r="R84" s="16">
        <f t="shared" si="37"/>
        <v>0</v>
      </c>
      <c r="S84" s="16">
        <f t="shared" si="49"/>
        <v>5</v>
      </c>
      <c r="T84" s="16">
        <f t="shared" si="49"/>
        <v>2</v>
      </c>
      <c r="U84" s="16">
        <f t="shared" si="39"/>
        <v>7</v>
      </c>
    </row>
    <row r="85" spans="2:21" s="146" customFormat="1" ht="15.75">
      <c r="B85" s="22">
        <v>20</v>
      </c>
      <c r="C85" s="23" t="s">
        <v>85</v>
      </c>
      <c r="D85" s="16">
        <f t="shared" si="42"/>
        <v>2</v>
      </c>
      <c r="E85" s="16">
        <f t="shared" si="44"/>
        <v>3</v>
      </c>
      <c r="F85" s="16">
        <f t="shared" si="40"/>
        <v>5</v>
      </c>
      <c r="G85" s="16">
        <f t="shared" si="45"/>
        <v>4</v>
      </c>
      <c r="H85" s="16">
        <f t="shared" si="45"/>
        <v>3</v>
      </c>
      <c r="I85" s="16">
        <f t="shared" si="41"/>
        <v>7</v>
      </c>
      <c r="J85" s="16">
        <f t="shared" si="46"/>
        <v>0</v>
      </c>
      <c r="K85" s="16">
        <f t="shared" si="46"/>
        <v>0</v>
      </c>
      <c r="L85" s="16">
        <f t="shared" si="33"/>
        <v>0</v>
      </c>
      <c r="M85" s="16">
        <f t="shared" si="47"/>
        <v>0</v>
      </c>
      <c r="N85" s="16">
        <f t="shared" si="47"/>
        <v>0</v>
      </c>
      <c r="O85" s="16">
        <f t="shared" si="35"/>
        <v>0</v>
      </c>
      <c r="P85" s="16">
        <f t="shared" si="48"/>
        <v>0</v>
      </c>
      <c r="Q85" s="16">
        <f t="shared" si="48"/>
        <v>2</v>
      </c>
      <c r="R85" s="16">
        <f t="shared" si="37"/>
        <v>2</v>
      </c>
      <c r="S85" s="16">
        <f t="shared" si="49"/>
        <v>6</v>
      </c>
      <c r="T85" s="16">
        <f t="shared" si="49"/>
        <v>8</v>
      </c>
      <c r="U85" s="16">
        <f t="shared" si="39"/>
        <v>14</v>
      </c>
    </row>
    <row r="86" spans="2:21" s="146" customFormat="1" ht="15.75">
      <c r="B86" s="22">
        <v>21</v>
      </c>
      <c r="C86" s="23" t="s">
        <v>142</v>
      </c>
      <c r="D86" s="16">
        <f t="shared" si="42"/>
        <v>47</v>
      </c>
      <c r="E86" s="16">
        <f t="shared" si="44"/>
        <v>27</v>
      </c>
      <c r="F86" s="16">
        <f t="shared" si="40"/>
        <v>74</v>
      </c>
      <c r="G86" s="16">
        <f t="shared" si="45"/>
        <v>15</v>
      </c>
      <c r="H86" s="16">
        <f t="shared" si="45"/>
        <v>10</v>
      </c>
      <c r="I86" s="16">
        <f t="shared" si="41"/>
        <v>25</v>
      </c>
      <c r="J86" s="16">
        <f t="shared" si="46"/>
        <v>4</v>
      </c>
      <c r="K86" s="16">
        <f t="shared" si="46"/>
        <v>5</v>
      </c>
      <c r="L86" s="16">
        <f t="shared" si="33"/>
        <v>9</v>
      </c>
      <c r="M86" s="16">
        <f t="shared" si="47"/>
        <v>2</v>
      </c>
      <c r="N86" s="16">
        <f t="shared" si="47"/>
        <v>1</v>
      </c>
      <c r="O86" s="16">
        <f t="shared" si="35"/>
        <v>3</v>
      </c>
      <c r="P86" s="16">
        <f t="shared" si="48"/>
        <v>2</v>
      </c>
      <c r="Q86" s="16">
        <f t="shared" si="48"/>
        <v>1</v>
      </c>
      <c r="R86" s="16">
        <f t="shared" si="37"/>
        <v>3</v>
      </c>
      <c r="S86" s="16">
        <f t="shared" si="49"/>
        <v>70</v>
      </c>
      <c r="T86" s="16">
        <f t="shared" si="49"/>
        <v>44</v>
      </c>
      <c r="U86" s="16">
        <f t="shared" si="39"/>
        <v>114</v>
      </c>
    </row>
    <row r="87" spans="2:21" s="146" customFormat="1" ht="15.75">
      <c r="B87" s="22">
        <v>22</v>
      </c>
      <c r="C87" s="24" t="s">
        <v>143</v>
      </c>
      <c r="D87" s="16">
        <f t="shared" si="42"/>
        <v>4</v>
      </c>
      <c r="E87" s="16">
        <f t="shared" si="44"/>
        <v>4</v>
      </c>
      <c r="F87" s="16">
        <f t="shared" si="40"/>
        <v>8</v>
      </c>
      <c r="G87" s="16">
        <f t="shared" si="45"/>
        <v>7</v>
      </c>
      <c r="H87" s="16">
        <f t="shared" si="45"/>
        <v>3</v>
      </c>
      <c r="I87" s="16">
        <f t="shared" si="41"/>
        <v>10</v>
      </c>
      <c r="J87" s="16">
        <f t="shared" si="46"/>
        <v>0</v>
      </c>
      <c r="K87" s="16">
        <f t="shared" si="46"/>
        <v>1</v>
      </c>
      <c r="L87" s="16">
        <f t="shared" si="33"/>
        <v>1</v>
      </c>
      <c r="M87" s="16">
        <f t="shared" si="47"/>
        <v>3</v>
      </c>
      <c r="N87" s="16">
        <f t="shared" si="47"/>
        <v>0</v>
      </c>
      <c r="O87" s="16">
        <f t="shared" si="35"/>
        <v>3</v>
      </c>
      <c r="P87" s="16">
        <f t="shared" si="48"/>
        <v>0</v>
      </c>
      <c r="Q87" s="16">
        <f t="shared" si="48"/>
        <v>4</v>
      </c>
      <c r="R87" s="16">
        <f t="shared" si="37"/>
        <v>4</v>
      </c>
      <c r="S87" s="16">
        <f t="shared" si="49"/>
        <v>14</v>
      </c>
      <c r="T87" s="16">
        <f t="shared" si="49"/>
        <v>12</v>
      </c>
      <c r="U87" s="16">
        <f t="shared" si="39"/>
        <v>26</v>
      </c>
    </row>
    <row r="88" spans="2:21" s="146" customFormat="1" ht="15.75">
      <c r="B88" s="22">
        <v>23</v>
      </c>
      <c r="C88" s="23" t="s">
        <v>144</v>
      </c>
      <c r="D88" s="16">
        <f t="shared" si="42"/>
        <v>8</v>
      </c>
      <c r="E88" s="16">
        <f t="shared" si="44"/>
        <v>3</v>
      </c>
      <c r="F88" s="16">
        <f t="shared" si="40"/>
        <v>11</v>
      </c>
      <c r="G88" s="16">
        <f t="shared" si="45"/>
        <v>9</v>
      </c>
      <c r="H88" s="16">
        <f t="shared" si="45"/>
        <v>6</v>
      </c>
      <c r="I88" s="16">
        <f t="shared" si="41"/>
        <v>15</v>
      </c>
      <c r="J88" s="16">
        <f t="shared" si="46"/>
        <v>5</v>
      </c>
      <c r="K88" s="16">
        <f t="shared" si="46"/>
        <v>7</v>
      </c>
      <c r="L88" s="16">
        <f t="shared" si="33"/>
        <v>12</v>
      </c>
      <c r="M88" s="16">
        <f t="shared" si="47"/>
        <v>4</v>
      </c>
      <c r="N88" s="16">
        <f t="shared" si="47"/>
        <v>2</v>
      </c>
      <c r="O88" s="16">
        <f t="shared" si="35"/>
        <v>6</v>
      </c>
      <c r="P88" s="16">
        <f t="shared" si="48"/>
        <v>7</v>
      </c>
      <c r="Q88" s="16">
        <f t="shared" si="48"/>
        <v>0</v>
      </c>
      <c r="R88" s="16">
        <f t="shared" si="37"/>
        <v>7</v>
      </c>
      <c r="S88" s="16">
        <f t="shared" si="49"/>
        <v>33</v>
      </c>
      <c r="T88" s="16">
        <f t="shared" si="49"/>
        <v>18</v>
      </c>
      <c r="U88" s="16">
        <f t="shared" si="39"/>
        <v>51</v>
      </c>
    </row>
    <row r="89" spans="2:21" s="146" customFormat="1" ht="15.75">
      <c r="B89" s="83"/>
      <c r="C89" s="83" t="s">
        <v>6</v>
      </c>
      <c r="D89" s="83">
        <f>SUM(D66:D88)</f>
        <v>833</v>
      </c>
      <c r="E89" s="83">
        <f>SUM(E66:E88)</f>
        <v>630</v>
      </c>
      <c r="F89" s="83">
        <f>SUM(F66:F88)</f>
        <v>1463</v>
      </c>
      <c r="G89" s="83">
        <f>SUM(G66:G88)</f>
        <v>303</v>
      </c>
      <c r="H89" s="83">
        <f t="shared" ref="H89:U89" si="50">SUM(H66:H88)</f>
        <v>200</v>
      </c>
      <c r="I89" s="83">
        <f t="shared" si="50"/>
        <v>503</v>
      </c>
      <c r="J89" s="83">
        <f t="shared" si="50"/>
        <v>59</v>
      </c>
      <c r="K89" s="83">
        <f t="shared" si="50"/>
        <v>66</v>
      </c>
      <c r="L89" s="83">
        <f t="shared" si="50"/>
        <v>125</v>
      </c>
      <c r="M89" s="83">
        <f t="shared" si="50"/>
        <v>59</v>
      </c>
      <c r="N89" s="83">
        <f t="shared" si="50"/>
        <v>59</v>
      </c>
      <c r="O89" s="83">
        <f t="shared" si="50"/>
        <v>118</v>
      </c>
      <c r="P89" s="83">
        <f t="shared" si="50"/>
        <v>85</v>
      </c>
      <c r="Q89" s="83">
        <f t="shared" si="50"/>
        <v>42</v>
      </c>
      <c r="R89" s="83">
        <f t="shared" si="50"/>
        <v>127</v>
      </c>
      <c r="S89" s="83">
        <f t="shared" si="50"/>
        <v>1339</v>
      </c>
      <c r="T89" s="83">
        <f t="shared" si="50"/>
        <v>997</v>
      </c>
      <c r="U89" s="83">
        <f t="shared" si="50"/>
        <v>2336</v>
      </c>
    </row>
    <row r="90" spans="2:21" s="146" customFormat="1" ht="15.75"/>
    <row r="91" spans="2:21" s="146" customFormat="1" ht="15.75"/>
    <row r="92" spans="2:21" s="146" customFormat="1" ht="15.75"/>
    <row r="93" spans="2:21" s="146" customFormat="1" ht="15.75"/>
    <row r="94" spans="2:21" s="146" customFormat="1" ht="15.75"/>
    <row r="95" spans="2:21" s="146" customFormat="1" ht="15.75"/>
    <row r="96" spans="2:21" s="146" customFormat="1" ht="15.75"/>
    <row r="97" s="146" customFormat="1" ht="15.75"/>
    <row r="98" s="146" customFormat="1" ht="15.75"/>
    <row r="99" s="146" customFormat="1" ht="15.75"/>
    <row r="100" s="146" customFormat="1" ht="15.75"/>
    <row r="101" s="146" customFormat="1" ht="15.75"/>
    <row r="102" s="146" customFormat="1" ht="15.75"/>
    <row r="103" s="146" customFormat="1" ht="15.75"/>
    <row r="104" s="146" customFormat="1" ht="15.75"/>
    <row r="105" s="146" customFormat="1" ht="15.75"/>
    <row r="106" s="146" customFormat="1" ht="15.75"/>
    <row r="107" s="146" customFormat="1" ht="15.75"/>
    <row r="108" s="146" customFormat="1" ht="15.75"/>
    <row r="109" s="146" customFormat="1" ht="15.75"/>
    <row r="110" s="146" customFormat="1" ht="15.75"/>
    <row r="111" s="146" customFormat="1" ht="15.75"/>
    <row r="112" s="146" customFormat="1" ht="15.75"/>
    <row r="113" s="146" customFormat="1" ht="15.75"/>
    <row r="114" s="146" customFormat="1" ht="15.75"/>
    <row r="115" s="146" customFormat="1" ht="15.75"/>
    <row r="116" s="146" customFormat="1" ht="15.75"/>
    <row r="117" s="146" customFormat="1" ht="15.75"/>
    <row r="118" s="146" customFormat="1" ht="15.75"/>
    <row r="119" s="146" customFormat="1" ht="15.75"/>
    <row r="120" s="146" customFormat="1" ht="15.75"/>
    <row r="121" s="146" customFormat="1" ht="15.75"/>
    <row r="122" s="146" customFormat="1" ht="15.75"/>
    <row r="123" s="146" customFormat="1" ht="15.75"/>
    <row r="124" s="146" customFormat="1" ht="15.75"/>
    <row r="125" s="146" customFormat="1" ht="15.75"/>
    <row r="126" s="146" customFormat="1" ht="15.75"/>
    <row r="127" s="146" customFormat="1" ht="15.75"/>
    <row r="128" s="146" customFormat="1" ht="15.75"/>
    <row r="129" s="146" customFormat="1" ht="15.75"/>
    <row r="130" s="146" customFormat="1" ht="15.75"/>
    <row r="131" s="146" customFormat="1" ht="15.75"/>
  </sheetData>
  <mergeCells count="35">
    <mergeCell ref="B4:B5"/>
    <mergeCell ref="D4:F4"/>
    <mergeCell ref="G4:I4"/>
    <mergeCell ref="J4:L4"/>
    <mergeCell ref="M4:O4"/>
    <mergeCell ref="B34:B35"/>
    <mergeCell ref="D34:F34"/>
    <mergeCell ref="G34:I34"/>
    <mergeCell ref="J34:L34"/>
    <mergeCell ref="M34:O34"/>
    <mergeCell ref="B64:B65"/>
    <mergeCell ref="D64:F64"/>
    <mergeCell ref="G64:I64"/>
    <mergeCell ref="J64:L64"/>
    <mergeCell ref="M64:O64"/>
    <mergeCell ref="P64:R64"/>
    <mergeCell ref="S64:U64"/>
    <mergeCell ref="C1:U1"/>
    <mergeCell ref="C4:C5"/>
    <mergeCell ref="C34:C35"/>
    <mergeCell ref="C64:C65"/>
    <mergeCell ref="E2:P2"/>
    <mergeCell ref="F63:G63"/>
    <mergeCell ref="P4:R4"/>
    <mergeCell ref="S4:U4"/>
    <mergeCell ref="F33:G33"/>
    <mergeCell ref="P34:R34"/>
    <mergeCell ref="S34:U34"/>
    <mergeCell ref="F3:G3"/>
    <mergeCell ref="AC7:AE7"/>
    <mergeCell ref="AF7:AH7"/>
    <mergeCell ref="AB7:AB8"/>
    <mergeCell ref="AB4:AK4"/>
    <mergeCell ref="AB5:AK5"/>
    <mergeCell ref="AI7:AK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C00000"/>
  </sheetPr>
  <dimension ref="A1:Z27"/>
  <sheetViews>
    <sheetView zoomScale="85" zoomScaleNormal="85" workbookViewId="0">
      <selection activeCell="W12" sqref="W12:Z12"/>
    </sheetView>
  </sheetViews>
  <sheetFormatPr defaultColWidth="9.140625" defaultRowHeight="15"/>
  <cols>
    <col min="1" max="2" width="9.140625" style="35" bestFit="1" customWidth="1"/>
    <col min="3" max="3" width="18.140625" style="35" customWidth="1"/>
    <col min="4" max="8" width="5.7109375" style="35" customWidth="1"/>
    <col min="9" max="9" width="5.42578125" style="35" customWidth="1"/>
    <col min="10" max="14" width="5.7109375" style="35" customWidth="1"/>
    <col min="15" max="15" width="5.42578125" style="35" customWidth="1"/>
    <col min="16" max="20" width="5.7109375" style="35" customWidth="1"/>
    <col min="21" max="21" width="5.42578125" style="35" customWidth="1"/>
    <col min="22" max="22" width="9.140625" style="35"/>
    <col min="23" max="23" width="36.42578125" style="35" customWidth="1"/>
    <col min="24" max="26" width="25.140625" style="35" customWidth="1"/>
    <col min="27" max="16384" width="9.140625" style="35"/>
  </cols>
  <sheetData>
    <row r="1" spans="1:26" ht="23.25" customHeight="1">
      <c r="A1" s="35" t="s">
        <v>541</v>
      </c>
      <c r="C1" s="1637" t="s">
        <v>895</v>
      </c>
      <c r="D1" s="1637"/>
      <c r="E1" s="1637"/>
      <c r="F1" s="1637"/>
      <c r="G1" s="1637"/>
      <c r="H1" s="1637"/>
      <c r="I1" s="1637"/>
      <c r="J1" s="1637"/>
      <c r="K1" s="1637"/>
      <c r="L1" s="1637"/>
      <c r="M1" s="1637"/>
      <c r="N1" s="1637"/>
      <c r="O1" s="1637"/>
      <c r="P1" s="1637"/>
      <c r="Q1" s="1637"/>
      <c r="R1" s="1637"/>
      <c r="S1" s="1637"/>
      <c r="T1" s="1637"/>
      <c r="U1" s="1637"/>
      <c r="X1" s="31"/>
      <c r="Y1" s="31"/>
      <c r="Z1" s="31"/>
    </row>
    <row r="2" spans="1:26" s="36" customFormat="1" ht="52.5" customHeight="1">
      <c r="B2" s="1638" t="s">
        <v>1</v>
      </c>
      <c r="C2" s="1638" t="s">
        <v>190</v>
      </c>
      <c r="D2" s="1640" t="s">
        <v>95</v>
      </c>
      <c r="E2" s="1641"/>
      <c r="F2" s="1641"/>
      <c r="G2" s="1641"/>
      <c r="H2" s="1641"/>
      <c r="I2" s="1642"/>
      <c r="J2" s="1640" t="s">
        <v>0</v>
      </c>
      <c r="K2" s="1643"/>
      <c r="L2" s="1643"/>
      <c r="M2" s="1643"/>
      <c r="N2" s="1643"/>
      <c r="O2" s="1644"/>
      <c r="P2" s="1640" t="s">
        <v>6</v>
      </c>
      <c r="Q2" s="1643"/>
      <c r="R2" s="1643"/>
      <c r="S2" s="1643"/>
      <c r="T2" s="1643"/>
      <c r="U2" s="1644"/>
      <c r="W2" s="1635" t="s">
        <v>567</v>
      </c>
      <c r="X2" s="1635"/>
      <c r="Y2" s="1635"/>
      <c r="Z2" s="1635"/>
    </row>
    <row r="3" spans="1:26" s="36" customFormat="1" ht="21.75" customHeight="1">
      <c r="B3" s="1639"/>
      <c r="C3" s="1639"/>
      <c r="D3" s="258" t="s">
        <v>167</v>
      </c>
      <c r="E3" s="258" t="s">
        <v>168</v>
      </c>
      <c r="F3" s="190" t="s">
        <v>169</v>
      </c>
      <c r="G3" s="190" t="s">
        <v>170</v>
      </c>
      <c r="H3" s="190" t="s">
        <v>465</v>
      </c>
      <c r="I3" s="259" t="s">
        <v>6</v>
      </c>
      <c r="J3" s="258" t="s">
        <v>167</v>
      </c>
      <c r="K3" s="258" t="s">
        <v>168</v>
      </c>
      <c r="L3" s="190" t="s">
        <v>169</v>
      </c>
      <c r="M3" s="190" t="s">
        <v>170</v>
      </c>
      <c r="N3" s="190" t="s">
        <v>465</v>
      </c>
      <c r="O3" s="259" t="s">
        <v>6</v>
      </c>
      <c r="P3" s="258" t="s">
        <v>167</v>
      </c>
      <c r="Q3" s="258" t="s">
        <v>168</v>
      </c>
      <c r="R3" s="190" t="s">
        <v>169</v>
      </c>
      <c r="S3" s="190" t="s">
        <v>170</v>
      </c>
      <c r="T3" s="190" t="s">
        <v>465</v>
      </c>
      <c r="U3" s="190" t="s">
        <v>6</v>
      </c>
      <c r="W3" s="1636" t="s">
        <v>886</v>
      </c>
      <c r="X3" s="1636"/>
      <c r="Y3" s="1636"/>
      <c r="Z3" s="1636"/>
    </row>
    <row r="4" spans="1:26" ht="15.75" customHeight="1" thickBot="1">
      <c r="B4" s="37">
        <v>1</v>
      </c>
      <c r="C4" s="38" t="s">
        <v>15</v>
      </c>
      <c r="D4" s="260"/>
      <c r="E4" s="260"/>
      <c r="F4" s="260"/>
      <c r="G4" s="260"/>
      <c r="H4" s="260"/>
      <c r="I4" s="261">
        <f>SUM(D4:H4)</f>
        <v>0</v>
      </c>
      <c r="J4" s="260"/>
      <c r="K4" s="260">
        <v>25</v>
      </c>
      <c r="L4" s="260">
        <v>17</v>
      </c>
      <c r="M4" s="260">
        <v>5</v>
      </c>
      <c r="N4" s="260"/>
      <c r="O4" s="261">
        <f>SUM(J4:N4)</f>
        <v>47</v>
      </c>
      <c r="P4" s="39">
        <f>D4+J4</f>
        <v>0</v>
      </c>
      <c r="Q4" s="39">
        <f>E4+K4</f>
        <v>25</v>
      </c>
      <c r="R4" s="39">
        <f>F4+L4</f>
        <v>17</v>
      </c>
      <c r="S4" s="39">
        <f>G4+M4</f>
        <v>5</v>
      </c>
      <c r="T4" s="39">
        <f>H4+N4</f>
        <v>0</v>
      </c>
      <c r="U4" s="39">
        <f>SUM(P4:T4)</f>
        <v>47</v>
      </c>
      <c r="W4" s="264" t="s">
        <v>603</v>
      </c>
      <c r="X4" s="262"/>
      <c r="Y4" s="262"/>
      <c r="Z4" s="262"/>
    </row>
    <row r="5" spans="1:26" ht="48" customHeight="1">
      <c r="B5" s="37">
        <v>2</v>
      </c>
      <c r="C5" s="38" t="s">
        <v>20</v>
      </c>
      <c r="D5" s="260">
        <v>0</v>
      </c>
      <c r="E5" s="260">
        <v>0</v>
      </c>
      <c r="F5" s="260">
        <v>0</v>
      </c>
      <c r="G5" s="260">
        <v>0</v>
      </c>
      <c r="H5" s="260">
        <v>0</v>
      </c>
      <c r="I5" s="261">
        <f t="shared" ref="I5:I26" si="0">SUM(D5:H5)</f>
        <v>0</v>
      </c>
      <c r="J5" s="260">
        <v>0</v>
      </c>
      <c r="K5" s="260">
        <v>1</v>
      </c>
      <c r="L5" s="260">
        <v>0</v>
      </c>
      <c r="M5" s="260">
        <v>0</v>
      </c>
      <c r="N5" s="260">
        <v>0</v>
      </c>
      <c r="O5" s="261">
        <f>SUM(J5:N5)</f>
        <v>1</v>
      </c>
      <c r="P5" s="39">
        <f t="shared" ref="P5:T26" si="1">D5+J5</f>
        <v>0</v>
      </c>
      <c r="Q5" s="39">
        <f t="shared" si="1"/>
        <v>1</v>
      </c>
      <c r="R5" s="39">
        <f t="shared" si="1"/>
        <v>0</v>
      </c>
      <c r="S5" s="39">
        <f t="shared" si="1"/>
        <v>0</v>
      </c>
      <c r="T5" s="39">
        <f t="shared" si="1"/>
        <v>0</v>
      </c>
      <c r="U5" s="39">
        <f t="shared" ref="U5:U26" si="2">SUM(P5:T5)</f>
        <v>1</v>
      </c>
      <c r="W5" s="1151" t="s">
        <v>193</v>
      </c>
      <c r="X5" s="1152" t="s">
        <v>95</v>
      </c>
      <c r="Y5" s="1152" t="s">
        <v>0</v>
      </c>
      <c r="Z5" s="1153" t="s">
        <v>6</v>
      </c>
    </row>
    <row r="6" spans="1:26" s="126" customFormat="1" ht="48" customHeight="1">
      <c r="B6" s="78">
        <v>3</v>
      </c>
      <c r="C6" s="78" t="s">
        <v>21</v>
      </c>
      <c r="D6" s="260">
        <v>0</v>
      </c>
      <c r="E6" s="260">
        <v>0</v>
      </c>
      <c r="F6" s="260">
        <v>0</v>
      </c>
      <c r="G6" s="260">
        <v>2</v>
      </c>
      <c r="H6" s="260">
        <v>0</v>
      </c>
      <c r="I6" s="259">
        <f t="shared" si="0"/>
        <v>2</v>
      </c>
      <c r="J6" s="260">
        <v>0</v>
      </c>
      <c r="K6" s="260">
        <v>0</v>
      </c>
      <c r="L6" s="260">
        <v>0</v>
      </c>
      <c r="M6" s="260">
        <v>1</v>
      </c>
      <c r="N6" s="260">
        <v>0</v>
      </c>
      <c r="O6" s="259">
        <f t="shared" ref="O6:O26" si="3">SUM(J6:N6)</f>
        <v>1</v>
      </c>
      <c r="P6" s="190">
        <f t="shared" si="1"/>
        <v>0</v>
      </c>
      <c r="Q6" s="190">
        <f t="shared" si="1"/>
        <v>0</v>
      </c>
      <c r="R6" s="190">
        <f t="shared" si="1"/>
        <v>0</v>
      </c>
      <c r="S6" s="190">
        <f t="shared" si="1"/>
        <v>3</v>
      </c>
      <c r="T6" s="190">
        <f t="shared" si="1"/>
        <v>0</v>
      </c>
      <c r="U6" s="190">
        <f t="shared" si="2"/>
        <v>3</v>
      </c>
      <c r="W6" s="499" t="s">
        <v>243</v>
      </c>
      <c r="X6" s="498">
        <v>0</v>
      </c>
      <c r="Y6" s="295">
        <v>0</v>
      </c>
      <c r="Z6" s="296">
        <f t="shared" ref="Z6:Z11" si="4">X6+Y6</f>
        <v>0</v>
      </c>
    </row>
    <row r="7" spans="1:26" s="126" customFormat="1" ht="48" customHeight="1">
      <c r="B7" s="78">
        <v>4</v>
      </c>
      <c r="C7" s="78" t="s">
        <v>25</v>
      </c>
      <c r="D7" s="260"/>
      <c r="E7" s="260"/>
      <c r="F7" s="260"/>
      <c r="G7" s="260"/>
      <c r="H7" s="260"/>
      <c r="I7" s="259">
        <f t="shared" si="0"/>
        <v>0</v>
      </c>
      <c r="J7" s="260">
        <v>0</v>
      </c>
      <c r="K7" s="260">
        <v>7</v>
      </c>
      <c r="L7" s="260">
        <v>17</v>
      </c>
      <c r="M7" s="260">
        <v>11</v>
      </c>
      <c r="N7" s="260">
        <v>7</v>
      </c>
      <c r="O7" s="259">
        <f t="shared" si="3"/>
        <v>42</v>
      </c>
      <c r="P7" s="190">
        <f t="shared" si="1"/>
        <v>0</v>
      </c>
      <c r="Q7" s="190">
        <f t="shared" si="1"/>
        <v>7</v>
      </c>
      <c r="R7" s="190">
        <f t="shared" si="1"/>
        <v>17</v>
      </c>
      <c r="S7" s="190">
        <f t="shared" si="1"/>
        <v>11</v>
      </c>
      <c r="T7" s="190">
        <f t="shared" si="1"/>
        <v>7</v>
      </c>
      <c r="U7" s="190">
        <f t="shared" si="2"/>
        <v>42</v>
      </c>
      <c r="W7" s="500" t="s">
        <v>244</v>
      </c>
      <c r="X7" s="498">
        <f>D27</f>
        <v>0</v>
      </c>
      <c r="Y7" s="297">
        <f>J27</f>
        <v>0</v>
      </c>
      <c r="Z7" s="296">
        <f t="shared" si="4"/>
        <v>0</v>
      </c>
    </row>
    <row r="8" spans="1:26" s="126" customFormat="1" ht="48" customHeight="1">
      <c r="B8" s="78">
        <v>5</v>
      </c>
      <c r="C8" s="78" t="s">
        <v>27</v>
      </c>
      <c r="D8" s="260"/>
      <c r="E8" s="260">
        <v>1</v>
      </c>
      <c r="F8" s="260">
        <v>1</v>
      </c>
      <c r="G8" s="260"/>
      <c r="H8" s="260"/>
      <c r="I8" s="259">
        <f t="shared" si="0"/>
        <v>2</v>
      </c>
      <c r="J8" s="260"/>
      <c r="K8" s="260"/>
      <c r="L8" s="260">
        <v>1</v>
      </c>
      <c r="M8" s="260"/>
      <c r="N8" s="260"/>
      <c r="O8" s="259">
        <f t="shared" si="3"/>
        <v>1</v>
      </c>
      <c r="P8" s="190">
        <f t="shared" si="1"/>
        <v>0</v>
      </c>
      <c r="Q8" s="190">
        <f t="shared" si="1"/>
        <v>1</v>
      </c>
      <c r="R8" s="190">
        <f t="shared" si="1"/>
        <v>2</v>
      </c>
      <c r="S8" s="190">
        <f t="shared" si="1"/>
        <v>0</v>
      </c>
      <c r="T8" s="190">
        <f t="shared" si="1"/>
        <v>0</v>
      </c>
      <c r="U8" s="190">
        <f t="shared" si="2"/>
        <v>3</v>
      </c>
      <c r="W8" s="500" t="s">
        <v>245</v>
      </c>
      <c r="X8" s="498">
        <f>E27</f>
        <v>4</v>
      </c>
      <c r="Y8" s="297">
        <f>K27</f>
        <v>33</v>
      </c>
      <c r="Z8" s="296">
        <f t="shared" si="4"/>
        <v>37</v>
      </c>
    </row>
    <row r="9" spans="1:26" s="126" customFormat="1" ht="48" customHeight="1">
      <c r="B9" s="78">
        <v>6</v>
      </c>
      <c r="C9" s="78" t="s">
        <v>29</v>
      </c>
      <c r="D9" s="260">
        <v>0</v>
      </c>
      <c r="E9" s="260">
        <v>0</v>
      </c>
      <c r="F9" s="260">
        <v>0</v>
      </c>
      <c r="G9" s="260">
        <v>0</v>
      </c>
      <c r="H9" s="260">
        <v>0</v>
      </c>
      <c r="I9" s="259">
        <f t="shared" si="0"/>
        <v>0</v>
      </c>
      <c r="J9" s="260">
        <v>0</v>
      </c>
      <c r="K9" s="260">
        <v>0</v>
      </c>
      <c r="L9" s="260">
        <v>0</v>
      </c>
      <c r="M9" s="260">
        <v>0</v>
      </c>
      <c r="N9" s="260">
        <v>0</v>
      </c>
      <c r="O9" s="259">
        <f t="shared" si="3"/>
        <v>0</v>
      </c>
      <c r="P9" s="190">
        <f t="shared" si="1"/>
        <v>0</v>
      </c>
      <c r="Q9" s="190">
        <f t="shared" si="1"/>
        <v>0</v>
      </c>
      <c r="R9" s="190">
        <f t="shared" si="1"/>
        <v>0</v>
      </c>
      <c r="S9" s="190">
        <f t="shared" si="1"/>
        <v>0</v>
      </c>
      <c r="T9" s="190">
        <f t="shared" si="1"/>
        <v>0</v>
      </c>
      <c r="U9" s="190">
        <f t="shared" si="2"/>
        <v>0</v>
      </c>
      <c r="W9" s="500" t="s">
        <v>246</v>
      </c>
      <c r="X9" s="498">
        <f>F27</f>
        <v>8</v>
      </c>
      <c r="Y9" s="297">
        <f>L27</f>
        <v>41</v>
      </c>
      <c r="Z9" s="296">
        <f t="shared" si="4"/>
        <v>49</v>
      </c>
    </row>
    <row r="10" spans="1:26" s="126" customFormat="1" ht="48" customHeight="1">
      <c r="B10" s="78">
        <v>7</v>
      </c>
      <c r="C10" s="78" t="s">
        <v>141</v>
      </c>
      <c r="D10" s="260">
        <v>0</v>
      </c>
      <c r="E10" s="260">
        <v>0</v>
      </c>
      <c r="F10" s="260">
        <v>0</v>
      </c>
      <c r="G10" s="260">
        <v>0</v>
      </c>
      <c r="H10" s="260">
        <v>0</v>
      </c>
      <c r="I10" s="259">
        <f t="shared" si="0"/>
        <v>0</v>
      </c>
      <c r="J10" s="260">
        <v>0</v>
      </c>
      <c r="K10" s="260">
        <v>0</v>
      </c>
      <c r="L10" s="260">
        <v>0</v>
      </c>
      <c r="M10" s="260">
        <v>0</v>
      </c>
      <c r="N10" s="260">
        <v>0</v>
      </c>
      <c r="O10" s="259">
        <f t="shared" si="3"/>
        <v>0</v>
      </c>
      <c r="P10" s="190">
        <f t="shared" si="1"/>
        <v>0</v>
      </c>
      <c r="Q10" s="190">
        <f t="shared" si="1"/>
        <v>0</v>
      </c>
      <c r="R10" s="190">
        <f t="shared" si="1"/>
        <v>0</v>
      </c>
      <c r="S10" s="190">
        <f t="shared" si="1"/>
        <v>0</v>
      </c>
      <c r="T10" s="190">
        <f t="shared" si="1"/>
        <v>0</v>
      </c>
      <c r="U10" s="190">
        <f t="shared" si="2"/>
        <v>0</v>
      </c>
      <c r="W10" s="500" t="s">
        <v>247</v>
      </c>
      <c r="X10" s="498">
        <f>G27</f>
        <v>7</v>
      </c>
      <c r="Y10" s="297">
        <f>M27</f>
        <v>17</v>
      </c>
      <c r="Z10" s="296">
        <f t="shared" si="4"/>
        <v>24</v>
      </c>
    </row>
    <row r="11" spans="1:26" s="126" customFormat="1" ht="48" customHeight="1" thickBot="1">
      <c r="B11" s="78">
        <v>8</v>
      </c>
      <c r="C11" s="78" t="s">
        <v>40</v>
      </c>
      <c r="D11" s="260">
        <v>0</v>
      </c>
      <c r="E11" s="260">
        <v>0</v>
      </c>
      <c r="F11" s="260">
        <v>0</v>
      </c>
      <c r="G11" s="260">
        <v>0</v>
      </c>
      <c r="H11" s="260">
        <v>0</v>
      </c>
      <c r="I11" s="259">
        <f t="shared" si="0"/>
        <v>0</v>
      </c>
      <c r="J11" s="260">
        <v>0</v>
      </c>
      <c r="K11" s="260">
        <v>0</v>
      </c>
      <c r="L11" s="260">
        <v>0</v>
      </c>
      <c r="M11" s="260">
        <v>0</v>
      </c>
      <c r="N11" s="260">
        <v>0</v>
      </c>
      <c r="O11" s="259">
        <f t="shared" si="3"/>
        <v>0</v>
      </c>
      <c r="P11" s="190">
        <f t="shared" si="1"/>
        <v>0</v>
      </c>
      <c r="Q11" s="190">
        <f t="shared" si="1"/>
        <v>0</v>
      </c>
      <c r="R11" s="190">
        <f t="shared" si="1"/>
        <v>0</v>
      </c>
      <c r="S11" s="190">
        <f t="shared" si="1"/>
        <v>0</v>
      </c>
      <c r="T11" s="190">
        <f t="shared" si="1"/>
        <v>0</v>
      </c>
      <c r="U11" s="190">
        <f t="shared" si="2"/>
        <v>0</v>
      </c>
      <c r="W11" s="500" t="s">
        <v>542</v>
      </c>
      <c r="X11" s="498">
        <f>H27</f>
        <v>4</v>
      </c>
      <c r="Y11" s="297">
        <f>N27</f>
        <v>7</v>
      </c>
      <c r="Z11" s="296">
        <f t="shared" si="4"/>
        <v>11</v>
      </c>
    </row>
    <row r="12" spans="1:26" s="126" customFormat="1" ht="48" customHeight="1" thickBot="1">
      <c r="B12" s="78">
        <v>9</v>
      </c>
      <c r="C12" s="78" t="s">
        <v>44</v>
      </c>
      <c r="D12" s="260">
        <v>0</v>
      </c>
      <c r="E12" s="260">
        <v>0</v>
      </c>
      <c r="F12" s="260">
        <v>0</v>
      </c>
      <c r="G12" s="260">
        <v>0</v>
      </c>
      <c r="H12" s="260">
        <v>0</v>
      </c>
      <c r="I12" s="259">
        <f t="shared" si="0"/>
        <v>0</v>
      </c>
      <c r="J12" s="260">
        <v>0</v>
      </c>
      <c r="K12" s="260">
        <v>0</v>
      </c>
      <c r="L12" s="260">
        <v>0</v>
      </c>
      <c r="M12" s="260">
        <v>0</v>
      </c>
      <c r="N12" s="260">
        <v>0</v>
      </c>
      <c r="O12" s="259">
        <f t="shared" si="3"/>
        <v>0</v>
      </c>
      <c r="P12" s="190">
        <f t="shared" si="1"/>
        <v>0</v>
      </c>
      <c r="Q12" s="190">
        <f t="shared" si="1"/>
        <v>0</v>
      </c>
      <c r="R12" s="190">
        <f t="shared" si="1"/>
        <v>0</v>
      </c>
      <c r="S12" s="190">
        <f t="shared" si="1"/>
        <v>0</v>
      </c>
      <c r="T12" s="190">
        <f t="shared" si="1"/>
        <v>0</v>
      </c>
      <c r="U12" s="190">
        <f t="shared" si="2"/>
        <v>0</v>
      </c>
      <c r="W12" s="1154" t="s">
        <v>179</v>
      </c>
      <c r="X12" s="1155">
        <f>SUM(X6:X11)</f>
        <v>23</v>
      </c>
      <c r="Y12" s="1156">
        <f>SUM(Y6:Y11)</f>
        <v>98</v>
      </c>
      <c r="Z12" s="1157">
        <f>SUM(Z6:Z11)</f>
        <v>121</v>
      </c>
    </row>
    <row r="13" spans="1:26" ht="15.75">
      <c r="B13" s="37">
        <v>10</v>
      </c>
      <c r="C13" s="38" t="s">
        <v>51</v>
      </c>
      <c r="D13" s="260">
        <v>0</v>
      </c>
      <c r="E13" s="260">
        <v>0</v>
      </c>
      <c r="F13" s="260">
        <v>0</v>
      </c>
      <c r="G13" s="260">
        <v>0</v>
      </c>
      <c r="H13" s="260">
        <v>0</v>
      </c>
      <c r="I13" s="261">
        <f t="shared" si="0"/>
        <v>0</v>
      </c>
      <c r="J13" s="260">
        <v>0</v>
      </c>
      <c r="K13" s="260">
        <v>0</v>
      </c>
      <c r="L13" s="260">
        <v>0</v>
      </c>
      <c r="M13" s="260">
        <v>0</v>
      </c>
      <c r="N13" s="260">
        <v>0</v>
      </c>
      <c r="O13" s="261">
        <f t="shared" si="3"/>
        <v>0</v>
      </c>
      <c r="P13" s="39">
        <f t="shared" si="1"/>
        <v>0</v>
      </c>
      <c r="Q13" s="39">
        <f t="shared" si="1"/>
        <v>0</v>
      </c>
      <c r="R13" s="39">
        <f t="shared" si="1"/>
        <v>0</v>
      </c>
      <c r="S13" s="39">
        <f t="shared" si="1"/>
        <v>0</v>
      </c>
      <c r="T13" s="39">
        <f t="shared" si="1"/>
        <v>0</v>
      </c>
      <c r="U13" s="39">
        <f t="shared" si="2"/>
        <v>0</v>
      </c>
    </row>
    <row r="14" spans="1:26" ht="15.75">
      <c r="B14" s="37">
        <v>11</v>
      </c>
      <c r="C14" s="38" t="s">
        <v>57</v>
      </c>
      <c r="D14" s="260">
        <v>0</v>
      </c>
      <c r="E14" s="260">
        <v>0</v>
      </c>
      <c r="F14" s="260">
        <v>0</v>
      </c>
      <c r="G14" s="260">
        <v>0</v>
      </c>
      <c r="H14" s="260">
        <v>0</v>
      </c>
      <c r="I14" s="261">
        <f t="shared" si="0"/>
        <v>0</v>
      </c>
      <c r="J14" s="260">
        <v>0</v>
      </c>
      <c r="K14" s="260">
        <v>0</v>
      </c>
      <c r="L14" s="260">
        <v>0</v>
      </c>
      <c r="M14" s="260">
        <v>0</v>
      </c>
      <c r="N14" s="260">
        <v>0</v>
      </c>
      <c r="O14" s="261">
        <f t="shared" si="3"/>
        <v>0</v>
      </c>
      <c r="P14" s="39">
        <f t="shared" si="1"/>
        <v>0</v>
      </c>
      <c r="Q14" s="39">
        <f t="shared" si="1"/>
        <v>0</v>
      </c>
      <c r="R14" s="39">
        <f t="shared" si="1"/>
        <v>0</v>
      </c>
      <c r="S14" s="39">
        <f t="shared" si="1"/>
        <v>0</v>
      </c>
      <c r="T14" s="39">
        <f t="shared" si="1"/>
        <v>0</v>
      </c>
      <c r="U14" s="39">
        <f t="shared" si="2"/>
        <v>0</v>
      </c>
    </row>
    <row r="15" spans="1:26" ht="15.75">
      <c r="B15" s="37">
        <v>12</v>
      </c>
      <c r="C15" s="38" t="s">
        <v>61</v>
      </c>
      <c r="D15" s="260">
        <v>0</v>
      </c>
      <c r="E15" s="260">
        <v>0</v>
      </c>
      <c r="F15" s="260">
        <v>0</v>
      </c>
      <c r="G15" s="260">
        <v>0</v>
      </c>
      <c r="H15" s="260">
        <v>0</v>
      </c>
      <c r="I15" s="261">
        <f t="shared" si="0"/>
        <v>0</v>
      </c>
      <c r="J15" s="260">
        <v>0</v>
      </c>
      <c r="K15" s="260">
        <v>0</v>
      </c>
      <c r="L15" s="260">
        <v>0</v>
      </c>
      <c r="M15" s="260">
        <v>0</v>
      </c>
      <c r="N15" s="260">
        <v>0</v>
      </c>
      <c r="O15" s="261">
        <f t="shared" si="3"/>
        <v>0</v>
      </c>
      <c r="P15" s="39">
        <f t="shared" si="1"/>
        <v>0</v>
      </c>
      <c r="Q15" s="39">
        <f t="shared" si="1"/>
        <v>0</v>
      </c>
      <c r="R15" s="39">
        <f t="shared" si="1"/>
        <v>0</v>
      </c>
      <c r="S15" s="39">
        <f t="shared" si="1"/>
        <v>0</v>
      </c>
      <c r="T15" s="39">
        <f t="shared" si="1"/>
        <v>0</v>
      </c>
      <c r="U15" s="39">
        <f t="shared" si="2"/>
        <v>0</v>
      </c>
      <c r="X15" s="31"/>
    </row>
    <row r="16" spans="1:26" ht="15.75">
      <c r="B16" s="78">
        <v>13</v>
      </c>
      <c r="C16" s="38" t="s">
        <v>91</v>
      </c>
      <c r="D16" s="260">
        <v>0</v>
      </c>
      <c r="E16" s="260">
        <v>0</v>
      </c>
      <c r="F16" s="260">
        <v>0</v>
      </c>
      <c r="G16" s="260">
        <v>0</v>
      </c>
      <c r="H16" s="260">
        <v>0</v>
      </c>
      <c r="I16" s="261">
        <f t="shared" si="0"/>
        <v>0</v>
      </c>
      <c r="J16" s="260">
        <v>0</v>
      </c>
      <c r="K16" s="260">
        <v>0</v>
      </c>
      <c r="L16" s="260">
        <v>0</v>
      </c>
      <c r="M16" s="260">
        <v>0</v>
      </c>
      <c r="N16" s="260">
        <v>0</v>
      </c>
      <c r="O16" s="261">
        <f t="shared" si="3"/>
        <v>0</v>
      </c>
      <c r="P16" s="39">
        <f t="shared" ref="P16" si="5">D16+J16</f>
        <v>0</v>
      </c>
      <c r="Q16" s="39">
        <f t="shared" ref="Q16" si="6">E16+K16</f>
        <v>0</v>
      </c>
      <c r="R16" s="39">
        <f t="shared" ref="R16" si="7">F16+L16</f>
        <v>0</v>
      </c>
      <c r="S16" s="39">
        <f t="shared" ref="S16" si="8">G16+M16</f>
        <v>0</v>
      </c>
      <c r="T16" s="39">
        <f t="shared" ref="T16" si="9">H16+N16</f>
        <v>0</v>
      </c>
      <c r="U16" s="39">
        <f t="shared" ref="U16" si="10">SUM(P16:T16)</f>
        <v>0</v>
      </c>
      <c r="X16" s="31"/>
    </row>
    <row r="17" spans="2:21" ht="15.75">
      <c r="B17" s="37">
        <v>14</v>
      </c>
      <c r="C17" s="38" t="s">
        <v>62</v>
      </c>
      <c r="D17" s="260"/>
      <c r="E17" s="260">
        <v>1</v>
      </c>
      <c r="F17" s="260">
        <v>2</v>
      </c>
      <c r="G17" s="260">
        <v>1</v>
      </c>
      <c r="H17" s="260"/>
      <c r="I17" s="261">
        <f t="shared" si="0"/>
        <v>4</v>
      </c>
      <c r="J17" s="260">
        <v>0</v>
      </c>
      <c r="K17" s="260">
        <v>0</v>
      </c>
      <c r="L17" s="260">
        <v>0</v>
      </c>
      <c r="M17" s="260">
        <v>0</v>
      </c>
      <c r="N17" s="260">
        <v>0</v>
      </c>
      <c r="O17" s="261">
        <f t="shared" si="3"/>
        <v>0</v>
      </c>
      <c r="P17" s="39">
        <f t="shared" si="1"/>
        <v>0</v>
      </c>
      <c r="Q17" s="39">
        <f t="shared" si="1"/>
        <v>1</v>
      </c>
      <c r="R17" s="39">
        <f t="shared" si="1"/>
        <v>2</v>
      </c>
      <c r="S17" s="39">
        <f t="shared" si="1"/>
        <v>1</v>
      </c>
      <c r="T17" s="39">
        <f t="shared" si="1"/>
        <v>0</v>
      </c>
      <c r="U17" s="39">
        <f t="shared" si="2"/>
        <v>4</v>
      </c>
    </row>
    <row r="18" spans="2:21" ht="15.75">
      <c r="B18" s="37">
        <v>15</v>
      </c>
      <c r="C18" s="38" t="s">
        <v>69</v>
      </c>
      <c r="D18" s="260">
        <v>0</v>
      </c>
      <c r="E18" s="260">
        <v>0</v>
      </c>
      <c r="F18" s="260">
        <v>0</v>
      </c>
      <c r="G18" s="260">
        <v>0</v>
      </c>
      <c r="H18" s="260">
        <v>0</v>
      </c>
      <c r="I18" s="261">
        <f t="shared" si="0"/>
        <v>0</v>
      </c>
      <c r="J18" s="260">
        <v>0</v>
      </c>
      <c r="K18" s="260">
        <v>0</v>
      </c>
      <c r="L18" s="260">
        <v>1</v>
      </c>
      <c r="M18" s="260">
        <v>0</v>
      </c>
      <c r="N18" s="260">
        <v>0</v>
      </c>
      <c r="O18" s="771">
        <f t="shared" si="3"/>
        <v>1</v>
      </c>
      <c r="P18" s="39">
        <f t="shared" si="1"/>
        <v>0</v>
      </c>
      <c r="Q18" s="39">
        <f t="shared" si="1"/>
        <v>0</v>
      </c>
      <c r="R18" s="39">
        <f t="shared" si="1"/>
        <v>1</v>
      </c>
      <c r="S18" s="39">
        <f t="shared" si="1"/>
        <v>0</v>
      </c>
      <c r="T18" s="39">
        <f t="shared" si="1"/>
        <v>0</v>
      </c>
      <c r="U18" s="39">
        <f t="shared" si="2"/>
        <v>1</v>
      </c>
    </row>
    <row r="19" spans="2:21" ht="15.75">
      <c r="B19" s="37">
        <v>16</v>
      </c>
      <c r="C19" s="38" t="s">
        <v>781</v>
      </c>
      <c r="D19" s="260">
        <v>0</v>
      </c>
      <c r="E19" s="260">
        <v>0</v>
      </c>
      <c r="F19" s="260">
        <v>0</v>
      </c>
      <c r="G19" s="260">
        <v>0</v>
      </c>
      <c r="H19" s="260">
        <v>0</v>
      </c>
      <c r="I19" s="261">
        <f t="shared" si="0"/>
        <v>0</v>
      </c>
      <c r="J19" s="260">
        <v>0</v>
      </c>
      <c r="K19" s="260">
        <v>0</v>
      </c>
      <c r="L19" s="260">
        <v>0</v>
      </c>
      <c r="M19" s="260">
        <v>0</v>
      </c>
      <c r="N19" s="260">
        <v>0</v>
      </c>
      <c r="O19" s="261">
        <f t="shared" si="3"/>
        <v>0</v>
      </c>
      <c r="P19" s="39">
        <f t="shared" si="1"/>
        <v>0</v>
      </c>
      <c r="Q19" s="39">
        <f t="shared" si="1"/>
        <v>0</v>
      </c>
      <c r="R19" s="39">
        <f t="shared" si="1"/>
        <v>0</v>
      </c>
      <c r="S19" s="39">
        <f t="shared" si="1"/>
        <v>0</v>
      </c>
      <c r="T19" s="39">
        <f t="shared" si="1"/>
        <v>0</v>
      </c>
      <c r="U19" s="39">
        <f t="shared" si="2"/>
        <v>0</v>
      </c>
    </row>
    <row r="20" spans="2:21" ht="15.75">
      <c r="B20" s="78">
        <v>17</v>
      </c>
      <c r="C20" s="38" t="s">
        <v>72</v>
      </c>
      <c r="D20" s="260">
        <v>0</v>
      </c>
      <c r="E20" s="260">
        <v>0</v>
      </c>
      <c r="F20" s="260">
        <v>2</v>
      </c>
      <c r="G20" s="260">
        <v>4</v>
      </c>
      <c r="H20" s="260">
        <v>3</v>
      </c>
      <c r="I20" s="261">
        <f t="shared" si="0"/>
        <v>9</v>
      </c>
      <c r="J20" s="260">
        <v>0</v>
      </c>
      <c r="K20" s="260">
        <v>0</v>
      </c>
      <c r="L20" s="260">
        <v>0</v>
      </c>
      <c r="M20" s="260">
        <v>0</v>
      </c>
      <c r="N20" s="260">
        <v>0</v>
      </c>
      <c r="O20" s="261">
        <f t="shared" si="3"/>
        <v>0</v>
      </c>
      <c r="P20" s="39">
        <f t="shared" si="1"/>
        <v>0</v>
      </c>
      <c r="Q20" s="39">
        <f t="shared" si="1"/>
        <v>0</v>
      </c>
      <c r="R20" s="39">
        <f t="shared" si="1"/>
        <v>2</v>
      </c>
      <c r="S20" s="39">
        <f t="shared" si="1"/>
        <v>4</v>
      </c>
      <c r="T20" s="39">
        <f t="shared" si="1"/>
        <v>3</v>
      </c>
      <c r="U20" s="39">
        <f t="shared" si="2"/>
        <v>9</v>
      </c>
    </row>
    <row r="21" spans="2:21" ht="15.75">
      <c r="B21" s="37">
        <v>18</v>
      </c>
      <c r="C21" s="38" t="s">
        <v>74</v>
      </c>
      <c r="D21" s="260">
        <v>0</v>
      </c>
      <c r="E21" s="260">
        <v>0</v>
      </c>
      <c r="F21" s="260">
        <v>1</v>
      </c>
      <c r="G21" s="260">
        <v>0</v>
      </c>
      <c r="H21" s="260">
        <v>0</v>
      </c>
      <c r="I21" s="261">
        <f t="shared" si="0"/>
        <v>1</v>
      </c>
      <c r="J21" s="260">
        <v>0</v>
      </c>
      <c r="K21" s="260">
        <v>0</v>
      </c>
      <c r="L21" s="260">
        <v>5</v>
      </c>
      <c r="M21" s="260">
        <v>0</v>
      </c>
      <c r="N21" s="260">
        <v>0</v>
      </c>
      <c r="O21" s="261">
        <f t="shared" si="3"/>
        <v>5</v>
      </c>
      <c r="P21" s="39">
        <f t="shared" si="1"/>
        <v>0</v>
      </c>
      <c r="Q21" s="39">
        <f t="shared" si="1"/>
        <v>0</v>
      </c>
      <c r="R21" s="39">
        <f t="shared" si="1"/>
        <v>6</v>
      </c>
      <c r="S21" s="39">
        <f t="shared" si="1"/>
        <v>0</v>
      </c>
      <c r="T21" s="39">
        <f t="shared" si="1"/>
        <v>0</v>
      </c>
      <c r="U21" s="39">
        <f t="shared" si="2"/>
        <v>6</v>
      </c>
    </row>
    <row r="22" spans="2:21" ht="15.75">
      <c r="B22" s="37">
        <v>19</v>
      </c>
      <c r="C22" s="43" t="s">
        <v>160</v>
      </c>
      <c r="D22" s="260"/>
      <c r="E22" s="260"/>
      <c r="F22" s="260"/>
      <c r="G22" s="260"/>
      <c r="H22" s="260">
        <v>1</v>
      </c>
      <c r="I22" s="261">
        <f t="shared" si="0"/>
        <v>1</v>
      </c>
      <c r="J22" s="260"/>
      <c r="K22" s="260"/>
      <c r="L22" s="260"/>
      <c r="M22" s="260"/>
      <c r="N22" s="260"/>
      <c r="O22" s="261">
        <f t="shared" si="3"/>
        <v>0</v>
      </c>
      <c r="P22" s="39">
        <f t="shared" si="1"/>
        <v>0</v>
      </c>
      <c r="Q22" s="39">
        <f t="shared" si="1"/>
        <v>0</v>
      </c>
      <c r="R22" s="39">
        <f t="shared" si="1"/>
        <v>0</v>
      </c>
      <c r="S22" s="39">
        <f t="shared" si="1"/>
        <v>0</v>
      </c>
      <c r="T22" s="39">
        <f t="shared" si="1"/>
        <v>1</v>
      </c>
      <c r="U22" s="39">
        <f t="shared" si="2"/>
        <v>1</v>
      </c>
    </row>
    <row r="23" spans="2:21" ht="15.75">
      <c r="B23" s="37">
        <v>20</v>
      </c>
      <c r="C23" s="38" t="s">
        <v>85</v>
      </c>
      <c r="D23" s="260">
        <v>0</v>
      </c>
      <c r="E23" s="260">
        <v>0</v>
      </c>
      <c r="F23" s="260">
        <v>0</v>
      </c>
      <c r="G23" s="260">
        <v>0</v>
      </c>
      <c r="H23" s="260">
        <v>0</v>
      </c>
      <c r="I23" s="261">
        <f t="shared" si="0"/>
        <v>0</v>
      </c>
      <c r="J23" s="260">
        <v>0</v>
      </c>
      <c r="K23" s="260">
        <v>0</v>
      </c>
      <c r="L23" s="260">
        <v>0</v>
      </c>
      <c r="M23" s="260">
        <v>0</v>
      </c>
      <c r="N23" s="260">
        <v>0</v>
      </c>
      <c r="O23" s="261">
        <f t="shared" si="3"/>
        <v>0</v>
      </c>
      <c r="P23" s="39">
        <f t="shared" si="1"/>
        <v>0</v>
      </c>
      <c r="Q23" s="39">
        <f t="shared" si="1"/>
        <v>0</v>
      </c>
      <c r="R23" s="39">
        <f t="shared" si="1"/>
        <v>0</v>
      </c>
      <c r="S23" s="39">
        <f t="shared" si="1"/>
        <v>0</v>
      </c>
      <c r="T23" s="39">
        <f t="shared" si="1"/>
        <v>0</v>
      </c>
      <c r="U23" s="39">
        <f t="shared" si="2"/>
        <v>0</v>
      </c>
    </row>
    <row r="24" spans="2:21" ht="15.75">
      <c r="B24" s="78">
        <v>21</v>
      </c>
      <c r="C24" s="38" t="s">
        <v>142</v>
      </c>
      <c r="D24" s="260">
        <v>0</v>
      </c>
      <c r="E24" s="260">
        <v>0</v>
      </c>
      <c r="F24" s="260">
        <v>0</v>
      </c>
      <c r="G24" s="260">
        <v>0</v>
      </c>
      <c r="H24" s="260">
        <v>0</v>
      </c>
      <c r="I24" s="261">
        <f t="shared" si="0"/>
        <v>0</v>
      </c>
      <c r="J24" s="260">
        <v>0</v>
      </c>
      <c r="K24" s="260">
        <v>0</v>
      </c>
      <c r="L24" s="260">
        <v>0</v>
      </c>
      <c r="M24" s="260">
        <v>0</v>
      </c>
      <c r="N24" s="260">
        <v>0</v>
      </c>
      <c r="O24" s="261">
        <f t="shared" si="3"/>
        <v>0</v>
      </c>
      <c r="P24" s="39">
        <f t="shared" si="1"/>
        <v>0</v>
      </c>
      <c r="Q24" s="39">
        <f t="shared" si="1"/>
        <v>0</v>
      </c>
      <c r="R24" s="39">
        <f t="shared" si="1"/>
        <v>0</v>
      </c>
      <c r="S24" s="39">
        <f t="shared" si="1"/>
        <v>0</v>
      </c>
      <c r="T24" s="39">
        <f t="shared" si="1"/>
        <v>0</v>
      </c>
      <c r="U24" s="39">
        <f t="shared" si="2"/>
        <v>0</v>
      </c>
    </row>
    <row r="25" spans="2:21" ht="15.75">
      <c r="B25" s="37">
        <v>22</v>
      </c>
      <c r="C25" s="43" t="s">
        <v>143</v>
      </c>
      <c r="D25" s="260">
        <v>0</v>
      </c>
      <c r="E25" s="260">
        <v>0</v>
      </c>
      <c r="F25" s="260">
        <v>0</v>
      </c>
      <c r="G25" s="260">
        <v>0</v>
      </c>
      <c r="H25" s="260">
        <v>0</v>
      </c>
      <c r="I25" s="261">
        <f t="shared" si="0"/>
        <v>0</v>
      </c>
      <c r="J25" s="260">
        <v>0</v>
      </c>
      <c r="K25" s="260">
        <v>0</v>
      </c>
      <c r="L25" s="260">
        <v>0</v>
      </c>
      <c r="M25" s="260">
        <v>0</v>
      </c>
      <c r="N25" s="260">
        <v>0</v>
      </c>
      <c r="O25" s="261">
        <f t="shared" si="3"/>
        <v>0</v>
      </c>
      <c r="P25" s="39">
        <f t="shared" si="1"/>
        <v>0</v>
      </c>
      <c r="Q25" s="39">
        <f t="shared" si="1"/>
        <v>0</v>
      </c>
      <c r="R25" s="39">
        <f t="shared" si="1"/>
        <v>0</v>
      </c>
      <c r="S25" s="39">
        <f t="shared" si="1"/>
        <v>0</v>
      </c>
      <c r="T25" s="39">
        <f t="shared" si="1"/>
        <v>0</v>
      </c>
      <c r="U25" s="39">
        <f t="shared" si="2"/>
        <v>0</v>
      </c>
    </row>
    <row r="26" spans="2:21" ht="15.75">
      <c r="B26" s="37">
        <v>23</v>
      </c>
      <c r="C26" s="38" t="s">
        <v>144</v>
      </c>
      <c r="D26" s="260"/>
      <c r="E26" s="260">
        <v>2</v>
      </c>
      <c r="F26" s="260">
        <v>2</v>
      </c>
      <c r="G26" s="260">
        <v>0</v>
      </c>
      <c r="H26" s="260">
        <v>0</v>
      </c>
      <c r="I26" s="261">
        <f t="shared" si="0"/>
        <v>4</v>
      </c>
      <c r="J26" s="260">
        <v>0</v>
      </c>
      <c r="K26" s="260">
        <v>0</v>
      </c>
      <c r="L26" s="260">
        <v>0</v>
      </c>
      <c r="M26" s="260">
        <v>0</v>
      </c>
      <c r="N26" s="260">
        <v>0</v>
      </c>
      <c r="O26" s="261">
        <f t="shared" si="3"/>
        <v>0</v>
      </c>
      <c r="P26" s="39">
        <f t="shared" si="1"/>
        <v>0</v>
      </c>
      <c r="Q26" s="39">
        <f t="shared" si="1"/>
        <v>2</v>
      </c>
      <c r="R26" s="39">
        <f t="shared" si="1"/>
        <v>2</v>
      </c>
      <c r="S26" s="39">
        <f t="shared" si="1"/>
        <v>0</v>
      </c>
      <c r="T26" s="39">
        <f t="shared" si="1"/>
        <v>0</v>
      </c>
      <c r="U26" s="39">
        <f t="shared" si="2"/>
        <v>4</v>
      </c>
    </row>
    <row r="27" spans="2:21" ht="15.75">
      <c r="B27" s="40"/>
      <c r="C27" s="263" t="s">
        <v>179</v>
      </c>
      <c r="D27" s="260">
        <f>SUM(D4:D26)</f>
        <v>0</v>
      </c>
      <c r="E27" s="260">
        <f t="shared" ref="E27:U27" si="11">SUM(E4:E26)</f>
        <v>4</v>
      </c>
      <c r="F27" s="260">
        <f t="shared" si="11"/>
        <v>8</v>
      </c>
      <c r="G27" s="260">
        <f t="shared" si="11"/>
        <v>7</v>
      </c>
      <c r="H27" s="260">
        <f t="shared" si="11"/>
        <v>4</v>
      </c>
      <c r="I27" s="260">
        <f t="shared" si="11"/>
        <v>23</v>
      </c>
      <c r="J27" s="260">
        <f t="shared" si="11"/>
        <v>0</v>
      </c>
      <c r="K27" s="260">
        <f t="shared" si="11"/>
        <v>33</v>
      </c>
      <c r="L27" s="260">
        <f t="shared" si="11"/>
        <v>41</v>
      </c>
      <c r="M27" s="260">
        <f t="shared" si="11"/>
        <v>17</v>
      </c>
      <c r="N27" s="260">
        <f t="shared" si="11"/>
        <v>7</v>
      </c>
      <c r="O27" s="260">
        <f>SUM(O4:O26)</f>
        <v>98</v>
      </c>
      <c r="P27" s="260">
        <f t="shared" si="11"/>
        <v>0</v>
      </c>
      <c r="Q27" s="260">
        <f t="shared" si="11"/>
        <v>37</v>
      </c>
      <c r="R27" s="260">
        <f t="shared" si="11"/>
        <v>49</v>
      </c>
      <c r="S27" s="260">
        <f t="shared" si="11"/>
        <v>24</v>
      </c>
      <c r="T27" s="260">
        <f t="shared" si="11"/>
        <v>11</v>
      </c>
      <c r="U27" s="260">
        <f t="shared" si="11"/>
        <v>121</v>
      </c>
    </row>
  </sheetData>
  <mergeCells count="8">
    <mergeCell ref="W2:Z2"/>
    <mergeCell ref="W3:Z3"/>
    <mergeCell ref="C1:U1"/>
    <mergeCell ref="B2:B3"/>
    <mergeCell ref="C2:C3"/>
    <mergeCell ref="D2:I2"/>
    <mergeCell ref="J2:O2"/>
    <mergeCell ref="P2:U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66FFFF"/>
  </sheetPr>
  <dimension ref="A1:J387"/>
  <sheetViews>
    <sheetView topLeftCell="A367" workbookViewId="0">
      <selection activeCell="B387" sqref="B387:G387"/>
    </sheetView>
  </sheetViews>
  <sheetFormatPr defaultColWidth="9.140625" defaultRowHeight="15"/>
  <cols>
    <col min="1" max="1" width="21.85546875" style="35" customWidth="1"/>
    <col min="2" max="10" width="11.140625" style="35" customWidth="1"/>
    <col min="11" max="16384" width="9.140625" style="35"/>
  </cols>
  <sheetData>
    <row r="1" spans="1:10">
      <c r="A1" s="123" t="s">
        <v>304</v>
      </c>
      <c r="B1" s="123"/>
      <c r="C1" s="123"/>
      <c r="D1" s="123"/>
      <c r="E1" s="123"/>
      <c r="F1" s="123"/>
      <c r="G1" s="123"/>
      <c r="H1" s="123"/>
      <c r="I1" s="1645" t="s">
        <v>15</v>
      </c>
      <c r="J1" s="1645"/>
    </row>
    <row r="2" spans="1:10">
      <c r="A2" s="1646" t="s">
        <v>305</v>
      </c>
      <c r="B2" s="1646"/>
      <c r="C2" s="1646"/>
      <c r="D2" s="1646"/>
      <c r="E2" s="1646"/>
      <c r="F2" s="1646"/>
      <c r="G2" s="1646"/>
      <c r="H2" s="1646"/>
      <c r="I2" s="1646"/>
      <c r="J2" s="1646"/>
    </row>
    <row r="3" spans="1:10">
      <c r="A3" s="1647" t="s">
        <v>7</v>
      </c>
      <c r="B3" s="1647"/>
      <c r="C3" s="1647"/>
      <c r="D3" s="1647"/>
      <c r="E3" s="1647"/>
      <c r="F3" s="1647"/>
      <c r="G3" s="1647"/>
      <c r="H3" s="1647"/>
      <c r="I3" s="1647"/>
      <c r="J3" s="1647"/>
    </row>
    <row r="4" spans="1:10">
      <c r="A4" s="1648" t="s">
        <v>242</v>
      </c>
      <c r="B4" s="1647" t="s">
        <v>222</v>
      </c>
      <c r="C4" s="1647"/>
      <c r="D4" s="1647"/>
      <c r="E4" s="1647" t="s">
        <v>221</v>
      </c>
      <c r="F4" s="1647"/>
      <c r="G4" s="1647"/>
      <c r="H4" s="1647" t="s">
        <v>6</v>
      </c>
      <c r="I4" s="1647"/>
      <c r="J4" s="1647"/>
    </row>
    <row r="5" spans="1:10">
      <c r="A5" s="1648"/>
      <c r="B5" s="207" t="s">
        <v>240</v>
      </c>
      <c r="C5" s="207" t="s">
        <v>241</v>
      </c>
      <c r="D5" s="207" t="s">
        <v>234</v>
      </c>
      <c r="E5" s="207" t="s">
        <v>240</v>
      </c>
      <c r="F5" s="207" t="s">
        <v>241</v>
      </c>
      <c r="G5" s="207" t="s">
        <v>234</v>
      </c>
      <c r="H5" s="207" t="s">
        <v>240</v>
      </c>
      <c r="I5" s="207" t="s">
        <v>241</v>
      </c>
      <c r="J5" s="207" t="s">
        <v>234</v>
      </c>
    </row>
    <row r="6" spans="1:10">
      <c r="A6" s="208">
        <v>1</v>
      </c>
      <c r="B6" s="207">
        <v>2</v>
      </c>
      <c r="C6" s="207">
        <v>3</v>
      </c>
      <c r="D6" s="207">
        <v>4</v>
      </c>
      <c r="E6" s="207">
        <v>5</v>
      </c>
      <c r="F6" s="207">
        <v>6</v>
      </c>
      <c r="G6" s="207">
        <v>7</v>
      </c>
      <c r="H6" s="207">
        <v>8</v>
      </c>
      <c r="I6" s="207">
        <v>9</v>
      </c>
      <c r="J6" s="207">
        <v>10</v>
      </c>
    </row>
    <row r="7" spans="1:10" ht="15.75">
      <c r="A7" s="209" t="s">
        <v>183</v>
      </c>
      <c r="B7" s="149">
        <v>0</v>
      </c>
      <c r="C7" s="149">
        <v>0</v>
      </c>
      <c r="D7" s="120">
        <f>B7+C7</f>
        <v>0</v>
      </c>
      <c r="E7" s="149">
        <v>0</v>
      </c>
      <c r="F7" s="149">
        <v>0</v>
      </c>
      <c r="G7" s="120">
        <f>E7+F7</f>
        <v>0</v>
      </c>
      <c r="H7" s="120">
        <f t="shared" ref="H7:J14" si="0">B7+E7</f>
        <v>0</v>
      </c>
      <c r="I7" s="120">
        <f t="shared" si="0"/>
        <v>0</v>
      </c>
      <c r="J7" s="120">
        <f t="shared" si="0"/>
        <v>0</v>
      </c>
    </row>
    <row r="8" spans="1:10" ht="15.75">
      <c r="A8" s="209" t="s">
        <v>167</v>
      </c>
      <c r="B8" s="149">
        <v>0</v>
      </c>
      <c r="C8" s="149">
        <v>0</v>
      </c>
      <c r="D8" s="120">
        <f t="shared" ref="D8:D14" si="1">B8+C8</f>
        <v>0</v>
      </c>
      <c r="E8" s="149">
        <v>0</v>
      </c>
      <c r="F8" s="149">
        <v>0</v>
      </c>
      <c r="G8" s="120">
        <f t="shared" ref="G8:G14" si="2">E8+F8</f>
        <v>0</v>
      </c>
      <c r="H8" s="120">
        <f t="shared" si="0"/>
        <v>0</v>
      </c>
      <c r="I8" s="120">
        <f t="shared" si="0"/>
        <v>0</v>
      </c>
      <c r="J8" s="120">
        <f t="shared" si="0"/>
        <v>0</v>
      </c>
    </row>
    <row r="9" spans="1:10" ht="15.75">
      <c r="A9" s="209" t="s">
        <v>168</v>
      </c>
      <c r="B9" s="149">
        <v>0</v>
      </c>
      <c r="C9" s="149">
        <v>0</v>
      </c>
      <c r="D9" s="120">
        <f t="shared" si="1"/>
        <v>0</v>
      </c>
      <c r="E9" s="149">
        <v>2</v>
      </c>
      <c r="F9" s="149">
        <v>3</v>
      </c>
      <c r="G9" s="120">
        <f t="shared" si="2"/>
        <v>5</v>
      </c>
      <c r="H9" s="120">
        <f t="shared" si="0"/>
        <v>2</v>
      </c>
      <c r="I9" s="120">
        <f t="shared" si="0"/>
        <v>3</v>
      </c>
      <c r="J9" s="120">
        <f t="shared" si="0"/>
        <v>5</v>
      </c>
    </row>
    <row r="10" spans="1:10" ht="15.75">
      <c r="A10" s="209" t="s">
        <v>169</v>
      </c>
      <c r="B10" s="149">
        <v>0</v>
      </c>
      <c r="C10" s="149">
        <v>0</v>
      </c>
      <c r="D10" s="120">
        <f t="shared" si="1"/>
        <v>0</v>
      </c>
      <c r="E10" s="149">
        <v>5</v>
      </c>
      <c r="F10" s="149">
        <v>10</v>
      </c>
      <c r="G10" s="120">
        <f t="shared" si="2"/>
        <v>15</v>
      </c>
      <c r="H10" s="120">
        <f t="shared" si="0"/>
        <v>5</v>
      </c>
      <c r="I10" s="120">
        <f t="shared" si="0"/>
        <v>10</v>
      </c>
      <c r="J10" s="120">
        <f t="shared" si="0"/>
        <v>15</v>
      </c>
    </row>
    <row r="11" spans="1:10" ht="15.75">
      <c r="A11" s="209" t="s">
        <v>170</v>
      </c>
      <c r="B11" s="149">
        <v>0</v>
      </c>
      <c r="C11" s="149">
        <v>0</v>
      </c>
      <c r="D11" s="120">
        <f t="shared" si="1"/>
        <v>0</v>
      </c>
      <c r="E11" s="149">
        <v>1</v>
      </c>
      <c r="F11" s="149">
        <v>1</v>
      </c>
      <c r="G11" s="120">
        <f t="shared" si="2"/>
        <v>2</v>
      </c>
      <c r="H11" s="120">
        <f t="shared" si="0"/>
        <v>1</v>
      </c>
      <c r="I11" s="120">
        <f t="shared" si="0"/>
        <v>1</v>
      </c>
      <c r="J11" s="120">
        <f t="shared" si="0"/>
        <v>2</v>
      </c>
    </row>
    <row r="12" spans="1:10" ht="15.75">
      <c r="A12" s="209" t="s">
        <v>171</v>
      </c>
      <c r="B12" s="149">
        <v>0</v>
      </c>
      <c r="C12" s="149">
        <v>0</v>
      </c>
      <c r="D12" s="120">
        <f t="shared" si="1"/>
        <v>0</v>
      </c>
      <c r="E12" s="149"/>
      <c r="F12" s="149">
        <v>1</v>
      </c>
      <c r="G12" s="120">
        <f t="shared" si="2"/>
        <v>1</v>
      </c>
      <c r="H12" s="120">
        <f t="shared" si="0"/>
        <v>0</v>
      </c>
      <c r="I12" s="120">
        <f t="shared" si="0"/>
        <v>1</v>
      </c>
      <c r="J12" s="120">
        <f t="shared" si="0"/>
        <v>1</v>
      </c>
    </row>
    <row r="13" spans="1:10" ht="15.75">
      <c r="A13" s="209" t="s">
        <v>172</v>
      </c>
      <c r="B13" s="149">
        <v>0</v>
      </c>
      <c r="C13" s="149">
        <v>0</v>
      </c>
      <c r="D13" s="120">
        <f t="shared" si="1"/>
        <v>0</v>
      </c>
      <c r="E13" s="149"/>
      <c r="F13" s="149"/>
      <c r="G13" s="120">
        <f t="shared" si="2"/>
        <v>0</v>
      </c>
      <c r="H13" s="120">
        <f t="shared" si="0"/>
        <v>0</v>
      </c>
      <c r="I13" s="120">
        <f t="shared" si="0"/>
        <v>0</v>
      </c>
      <c r="J13" s="120">
        <f t="shared" si="0"/>
        <v>0</v>
      </c>
    </row>
    <row r="14" spans="1:10" ht="15.75">
      <c r="A14" s="209" t="s">
        <v>184</v>
      </c>
      <c r="B14" s="149">
        <v>0</v>
      </c>
      <c r="C14" s="149">
        <v>0</v>
      </c>
      <c r="D14" s="120">
        <f t="shared" si="1"/>
        <v>0</v>
      </c>
      <c r="E14" s="149"/>
      <c r="F14" s="149"/>
      <c r="G14" s="120">
        <f t="shared" si="2"/>
        <v>0</v>
      </c>
      <c r="H14" s="120">
        <f t="shared" si="0"/>
        <v>0</v>
      </c>
      <c r="I14" s="120">
        <f t="shared" si="0"/>
        <v>0</v>
      </c>
      <c r="J14" s="120">
        <f t="shared" si="0"/>
        <v>0</v>
      </c>
    </row>
    <row r="15" spans="1:10" ht="15.75">
      <c r="A15" s="211" t="s">
        <v>6</v>
      </c>
      <c r="B15" s="120">
        <f>SUM(B7:B14)</f>
        <v>0</v>
      </c>
      <c r="C15" s="120">
        <f t="shared" ref="C15:J15" si="3">SUM(C7:C14)</f>
        <v>0</v>
      </c>
      <c r="D15" s="120">
        <f t="shared" si="3"/>
        <v>0</v>
      </c>
      <c r="E15" s="120">
        <f t="shared" si="3"/>
        <v>8</v>
      </c>
      <c r="F15" s="120">
        <f t="shared" si="3"/>
        <v>15</v>
      </c>
      <c r="G15" s="120">
        <f t="shared" si="3"/>
        <v>23</v>
      </c>
      <c r="H15" s="120">
        <f t="shared" si="3"/>
        <v>8</v>
      </c>
      <c r="I15" s="120">
        <f t="shared" si="3"/>
        <v>15</v>
      </c>
      <c r="J15" s="120">
        <f t="shared" si="3"/>
        <v>23</v>
      </c>
    </row>
    <row r="17" spans="1:10">
      <c r="A17" s="123" t="s">
        <v>304</v>
      </c>
      <c r="B17" s="123"/>
      <c r="C17" s="123"/>
      <c r="D17" s="123"/>
      <c r="E17" s="123"/>
      <c r="F17" s="123"/>
      <c r="G17" s="123"/>
      <c r="H17" s="123"/>
      <c r="I17" s="1645" t="s">
        <v>20</v>
      </c>
      <c r="J17" s="1645"/>
    </row>
    <row r="18" spans="1:10">
      <c r="A18" s="1646" t="s">
        <v>305</v>
      </c>
      <c r="B18" s="1646"/>
      <c r="C18" s="1646"/>
      <c r="D18" s="1646"/>
      <c r="E18" s="1646"/>
      <c r="F18" s="1646"/>
      <c r="G18" s="1646"/>
      <c r="H18" s="1646"/>
      <c r="I18" s="1646"/>
      <c r="J18" s="1646"/>
    </row>
    <row r="19" spans="1:10">
      <c r="A19" s="1647" t="s">
        <v>7</v>
      </c>
      <c r="B19" s="1647"/>
      <c r="C19" s="1647"/>
      <c r="D19" s="1647"/>
      <c r="E19" s="1647"/>
      <c r="F19" s="1647"/>
      <c r="G19" s="1647"/>
      <c r="H19" s="1647"/>
      <c r="I19" s="1647"/>
      <c r="J19" s="1647"/>
    </row>
    <row r="20" spans="1:10">
      <c r="A20" s="1648" t="s">
        <v>242</v>
      </c>
      <c r="B20" s="1647" t="s">
        <v>222</v>
      </c>
      <c r="C20" s="1647"/>
      <c r="D20" s="1647"/>
      <c r="E20" s="1647" t="s">
        <v>221</v>
      </c>
      <c r="F20" s="1647"/>
      <c r="G20" s="1647"/>
      <c r="H20" s="1647" t="s">
        <v>6</v>
      </c>
      <c r="I20" s="1647"/>
      <c r="J20" s="1647"/>
    </row>
    <row r="21" spans="1:10">
      <c r="A21" s="1648"/>
      <c r="B21" s="207" t="s">
        <v>240</v>
      </c>
      <c r="C21" s="207" t="s">
        <v>241</v>
      </c>
      <c r="D21" s="207" t="s">
        <v>234</v>
      </c>
      <c r="E21" s="207" t="s">
        <v>240</v>
      </c>
      <c r="F21" s="207" t="s">
        <v>241</v>
      </c>
      <c r="G21" s="207" t="s">
        <v>234</v>
      </c>
      <c r="H21" s="207" t="s">
        <v>240</v>
      </c>
      <c r="I21" s="207" t="s">
        <v>241</v>
      </c>
      <c r="J21" s="207" t="s">
        <v>234</v>
      </c>
    </row>
    <row r="22" spans="1:10">
      <c r="A22" s="208">
        <v>1</v>
      </c>
      <c r="B22" s="207">
        <v>2</v>
      </c>
      <c r="C22" s="207">
        <v>3</v>
      </c>
      <c r="D22" s="207">
        <v>4</v>
      </c>
      <c r="E22" s="207">
        <v>5</v>
      </c>
      <c r="F22" s="207">
        <v>6</v>
      </c>
      <c r="G22" s="207">
        <v>7</v>
      </c>
      <c r="H22" s="207">
        <v>8</v>
      </c>
      <c r="I22" s="207">
        <v>9</v>
      </c>
      <c r="J22" s="207">
        <v>10</v>
      </c>
    </row>
    <row r="23" spans="1:10" ht="15.75">
      <c r="A23" s="209" t="s">
        <v>183</v>
      </c>
      <c r="B23" s="149"/>
      <c r="C23" s="149"/>
      <c r="D23" s="120">
        <f>B23+C23</f>
        <v>0</v>
      </c>
      <c r="E23" s="149">
        <v>0</v>
      </c>
      <c r="F23" s="149">
        <v>0</v>
      </c>
      <c r="G23" s="120">
        <f>E23+F23</f>
        <v>0</v>
      </c>
      <c r="H23" s="120">
        <f t="shared" ref="H23:J30" si="4">B23+E23</f>
        <v>0</v>
      </c>
      <c r="I23" s="120">
        <f t="shared" si="4"/>
        <v>0</v>
      </c>
      <c r="J23" s="120">
        <f t="shared" si="4"/>
        <v>0</v>
      </c>
    </row>
    <row r="24" spans="1:10" ht="15.75">
      <c r="A24" s="209" t="s">
        <v>167</v>
      </c>
      <c r="B24" s="149"/>
      <c r="C24" s="149"/>
      <c r="D24" s="120">
        <f t="shared" ref="D24:D30" si="5">B24+C24</f>
        <v>0</v>
      </c>
      <c r="E24" s="149">
        <v>3</v>
      </c>
      <c r="F24" s="149">
        <v>2</v>
      </c>
      <c r="G24" s="120">
        <f t="shared" ref="G24:G30" si="6">E24+F24</f>
        <v>5</v>
      </c>
      <c r="H24" s="120">
        <f t="shared" si="4"/>
        <v>3</v>
      </c>
      <c r="I24" s="120">
        <f t="shared" si="4"/>
        <v>2</v>
      </c>
      <c r="J24" s="120">
        <f t="shared" si="4"/>
        <v>5</v>
      </c>
    </row>
    <row r="25" spans="1:10" ht="15.75">
      <c r="A25" s="209" t="s">
        <v>168</v>
      </c>
      <c r="B25" s="149"/>
      <c r="C25" s="149"/>
      <c r="D25" s="120">
        <f t="shared" si="5"/>
        <v>0</v>
      </c>
      <c r="E25" s="149">
        <v>7</v>
      </c>
      <c r="F25" s="149">
        <v>9</v>
      </c>
      <c r="G25" s="120">
        <f t="shared" si="6"/>
        <v>16</v>
      </c>
      <c r="H25" s="120">
        <f t="shared" si="4"/>
        <v>7</v>
      </c>
      <c r="I25" s="120">
        <f t="shared" si="4"/>
        <v>9</v>
      </c>
      <c r="J25" s="120">
        <f t="shared" si="4"/>
        <v>16</v>
      </c>
    </row>
    <row r="26" spans="1:10" ht="15.75">
      <c r="A26" s="209" t="s">
        <v>169</v>
      </c>
      <c r="B26" s="149">
        <v>1</v>
      </c>
      <c r="C26" s="149"/>
      <c r="D26" s="120">
        <f t="shared" si="5"/>
        <v>1</v>
      </c>
      <c r="E26" s="149">
        <v>4</v>
      </c>
      <c r="F26" s="149">
        <v>9</v>
      </c>
      <c r="G26" s="120">
        <f t="shared" si="6"/>
        <v>13</v>
      </c>
      <c r="H26" s="120">
        <f t="shared" si="4"/>
        <v>5</v>
      </c>
      <c r="I26" s="120">
        <f t="shared" si="4"/>
        <v>9</v>
      </c>
      <c r="J26" s="120">
        <f t="shared" si="4"/>
        <v>14</v>
      </c>
    </row>
    <row r="27" spans="1:10" ht="15.75">
      <c r="A27" s="209" t="s">
        <v>170</v>
      </c>
      <c r="B27" s="149">
        <v>1</v>
      </c>
      <c r="C27" s="149"/>
      <c r="D27" s="120">
        <f t="shared" si="5"/>
        <v>1</v>
      </c>
      <c r="E27" s="149">
        <v>10</v>
      </c>
      <c r="F27" s="149">
        <v>8</v>
      </c>
      <c r="G27" s="120">
        <f t="shared" si="6"/>
        <v>18</v>
      </c>
      <c r="H27" s="120">
        <f t="shared" si="4"/>
        <v>11</v>
      </c>
      <c r="I27" s="120">
        <f t="shared" si="4"/>
        <v>8</v>
      </c>
      <c r="J27" s="120">
        <f t="shared" si="4"/>
        <v>19</v>
      </c>
    </row>
    <row r="28" spans="1:10" ht="15.75">
      <c r="A28" s="209" t="s">
        <v>171</v>
      </c>
      <c r="B28" s="149"/>
      <c r="C28" s="149"/>
      <c r="D28" s="120">
        <f t="shared" si="5"/>
        <v>0</v>
      </c>
      <c r="E28" s="149">
        <v>1</v>
      </c>
      <c r="F28" s="149">
        <v>0</v>
      </c>
      <c r="G28" s="120">
        <f t="shared" si="6"/>
        <v>1</v>
      </c>
      <c r="H28" s="120">
        <f t="shared" si="4"/>
        <v>1</v>
      </c>
      <c r="I28" s="120">
        <f t="shared" si="4"/>
        <v>0</v>
      </c>
      <c r="J28" s="120">
        <f t="shared" si="4"/>
        <v>1</v>
      </c>
    </row>
    <row r="29" spans="1:10" ht="15.75">
      <c r="A29" s="209" t="s">
        <v>172</v>
      </c>
      <c r="B29" s="149"/>
      <c r="C29" s="149"/>
      <c r="D29" s="120">
        <f t="shared" si="5"/>
        <v>0</v>
      </c>
      <c r="E29" s="149">
        <v>0</v>
      </c>
      <c r="F29" s="149">
        <v>0</v>
      </c>
      <c r="G29" s="120">
        <f t="shared" si="6"/>
        <v>0</v>
      </c>
      <c r="H29" s="120">
        <f t="shared" si="4"/>
        <v>0</v>
      </c>
      <c r="I29" s="120">
        <f t="shared" si="4"/>
        <v>0</v>
      </c>
      <c r="J29" s="120">
        <f t="shared" si="4"/>
        <v>0</v>
      </c>
    </row>
    <row r="30" spans="1:10" ht="15.75">
      <c r="A30" s="209" t="s">
        <v>184</v>
      </c>
      <c r="B30" s="149"/>
      <c r="C30" s="149"/>
      <c r="D30" s="120">
        <f t="shared" si="5"/>
        <v>0</v>
      </c>
      <c r="E30" s="149">
        <v>1</v>
      </c>
      <c r="F30" s="149">
        <v>0</v>
      </c>
      <c r="G30" s="120">
        <f t="shared" si="6"/>
        <v>1</v>
      </c>
      <c r="H30" s="120">
        <f t="shared" si="4"/>
        <v>1</v>
      </c>
      <c r="I30" s="120">
        <f t="shared" si="4"/>
        <v>0</v>
      </c>
      <c r="J30" s="120">
        <f t="shared" si="4"/>
        <v>1</v>
      </c>
    </row>
    <row r="31" spans="1:10" ht="15.75">
      <c r="A31" s="211" t="s">
        <v>6</v>
      </c>
      <c r="B31" s="120">
        <f>SUM(B23:B30)</f>
        <v>2</v>
      </c>
      <c r="C31" s="120">
        <f t="shared" ref="C31:J31" si="7">SUM(C23:C30)</f>
        <v>0</v>
      </c>
      <c r="D31" s="120">
        <f t="shared" si="7"/>
        <v>2</v>
      </c>
      <c r="E31" s="120">
        <f t="shared" si="7"/>
        <v>26</v>
      </c>
      <c r="F31" s="120">
        <f t="shared" si="7"/>
        <v>28</v>
      </c>
      <c r="G31" s="120">
        <f t="shared" si="7"/>
        <v>54</v>
      </c>
      <c r="H31" s="120">
        <f t="shared" si="7"/>
        <v>28</v>
      </c>
      <c r="I31" s="120">
        <f t="shared" si="7"/>
        <v>28</v>
      </c>
      <c r="J31" s="120">
        <f t="shared" si="7"/>
        <v>56</v>
      </c>
    </row>
    <row r="33" spans="1:10">
      <c r="A33" s="123" t="s">
        <v>304</v>
      </c>
      <c r="B33" s="123"/>
      <c r="C33" s="123"/>
      <c r="D33" s="123"/>
      <c r="E33" s="123"/>
      <c r="F33" s="123"/>
      <c r="G33" s="123"/>
      <c r="H33" s="123"/>
      <c r="I33" s="1645" t="s">
        <v>21</v>
      </c>
      <c r="J33" s="1645"/>
    </row>
    <row r="34" spans="1:10">
      <c r="A34" s="1646" t="s">
        <v>305</v>
      </c>
      <c r="B34" s="1646"/>
      <c r="C34" s="1646"/>
      <c r="D34" s="1646"/>
      <c r="E34" s="1646"/>
      <c r="F34" s="1646"/>
      <c r="G34" s="1646"/>
      <c r="H34" s="1646"/>
      <c r="I34" s="1646"/>
      <c r="J34" s="1646"/>
    </row>
    <row r="35" spans="1:10">
      <c r="A35" s="1647" t="s">
        <v>7</v>
      </c>
      <c r="B35" s="1647"/>
      <c r="C35" s="1647"/>
      <c r="D35" s="1647"/>
      <c r="E35" s="1647"/>
      <c r="F35" s="1647"/>
      <c r="G35" s="1647"/>
      <c r="H35" s="1647"/>
      <c r="I35" s="1647"/>
      <c r="J35" s="1647"/>
    </row>
    <row r="36" spans="1:10">
      <c r="A36" s="1648" t="s">
        <v>242</v>
      </c>
      <c r="B36" s="1647" t="s">
        <v>222</v>
      </c>
      <c r="C36" s="1647"/>
      <c r="D36" s="1647"/>
      <c r="E36" s="1647" t="s">
        <v>221</v>
      </c>
      <c r="F36" s="1647"/>
      <c r="G36" s="1647"/>
      <c r="H36" s="1647" t="s">
        <v>6</v>
      </c>
      <c r="I36" s="1647"/>
      <c r="J36" s="1647"/>
    </row>
    <row r="37" spans="1:10">
      <c r="A37" s="1648"/>
      <c r="B37" s="207" t="s">
        <v>240</v>
      </c>
      <c r="C37" s="207" t="s">
        <v>241</v>
      </c>
      <c r="D37" s="207" t="s">
        <v>234</v>
      </c>
      <c r="E37" s="207" t="s">
        <v>240</v>
      </c>
      <c r="F37" s="207" t="s">
        <v>241</v>
      </c>
      <c r="G37" s="207" t="s">
        <v>234</v>
      </c>
      <c r="H37" s="207" t="s">
        <v>240</v>
      </c>
      <c r="I37" s="207" t="s">
        <v>241</v>
      </c>
      <c r="J37" s="207" t="s">
        <v>234</v>
      </c>
    </row>
    <row r="38" spans="1:10">
      <c r="A38" s="208">
        <v>1</v>
      </c>
      <c r="B38" s="207">
        <v>2</v>
      </c>
      <c r="C38" s="207">
        <v>3</v>
      </c>
      <c r="D38" s="207">
        <v>4</v>
      </c>
      <c r="E38" s="207">
        <v>5</v>
      </c>
      <c r="F38" s="207">
        <v>6</v>
      </c>
      <c r="G38" s="207">
        <v>7</v>
      </c>
      <c r="H38" s="207">
        <v>8</v>
      </c>
      <c r="I38" s="207">
        <v>9</v>
      </c>
      <c r="J38" s="207">
        <v>10</v>
      </c>
    </row>
    <row r="39" spans="1:10" ht="15.75">
      <c r="A39" s="209" t="s">
        <v>183</v>
      </c>
      <c r="B39" s="149"/>
      <c r="C39" s="149"/>
      <c r="D39" s="120">
        <f>B39+C39</f>
        <v>0</v>
      </c>
      <c r="E39" s="149">
        <v>0</v>
      </c>
      <c r="F39" s="149">
        <v>0</v>
      </c>
      <c r="G39" s="120">
        <f>E39+F39</f>
        <v>0</v>
      </c>
      <c r="H39" s="114">
        <f t="shared" ref="H39:J46" si="8">B39+E39</f>
        <v>0</v>
      </c>
      <c r="I39" s="114">
        <f t="shared" si="8"/>
        <v>0</v>
      </c>
      <c r="J39" s="114">
        <f t="shared" si="8"/>
        <v>0</v>
      </c>
    </row>
    <row r="40" spans="1:10" ht="15.75">
      <c r="A40" s="209" t="s">
        <v>167</v>
      </c>
      <c r="B40" s="149"/>
      <c r="C40" s="149"/>
      <c r="D40" s="120">
        <f t="shared" ref="D40:D45" si="9">B40+C40</f>
        <v>0</v>
      </c>
      <c r="E40" s="149">
        <v>2</v>
      </c>
      <c r="F40" s="149">
        <v>1</v>
      </c>
      <c r="G40" s="120">
        <f t="shared" ref="G40:G45" si="10">E40+F40</f>
        <v>3</v>
      </c>
      <c r="H40" s="114">
        <f t="shared" si="8"/>
        <v>2</v>
      </c>
      <c r="I40" s="114">
        <f t="shared" si="8"/>
        <v>1</v>
      </c>
      <c r="J40" s="114">
        <f t="shared" si="8"/>
        <v>3</v>
      </c>
    </row>
    <row r="41" spans="1:10" ht="15.75">
      <c r="A41" s="209" t="s">
        <v>168</v>
      </c>
      <c r="B41" s="149"/>
      <c r="C41" s="149"/>
      <c r="D41" s="120">
        <f t="shared" si="9"/>
        <v>0</v>
      </c>
      <c r="E41" s="149">
        <v>6</v>
      </c>
      <c r="F41" s="149">
        <v>4</v>
      </c>
      <c r="G41" s="120">
        <f t="shared" si="10"/>
        <v>10</v>
      </c>
      <c r="H41" s="114">
        <f t="shared" si="8"/>
        <v>6</v>
      </c>
      <c r="I41" s="114">
        <f t="shared" si="8"/>
        <v>4</v>
      </c>
      <c r="J41" s="114">
        <f t="shared" si="8"/>
        <v>10</v>
      </c>
    </row>
    <row r="42" spans="1:10" ht="15.75">
      <c r="A42" s="209" t="s">
        <v>169</v>
      </c>
      <c r="B42" s="149"/>
      <c r="C42" s="149"/>
      <c r="D42" s="120">
        <f t="shared" si="9"/>
        <v>0</v>
      </c>
      <c r="E42" s="149">
        <v>10</v>
      </c>
      <c r="F42" s="149">
        <v>6</v>
      </c>
      <c r="G42" s="120">
        <f t="shared" si="10"/>
        <v>16</v>
      </c>
      <c r="H42" s="114">
        <f t="shared" si="8"/>
        <v>10</v>
      </c>
      <c r="I42" s="114">
        <f t="shared" si="8"/>
        <v>6</v>
      </c>
      <c r="J42" s="114">
        <f t="shared" si="8"/>
        <v>16</v>
      </c>
    </row>
    <row r="43" spans="1:10" ht="15.75">
      <c r="A43" s="209" t="s">
        <v>170</v>
      </c>
      <c r="B43" s="149"/>
      <c r="C43" s="149"/>
      <c r="D43" s="120">
        <f t="shared" si="9"/>
        <v>0</v>
      </c>
      <c r="E43" s="149">
        <v>8</v>
      </c>
      <c r="F43" s="149">
        <v>6</v>
      </c>
      <c r="G43" s="120">
        <f t="shared" si="10"/>
        <v>14</v>
      </c>
      <c r="H43" s="114">
        <f t="shared" si="8"/>
        <v>8</v>
      </c>
      <c r="I43" s="114">
        <f t="shared" si="8"/>
        <v>6</v>
      </c>
      <c r="J43" s="114">
        <f t="shared" si="8"/>
        <v>14</v>
      </c>
    </row>
    <row r="44" spans="1:10" ht="15.75">
      <c r="A44" s="209" t="s">
        <v>171</v>
      </c>
      <c r="B44" s="149"/>
      <c r="C44" s="149"/>
      <c r="D44" s="120">
        <f t="shared" si="9"/>
        <v>0</v>
      </c>
      <c r="E44" s="149">
        <v>3</v>
      </c>
      <c r="F44" s="149">
        <v>0</v>
      </c>
      <c r="G44" s="120">
        <f t="shared" si="10"/>
        <v>3</v>
      </c>
      <c r="H44" s="114">
        <f t="shared" si="8"/>
        <v>3</v>
      </c>
      <c r="I44" s="114">
        <f t="shared" si="8"/>
        <v>0</v>
      </c>
      <c r="J44" s="114">
        <f t="shared" si="8"/>
        <v>3</v>
      </c>
    </row>
    <row r="45" spans="1:10" ht="15.75">
      <c r="A45" s="209" t="s">
        <v>172</v>
      </c>
      <c r="B45" s="149"/>
      <c r="C45" s="149"/>
      <c r="D45" s="120">
        <f t="shared" si="9"/>
        <v>0</v>
      </c>
      <c r="E45" s="149">
        <v>0</v>
      </c>
      <c r="F45" s="149">
        <v>0</v>
      </c>
      <c r="G45" s="120">
        <f t="shared" si="10"/>
        <v>0</v>
      </c>
      <c r="H45" s="114">
        <f t="shared" si="8"/>
        <v>0</v>
      </c>
      <c r="I45" s="114">
        <f t="shared" si="8"/>
        <v>0</v>
      </c>
      <c r="J45" s="114">
        <f t="shared" si="8"/>
        <v>0</v>
      </c>
    </row>
    <row r="46" spans="1:10" ht="15.75">
      <c r="A46" s="209" t="s">
        <v>184</v>
      </c>
      <c r="B46" s="149"/>
      <c r="C46" s="149"/>
      <c r="D46" s="120">
        <f t="shared" ref="D46" si="11">B46+C46</f>
        <v>0</v>
      </c>
      <c r="E46" s="149">
        <v>0</v>
      </c>
      <c r="F46" s="149">
        <v>0</v>
      </c>
      <c r="G46" s="120">
        <f t="shared" ref="G46" si="12">E46+F46</f>
        <v>0</v>
      </c>
      <c r="H46" s="114">
        <f t="shared" si="8"/>
        <v>0</v>
      </c>
      <c r="I46" s="114">
        <f t="shared" si="8"/>
        <v>0</v>
      </c>
      <c r="J46" s="114">
        <f t="shared" si="8"/>
        <v>0</v>
      </c>
    </row>
    <row r="47" spans="1:10" ht="15.75">
      <c r="A47" s="211" t="s">
        <v>6</v>
      </c>
      <c r="B47" s="114">
        <f>SUM(B39:B46)</f>
        <v>0</v>
      </c>
      <c r="C47" s="114">
        <f t="shared" ref="C47:J47" si="13">SUM(C39:C46)</f>
        <v>0</v>
      </c>
      <c r="D47" s="114">
        <f t="shared" si="13"/>
        <v>0</v>
      </c>
      <c r="E47" s="114">
        <f t="shared" si="13"/>
        <v>29</v>
      </c>
      <c r="F47" s="114">
        <f t="shared" si="13"/>
        <v>17</v>
      </c>
      <c r="G47" s="114">
        <f t="shared" si="13"/>
        <v>46</v>
      </c>
      <c r="H47" s="114">
        <f t="shared" si="13"/>
        <v>29</v>
      </c>
      <c r="I47" s="114">
        <f t="shared" si="13"/>
        <v>17</v>
      </c>
      <c r="J47" s="114">
        <f t="shared" si="13"/>
        <v>46</v>
      </c>
    </row>
    <row r="49" spans="1:10">
      <c r="A49" s="123" t="s">
        <v>304</v>
      </c>
      <c r="B49" s="123"/>
      <c r="C49" s="123"/>
      <c r="D49" s="123"/>
      <c r="E49" s="123"/>
      <c r="F49" s="123"/>
      <c r="G49" s="123"/>
      <c r="H49" s="123"/>
      <c r="I49" s="1645" t="s">
        <v>25</v>
      </c>
      <c r="J49" s="1645"/>
    </row>
    <row r="50" spans="1:10">
      <c r="A50" s="1646" t="s">
        <v>305</v>
      </c>
      <c r="B50" s="1646"/>
      <c r="C50" s="1646"/>
      <c r="D50" s="1646"/>
      <c r="E50" s="1646"/>
      <c r="F50" s="1646"/>
      <c r="G50" s="1646"/>
      <c r="H50" s="1646"/>
      <c r="I50" s="1646"/>
      <c r="J50" s="1646"/>
    </row>
    <row r="51" spans="1:10">
      <c r="A51" s="1647" t="s">
        <v>7</v>
      </c>
      <c r="B51" s="1647"/>
      <c r="C51" s="1647"/>
      <c r="D51" s="1647"/>
      <c r="E51" s="1647"/>
      <c r="F51" s="1647"/>
      <c r="G51" s="1647"/>
      <c r="H51" s="1647"/>
      <c r="I51" s="1647"/>
      <c r="J51" s="1647"/>
    </row>
    <row r="52" spans="1:10">
      <c r="A52" s="1648" t="s">
        <v>242</v>
      </c>
      <c r="B52" s="1647" t="s">
        <v>222</v>
      </c>
      <c r="C52" s="1647"/>
      <c r="D52" s="1647"/>
      <c r="E52" s="1647" t="s">
        <v>221</v>
      </c>
      <c r="F52" s="1647"/>
      <c r="G52" s="1647"/>
      <c r="H52" s="1647" t="s">
        <v>6</v>
      </c>
      <c r="I52" s="1647"/>
      <c r="J52" s="1647"/>
    </row>
    <row r="53" spans="1:10">
      <c r="A53" s="1648"/>
      <c r="B53" s="207" t="s">
        <v>240</v>
      </c>
      <c r="C53" s="207" t="s">
        <v>241</v>
      </c>
      <c r="D53" s="207" t="s">
        <v>234</v>
      </c>
      <c r="E53" s="207" t="s">
        <v>240</v>
      </c>
      <c r="F53" s="207" t="s">
        <v>241</v>
      </c>
      <c r="G53" s="207" t="s">
        <v>234</v>
      </c>
      <c r="H53" s="207" t="s">
        <v>240</v>
      </c>
      <c r="I53" s="207" t="s">
        <v>241</v>
      </c>
      <c r="J53" s="207" t="s">
        <v>234</v>
      </c>
    </row>
    <row r="54" spans="1:10">
      <c r="A54" s="208">
        <v>1</v>
      </c>
      <c r="B54" s="207">
        <v>2</v>
      </c>
      <c r="C54" s="207">
        <v>3</v>
      </c>
      <c r="D54" s="207">
        <v>4</v>
      </c>
      <c r="E54" s="207">
        <v>5</v>
      </c>
      <c r="F54" s="207">
        <v>6</v>
      </c>
      <c r="G54" s="207">
        <v>7</v>
      </c>
      <c r="H54" s="207">
        <v>8</v>
      </c>
      <c r="I54" s="207">
        <v>9</v>
      </c>
      <c r="J54" s="207">
        <v>10</v>
      </c>
    </row>
    <row r="55" spans="1:10" ht="15.75">
      <c r="A55" s="209" t="s">
        <v>183</v>
      </c>
      <c r="B55" s="149"/>
      <c r="C55" s="149"/>
      <c r="D55" s="120">
        <f>B55+C55</f>
        <v>0</v>
      </c>
      <c r="E55" s="149"/>
      <c r="F55" s="149"/>
      <c r="G55" s="120">
        <f>E55+F55</f>
        <v>0</v>
      </c>
      <c r="H55" s="120">
        <f t="shared" ref="H55:J62" si="14">B55+E55</f>
        <v>0</v>
      </c>
      <c r="I55" s="120">
        <f t="shared" si="14"/>
        <v>0</v>
      </c>
      <c r="J55" s="120">
        <f t="shared" si="14"/>
        <v>0</v>
      </c>
    </row>
    <row r="56" spans="1:10" ht="15.75">
      <c r="A56" s="209" t="s">
        <v>167</v>
      </c>
      <c r="B56" s="149"/>
      <c r="C56" s="149"/>
      <c r="D56" s="120">
        <f t="shared" ref="D56:D62" si="15">B56+C56</f>
        <v>0</v>
      </c>
      <c r="E56" s="149">
        <v>4</v>
      </c>
      <c r="F56" s="149">
        <v>2</v>
      </c>
      <c r="G56" s="120">
        <f t="shared" ref="G56:G62" si="16">E56+F56</f>
        <v>6</v>
      </c>
      <c r="H56" s="120">
        <f t="shared" si="14"/>
        <v>4</v>
      </c>
      <c r="I56" s="120">
        <f t="shared" si="14"/>
        <v>2</v>
      </c>
      <c r="J56" s="120">
        <f t="shared" si="14"/>
        <v>6</v>
      </c>
    </row>
    <row r="57" spans="1:10" ht="15.75">
      <c r="A57" s="209" t="s">
        <v>168</v>
      </c>
      <c r="B57" s="149"/>
      <c r="C57" s="149"/>
      <c r="D57" s="120">
        <f t="shared" si="15"/>
        <v>0</v>
      </c>
      <c r="E57" s="149">
        <v>33</v>
      </c>
      <c r="F57" s="149">
        <v>32</v>
      </c>
      <c r="G57" s="120">
        <f t="shared" si="16"/>
        <v>65</v>
      </c>
      <c r="H57" s="120">
        <f t="shared" si="14"/>
        <v>33</v>
      </c>
      <c r="I57" s="120">
        <f t="shared" si="14"/>
        <v>32</v>
      </c>
      <c r="J57" s="120">
        <f t="shared" si="14"/>
        <v>65</v>
      </c>
    </row>
    <row r="58" spans="1:10" ht="15.75">
      <c r="A58" s="209" t="s">
        <v>169</v>
      </c>
      <c r="B58" s="149">
        <v>1</v>
      </c>
      <c r="C58" s="149"/>
      <c r="D58" s="120">
        <f t="shared" si="15"/>
        <v>1</v>
      </c>
      <c r="E58" s="149">
        <v>29</v>
      </c>
      <c r="F58" s="149">
        <v>26</v>
      </c>
      <c r="G58" s="120">
        <f t="shared" si="16"/>
        <v>55</v>
      </c>
      <c r="H58" s="120">
        <f t="shared" si="14"/>
        <v>30</v>
      </c>
      <c r="I58" s="120">
        <f t="shared" si="14"/>
        <v>26</v>
      </c>
      <c r="J58" s="120">
        <f t="shared" si="14"/>
        <v>56</v>
      </c>
    </row>
    <row r="59" spans="1:10" ht="15.75">
      <c r="A59" s="209" t="s">
        <v>170</v>
      </c>
      <c r="B59" s="149"/>
      <c r="C59" s="149"/>
      <c r="D59" s="120">
        <f t="shared" si="15"/>
        <v>0</v>
      </c>
      <c r="E59" s="149">
        <v>12</v>
      </c>
      <c r="F59" s="149">
        <v>19</v>
      </c>
      <c r="G59" s="120">
        <f t="shared" si="16"/>
        <v>31</v>
      </c>
      <c r="H59" s="120">
        <f t="shared" si="14"/>
        <v>12</v>
      </c>
      <c r="I59" s="120">
        <f t="shared" si="14"/>
        <v>19</v>
      </c>
      <c r="J59" s="120">
        <f t="shared" si="14"/>
        <v>31</v>
      </c>
    </row>
    <row r="60" spans="1:10" ht="15.75">
      <c r="A60" s="209" t="s">
        <v>171</v>
      </c>
      <c r="B60" s="149"/>
      <c r="C60" s="149"/>
      <c r="D60" s="120">
        <f t="shared" si="15"/>
        <v>0</v>
      </c>
      <c r="E60" s="149">
        <v>8</v>
      </c>
      <c r="F60" s="149">
        <v>6</v>
      </c>
      <c r="G60" s="120">
        <f t="shared" si="16"/>
        <v>14</v>
      </c>
      <c r="H60" s="120">
        <f t="shared" si="14"/>
        <v>8</v>
      </c>
      <c r="I60" s="120">
        <f t="shared" si="14"/>
        <v>6</v>
      </c>
      <c r="J60" s="120">
        <f t="shared" si="14"/>
        <v>14</v>
      </c>
    </row>
    <row r="61" spans="1:10" ht="15.75">
      <c r="A61" s="209" t="s">
        <v>172</v>
      </c>
      <c r="B61" s="149"/>
      <c r="C61" s="149"/>
      <c r="D61" s="120">
        <f t="shared" si="15"/>
        <v>0</v>
      </c>
      <c r="E61" s="149">
        <v>1</v>
      </c>
      <c r="F61" s="149"/>
      <c r="G61" s="120">
        <f t="shared" si="16"/>
        <v>1</v>
      </c>
      <c r="H61" s="120">
        <f t="shared" si="14"/>
        <v>1</v>
      </c>
      <c r="I61" s="120">
        <f t="shared" si="14"/>
        <v>0</v>
      </c>
      <c r="J61" s="120">
        <f t="shared" si="14"/>
        <v>1</v>
      </c>
    </row>
    <row r="62" spans="1:10" ht="15.75">
      <c r="A62" s="209" t="s">
        <v>184</v>
      </c>
      <c r="B62" s="149"/>
      <c r="C62" s="149"/>
      <c r="D62" s="120">
        <f t="shared" si="15"/>
        <v>0</v>
      </c>
      <c r="E62" s="149"/>
      <c r="F62" s="149"/>
      <c r="G62" s="120">
        <f t="shared" si="16"/>
        <v>0</v>
      </c>
      <c r="H62" s="120">
        <f t="shared" si="14"/>
        <v>0</v>
      </c>
      <c r="I62" s="120">
        <f t="shared" si="14"/>
        <v>0</v>
      </c>
      <c r="J62" s="120">
        <f t="shared" si="14"/>
        <v>0</v>
      </c>
    </row>
    <row r="63" spans="1:10" ht="15.75">
      <c r="A63" s="211" t="s">
        <v>6</v>
      </c>
      <c r="B63" s="120">
        <f>SUM(B55:B62)</f>
        <v>1</v>
      </c>
      <c r="C63" s="120">
        <f t="shared" ref="C63:J63" si="17">SUM(C55:C62)</f>
        <v>0</v>
      </c>
      <c r="D63" s="120">
        <f t="shared" si="17"/>
        <v>1</v>
      </c>
      <c r="E63" s="120">
        <f t="shared" si="17"/>
        <v>87</v>
      </c>
      <c r="F63" s="120">
        <f t="shared" si="17"/>
        <v>85</v>
      </c>
      <c r="G63" s="120">
        <f t="shared" si="17"/>
        <v>172</v>
      </c>
      <c r="H63" s="120">
        <f t="shared" si="17"/>
        <v>88</v>
      </c>
      <c r="I63" s="120">
        <f t="shared" si="17"/>
        <v>85</v>
      </c>
      <c r="J63" s="120">
        <f t="shared" si="17"/>
        <v>173</v>
      </c>
    </row>
    <row r="65" spans="1:10">
      <c r="A65" s="123" t="s">
        <v>304</v>
      </c>
      <c r="B65" s="123"/>
      <c r="C65" s="123"/>
      <c r="D65" s="123"/>
      <c r="E65" s="123"/>
      <c r="F65" s="123"/>
      <c r="G65" s="123"/>
      <c r="H65" s="123"/>
      <c r="I65" s="1645" t="s">
        <v>27</v>
      </c>
      <c r="J65" s="1645"/>
    </row>
    <row r="66" spans="1:10">
      <c r="A66" s="1646" t="s">
        <v>305</v>
      </c>
      <c r="B66" s="1646"/>
      <c r="C66" s="1646"/>
      <c r="D66" s="1646"/>
      <c r="E66" s="1646"/>
      <c r="F66" s="1646"/>
      <c r="G66" s="1646"/>
      <c r="H66" s="1646"/>
      <c r="I66" s="1646"/>
      <c r="J66" s="1646"/>
    </row>
    <row r="67" spans="1:10">
      <c r="A67" s="1647" t="s">
        <v>7</v>
      </c>
      <c r="B67" s="1647"/>
      <c r="C67" s="1647"/>
      <c r="D67" s="1647"/>
      <c r="E67" s="1647"/>
      <c r="F67" s="1647"/>
      <c r="G67" s="1647"/>
      <c r="H67" s="1647"/>
      <c r="I67" s="1647"/>
      <c r="J67" s="1647"/>
    </row>
    <row r="68" spans="1:10">
      <c r="A68" s="1648" t="s">
        <v>242</v>
      </c>
      <c r="B68" s="1647" t="s">
        <v>222</v>
      </c>
      <c r="C68" s="1647"/>
      <c r="D68" s="1647"/>
      <c r="E68" s="1647" t="s">
        <v>221</v>
      </c>
      <c r="F68" s="1647"/>
      <c r="G68" s="1647"/>
      <c r="H68" s="1647" t="s">
        <v>6</v>
      </c>
      <c r="I68" s="1647"/>
      <c r="J68" s="1647"/>
    </row>
    <row r="69" spans="1:10">
      <c r="A69" s="1648"/>
      <c r="B69" s="207" t="s">
        <v>240</v>
      </c>
      <c r="C69" s="207" t="s">
        <v>241</v>
      </c>
      <c r="D69" s="207" t="s">
        <v>234</v>
      </c>
      <c r="E69" s="207" t="s">
        <v>240</v>
      </c>
      <c r="F69" s="207" t="s">
        <v>241</v>
      </c>
      <c r="G69" s="207" t="s">
        <v>234</v>
      </c>
      <c r="H69" s="207" t="s">
        <v>240</v>
      </c>
      <c r="I69" s="207" t="s">
        <v>241</v>
      </c>
      <c r="J69" s="207" t="s">
        <v>234</v>
      </c>
    </row>
    <row r="70" spans="1:10">
      <c r="A70" s="208">
        <v>1</v>
      </c>
      <c r="B70" s="207">
        <v>2</v>
      </c>
      <c r="C70" s="207">
        <v>3</v>
      </c>
      <c r="D70" s="207">
        <v>4</v>
      </c>
      <c r="E70" s="207">
        <v>5</v>
      </c>
      <c r="F70" s="207">
        <v>6</v>
      </c>
      <c r="G70" s="207">
        <v>7</v>
      </c>
      <c r="H70" s="207">
        <v>8</v>
      </c>
      <c r="I70" s="207">
        <v>9</v>
      </c>
      <c r="J70" s="207">
        <v>10</v>
      </c>
    </row>
    <row r="71" spans="1:10" ht="15.75">
      <c r="A71" s="209" t="s">
        <v>183</v>
      </c>
      <c r="B71" s="149">
        <v>0</v>
      </c>
      <c r="C71" s="149">
        <v>0</v>
      </c>
      <c r="D71" s="120">
        <f>B71+C71</f>
        <v>0</v>
      </c>
      <c r="E71" s="149">
        <v>0</v>
      </c>
      <c r="F71" s="149">
        <v>0</v>
      </c>
      <c r="G71" s="120">
        <f>E71+F71</f>
        <v>0</v>
      </c>
      <c r="H71" s="120">
        <f t="shared" ref="H71:J78" si="18">B71+E71</f>
        <v>0</v>
      </c>
      <c r="I71" s="120">
        <f t="shared" si="18"/>
        <v>0</v>
      </c>
      <c r="J71" s="120">
        <f t="shared" si="18"/>
        <v>0</v>
      </c>
    </row>
    <row r="72" spans="1:10" ht="15.75">
      <c r="A72" s="209" t="s">
        <v>167</v>
      </c>
      <c r="B72" s="149">
        <v>1</v>
      </c>
      <c r="C72" s="149">
        <v>1</v>
      </c>
      <c r="D72" s="120">
        <f t="shared" ref="D72:D78" si="19">B72+C72</f>
        <v>2</v>
      </c>
      <c r="E72" s="149">
        <v>1</v>
      </c>
      <c r="F72" s="149">
        <v>3</v>
      </c>
      <c r="G72" s="120">
        <f t="shared" ref="G72:G78" si="20">E72+F72</f>
        <v>4</v>
      </c>
      <c r="H72" s="120">
        <f t="shared" si="18"/>
        <v>2</v>
      </c>
      <c r="I72" s="120">
        <f t="shared" si="18"/>
        <v>4</v>
      </c>
      <c r="J72" s="120">
        <f t="shared" si="18"/>
        <v>6</v>
      </c>
    </row>
    <row r="73" spans="1:10" ht="15.75">
      <c r="A73" s="209" t="s">
        <v>168</v>
      </c>
      <c r="B73" s="149">
        <v>9</v>
      </c>
      <c r="C73" s="149">
        <v>4</v>
      </c>
      <c r="D73" s="120">
        <f t="shared" si="19"/>
        <v>13</v>
      </c>
      <c r="E73" s="149">
        <v>9</v>
      </c>
      <c r="F73" s="149">
        <v>7</v>
      </c>
      <c r="G73" s="120">
        <f t="shared" si="20"/>
        <v>16</v>
      </c>
      <c r="H73" s="120">
        <f t="shared" si="18"/>
        <v>18</v>
      </c>
      <c r="I73" s="120">
        <f t="shared" si="18"/>
        <v>11</v>
      </c>
      <c r="J73" s="120">
        <f t="shared" si="18"/>
        <v>29</v>
      </c>
    </row>
    <row r="74" spans="1:10" ht="15.75">
      <c r="A74" s="209" t="s">
        <v>169</v>
      </c>
      <c r="B74" s="149">
        <v>2</v>
      </c>
      <c r="C74" s="149">
        <v>1</v>
      </c>
      <c r="D74" s="120">
        <f t="shared" si="19"/>
        <v>3</v>
      </c>
      <c r="E74" s="149">
        <v>6</v>
      </c>
      <c r="F74" s="149">
        <v>7</v>
      </c>
      <c r="G74" s="120">
        <f t="shared" si="20"/>
        <v>13</v>
      </c>
      <c r="H74" s="120">
        <f t="shared" si="18"/>
        <v>8</v>
      </c>
      <c r="I74" s="120">
        <f t="shared" si="18"/>
        <v>8</v>
      </c>
      <c r="J74" s="120">
        <f t="shared" si="18"/>
        <v>16</v>
      </c>
    </row>
    <row r="75" spans="1:10" ht="15.75">
      <c r="A75" s="209" t="s">
        <v>170</v>
      </c>
      <c r="B75" s="149">
        <v>1</v>
      </c>
      <c r="C75" s="149">
        <v>1</v>
      </c>
      <c r="D75" s="120">
        <f t="shared" si="19"/>
        <v>2</v>
      </c>
      <c r="E75" s="149">
        <v>6</v>
      </c>
      <c r="F75" s="149">
        <v>6</v>
      </c>
      <c r="G75" s="120">
        <f t="shared" si="20"/>
        <v>12</v>
      </c>
      <c r="H75" s="120">
        <f t="shared" si="18"/>
        <v>7</v>
      </c>
      <c r="I75" s="120">
        <f t="shared" si="18"/>
        <v>7</v>
      </c>
      <c r="J75" s="120">
        <f t="shared" si="18"/>
        <v>14</v>
      </c>
    </row>
    <row r="76" spans="1:10" ht="15.75">
      <c r="A76" s="209" t="s">
        <v>171</v>
      </c>
      <c r="B76" s="149">
        <v>0</v>
      </c>
      <c r="C76" s="149">
        <v>0</v>
      </c>
      <c r="D76" s="120">
        <f t="shared" si="19"/>
        <v>0</v>
      </c>
      <c r="E76" s="149">
        <v>1</v>
      </c>
      <c r="F76" s="149">
        <v>2</v>
      </c>
      <c r="G76" s="120">
        <f t="shared" si="20"/>
        <v>3</v>
      </c>
      <c r="H76" s="120">
        <f t="shared" si="18"/>
        <v>1</v>
      </c>
      <c r="I76" s="120">
        <f t="shared" si="18"/>
        <v>2</v>
      </c>
      <c r="J76" s="120">
        <f t="shared" si="18"/>
        <v>3</v>
      </c>
    </row>
    <row r="77" spans="1:10" ht="15.75">
      <c r="A77" s="209" t="s">
        <v>172</v>
      </c>
      <c r="B77" s="149">
        <v>0</v>
      </c>
      <c r="C77" s="149">
        <v>0</v>
      </c>
      <c r="D77" s="120">
        <f t="shared" si="19"/>
        <v>0</v>
      </c>
      <c r="E77" s="149">
        <v>0</v>
      </c>
      <c r="F77" s="149">
        <v>0</v>
      </c>
      <c r="G77" s="120">
        <f t="shared" si="20"/>
        <v>0</v>
      </c>
      <c r="H77" s="120">
        <f t="shared" si="18"/>
        <v>0</v>
      </c>
      <c r="I77" s="120">
        <f t="shared" si="18"/>
        <v>0</v>
      </c>
      <c r="J77" s="120">
        <f t="shared" si="18"/>
        <v>0</v>
      </c>
    </row>
    <row r="78" spans="1:10" ht="15.75">
      <c r="A78" s="209" t="s">
        <v>184</v>
      </c>
      <c r="B78" s="149">
        <v>0</v>
      </c>
      <c r="C78" s="149">
        <v>0</v>
      </c>
      <c r="D78" s="120">
        <f t="shared" si="19"/>
        <v>0</v>
      </c>
      <c r="E78" s="149">
        <v>0</v>
      </c>
      <c r="F78" s="149">
        <v>0</v>
      </c>
      <c r="G78" s="120">
        <f t="shared" si="20"/>
        <v>0</v>
      </c>
      <c r="H78" s="120">
        <f t="shared" si="18"/>
        <v>0</v>
      </c>
      <c r="I78" s="120">
        <f t="shared" si="18"/>
        <v>0</v>
      </c>
      <c r="J78" s="120">
        <f t="shared" si="18"/>
        <v>0</v>
      </c>
    </row>
    <row r="79" spans="1:10" ht="15.75">
      <c r="A79" s="211" t="s">
        <v>6</v>
      </c>
      <c r="B79" s="120">
        <f>SUM(B71:B78)</f>
        <v>13</v>
      </c>
      <c r="C79" s="120">
        <f t="shared" ref="C79:J79" si="21">SUM(C71:C78)</f>
        <v>7</v>
      </c>
      <c r="D79" s="120">
        <f t="shared" si="21"/>
        <v>20</v>
      </c>
      <c r="E79" s="120">
        <f t="shared" si="21"/>
        <v>23</v>
      </c>
      <c r="F79" s="120">
        <f t="shared" si="21"/>
        <v>25</v>
      </c>
      <c r="G79" s="120">
        <f t="shared" si="21"/>
        <v>48</v>
      </c>
      <c r="H79" s="120">
        <f t="shared" si="21"/>
        <v>36</v>
      </c>
      <c r="I79" s="120">
        <f t="shared" si="21"/>
        <v>32</v>
      </c>
      <c r="J79" s="120">
        <f t="shared" si="21"/>
        <v>68</v>
      </c>
    </row>
    <row r="81" spans="1:10">
      <c r="A81" s="123" t="s">
        <v>304</v>
      </c>
      <c r="B81" s="123"/>
      <c r="C81" s="123"/>
      <c r="D81" s="123"/>
      <c r="E81" s="123"/>
      <c r="F81" s="123"/>
      <c r="G81" s="123"/>
      <c r="H81" s="123"/>
      <c r="I81" s="1645" t="s">
        <v>29</v>
      </c>
      <c r="J81" s="1645"/>
    </row>
    <row r="82" spans="1:10">
      <c r="A82" s="1646" t="s">
        <v>305</v>
      </c>
      <c r="B82" s="1646"/>
      <c r="C82" s="1646"/>
      <c r="D82" s="1646"/>
      <c r="E82" s="1646"/>
      <c r="F82" s="1646"/>
      <c r="G82" s="1646"/>
      <c r="H82" s="1646"/>
      <c r="I82" s="1646"/>
      <c r="J82" s="1646"/>
    </row>
    <row r="83" spans="1:10">
      <c r="A83" s="1647" t="s">
        <v>7</v>
      </c>
      <c r="B83" s="1647"/>
      <c r="C83" s="1647"/>
      <c r="D83" s="1647"/>
      <c r="E83" s="1647"/>
      <c r="F83" s="1647"/>
      <c r="G83" s="1647"/>
      <c r="H83" s="1647"/>
      <c r="I83" s="1647"/>
      <c r="J83" s="1647"/>
    </row>
    <row r="84" spans="1:10">
      <c r="A84" s="1648" t="s">
        <v>242</v>
      </c>
      <c r="B84" s="1647" t="s">
        <v>222</v>
      </c>
      <c r="C84" s="1647"/>
      <c r="D84" s="1647"/>
      <c r="E84" s="1647" t="s">
        <v>221</v>
      </c>
      <c r="F84" s="1647"/>
      <c r="G84" s="1647"/>
      <c r="H84" s="1647" t="s">
        <v>6</v>
      </c>
      <c r="I84" s="1647"/>
      <c r="J84" s="1647"/>
    </row>
    <row r="85" spans="1:10">
      <c r="A85" s="1648"/>
      <c r="B85" s="207" t="s">
        <v>240</v>
      </c>
      <c r="C85" s="207" t="s">
        <v>241</v>
      </c>
      <c r="D85" s="207" t="s">
        <v>234</v>
      </c>
      <c r="E85" s="207" t="s">
        <v>240</v>
      </c>
      <c r="F85" s="207" t="s">
        <v>241</v>
      </c>
      <c r="G85" s="207" t="s">
        <v>234</v>
      </c>
      <c r="H85" s="207" t="s">
        <v>240</v>
      </c>
      <c r="I85" s="207" t="s">
        <v>241</v>
      </c>
      <c r="J85" s="207" t="s">
        <v>234</v>
      </c>
    </row>
    <row r="86" spans="1:10">
      <c r="A86" s="208">
        <v>1</v>
      </c>
      <c r="B86" s="207">
        <v>2</v>
      </c>
      <c r="C86" s="207">
        <v>3</v>
      </c>
      <c r="D86" s="207">
        <v>4</v>
      </c>
      <c r="E86" s="207">
        <v>5</v>
      </c>
      <c r="F86" s="207">
        <v>6</v>
      </c>
      <c r="G86" s="207">
        <v>7</v>
      </c>
      <c r="H86" s="207">
        <v>8</v>
      </c>
      <c r="I86" s="207">
        <v>9</v>
      </c>
      <c r="J86" s="207">
        <v>10</v>
      </c>
    </row>
    <row r="87" spans="1:10" ht="15.75">
      <c r="A87" s="209" t="s">
        <v>183</v>
      </c>
      <c r="B87" s="149"/>
      <c r="C87" s="149"/>
      <c r="D87" s="120">
        <f>B87+C87</f>
        <v>0</v>
      </c>
      <c r="E87" s="149"/>
      <c r="F87" s="149"/>
      <c r="G87" s="120">
        <f>E87+F87</f>
        <v>0</v>
      </c>
      <c r="H87" s="120">
        <f t="shared" ref="H87:J94" si="22">B87+E87</f>
        <v>0</v>
      </c>
      <c r="I87" s="120">
        <f t="shared" si="22"/>
        <v>0</v>
      </c>
      <c r="J87" s="120">
        <f t="shared" si="22"/>
        <v>0</v>
      </c>
    </row>
    <row r="88" spans="1:10" ht="15.75">
      <c r="A88" s="209" t="s">
        <v>167</v>
      </c>
      <c r="B88" s="149"/>
      <c r="C88" s="149"/>
      <c r="D88" s="120">
        <f t="shared" ref="D88:D94" si="23">B88+C88</f>
        <v>0</v>
      </c>
      <c r="E88" s="149"/>
      <c r="F88" s="149"/>
      <c r="G88" s="120">
        <f t="shared" ref="G88:G94" si="24">E88+F88</f>
        <v>0</v>
      </c>
      <c r="H88" s="120">
        <f t="shared" si="22"/>
        <v>0</v>
      </c>
      <c r="I88" s="120">
        <f t="shared" si="22"/>
        <v>0</v>
      </c>
      <c r="J88" s="120">
        <f t="shared" si="22"/>
        <v>0</v>
      </c>
    </row>
    <row r="89" spans="1:10" ht="15.75">
      <c r="A89" s="209" t="s">
        <v>168</v>
      </c>
      <c r="B89" s="149"/>
      <c r="C89" s="149"/>
      <c r="D89" s="120">
        <f t="shared" si="23"/>
        <v>0</v>
      </c>
      <c r="E89" s="149">
        <v>1</v>
      </c>
      <c r="F89" s="149"/>
      <c r="G89" s="120">
        <f t="shared" si="24"/>
        <v>1</v>
      </c>
      <c r="H89" s="120">
        <f t="shared" si="22"/>
        <v>1</v>
      </c>
      <c r="I89" s="120">
        <f t="shared" si="22"/>
        <v>0</v>
      </c>
      <c r="J89" s="120">
        <f t="shared" si="22"/>
        <v>1</v>
      </c>
    </row>
    <row r="90" spans="1:10" ht="15.75">
      <c r="A90" s="209" t="s">
        <v>169</v>
      </c>
      <c r="B90" s="149"/>
      <c r="C90" s="149">
        <v>1</v>
      </c>
      <c r="D90" s="120">
        <f t="shared" si="23"/>
        <v>1</v>
      </c>
      <c r="E90" s="149">
        <v>7</v>
      </c>
      <c r="F90" s="149"/>
      <c r="G90" s="120">
        <f t="shared" si="24"/>
        <v>7</v>
      </c>
      <c r="H90" s="120">
        <f t="shared" si="22"/>
        <v>7</v>
      </c>
      <c r="I90" s="120">
        <f t="shared" si="22"/>
        <v>1</v>
      </c>
      <c r="J90" s="120">
        <f t="shared" si="22"/>
        <v>8</v>
      </c>
    </row>
    <row r="91" spans="1:10" ht="15.75">
      <c r="A91" s="209" t="s">
        <v>170</v>
      </c>
      <c r="B91" s="149"/>
      <c r="C91" s="149"/>
      <c r="D91" s="120">
        <f t="shared" si="23"/>
        <v>0</v>
      </c>
      <c r="E91" s="149"/>
      <c r="F91" s="149">
        <v>1</v>
      </c>
      <c r="G91" s="120">
        <f t="shared" si="24"/>
        <v>1</v>
      </c>
      <c r="H91" s="120">
        <f t="shared" si="22"/>
        <v>0</v>
      </c>
      <c r="I91" s="120">
        <f t="shared" si="22"/>
        <v>1</v>
      </c>
      <c r="J91" s="120">
        <f t="shared" si="22"/>
        <v>1</v>
      </c>
    </row>
    <row r="92" spans="1:10" ht="15.75">
      <c r="A92" s="209" t="s">
        <v>171</v>
      </c>
      <c r="B92" s="149"/>
      <c r="C92" s="149"/>
      <c r="D92" s="120">
        <f t="shared" si="23"/>
        <v>0</v>
      </c>
      <c r="E92" s="149"/>
      <c r="F92" s="149"/>
      <c r="G92" s="120">
        <f t="shared" si="24"/>
        <v>0</v>
      </c>
      <c r="H92" s="120">
        <f t="shared" si="22"/>
        <v>0</v>
      </c>
      <c r="I92" s="120">
        <f t="shared" si="22"/>
        <v>0</v>
      </c>
      <c r="J92" s="120">
        <f t="shared" si="22"/>
        <v>0</v>
      </c>
    </row>
    <row r="93" spans="1:10" ht="15.75">
      <c r="A93" s="209" t="s">
        <v>172</v>
      </c>
      <c r="B93" s="149"/>
      <c r="C93" s="149"/>
      <c r="D93" s="120">
        <f t="shared" si="23"/>
        <v>0</v>
      </c>
      <c r="E93" s="149"/>
      <c r="F93" s="149"/>
      <c r="G93" s="120">
        <f t="shared" si="24"/>
        <v>0</v>
      </c>
      <c r="H93" s="120">
        <f t="shared" si="22"/>
        <v>0</v>
      </c>
      <c r="I93" s="120">
        <f t="shared" si="22"/>
        <v>0</v>
      </c>
      <c r="J93" s="120">
        <f t="shared" si="22"/>
        <v>0</v>
      </c>
    </row>
    <row r="94" spans="1:10" ht="15.75">
      <c r="A94" s="209" t="s">
        <v>184</v>
      </c>
      <c r="B94" s="149"/>
      <c r="C94" s="149"/>
      <c r="D94" s="120">
        <f t="shared" si="23"/>
        <v>0</v>
      </c>
      <c r="E94" s="149"/>
      <c r="F94" s="149"/>
      <c r="G94" s="120">
        <f t="shared" si="24"/>
        <v>0</v>
      </c>
      <c r="H94" s="120">
        <f t="shared" si="22"/>
        <v>0</v>
      </c>
      <c r="I94" s="120">
        <f t="shared" si="22"/>
        <v>0</v>
      </c>
      <c r="J94" s="120">
        <f t="shared" si="22"/>
        <v>0</v>
      </c>
    </row>
    <row r="95" spans="1:10" ht="15.75">
      <c r="A95" s="211" t="s">
        <v>6</v>
      </c>
      <c r="B95" s="120">
        <f>SUM(B87:B94)</f>
        <v>0</v>
      </c>
      <c r="C95" s="120">
        <f t="shared" ref="C95:J95" si="25">SUM(C87:C94)</f>
        <v>1</v>
      </c>
      <c r="D95" s="120">
        <f t="shared" si="25"/>
        <v>1</v>
      </c>
      <c r="E95" s="120">
        <f t="shared" si="25"/>
        <v>8</v>
      </c>
      <c r="F95" s="120">
        <f t="shared" si="25"/>
        <v>1</v>
      </c>
      <c r="G95" s="120">
        <f t="shared" si="25"/>
        <v>9</v>
      </c>
      <c r="H95" s="120">
        <f t="shared" si="25"/>
        <v>8</v>
      </c>
      <c r="I95" s="120">
        <f t="shared" si="25"/>
        <v>2</v>
      </c>
      <c r="J95" s="120">
        <f t="shared" si="25"/>
        <v>10</v>
      </c>
    </row>
    <row r="97" spans="1:10">
      <c r="A97" s="123" t="s">
        <v>304</v>
      </c>
      <c r="B97" s="123"/>
      <c r="C97" s="123"/>
      <c r="D97" s="123"/>
      <c r="E97" s="123"/>
      <c r="F97" s="123"/>
      <c r="G97" s="123"/>
      <c r="H97" s="123"/>
      <c r="I97" s="1645" t="s">
        <v>141</v>
      </c>
      <c r="J97" s="1645"/>
    </row>
    <row r="98" spans="1:10">
      <c r="A98" s="1646" t="s">
        <v>305</v>
      </c>
      <c r="B98" s="1646"/>
      <c r="C98" s="1646"/>
      <c r="D98" s="1646"/>
      <c r="E98" s="1646"/>
      <c r="F98" s="1646"/>
      <c r="G98" s="1646"/>
      <c r="H98" s="1646"/>
      <c r="I98" s="1646"/>
      <c r="J98" s="1646"/>
    </row>
    <row r="99" spans="1:10">
      <c r="A99" s="1647" t="s">
        <v>7</v>
      </c>
      <c r="B99" s="1647"/>
      <c r="C99" s="1647"/>
      <c r="D99" s="1647"/>
      <c r="E99" s="1647"/>
      <c r="F99" s="1647"/>
      <c r="G99" s="1647"/>
      <c r="H99" s="1647"/>
      <c r="I99" s="1647"/>
      <c r="J99" s="1647"/>
    </row>
    <row r="100" spans="1:10">
      <c r="A100" s="1648" t="s">
        <v>242</v>
      </c>
      <c r="B100" s="1647" t="s">
        <v>222</v>
      </c>
      <c r="C100" s="1647"/>
      <c r="D100" s="1647"/>
      <c r="E100" s="1647" t="s">
        <v>221</v>
      </c>
      <c r="F100" s="1647"/>
      <c r="G100" s="1647"/>
      <c r="H100" s="1647" t="s">
        <v>6</v>
      </c>
      <c r="I100" s="1647"/>
      <c r="J100" s="1647"/>
    </row>
    <row r="101" spans="1:10">
      <c r="A101" s="1648"/>
      <c r="B101" s="207" t="s">
        <v>240</v>
      </c>
      <c r="C101" s="207" t="s">
        <v>241</v>
      </c>
      <c r="D101" s="207" t="s">
        <v>234</v>
      </c>
      <c r="E101" s="207" t="s">
        <v>240</v>
      </c>
      <c r="F101" s="207" t="s">
        <v>241</v>
      </c>
      <c r="G101" s="207" t="s">
        <v>234</v>
      </c>
      <c r="H101" s="207" t="s">
        <v>240</v>
      </c>
      <c r="I101" s="207" t="s">
        <v>241</v>
      </c>
      <c r="J101" s="207" t="s">
        <v>234</v>
      </c>
    </row>
    <row r="102" spans="1:10">
      <c r="A102" s="208">
        <v>1</v>
      </c>
      <c r="B102" s="207">
        <v>2</v>
      </c>
      <c r="C102" s="207">
        <v>3</v>
      </c>
      <c r="D102" s="207">
        <v>4</v>
      </c>
      <c r="E102" s="207">
        <v>5</v>
      </c>
      <c r="F102" s="207">
        <v>6</v>
      </c>
      <c r="G102" s="207">
        <v>7</v>
      </c>
      <c r="H102" s="207">
        <v>8</v>
      </c>
      <c r="I102" s="207">
        <v>9</v>
      </c>
      <c r="J102" s="207">
        <v>10</v>
      </c>
    </row>
    <row r="103" spans="1:10" ht="15.75">
      <c r="A103" s="209" t="s">
        <v>183</v>
      </c>
      <c r="B103" s="149"/>
      <c r="C103" s="149"/>
      <c r="D103" s="120">
        <f>B103+C103</f>
        <v>0</v>
      </c>
      <c r="E103" s="149"/>
      <c r="F103" s="149"/>
      <c r="G103" s="120">
        <f>E103+F103</f>
        <v>0</v>
      </c>
      <c r="H103" s="120">
        <f t="shared" ref="H103:J110" si="26">B103+E103</f>
        <v>0</v>
      </c>
      <c r="I103" s="120">
        <f t="shared" si="26"/>
        <v>0</v>
      </c>
      <c r="J103" s="120">
        <f t="shared" si="26"/>
        <v>0</v>
      </c>
    </row>
    <row r="104" spans="1:10" ht="15.75">
      <c r="A104" s="209" t="s">
        <v>167</v>
      </c>
      <c r="B104" s="149"/>
      <c r="C104" s="149"/>
      <c r="D104" s="120">
        <f t="shared" ref="D104:D110" si="27">B104+C104</f>
        <v>0</v>
      </c>
      <c r="E104" s="149"/>
      <c r="F104" s="149"/>
      <c r="G104" s="120">
        <f t="shared" ref="G104:G110" si="28">E104+F104</f>
        <v>0</v>
      </c>
      <c r="H104" s="120">
        <f t="shared" si="26"/>
        <v>0</v>
      </c>
      <c r="I104" s="120">
        <f t="shared" si="26"/>
        <v>0</v>
      </c>
      <c r="J104" s="120">
        <f t="shared" si="26"/>
        <v>0</v>
      </c>
    </row>
    <row r="105" spans="1:10" ht="15.75">
      <c r="A105" s="209" t="s">
        <v>168</v>
      </c>
      <c r="B105" s="149">
        <v>1</v>
      </c>
      <c r="C105" s="149">
        <v>1</v>
      </c>
      <c r="D105" s="120">
        <f t="shared" si="27"/>
        <v>2</v>
      </c>
      <c r="E105" s="149"/>
      <c r="F105" s="149"/>
      <c r="G105" s="120">
        <f t="shared" si="28"/>
        <v>0</v>
      </c>
      <c r="H105" s="120">
        <f t="shared" si="26"/>
        <v>1</v>
      </c>
      <c r="I105" s="120">
        <f t="shared" si="26"/>
        <v>1</v>
      </c>
      <c r="J105" s="120">
        <f t="shared" si="26"/>
        <v>2</v>
      </c>
    </row>
    <row r="106" spans="1:10" ht="15.75">
      <c r="A106" s="209" t="s">
        <v>169</v>
      </c>
      <c r="B106" s="149">
        <v>1</v>
      </c>
      <c r="C106" s="149"/>
      <c r="D106" s="120">
        <f t="shared" si="27"/>
        <v>1</v>
      </c>
      <c r="E106" s="149"/>
      <c r="F106" s="149"/>
      <c r="G106" s="120">
        <f t="shared" si="28"/>
        <v>0</v>
      </c>
      <c r="H106" s="120">
        <f t="shared" si="26"/>
        <v>1</v>
      </c>
      <c r="I106" s="120">
        <f t="shared" si="26"/>
        <v>0</v>
      </c>
      <c r="J106" s="120">
        <f t="shared" si="26"/>
        <v>1</v>
      </c>
    </row>
    <row r="107" spans="1:10" ht="15.75">
      <c r="A107" s="209" t="s">
        <v>170</v>
      </c>
      <c r="B107" s="149">
        <v>1</v>
      </c>
      <c r="C107" s="149"/>
      <c r="D107" s="120">
        <f t="shared" si="27"/>
        <v>1</v>
      </c>
      <c r="E107" s="149"/>
      <c r="F107" s="149">
        <v>4</v>
      </c>
      <c r="G107" s="120">
        <f t="shared" si="28"/>
        <v>4</v>
      </c>
      <c r="H107" s="120">
        <f t="shared" si="26"/>
        <v>1</v>
      </c>
      <c r="I107" s="120">
        <f t="shared" si="26"/>
        <v>4</v>
      </c>
      <c r="J107" s="120">
        <f t="shared" si="26"/>
        <v>5</v>
      </c>
    </row>
    <row r="108" spans="1:10" ht="15.75">
      <c r="A108" s="209" t="s">
        <v>171</v>
      </c>
      <c r="B108" s="149"/>
      <c r="C108" s="149"/>
      <c r="D108" s="120">
        <f t="shared" si="27"/>
        <v>0</v>
      </c>
      <c r="E108" s="149"/>
      <c r="F108" s="149"/>
      <c r="G108" s="120">
        <f t="shared" si="28"/>
        <v>0</v>
      </c>
      <c r="H108" s="120">
        <f t="shared" si="26"/>
        <v>0</v>
      </c>
      <c r="I108" s="120">
        <f t="shared" si="26"/>
        <v>0</v>
      </c>
      <c r="J108" s="120">
        <f t="shared" si="26"/>
        <v>0</v>
      </c>
    </row>
    <row r="109" spans="1:10" ht="15.75">
      <c r="A109" s="209" t="s">
        <v>172</v>
      </c>
      <c r="B109" s="149"/>
      <c r="C109" s="149"/>
      <c r="D109" s="120">
        <f t="shared" si="27"/>
        <v>0</v>
      </c>
      <c r="E109" s="149"/>
      <c r="F109" s="149"/>
      <c r="G109" s="120">
        <f t="shared" si="28"/>
        <v>0</v>
      </c>
      <c r="H109" s="120">
        <f t="shared" si="26"/>
        <v>0</v>
      </c>
      <c r="I109" s="120">
        <f t="shared" si="26"/>
        <v>0</v>
      </c>
      <c r="J109" s="120">
        <f t="shared" si="26"/>
        <v>0</v>
      </c>
    </row>
    <row r="110" spans="1:10" ht="15.75">
      <c r="A110" s="209" t="s">
        <v>184</v>
      </c>
      <c r="B110" s="149"/>
      <c r="C110" s="149"/>
      <c r="D110" s="120">
        <f t="shared" si="27"/>
        <v>0</v>
      </c>
      <c r="E110" s="149"/>
      <c r="F110" s="149"/>
      <c r="G110" s="120">
        <f t="shared" si="28"/>
        <v>0</v>
      </c>
      <c r="H110" s="120">
        <f t="shared" si="26"/>
        <v>0</v>
      </c>
      <c r="I110" s="120">
        <f t="shared" si="26"/>
        <v>0</v>
      </c>
      <c r="J110" s="120">
        <f t="shared" si="26"/>
        <v>0</v>
      </c>
    </row>
    <row r="111" spans="1:10" ht="15.75">
      <c r="A111" s="211" t="s">
        <v>6</v>
      </c>
      <c r="B111" s="120">
        <f>SUM(B103:B110)</f>
        <v>3</v>
      </c>
      <c r="C111" s="120">
        <f t="shared" ref="C111:J111" si="29">SUM(C103:C110)</f>
        <v>1</v>
      </c>
      <c r="D111" s="120">
        <f t="shared" si="29"/>
        <v>4</v>
      </c>
      <c r="E111" s="120">
        <f t="shared" si="29"/>
        <v>0</v>
      </c>
      <c r="F111" s="120">
        <f t="shared" si="29"/>
        <v>4</v>
      </c>
      <c r="G111" s="120">
        <f t="shared" si="29"/>
        <v>4</v>
      </c>
      <c r="H111" s="120">
        <f t="shared" si="29"/>
        <v>3</v>
      </c>
      <c r="I111" s="120">
        <f t="shared" si="29"/>
        <v>5</v>
      </c>
      <c r="J111" s="120">
        <f t="shared" si="29"/>
        <v>8</v>
      </c>
    </row>
    <row r="113" spans="1:10">
      <c r="A113" s="123" t="s">
        <v>304</v>
      </c>
      <c r="B113" s="123"/>
      <c r="C113" s="123"/>
      <c r="D113" s="123"/>
      <c r="E113" s="123"/>
      <c r="F113" s="123"/>
      <c r="G113" s="123"/>
      <c r="H113" s="123"/>
      <c r="I113" s="1645" t="s">
        <v>40</v>
      </c>
      <c r="J113" s="1645"/>
    </row>
    <row r="114" spans="1:10">
      <c r="A114" s="1646" t="s">
        <v>305</v>
      </c>
      <c r="B114" s="1646"/>
      <c r="C114" s="1646"/>
      <c r="D114" s="1646"/>
      <c r="E114" s="1646"/>
      <c r="F114" s="1646"/>
      <c r="G114" s="1646"/>
      <c r="H114" s="1646"/>
      <c r="I114" s="1646"/>
      <c r="J114" s="1646"/>
    </row>
    <row r="115" spans="1:10">
      <c r="A115" s="1647" t="s">
        <v>7</v>
      </c>
      <c r="B115" s="1647"/>
      <c r="C115" s="1647"/>
      <c r="D115" s="1647"/>
      <c r="E115" s="1647"/>
      <c r="F115" s="1647"/>
      <c r="G115" s="1647"/>
      <c r="H115" s="1647"/>
      <c r="I115" s="1647"/>
      <c r="J115" s="1647"/>
    </row>
    <row r="116" spans="1:10">
      <c r="A116" s="1648" t="s">
        <v>242</v>
      </c>
      <c r="B116" s="1647" t="s">
        <v>222</v>
      </c>
      <c r="C116" s="1647"/>
      <c r="D116" s="1647"/>
      <c r="E116" s="1647" t="s">
        <v>221</v>
      </c>
      <c r="F116" s="1647"/>
      <c r="G116" s="1647"/>
      <c r="H116" s="1647" t="s">
        <v>6</v>
      </c>
      <c r="I116" s="1647"/>
      <c r="J116" s="1647"/>
    </row>
    <row r="117" spans="1:10">
      <c r="A117" s="1648"/>
      <c r="B117" s="207" t="s">
        <v>240</v>
      </c>
      <c r="C117" s="207" t="s">
        <v>241</v>
      </c>
      <c r="D117" s="207" t="s">
        <v>234</v>
      </c>
      <c r="E117" s="207" t="s">
        <v>240</v>
      </c>
      <c r="F117" s="207" t="s">
        <v>241</v>
      </c>
      <c r="G117" s="207" t="s">
        <v>234</v>
      </c>
      <c r="H117" s="207" t="s">
        <v>240</v>
      </c>
      <c r="I117" s="207" t="s">
        <v>241</v>
      </c>
      <c r="J117" s="207" t="s">
        <v>234</v>
      </c>
    </row>
    <row r="118" spans="1:10">
      <c r="A118" s="208">
        <v>1</v>
      </c>
      <c r="B118" s="207">
        <v>2</v>
      </c>
      <c r="C118" s="207">
        <v>3</v>
      </c>
      <c r="D118" s="207">
        <v>4</v>
      </c>
      <c r="E118" s="207">
        <v>5</v>
      </c>
      <c r="F118" s="207">
        <v>6</v>
      </c>
      <c r="G118" s="207">
        <v>7</v>
      </c>
      <c r="H118" s="207">
        <v>8</v>
      </c>
      <c r="I118" s="207">
        <v>9</v>
      </c>
      <c r="J118" s="207">
        <v>10</v>
      </c>
    </row>
    <row r="119" spans="1:10" ht="15.75">
      <c r="A119" s="209" t="s">
        <v>183</v>
      </c>
      <c r="B119" s="149"/>
      <c r="C119" s="149"/>
      <c r="D119" s="120">
        <f t="shared" ref="D119:D126" si="30">B119+C119</f>
        <v>0</v>
      </c>
      <c r="E119" s="149"/>
      <c r="F119" s="149"/>
      <c r="G119" s="120">
        <f t="shared" ref="G119:G126" si="31">E119+F119</f>
        <v>0</v>
      </c>
      <c r="H119" s="120">
        <f t="shared" ref="H119:J126" si="32">B119+E119</f>
        <v>0</v>
      </c>
      <c r="I119" s="120">
        <f t="shared" si="32"/>
        <v>0</v>
      </c>
      <c r="J119" s="120">
        <f t="shared" si="32"/>
        <v>0</v>
      </c>
    </row>
    <row r="120" spans="1:10" ht="15.75">
      <c r="A120" s="209" t="s">
        <v>167</v>
      </c>
      <c r="B120" s="149"/>
      <c r="C120" s="149"/>
      <c r="D120" s="120">
        <f t="shared" si="30"/>
        <v>0</v>
      </c>
      <c r="E120" s="149"/>
      <c r="F120" s="149"/>
      <c r="G120" s="120">
        <f t="shared" si="31"/>
        <v>0</v>
      </c>
      <c r="H120" s="120">
        <f t="shared" si="32"/>
        <v>0</v>
      </c>
      <c r="I120" s="120">
        <f t="shared" si="32"/>
        <v>0</v>
      </c>
      <c r="J120" s="120">
        <f t="shared" si="32"/>
        <v>0</v>
      </c>
    </row>
    <row r="121" spans="1:10" ht="15.75">
      <c r="A121" s="209" t="s">
        <v>168</v>
      </c>
      <c r="B121" s="149">
        <v>2</v>
      </c>
      <c r="C121" s="149">
        <v>1</v>
      </c>
      <c r="D121" s="120">
        <f t="shared" si="30"/>
        <v>3</v>
      </c>
      <c r="E121" s="149">
        <v>8</v>
      </c>
      <c r="F121" s="149">
        <v>8</v>
      </c>
      <c r="G121" s="120">
        <f t="shared" si="31"/>
        <v>16</v>
      </c>
      <c r="H121" s="120">
        <f t="shared" si="32"/>
        <v>10</v>
      </c>
      <c r="I121" s="120">
        <f t="shared" si="32"/>
        <v>9</v>
      </c>
      <c r="J121" s="120">
        <f t="shared" si="32"/>
        <v>19</v>
      </c>
    </row>
    <row r="122" spans="1:10" ht="15.75">
      <c r="A122" s="209" t="s">
        <v>169</v>
      </c>
      <c r="B122" s="149">
        <v>1</v>
      </c>
      <c r="C122" s="149">
        <v>2</v>
      </c>
      <c r="D122" s="120">
        <f t="shared" si="30"/>
        <v>3</v>
      </c>
      <c r="E122" s="149">
        <v>5</v>
      </c>
      <c r="F122" s="149">
        <v>4</v>
      </c>
      <c r="G122" s="120">
        <f t="shared" si="31"/>
        <v>9</v>
      </c>
      <c r="H122" s="120">
        <f t="shared" si="32"/>
        <v>6</v>
      </c>
      <c r="I122" s="120">
        <f t="shared" si="32"/>
        <v>6</v>
      </c>
      <c r="J122" s="120">
        <f t="shared" si="32"/>
        <v>12</v>
      </c>
    </row>
    <row r="123" spans="1:10" ht="15.75">
      <c r="A123" s="209" t="s">
        <v>170</v>
      </c>
      <c r="B123" s="149">
        <v>3</v>
      </c>
      <c r="C123" s="149">
        <v>1</v>
      </c>
      <c r="D123" s="120">
        <f t="shared" si="30"/>
        <v>4</v>
      </c>
      <c r="E123" s="149">
        <v>6</v>
      </c>
      <c r="F123" s="149">
        <v>4</v>
      </c>
      <c r="G123" s="120">
        <f t="shared" si="31"/>
        <v>10</v>
      </c>
      <c r="H123" s="120">
        <f t="shared" si="32"/>
        <v>9</v>
      </c>
      <c r="I123" s="120">
        <f t="shared" si="32"/>
        <v>5</v>
      </c>
      <c r="J123" s="120">
        <f t="shared" si="32"/>
        <v>14</v>
      </c>
    </row>
    <row r="124" spans="1:10" ht="15.75">
      <c r="A124" s="209" t="s">
        <v>171</v>
      </c>
      <c r="B124" s="149">
        <v>1</v>
      </c>
      <c r="C124" s="149">
        <v>1</v>
      </c>
      <c r="D124" s="120">
        <f t="shared" si="30"/>
        <v>2</v>
      </c>
      <c r="E124" s="149">
        <v>2</v>
      </c>
      <c r="F124" s="149">
        <v>2</v>
      </c>
      <c r="G124" s="120">
        <f t="shared" si="31"/>
        <v>4</v>
      </c>
      <c r="H124" s="120">
        <f t="shared" si="32"/>
        <v>3</v>
      </c>
      <c r="I124" s="120">
        <f t="shared" si="32"/>
        <v>3</v>
      </c>
      <c r="J124" s="120">
        <f t="shared" si="32"/>
        <v>6</v>
      </c>
    </row>
    <row r="125" spans="1:10" ht="15.75">
      <c r="A125" s="209" t="s">
        <v>172</v>
      </c>
      <c r="B125" s="149"/>
      <c r="C125" s="149"/>
      <c r="D125" s="120">
        <f t="shared" si="30"/>
        <v>0</v>
      </c>
      <c r="E125" s="149"/>
      <c r="F125" s="149"/>
      <c r="G125" s="120">
        <f t="shared" si="31"/>
        <v>0</v>
      </c>
      <c r="H125" s="120">
        <f t="shared" si="32"/>
        <v>0</v>
      </c>
      <c r="I125" s="120">
        <f t="shared" si="32"/>
        <v>0</v>
      </c>
      <c r="J125" s="120">
        <f t="shared" si="32"/>
        <v>0</v>
      </c>
    </row>
    <row r="126" spans="1:10" ht="15.75">
      <c r="A126" s="209" t="s">
        <v>184</v>
      </c>
      <c r="B126" s="149"/>
      <c r="C126" s="149"/>
      <c r="D126" s="120">
        <f t="shared" si="30"/>
        <v>0</v>
      </c>
      <c r="E126" s="149"/>
      <c r="F126" s="149"/>
      <c r="G126" s="120">
        <f t="shared" si="31"/>
        <v>0</v>
      </c>
      <c r="H126" s="120">
        <f t="shared" si="32"/>
        <v>0</v>
      </c>
      <c r="I126" s="120">
        <f t="shared" si="32"/>
        <v>0</v>
      </c>
      <c r="J126" s="120">
        <f t="shared" si="32"/>
        <v>0</v>
      </c>
    </row>
    <row r="127" spans="1:10" ht="15.75">
      <c r="A127" s="211" t="s">
        <v>6</v>
      </c>
      <c r="B127" s="120">
        <f>SUM(B119:B126)</f>
        <v>7</v>
      </c>
      <c r="C127" s="120">
        <f t="shared" ref="C127:J127" si="33">SUM(C119:C126)</f>
        <v>5</v>
      </c>
      <c r="D127" s="120">
        <f t="shared" si="33"/>
        <v>12</v>
      </c>
      <c r="E127" s="120">
        <f t="shared" si="33"/>
        <v>21</v>
      </c>
      <c r="F127" s="120">
        <f t="shared" si="33"/>
        <v>18</v>
      </c>
      <c r="G127" s="120">
        <f t="shared" si="33"/>
        <v>39</v>
      </c>
      <c r="H127" s="120">
        <f t="shared" si="33"/>
        <v>28</v>
      </c>
      <c r="I127" s="120">
        <f t="shared" si="33"/>
        <v>23</v>
      </c>
      <c r="J127" s="120">
        <f t="shared" si="33"/>
        <v>51</v>
      </c>
    </row>
    <row r="129" spans="1:10">
      <c r="A129" s="123" t="s">
        <v>304</v>
      </c>
      <c r="B129" s="123"/>
      <c r="C129" s="123"/>
      <c r="D129" s="123"/>
      <c r="E129" s="123"/>
      <c r="F129" s="123"/>
      <c r="G129" s="123"/>
      <c r="H129" s="123"/>
      <c r="I129" s="1645" t="s">
        <v>188</v>
      </c>
      <c r="J129" s="1645"/>
    </row>
    <row r="130" spans="1:10">
      <c r="A130" s="1646" t="s">
        <v>305</v>
      </c>
      <c r="B130" s="1646"/>
      <c r="C130" s="1646"/>
      <c r="D130" s="1646"/>
      <c r="E130" s="1646"/>
      <c r="F130" s="1646"/>
      <c r="G130" s="1646"/>
      <c r="H130" s="1646"/>
      <c r="I130" s="1646"/>
      <c r="J130" s="1646"/>
    </row>
    <row r="131" spans="1:10">
      <c r="A131" s="1647" t="s">
        <v>7</v>
      </c>
      <c r="B131" s="1647"/>
      <c r="C131" s="1647"/>
      <c r="D131" s="1647"/>
      <c r="E131" s="1647"/>
      <c r="F131" s="1647"/>
      <c r="G131" s="1647"/>
      <c r="H131" s="1647"/>
      <c r="I131" s="1647"/>
      <c r="J131" s="1647"/>
    </row>
    <row r="132" spans="1:10">
      <c r="A132" s="1648" t="s">
        <v>242</v>
      </c>
      <c r="B132" s="1647" t="s">
        <v>222</v>
      </c>
      <c r="C132" s="1647"/>
      <c r="D132" s="1647"/>
      <c r="E132" s="1647" t="s">
        <v>221</v>
      </c>
      <c r="F132" s="1647"/>
      <c r="G132" s="1647"/>
      <c r="H132" s="1647" t="s">
        <v>6</v>
      </c>
      <c r="I132" s="1647"/>
      <c r="J132" s="1647"/>
    </row>
    <row r="133" spans="1:10">
      <c r="A133" s="1648"/>
      <c r="B133" s="207" t="s">
        <v>240</v>
      </c>
      <c r="C133" s="207" t="s">
        <v>241</v>
      </c>
      <c r="D133" s="207" t="s">
        <v>234</v>
      </c>
      <c r="E133" s="207" t="s">
        <v>240</v>
      </c>
      <c r="F133" s="207" t="s">
        <v>241</v>
      </c>
      <c r="G133" s="207" t="s">
        <v>234</v>
      </c>
      <c r="H133" s="207" t="s">
        <v>240</v>
      </c>
      <c r="I133" s="207" t="s">
        <v>241</v>
      </c>
      <c r="J133" s="207" t="s">
        <v>234</v>
      </c>
    </row>
    <row r="134" spans="1:10">
      <c r="A134" s="208">
        <v>1</v>
      </c>
      <c r="B134" s="207">
        <v>2</v>
      </c>
      <c r="C134" s="207">
        <v>3</v>
      </c>
      <c r="D134" s="207">
        <v>4</v>
      </c>
      <c r="E134" s="207">
        <v>5</v>
      </c>
      <c r="F134" s="207">
        <v>6</v>
      </c>
      <c r="G134" s="207">
        <v>7</v>
      </c>
      <c r="H134" s="207">
        <v>8</v>
      </c>
      <c r="I134" s="207">
        <v>9</v>
      </c>
      <c r="J134" s="207">
        <v>10</v>
      </c>
    </row>
    <row r="135" spans="1:10" ht="15.75">
      <c r="A135" s="209" t="s">
        <v>183</v>
      </c>
      <c r="B135" s="149">
        <v>0</v>
      </c>
      <c r="C135" s="149">
        <v>0</v>
      </c>
      <c r="D135" s="120">
        <f>B135+C135</f>
        <v>0</v>
      </c>
      <c r="E135" s="149">
        <v>0</v>
      </c>
      <c r="F135" s="149">
        <v>0</v>
      </c>
      <c r="G135" s="120">
        <f>E135+F135</f>
        <v>0</v>
      </c>
      <c r="H135" s="120">
        <f t="shared" ref="H135:J142" si="34">B135+E135</f>
        <v>0</v>
      </c>
      <c r="I135" s="120">
        <f t="shared" si="34"/>
        <v>0</v>
      </c>
      <c r="J135" s="120">
        <f t="shared" si="34"/>
        <v>0</v>
      </c>
    </row>
    <row r="136" spans="1:10" ht="15.75">
      <c r="A136" s="209" t="s">
        <v>167</v>
      </c>
      <c r="B136" s="149">
        <v>0</v>
      </c>
      <c r="C136" s="149">
        <v>0</v>
      </c>
      <c r="D136" s="120">
        <f t="shared" ref="D136:D142" si="35">B136+C136</f>
        <v>0</v>
      </c>
      <c r="E136" s="149">
        <v>0</v>
      </c>
      <c r="F136" s="149">
        <v>0</v>
      </c>
      <c r="G136" s="120">
        <f t="shared" ref="G136:G142" si="36">E136+F136</f>
        <v>0</v>
      </c>
      <c r="H136" s="120">
        <f t="shared" si="34"/>
        <v>0</v>
      </c>
      <c r="I136" s="120">
        <f t="shared" si="34"/>
        <v>0</v>
      </c>
      <c r="J136" s="120">
        <f t="shared" si="34"/>
        <v>0</v>
      </c>
    </row>
    <row r="137" spans="1:10" ht="15.75">
      <c r="A137" s="209" t="s">
        <v>168</v>
      </c>
      <c r="B137" s="149">
        <v>1</v>
      </c>
      <c r="C137" s="149">
        <v>1</v>
      </c>
      <c r="D137" s="120">
        <f t="shared" si="35"/>
        <v>2</v>
      </c>
      <c r="E137" s="149">
        <v>8</v>
      </c>
      <c r="F137" s="149">
        <v>7</v>
      </c>
      <c r="G137" s="120">
        <f t="shared" si="36"/>
        <v>15</v>
      </c>
      <c r="H137" s="120">
        <f t="shared" si="34"/>
        <v>9</v>
      </c>
      <c r="I137" s="120">
        <f t="shared" si="34"/>
        <v>8</v>
      </c>
      <c r="J137" s="120">
        <f t="shared" si="34"/>
        <v>17</v>
      </c>
    </row>
    <row r="138" spans="1:10" ht="15.75">
      <c r="A138" s="209" t="s">
        <v>169</v>
      </c>
      <c r="B138" s="149">
        <v>1</v>
      </c>
      <c r="C138" s="149">
        <v>1</v>
      </c>
      <c r="D138" s="120">
        <f t="shared" si="35"/>
        <v>2</v>
      </c>
      <c r="E138" s="149">
        <v>14</v>
      </c>
      <c r="F138" s="149">
        <v>21</v>
      </c>
      <c r="G138" s="120">
        <f t="shared" si="36"/>
        <v>35</v>
      </c>
      <c r="H138" s="120">
        <f t="shared" si="34"/>
        <v>15</v>
      </c>
      <c r="I138" s="120">
        <f t="shared" si="34"/>
        <v>22</v>
      </c>
      <c r="J138" s="120">
        <f t="shared" si="34"/>
        <v>37</v>
      </c>
    </row>
    <row r="139" spans="1:10" ht="15.75">
      <c r="A139" s="209" t="s">
        <v>170</v>
      </c>
      <c r="B139" s="149">
        <v>2</v>
      </c>
      <c r="C139" s="149">
        <v>2</v>
      </c>
      <c r="D139" s="120">
        <f t="shared" si="35"/>
        <v>4</v>
      </c>
      <c r="E139" s="149">
        <v>15</v>
      </c>
      <c r="F139" s="149">
        <v>12</v>
      </c>
      <c r="G139" s="120">
        <f t="shared" si="36"/>
        <v>27</v>
      </c>
      <c r="H139" s="120">
        <f t="shared" si="34"/>
        <v>17</v>
      </c>
      <c r="I139" s="120">
        <f t="shared" si="34"/>
        <v>14</v>
      </c>
      <c r="J139" s="120">
        <f t="shared" si="34"/>
        <v>31</v>
      </c>
    </row>
    <row r="140" spans="1:10" ht="15.75">
      <c r="A140" s="209" t="s">
        <v>171</v>
      </c>
      <c r="B140" s="149">
        <v>2</v>
      </c>
      <c r="C140" s="149">
        <v>1</v>
      </c>
      <c r="D140" s="120">
        <f t="shared" si="35"/>
        <v>3</v>
      </c>
      <c r="E140" s="149">
        <v>9</v>
      </c>
      <c r="F140" s="149">
        <v>2</v>
      </c>
      <c r="G140" s="120">
        <f t="shared" si="36"/>
        <v>11</v>
      </c>
      <c r="H140" s="120">
        <f t="shared" si="34"/>
        <v>11</v>
      </c>
      <c r="I140" s="120">
        <f t="shared" si="34"/>
        <v>3</v>
      </c>
      <c r="J140" s="120">
        <f t="shared" si="34"/>
        <v>14</v>
      </c>
    </row>
    <row r="141" spans="1:10" ht="15.75">
      <c r="A141" s="209" t="s">
        <v>172</v>
      </c>
      <c r="B141" s="149">
        <v>0</v>
      </c>
      <c r="C141" s="149">
        <v>0</v>
      </c>
      <c r="D141" s="120">
        <f t="shared" si="35"/>
        <v>0</v>
      </c>
      <c r="E141" s="149">
        <v>1</v>
      </c>
      <c r="F141" s="149">
        <v>0</v>
      </c>
      <c r="G141" s="120">
        <f t="shared" si="36"/>
        <v>1</v>
      </c>
      <c r="H141" s="120">
        <f t="shared" si="34"/>
        <v>1</v>
      </c>
      <c r="I141" s="120">
        <f t="shared" si="34"/>
        <v>0</v>
      </c>
      <c r="J141" s="120">
        <f t="shared" si="34"/>
        <v>1</v>
      </c>
    </row>
    <row r="142" spans="1:10" ht="15.75">
      <c r="A142" s="209" t="s">
        <v>184</v>
      </c>
      <c r="B142" s="149">
        <v>0</v>
      </c>
      <c r="C142" s="149">
        <v>0</v>
      </c>
      <c r="D142" s="120">
        <f t="shared" si="35"/>
        <v>0</v>
      </c>
      <c r="E142" s="149">
        <v>0</v>
      </c>
      <c r="F142" s="149">
        <v>0</v>
      </c>
      <c r="G142" s="120">
        <f t="shared" si="36"/>
        <v>0</v>
      </c>
      <c r="H142" s="120">
        <f t="shared" si="34"/>
        <v>0</v>
      </c>
      <c r="I142" s="120">
        <f t="shared" si="34"/>
        <v>0</v>
      </c>
      <c r="J142" s="120">
        <f t="shared" si="34"/>
        <v>0</v>
      </c>
    </row>
    <row r="143" spans="1:10" ht="15.75">
      <c r="A143" s="211" t="s">
        <v>6</v>
      </c>
      <c r="B143" s="120">
        <f>SUM(B135:B142)</f>
        <v>6</v>
      </c>
      <c r="C143" s="120">
        <f t="shared" ref="C143:J143" si="37">SUM(C135:C142)</f>
        <v>5</v>
      </c>
      <c r="D143" s="120">
        <f t="shared" si="37"/>
        <v>11</v>
      </c>
      <c r="E143" s="120">
        <f t="shared" si="37"/>
        <v>47</v>
      </c>
      <c r="F143" s="120">
        <f t="shared" si="37"/>
        <v>42</v>
      </c>
      <c r="G143" s="120">
        <f t="shared" si="37"/>
        <v>89</v>
      </c>
      <c r="H143" s="120">
        <f t="shared" si="37"/>
        <v>53</v>
      </c>
      <c r="I143" s="120">
        <f t="shared" si="37"/>
        <v>47</v>
      </c>
      <c r="J143" s="120">
        <f t="shared" si="37"/>
        <v>100</v>
      </c>
    </row>
    <row r="145" spans="1:10">
      <c r="A145" s="123" t="s">
        <v>304</v>
      </c>
      <c r="B145" s="123"/>
      <c r="C145" s="123"/>
      <c r="D145" s="123"/>
      <c r="E145" s="123"/>
      <c r="F145" s="123"/>
      <c r="G145" s="123"/>
      <c r="H145" s="123"/>
      <c r="I145" s="1645" t="s">
        <v>51</v>
      </c>
      <c r="J145" s="1645"/>
    </row>
    <row r="146" spans="1:10">
      <c r="A146" s="1646" t="s">
        <v>305</v>
      </c>
      <c r="B146" s="1646"/>
      <c r="C146" s="1646"/>
      <c r="D146" s="1646"/>
      <c r="E146" s="1646"/>
      <c r="F146" s="1646"/>
      <c r="G146" s="1646"/>
      <c r="H146" s="1646"/>
      <c r="I146" s="1646"/>
      <c r="J146" s="1646"/>
    </row>
    <row r="147" spans="1:10">
      <c r="A147" s="1647" t="s">
        <v>7</v>
      </c>
      <c r="B147" s="1647"/>
      <c r="C147" s="1647"/>
      <c r="D147" s="1647"/>
      <c r="E147" s="1647"/>
      <c r="F147" s="1647"/>
      <c r="G147" s="1647"/>
      <c r="H147" s="1647"/>
      <c r="I147" s="1647"/>
      <c r="J147" s="1647"/>
    </row>
    <row r="148" spans="1:10">
      <c r="A148" s="1648" t="s">
        <v>242</v>
      </c>
      <c r="B148" s="1647" t="s">
        <v>222</v>
      </c>
      <c r="C148" s="1647"/>
      <c r="D148" s="1647"/>
      <c r="E148" s="1647" t="s">
        <v>221</v>
      </c>
      <c r="F148" s="1647"/>
      <c r="G148" s="1647"/>
      <c r="H148" s="1647" t="s">
        <v>6</v>
      </c>
      <c r="I148" s="1647"/>
      <c r="J148" s="1647"/>
    </row>
    <row r="149" spans="1:10">
      <c r="A149" s="1648"/>
      <c r="B149" s="207" t="s">
        <v>240</v>
      </c>
      <c r="C149" s="207" t="s">
        <v>241</v>
      </c>
      <c r="D149" s="207" t="s">
        <v>234</v>
      </c>
      <c r="E149" s="207" t="s">
        <v>240</v>
      </c>
      <c r="F149" s="207" t="s">
        <v>241</v>
      </c>
      <c r="G149" s="207" t="s">
        <v>234</v>
      </c>
      <c r="H149" s="207" t="s">
        <v>240</v>
      </c>
      <c r="I149" s="207" t="s">
        <v>241</v>
      </c>
      <c r="J149" s="207" t="s">
        <v>234</v>
      </c>
    </row>
    <row r="150" spans="1:10">
      <c r="A150" s="208">
        <v>1</v>
      </c>
      <c r="B150" s="207">
        <v>2</v>
      </c>
      <c r="C150" s="207">
        <v>3</v>
      </c>
      <c r="D150" s="207">
        <v>4</v>
      </c>
      <c r="E150" s="207">
        <v>5</v>
      </c>
      <c r="F150" s="207">
        <v>6</v>
      </c>
      <c r="G150" s="207">
        <v>7</v>
      </c>
      <c r="H150" s="207">
        <v>8</v>
      </c>
      <c r="I150" s="207">
        <v>9</v>
      </c>
      <c r="J150" s="207">
        <v>10</v>
      </c>
    </row>
    <row r="151" spans="1:10" ht="15.75">
      <c r="A151" s="209" t="s">
        <v>183</v>
      </c>
      <c r="B151" s="149"/>
      <c r="C151" s="149"/>
      <c r="D151" s="120">
        <f>B151+C151</f>
        <v>0</v>
      </c>
      <c r="E151" s="149"/>
      <c r="F151" s="149"/>
      <c r="G151" s="120">
        <f>E151+F151</f>
        <v>0</v>
      </c>
      <c r="H151" s="120">
        <f t="shared" ref="H151:J158" si="38">B151+E151</f>
        <v>0</v>
      </c>
      <c r="I151" s="120">
        <f t="shared" si="38"/>
        <v>0</v>
      </c>
      <c r="J151" s="120">
        <f t="shared" si="38"/>
        <v>0</v>
      </c>
    </row>
    <row r="152" spans="1:10" ht="15.75">
      <c r="A152" s="209" t="s">
        <v>167</v>
      </c>
      <c r="B152" s="149"/>
      <c r="C152" s="149"/>
      <c r="D152" s="120">
        <f t="shared" ref="D152:D158" si="39">B152+C152</f>
        <v>0</v>
      </c>
      <c r="E152" s="149"/>
      <c r="F152" s="149"/>
      <c r="G152" s="120">
        <f t="shared" ref="G152:G158" si="40">E152+F152</f>
        <v>0</v>
      </c>
      <c r="H152" s="120">
        <f t="shared" si="38"/>
        <v>0</v>
      </c>
      <c r="I152" s="120">
        <f t="shared" si="38"/>
        <v>0</v>
      </c>
      <c r="J152" s="120">
        <f t="shared" si="38"/>
        <v>0</v>
      </c>
    </row>
    <row r="153" spans="1:10" ht="15.75">
      <c r="A153" s="209" t="s">
        <v>168</v>
      </c>
      <c r="B153" s="149">
        <v>2</v>
      </c>
      <c r="C153" s="149"/>
      <c r="D153" s="120">
        <f t="shared" si="39"/>
        <v>2</v>
      </c>
      <c r="E153" s="149">
        <v>47</v>
      </c>
      <c r="F153" s="149">
        <v>31</v>
      </c>
      <c r="G153" s="120">
        <f t="shared" si="40"/>
        <v>78</v>
      </c>
      <c r="H153" s="120">
        <f t="shared" si="38"/>
        <v>49</v>
      </c>
      <c r="I153" s="120">
        <f t="shared" si="38"/>
        <v>31</v>
      </c>
      <c r="J153" s="120">
        <f t="shared" si="38"/>
        <v>80</v>
      </c>
    </row>
    <row r="154" spans="1:10" ht="15.75">
      <c r="A154" s="209" t="s">
        <v>169</v>
      </c>
      <c r="B154" s="149">
        <v>1</v>
      </c>
      <c r="C154" s="149">
        <v>2</v>
      </c>
      <c r="D154" s="120">
        <f t="shared" si="39"/>
        <v>3</v>
      </c>
      <c r="E154" s="149">
        <v>19</v>
      </c>
      <c r="F154" s="149">
        <v>23</v>
      </c>
      <c r="G154" s="120">
        <f t="shared" si="40"/>
        <v>42</v>
      </c>
      <c r="H154" s="120">
        <f t="shared" si="38"/>
        <v>20</v>
      </c>
      <c r="I154" s="120">
        <f t="shared" si="38"/>
        <v>25</v>
      </c>
      <c r="J154" s="120">
        <f t="shared" si="38"/>
        <v>45</v>
      </c>
    </row>
    <row r="155" spans="1:10" ht="15.75">
      <c r="A155" s="209" t="s">
        <v>170</v>
      </c>
      <c r="B155" s="149">
        <v>1</v>
      </c>
      <c r="C155" s="149">
        <v>1</v>
      </c>
      <c r="D155" s="120">
        <f t="shared" si="39"/>
        <v>2</v>
      </c>
      <c r="E155" s="149">
        <v>16</v>
      </c>
      <c r="F155" s="149">
        <v>11</v>
      </c>
      <c r="G155" s="120">
        <f t="shared" si="40"/>
        <v>27</v>
      </c>
      <c r="H155" s="120">
        <f t="shared" si="38"/>
        <v>17</v>
      </c>
      <c r="I155" s="120">
        <f t="shared" si="38"/>
        <v>12</v>
      </c>
      <c r="J155" s="120">
        <f t="shared" si="38"/>
        <v>29</v>
      </c>
    </row>
    <row r="156" spans="1:10" ht="15.75">
      <c r="A156" s="209" t="s">
        <v>171</v>
      </c>
      <c r="B156" s="149"/>
      <c r="C156" s="149"/>
      <c r="D156" s="120">
        <f t="shared" si="39"/>
        <v>0</v>
      </c>
      <c r="E156" s="149">
        <v>11</v>
      </c>
      <c r="F156" s="149">
        <v>9</v>
      </c>
      <c r="G156" s="120">
        <f t="shared" si="40"/>
        <v>20</v>
      </c>
      <c r="H156" s="120">
        <f t="shared" si="38"/>
        <v>11</v>
      </c>
      <c r="I156" s="120">
        <f t="shared" si="38"/>
        <v>9</v>
      </c>
      <c r="J156" s="120">
        <f t="shared" si="38"/>
        <v>20</v>
      </c>
    </row>
    <row r="157" spans="1:10" ht="15.75">
      <c r="A157" s="209" t="s">
        <v>172</v>
      </c>
      <c r="B157" s="149"/>
      <c r="C157" s="149"/>
      <c r="D157" s="120">
        <f t="shared" si="39"/>
        <v>0</v>
      </c>
      <c r="E157" s="149"/>
      <c r="F157" s="149">
        <v>4</v>
      </c>
      <c r="G157" s="120">
        <f t="shared" si="40"/>
        <v>4</v>
      </c>
      <c r="H157" s="120">
        <f t="shared" si="38"/>
        <v>0</v>
      </c>
      <c r="I157" s="120">
        <f t="shared" si="38"/>
        <v>4</v>
      </c>
      <c r="J157" s="120">
        <f t="shared" si="38"/>
        <v>4</v>
      </c>
    </row>
    <row r="158" spans="1:10" ht="15.75">
      <c r="A158" s="209" t="s">
        <v>184</v>
      </c>
      <c r="B158" s="149"/>
      <c r="C158" s="149"/>
      <c r="D158" s="120">
        <f t="shared" si="39"/>
        <v>0</v>
      </c>
      <c r="E158" s="149"/>
      <c r="F158" s="149"/>
      <c r="G158" s="120">
        <f t="shared" si="40"/>
        <v>0</v>
      </c>
      <c r="H158" s="120">
        <f t="shared" si="38"/>
        <v>0</v>
      </c>
      <c r="I158" s="120">
        <f t="shared" si="38"/>
        <v>0</v>
      </c>
      <c r="J158" s="120">
        <f t="shared" si="38"/>
        <v>0</v>
      </c>
    </row>
    <row r="159" spans="1:10" ht="15.75">
      <c r="A159" s="211" t="s">
        <v>6</v>
      </c>
      <c r="B159" s="120">
        <f>SUM(B151:B158)</f>
        <v>4</v>
      </c>
      <c r="C159" s="120">
        <f t="shared" ref="C159:J159" si="41">SUM(C151:C158)</f>
        <v>3</v>
      </c>
      <c r="D159" s="120">
        <f t="shared" si="41"/>
        <v>7</v>
      </c>
      <c r="E159" s="120">
        <f t="shared" si="41"/>
        <v>93</v>
      </c>
      <c r="F159" s="120">
        <f t="shared" si="41"/>
        <v>78</v>
      </c>
      <c r="G159" s="120">
        <f t="shared" si="41"/>
        <v>171</v>
      </c>
      <c r="H159" s="120">
        <f t="shared" si="41"/>
        <v>97</v>
      </c>
      <c r="I159" s="120">
        <f t="shared" si="41"/>
        <v>81</v>
      </c>
      <c r="J159" s="120">
        <f t="shared" si="41"/>
        <v>178</v>
      </c>
    </row>
    <row r="161" spans="1:10">
      <c r="A161" s="123" t="s">
        <v>304</v>
      </c>
      <c r="B161" s="123"/>
      <c r="C161" s="123"/>
      <c r="D161" s="123"/>
      <c r="E161" s="123"/>
      <c r="F161" s="123"/>
      <c r="G161" s="123"/>
      <c r="H161" s="123"/>
      <c r="I161" s="1649" t="s">
        <v>57</v>
      </c>
      <c r="J161" s="1649"/>
    </row>
    <row r="162" spans="1:10">
      <c r="A162" s="1646" t="s">
        <v>305</v>
      </c>
      <c r="B162" s="1646"/>
      <c r="C162" s="1646"/>
      <c r="D162" s="1646"/>
      <c r="E162" s="1646"/>
      <c r="F162" s="1646"/>
      <c r="G162" s="1646"/>
      <c r="H162" s="1646"/>
      <c r="I162" s="1646"/>
      <c r="J162" s="1646"/>
    </row>
    <row r="163" spans="1:10">
      <c r="A163" s="1647" t="s">
        <v>7</v>
      </c>
      <c r="B163" s="1647"/>
      <c r="C163" s="1647"/>
      <c r="D163" s="1647"/>
      <c r="E163" s="1647"/>
      <c r="F163" s="1647"/>
      <c r="G163" s="1647"/>
      <c r="H163" s="1647"/>
      <c r="I163" s="1647"/>
      <c r="J163" s="1647"/>
    </row>
    <row r="164" spans="1:10">
      <c r="A164" s="1648" t="s">
        <v>242</v>
      </c>
      <c r="B164" s="1647" t="s">
        <v>222</v>
      </c>
      <c r="C164" s="1647"/>
      <c r="D164" s="1647"/>
      <c r="E164" s="1647" t="s">
        <v>221</v>
      </c>
      <c r="F164" s="1647"/>
      <c r="G164" s="1647"/>
      <c r="H164" s="1647" t="s">
        <v>6</v>
      </c>
      <c r="I164" s="1647"/>
      <c r="J164" s="1647"/>
    </row>
    <row r="165" spans="1:10">
      <c r="A165" s="1648"/>
      <c r="B165" s="207" t="s">
        <v>240</v>
      </c>
      <c r="C165" s="207" t="s">
        <v>241</v>
      </c>
      <c r="D165" s="207" t="s">
        <v>234</v>
      </c>
      <c r="E165" s="207" t="s">
        <v>240</v>
      </c>
      <c r="F165" s="207" t="s">
        <v>241</v>
      </c>
      <c r="G165" s="207" t="s">
        <v>234</v>
      </c>
      <c r="H165" s="207" t="s">
        <v>240</v>
      </c>
      <c r="I165" s="207" t="s">
        <v>241</v>
      </c>
      <c r="J165" s="207" t="s">
        <v>234</v>
      </c>
    </row>
    <row r="166" spans="1:10">
      <c r="A166" s="208">
        <v>1</v>
      </c>
      <c r="B166" s="207">
        <v>2</v>
      </c>
      <c r="C166" s="207">
        <v>3</v>
      </c>
      <c r="D166" s="207">
        <v>4</v>
      </c>
      <c r="E166" s="207">
        <v>5</v>
      </c>
      <c r="F166" s="207">
        <v>6</v>
      </c>
      <c r="G166" s="207">
        <v>7</v>
      </c>
      <c r="H166" s="207">
        <v>8</v>
      </c>
      <c r="I166" s="207">
        <v>9</v>
      </c>
      <c r="J166" s="207">
        <v>10</v>
      </c>
    </row>
    <row r="167" spans="1:10" ht="15.75">
      <c r="A167" s="209" t="s">
        <v>183</v>
      </c>
      <c r="B167" s="149"/>
      <c r="C167" s="149"/>
      <c r="D167" s="120">
        <f>B167+C167</f>
        <v>0</v>
      </c>
      <c r="E167" s="149">
        <v>0</v>
      </c>
      <c r="F167" s="149">
        <v>0</v>
      </c>
      <c r="G167" s="120">
        <f>E167+F167</f>
        <v>0</v>
      </c>
      <c r="H167" s="120">
        <f t="shared" ref="H167:J174" si="42">B167+E167</f>
        <v>0</v>
      </c>
      <c r="I167" s="120">
        <f t="shared" si="42"/>
        <v>0</v>
      </c>
      <c r="J167" s="120">
        <f t="shared" si="42"/>
        <v>0</v>
      </c>
    </row>
    <row r="168" spans="1:10" ht="15.75">
      <c r="A168" s="209" t="s">
        <v>167</v>
      </c>
      <c r="B168" s="149"/>
      <c r="C168" s="149"/>
      <c r="D168" s="120">
        <f t="shared" ref="D168:D174" si="43">B168+C168</f>
        <v>0</v>
      </c>
      <c r="E168" s="149">
        <v>0</v>
      </c>
      <c r="F168" s="149">
        <v>0</v>
      </c>
      <c r="G168" s="120">
        <f t="shared" ref="G168:G174" si="44">E168+F168</f>
        <v>0</v>
      </c>
      <c r="H168" s="120">
        <f t="shared" si="42"/>
        <v>0</v>
      </c>
      <c r="I168" s="120">
        <f t="shared" si="42"/>
        <v>0</v>
      </c>
      <c r="J168" s="120">
        <f t="shared" si="42"/>
        <v>0</v>
      </c>
    </row>
    <row r="169" spans="1:10" ht="15.75">
      <c r="A169" s="209" t="s">
        <v>168</v>
      </c>
      <c r="B169" s="149"/>
      <c r="C169" s="149"/>
      <c r="D169" s="120">
        <f t="shared" si="43"/>
        <v>0</v>
      </c>
      <c r="E169" s="149">
        <v>2</v>
      </c>
      <c r="F169" s="149">
        <v>2</v>
      </c>
      <c r="G169" s="120">
        <f t="shared" si="44"/>
        <v>4</v>
      </c>
      <c r="H169" s="120">
        <f t="shared" si="42"/>
        <v>2</v>
      </c>
      <c r="I169" s="120">
        <f t="shared" si="42"/>
        <v>2</v>
      </c>
      <c r="J169" s="120">
        <f t="shared" si="42"/>
        <v>4</v>
      </c>
    </row>
    <row r="170" spans="1:10" ht="15.75">
      <c r="A170" s="209" t="s">
        <v>169</v>
      </c>
      <c r="B170" s="149"/>
      <c r="C170" s="149"/>
      <c r="D170" s="120">
        <f t="shared" si="43"/>
        <v>0</v>
      </c>
      <c r="E170" s="149">
        <v>8</v>
      </c>
      <c r="F170" s="149">
        <v>6</v>
      </c>
      <c r="G170" s="120">
        <f t="shared" si="44"/>
        <v>14</v>
      </c>
      <c r="H170" s="120">
        <f t="shared" si="42"/>
        <v>8</v>
      </c>
      <c r="I170" s="120">
        <f t="shared" si="42"/>
        <v>6</v>
      </c>
      <c r="J170" s="120">
        <f t="shared" si="42"/>
        <v>14</v>
      </c>
    </row>
    <row r="171" spans="1:10" ht="15.75">
      <c r="A171" s="209" t="s">
        <v>170</v>
      </c>
      <c r="B171" s="149"/>
      <c r="C171" s="149">
        <v>1</v>
      </c>
      <c r="D171" s="120">
        <f t="shared" si="43"/>
        <v>1</v>
      </c>
      <c r="E171" s="149">
        <v>6</v>
      </c>
      <c r="F171" s="149">
        <v>11</v>
      </c>
      <c r="G171" s="120">
        <f t="shared" si="44"/>
        <v>17</v>
      </c>
      <c r="H171" s="120">
        <f t="shared" si="42"/>
        <v>6</v>
      </c>
      <c r="I171" s="120">
        <f t="shared" si="42"/>
        <v>12</v>
      </c>
      <c r="J171" s="120">
        <f t="shared" si="42"/>
        <v>18</v>
      </c>
    </row>
    <row r="172" spans="1:10" ht="15.75">
      <c r="A172" s="209" t="s">
        <v>171</v>
      </c>
      <c r="B172" s="149"/>
      <c r="C172" s="149"/>
      <c r="D172" s="120">
        <f t="shared" si="43"/>
        <v>0</v>
      </c>
      <c r="E172" s="149">
        <v>4</v>
      </c>
      <c r="F172" s="149">
        <v>4</v>
      </c>
      <c r="G172" s="120">
        <f t="shared" si="44"/>
        <v>8</v>
      </c>
      <c r="H172" s="120">
        <f t="shared" si="42"/>
        <v>4</v>
      </c>
      <c r="I172" s="120">
        <f t="shared" si="42"/>
        <v>4</v>
      </c>
      <c r="J172" s="120">
        <f t="shared" si="42"/>
        <v>8</v>
      </c>
    </row>
    <row r="173" spans="1:10" ht="15.75">
      <c r="A173" s="209" t="s">
        <v>172</v>
      </c>
      <c r="B173" s="149"/>
      <c r="C173" s="149"/>
      <c r="D173" s="120">
        <f t="shared" si="43"/>
        <v>0</v>
      </c>
      <c r="E173" s="149">
        <v>0</v>
      </c>
      <c r="F173" s="149">
        <v>0</v>
      </c>
      <c r="G173" s="120">
        <f t="shared" si="44"/>
        <v>0</v>
      </c>
      <c r="H173" s="120">
        <f t="shared" si="42"/>
        <v>0</v>
      </c>
      <c r="I173" s="120">
        <f t="shared" si="42"/>
        <v>0</v>
      </c>
      <c r="J173" s="120">
        <f t="shared" si="42"/>
        <v>0</v>
      </c>
    </row>
    <row r="174" spans="1:10" ht="15.75">
      <c r="A174" s="209" t="s">
        <v>184</v>
      </c>
      <c r="B174" s="149"/>
      <c r="C174" s="149"/>
      <c r="D174" s="120">
        <f t="shared" si="43"/>
        <v>0</v>
      </c>
      <c r="E174" s="149">
        <v>0</v>
      </c>
      <c r="F174" s="149">
        <v>0</v>
      </c>
      <c r="G174" s="120">
        <f t="shared" si="44"/>
        <v>0</v>
      </c>
      <c r="H174" s="120">
        <f t="shared" si="42"/>
        <v>0</v>
      </c>
      <c r="I174" s="120">
        <f t="shared" si="42"/>
        <v>0</v>
      </c>
      <c r="J174" s="120">
        <f t="shared" si="42"/>
        <v>0</v>
      </c>
    </row>
    <row r="175" spans="1:10" ht="15.75">
      <c r="A175" s="211" t="s">
        <v>6</v>
      </c>
      <c r="B175" s="120">
        <f>SUM(B167:B174)</f>
        <v>0</v>
      </c>
      <c r="C175" s="120">
        <f t="shared" ref="C175:J175" si="45">SUM(C167:C174)</f>
        <v>1</v>
      </c>
      <c r="D175" s="120">
        <f t="shared" si="45"/>
        <v>1</v>
      </c>
      <c r="E175" s="120">
        <f t="shared" si="45"/>
        <v>20</v>
      </c>
      <c r="F175" s="120">
        <f t="shared" si="45"/>
        <v>23</v>
      </c>
      <c r="G175" s="120">
        <f t="shared" si="45"/>
        <v>43</v>
      </c>
      <c r="H175" s="120">
        <f t="shared" si="45"/>
        <v>20</v>
      </c>
      <c r="I175" s="120">
        <f t="shared" si="45"/>
        <v>24</v>
      </c>
      <c r="J175" s="120">
        <f t="shared" si="45"/>
        <v>44</v>
      </c>
    </row>
    <row r="176" spans="1:10" s="762" customFormat="1" ht="16.5" customHeight="1"/>
    <row r="177" spans="1:10" s="762" customFormat="1">
      <c r="A177" s="768" t="s">
        <v>304</v>
      </c>
      <c r="B177" s="768"/>
      <c r="C177" s="768"/>
      <c r="D177" s="768"/>
      <c r="E177" s="768"/>
      <c r="F177" s="768"/>
      <c r="G177" s="768"/>
      <c r="H177" s="768"/>
      <c r="I177" s="1649" t="s">
        <v>61</v>
      </c>
      <c r="J177" s="1649"/>
    </row>
    <row r="178" spans="1:10" s="762" customFormat="1">
      <c r="A178" s="1646" t="s">
        <v>305</v>
      </c>
      <c r="B178" s="1646"/>
      <c r="C178" s="1646"/>
      <c r="D178" s="1646"/>
      <c r="E178" s="1646"/>
      <c r="F178" s="1646"/>
      <c r="G178" s="1646"/>
      <c r="H178" s="1646"/>
      <c r="I178" s="1646"/>
      <c r="J178" s="1646"/>
    </row>
    <row r="179" spans="1:10" s="762" customFormat="1">
      <c r="A179" s="1647" t="s">
        <v>7</v>
      </c>
      <c r="B179" s="1647"/>
      <c r="C179" s="1647"/>
      <c r="D179" s="1647"/>
      <c r="E179" s="1647"/>
      <c r="F179" s="1647"/>
      <c r="G179" s="1647"/>
      <c r="H179" s="1647"/>
      <c r="I179" s="1647"/>
      <c r="J179" s="1647"/>
    </row>
    <row r="180" spans="1:10" s="762" customFormat="1">
      <c r="A180" s="1648" t="s">
        <v>242</v>
      </c>
      <c r="B180" s="1647" t="s">
        <v>222</v>
      </c>
      <c r="C180" s="1647"/>
      <c r="D180" s="1647"/>
      <c r="E180" s="1647" t="s">
        <v>221</v>
      </c>
      <c r="F180" s="1647"/>
      <c r="G180" s="1647"/>
      <c r="H180" s="1647" t="s">
        <v>6</v>
      </c>
      <c r="I180" s="1647"/>
      <c r="J180" s="1647"/>
    </row>
    <row r="181" spans="1:10" s="762" customFormat="1">
      <c r="A181" s="1648"/>
      <c r="B181" s="207" t="s">
        <v>240</v>
      </c>
      <c r="C181" s="207" t="s">
        <v>241</v>
      </c>
      <c r="D181" s="207" t="s">
        <v>234</v>
      </c>
      <c r="E181" s="207" t="s">
        <v>240</v>
      </c>
      <c r="F181" s="207" t="s">
        <v>241</v>
      </c>
      <c r="G181" s="207" t="s">
        <v>234</v>
      </c>
      <c r="H181" s="207" t="s">
        <v>240</v>
      </c>
      <c r="I181" s="207" t="s">
        <v>241</v>
      </c>
      <c r="J181" s="207" t="s">
        <v>234</v>
      </c>
    </row>
    <row r="182" spans="1:10" s="762" customFormat="1">
      <c r="A182" s="208">
        <v>1</v>
      </c>
      <c r="B182" s="207">
        <v>2</v>
      </c>
      <c r="C182" s="207">
        <v>3</v>
      </c>
      <c r="D182" s="207">
        <v>4</v>
      </c>
      <c r="E182" s="207">
        <v>5</v>
      </c>
      <c r="F182" s="207">
        <v>6</v>
      </c>
      <c r="G182" s="207">
        <v>7</v>
      </c>
      <c r="H182" s="207">
        <v>8</v>
      </c>
      <c r="I182" s="207">
        <v>9</v>
      </c>
      <c r="J182" s="207">
        <v>10</v>
      </c>
    </row>
    <row r="183" spans="1:10" s="762" customFormat="1" ht="15.75">
      <c r="A183" s="209" t="s">
        <v>183</v>
      </c>
      <c r="B183" s="149"/>
      <c r="C183" s="149"/>
      <c r="D183" s="594">
        <f>B183+C183</f>
        <v>0</v>
      </c>
      <c r="E183" s="149"/>
      <c r="F183" s="149"/>
      <c r="G183" s="594">
        <f>E183+F183</f>
        <v>0</v>
      </c>
      <c r="H183" s="594">
        <f t="shared" ref="H183:J190" si="46">B183+E183</f>
        <v>0</v>
      </c>
      <c r="I183" s="594">
        <f t="shared" si="46"/>
        <v>0</v>
      </c>
      <c r="J183" s="594">
        <f t="shared" si="46"/>
        <v>0</v>
      </c>
    </row>
    <row r="184" spans="1:10" s="762" customFormat="1" ht="15.75">
      <c r="A184" s="209" t="s">
        <v>167</v>
      </c>
      <c r="B184" s="149">
        <v>5</v>
      </c>
      <c r="C184" s="149"/>
      <c r="D184" s="594">
        <f t="shared" ref="D184:D190" si="47">B184+C184</f>
        <v>5</v>
      </c>
      <c r="E184" s="149"/>
      <c r="F184" s="149"/>
      <c r="G184" s="594">
        <f t="shared" ref="G184:G190" si="48">E184+F184</f>
        <v>0</v>
      </c>
      <c r="H184" s="594">
        <f t="shared" si="46"/>
        <v>5</v>
      </c>
      <c r="I184" s="594">
        <f t="shared" si="46"/>
        <v>0</v>
      </c>
      <c r="J184" s="594">
        <f t="shared" si="46"/>
        <v>5</v>
      </c>
    </row>
    <row r="185" spans="1:10" s="762" customFormat="1" ht="15.75">
      <c r="A185" s="209" t="s">
        <v>168</v>
      </c>
      <c r="B185" s="149"/>
      <c r="C185" s="149"/>
      <c r="D185" s="594">
        <f t="shared" si="47"/>
        <v>0</v>
      </c>
      <c r="E185" s="149">
        <v>9</v>
      </c>
      <c r="F185" s="149">
        <v>7</v>
      </c>
      <c r="G185" s="594">
        <f t="shared" si="48"/>
        <v>16</v>
      </c>
      <c r="H185" s="594">
        <f t="shared" si="46"/>
        <v>9</v>
      </c>
      <c r="I185" s="594">
        <f t="shared" si="46"/>
        <v>7</v>
      </c>
      <c r="J185" s="594">
        <f t="shared" si="46"/>
        <v>16</v>
      </c>
    </row>
    <row r="186" spans="1:10" s="762" customFormat="1" ht="15.75">
      <c r="A186" s="209" t="s">
        <v>169</v>
      </c>
      <c r="B186" s="149">
        <v>1</v>
      </c>
      <c r="C186" s="149">
        <v>12</v>
      </c>
      <c r="D186" s="594">
        <f t="shared" si="47"/>
        <v>13</v>
      </c>
      <c r="E186" s="149">
        <v>37</v>
      </c>
      <c r="F186" s="149">
        <v>29</v>
      </c>
      <c r="G186" s="594">
        <f t="shared" si="48"/>
        <v>66</v>
      </c>
      <c r="H186" s="594">
        <f t="shared" si="46"/>
        <v>38</v>
      </c>
      <c r="I186" s="594">
        <f t="shared" si="46"/>
        <v>41</v>
      </c>
      <c r="J186" s="594">
        <f t="shared" si="46"/>
        <v>79</v>
      </c>
    </row>
    <row r="187" spans="1:10" s="762" customFormat="1" ht="15.75">
      <c r="A187" s="209" t="s">
        <v>170</v>
      </c>
      <c r="B187" s="149">
        <v>5</v>
      </c>
      <c r="C187" s="149">
        <v>3</v>
      </c>
      <c r="D187" s="594">
        <f t="shared" si="47"/>
        <v>8</v>
      </c>
      <c r="E187" s="149">
        <v>55</v>
      </c>
      <c r="F187" s="149">
        <v>37</v>
      </c>
      <c r="G187" s="594">
        <f t="shared" si="48"/>
        <v>92</v>
      </c>
      <c r="H187" s="594">
        <f t="shared" si="46"/>
        <v>60</v>
      </c>
      <c r="I187" s="594">
        <f t="shared" si="46"/>
        <v>40</v>
      </c>
      <c r="J187" s="594">
        <f t="shared" si="46"/>
        <v>100</v>
      </c>
    </row>
    <row r="188" spans="1:10" s="762" customFormat="1" ht="15.75">
      <c r="A188" s="209" t="s">
        <v>171</v>
      </c>
      <c r="B188" s="149"/>
      <c r="C188" s="149"/>
      <c r="D188" s="594">
        <f t="shared" si="47"/>
        <v>0</v>
      </c>
      <c r="E188" s="149">
        <v>28</v>
      </c>
      <c r="F188" s="149">
        <v>20</v>
      </c>
      <c r="G188" s="594">
        <f t="shared" si="48"/>
        <v>48</v>
      </c>
      <c r="H188" s="594">
        <f t="shared" si="46"/>
        <v>28</v>
      </c>
      <c r="I188" s="594">
        <f t="shared" si="46"/>
        <v>20</v>
      </c>
      <c r="J188" s="594">
        <f t="shared" si="46"/>
        <v>48</v>
      </c>
    </row>
    <row r="189" spans="1:10" s="762" customFormat="1" ht="15.75">
      <c r="A189" s="209" t="s">
        <v>172</v>
      </c>
      <c r="B189" s="149"/>
      <c r="C189" s="149"/>
      <c r="D189" s="594">
        <f t="shared" si="47"/>
        <v>0</v>
      </c>
      <c r="E189" s="149"/>
      <c r="F189" s="149"/>
      <c r="G189" s="594">
        <f t="shared" si="48"/>
        <v>0</v>
      </c>
      <c r="H189" s="594">
        <f t="shared" si="46"/>
        <v>0</v>
      </c>
      <c r="I189" s="594">
        <f t="shared" si="46"/>
        <v>0</v>
      </c>
      <c r="J189" s="594">
        <f t="shared" si="46"/>
        <v>0</v>
      </c>
    </row>
    <row r="190" spans="1:10" s="762" customFormat="1" ht="15.75">
      <c r="A190" s="209" t="s">
        <v>184</v>
      </c>
      <c r="B190" s="149"/>
      <c r="C190" s="149"/>
      <c r="D190" s="594">
        <f t="shared" si="47"/>
        <v>0</v>
      </c>
      <c r="E190" s="149"/>
      <c r="F190" s="149"/>
      <c r="G190" s="594">
        <f t="shared" si="48"/>
        <v>0</v>
      </c>
      <c r="H190" s="594">
        <f t="shared" si="46"/>
        <v>0</v>
      </c>
      <c r="I190" s="594">
        <f t="shared" si="46"/>
        <v>0</v>
      </c>
      <c r="J190" s="594">
        <f t="shared" si="46"/>
        <v>0</v>
      </c>
    </row>
    <row r="191" spans="1:10" s="762" customFormat="1" ht="15.75">
      <c r="A191" s="211" t="s">
        <v>6</v>
      </c>
      <c r="B191" s="594">
        <f>SUM(B183:B190)</f>
        <v>11</v>
      </c>
      <c r="C191" s="594">
        <f t="shared" ref="C191:J191" si="49">SUM(C183:C190)</f>
        <v>15</v>
      </c>
      <c r="D191" s="594">
        <f t="shared" si="49"/>
        <v>26</v>
      </c>
      <c r="E191" s="594">
        <f t="shared" si="49"/>
        <v>129</v>
      </c>
      <c r="F191" s="594">
        <f t="shared" si="49"/>
        <v>93</v>
      </c>
      <c r="G191" s="594">
        <f t="shared" si="49"/>
        <v>222</v>
      </c>
      <c r="H191" s="594">
        <f>SUM(H183:H190)</f>
        <v>140</v>
      </c>
      <c r="I191" s="594">
        <f t="shared" si="49"/>
        <v>108</v>
      </c>
      <c r="J191" s="594">
        <f t="shared" si="49"/>
        <v>248</v>
      </c>
    </row>
    <row r="193" spans="1:10">
      <c r="A193" s="123" t="s">
        <v>304</v>
      </c>
      <c r="B193" s="123"/>
      <c r="C193" s="123"/>
      <c r="D193" s="123"/>
      <c r="E193" s="123"/>
      <c r="F193" s="123"/>
      <c r="G193" s="123"/>
      <c r="H193" s="123"/>
      <c r="I193" s="1645" t="s">
        <v>91</v>
      </c>
      <c r="J193" s="1645"/>
    </row>
    <row r="194" spans="1:10">
      <c r="A194" s="1646" t="s">
        <v>305</v>
      </c>
      <c r="B194" s="1646"/>
      <c r="C194" s="1646"/>
      <c r="D194" s="1646"/>
      <c r="E194" s="1646"/>
      <c r="F194" s="1646"/>
      <c r="G194" s="1646"/>
      <c r="H194" s="1646"/>
      <c r="I194" s="1646"/>
      <c r="J194" s="1646"/>
    </row>
    <row r="195" spans="1:10">
      <c r="A195" s="1647" t="s">
        <v>7</v>
      </c>
      <c r="B195" s="1647"/>
      <c r="C195" s="1647"/>
      <c r="D195" s="1647"/>
      <c r="E195" s="1647"/>
      <c r="F195" s="1647"/>
      <c r="G195" s="1647"/>
      <c r="H195" s="1647"/>
      <c r="I195" s="1647"/>
      <c r="J195" s="1647"/>
    </row>
    <row r="196" spans="1:10">
      <c r="A196" s="1648" t="s">
        <v>242</v>
      </c>
      <c r="B196" s="1647" t="s">
        <v>222</v>
      </c>
      <c r="C196" s="1647"/>
      <c r="D196" s="1647"/>
      <c r="E196" s="1647" t="s">
        <v>221</v>
      </c>
      <c r="F196" s="1647"/>
      <c r="G196" s="1647"/>
      <c r="H196" s="1647" t="s">
        <v>6</v>
      </c>
      <c r="I196" s="1647"/>
      <c r="J196" s="1647"/>
    </row>
    <row r="197" spans="1:10">
      <c r="A197" s="1648"/>
      <c r="B197" s="207" t="s">
        <v>240</v>
      </c>
      <c r="C197" s="207" t="s">
        <v>241</v>
      </c>
      <c r="D197" s="207" t="s">
        <v>234</v>
      </c>
      <c r="E197" s="207" t="s">
        <v>240</v>
      </c>
      <c r="F197" s="207" t="s">
        <v>241</v>
      </c>
      <c r="G197" s="207" t="s">
        <v>234</v>
      </c>
      <c r="H197" s="207" t="s">
        <v>240</v>
      </c>
      <c r="I197" s="207" t="s">
        <v>241</v>
      </c>
      <c r="J197" s="207" t="s">
        <v>234</v>
      </c>
    </row>
    <row r="198" spans="1:10">
      <c r="A198" s="208">
        <v>1</v>
      </c>
      <c r="B198" s="207">
        <v>2</v>
      </c>
      <c r="C198" s="207">
        <v>3</v>
      </c>
      <c r="D198" s="207">
        <v>4</v>
      </c>
      <c r="E198" s="207">
        <v>5</v>
      </c>
      <c r="F198" s="207">
        <v>6</v>
      </c>
      <c r="G198" s="207">
        <v>7</v>
      </c>
      <c r="H198" s="207">
        <v>8</v>
      </c>
      <c r="I198" s="207">
        <v>9</v>
      </c>
      <c r="J198" s="207">
        <v>10</v>
      </c>
    </row>
    <row r="199" spans="1:10" ht="15.75">
      <c r="A199" s="209" t="s">
        <v>183</v>
      </c>
      <c r="B199" s="149"/>
      <c r="C199" s="149"/>
      <c r="D199" s="120">
        <f>B199+C199</f>
        <v>0</v>
      </c>
      <c r="E199" s="149"/>
      <c r="F199" s="149"/>
      <c r="G199" s="120">
        <f>E199+F199</f>
        <v>0</v>
      </c>
      <c r="H199" s="120">
        <f t="shared" ref="H199:J206" si="50">B199+E199</f>
        <v>0</v>
      </c>
      <c r="I199" s="120">
        <f t="shared" si="50"/>
        <v>0</v>
      </c>
      <c r="J199" s="120">
        <f t="shared" si="50"/>
        <v>0</v>
      </c>
    </row>
    <row r="200" spans="1:10" ht="15.75">
      <c r="A200" s="209" t="s">
        <v>167</v>
      </c>
      <c r="B200" s="149"/>
      <c r="C200" s="149"/>
      <c r="D200" s="120">
        <f t="shared" ref="D200:D206" si="51">B200+C200</f>
        <v>0</v>
      </c>
      <c r="E200" s="149"/>
      <c r="F200" s="149"/>
      <c r="G200" s="120">
        <f t="shared" ref="G200:G206" si="52">E200+F200</f>
        <v>0</v>
      </c>
      <c r="H200" s="120">
        <f t="shared" si="50"/>
        <v>0</v>
      </c>
      <c r="I200" s="120">
        <f t="shared" si="50"/>
        <v>0</v>
      </c>
      <c r="J200" s="120">
        <f t="shared" si="50"/>
        <v>0</v>
      </c>
    </row>
    <row r="201" spans="1:10" ht="15.75">
      <c r="A201" s="209" t="s">
        <v>168</v>
      </c>
      <c r="B201" s="149"/>
      <c r="C201" s="149"/>
      <c r="D201" s="120">
        <f t="shared" si="51"/>
        <v>0</v>
      </c>
      <c r="E201" s="149">
        <v>5</v>
      </c>
      <c r="F201" s="149">
        <v>2</v>
      </c>
      <c r="G201" s="120">
        <f t="shared" si="52"/>
        <v>7</v>
      </c>
      <c r="H201" s="120">
        <f t="shared" si="50"/>
        <v>5</v>
      </c>
      <c r="I201" s="120">
        <f t="shared" si="50"/>
        <v>2</v>
      </c>
      <c r="J201" s="120">
        <f t="shared" si="50"/>
        <v>7</v>
      </c>
    </row>
    <row r="202" spans="1:10" ht="15.75">
      <c r="A202" s="209" t="s">
        <v>169</v>
      </c>
      <c r="B202" s="149"/>
      <c r="C202" s="149"/>
      <c r="D202" s="120">
        <f t="shared" si="51"/>
        <v>0</v>
      </c>
      <c r="E202" s="149">
        <v>15</v>
      </c>
      <c r="F202" s="149">
        <v>20</v>
      </c>
      <c r="G202" s="120">
        <f t="shared" si="52"/>
        <v>35</v>
      </c>
      <c r="H202" s="120">
        <f t="shared" si="50"/>
        <v>15</v>
      </c>
      <c r="I202" s="120">
        <f t="shared" si="50"/>
        <v>20</v>
      </c>
      <c r="J202" s="120">
        <f t="shared" si="50"/>
        <v>35</v>
      </c>
    </row>
    <row r="203" spans="1:10" ht="15.75">
      <c r="A203" s="209" t="s">
        <v>170</v>
      </c>
      <c r="B203" s="149"/>
      <c r="C203" s="149"/>
      <c r="D203" s="120">
        <f t="shared" si="51"/>
        <v>0</v>
      </c>
      <c r="E203" s="149"/>
      <c r="F203" s="149"/>
      <c r="G203" s="120">
        <f t="shared" si="52"/>
        <v>0</v>
      </c>
      <c r="H203" s="120">
        <f t="shared" si="50"/>
        <v>0</v>
      </c>
      <c r="I203" s="120">
        <f t="shared" si="50"/>
        <v>0</v>
      </c>
      <c r="J203" s="120">
        <f t="shared" si="50"/>
        <v>0</v>
      </c>
    </row>
    <row r="204" spans="1:10" ht="15.75">
      <c r="A204" s="209" t="s">
        <v>171</v>
      </c>
      <c r="B204" s="149"/>
      <c r="C204" s="149"/>
      <c r="D204" s="120">
        <f t="shared" si="51"/>
        <v>0</v>
      </c>
      <c r="E204" s="149"/>
      <c r="F204" s="149"/>
      <c r="G204" s="120">
        <f t="shared" si="52"/>
        <v>0</v>
      </c>
      <c r="H204" s="120">
        <f t="shared" si="50"/>
        <v>0</v>
      </c>
      <c r="I204" s="120">
        <f t="shared" si="50"/>
        <v>0</v>
      </c>
      <c r="J204" s="120">
        <f t="shared" si="50"/>
        <v>0</v>
      </c>
    </row>
    <row r="205" spans="1:10" ht="15.75">
      <c r="A205" s="209" t="s">
        <v>172</v>
      </c>
      <c r="B205" s="149"/>
      <c r="C205" s="149"/>
      <c r="D205" s="120">
        <f t="shared" si="51"/>
        <v>0</v>
      </c>
      <c r="E205" s="149"/>
      <c r="F205" s="149"/>
      <c r="G205" s="120">
        <f t="shared" si="52"/>
        <v>0</v>
      </c>
      <c r="H205" s="120">
        <f t="shared" si="50"/>
        <v>0</v>
      </c>
      <c r="I205" s="120">
        <f t="shared" si="50"/>
        <v>0</v>
      </c>
      <c r="J205" s="120">
        <f t="shared" si="50"/>
        <v>0</v>
      </c>
    </row>
    <row r="206" spans="1:10" ht="15.75">
      <c r="A206" s="209" t="s">
        <v>184</v>
      </c>
      <c r="B206" s="149"/>
      <c r="C206" s="149"/>
      <c r="D206" s="120">
        <f t="shared" si="51"/>
        <v>0</v>
      </c>
      <c r="E206" s="149"/>
      <c r="F206" s="149"/>
      <c r="G206" s="120">
        <f t="shared" si="52"/>
        <v>0</v>
      </c>
      <c r="H206" s="120">
        <f t="shared" si="50"/>
        <v>0</v>
      </c>
      <c r="I206" s="120">
        <f t="shared" si="50"/>
        <v>0</v>
      </c>
      <c r="J206" s="120">
        <f t="shared" si="50"/>
        <v>0</v>
      </c>
    </row>
    <row r="207" spans="1:10" ht="15.75">
      <c r="A207" s="211" t="s">
        <v>6</v>
      </c>
      <c r="B207" s="120">
        <f>SUM(B199:B206)</f>
        <v>0</v>
      </c>
      <c r="C207" s="120">
        <f t="shared" ref="C207:J207" si="53">SUM(C199:C206)</f>
        <v>0</v>
      </c>
      <c r="D207" s="120">
        <f t="shared" si="53"/>
        <v>0</v>
      </c>
      <c r="E207" s="120">
        <f t="shared" si="53"/>
        <v>20</v>
      </c>
      <c r="F207" s="120">
        <f t="shared" si="53"/>
        <v>22</v>
      </c>
      <c r="G207" s="120">
        <f t="shared" si="53"/>
        <v>42</v>
      </c>
      <c r="H207" s="120">
        <f t="shared" si="53"/>
        <v>20</v>
      </c>
      <c r="I207" s="120">
        <f t="shared" si="53"/>
        <v>22</v>
      </c>
      <c r="J207" s="120">
        <f t="shared" si="53"/>
        <v>42</v>
      </c>
    </row>
    <row r="209" spans="1:10">
      <c r="A209" s="123" t="s">
        <v>304</v>
      </c>
      <c r="B209" s="123"/>
      <c r="C209" s="123"/>
      <c r="D209" s="123"/>
      <c r="E209" s="123"/>
      <c r="F209" s="123"/>
      <c r="G209" s="123"/>
      <c r="H209" s="123"/>
      <c r="I209" s="1645" t="s">
        <v>62</v>
      </c>
      <c r="J209" s="1645"/>
    </row>
    <row r="210" spans="1:10">
      <c r="A210" s="1646" t="s">
        <v>305</v>
      </c>
      <c r="B210" s="1646"/>
      <c r="C210" s="1646"/>
      <c r="D210" s="1646"/>
      <c r="E210" s="1646"/>
      <c r="F210" s="1646"/>
      <c r="G210" s="1646"/>
      <c r="H210" s="1646"/>
      <c r="I210" s="1646"/>
      <c r="J210" s="1646"/>
    </row>
    <row r="211" spans="1:10">
      <c r="A211" s="1647" t="s">
        <v>7</v>
      </c>
      <c r="B211" s="1647"/>
      <c r="C211" s="1647"/>
      <c r="D211" s="1647"/>
      <c r="E211" s="1647"/>
      <c r="F211" s="1647"/>
      <c r="G211" s="1647"/>
      <c r="H211" s="1647"/>
      <c r="I211" s="1647"/>
      <c r="J211" s="1647"/>
    </row>
    <row r="212" spans="1:10">
      <c r="A212" s="1648" t="s">
        <v>242</v>
      </c>
      <c r="B212" s="1647" t="s">
        <v>222</v>
      </c>
      <c r="C212" s="1647"/>
      <c r="D212" s="1647"/>
      <c r="E212" s="1647" t="s">
        <v>221</v>
      </c>
      <c r="F212" s="1647"/>
      <c r="G212" s="1647"/>
      <c r="H212" s="1647" t="s">
        <v>6</v>
      </c>
      <c r="I212" s="1647"/>
      <c r="J212" s="1647"/>
    </row>
    <row r="213" spans="1:10">
      <c r="A213" s="1648"/>
      <c r="B213" s="207" t="s">
        <v>240</v>
      </c>
      <c r="C213" s="207" t="s">
        <v>241</v>
      </c>
      <c r="D213" s="207" t="s">
        <v>234</v>
      </c>
      <c r="E213" s="207" t="s">
        <v>240</v>
      </c>
      <c r="F213" s="207" t="s">
        <v>241</v>
      </c>
      <c r="G213" s="207" t="s">
        <v>234</v>
      </c>
      <c r="H213" s="207" t="s">
        <v>240</v>
      </c>
      <c r="I213" s="207" t="s">
        <v>241</v>
      </c>
      <c r="J213" s="207" t="s">
        <v>234</v>
      </c>
    </row>
    <row r="214" spans="1:10">
      <c r="A214" s="208">
        <v>1</v>
      </c>
      <c r="B214" s="207">
        <v>2</v>
      </c>
      <c r="C214" s="207">
        <v>3</v>
      </c>
      <c r="D214" s="207">
        <v>4</v>
      </c>
      <c r="E214" s="207">
        <v>5</v>
      </c>
      <c r="F214" s="207">
        <v>6</v>
      </c>
      <c r="G214" s="207">
        <v>7</v>
      </c>
      <c r="H214" s="207">
        <v>8</v>
      </c>
      <c r="I214" s="207">
        <v>9</v>
      </c>
      <c r="J214" s="207">
        <v>10</v>
      </c>
    </row>
    <row r="215" spans="1:10" ht="15.75">
      <c r="A215" s="209" t="s">
        <v>183</v>
      </c>
      <c r="B215" s="149"/>
      <c r="C215" s="149"/>
      <c r="D215" s="120">
        <f>B215+C215</f>
        <v>0</v>
      </c>
      <c r="E215" s="149"/>
      <c r="F215" s="149"/>
      <c r="G215" s="120">
        <f>E215+F215</f>
        <v>0</v>
      </c>
      <c r="H215" s="120">
        <f t="shared" ref="H215:J222" si="54">B215+E215</f>
        <v>0</v>
      </c>
      <c r="I215" s="120">
        <f t="shared" si="54"/>
        <v>0</v>
      </c>
      <c r="J215" s="120">
        <f t="shared" si="54"/>
        <v>0</v>
      </c>
    </row>
    <row r="216" spans="1:10" ht="15.75">
      <c r="A216" s="209" t="s">
        <v>167</v>
      </c>
      <c r="B216" s="149"/>
      <c r="C216" s="149"/>
      <c r="D216" s="120">
        <f t="shared" ref="D216:D222" si="55">B216+C216</f>
        <v>0</v>
      </c>
      <c r="E216" s="149">
        <v>1</v>
      </c>
      <c r="F216" s="149">
        <v>1</v>
      </c>
      <c r="G216" s="120">
        <f t="shared" ref="G216:G222" si="56">E216+F216</f>
        <v>2</v>
      </c>
      <c r="H216" s="120">
        <f t="shared" si="54"/>
        <v>1</v>
      </c>
      <c r="I216" s="120">
        <f t="shared" si="54"/>
        <v>1</v>
      </c>
      <c r="J216" s="120">
        <f t="shared" si="54"/>
        <v>2</v>
      </c>
    </row>
    <row r="217" spans="1:10" ht="15.75">
      <c r="A217" s="209" t="s">
        <v>168</v>
      </c>
      <c r="B217" s="149"/>
      <c r="C217" s="149"/>
      <c r="D217" s="120">
        <f t="shared" si="55"/>
        <v>0</v>
      </c>
      <c r="E217" s="149">
        <v>7</v>
      </c>
      <c r="F217" s="149">
        <v>5</v>
      </c>
      <c r="G217" s="120">
        <f t="shared" si="56"/>
        <v>12</v>
      </c>
      <c r="H217" s="120">
        <f t="shared" si="54"/>
        <v>7</v>
      </c>
      <c r="I217" s="120">
        <f t="shared" si="54"/>
        <v>5</v>
      </c>
      <c r="J217" s="120">
        <f t="shared" si="54"/>
        <v>12</v>
      </c>
    </row>
    <row r="218" spans="1:10" ht="15.75">
      <c r="A218" s="209" t="s">
        <v>169</v>
      </c>
      <c r="B218" s="149"/>
      <c r="C218" s="149"/>
      <c r="D218" s="120">
        <f t="shared" si="55"/>
        <v>0</v>
      </c>
      <c r="E218" s="149">
        <v>4</v>
      </c>
      <c r="F218" s="149">
        <v>2</v>
      </c>
      <c r="G218" s="120">
        <f t="shared" si="56"/>
        <v>6</v>
      </c>
      <c r="H218" s="120">
        <f t="shared" si="54"/>
        <v>4</v>
      </c>
      <c r="I218" s="120">
        <f t="shared" si="54"/>
        <v>2</v>
      </c>
      <c r="J218" s="120">
        <f t="shared" si="54"/>
        <v>6</v>
      </c>
    </row>
    <row r="219" spans="1:10" ht="15.75">
      <c r="A219" s="209" t="s">
        <v>170</v>
      </c>
      <c r="B219" s="149"/>
      <c r="C219" s="149"/>
      <c r="D219" s="120">
        <f t="shared" si="55"/>
        <v>0</v>
      </c>
      <c r="E219" s="149">
        <v>9</v>
      </c>
      <c r="F219" s="149">
        <v>11</v>
      </c>
      <c r="G219" s="120">
        <f t="shared" si="56"/>
        <v>20</v>
      </c>
      <c r="H219" s="120">
        <f t="shared" si="54"/>
        <v>9</v>
      </c>
      <c r="I219" s="120">
        <f t="shared" si="54"/>
        <v>11</v>
      </c>
      <c r="J219" s="120">
        <f t="shared" si="54"/>
        <v>20</v>
      </c>
    </row>
    <row r="220" spans="1:10" ht="15.75">
      <c r="A220" s="209" t="s">
        <v>171</v>
      </c>
      <c r="B220" s="149"/>
      <c r="C220" s="149"/>
      <c r="D220" s="120">
        <f t="shared" si="55"/>
        <v>0</v>
      </c>
      <c r="E220" s="149">
        <v>8</v>
      </c>
      <c r="F220" s="149">
        <v>8</v>
      </c>
      <c r="G220" s="120">
        <f t="shared" si="56"/>
        <v>16</v>
      </c>
      <c r="H220" s="120">
        <f t="shared" si="54"/>
        <v>8</v>
      </c>
      <c r="I220" s="120">
        <f t="shared" si="54"/>
        <v>8</v>
      </c>
      <c r="J220" s="120">
        <f t="shared" si="54"/>
        <v>16</v>
      </c>
    </row>
    <row r="221" spans="1:10" ht="15.75">
      <c r="A221" s="209" t="s">
        <v>172</v>
      </c>
      <c r="B221" s="149"/>
      <c r="C221" s="149"/>
      <c r="D221" s="120">
        <f t="shared" si="55"/>
        <v>0</v>
      </c>
      <c r="E221" s="149"/>
      <c r="F221" s="149"/>
      <c r="G221" s="120">
        <f t="shared" si="56"/>
        <v>0</v>
      </c>
      <c r="H221" s="120">
        <f t="shared" si="54"/>
        <v>0</v>
      </c>
      <c r="I221" s="120">
        <f t="shared" si="54"/>
        <v>0</v>
      </c>
      <c r="J221" s="120">
        <f t="shared" si="54"/>
        <v>0</v>
      </c>
    </row>
    <row r="222" spans="1:10" ht="15.75">
      <c r="A222" s="209" t="s">
        <v>184</v>
      </c>
      <c r="B222" s="149"/>
      <c r="C222" s="149"/>
      <c r="D222" s="120">
        <f t="shared" si="55"/>
        <v>0</v>
      </c>
      <c r="E222" s="149"/>
      <c r="F222" s="149"/>
      <c r="G222" s="120">
        <f t="shared" si="56"/>
        <v>0</v>
      </c>
      <c r="H222" s="120">
        <f t="shared" si="54"/>
        <v>0</v>
      </c>
      <c r="I222" s="120">
        <f t="shared" si="54"/>
        <v>0</v>
      </c>
      <c r="J222" s="120">
        <f t="shared" si="54"/>
        <v>0</v>
      </c>
    </row>
    <row r="223" spans="1:10" ht="15.75">
      <c r="A223" s="211" t="s">
        <v>6</v>
      </c>
      <c r="B223" s="120">
        <f>SUM(B215:B222)</f>
        <v>0</v>
      </c>
      <c r="C223" s="120">
        <f t="shared" ref="C223:J223" si="57">SUM(C215:C222)</f>
        <v>0</v>
      </c>
      <c r="D223" s="120">
        <f t="shared" si="57"/>
        <v>0</v>
      </c>
      <c r="E223" s="120">
        <f t="shared" si="57"/>
        <v>29</v>
      </c>
      <c r="F223" s="120">
        <f t="shared" si="57"/>
        <v>27</v>
      </c>
      <c r="G223" s="120">
        <f t="shared" si="57"/>
        <v>56</v>
      </c>
      <c r="H223" s="120">
        <f t="shared" si="57"/>
        <v>29</v>
      </c>
      <c r="I223" s="120">
        <f t="shared" si="57"/>
        <v>27</v>
      </c>
      <c r="J223" s="120">
        <f t="shared" si="57"/>
        <v>56</v>
      </c>
    </row>
    <row r="225" spans="1:10">
      <c r="A225" s="123" t="s">
        <v>304</v>
      </c>
      <c r="B225" s="123"/>
      <c r="C225" s="123"/>
      <c r="D225" s="123"/>
      <c r="E225" s="123"/>
      <c r="F225" s="123"/>
      <c r="G225" s="123"/>
      <c r="H225" s="123"/>
      <c r="I225" s="1645" t="s">
        <v>69</v>
      </c>
      <c r="J225" s="1645"/>
    </row>
    <row r="226" spans="1:10">
      <c r="A226" s="1646" t="s">
        <v>305</v>
      </c>
      <c r="B226" s="1646"/>
      <c r="C226" s="1646"/>
      <c r="D226" s="1646"/>
      <c r="E226" s="1646"/>
      <c r="F226" s="1646"/>
      <c r="G226" s="1646"/>
      <c r="H226" s="1646"/>
      <c r="I226" s="1646"/>
      <c r="J226" s="1646"/>
    </row>
    <row r="227" spans="1:10">
      <c r="A227" s="1647" t="s">
        <v>7</v>
      </c>
      <c r="B227" s="1647"/>
      <c r="C227" s="1647"/>
      <c r="D227" s="1647"/>
      <c r="E227" s="1647"/>
      <c r="F227" s="1647"/>
      <c r="G227" s="1647"/>
      <c r="H227" s="1647"/>
      <c r="I227" s="1647"/>
      <c r="J227" s="1647"/>
    </row>
    <row r="228" spans="1:10">
      <c r="A228" s="1648" t="s">
        <v>242</v>
      </c>
      <c r="B228" s="1647" t="s">
        <v>222</v>
      </c>
      <c r="C228" s="1647"/>
      <c r="D228" s="1647"/>
      <c r="E228" s="1647" t="s">
        <v>221</v>
      </c>
      <c r="F228" s="1647"/>
      <c r="G228" s="1647"/>
      <c r="H228" s="1647" t="s">
        <v>6</v>
      </c>
      <c r="I228" s="1647"/>
      <c r="J228" s="1647"/>
    </row>
    <row r="229" spans="1:10">
      <c r="A229" s="1648"/>
      <c r="B229" s="207" t="s">
        <v>240</v>
      </c>
      <c r="C229" s="207" t="s">
        <v>241</v>
      </c>
      <c r="D229" s="207" t="s">
        <v>234</v>
      </c>
      <c r="E229" s="207" t="s">
        <v>240</v>
      </c>
      <c r="F229" s="207" t="s">
        <v>241</v>
      </c>
      <c r="G229" s="207" t="s">
        <v>234</v>
      </c>
      <c r="H229" s="207" t="s">
        <v>240</v>
      </c>
      <c r="I229" s="207" t="s">
        <v>241</v>
      </c>
      <c r="J229" s="207" t="s">
        <v>234</v>
      </c>
    </row>
    <row r="230" spans="1:10">
      <c r="A230" s="208">
        <v>1</v>
      </c>
      <c r="B230" s="207">
        <v>2</v>
      </c>
      <c r="C230" s="207">
        <v>3</v>
      </c>
      <c r="D230" s="207">
        <v>4</v>
      </c>
      <c r="E230" s="207">
        <v>5</v>
      </c>
      <c r="F230" s="207">
        <v>6</v>
      </c>
      <c r="G230" s="207">
        <v>7</v>
      </c>
      <c r="H230" s="207">
        <v>8</v>
      </c>
      <c r="I230" s="207">
        <v>9</v>
      </c>
      <c r="J230" s="207">
        <v>10</v>
      </c>
    </row>
    <row r="231" spans="1:10" ht="15.75">
      <c r="A231" s="209" t="s">
        <v>183</v>
      </c>
      <c r="B231" s="149"/>
      <c r="C231" s="149"/>
      <c r="D231" s="120">
        <f>B231+C231</f>
        <v>0</v>
      </c>
      <c r="E231" s="149"/>
      <c r="F231" s="149"/>
      <c r="G231" s="120">
        <f>E231+F231</f>
        <v>0</v>
      </c>
      <c r="H231" s="120">
        <f t="shared" ref="H231:J238" si="58">B231+E231</f>
        <v>0</v>
      </c>
      <c r="I231" s="120">
        <f t="shared" si="58"/>
        <v>0</v>
      </c>
      <c r="J231" s="120">
        <f t="shared" si="58"/>
        <v>0</v>
      </c>
    </row>
    <row r="232" spans="1:10" ht="15.75">
      <c r="A232" s="209" t="s">
        <v>167</v>
      </c>
      <c r="B232" s="149"/>
      <c r="C232" s="149"/>
      <c r="D232" s="120">
        <f t="shared" ref="D232:D238" si="59">B232+C232</f>
        <v>0</v>
      </c>
      <c r="E232" s="149"/>
      <c r="F232" s="149"/>
      <c r="G232" s="120">
        <f t="shared" ref="G232:G238" si="60">E232+F232</f>
        <v>0</v>
      </c>
      <c r="H232" s="120">
        <f t="shared" si="58"/>
        <v>0</v>
      </c>
      <c r="I232" s="120">
        <f t="shared" si="58"/>
        <v>0</v>
      </c>
      <c r="J232" s="120">
        <f t="shared" si="58"/>
        <v>0</v>
      </c>
    </row>
    <row r="233" spans="1:10" ht="15.75">
      <c r="A233" s="209" t="s">
        <v>168</v>
      </c>
      <c r="B233" s="149"/>
      <c r="C233" s="149"/>
      <c r="D233" s="120">
        <f t="shared" si="59"/>
        <v>0</v>
      </c>
      <c r="E233" s="149">
        <v>6</v>
      </c>
      <c r="F233" s="149">
        <v>1</v>
      </c>
      <c r="G233" s="120">
        <f t="shared" si="60"/>
        <v>7</v>
      </c>
      <c r="H233" s="120">
        <f t="shared" si="58"/>
        <v>6</v>
      </c>
      <c r="I233" s="120">
        <f t="shared" si="58"/>
        <v>1</v>
      </c>
      <c r="J233" s="120">
        <f t="shared" si="58"/>
        <v>7</v>
      </c>
    </row>
    <row r="234" spans="1:10" ht="15.75">
      <c r="A234" s="209" t="s">
        <v>169</v>
      </c>
      <c r="B234" s="149"/>
      <c r="C234" s="149"/>
      <c r="D234" s="120">
        <f t="shared" si="59"/>
        <v>0</v>
      </c>
      <c r="E234" s="149">
        <v>6</v>
      </c>
      <c r="F234" s="149">
        <v>8</v>
      </c>
      <c r="G234" s="120">
        <f t="shared" si="60"/>
        <v>14</v>
      </c>
      <c r="H234" s="120">
        <f t="shared" si="58"/>
        <v>6</v>
      </c>
      <c r="I234" s="120">
        <f t="shared" si="58"/>
        <v>8</v>
      </c>
      <c r="J234" s="120">
        <f t="shared" si="58"/>
        <v>14</v>
      </c>
    </row>
    <row r="235" spans="1:10" ht="15.75">
      <c r="A235" s="209" t="s">
        <v>170</v>
      </c>
      <c r="B235" s="149"/>
      <c r="C235" s="149"/>
      <c r="D235" s="120">
        <f t="shared" si="59"/>
        <v>0</v>
      </c>
      <c r="E235" s="149">
        <v>8</v>
      </c>
      <c r="F235" s="149">
        <v>8</v>
      </c>
      <c r="G235" s="120">
        <f t="shared" si="60"/>
        <v>16</v>
      </c>
      <c r="H235" s="120">
        <f t="shared" si="58"/>
        <v>8</v>
      </c>
      <c r="I235" s="120">
        <f t="shared" si="58"/>
        <v>8</v>
      </c>
      <c r="J235" s="120">
        <f t="shared" si="58"/>
        <v>16</v>
      </c>
    </row>
    <row r="236" spans="1:10" ht="15.75">
      <c r="A236" s="209" t="s">
        <v>171</v>
      </c>
      <c r="B236" s="149"/>
      <c r="C236" s="149"/>
      <c r="D236" s="120">
        <f t="shared" si="59"/>
        <v>0</v>
      </c>
      <c r="E236" s="149">
        <v>1</v>
      </c>
      <c r="F236" s="149">
        <v>8</v>
      </c>
      <c r="G236" s="120">
        <f t="shared" si="60"/>
        <v>9</v>
      </c>
      <c r="H236" s="120">
        <f t="shared" si="58"/>
        <v>1</v>
      </c>
      <c r="I236" s="120">
        <f t="shared" si="58"/>
        <v>8</v>
      </c>
      <c r="J236" s="120">
        <f t="shared" si="58"/>
        <v>9</v>
      </c>
    </row>
    <row r="237" spans="1:10" ht="15.75">
      <c r="A237" s="209" t="s">
        <v>172</v>
      </c>
      <c r="B237" s="149"/>
      <c r="C237" s="149"/>
      <c r="D237" s="120">
        <f t="shared" si="59"/>
        <v>0</v>
      </c>
      <c r="E237" s="149"/>
      <c r="F237" s="149">
        <v>0</v>
      </c>
      <c r="G237" s="120">
        <f t="shared" si="60"/>
        <v>0</v>
      </c>
      <c r="H237" s="120">
        <f t="shared" si="58"/>
        <v>0</v>
      </c>
      <c r="I237" s="120">
        <f t="shared" si="58"/>
        <v>0</v>
      </c>
      <c r="J237" s="120">
        <f t="shared" si="58"/>
        <v>0</v>
      </c>
    </row>
    <row r="238" spans="1:10" ht="15.75">
      <c r="A238" s="209" t="s">
        <v>184</v>
      </c>
      <c r="B238" s="149"/>
      <c r="C238" s="149"/>
      <c r="D238" s="120">
        <f t="shared" si="59"/>
        <v>0</v>
      </c>
      <c r="E238" s="149"/>
      <c r="F238" s="149">
        <v>3</v>
      </c>
      <c r="G238" s="120">
        <f t="shared" si="60"/>
        <v>3</v>
      </c>
      <c r="H238" s="120">
        <f t="shared" si="58"/>
        <v>0</v>
      </c>
      <c r="I238" s="120">
        <f t="shared" si="58"/>
        <v>3</v>
      </c>
      <c r="J238" s="120">
        <f t="shared" si="58"/>
        <v>3</v>
      </c>
    </row>
    <row r="239" spans="1:10" ht="15.75">
      <c r="A239" s="211" t="s">
        <v>6</v>
      </c>
      <c r="B239" s="120">
        <f>SUM(B231:B238)</f>
        <v>0</v>
      </c>
      <c r="C239" s="120">
        <f t="shared" ref="C239:J239" si="61">SUM(C231:C238)</f>
        <v>0</v>
      </c>
      <c r="D239" s="120">
        <f t="shared" si="61"/>
        <v>0</v>
      </c>
      <c r="E239" s="594">
        <f t="shared" si="61"/>
        <v>21</v>
      </c>
      <c r="F239" s="594">
        <f t="shared" si="61"/>
        <v>28</v>
      </c>
      <c r="G239" s="594">
        <f t="shared" si="61"/>
        <v>49</v>
      </c>
      <c r="H239" s="120">
        <f t="shared" si="61"/>
        <v>21</v>
      </c>
      <c r="I239" s="120">
        <f t="shared" si="61"/>
        <v>28</v>
      </c>
      <c r="J239" s="120">
        <f t="shared" si="61"/>
        <v>49</v>
      </c>
    </row>
    <row r="241" spans="1:10">
      <c r="A241" s="123" t="s">
        <v>304</v>
      </c>
      <c r="B241" s="123"/>
      <c r="C241" s="123"/>
      <c r="D241" s="123"/>
      <c r="E241" s="123"/>
      <c r="F241" s="123"/>
      <c r="G241" s="123"/>
      <c r="H241" s="123"/>
      <c r="I241" s="1645" t="s">
        <v>781</v>
      </c>
      <c r="J241" s="1645"/>
    </row>
    <row r="242" spans="1:10">
      <c r="A242" s="1646" t="s">
        <v>305</v>
      </c>
      <c r="B242" s="1646"/>
      <c r="C242" s="1646"/>
      <c r="D242" s="1646"/>
      <c r="E242" s="1646"/>
      <c r="F242" s="1646"/>
      <c r="G242" s="1646"/>
      <c r="H242" s="1646"/>
      <c r="I242" s="1646"/>
      <c r="J242" s="1646"/>
    </row>
    <row r="243" spans="1:10">
      <c r="A243" s="1647" t="s">
        <v>7</v>
      </c>
      <c r="B243" s="1647"/>
      <c r="C243" s="1647"/>
      <c r="D243" s="1647"/>
      <c r="E243" s="1647"/>
      <c r="F243" s="1647"/>
      <c r="G243" s="1647"/>
      <c r="H243" s="1647"/>
      <c r="I243" s="1647"/>
      <c r="J243" s="1647"/>
    </row>
    <row r="244" spans="1:10">
      <c r="A244" s="1648" t="s">
        <v>242</v>
      </c>
      <c r="B244" s="1647" t="s">
        <v>222</v>
      </c>
      <c r="C244" s="1647"/>
      <c r="D244" s="1647"/>
      <c r="E244" s="1647" t="s">
        <v>221</v>
      </c>
      <c r="F244" s="1647"/>
      <c r="G244" s="1647"/>
      <c r="H244" s="1647" t="s">
        <v>6</v>
      </c>
      <c r="I244" s="1647"/>
      <c r="J244" s="1647"/>
    </row>
    <row r="245" spans="1:10">
      <c r="A245" s="1648"/>
      <c r="B245" s="207" t="s">
        <v>240</v>
      </c>
      <c r="C245" s="207" t="s">
        <v>241</v>
      </c>
      <c r="D245" s="207" t="s">
        <v>234</v>
      </c>
      <c r="E245" s="207" t="s">
        <v>240</v>
      </c>
      <c r="F245" s="207" t="s">
        <v>241</v>
      </c>
      <c r="G245" s="207" t="s">
        <v>234</v>
      </c>
      <c r="H245" s="207" t="s">
        <v>240</v>
      </c>
      <c r="I245" s="207" t="s">
        <v>241</v>
      </c>
      <c r="J245" s="207" t="s">
        <v>234</v>
      </c>
    </row>
    <row r="246" spans="1:10">
      <c r="A246" s="208">
        <v>1</v>
      </c>
      <c r="B246" s="207">
        <v>2</v>
      </c>
      <c r="C246" s="207">
        <v>3</v>
      </c>
      <c r="D246" s="207">
        <v>4</v>
      </c>
      <c r="E246" s="207">
        <v>5</v>
      </c>
      <c r="F246" s="207">
        <v>6</v>
      </c>
      <c r="G246" s="207">
        <v>7</v>
      </c>
      <c r="H246" s="207">
        <v>8</v>
      </c>
      <c r="I246" s="207">
        <v>9</v>
      </c>
      <c r="J246" s="207">
        <v>10</v>
      </c>
    </row>
    <row r="247" spans="1:10" ht="15.75">
      <c r="A247" s="209" t="s">
        <v>183</v>
      </c>
      <c r="B247" s="149"/>
      <c r="C247" s="149"/>
      <c r="D247" s="120">
        <f>B247+C247</f>
        <v>0</v>
      </c>
      <c r="E247" s="149"/>
      <c r="F247" s="149"/>
      <c r="G247" s="120">
        <f>E247+F247</f>
        <v>0</v>
      </c>
      <c r="H247" s="120">
        <f t="shared" ref="H247:J254" si="62">B247+E247</f>
        <v>0</v>
      </c>
      <c r="I247" s="120">
        <f t="shared" si="62"/>
        <v>0</v>
      </c>
      <c r="J247" s="120">
        <f t="shared" si="62"/>
        <v>0</v>
      </c>
    </row>
    <row r="248" spans="1:10" ht="15.75">
      <c r="A248" s="209" t="s">
        <v>167</v>
      </c>
      <c r="B248" s="149"/>
      <c r="C248" s="149"/>
      <c r="D248" s="120">
        <f t="shared" ref="D248:D254" si="63">B248+C248</f>
        <v>0</v>
      </c>
      <c r="E248" s="149">
        <v>2</v>
      </c>
      <c r="F248" s="149">
        <v>4</v>
      </c>
      <c r="G248" s="120">
        <f t="shared" ref="G248:G254" si="64">E248+F248</f>
        <v>6</v>
      </c>
      <c r="H248" s="120">
        <f t="shared" si="62"/>
        <v>2</v>
      </c>
      <c r="I248" s="120">
        <f t="shared" si="62"/>
        <v>4</v>
      </c>
      <c r="J248" s="120">
        <f t="shared" si="62"/>
        <v>6</v>
      </c>
    </row>
    <row r="249" spans="1:10" ht="15.75">
      <c r="A249" s="209" t="s">
        <v>168</v>
      </c>
      <c r="B249" s="149">
        <v>2</v>
      </c>
      <c r="C249" s="149">
        <v>1</v>
      </c>
      <c r="D249" s="120">
        <f t="shared" si="63"/>
        <v>3</v>
      </c>
      <c r="E249" s="149">
        <v>5</v>
      </c>
      <c r="F249" s="149">
        <v>8</v>
      </c>
      <c r="G249" s="120">
        <f t="shared" si="64"/>
        <v>13</v>
      </c>
      <c r="H249" s="120">
        <f t="shared" si="62"/>
        <v>7</v>
      </c>
      <c r="I249" s="120">
        <f t="shared" si="62"/>
        <v>9</v>
      </c>
      <c r="J249" s="120">
        <f t="shared" si="62"/>
        <v>16</v>
      </c>
    </row>
    <row r="250" spans="1:10" ht="15.75">
      <c r="A250" s="209" t="s">
        <v>169</v>
      </c>
      <c r="B250" s="149">
        <v>4</v>
      </c>
      <c r="C250" s="149"/>
      <c r="D250" s="120">
        <f t="shared" si="63"/>
        <v>4</v>
      </c>
      <c r="E250" s="149">
        <v>35</v>
      </c>
      <c r="F250" s="149">
        <v>21</v>
      </c>
      <c r="G250" s="120">
        <f t="shared" si="64"/>
        <v>56</v>
      </c>
      <c r="H250" s="120">
        <f t="shared" si="62"/>
        <v>39</v>
      </c>
      <c r="I250" s="120">
        <f t="shared" si="62"/>
        <v>21</v>
      </c>
      <c r="J250" s="120">
        <f t="shared" si="62"/>
        <v>60</v>
      </c>
    </row>
    <row r="251" spans="1:10" ht="15.75">
      <c r="A251" s="209" t="s">
        <v>170</v>
      </c>
      <c r="B251" s="149"/>
      <c r="C251" s="149"/>
      <c r="D251" s="120">
        <f t="shared" si="63"/>
        <v>0</v>
      </c>
      <c r="E251" s="149">
        <v>14</v>
      </c>
      <c r="F251" s="149">
        <v>17</v>
      </c>
      <c r="G251" s="120">
        <f t="shared" si="64"/>
        <v>31</v>
      </c>
      <c r="H251" s="120">
        <f t="shared" si="62"/>
        <v>14</v>
      </c>
      <c r="I251" s="120">
        <f t="shared" si="62"/>
        <v>17</v>
      </c>
      <c r="J251" s="120">
        <f t="shared" si="62"/>
        <v>31</v>
      </c>
    </row>
    <row r="252" spans="1:10" ht="15.75">
      <c r="A252" s="209" t="s">
        <v>171</v>
      </c>
      <c r="B252" s="149"/>
      <c r="C252" s="149"/>
      <c r="D252" s="120">
        <f t="shared" si="63"/>
        <v>0</v>
      </c>
      <c r="E252" s="149">
        <v>3</v>
      </c>
      <c r="F252" s="149">
        <v>1</v>
      </c>
      <c r="G252" s="120">
        <f t="shared" si="64"/>
        <v>4</v>
      </c>
      <c r="H252" s="120">
        <f t="shared" si="62"/>
        <v>3</v>
      </c>
      <c r="I252" s="120">
        <f t="shared" si="62"/>
        <v>1</v>
      </c>
      <c r="J252" s="120">
        <f t="shared" si="62"/>
        <v>4</v>
      </c>
    </row>
    <row r="253" spans="1:10" ht="15.75">
      <c r="A253" s="209" t="s">
        <v>172</v>
      </c>
      <c r="B253" s="149"/>
      <c r="C253" s="149"/>
      <c r="D253" s="120">
        <f t="shared" si="63"/>
        <v>0</v>
      </c>
      <c r="E253" s="149"/>
      <c r="F253" s="149"/>
      <c r="G253" s="120">
        <f t="shared" si="64"/>
        <v>0</v>
      </c>
      <c r="H253" s="120">
        <f t="shared" si="62"/>
        <v>0</v>
      </c>
      <c r="I253" s="120">
        <f t="shared" si="62"/>
        <v>0</v>
      </c>
      <c r="J253" s="120">
        <f t="shared" si="62"/>
        <v>0</v>
      </c>
    </row>
    <row r="254" spans="1:10" ht="15.75">
      <c r="A254" s="209" t="s">
        <v>184</v>
      </c>
      <c r="B254" s="149"/>
      <c r="C254" s="149"/>
      <c r="D254" s="120">
        <f t="shared" si="63"/>
        <v>0</v>
      </c>
      <c r="E254" s="149"/>
      <c r="F254" s="149"/>
      <c r="G254" s="120">
        <f t="shared" si="64"/>
        <v>0</v>
      </c>
      <c r="H254" s="120">
        <f t="shared" si="62"/>
        <v>0</v>
      </c>
      <c r="I254" s="120">
        <f t="shared" si="62"/>
        <v>0</v>
      </c>
      <c r="J254" s="120">
        <f t="shared" si="62"/>
        <v>0</v>
      </c>
    </row>
    <row r="255" spans="1:10" ht="15.75">
      <c r="A255" s="211" t="s">
        <v>6</v>
      </c>
      <c r="B255" s="120">
        <f>SUM(B247:B254)</f>
        <v>6</v>
      </c>
      <c r="C255" s="120">
        <f t="shared" ref="C255:J255" si="65">SUM(C247:C254)</f>
        <v>1</v>
      </c>
      <c r="D255" s="120">
        <f t="shared" si="65"/>
        <v>7</v>
      </c>
      <c r="E255" s="120">
        <f t="shared" si="65"/>
        <v>59</v>
      </c>
      <c r="F255" s="120">
        <f t="shared" si="65"/>
        <v>51</v>
      </c>
      <c r="G255" s="120">
        <f t="shared" si="65"/>
        <v>110</v>
      </c>
      <c r="H255" s="120">
        <f t="shared" si="65"/>
        <v>65</v>
      </c>
      <c r="I255" s="120">
        <f t="shared" si="65"/>
        <v>52</v>
      </c>
      <c r="J255" s="120">
        <f t="shared" si="65"/>
        <v>117</v>
      </c>
    </row>
    <row r="257" spans="1:10">
      <c r="A257" s="123" t="s">
        <v>304</v>
      </c>
      <c r="B257" s="123"/>
      <c r="C257" s="123"/>
      <c r="D257" s="123"/>
      <c r="E257" s="123"/>
      <c r="F257" s="123"/>
      <c r="G257" s="123"/>
      <c r="H257" s="123"/>
      <c r="I257" s="1645" t="s">
        <v>72</v>
      </c>
      <c r="J257" s="1645"/>
    </row>
    <row r="258" spans="1:10">
      <c r="A258" s="1646" t="s">
        <v>305</v>
      </c>
      <c r="B258" s="1646"/>
      <c r="C258" s="1646"/>
      <c r="D258" s="1646"/>
      <c r="E258" s="1646"/>
      <c r="F258" s="1646"/>
      <c r="G258" s="1646"/>
      <c r="H258" s="1646"/>
      <c r="I258" s="1646"/>
      <c r="J258" s="1646"/>
    </row>
    <row r="259" spans="1:10">
      <c r="A259" s="1647" t="s">
        <v>7</v>
      </c>
      <c r="B259" s="1647"/>
      <c r="C259" s="1647"/>
      <c r="D259" s="1647"/>
      <c r="E259" s="1647"/>
      <c r="F259" s="1647"/>
      <c r="G259" s="1647"/>
      <c r="H259" s="1647"/>
      <c r="I259" s="1647"/>
      <c r="J259" s="1647"/>
    </row>
    <row r="260" spans="1:10">
      <c r="A260" s="1648" t="s">
        <v>242</v>
      </c>
      <c r="B260" s="1647" t="s">
        <v>222</v>
      </c>
      <c r="C260" s="1647"/>
      <c r="D260" s="1647"/>
      <c r="E260" s="1647" t="s">
        <v>221</v>
      </c>
      <c r="F260" s="1647"/>
      <c r="G260" s="1647"/>
      <c r="H260" s="1647" t="s">
        <v>6</v>
      </c>
      <c r="I260" s="1647"/>
      <c r="J260" s="1647"/>
    </row>
    <row r="261" spans="1:10">
      <c r="A261" s="1648"/>
      <c r="B261" s="207" t="s">
        <v>240</v>
      </c>
      <c r="C261" s="207" t="s">
        <v>241</v>
      </c>
      <c r="D261" s="207" t="s">
        <v>234</v>
      </c>
      <c r="E261" s="207" t="s">
        <v>240</v>
      </c>
      <c r="F261" s="207" t="s">
        <v>241</v>
      </c>
      <c r="G261" s="207" t="s">
        <v>234</v>
      </c>
      <c r="H261" s="207" t="s">
        <v>240</v>
      </c>
      <c r="I261" s="207" t="s">
        <v>241</v>
      </c>
      <c r="J261" s="207" t="s">
        <v>234</v>
      </c>
    </row>
    <row r="262" spans="1:10">
      <c r="A262" s="208">
        <v>1</v>
      </c>
      <c r="B262" s="190">
        <v>2</v>
      </c>
      <c r="C262" s="190">
        <v>3</v>
      </c>
      <c r="D262" s="114">
        <v>4</v>
      </c>
      <c r="E262" s="190">
        <v>5</v>
      </c>
      <c r="F262" s="190">
        <v>6</v>
      </c>
      <c r="G262" s="114">
        <v>7</v>
      </c>
      <c r="H262" s="207">
        <v>8</v>
      </c>
      <c r="I262" s="207">
        <v>9</v>
      </c>
      <c r="J262" s="207">
        <v>10</v>
      </c>
    </row>
    <row r="263" spans="1:10" ht="15.75">
      <c r="A263" s="209" t="s">
        <v>183</v>
      </c>
      <c r="B263" s="149">
        <v>0</v>
      </c>
      <c r="C263" s="149">
        <v>0</v>
      </c>
      <c r="D263" s="120">
        <f>B263+C263</f>
        <v>0</v>
      </c>
      <c r="E263" s="149">
        <v>0</v>
      </c>
      <c r="F263" s="149">
        <v>0</v>
      </c>
      <c r="G263" s="120">
        <f>E263+F263</f>
        <v>0</v>
      </c>
      <c r="H263" s="120">
        <f t="shared" ref="H263:J270" si="66">B263+E263</f>
        <v>0</v>
      </c>
      <c r="I263" s="120">
        <f t="shared" si="66"/>
        <v>0</v>
      </c>
      <c r="J263" s="120">
        <f t="shared" si="66"/>
        <v>0</v>
      </c>
    </row>
    <row r="264" spans="1:10" ht="15.75">
      <c r="A264" s="209" t="s">
        <v>167</v>
      </c>
      <c r="B264" s="149">
        <v>0</v>
      </c>
      <c r="C264" s="149">
        <v>0</v>
      </c>
      <c r="D264" s="120">
        <f t="shared" ref="D264:D270" si="67">B264+C264</f>
        <v>0</v>
      </c>
      <c r="E264" s="149">
        <v>0</v>
      </c>
      <c r="F264" s="149">
        <v>0</v>
      </c>
      <c r="G264" s="120">
        <f t="shared" ref="G264:G270" si="68">E264+F264</f>
        <v>0</v>
      </c>
      <c r="H264" s="120">
        <f t="shared" si="66"/>
        <v>0</v>
      </c>
      <c r="I264" s="120">
        <f t="shared" si="66"/>
        <v>0</v>
      </c>
      <c r="J264" s="120">
        <f t="shared" si="66"/>
        <v>0</v>
      </c>
    </row>
    <row r="265" spans="1:10" ht="15.75">
      <c r="A265" s="209" t="s">
        <v>168</v>
      </c>
      <c r="B265" s="149">
        <v>10</v>
      </c>
      <c r="C265" s="149">
        <v>7</v>
      </c>
      <c r="D265" s="120">
        <f t="shared" si="67"/>
        <v>17</v>
      </c>
      <c r="E265" s="149">
        <v>4</v>
      </c>
      <c r="F265" s="149">
        <v>6</v>
      </c>
      <c r="G265" s="120">
        <f t="shared" si="68"/>
        <v>10</v>
      </c>
      <c r="H265" s="120">
        <f t="shared" si="66"/>
        <v>14</v>
      </c>
      <c r="I265" s="120">
        <f t="shared" si="66"/>
        <v>13</v>
      </c>
      <c r="J265" s="120">
        <f t="shared" si="66"/>
        <v>27</v>
      </c>
    </row>
    <row r="266" spans="1:10" ht="15.75">
      <c r="A266" s="209" t="s">
        <v>169</v>
      </c>
      <c r="B266" s="149">
        <v>12</v>
      </c>
      <c r="C266" s="149">
        <v>13</v>
      </c>
      <c r="D266" s="120">
        <f t="shared" si="67"/>
        <v>25</v>
      </c>
      <c r="E266" s="149">
        <v>6</v>
      </c>
      <c r="F266" s="149">
        <v>5</v>
      </c>
      <c r="G266" s="120">
        <f t="shared" si="68"/>
        <v>11</v>
      </c>
      <c r="H266" s="120">
        <f t="shared" si="66"/>
        <v>18</v>
      </c>
      <c r="I266" s="120">
        <f t="shared" si="66"/>
        <v>18</v>
      </c>
      <c r="J266" s="120">
        <f t="shared" si="66"/>
        <v>36</v>
      </c>
    </row>
    <row r="267" spans="1:10" ht="15.75">
      <c r="A267" s="209" t="s">
        <v>170</v>
      </c>
      <c r="B267" s="149">
        <v>9</v>
      </c>
      <c r="C267" s="149">
        <v>14</v>
      </c>
      <c r="D267" s="120">
        <f t="shared" si="67"/>
        <v>23</v>
      </c>
      <c r="E267" s="149">
        <v>2</v>
      </c>
      <c r="F267" s="149">
        <v>1</v>
      </c>
      <c r="G267" s="120">
        <f t="shared" si="68"/>
        <v>3</v>
      </c>
      <c r="H267" s="120">
        <f t="shared" si="66"/>
        <v>11</v>
      </c>
      <c r="I267" s="120">
        <f t="shared" si="66"/>
        <v>15</v>
      </c>
      <c r="J267" s="120">
        <f t="shared" si="66"/>
        <v>26</v>
      </c>
    </row>
    <row r="268" spans="1:10" ht="15.75">
      <c r="A268" s="209" t="s">
        <v>171</v>
      </c>
      <c r="B268" s="149">
        <v>0</v>
      </c>
      <c r="C268" s="149">
        <v>19</v>
      </c>
      <c r="D268" s="120">
        <f t="shared" si="67"/>
        <v>19</v>
      </c>
      <c r="E268" s="149">
        <v>0</v>
      </c>
      <c r="F268" s="149">
        <v>0</v>
      </c>
      <c r="G268" s="120">
        <f t="shared" si="68"/>
        <v>0</v>
      </c>
      <c r="H268" s="120">
        <f t="shared" si="66"/>
        <v>0</v>
      </c>
      <c r="I268" s="120">
        <f t="shared" si="66"/>
        <v>19</v>
      </c>
      <c r="J268" s="120">
        <f t="shared" si="66"/>
        <v>19</v>
      </c>
    </row>
    <row r="269" spans="1:10" ht="15.75">
      <c r="A269" s="209" t="s">
        <v>172</v>
      </c>
      <c r="B269" s="149"/>
      <c r="C269" s="149"/>
      <c r="D269" s="120">
        <f t="shared" si="67"/>
        <v>0</v>
      </c>
      <c r="E269" s="149"/>
      <c r="F269" s="149"/>
      <c r="G269" s="120">
        <f t="shared" si="68"/>
        <v>0</v>
      </c>
      <c r="H269" s="120">
        <f t="shared" si="66"/>
        <v>0</v>
      </c>
      <c r="I269" s="120">
        <f t="shared" si="66"/>
        <v>0</v>
      </c>
      <c r="J269" s="120">
        <f t="shared" si="66"/>
        <v>0</v>
      </c>
    </row>
    <row r="270" spans="1:10" ht="15.75">
      <c r="A270" s="209" t="s">
        <v>184</v>
      </c>
      <c r="B270" s="149"/>
      <c r="C270" s="149"/>
      <c r="D270" s="120">
        <f t="shared" si="67"/>
        <v>0</v>
      </c>
      <c r="E270" s="149"/>
      <c r="F270" s="149"/>
      <c r="G270" s="120">
        <f t="shared" si="68"/>
        <v>0</v>
      </c>
      <c r="H270" s="120">
        <f t="shared" si="66"/>
        <v>0</v>
      </c>
      <c r="I270" s="120">
        <f t="shared" si="66"/>
        <v>0</v>
      </c>
      <c r="J270" s="120">
        <f t="shared" si="66"/>
        <v>0</v>
      </c>
    </row>
    <row r="271" spans="1:10" ht="15.75">
      <c r="A271" s="211" t="s">
        <v>6</v>
      </c>
      <c r="B271" s="120">
        <f>SUM(B263:B270)</f>
        <v>31</v>
      </c>
      <c r="C271" s="120">
        <f t="shared" ref="C271:J271" si="69">SUM(C263:C270)</f>
        <v>53</v>
      </c>
      <c r="D271" s="120">
        <f t="shared" si="69"/>
        <v>84</v>
      </c>
      <c r="E271" s="120">
        <f t="shared" si="69"/>
        <v>12</v>
      </c>
      <c r="F271" s="120">
        <f t="shared" si="69"/>
        <v>12</v>
      </c>
      <c r="G271" s="120">
        <f t="shared" si="69"/>
        <v>24</v>
      </c>
      <c r="H271" s="120">
        <f t="shared" si="69"/>
        <v>43</v>
      </c>
      <c r="I271" s="120">
        <f t="shared" si="69"/>
        <v>65</v>
      </c>
      <c r="J271" s="120">
        <f t="shared" si="69"/>
        <v>108</v>
      </c>
    </row>
    <row r="273" spans="1:10">
      <c r="A273" s="123" t="s">
        <v>304</v>
      </c>
      <c r="B273" s="123"/>
      <c r="C273" s="123"/>
      <c r="D273" s="123"/>
      <c r="E273" s="123"/>
      <c r="F273" s="123"/>
      <c r="G273" s="123"/>
      <c r="H273" s="123"/>
      <c r="I273" s="1645" t="s">
        <v>74</v>
      </c>
      <c r="J273" s="1645"/>
    </row>
    <row r="274" spans="1:10">
      <c r="A274" s="1646" t="s">
        <v>305</v>
      </c>
      <c r="B274" s="1646"/>
      <c r="C274" s="1646"/>
      <c r="D274" s="1646"/>
      <c r="E274" s="1646"/>
      <c r="F274" s="1646"/>
      <c r="G274" s="1646"/>
      <c r="H274" s="1646"/>
      <c r="I274" s="1646"/>
      <c r="J274" s="1646"/>
    </row>
    <row r="275" spans="1:10">
      <c r="A275" s="1647" t="s">
        <v>7</v>
      </c>
      <c r="B275" s="1647"/>
      <c r="C275" s="1647"/>
      <c r="D275" s="1647"/>
      <c r="E275" s="1647"/>
      <c r="F275" s="1647"/>
      <c r="G275" s="1647"/>
      <c r="H275" s="1647"/>
      <c r="I275" s="1647"/>
      <c r="J275" s="1647"/>
    </row>
    <row r="276" spans="1:10">
      <c r="A276" s="1648" t="s">
        <v>242</v>
      </c>
      <c r="B276" s="1647" t="s">
        <v>222</v>
      </c>
      <c r="C276" s="1647"/>
      <c r="D276" s="1647"/>
      <c r="E276" s="1647" t="s">
        <v>221</v>
      </c>
      <c r="F276" s="1647"/>
      <c r="G276" s="1647"/>
      <c r="H276" s="1647" t="s">
        <v>6</v>
      </c>
      <c r="I276" s="1647"/>
      <c r="J276" s="1647"/>
    </row>
    <row r="277" spans="1:10">
      <c r="A277" s="1648"/>
      <c r="B277" s="207" t="s">
        <v>240</v>
      </c>
      <c r="C277" s="207" t="s">
        <v>241</v>
      </c>
      <c r="D277" s="207" t="s">
        <v>234</v>
      </c>
      <c r="E277" s="207" t="s">
        <v>240</v>
      </c>
      <c r="F277" s="207" t="s">
        <v>241</v>
      </c>
      <c r="G277" s="207" t="s">
        <v>234</v>
      </c>
      <c r="H277" s="207" t="s">
        <v>240</v>
      </c>
      <c r="I277" s="207" t="s">
        <v>241</v>
      </c>
      <c r="J277" s="207" t="s">
        <v>234</v>
      </c>
    </row>
    <row r="278" spans="1:10">
      <c r="A278" s="208">
        <v>1</v>
      </c>
      <c r="B278" s="207">
        <v>2</v>
      </c>
      <c r="C278" s="207">
        <v>3</v>
      </c>
      <c r="D278" s="207">
        <v>4</v>
      </c>
      <c r="E278" s="207">
        <v>5</v>
      </c>
      <c r="F278" s="207">
        <v>6</v>
      </c>
      <c r="G278" s="207">
        <v>7</v>
      </c>
      <c r="H278" s="207">
        <v>8</v>
      </c>
      <c r="I278" s="207">
        <v>9</v>
      </c>
      <c r="J278" s="207">
        <v>10</v>
      </c>
    </row>
    <row r="279" spans="1:10" ht="15.75">
      <c r="A279" s="209" t="s">
        <v>183</v>
      </c>
      <c r="B279" s="149"/>
      <c r="C279" s="149"/>
      <c r="D279" s="120">
        <f>B279+C279</f>
        <v>0</v>
      </c>
      <c r="E279" s="149"/>
      <c r="F279" s="149"/>
      <c r="G279" s="120">
        <f>E279+F279</f>
        <v>0</v>
      </c>
      <c r="H279" s="120">
        <f t="shared" ref="H279:J286" si="70">B279+E279</f>
        <v>0</v>
      </c>
      <c r="I279" s="120">
        <f t="shared" si="70"/>
        <v>0</v>
      </c>
      <c r="J279" s="120">
        <f t="shared" si="70"/>
        <v>0</v>
      </c>
    </row>
    <row r="280" spans="1:10" ht="15.75">
      <c r="A280" s="209" t="s">
        <v>167</v>
      </c>
      <c r="B280" s="149"/>
      <c r="C280" s="149"/>
      <c r="D280" s="120">
        <f t="shared" ref="D280:D286" si="71">B280+C280</f>
        <v>0</v>
      </c>
      <c r="E280" s="149"/>
      <c r="F280" s="149"/>
      <c r="G280" s="120">
        <f t="shared" ref="G280:G286" si="72">E280+F280</f>
        <v>0</v>
      </c>
      <c r="H280" s="120">
        <f t="shared" si="70"/>
        <v>0</v>
      </c>
      <c r="I280" s="120">
        <f t="shared" si="70"/>
        <v>0</v>
      </c>
      <c r="J280" s="120">
        <f t="shared" si="70"/>
        <v>0</v>
      </c>
    </row>
    <row r="281" spans="1:10" ht="15.75">
      <c r="A281" s="209" t="s">
        <v>168</v>
      </c>
      <c r="B281" s="149">
        <v>2</v>
      </c>
      <c r="C281" s="149"/>
      <c r="D281" s="120">
        <f t="shared" si="71"/>
        <v>2</v>
      </c>
      <c r="E281" s="149">
        <v>73</v>
      </c>
      <c r="F281" s="149">
        <v>59</v>
      </c>
      <c r="G281" s="120">
        <f t="shared" si="72"/>
        <v>132</v>
      </c>
      <c r="H281" s="120">
        <f t="shared" si="70"/>
        <v>75</v>
      </c>
      <c r="I281" s="120">
        <f t="shared" si="70"/>
        <v>59</v>
      </c>
      <c r="J281" s="120">
        <f t="shared" si="70"/>
        <v>134</v>
      </c>
    </row>
    <row r="282" spans="1:10" ht="15.75">
      <c r="A282" s="209" t="s">
        <v>169</v>
      </c>
      <c r="B282" s="149">
        <v>3</v>
      </c>
      <c r="C282" s="149"/>
      <c r="D282" s="120">
        <f t="shared" si="71"/>
        <v>3</v>
      </c>
      <c r="E282" s="149">
        <v>63</v>
      </c>
      <c r="F282" s="149">
        <v>48</v>
      </c>
      <c r="G282" s="120">
        <f t="shared" si="72"/>
        <v>111</v>
      </c>
      <c r="H282" s="120">
        <f t="shared" si="70"/>
        <v>66</v>
      </c>
      <c r="I282" s="120">
        <f t="shared" si="70"/>
        <v>48</v>
      </c>
      <c r="J282" s="120">
        <f t="shared" si="70"/>
        <v>114</v>
      </c>
    </row>
    <row r="283" spans="1:10" ht="15.75">
      <c r="A283" s="209" t="s">
        <v>170</v>
      </c>
      <c r="B283" s="149"/>
      <c r="C283" s="149"/>
      <c r="D283" s="120">
        <f t="shared" si="71"/>
        <v>0</v>
      </c>
      <c r="E283" s="149">
        <v>24</v>
      </c>
      <c r="F283" s="149">
        <v>2</v>
      </c>
      <c r="G283" s="120">
        <f t="shared" si="72"/>
        <v>26</v>
      </c>
      <c r="H283" s="120">
        <f t="shared" si="70"/>
        <v>24</v>
      </c>
      <c r="I283" s="120">
        <f t="shared" si="70"/>
        <v>2</v>
      </c>
      <c r="J283" s="120">
        <f t="shared" si="70"/>
        <v>26</v>
      </c>
    </row>
    <row r="284" spans="1:10" ht="15.75">
      <c r="A284" s="209" t="s">
        <v>171</v>
      </c>
      <c r="B284" s="149"/>
      <c r="C284" s="149"/>
      <c r="D284" s="120">
        <f t="shared" si="71"/>
        <v>0</v>
      </c>
      <c r="E284" s="149"/>
      <c r="F284" s="149"/>
      <c r="G284" s="120">
        <f t="shared" si="72"/>
        <v>0</v>
      </c>
      <c r="H284" s="120">
        <f t="shared" si="70"/>
        <v>0</v>
      </c>
      <c r="I284" s="120">
        <f t="shared" si="70"/>
        <v>0</v>
      </c>
      <c r="J284" s="120">
        <f t="shared" si="70"/>
        <v>0</v>
      </c>
    </row>
    <row r="285" spans="1:10" ht="15.75">
      <c r="A285" s="209" t="s">
        <v>172</v>
      </c>
      <c r="B285" s="149"/>
      <c r="C285" s="149"/>
      <c r="D285" s="120">
        <f t="shared" si="71"/>
        <v>0</v>
      </c>
      <c r="E285" s="149"/>
      <c r="F285" s="149"/>
      <c r="G285" s="120">
        <f t="shared" si="72"/>
        <v>0</v>
      </c>
      <c r="H285" s="120">
        <f t="shared" si="70"/>
        <v>0</v>
      </c>
      <c r="I285" s="120">
        <f t="shared" si="70"/>
        <v>0</v>
      </c>
      <c r="J285" s="120">
        <f t="shared" si="70"/>
        <v>0</v>
      </c>
    </row>
    <row r="286" spans="1:10" ht="15.75">
      <c r="A286" s="209" t="s">
        <v>184</v>
      </c>
      <c r="B286" s="149"/>
      <c r="C286" s="149"/>
      <c r="D286" s="120">
        <f t="shared" si="71"/>
        <v>0</v>
      </c>
      <c r="E286" s="149"/>
      <c r="F286" s="149"/>
      <c r="G286" s="120">
        <f t="shared" si="72"/>
        <v>0</v>
      </c>
      <c r="H286" s="120">
        <f t="shared" si="70"/>
        <v>0</v>
      </c>
      <c r="I286" s="120">
        <f t="shared" si="70"/>
        <v>0</v>
      </c>
      <c r="J286" s="120">
        <f t="shared" si="70"/>
        <v>0</v>
      </c>
    </row>
    <row r="287" spans="1:10" ht="15.75">
      <c r="A287" s="211" t="s">
        <v>6</v>
      </c>
      <c r="B287" s="120">
        <f>SUM(B279:B286)</f>
        <v>5</v>
      </c>
      <c r="C287" s="120">
        <f t="shared" ref="C287:J287" si="73">SUM(C279:C286)</f>
        <v>0</v>
      </c>
      <c r="D287" s="120">
        <f t="shared" si="73"/>
        <v>5</v>
      </c>
      <c r="E287" s="120">
        <f t="shared" si="73"/>
        <v>160</v>
      </c>
      <c r="F287" s="120">
        <f t="shared" si="73"/>
        <v>109</v>
      </c>
      <c r="G287" s="120">
        <f t="shared" si="73"/>
        <v>269</v>
      </c>
      <c r="H287" s="120">
        <f t="shared" si="73"/>
        <v>165</v>
      </c>
      <c r="I287" s="120">
        <f t="shared" si="73"/>
        <v>109</v>
      </c>
      <c r="J287" s="120">
        <f t="shared" si="73"/>
        <v>274</v>
      </c>
    </row>
    <row r="289" spans="1:10">
      <c r="A289" s="123" t="s">
        <v>304</v>
      </c>
      <c r="B289" s="123"/>
      <c r="C289" s="123"/>
      <c r="D289" s="123"/>
      <c r="E289" s="123"/>
      <c r="F289" s="123"/>
      <c r="G289" s="123"/>
      <c r="H289" s="123"/>
      <c r="I289" s="1650" t="s">
        <v>306</v>
      </c>
      <c r="J289" s="1650"/>
    </row>
    <row r="290" spans="1:10">
      <c r="A290" s="1646" t="s">
        <v>305</v>
      </c>
      <c r="B290" s="1646"/>
      <c r="C290" s="1646"/>
      <c r="D290" s="1646"/>
      <c r="E290" s="1646"/>
      <c r="F290" s="1646"/>
      <c r="G290" s="1646"/>
      <c r="H290" s="1646"/>
      <c r="I290" s="1646"/>
      <c r="J290" s="1646"/>
    </row>
    <row r="291" spans="1:10">
      <c r="A291" s="1647" t="s">
        <v>7</v>
      </c>
      <c r="B291" s="1647"/>
      <c r="C291" s="1647"/>
      <c r="D291" s="1647"/>
      <c r="E291" s="1647"/>
      <c r="F291" s="1647"/>
      <c r="G291" s="1647"/>
      <c r="H291" s="1647"/>
      <c r="I291" s="1647"/>
      <c r="J291" s="1647"/>
    </row>
    <row r="292" spans="1:10">
      <c r="A292" s="1648" t="s">
        <v>242</v>
      </c>
      <c r="B292" s="1647" t="s">
        <v>222</v>
      </c>
      <c r="C292" s="1647"/>
      <c r="D292" s="1647"/>
      <c r="E292" s="1647" t="s">
        <v>221</v>
      </c>
      <c r="F292" s="1647"/>
      <c r="G292" s="1647"/>
      <c r="H292" s="1647" t="s">
        <v>6</v>
      </c>
      <c r="I292" s="1647"/>
      <c r="J292" s="1647"/>
    </row>
    <row r="293" spans="1:10">
      <c r="A293" s="1648"/>
      <c r="B293" s="207" t="s">
        <v>240</v>
      </c>
      <c r="C293" s="207" t="s">
        <v>241</v>
      </c>
      <c r="D293" s="207" t="s">
        <v>234</v>
      </c>
      <c r="E293" s="207" t="s">
        <v>240</v>
      </c>
      <c r="F293" s="207" t="s">
        <v>241</v>
      </c>
      <c r="G293" s="207" t="s">
        <v>234</v>
      </c>
      <c r="H293" s="207" t="s">
        <v>240</v>
      </c>
      <c r="I293" s="207" t="s">
        <v>241</v>
      </c>
      <c r="J293" s="207" t="s">
        <v>234</v>
      </c>
    </row>
    <row r="294" spans="1:10">
      <c r="A294" s="208">
        <v>1</v>
      </c>
      <c r="B294" s="207">
        <v>2</v>
      </c>
      <c r="C294" s="207">
        <v>3</v>
      </c>
      <c r="D294" s="207">
        <v>4</v>
      </c>
      <c r="E294" s="207">
        <v>5</v>
      </c>
      <c r="F294" s="207">
        <v>6</v>
      </c>
      <c r="G294" s="207">
        <v>7</v>
      </c>
      <c r="H294" s="207">
        <v>8</v>
      </c>
      <c r="I294" s="207">
        <v>9</v>
      </c>
      <c r="J294" s="207">
        <v>10</v>
      </c>
    </row>
    <row r="295" spans="1:10" ht="15.75">
      <c r="A295" s="209" t="s">
        <v>183</v>
      </c>
      <c r="B295" s="149"/>
      <c r="C295" s="149"/>
      <c r="D295" s="120">
        <f t="shared" ref="D295:D302" si="74">B295+C295</f>
        <v>0</v>
      </c>
      <c r="E295" s="149"/>
      <c r="F295" s="149"/>
      <c r="G295" s="120">
        <f t="shared" ref="G295:G302" si="75">E295+F295</f>
        <v>0</v>
      </c>
      <c r="H295" s="120">
        <f t="shared" ref="H295:J302" si="76">B295+E295</f>
        <v>0</v>
      </c>
      <c r="I295" s="120">
        <f t="shared" si="76"/>
        <v>0</v>
      </c>
      <c r="J295" s="120">
        <f t="shared" si="76"/>
        <v>0</v>
      </c>
    </row>
    <row r="296" spans="1:10" ht="15.75">
      <c r="A296" s="209" t="s">
        <v>167</v>
      </c>
      <c r="B296" s="149"/>
      <c r="C296" s="149"/>
      <c r="D296" s="120">
        <f t="shared" si="74"/>
        <v>0</v>
      </c>
      <c r="E296" s="149"/>
      <c r="F296" s="149"/>
      <c r="G296" s="120">
        <f t="shared" si="75"/>
        <v>0</v>
      </c>
      <c r="H296" s="120">
        <f t="shared" si="76"/>
        <v>0</v>
      </c>
      <c r="I296" s="120">
        <f t="shared" si="76"/>
        <v>0</v>
      </c>
      <c r="J296" s="120">
        <f t="shared" si="76"/>
        <v>0</v>
      </c>
    </row>
    <row r="297" spans="1:10" ht="15.75">
      <c r="A297" s="209" t="s">
        <v>168</v>
      </c>
      <c r="B297" s="149"/>
      <c r="C297" s="149"/>
      <c r="D297" s="120">
        <f t="shared" si="74"/>
        <v>0</v>
      </c>
      <c r="E297" s="149">
        <v>9</v>
      </c>
      <c r="F297" s="149">
        <v>8</v>
      </c>
      <c r="G297" s="120">
        <f t="shared" si="75"/>
        <v>17</v>
      </c>
      <c r="H297" s="120">
        <f t="shared" si="76"/>
        <v>9</v>
      </c>
      <c r="I297" s="120">
        <f t="shared" si="76"/>
        <v>8</v>
      </c>
      <c r="J297" s="120">
        <f t="shared" si="76"/>
        <v>17</v>
      </c>
    </row>
    <row r="298" spans="1:10" ht="15.75">
      <c r="A298" s="209" t="s">
        <v>169</v>
      </c>
      <c r="B298" s="149">
        <v>1</v>
      </c>
      <c r="C298" s="149"/>
      <c r="D298" s="120">
        <f t="shared" si="74"/>
        <v>1</v>
      </c>
      <c r="E298" s="149">
        <v>16</v>
      </c>
      <c r="F298" s="149">
        <v>10</v>
      </c>
      <c r="G298" s="120">
        <f t="shared" si="75"/>
        <v>26</v>
      </c>
      <c r="H298" s="120">
        <f t="shared" si="76"/>
        <v>17</v>
      </c>
      <c r="I298" s="120">
        <f t="shared" si="76"/>
        <v>10</v>
      </c>
      <c r="J298" s="120">
        <f t="shared" si="76"/>
        <v>27</v>
      </c>
    </row>
    <row r="299" spans="1:10" ht="15.75">
      <c r="A299" s="209" t="s">
        <v>170</v>
      </c>
      <c r="B299" s="149"/>
      <c r="C299" s="149"/>
      <c r="D299" s="120">
        <f t="shared" si="74"/>
        <v>0</v>
      </c>
      <c r="E299" s="149">
        <v>9</v>
      </c>
      <c r="F299" s="149">
        <v>3</v>
      </c>
      <c r="G299" s="120">
        <f t="shared" si="75"/>
        <v>12</v>
      </c>
      <c r="H299" s="120">
        <f t="shared" si="76"/>
        <v>9</v>
      </c>
      <c r="I299" s="120">
        <f t="shared" si="76"/>
        <v>3</v>
      </c>
      <c r="J299" s="120">
        <f t="shared" si="76"/>
        <v>12</v>
      </c>
    </row>
    <row r="300" spans="1:10" ht="15.75">
      <c r="A300" s="209" t="s">
        <v>171</v>
      </c>
      <c r="B300" s="149"/>
      <c r="C300" s="149"/>
      <c r="D300" s="120">
        <f t="shared" si="74"/>
        <v>0</v>
      </c>
      <c r="E300" s="149">
        <v>1</v>
      </c>
      <c r="F300" s="149"/>
      <c r="G300" s="120">
        <f t="shared" si="75"/>
        <v>1</v>
      </c>
      <c r="H300" s="120">
        <f t="shared" si="76"/>
        <v>1</v>
      </c>
      <c r="I300" s="120">
        <f t="shared" si="76"/>
        <v>0</v>
      </c>
      <c r="J300" s="120">
        <f t="shared" si="76"/>
        <v>1</v>
      </c>
    </row>
    <row r="301" spans="1:10" ht="15.75">
      <c r="A301" s="209" t="s">
        <v>172</v>
      </c>
      <c r="B301" s="149"/>
      <c r="C301" s="149"/>
      <c r="D301" s="120">
        <f t="shared" si="74"/>
        <v>0</v>
      </c>
      <c r="E301" s="149"/>
      <c r="F301" s="149"/>
      <c r="G301" s="120">
        <f t="shared" si="75"/>
        <v>0</v>
      </c>
      <c r="H301" s="120">
        <f t="shared" si="76"/>
        <v>0</v>
      </c>
      <c r="I301" s="120">
        <f t="shared" si="76"/>
        <v>0</v>
      </c>
      <c r="J301" s="120">
        <f t="shared" si="76"/>
        <v>0</v>
      </c>
    </row>
    <row r="302" spans="1:10" ht="15.75">
      <c r="A302" s="209" t="s">
        <v>184</v>
      </c>
      <c r="B302" s="149"/>
      <c r="C302" s="149"/>
      <c r="D302" s="120">
        <f t="shared" si="74"/>
        <v>0</v>
      </c>
      <c r="E302" s="149"/>
      <c r="F302" s="149"/>
      <c r="G302" s="120">
        <f t="shared" si="75"/>
        <v>0</v>
      </c>
      <c r="H302" s="120">
        <f t="shared" si="76"/>
        <v>0</v>
      </c>
      <c r="I302" s="120">
        <f t="shared" si="76"/>
        <v>0</v>
      </c>
      <c r="J302" s="120">
        <f t="shared" si="76"/>
        <v>0</v>
      </c>
    </row>
    <row r="303" spans="1:10" ht="15.75">
      <c r="A303" s="211" t="s">
        <v>6</v>
      </c>
      <c r="B303" s="120">
        <f>SUM(B295:B302)</f>
        <v>1</v>
      </c>
      <c r="C303" s="120">
        <f t="shared" ref="C303:J303" si="77">SUM(C295:C302)</f>
        <v>0</v>
      </c>
      <c r="D303" s="120">
        <f t="shared" si="77"/>
        <v>1</v>
      </c>
      <c r="E303" s="120">
        <f t="shared" si="77"/>
        <v>35</v>
      </c>
      <c r="F303" s="120">
        <f t="shared" si="77"/>
        <v>21</v>
      </c>
      <c r="G303" s="120">
        <f t="shared" si="77"/>
        <v>56</v>
      </c>
      <c r="H303" s="120">
        <f t="shared" si="77"/>
        <v>36</v>
      </c>
      <c r="I303" s="120">
        <f t="shared" si="77"/>
        <v>21</v>
      </c>
      <c r="J303" s="120">
        <f t="shared" si="77"/>
        <v>57</v>
      </c>
    </row>
    <row r="305" spans="1:10">
      <c r="A305" s="123" t="s">
        <v>304</v>
      </c>
      <c r="B305" s="123"/>
      <c r="C305" s="123"/>
      <c r="D305" s="123"/>
      <c r="E305" s="123"/>
      <c r="F305" s="123"/>
      <c r="G305" s="123"/>
      <c r="H305" s="123"/>
      <c r="I305" s="1645" t="s">
        <v>85</v>
      </c>
      <c r="J305" s="1645"/>
    </row>
    <row r="306" spans="1:10">
      <c r="A306" s="1646" t="s">
        <v>305</v>
      </c>
      <c r="B306" s="1646"/>
      <c r="C306" s="1646"/>
      <c r="D306" s="1646"/>
      <c r="E306" s="1646"/>
      <c r="F306" s="1646"/>
      <c r="G306" s="1646"/>
      <c r="H306" s="1646"/>
      <c r="I306" s="1646"/>
      <c r="J306" s="1646"/>
    </row>
    <row r="307" spans="1:10">
      <c r="A307" s="1647" t="s">
        <v>7</v>
      </c>
      <c r="B307" s="1647"/>
      <c r="C307" s="1647"/>
      <c r="D307" s="1647"/>
      <c r="E307" s="1647"/>
      <c r="F307" s="1647"/>
      <c r="G307" s="1647"/>
      <c r="H307" s="1647"/>
      <c r="I307" s="1647"/>
      <c r="J307" s="1647"/>
    </row>
    <row r="308" spans="1:10">
      <c r="A308" s="1648" t="s">
        <v>242</v>
      </c>
      <c r="B308" s="1647" t="s">
        <v>222</v>
      </c>
      <c r="C308" s="1647"/>
      <c r="D308" s="1647"/>
      <c r="E308" s="1647" t="s">
        <v>221</v>
      </c>
      <c r="F308" s="1647"/>
      <c r="G308" s="1647"/>
      <c r="H308" s="1647" t="s">
        <v>6</v>
      </c>
      <c r="I308" s="1647"/>
      <c r="J308" s="1647"/>
    </row>
    <row r="309" spans="1:10">
      <c r="A309" s="1648"/>
      <c r="B309" s="207" t="s">
        <v>240</v>
      </c>
      <c r="C309" s="207" t="s">
        <v>241</v>
      </c>
      <c r="D309" s="207" t="s">
        <v>234</v>
      </c>
      <c r="E309" s="207" t="s">
        <v>240</v>
      </c>
      <c r="F309" s="207" t="s">
        <v>241</v>
      </c>
      <c r="G309" s="207" t="s">
        <v>234</v>
      </c>
      <c r="H309" s="207" t="s">
        <v>240</v>
      </c>
      <c r="I309" s="207" t="s">
        <v>241</v>
      </c>
      <c r="J309" s="207" t="s">
        <v>234</v>
      </c>
    </row>
    <row r="310" spans="1:10">
      <c r="A310" s="208">
        <v>1</v>
      </c>
      <c r="B310" s="189">
        <v>2</v>
      </c>
      <c r="C310" s="208">
        <v>3</v>
      </c>
      <c r="D310" s="189">
        <v>4</v>
      </c>
      <c r="E310" s="208">
        <v>5</v>
      </c>
      <c r="F310" s="189">
        <v>6</v>
      </c>
      <c r="G310" s="208">
        <v>7</v>
      </c>
      <c r="H310" s="189">
        <v>8</v>
      </c>
      <c r="I310" s="208">
        <v>9</v>
      </c>
      <c r="J310" s="189">
        <v>10</v>
      </c>
    </row>
    <row r="311" spans="1:10" ht="15.75">
      <c r="A311" s="209" t="s">
        <v>183</v>
      </c>
      <c r="B311" s="149"/>
      <c r="C311" s="149"/>
      <c r="D311" s="120">
        <f>B311+C311</f>
        <v>0</v>
      </c>
      <c r="E311" s="149"/>
      <c r="F311" s="149"/>
      <c r="G311" s="120">
        <f>E311+F311</f>
        <v>0</v>
      </c>
      <c r="H311" s="120">
        <f t="shared" ref="H311:J318" si="78">B311+E311</f>
        <v>0</v>
      </c>
      <c r="I311" s="120">
        <f t="shared" si="78"/>
        <v>0</v>
      </c>
      <c r="J311" s="120">
        <f t="shared" si="78"/>
        <v>0</v>
      </c>
    </row>
    <row r="312" spans="1:10" ht="15.75">
      <c r="A312" s="209" t="s">
        <v>167</v>
      </c>
      <c r="B312" s="149"/>
      <c r="C312" s="149"/>
      <c r="D312" s="120">
        <f t="shared" ref="D312:D318" si="79">B312+C312</f>
        <v>0</v>
      </c>
      <c r="E312" s="149"/>
      <c r="F312" s="149">
        <v>1</v>
      </c>
      <c r="G312" s="120">
        <f t="shared" ref="G312:G318" si="80">E312+F312</f>
        <v>1</v>
      </c>
      <c r="H312" s="120">
        <f t="shared" si="78"/>
        <v>0</v>
      </c>
      <c r="I312" s="120">
        <f t="shared" si="78"/>
        <v>1</v>
      </c>
      <c r="J312" s="120">
        <f t="shared" si="78"/>
        <v>1</v>
      </c>
    </row>
    <row r="313" spans="1:10" ht="15.75">
      <c r="A313" s="209" t="s">
        <v>168</v>
      </c>
      <c r="B313" s="149"/>
      <c r="C313" s="149"/>
      <c r="D313" s="120">
        <f t="shared" si="79"/>
        <v>0</v>
      </c>
      <c r="E313" s="149">
        <v>22</v>
      </c>
      <c r="F313" s="149">
        <v>18</v>
      </c>
      <c r="G313" s="120">
        <f t="shared" si="80"/>
        <v>40</v>
      </c>
      <c r="H313" s="120">
        <f t="shared" si="78"/>
        <v>22</v>
      </c>
      <c r="I313" s="120">
        <f t="shared" si="78"/>
        <v>18</v>
      </c>
      <c r="J313" s="120">
        <f t="shared" si="78"/>
        <v>40</v>
      </c>
    </row>
    <row r="314" spans="1:10" ht="15.75">
      <c r="A314" s="209" t="s">
        <v>169</v>
      </c>
      <c r="B314" s="149"/>
      <c r="C314" s="149"/>
      <c r="D314" s="120">
        <f t="shared" si="79"/>
        <v>0</v>
      </c>
      <c r="E314" s="149">
        <v>7</v>
      </c>
      <c r="F314" s="149">
        <v>4</v>
      </c>
      <c r="G314" s="120">
        <f t="shared" si="80"/>
        <v>11</v>
      </c>
      <c r="H314" s="120">
        <f t="shared" si="78"/>
        <v>7</v>
      </c>
      <c r="I314" s="120">
        <f t="shared" si="78"/>
        <v>4</v>
      </c>
      <c r="J314" s="120">
        <f t="shared" si="78"/>
        <v>11</v>
      </c>
    </row>
    <row r="315" spans="1:10" ht="15.75">
      <c r="A315" s="209" t="s">
        <v>170</v>
      </c>
      <c r="B315" s="149">
        <v>1</v>
      </c>
      <c r="C315" s="149"/>
      <c r="D315" s="120">
        <f t="shared" si="79"/>
        <v>1</v>
      </c>
      <c r="E315" s="149"/>
      <c r="F315" s="149"/>
      <c r="G315" s="120">
        <f t="shared" si="80"/>
        <v>0</v>
      </c>
      <c r="H315" s="120">
        <f t="shared" si="78"/>
        <v>1</v>
      </c>
      <c r="I315" s="120">
        <f t="shared" si="78"/>
        <v>0</v>
      </c>
      <c r="J315" s="120">
        <f t="shared" si="78"/>
        <v>1</v>
      </c>
    </row>
    <row r="316" spans="1:10" ht="15.75">
      <c r="A316" s="209" t="s">
        <v>171</v>
      </c>
      <c r="B316" s="149">
        <v>2</v>
      </c>
      <c r="C316" s="149"/>
      <c r="D316" s="120">
        <f t="shared" si="79"/>
        <v>2</v>
      </c>
      <c r="E316" s="149"/>
      <c r="F316" s="149"/>
      <c r="G316" s="120">
        <f t="shared" si="80"/>
        <v>0</v>
      </c>
      <c r="H316" s="120">
        <f t="shared" si="78"/>
        <v>2</v>
      </c>
      <c r="I316" s="120">
        <f t="shared" si="78"/>
        <v>0</v>
      </c>
      <c r="J316" s="120">
        <f t="shared" si="78"/>
        <v>2</v>
      </c>
    </row>
    <row r="317" spans="1:10" ht="15.75">
      <c r="A317" s="209" t="s">
        <v>172</v>
      </c>
      <c r="B317" s="149"/>
      <c r="C317" s="149"/>
      <c r="D317" s="120">
        <f t="shared" si="79"/>
        <v>0</v>
      </c>
      <c r="E317" s="149"/>
      <c r="F317" s="149"/>
      <c r="G317" s="120">
        <f t="shared" si="80"/>
        <v>0</v>
      </c>
      <c r="H317" s="120">
        <f t="shared" si="78"/>
        <v>0</v>
      </c>
      <c r="I317" s="120">
        <f t="shared" si="78"/>
        <v>0</v>
      </c>
      <c r="J317" s="120">
        <f t="shared" si="78"/>
        <v>0</v>
      </c>
    </row>
    <row r="318" spans="1:10" ht="15.75">
      <c r="A318" s="209" t="s">
        <v>184</v>
      </c>
      <c r="B318" s="149"/>
      <c r="C318" s="149"/>
      <c r="D318" s="120">
        <f t="shared" si="79"/>
        <v>0</v>
      </c>
      <c r="E318" s="149"/>
      <c r="F318" s="149"/>
      <c r="G318" s="120">
        <f t="shared" si="80"/>
        <v>0</v>
      </c>
      <c r="H318" s="120">
        <f t="shared" si="78"/>
        <v>0</v>
      </c>
      <c r="I318" s="120">
        <f t="shared" si="78"/>
        <v>0</v>
      </c>
      <c r="J318" s="120">
        <f t="shared" si="78"/>
        <v>0</v>
      </c>
    </row>
    <row r="319" spans="1:10" ht="15.75">
      <c r="A319" s="211" t="s">
        <v>6</v>
      </c>
      <c r="B319" s="120">
        <f>SUM(B311:B318)</f>
        <v>3</v>
      </c>
      <c r="C319" s="120">
        <f t="shared" ref="C319:J319" si="81">SUM(C311:C318)</f>
        <v>0</v>
      </c>
      <c r="D319" s="120">
        <f t="shared" si="81"/>
        <v>3</v>
      </c>
      <c r="E319" s="120">
        <f t="shared" si="81"/>
        <v>29</v>
      </c>
      <c r="F319" s="120">
        <f t="shared" si="81"/>
        <v>23</v>
      </c>
      <c r="G319" s="120">
        <f t="shared" si="81"/>
        <v>52</v>
      </c>
      <c r="H319" s="120">
        <f t="shared" si="81"/>
        <v>32</v>
      </c>
      <c r="I319" s="120">
        <f t="shared" si="81"/>
        <v>23</v>
      </c>
      <c r="J319" s="120">
        <f t="shared" si="81"/>
        <v>55</v>
      </c>
    </row>
    <row r="321" spans="1:10">
      <c r="A321" s="123" t="s">
        <v>304</v>
      </c>
      <c r="B321" s="123"/>
      <c r="C321" s="123"/>
      <c r="D321" s="123"/>
      <c r="E321" s="123"/>
      <c r="F321" s="123"/>
      <c r="G321" s="123"/>
      <c r="H321" s="123"/>
      <c r="I321" s="1645" t="s">
        <v>142</v>
      </c>
      <c r="J321" s="1645"/>
    </row>
    <row r="322" spans="1:10">
      <c r="A322" s="1646" t="s">
        <v>305</v>
      </c>
      <c r="B322" s="1646"/>
      <c r="C322" s="1646"/>
      <c r="D322" s="1646"/>
      <c r="E322" s="1646"/>
      <c r="F322" s="1646"/>
      <c r="G322" s="1646"/>
      <c r="H322" s="1646"/>
      <c r="I322" s="1646"/>
      <c r="J322" s="1646"/>
    </row>
    <row r="323" spans="1:10">
      <c r="A323" s="1647" t="s">
        <v>7</v>
      </c>
      <c r="B323" s="1647"/>
      <c r="C323" s="1647"/>
      <c r="D323" s="1647"/>
      <c r="E323" s="1647"/>
      <c r="F323" s="1647"/>
      <c r="G323" s="1647"/>
      <c r="H323" s="1647"/>
      <c r="I323" s="1647"/>
      <c r="J323" s="1647"/>
    </row>
    <row r="324" spans="1:10">
      <c r="A324" s="1648" t="s">
        <v>242</v>
      </c>
      <c r="B324" s="1647" t="s">
        <v>222</v>
      </c>
      <c r="C324" s="1647"/>
      <c r="D324" s="1647"/>
      <c r="E324" s="1647" t="s">
        <v>221</v>
      </c>
      <c r="F324" s="1647"/>
      <c r="G324" s="1647"/>
      <c r="H324" s="1647" t="s">
        <v>6</v>
      </c>
      <c r="I324" s="1647"/>
      <c r="J324" s="1647"/>
    </row>
    <row r="325" spans="1:10">
      <c r="A325" s="1648"/>
      <c r="B325" s="207" t="s">
        <v>240</v>
      </c>
      <c r="C325" s="207" t="s">
        <v>241</v>
      </c>
      <c r="D325" s="207" t="s">
        <v>234</v>
      </c>
      <c r="E325" s="207" t="s">
        <v>240</v>
      </c>
      <c r="F325" s="207" t="s">
        <v>241</v>
      </c>
      <c r="G325" s="207" t="s">
        <v>234</v>
      </c>
      <c r="H325" s="207" t="s">
        <v>240</v>
      </c>
      <c r="I325" s="207" t="s">
        <v>241</v>
      </c>
      <c r="J325" s="207" t="s">
        <v>234</v>
      </c>
    </row>
    <row r="326" spans="1:10">
      <c r="A326" s="208">
        <v>1</v>
      </c>
      <c r="B326" s="207">
        <v>2</v>
      </c>
      <c r="C326" s="207">
        <v>3</v>
      </c>
      <c r="D326" s="207">
        <v>4</v>
      </c>
      <c r="E326" s="207">
        <v>5</v>
      </c>
      <c r="F326" s="207">
        <v>6</v>
      </c>
      <c r="G326" s="207">
        <v>7</v>
      </c>
      <c r="H326" s="207">
        <v>8</v>
      </c>
      <c r="I326" s="207">
        <v>9</v>
      </c>
      <c r="J326" s="207">
        <v>10</v>
      </c>
    </row>
    <row r="327" spans="1:10" ht="15.75">
      <c r="A327" s="209" t="s">
        <v>183</v>
      </c>
      <c r="B327" s="149"/>
      <c r="C327" s="149"/>
      <c r="D327" s="120">
        <f>B327+C327</f>
        <v>0</v>
      </c>
      <c r="E327" s="149">
        <v>0</v>
      </c>
      <c r="F327" s="149">
        <v>0</v>
      </c>
      <c r="G327" s="120">
        <f>E327+F327</f>
        <v>0</v>
      </c>
      <c r="H327" s="120">
        <f t="shared" ref="H327:J334" si="82">B327+E327</f>
        <v>0</v>
      </c>
      <c r="I327" s="120">
        <f t="shared" si="82"/>
        <v>0</v>
      </c>
      <c r="J327" s="120">
        <f t="shared" si="82"/>
        <v>0</v>
      </c>
    </row>
    <row r="328" spans="1:10" ht="15.75">
      <c r="A328" s="209" t="s">
        <v>167</v>
      </c>
      <c r="B328" s="149"/>
      <c r="C328" s="149"/>
      <c r="D328" s="120">
        <f t="shared" ref="D328:D334" si="83">B328+C328</f>
        <v>0</v>
      </c>
      <c r="E328" s="149">
        <v>2</v>
      </c>
      <c r="F328" s="149">
        <v>2</v>
      </c>
      <c r="G328" s="120">
        <f t="shared" ref="G328:G334" si="84">E328+F328</f>
        <v>4</v>
      </c>
      <c r="H328" s="120">
        <f t="shared" si="82"/>
        <v>2</v>
      </c>
      <c r="I328" s="120">
        <f t="shared" si="82"/>
        <v>2</v>
      </c>
      <c r="J328" s="120">
        <f t="shared" si="82"/>
        <v>4</v>
      </c>
    </row>
    <row r="329" spans="1:10" ht="15.75">
      <c r="A329" s="209" t="s">
        <v>168</v>
      </c>
      <c r="B329" s="149"/>
      <c r="C329" s="149"/>
      <c r="D329" s="120">
        <f t="shared" si="83"/>
        <v>0</v>
      </c>
      <c r="E329" s="149">
        <v>23</v>
      </c>
      <c r="F329" s="149">
        <v>12</v>
      </c>
      <c r="G329" s="120">
        <f t="shared" si="84"/>
        <v>35</v>
      </c>
      <c r="H329" s="120">
        <f t="shared" si="82"/>
        <v>23</v>
      </c>
      <c r="I329" s="120">
        <f t="shared" si="82"/>
        <v>12</v>
      </c>
      <c r="J329" s="120">
        <f t="shared" si="82"/>
        <v>35</v>
      </c>
    </row>
    <row r="330" spans="1:10" ht="15.75">
      <c r="A330" s="209" t="s">
        <v>169</v>
      </c>
      <c r="B330" s="149"/>
      <c r="C330" s="149"/>
      <c r="D330" s="120">
        <f t="shared" si="83"/>
        <v>0</v>
      </c>
      <c r="E330" s="149">
        <v>11</v>
      </c>
      <c r="F330" s="149">
        <v>14</v>
      </c>
      <c r="G330" s="120">
        <f t="shared" si="84"/>
        <v>25</v>
      </c>
      <c r="H330" s="120">
        <f t="shared" si="82"/>
        <v>11</v>
      </c>
      <c r="I330" s="120">
        <f t="shared" si="82"/>
        <v>14</v>
      </c>
      <c r="J330" s="120">
        <f t="shared" si="82"/>
        <v>25</v>
      </c>
    </row>
    <row r="331" spans="1:10" ht="15.75">
      <c r="A331" s="209" t="s">
        <v>170</v>
      </c>
      <c r="B331" s="149"/>
      <c r="C331" s="149"/>
      <c r="D331" s="120">
        <f t="shared" si="83"/>
        <v>0</v>
      </c>
      <c r="E331" s="149">
        <v>15</v>
      </c>
      <c r="F331" s="149">
        <v>10</v>
      </c>
      <c r="G331" s="120">
        <f t="shared" si="84"/>
        <v>25</v>
      </c>
      <c r="H331" s="120">
        <f t="shared" si="82"/>
        <v>15</v>
      </c>
      <c r="I331" s="120">
        <f t="shared" si="82"/>
        <v>10</v>
      </c>
      <c r="J331" s="120">
        <f t="shared" si="82"/>
        <v>25</v>
      </c>
    </row>
    <row r="332" spans="1:10" ht="15.75">
      <c r="A332" s="209" t="s">
        <v>171</v>
      </c>
      <c r="B332" s="149"/>
      <c r="C332" s="149"/>
      <c r="D332" s="120">
        <f t="shared" si="83"/>
        <v>0</v>
      </c>
      <c r="E332" s="149">
        <v>5</v>
      </c>
      <c r="F332" s="149">
        <v>3</v>
      </c>
      <c r="G332" s="120">
        <f t="shared" si="84"/>
        <v>8</v>
      </c>
      <c r="H332" s="120">
        <f t="shared" si="82"/>
        <v>5</v>
      </c>
      <c r="I332" s="120">
        <f t="shared" si="82"/>
        <v>3</v>
      </c>
      <c r="J332" s="120">
        <f t="shared" si="82"/>
        <v>8</v>
      </c>
    </row>
    <row r="333" spans="1:10" ht="15.75">
      <c r="A333" s="209" t="s">
        <v>172</v>
      </c>
      <c r="B333" s="149"/>
      <c r="C333" s="149"/>
      <c r="D333" s="120">
        <f t="shared" si="83"/>
        <v>0</v>
      </c>
      <c r="E333" s="149">
        <v>0</v>
      </c>
      <c r="F333" s="149">
        <v>0</v>
      </c>
      <c r="G333" s="120">
        <f t="shared" si="84"/>
        <v>0</v>
      </c>
      <c r="H333" s="120">
        <f t="shared" si="82"/>
        <v>0</v>
      </c>
      <c r="I333" s="120">
        <f t="shared" si="82"/>
        <v>0</v>
      </c>
      <c r="J333" s="120">
        <f t="shared" si="82"/>
        <v>0</v>
      </c>
    </row>
    <row r="334" spans="1:10" ht="15.75">
      <c r="A334" s="209" t="s">
        <v>184</v>
      </c>
      <c r="B334" s="149"/>
      <c r="C334" s="149"/>
      <c r="D334" s="120">
        <f t="shared" si="83"/>
        <v>0</v>
      </c>
      <c r="E334" s="149">
        <v>3</v>
      </c>
      <c r="F334" s="149">
        <v>0</v>
      </c>
      <c r="G334" s="120">
        <f t="shared" si="84"/>
        <v>3</v>
      </c>
      <c r="H334" s="120">
        <f t="shared" si="82"/>
        <v>3</v>
      </c>
      <c r="I334" s="120">
        <f t="shared" si="82"/>
        <v>0</v>
      </c>
      <c r="J334" s="120">
        <f t="shared" si="82"/>
        <v>3</v>
      </c>
    </row>
    <row r="335" spans="1:10" ht="15.75">
      <c r="A335" s="211" t="s">
        <v>6</v>
      </c>
      <c r="B335" s="120">
        <f>SUM(B327:B334)</f>
        <v>0</v>
      </c>
      <c r="C335" s="120">
        <f t="shared" ref="C335:J335" si="85">SUM(C327:C334)</f>
        <v>0</v>
      </c>
      <c r="D335" s="120">
        <f t="shared" si="85"/>
        <v>0</v>
      </c>
      <c r="E335" s="120">
        <f t="shared" si="85"/>
        <v>59</v>
      </c>
      <c r="F335" s="120">
        <f t="shared" si="85"/>
        <v>41</v>
      </c>
      <c r="G335" s="120">
        <f t="shared" si="85"/>
        <v>100</v>
      </c>
      <c r="H335" s="120">
        <f t="shared" si="85"/>
        <v>59</v>
      </c>
      <c r="I335" s="120">
        <f t="shared" si="85"/>
        <v>41</v>
      </c>
      <c r="J335" s="120">
        <f t="shared" si="85"/>
        <v>100</v>
      </c>
    </row>
    <row r="337" spans="1:10">
      <c r="A337" s="123" t="s">
        <v>304</v>
      </c>
      <c r="B337" s="123"/>
      <c r="C337" s="123"/>
      <c r="D337" s="123"/>
      <c r="E337" s="123"/>
      <c r="F337" s="123"/>
      <c r="G337" s="123"/>
      <c r="H337" s="123"/>
      <c r="I337" s="1645" t="s">
        <v>189</v>
      </c>
      <c r="J337" s="1645"/>
    </row>
    <row r="338" spans="1:10">
      <c r="A338" s="1646" t="s">
        <v>305</v>
      </c>
      <c r="B338" s="1646"/>
      <c r="C338" s="1646"/>
      <c r="D338" s="1646"/>
      <c r="E338" s="1646"/>
      <c r="F338" s="1646"/>
      <c r="G338" s="1646"/>
      <c r="H338" s="1646"/>
      <c r="I338" s="1646"/>
      <c r="J338" s="1646"/>
    </row>
    <row r="339" spans="1:10">
      <c r="A339" s="1647" t="s">
        <v>7</v>
      </c>
      <c r="B339" s="1647"/>
      <c r="C339" s="1647"/>
      <c r="D339" s="1647"/>
      <c r="E339" s="1647"/>
      <c r="F339" s="1647"/>
      <c r="G339" s="1647"/>
      <c r="H339" s="1647"/>
      <c r="I339" s="1647"/>
      <c r="J339" s="1647"/>
    </row>
    <row r="340" spans="1:10">
      <c r="A340" s="1648" t="s">
        <v>242</v>
      </c>
      <c r="B340" s="1647" t="s">
        <v>222</v>
      </c>
      <c r="C340" s="1647"/>
      <c r="D340" s="1647"/>
      <c r="E340" s="1647" t="s">
        <v>221</v>
      </c>
      <c r="F340" s="1647"/>
      <c r="G340" s="1647"/>
      <c r="H340" s="1647" t="s">
        <v>6</v>
      </c>
      <c r="I340" s="1647"/>
      <c r="J340" s="1647"/>
    </row>
    <row r="341" spans="1:10">
      <c r="A341" s="1648"/>
      <c r="B341" s="207" t="s">
        <v>240</v>
      </c>
      <c r="C341" s="207" t="s">
        <v>241</v>
      </c>
      <c r="D341" s="207" t="s">
        <v>234</v>
      </c>
      <c r="E341" s="207" t="s">
        <v>240</v>
      </c>
      <c r="F341" s="207" t="s">
        <v>241</v>
      </c>
      <c r="G341" s="207" t="s">
        <v>234</v>
      </c>
      <c r="H341" s="207" t="s">
        <v>240</v>
      </c>
      <c r="I341" s="207" t="s">
        <v>241</v>
      </c>
      <c r="J341" s="207" t="s">
        <v>234</v>
      </c>
    </row>
    <row r="342" spans="1:10">
      <c r="A342" s="208">
        <v>1</v>
      </c>
      <c r="B342" s="207">
        <v>2</v>
      </c>
      <c r="C342" s="207">
        <v>3</v>
      </c>
      <c r="D342" s="207">
        <v>4</v>
      </c>
      <c r="E342" s="207">
        <v>5</v>
      </c>
      <c r="F342" s="207">
        <v>6</v>
      </c>
      <c r="G342" s="207">
        <v>7</v>
      </c>
      <c r="H342" s="207">
        <v>8</v>
      </c>
      <c r="I342" s="207">
        <v>9</v>
      </c>
      <c r="J342" s="207">
        <v>10</v>
      </c>
    </row>
    <row r="343" spans="1:10" ht="15.75">
      <c r="A343" s="209" t="s">
        <v>183</v>
      </c>
      <c r="B343" s="149"/>
      <c r="C343" s="149"/>
      <c r="D343" s="120">
        <f>B343+C343</f>
        <v>0</v>
      </c>
      <c r="E343" s="149"/>
      <c r="F343" s="149"/>
      <c r="G343" s="120">
        <f>E343+F343</f>
        <v>0</v>
      </c>
      <c r="H343" s="120">
        <f t="shared" ref="H343:J350" si="86">B343+E343</f>
        <v>0</v>
      </c>
      <c r="I343" s="120">
        <f t="shared" si="86"/>
        <v>0</v>
      </c>
      <c r="J343" s="120">
        <f t="shared" si="86"/>
        <v>0</v>
      </c>
    </row>
    <row r="344" spans="1:10" ht="15.75">
      <c r="A344" s="209" t="s">
        <v>167</v>
      </c>
      <c r="B344" s="149"/>
      <c r="C344" s="149"/>
      <c r="D344" s="120">
        <f t="shared" ref="D344:D350" si="87">B344+C344</f>
        <v>0</v>
      </c>
      <c r="E344" s="149">
        <v>1</v>
      </c>
      <c r="F344" s="149"/>
      <c r="G344" s="120">
        <f t="shared" ref="G344:G350" si="88">E344+F344</f>
        <v>1</v>
      </c>
      <c r="H344" s="120">
        <f t="shared" si="86"/>
        <v>1</v>
      </c>
      <c r="I344" s="120">
        <f t="shared" si="86"/>
        <v>0</v>
      </c>
      <c r="J344" s="120">
        <f t="shared" si="86"/>
        <v>1</v>
      </c>
    </row>
    <row r="345" spans="1:10" ht="15.75">
      <c r="A345" s="209" t="s">
        <v>168</v>
      </c>
      <c r="B345" s="149"/>
      <c r="C345" s="149"/>
      <c r="D345" s="120">
        <f t="shared" si="87"/>
        <v>0</v>
      </c>
      <c r="E345" s="149">
        <v>6</v>
      </c>
      <c r="F345" s="149">
        <v>3</v>
      </c>
      <c r="G345" s="120">
        <f t="shared" si="88"/>
        <v>9</v>
      </c>
      <c r="H345" s="120">
        <f t="shared" si="86"/>
        <v>6</v>
      </c>
      <c r="I345" s="120">
        <f t="shared" si="86"/>
        <v>3</v>
      </c>
      <c r="J345" s="120">
        <f t="shared" si="86"/>
        <v>9</v>
      </c>
    </row>
    <row r="346" spans="1:10" ht="15.75">
      <c r="A346" s="209" t="s">
        <v>169</v>
      </c>
      <c r="B346" s="149"/>
      <c r="C346" s="149"/>
      <c r="D346" s="120">
        <f t="shared" si="87"/>
        <v>0</v>
      </c>
      <c r="E346" s="149">
        <v>13</v>
      </c>
      <c r="F346" s="149">
        <v>5</v>
      </c>
      <c r="G346" s="120">
        <f t="shared" si="88"/>
        <v>18</v>
      </c>
      <c r="H346" s="120">
        <f t="shared" si="86"/>
        <v>13</v>
      </c>
      <c r="I346" s="120">
        <f t="shared" si="86"/>
        <v>5</v>
      </c>
      <c r="J346" s="120">
        <f t="shared" si="86"/>
        <v>18</v>
      </c>
    </row>
    <row r="347" spans="1:10" ht="15.75">
      <c r="A347" s="209" t="s">
        <v>170</v>
      </c>
      <c r="B347" s="149"/>
      <c r="C347" s="149"/>
      <c r="D347" s="120">
        <f t="shared" si="87"/>
        <v>0</v>
      </c>
      <c r="E347" s="149">
        <v>10</v>
      </c>
      <c r="F347" s="149">
        <v>5</v>
      </c>
      <c r="G347" s="120">
        <f t="shared" si="88"/>
        <v>15</v>
      </c>
      <c r="H347" s="120">
        <f t="shared" si="86"/>
        <v>10</v>
      </c>
      <c r="I347" s="120">
        <f t="shared" si="86"/>
        <v>5</v>
      </c>
      <c r="J347" s="120">
        <f t="shared" si="86"/>
        <v>15</v>
      </c>
    </row>
    <row r="348" spans="1:10" ht="15.75">
      <c r="A348" s="209" t="s">
        <v>171</v>
      </c>
      <c r="B348" s="149"/>
      <c r="C348" s="149">
        <v>1</v>
      </c>
      <c r="D348" s="120">
        <f t="shared" si="87"/>
        <v>1</v>
      </c>
      <c r="E348" s="149">
        <v>13</v>
      </c>
      <c r="F348" s="149">
        <v>10</v>
      </c>
      <c r="G348" s="120">
        <f t="shared" si="88"/>
        <v>23</v>
      </c>
      <c r="H348" s="120">
        <f t="shared" si="86"/>
        <v>13</v>
      </c>
      <c r="I348" s="120">
        <f t="shared" si="86"/>
        <v>11</v>
      </c>
      <c r="J348" s="120">
        <f t="shared" si="86"/>
        <v>24</v>
      </c>
    </row>
    <row r="349" spans="1:10" ht="15.75">
      <c r="A349" s="209" t="s">
        <v>172</v>
      </c>
      <c r="B349" s="149"/>
      <c r="C349" s="149"/>
      <c r="D349" s="120">
        <f t="shared" si="87"/>
        <v>0</v>
      </c>
      <c r="E349" s="149">
        <v>4</v>
      </c>
      <c r="F349" s="149">
        <v>4</v>
      </c>
      <c r="G349" s="120">
        <f t="shared" si="88"/>
        <v>8</v>
      </c>
      <c r="H349" s="120">
        <f t="shared" si="86"/>
        <v>4</v>
      </c>
      <c r="I349" s="120">
        <f t="shared" si="86"/>
        <v>4</v>
      </c>
      <c r="J349" s="120">
        <f t="shared" si="86"/>
        <v>8</v>
      </c>
    </row>
    <row r="350" spans="1:10" ht="15.75">
      <c r="A350" s="209" t="s">
        <v>184</v>
      </c>
      <c r="B350" s="149"/>
      <c r="C350" s="149"/>
      <c r="D350" s="120">
        <f t="shared" si="87"/>
        <v>0</v>
      </c>
      <c r="E350" s="149"/>
      <c r="F350" s="149"/>
      <c r="G350" s="120">
        <f t="shared" si="88"/>
        <v>0</v>
      </c>
      <c r="H350" s="120">
        <f t="shared" si="86"/>
        <v>0</v>
      </c>
      <c r="I350" s="120">
        <f t="shared" si="86"/>
        <v>0</v>
      </c>
      <c r="J350" s="120">
        <f t="shared" si="86"/>
        <v>0</v>
      </c>
    </row>
    <row r="351" spans="1:10" ht="15.75">
      <c r="A351" s="211" t="s">
        <v>6</v>
      </c>
      <c r="B351" s="120">
        <f>SUM(B343:B350)</f>
        <v>0</v>
      </c>
      <c r="C351" s="120">
        <f t="shared" ref="C351:J351" si="89">SUM(C343:C350)</f>
        <v>1</v>
      </c>
      <c r="D351" s="120">
        <f t="shared" si="89"/>
        <v>1</v>
      </c>
      <c r="E351" s="120">
        <f t="shared" si="89"/>
        <v>47</v>
      </c>
      <c r="F351" s="120">
        <f t="shared" si="89"/>
        <v>27</v>
      </c>
      <c r="G351" s="120">
        <f t="shared" si="89"/>
        <v>74</v>
      </c>
      <c r="H351" s="120">
        <f t="shared" si="89"/>
        <v>47</v>
      </c>
      <c r="I351" s="120">
        <f t="shared" si="89"/>
        <v>28</v>
      </c>
      <c r="J351" s="120">
        <f t="shared" si="89"/>
        <v>75</v>
      </c>
    </row>
    <row r="353" spans="1:10">
      <c r="A353" s="123" t="s">
        <v>304</v>
      </c>
      <c r="B353" s="123"/>
      <c r="C353" s="123"/>
      <c r="D353" s="123"/>
      <c r="E353" s="123"/>
      <c r="F353" s="123"/>
      <c r="G353" s="123"/>
      <c r="H353" s="123"/>
      <c r="I353" s="1645" t="s">
        <v>307</v>
      </c>
      <c r="J353" s="1645"/>
    </row>
    <row r="354" spans="1:10">
      <c r="A354" s="1646" t="s">
        <v>305</v>
      </c>
      <c r="B354" s="1646"/>
      <c r="C354" s="1646"/>
      <c r="D354" s="1646"/>
      <c r="E354" s="1646"/>
      <c r="F354" s="1646"/>
      <c r="G354" s="1646"/>
      <c r="H354" s="1646"/>
      <c r="I354" s="1646"/>
      <c r="J354" s="1646"/>
    </row>
    <row r="355" spans="1:10">
      <c r="A355" s="1647" t="s">
        <v>7</v>
      </c>
      <c r="B355" s="1647"/>
      <c r="C355" s="1647"/>
      <c r="D355" s="1647"/>
      <c r="E355" s="1647"/>
      <c r="F355" s="1647"/>
      <c r="G355" s="1647"/>
      <c r="H355" s="1647"/>
      <c r="I355" s="1647"/>
      <c r="J355" s="1647"/>
    </row>
    <row r="356" spans="1:10">
      <c r="A356" s="1648" t="s">
        <v>242</v>
      </c>
      <c r="B356" s="1647" t="s">
        <v>222</v>
      </c>
      <c r="C356" s="1647"/>
      <c r="D356" s="1647"/>
      <c r="E356" s="1647" t="s">
        <v>221</v>
      </c>
      <c r="F356" s="1647"/>
      <c r="G356" s="1647"/>
      <c r="H356" s="1647" t="s">
        <v>6</v>
      </c>
      <c r="I356" s="1647"/>
      <c r="J356" s="1647"/>
    </row>
    <row r="357" spans="1:10">
      <c r="A357" s="1648"/>
      <c r="B357" s="207" t="s">
        <v>240</v>
      </c>
      <c r="C357" s="207" t="s">
        <v>241</v>
      </c>
      <c r="D357" s="207" t="s">
        <v>234</v>
      </c>
      <c r="E357" s="207" t="s">
        <v>240</v>
      </c>
      <c r="F357" s="207" t="s">
        <v>241</v>
      </c>
      <c r="G357" s="207" t="s">
        <v>234</v>
      </c>
      <c r="H357" s="207" t="s">
        <v>240</v>
      </c>
      <c r="I357" s="207" t="s">
        <v>241</v>
      </c>
      <c r="J357" s="207" t="s">
        <v>234</v>
      </c>
    </row>
    <row r="358" spans="1:10">
      <c r="A358" s="208">
        <v>1</v>
      </c>
      <c r="B358" s="207">
        <v>2</v>
      </c>
      <c r="C358" s="207">
        <v>3</v>
      </c>
      <c r="D358" s="207">
        <v>4</v>
      </c>
      <c r="E358" s="207">
        <v>5</v>
      </c>
      <c r="F358" s="207">
        <v>6</v>
      </c>
      <c r="G358" s="207">
        <v>7</v>
      </c>
      <c r="H358" s="207">
        <v>8</v>
      </c>
      <c r="I358" s="207">
        <v>9</v>
      </c>
      <c r="J358" s="207">
        <v>10</v>
      </c>
    </row>
    <row r="359" spans="1:10" ht="15.75">
      <c r="A359" s="209" t="s">
        <v>183</v>
      </c>
      <c r="B359" s="149"/>
      <c r="C359" s="149"/>
      <c r="D359" s="120">
        <f>B359+C359</f>
        <v>0</v>
      </c>
      <c r="E359" s="210"/>
      <c r="F359" s="210"/>
      <c r="G359" s="120">
        <f>E359+F359</f>
        <v>0</v>
      </c>
      <c r="H359" s="120">
        <f t="shared" ref="H359:J366" si="90">B359+E359</f>
        <v>0</v>
      </c>
      <c r="I359" s="120">
        <f t="shared" si="90"/>
        <v>0</v>
      </c>
      <c r="J359" s="120">
        <f t="shared" si="90"/>
        <v>0</v>
      </c>
    </row>
    <row r="360" spans="1:10" ht="15.75">
      <c r="A360" s="209" t="s">
        <v>167</v>
      </c>
      <c r="B360" s="149">
        <v>3</v>
      </c>
      <c r="C360" s="149">
        <v>1</v>
      </c>
      <c r="D360" s="120">
        <f t="shared" ref="D360:D366" si="91">B360+C360</f>
        <v>4</v>
      </c>
      <c r="E360" s="210">
        <v>0</v>
      </c>
      <c r="F360" s="210">
        <v>0</v>
      </c>
      <c r="G360" s="120">
        <f t="shared" ref="G360:G366" si="92">E360+F360</f>
        <v>0</v>
      </c>
      <c r="H360" s="120">
        <f t="shared" si="90"/>
        <v>3</v>
      </c>
      <c r="I360" s="120">
        <f t="shared" si="90"/>
        <v>1</v>
      </c>
      <c r="J360" s="120">
        <f t="shared" si="90"/>
        <v>4</v>
      </c>
    </row>
    <row r="361" spans="1:10" ht="15.75">
      <c r="A361" s="209" t="s">
        <v>168</v>
      </c>
      <c r="B361" s="149">
        <v>13</v>
      </c>
      <c r="C361" s="149">
        <v>6</v>
      </c>
      <c r="D361" s="120">
        <f t="shared" si="91"/>
        <v>19</v>
      </c>
      <c r="E361" s="210">
        <v>4</v>
      </c>
      <c r="F361" s="210">
        <v>5</v>
      </c>
      <c r="G361" s="120">
        <f t="shared" si="92"/>
        <v>9</v>
      </c>
      <c r="H361" s="120">
        <f t="shared" si="90"/>
        <v>17</v>
      </c>
      <c r="I361" s="120">
        <f t="shared" si="90"/>
        <v>11</v>
      </c>
      <c r="J361" s="120">
        <f t="shared" si="90"/>
        <v>28</v>
      </c>
    </row>
    <row r="362" spans="1:10" ht="15.75">
      <c r="A362" s="209" t="s">
        <v>169</v>
      </c>
      <c r="B362" s="149">
        <v>18</v>
      </c>
      <c r="C362" s="149">
        <v>18</v>
      </c>
      <c r="D362" s="120">
        <f t="shared" si="91"/>
        <v>36</v>
      </c>
      <c r="E362" s="210">
        <v>8</v>
      </c>
      <c r="F362" s="210">
        <v>5</v>
      </c>
      <c r="G362" s="120">
        <f t="shared" si="92"/>
        <v>13</v>
      </c>
      <c r="H362" s="120">
        <f t="shared" si="90"/>
        <v>26</v>
      </c>
      <c r="I362" s="120">
        <f t="shared" si="90"/>
        <v>23</v>
      </c>
      <c r="J362" s="120">
        <f t="shared" si="90"/>
        <v>49</v>
      </c>
    </row>
    <row r="363" spans="1:10" ht="15.75">
      <c r="A363" s="209" t="s">
        <v>170</v>
      </c>
      <c r="B363" s="149">
        <v>6</v>
      </c>
      <c r="C363" s="149">
        <v>8</v>
      </c>
      <c r="D363" s="120">
        <f t="shared" si="91"/>
        <v>14</v>
      </c>
      <c r="E363" s="210">
        <v>0</v>
      </c>
      <c r="F363" s="210">
        <v>1</v>
      </c>
      <c r="G363" s="120">
        <f t="shared" si="92"/>
        <v>1</v>
      </c>
      <c r="H363" s="120">
        <f t="shared" si="90"/>
        <v>6</v>
      </c>
      <c r="I363" s="120">
        <f t="shared" si="90"/>
        <v>9</v>
      </c>
      <c r="J363" s="120">
        <f t="shared" si="90"/>
        <v>15</v>
      </c>
    </row>
    <row r="364" spans="1:10" ht="15.75">
      <c r="A364" s="209" t="s">
        <v>171</v>
      </c>
      <c r="B364" s="149">
        <v>2</v>
      </c>
      <c r="C364" s="149">
        <v>4</v>
      </c>
      <c r="D364" s="120">
        <f t="shared" si="91"/>
        <v>6</v>
      </c>
      <c r="E364" s="210">
        <v>1</v>
      </c>
      <c r="F364" s="210">
        <v>3</v>
      </c>
      <c r="G364" s="120">
        <f t="shared" si="92"/>
        <v>4</v>
      </c>
      <c r="H364" s="120">
        <f t="shared" si="90"/>
        <v>3</v>
      </c>
      <c r="I364" s="120">
        <f t="shared" si="90"/>
        <v>7</v>
      </c>
      <c r="J364" s="120">
        <f t="shared" si="90"/>
        <v>10</v>
      </c>
    </row>
    <row r="365" spans="1:10" ht="15.75">
      <c r="A365" s="209" t="s">
        <v>172</v>
      </c>
      <c r="B365" s="149"/>
      <c r="C365" s="149"/>
      <c r="D365" s="120">
        <f t="shared" si="91"/>
        <v>0</v>
      </c>
      <c r="E365" s="210">
        <v>0</v>
      </c>
      <c r="F365" s="210">
        <v>1</v>
      </c>
      <c r="G365" s="120">
        <f t="shared" si="92"/>
        <v>1</v>
      </c>
      <c r="H365" s="120">
        <f t="shared" si="90"/>
        <v>0</v>
      </c>
      <c r="I365" s="120">
        <f t="shared" si="90"/>
        <v>1</v>
      </c>
      <c r="J365" s="120">
        <f t="shared" si="90"/>
        <v>1</v>
      </c>
    </row>
    <row r="366" spans="1:10" ht="15.75">
      <c r="A366" s="209" t="s">
        <v>184</v>
      </c>
      <c r="B366" s="149"/>
      <c r="C366" s="149"/>
      <c r="D366" s="120">
        <f t="shared" si="91"/>
        <v>0</v>
      </c>
      <c r="E366" s="210"/>
      <c r="F366" s="210"/>
      <c r="G366" s="120">
        <f t="shared" si="92"/>
        <v>0</v>
      </c>
      <c r="H366" s="120">
        <f t="shared" si="90"/>
        <v>0</v>
      </c>
      <c r="I366" s="120">
        <f t="shared" si="90"/>
        <v>0</v>
      </c>
      <c r="J366" s="120">
        <f t="shared" si="90"/>
        <v>0</v>
      </c>
    </row>
    <row r="367" spans="1:10" ht="15.75">
      <c r="A367" s="211" t="s">
        <v>6</v>
      </c>
      <c r="B367" s="594">
        <f>SUM(B359:B366)</f>
        <v>42</v>
      </c>
      <c r="C367" s="594">
        <f t="shared" ref="C367:J367" si="93">SUM(C359:C366)</f>
        <v>37</v>
      </c>
      <c r="D367" s="594">
        <f t="shared" si="93"/>
        <v>79</v>
      </c>
      <c r="E367" s="594">
        <f t="shared" si="93"/>
        <v>13</v>
      </c>
      <c r="F367" s="120">
        <f t="shared" si="93"/>
        <v>15</v>
      </c>
      <c r="G367" s="120">
        <f t="shared" si="93"/>
        <v>28</v>
      </c>
      <c r="H367" s="120">
        <f t="shared" si="93"/>
        <v>55</v>
      </c>
      <c r="I367" s="120">
        <f t="shared" si="93"/>
        <v>52</v>
      </c>
      <c r="J367" s="120">
        <f t="shared" si="93"/>
        <v>107</v>
      </c>
    </row>
    <row r="369" spans="1:10">
      <c r="B369" s="123"/>
      <c r="C369" s="123"/>
      <c r="D369" s="123"/>
      <c r="E369" s="123"/>
      <c r="F369" s="123"/>
      <c r="G369" s="123"/>
      <c r="H369" s="123"/>
      <c r="I369" s="1651"/>
      <c r="J369" s="1651"/>
    </row>
    <row r="370" spans="1:10" ht="18" customHeight="1">
      <c r="A370" s="1168" t="s">
        <v>305</v>
      </c>
      <c r="B370" s="1168"/>
      <c r="C370" s="1168"/>
      <c r="D370" s="1168"/>
      <c r="E370" s="1168"/>
      <c r="F370" s="1168"/>
      <c r="G370" s="1168"/>
      <c r="H370" s="1168"/>
      <c r="I370" s="1168"/>
      <c r="J370" s="1168"/>
    </row>
    <row r="371" spans="1:10" ht="18" customHeight="1">
      <c r="A371" s="1168"/>
      <c r="B371" s="1168"/>
      <c r="C371" s="1168"/>
      <c r="D371" s="1168"/>
      <c r="E371" s="1168"/>
      <c r="F371" s="1168"/>
      <c r="G371" s="1168"/>
      <c r="H371" s="1168"/>
      <c r="I371" s="1168"/>
      <c r="J371" s="1168"/>
    </row>
    <row r="372" spans="1:10" ht="18" customHeight="1">
      <c r="A372" s="1397" t="s">
        <v>886</v>
      </c>
      <c r="B372" s="1397"/>
      <c r="C372" s="1397"/>
      <c r="D372" s="1397"/>
      <c r="E372" s="1397"/>
      <c r="F372" s="1397"/>
      <c r="G372" s="1397"/>
      <c r="H372" s="1397"/>
      <c r="I372" s="1397"/>
      <c r="J372" s="1397"/>
    </row>
    <row r="373" spans="1:10" ht="18" customHeight="1">
      <c r="A373" s="395" t="s">
        <v>304</v>
      </c>
      <c r="B373" s="91"/>
      <c r="C373" s="91"/>
      <c r="D373" s="91"/>
      <c r="E373" s="91"/>
      <c r="F373" s="91"/>
      <c r="G373" s="91"/>
      <c r="H373" s="91"/>
      <c r="I373" s="91"/>
      <c r="J373" s="91"/>
    </row>
    <row r="374" spans="1:10" ht="27" customHeight="1">
      <c r="A374" s="1652" t="s">
        <v>242</v>
      </c>
      <c r="B374" s="1174" t="s">
        <v>222</v>
      </c>
      <c r="C374" s="1174"/>
      <c r="D374" s="1174"/>
      <c r="E374" s="1174" t="s">
        <v>221</v>
      </c>
      <c r="F374" s="1174"/>
      <c r="G374" s="1174"/>
      <c r="H374" s="1174" t="s">
        <v>565</v>
      </c>
      <c r="I374" s="1174"/>
      <c r="J374" s="1174"/>
    </row>
    <row r="375" spans="1:10" ht="24" customHeight="1">
      <c r="A375" s="1652"/>
      <c r="B375" s="404" t="s">
        <v>10</v>
      </c>
      <c r="C375" s="404" t="s">
        <v>11</v>
      </c>
      <c r="D375" s="404" t="s">
        <v>6</v>
      </c>
      <c r="E375" s="404" t="s">
        <v>10</v>
      </c>
      <c r="F375" s="404" t="s">
        <v>11</v>
      </c>
      <c r="G375" s="404" t="s">
        <v>6</v>
      </c>
      <c r="H375" s="404" t="s">
        <v>10</v>
      </c>
      <c r="I375" s="404" t="s">
        <v>11</v>
      </c>
      <c r="J375" s="404" t="s">
        <v>6</v>
      </c>
    </row>
    <row r="376" spans="1:10" s="212" customFormat="1" ht="26.25" customHeight="1">
      <c r="A376" s="446" t="s">
        <v>243</v>
      </c>
      <c r="B376" s="136">
        <f>B7+B23+B39+B55+B71+B87+B103+B119+B135+B151+B167+B183+B215+B231+B247+B263+B279+B295+B311+B327+B343+B359+B199</f>
        <v>0</v>
      </c>
      <c r="C376" s="136">
        <f t="shared" ref="C376:J376" si="94">C7+C23+C39+C55+C71+C87+C103+C119+C135+C151+C167+C183+C215+C231+C247+C263+C279+C295+C311+C327+C343+C359+C199</f>
        <v>0</v>
      </c>
      <c r="D376" s="136">
        <f t="shared" si="94"/>
        <v>0</v>
      </c>
      <c r="E376" s="136">
        <f t="shared" si="94"/>
        <v>0</v>
      </c>
      <c r="F376" s="136">
        <f t="shared" si="94"/>
        <v>0</v>
      </c>
      <c r="G376" s="136">
        <f t="shared" si="94"/>
        <v>0</v>
      </c>
      <c r="H376" s="136">
        <f t="shared" si="94"/>
        <v>0</v>
      </c>
      <c r="I376" s="136">
        <f t="shared" si="94"/>
        <v>0</v>
      </c>
      <c r="J376" s="136">
        <f t="shared" si="94"/>
        <v>0</v>
      </c>
    </row>
    <row r="377" spans="1:10" s="212" customFormat="1" ht="26.25" customHeight="1">
      <c r="A377" s="446" t="s">
        <v>167</v>
      </c>
      <c r="B377" s="136">
        <f t="shared" ref="B377:J377" si="95">B8+B24+B40+B56+B72+B88+B104+B120+B136+B152+B168+B184+B216+B232+B248+B264+B280+B296+B312+B328+B344+B360+B200</f>
        <v>9</v>
      </c>
      <c r="C377" s="136">
        <f t="shared" si="95"/>
        <v>2</v>
      </c>
      <c r="D377" s="136">
        <f t="shared" si="95"/>
        <v>11</v>
      </c>
      <c r="E377" s="136">
        <f t="shared" si="95"/>
        <v>16</v>
      </c>
      <c r="F377" s="136">
        <f t="shared" si="95"/>
        <v>16</v>
      </c>
      <c r="G377" s="136">
        <f t="shared" si="95"/>
        <v>32</v>
      </c>
      <c r="H377" s="136">
        <f t="shared" si="95"/>
        <v>25</v>
      </c>
      <c r="I377" s="136">
        <f t="shared" si="95"/>
        <v>18</v>
      </c>
      <c r="J377" s="136">
        <f t="shared" si="95"/>
        <v>43</v>
      </c>
    </row>
    <row r="378" spans="1:10" s="212" customFormat="1" ht="26.25" customHeight="1">
      <c r="A378" s="446" t="s">
        <v>168</v>
      </c>
      <c r="B378" s="136">
        <f t="shared" ref="B378:J378" si="96">B9+B25+B41+B57+B73+B89+B105+B121+B137+B153+B169+B185+B217+B233+B249+B265+B281+B297+B313+B329+B345+B361+B201</f>
        <v>42</v>
      </c>
      <c r="C378" s="136">
        <f t="shared" si="96"/>
        <v>21</v>
      </c>
      <c r="D378" s="136">
        <f t="shared" si="96"/>
        <v>63</v>
      </c>
      <c r="E378" s="136">
        <f t="shared" si="96"/>
        <v>296</v>
      </c>
      <c r="F378" s="136">
        <f t="shared" si="96"/>
        <v>237</v>
      </c>
      <c r="G378" s="136">
        <f t="shared" si="96"/>
        <v>533</v>
      </c>
      <c r="H378" s="136">
        <f t="shared" si="96"/>
        <v>338</v>
      </c>
      <c r="I378" s="136">
        <f t="shared" si="96"/>
        <v>258</v>
      </c>
      <c r="J378" s="136">
        <f t="shared" si="96"/>
        <v>596</v>
      </c>
    </row>
    <row r="379" spans="1:10" s="212" customFormat="1" ht="26.25" customHeight="1">
      <c r="A379" s="446" t="s">
        <v>169</v>
      </c>
      <c r="B379" s="136">
        <f t="shared" ref="B379:J379" si="97">B10+B26+B42+B58+B74+B90+B106+B122+B138+B154+B170+B186+B218+B234+B250+B266+B282+B298+B314+B330+B346+B362+B202</f>
        <v>47</v>
      </c>
      <c r="C379" s="136">
        <f t="shared" si="97"/>
        <v>50</v>
      </c>
      <c r="D379" s="136">
        <f t="shared" si="97"/>
        <v>97</v>
      </c>
      <c r="E379" s="136">
        <f t="shared" si="97"/>
        <v>328</v>
      </c>
      <c r="F379" s="136">
        <f t="shared" si="97"/>
        <v>283</v>
      </c>
      <c r="G379" s="136">
        <f t="shared" si="97"/>
        <v>611</v>
      </c>
      <c r="H379" s="136">
        <f t="shared" si="97"/>
        <v>375</v>
      </c>
      <c r="I379" s="136">
        <f t="shared" si="97"/>
        <v>333</v>
      </c>
      <c r="J379" s="136">
        <f t="shared" si="97"/>
        <v>708</v>
      </c>
    </row>
    <row r="380" spans="1:10" s="212" customFormat="1" ht="26.25" customHeight="1">
      <c r="A380" s="446" t="s">
        <v>170</v>
      </c>
      <c r="B380" s="136">
        <f t="shared" ref="B380:J380" si="98">B11+B27+B43+B59+B75+B91+B107+B123+B139+B155+B171+B187+B219+B235+B251+B267+B283+B299+B315+B331+B347+B363+B203</f>
        <v>30</v>
      </c>
      <c r="C380" s="136">
        <f t="shared" si="98"/>
        <v>31</v>
      </c>
      <c r="D380" s="136">
        <f t="shared" si="98"/>
        <v>61</v>
      </c>
      <c r="E380" s="136">
        <f t="shared" si="98"/>
        <v>226</v>
      </c>
      <c r="F380" s="136">
        <f t="shared" si="98"/>
        <v>178</v>
      </c>
      <c r="G380" s="136">
        <f t="shared" si="98"/>
        <v>404</v>
      </c>
      <c r="H380" s="136">
        <f t="shared" si="98"/>
        <v>256</v>
      </c>
      <c r="I380" s="136">
        <f t="shared" si="98"/>
        <v>209</v>
      </c>
      <c r="J380" s="136">
        <f t="shared" si="98"/>
        <v>465</v>
      </c>
    </row>
    <row r="381" spans="1:10" s="212" customFormat="1" ht="26.25" customHeight="1">
      <c r="A381" s="446" t="s">
        <v>171</v>
      </c>
      <c r="B381" s="136">
        <f t="shared" ref="B381:J381" si="99">B12+B28+B44+B60+B76+B92+B108+B124+B140+B156+B172+B188+B220+B236+B252+B268+B284+B300+B316+B332+B348+B364+B204</f>
        <v>7</v>
      </c>
      <c r="C381" s="136">
        <f t="shared" si="99"/>
        <v>26</v>
      </c>
      <c r="D381" s="136">
        <f t="shared" si="99"/>
        <v>33</v>
      </c>
      <c r="E381" s="136">
        <f t="shared" si="99"/>
        <v>99</v>
      </c>
      <c r="F381" s="136">
        <f t="shared" si="99"/>
        <v>79</v>
      </c>
      <c r="G381" s="136">
        <f t="shared" si="99"/>
        <v>178</v>
      </c>
      <c r="H381" s="136">
        <f t="shared" si="99"/>
        <v>106</v>
      </c>
      <c r="I381" s="136">
        <f t="shared" si="99"/>
        <v>105</v>
      </c>
      <c r="J381" s="136">
        <f t="shared" si="99"/>
        <v>211</v>
      </c>
    </row>
    <row r="382" spans="1:10" s="212" customFormat="1" ht="26.25" customHeight="1">
      <c r="A382" s="446" t="s">
        <v>172</v>
      </c>
      <c r="B382" s="136">
        <f t="shared" ref="B382:J382" si="100">B13+B29+B45+B61+B77+B93+B109+B125+B141+B157+B173+B189+B221+B237+B253+B269+B285+B301+B317+B333+B349+B365+B205</f>
        <v>0</v>
      </c>
      <c r="C382" s="136">
        <f t="shared" si="100"/>
        <v>0</v>
      </c>
      <c r="D382" s="136">
        <f t="shared" si="100"/>
        <v>0</v>
      </c>
      <c r="E382" s="136">
        <f t="shared" si="100"/>
        <v>6</v>
      </c>
      <c r="F382" s="136">
        <f t="shared" si="100"/>
        <v>9</v>
      </c>
      <c r="G382" s="136">
        <f t="shared" si="100"/>
        <v>15</v>
      </c>
      <c r="H382" s="136">
        <f t="shared" si="100"/>
        <v>6</v>
      </c>
      <c r="I382" s="136">
        <f t="shared" si="100"/>
        <v>9</v>
      </c>
      <c r="J382" s="136">
        <f t="shared" si="100"/>
        <v>15</v>
      </c>
    </row>
    <row r="383" spans="1:10" s="212" customFormat="1" ht="26.25" customHeight="1">
      <c r="A383" s="446" t="s">
        <v>184</v>
      </c>
      <c r="B383" s="136">
        <f t="shared" ref="B383:J383" si="101">B14+B30+B46+B62+B78+B94+B110+B126+B142+B158+B174+B190+B222+B238+B254+B270+B286+B302+B318+B334+B350+B366+B206</f>
        <v>0</v>
      </c>
      <c r="C383" s="136">
        <f t="shared" si="101"/>
        <v>0</v>
      </c>
      <c r="D383" s="136">
        <f t="shared" si="101"/>
        <v>0</v>
      </c>
      <c r="E383" s="136">
        <f t="shared" si="101"/>
        <v>4</v>
      </c>
      <c r="F383" s="136">
        <f t="shared" si="101"/>
        <v>3</v>
      </c>
      <c r="G383" s="136">
        <f t="shared" si="101"/>
        <v>7</v>
      </c>
      <c r="H383" s="136">
        <f t="shared" si="101"/>
        <v>4</v>
      </c>
      <c r="I383" s="136">
        <f t="shared" si="101"/>
        <v>3</v>
      </c>
      <c r="J383" s="136">
        <f t="shared" si="101"/>
        <v>7</v>
      </c>
    </row>
    <row r="384" spans="1:10" s="212" customFormat="1" ht="26.25" customHeight="1">
      <c r="A384" s="445" t="s">
        <v>6</v>
      </c>
      <c r="B384" s="406">
        <f>SUM(B376:B383)</f>
        <v>135</v>
      </c>
      <c r="C384" s="406">
        <f t="shared" ref="C384:J384" si="102">SUM(C376:C383)</f>
        <v>130</v>
      </c>
      <c r="D384" s="406">
        <f t="shared" si="102"/>
        <v>265</v>
      </c>
      <c r="E384" s="406">
        <f t="shared" si="102"/>
        <v>975</v>
      </c>
      <c r="F384" s="406">
        <f t="shared" si="102"/>
        <v>805</v>
      </c>
      <c r="G384" s="406">
        <f t="shared" si="102"/>
        <v>1780</v>
      </c>
      <c r="H384" s="406">
        <f t="shared" si="102"/>
        <v>1110</v>
      </c>
      <c r="I384" s="406">
        <f t="shared" si="102"/>
        <v>935</v>
      </c>
      <c r="J384" s="406">
        <f t="shared" si="102"/>
        <v>2045</v>
      </c>
    </row>
    <row r="387" spans="2:7" ht="15.75">
      <c r="B387" s="401" t="str">
        <f>IF(B384='Master Table'!Y29,"TRUE","FALSE")</f>
        <v>TRUE</v>
      </c>
      <c r="C387" s="401" t="str">
        <f>IF(C384='Master Table'!Z29,"TRUE","FALSE")</f>
        <v>TRUE</v>
      </c>
      <c r="D387" s="401" t="str">
        <f>IF(D384='Master Table'!AA29,"TRUE","FALSE")</f>
        <v>TRUE</v>
      </c>
      <c r="E387" s="401" t="str">
        <f>IF(E384='Master Table'!Y59,"TRUE","FALSE")</f>
        <v>TRUE</v>
      </c>
      <c r="F387" s="401" t="str">
        <f>IF(F384='Master Table'!Z59,"TRUE","FALSE")</f>
        <v>TRUE</v>
      </c>
      <c r="G387" s="401" t="str">
        <f>IF(G384='Master Table'!AA59,"TRUE","FALSE")</f>
        <v>TRUE</v>
      </c>
    </row>
  </sheetData>
  <mergeCells count="168">
    <mergeCell ref="I369:J369"/>
    <mergeCell ref="A374:A375"/>
    <mergeCell ref="B374:D374"/>
    <mergeCell ref="E374:G374"/>
    <mergeCell ref="H374:J374"/>
    <mergeCell ref="I353:J353"/>
    <mergeCell ref="A354:J354"/>
    <mergeCell ref="A355:J355"/>
    <mergeCell ref="A356:A357"/>
    <mergeCell ref="B356:D356"/>
    <mergeCell ref="E356:G356"/>
    <mergeCell ref="H356:J356"/>
    <mergeCell ref="A370:J371"/>
    <mergeCell ref="A372:J372"/>
    <mergeCell ref="I337:J337"/>
    <mergeCell ref="A338:J338"/>
    <mergeCell ref="A339:J339"/>
    <mergeCell ref="A340:A341"/>
    <mergeCell ref="B340:D340"/>
    <mergeCell ref="E340:G340"/>
    <mergeCell ref="H340:J340"/>
    <mergeCell ref="I321:J321"/>
    <mergeCell ref="A322:J322"/>
    <mergeCell ref="A323:J323"/>
    <mergeCell ref="A324:A325"/>
    <mergeCell ref="B324:D324"/>
    <mergeCell ref="E324:G324"/>
    <mergeCell ref="H324:J324"/>
    <mergeCell ref="I305:J305"/>
    <mergeCell ref="A306:J306"/>
    <mergeCell ref="A307:J307"/>
    <mergeCell ref="A308:A309"/>
    <mergeCell ref="B308:D308"/>
    <mergeCell ref="E308:G308"/>
    <mergeCell ref="H308:J308"/>
    <mergeCell ref="I289:J289"/>
    <mergeCell ref="A290:J290"/>
    <mergeCell ref="A291:J291"/>
    <mergeCell ref="A292:A293"/>
    <mergeCell ref="B292:D292"/>
    <mergeCell ref="E292:G292"/>
    <mergeCell ref="H292:J292"/>
    <mergeCell ref="I273:J273"/>
    <mergeCell ref="A274:J274"/>
    <mergeCell ref="A275:J275"/>
    <mergeCell ref="A276:A277"/>
    <mergeCell ref="B276:D276"/>
    <mergeCell ref="E276:G276"/>
    <mergeCell ref="H276:J276"/>
    <mergeCell ref="I257:J257"/>
    <mergeCell ref="A258:J258"/>
    <mergeCell ref="A259:J259"/>
    <mergeCell ref="A260:A261"/>
    <mergeCell ref="B260:D260"/>
    <mergeCell ref="E260:G260"/>
    <mergeCell ref="H260:J260"/>
    <mergeCell ref="I241:J241"/>
    <mergeCell ref="A242:J242"/>
    <mergeCell ref="A243:J243"/>
    <mergeCell ref="A244:A245"/>
    <mergeCell ref="B244:D244"/>
    <mergeCell ref="E244:G244"/>
    <mergeCell ref="H244:J244"/>
    <mergeCell ref="I225:J225"/>
    <mergeCell ref="A226:J226"/>
    <mergeCell ref="A227:J227"/>
    <mergeCell ref="A228:A229"/>
    <mergeCell ref="B228:D228"/>
    <mergeCell ref="E228:G228"/>
    <mergeCell ref="H228:J228"/>
    <mergeCell ref="I209:J209"/>
    <mergeCell ref="A210:J210"/>
    <mergeCell ref="A211:J211"/>
    <mergeCell ref="A212:A213"/>
    <mergeCell ref="B212:D212"/>
    <mergeCell ref="E212:G212"/>
    <mergeCell ref="H212:J212"/>
    <mergeCell ref="I177:J177"/>
    <mergeCell ref="A178:J178"/>
    <mergeCell ref="A179:J179"/>
    <mergeCell ref="A180:A181"/>
    <mergeCell ref="B180:D180"/>
    <mergeCell ref="E180:G180"/>
    <mergeCell ref="H180:J180"/>
    <mergeCell ref="I193:J193"/>
    <mergeCell ref="A194:J194"/>
    <mergeCell ref="A195:J195"/>
    <mergeCell ref="A196:A197"/>
    <mergeCell ref="B196:D196"/>
    <mergeCell ref="E196:G196"/>
    <mergeCell ref="H196:J196"/>
    <mergeCell ref="I161:J161"/>
    <mergeCell ref="A162:J162"/>
    <mergeCell ref="A163:J163"/>
    <mergeCell ref="A164:A165"/>
    <mergeCell ref="B164:D164"/>
    <mergeCell ref="E164:G164"/>
    <mergeCell ref="H164:J164"/>
    <mergeCell ref="I145:J145"/>
    <mergeCell ref="A146:J146"/>
    <mergeCell ref="A147:J147"/>
    <mergeCell ref="A148:A149"/>
    <mergeCell ref="B148:D148"/>
    <mergeCell ref="E148:G148"/>
    <mergeCell ref="H148:J148"/>
    <mergeCell ref="I129:J129"/>
    <mergeCell ref="A130:J130"/>
    <mergeCell ref="A131:J131"/>
    <mergeCell ref="A132:A133"/>
    <mergeCell ref="B132:D132"/>
    <mergeCell ref="E132:G132"/>
    <mergeCell ref="H132:J132"/>
    <mergeCell ref="I113:J113"/>
    <mergeCell ref="A114:J114"/>
    <mergeCell ref="A115:J115"/>
    <mergeCell ref="A116:A117"/>
    <mergeCell ref="B116:D116"/>
    <mergeCell ref="E116:G116"/>
    <mergeCell ref="H116:J116"/>
    <mergeCell ref="I97:J97"/>
    <mergeCell ref="A98:J98"/>
    <mergeCell ref="A99:J99"/>
    <mergeCell ref="A100:A101"/>
    <mergeCell ref="B100:D100"/>
    <mergeCell ref="E100:G100"/>
    <mergeCell ref="H100:J100"/>
    <mergeCell ref="I81:J81"/>
    <mergeCell ref="A82:J82"/>
    <mergeCell ref="A83:J83"/>
    <mergeCell ref="A84:A85"/>
    <mergeCell ref="B84:D84"/>
    <mergeCell ref="E84:G84"/>
    <mergeCell ref="H84:J84"/>
    <mergeCell ref="I65:J65"/>
    <mergeCell ref="A66:J66"/>
    <mergeCell ref="A67:J67"/>
    <mergeCell ref="A68:A69"/>
    <mergeCell ref="B68:D68"/>
    <mergeCell ref="E68:G68"/>
    <mergeCell ref="H68:J68"/>
    <mergeCell ref="I49:J49"/>
    <mergeCell ref="A50:J50"/>
    <mergeCell ref="A51:J51"/>
    <mergeCell ref="A52:A53"/>
    <mergeCell ref="B52:D52"/>
    <mergeCell ref="E52:G52"/>
    <mergeCell ref="H52:J52"/>
    <mergeCell ref="I33:J33"/>
    <mergeCell ref="A34:J34"/>
    <mergeCell ref="A35:J35"/>
    <mergeCell ref="A36:A37"/>
    <mergeCell ref="B36:D36"/>
    <mergeCell ref="E36:G36"/>
    <mergeCell ref="H36:J36"/>
    <mergeCell ref="I1:J1"/>
    <mergeCell ref="I17:J17"/>
    <mergeCell ref="A18:J18"/>
    <mergeCell ref="A19:J19"/>
    <mergeCell ref="A20:A21"/>
    <mergeCell ref="B20:D20"/>
    <mergeCell ref="E20:G20"/>
    <mergeCell ref="H20:J20"/>
    <mergeCell ref="A2:J2"/>
    <mergeCell ref="A3:J3"/>
    <mergeCell ref="A4:A5"/>
    <mergeCell ref="B4:D4"/>
    <mergeCell ref="E4:G4"/>
    <mergeCell ref="H4:J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66FFFF"/>
  </sheetPr>
  <dimension ref="A2:O329"/>
  <sheetViews>
    <sheetView topLeftCell="A304" workbookViewId="0">
      <selection activeCell="C159" sqref="C159"/>
    </sheetView>
  </sheetViews>
  <sheetFormatPr defaultColWidth="9.140625" defaultRowHeight="15"/>
  <cols>
    <col min="1" max="1" width="20.7109375" style="31" customWidth="1"/>
    <col min="2" max="16384" width="9.140625" style="31"/>
  </cols>
  <sheetData>
    <row r="2" spans="1:10" ht="23.25">
      <c r="A2" s="433" t="s">
        <v>622</v>
      </c>
      <c r="I2" s="433" t="s">
        <v>15</v>
      </c>
      <c r="J2" s="433"/>
    </row>
    <row r="3" spans="1:10" s="399" customFormat="1">
      <c r="A3" s="1653" t="s">
        <v>619</v>
      </c>
      <c r="B3" s="1653"/>
      <c r="C3" s="1653"/>
      <c r="D3" s="1653"/>
      <c r="E3" s="1653"/>
      <c r="F3" s="1653"/>
      <c r="G3" s="1653"/>
      <c r="H3" s="1653"/>
      <c r="I3" s="1653"/>
      <c r="J3" s="1653"/>
    </row>
    <row r="4" spans="1:10" s="399" customFormat="1">
      <c r="A4" s="1654" t="s">
        <v>7</v>
      </c>
      <c r="B4" s="1654"/>
      <c r="C4" s="1654"/>
      <c r="D4" s="1654"/>
      <c r="E4" s="1654"/>
      <c r="F4" s="1654"/>
      <c r="G4" s="1654"/>
      <c r="H4" s="1654"/>
      <c r="I4" s="1654"/>
      <c r="J4" s="1654"/>
    </row>
    <row r="5" spans="1:10" s="434" customFormat="1" ht="21.75" customHeight="1">
      <c r="A5" s="1656" t="s">
        <v>620</v>
      </c>
      <c r="B5" s="1654" t="s">
        <v>222</v>
      </c>
      <c r="C5" s="1654"/>
      <c r="D5" s="1654"/>
      <c r="E5" s="1654" t="s">
        <v>221</v>
      </c>
      <c r="F5" s="1654"/>
      <c r="G5" s="1654"/>
      <c r="H5" s="1654" t="s">
        <v>6</v>
      </c>
      <c r="I5" s="1654"/>
      <c r="J5" s="1654"/>
    </row>
    <row r="6" spans="1:10" s="435" customFormat="1" ht="24" customHeight="1">
      <c r="A6" s="1656"/>
      <c r="B6" s="398" t="s">
        <v>240</v>
      </c>
      <c r="C6" s="398" t="s">
        <v>241</v>
      </c>
      <c r="D6" s="398" t="s">
        <v>234</v>
      </c>
      <c r="E6" s="398" t="s">
        <v>240</v>
      </c>
      <c r="F6" s="398" t="s">
        <v>241</v>
      </c>
      <c r="G6" s="398" t="s">
        <v>234</v>
      </c>
      <c r="H6" s="398" t="s">
        <v>240</v>
      </c>
      <c r="I6" s="398" t="s">
        <v>241</v>
      </c>
      <c r="J6" s="398" t="s">
        <v>234</v>
      </c>
    </row>
    <row r="7" spans="1:10" s="399" customFormat="1">
      <c r="A7" s="436" t="s">
        <v>621</v>
      </c>
      <c r="B7" s="137">
        <v>0</v>
      </c>
      <c r="C7" s="137">
        <v>0</v>
      </c>
      <c r="D7" s="137">
        <f t="shared" ref="D7:D12" si="0">SUM(B7:C7)</f>
        <v>0</v>
      </c>
      <c r="E7" s="137">
        <v>1</v>
      </c>
      <c r="F7" s="137">
        <v>4</v>
      </c>
      <c r="G7" s="137">
        <f t="shared" ref="G7:G12" si="1">SUM(E7:F7)</f>
        <v>5</v>
      </c>
      <c r="H7" s="137">
        <f t="shared" ref="H7:I12" si="2">B7+E7</f>
        <v>1</v>
      </c>
      <c r="I7" s="137">
        <f t="shared" si="2"/>
        <v>4</v>
      </c>
      <c r="J7" s="137">
        <f t="shared" ref="J7:J12" si="3">H7+I7</f>
        <v>5</v>
      </c>
    </row>
    <row r="8" spans="1:10" s="399" customFormat="1">
      <c r="A8" s="436" t="s">
        <v>318</v>
      </c>
      <c r="B8" s="137">
        <v>0</v>
      </c>
      <c r="C8" s="137">
        <v>0</v>
      </c>
      <c r="D8" s="137">
        <f t="shared" si="0"/>
        <v>0</v>
      </c>
      <c r="E8" s="137">
        <v>1</v>
      </c>
      <c r="F8" s="137">
        <v>6</v>
      </c>
      <c r="G8" s="137">
        <f t="shared" si="1"/>
        <v>7</v>
      </c>
      <c r="H8" s="137">
        <f t="shared" si="2"/>
        <v>1</v>
      </c>
      <c r="I8" s="137">
        <f t="shared" si="2"/>
        <v>6</v>
      </c>
      <c r="J8" s="137">
        <f t="shared" si="3"/>
        <v>7</v>
      </c>
    </row>
    <row r="9" spans="1:10" s="399" customFormat="1">
      <c r="A9" s="436" t="s">
        <v>319</v>
      </c>
      <c r="B9" s="137">
        <v>0</v>
      </c>
      <c r="C9" s="137">
        <v>0</v>
      </c>
      <c r="D9" s="137">
        <f t="shared" si="0"/>
        <v>0</v>
      </c>
      <c r="E9" s="137">
        <v>3</v>
      </c>
      <c r="F9" s="137">
        <v>3</v>
      </c>
      <c r="G9" s="137">
        <f t="shared" si="1"/>
        <v>6</v>
      </c>
      <c r="H9" s="137">
        <f t="shared" si="2"/>
        <v>3</v>
      </c>
      <c r="I9" s="137">
        <f t="shared" si="2"/>
        <v>3</v>
      </c>
      <c r="J9" s="137">
        <f t="shared" si="3"/>
        <v>6</v>
      </c>
    </row>
    <row r="10" spans="1:10" s="399" customFormat="1">
      <c r="A10" s="436">
        <v>40</v>
      </c>
      <c r="B10" s="137">
        <v>0</v>
      </c>
      <c r="C10" s="137">
        <v>0</v>
      </c>
      <c r="D10" s="137">
        <f t="shared" si="0"/>
        <v>0</v>
      </c>
      <c r="E10" s="137">
        <v>3</v>
      </c>
      <c r="F10" s="137">
        <v>2</v>
      </c>
      <c r="G10" s="137">
        <f t="shared" si="1"/>
        <v>5</v>
      </c>
      <c r="H10" s="137">
        <f t="shared" si="2"/>
        <v>3</v>
      </c>
      <c r="I10" s="137">
        <f t="shared" si="2"/>
        <v>2</v>
      </c>
      <c r="J10" s="137">
        <f t="shared" si="3"/>
        <v>5</v>
      </c>
    </row>
    <row r="11" spans="1:10" s="399" customFormat="1">
      <c r="A11" s="436" t="s">
        <v>320</v>
      </c>
      <c r="B11" s="137">
        <v>0</v>
      </c>
      <c r="C11" s="137">
        <v>0</v>
      </c>
      <c r="D11" s="137">
        <f t="shared" si="0"/>
        <v>0</v>
      </c>
      <c r="E11" s="137"/>
      <c r="F11" s="137"/>
      <c r="G11" s="137">
        <f t="shared" si="1"/>
        <v>0</v>
      </c>
      <c r="H11" s="137">
        <f t="shared" si="2"/>
        <v>0</v>
      </c>
      <c r="I11" s="137">
        <f t="shared" si="2"/>
        <v>0</v>
      </c>
      <c r="J11" s="137">
        <f t="shared" si="3"/>
        <v>0</v>
      </c>
    </row>
    <row r="12" spans="1:10" s="399" customFormat="1">
      <c r="A12" s="436" t="s">
        <v>612</v>
      </c>
      <c r="B12" s="137">
        <v>0</v>
      </c>
      <c r="C12" s="137">
        <v>0</v>
      </c>
      <c r="D12" s="137">
        <f t="shared" si="0"/>
        <v>0</v>
      </c>
      <c r="E12" s="137"/>
      <c r="F12" s="137"/>
      <c r="G12" s="137">
        <f t="shared" si="1"/>
        <v>0</v>
      </c>
      <c r="H12" s="137">
        <f t="shared" si="2"/>
        <v>0</v>
      </c>
      <c r="I12" s="137">
        <f t="shared" si="2"/>
        <v>0</v>
      </c>
      <c r="J12" s="137">
        <f t="shared" si="3"/>
        <v>0</v>
      </c>
    </row>
    <row r="13" spans="1:10" s="399" customFormat="1">
      <c r="A13" s="437" t="s">
        <v>6</v>
      </c>
      <c r="B13" s="137">
        <f t="shared" ref="B13:J13" si="4">SUM(B7:B12)</f>
        <v>0</v>
      </c>
      <c r="C13" s="137">
        <f t="shared" si="4"/>
        <v>0</v>
      </c>
      <c r="D13" s="137">
        <f t="shared" si="4"/>
        <v>0</v>
      </c>
      <c r="E13" s="137">
        <f t="shared" si="4"/>
        <v>8</v>
      </c>
      <c r="F13" s="137">
        <f t="shared" si="4"/>
        <v>15</v>
      </c>
      <c r="G13" s="137">
        <f t="shared" si="4"/>
        <v>23</v>
      </c>
      <c r="H13" s="137">
        <f t="shared" si="4"/>
        <v>8</v>
      </c>
      <c r="I13" s="137">
        <f t="shared" si="4"/>
        <v>15</v>
      </c>
      <c r="J13" s="137">
        <f t="shared" si="4"/>
        <v>23</v>
      </c>
    </row>
    <row r="15" spans="1:10">
      <c r="A15" s="438"/>
      <c r="B15" s="438"/>
      <c r="C15" s="438"/>
      <c r="D15" s="438"/>
      <c r="E15" s="438"/>
      <c r="F15" s="438"/>
      <c r="G15" s="438"/>
      <c r="H15" s="438"/>
      <c r="I15" s="438"/>
      <c r="J15" s="438"/>
    </row>
    <row r="16" spans="1:10" ht="23.25">
      <c r="A16" s="439" t="s">
        <v>622</v>
      </c>
      <c r="B16" s="438"/>
      <c r="C16" s="438"/>
      <c r="D16" s="438"/>
      <c r="E16" s="438"/>
      <c r="F16" s="438"/>
      <c r="G16" s="438"/>
      <c r="H16" s="438"/>
      <c r="I16" s="439" t="s">
        <v>20</v>
      </c>
      <c r="J16" s="439"/>
    </row>
    <row r="17" spans="1:10">
      <c r="A17" s="1657" t="s">
        <v>619</v>
      </c>
      <c r="B17" s="1657"/>
      <c r="C17" s="1657"/>
      <c r="D17" s="1657"/>
      <c r="E17" s="1657"/>
      <c r="F17" s="1657"/>
      <c r="G17" s="1657"/>
      <c r="H17" s="1657"/>
      <c r="I17" s="1657"/>
      <c r="J17" s="1657"/>
    </row>
    <row r="18" spans="1:10">
      <c r="A18" s="1655" t="s">
        <v>7</v>
      </c>
      <c r="B18" s="1655"/>
      <c r="C18" s="1655"/>
      <c r="D18" s="1655"/>
      <c r="E18" s="1655"/>
      <c r="F18" s="1655"/>
      <c r="G18" s="1655"/>
      <c r="H18" s="1655"/>
      <c r="I18" s="1655"/>
      <c r="J18" s="1655"/>
    </row>
    <row r="19" spans="1:10">
      <c r="A19" s="1658" t="s">
        <v>620</v>
      </c>
      <c r="B19" s="1655" t="s">
        <v>222</v>
      </c>
      <c r="C19" s="1655"/>
      <c r="D19" s="1655"/>
      <c r="E19" s="1655" t="s">
        <v>221</v>
      </c>
      <c r="F19" s="1655"/>
      <c r="G19" s="1655"/>
      <c r="H19" s="1655" t="s">
        <v>6</v>
      </c>
      <c r="I19" s="1655"/>
      <c r="J19" s="1655"/>
    </row>
    <row r="20" spans="1:10">
      <c r="A20" s="1658"/>
      <c r="B20" s="440" t="s">
        <v>240</v>
      </c>
      <c r="C20" s="440" t="s">
        <v>241</v>
      </c>
      <c r="D20" s="440" t="s">
        <v>234</v>
      </c>
      <c r="E20" s="440" t="s">
        <v>240</v>
      </c>
      <c r="F20" s="440" t="s">
        <v>241</v>
      </c>
      <c r="G20" s="440" t="s">
        <v>234</v>
      </c>
      <c r="H20" s="440" t="s">
        <v>240</v>
      </c>
      <c r="I20" s="440" t="s">
        <v>241</v>
      </c>
      <c r="J20" s="440" t="s">
        <v>234</v>
      </c>
    </row>
    <row r="21" spans="1:10" ht="15.75">
      <c r="A21" s="441" t="s">
        <v>621</v>
      </c>
      <c r="B21" s="137"/>
      <c r="C21" s="137"/>
      <c r="D21" s="137">
        <f t="shared" ref="D21:D26" si="5">SUM(B21:C21)</f>
        <v>0</v>
      </c>
      <c r="E21" s="137">
        <v>3</v>
      </c>
      <c r="F21" s="137">
        <v>2</v>
      </c>
      <c r="G21" s="137">
        <f t="shared" ref="G21:G26" si="6">SUM(E21:F21)</f>
        <v>5</v>
      </c>
      <c r="H21" s="137">
        <f t="shared" ref="H21:I26" si="7">B21+E21</f>
        <v>3</v>
      </c>
      <c r="I21" s="137">
        <f t="shared" si="7"/>
        <v>2</v>
      </c>
      <c r="J21" s="137">
        <f t="shared" ref="J21:J26" si="8">H21+I21</f>
        <v>5</v>
      </c>
    </row>
    <row r="22" spans="1:10" ht="15.75">
      <c r="A22" s="441" t="s">
        <v>318</v>
      </c>
      <c r="B22" s="137">
        <v>2</v>
      </c>
      <c r="C22" s="137"/>
      <c r="D22" s="137">
        <f t="shared" si="5"/>
        <v>2</v>
      </c>
      <c r="E22" s="137">
        <v>12</v>
      </c>
      <c r="F22" s="137">
        <v>14</v>
      </c>
      <c r="G22" s="137">
        <f t="shared" si="6"/>
        <v>26</v>
      </c>
      <c r="H22" s="137">
        <f t="shared" si="7"/>
        <v>14</v>
      </c>
      <c r="I22" s="137">
        <f t="shared" si="7"/>
        <v>14</v>
      </c>
      <c r="J22" s="137">
        <f t="shared" si="8"/>
        <v>28</v>
      </c>
    </row>
    <row r="23" spans="1:10" ht="15.75">
      <c r="A23" s="441" t="s">
        <v>319</v>
      </c>
      <c r="B23" s="137"/>
      <c r="C23" s="137"/>
      <c r="D23" s="137">
        <f t="shared" si="5"/>
        <v>0</v>
      </c>
      <c r="E23" s="137">
        <v>9</v>
      </c>
      <c r="F23" s="137">
        <v>12</v>
      </c>
      <c r="G23" s="137">
        <f t="shared" si="6"/>
        <v>21</v>
      </c>
      <c r="H23" s="137">
        <f t="shared" si="7"/>
        <v>9</v>
      </c>
      <c r="I23" s="137">
        <f t="shared" si="7"/>
        <v>12</v>
      </c>
      <c r="J23" s="137">
        <f t="shared" si="8"/>
        <v>21</v>
      </c>
    </row>
    <row r="24" spans="1:10" ht="15.75">
      <c r="A24" s="441">
        <v>40</v>
      </c>
      <c r="B24" s="137"/>
      <c r="C24" s="137"/>
      <c r="D24" s="137">
        <f t="shared" si="5"/>
        <v>0</v>
      </c>
      <c r="E24" s="137">
        <v>2</v>
      </c>
      <c r="F24" s="137">
        <v>0</v>
      </c>
      <c r="G24" s="137">
        <f t="shared" si="6"/>
        <v>2</v>
      </c>
      <c r="H24" s="137">
        <f t="shared" si="7"/>
        <v>2</v>
      </c>
      <c r="I24" s="137">
        <f t="shared" si="7"/>
        <v>0</v>
      </c>
      <c r="J24" s="137">
        <f t="shared" si="8"/>
        <v>2</v>
      </c>
    </row>
    <row r="25" spans="1:10" ht="15.75">
      <c r="A25" s="441" t="s">
        <v>320</v>
      </c>
      <c r="B25" s="137"/>
      <c r="C25" s="137"/>
      <c r="D25" s="137">
        <f t="shared" si="5"/>
        <v>0</v>
      </c>
      <c r="E25" s="137"/>
      <c r="F25" s="137"/>
      <c r="G25" s="137">
        <f t="shared" si="6"/>
        <v>0</v>
      </c>
      <c r="H25" s="137">
        <f t="shared" si="7"/>
        <v>0</v>
      </c>
      <c r="I25" s="137">
        <f t="shared" si="7"/>
        <v>0</v>
      </c>
      <c r="J25" s="137">
        <f t="shared" si="8"/>
        <v>0</v>
      </c>
    </row>
    <row r="26" spans="1:10" ht="15.75">
      <c r="A26" s="441" t="s">
        <v>612</v>
      </c>
      <c r="B26" s="137"/>
      <c r="C26" s="137"/>
      <c r="D26" s="137">
        <f t="shared" si="5"/>
        <v>0</v>
      </c>
      <c r="E26" s="137"/>
      <c r="F26" s="137"/>
      <c r="G26" s="137">
        <f t="shared" si="6"/>
        <v>0</v>
      </c>
      <c r="H26" s="137">
        <f t="shared" si="7"/>
        <v>0</v>
      </c>
      <c r="I26" s="137">
        <f t="shared" si="7"/>
        <v>0</v>
      </c>
      <c r="J26" s="137">
        <f t="shared" si="8"/>
        <v>0</v>
      </c>
    </row>
    <row r="27" spans="1:10" ht="15.75">
      <c r="A27" s="443" t="s">
        <v>6</v>
      </c>
      <c r="B27" s="137">
        <f t="shared" ref="B27:J27" si="9">SUM(B21:B26)</f>
        <v>2</v>
      </c>
      <c r="C27" s="137">
        <f t="shared" si="9"/>
        <v>0</v>
      </c>
      <c r="D27" s="137">
        <f t="shared" si="9"/>
        <v>2</v>
      </c>
      <c r="E27" s="137">
        <f t="shared" si="9"/>
        <v>26</v>
      </c>
      <c r="F27" s="137">
        <f t="shared" si="9"/>
        <v>28</v>
      </c>
      <c r="G27" s="137">
        <f t="shared" si="9"/>
        <v>54</v>
      </c>
      <c r="H27" s="137">
        <f t="shared" si="9"/>
        <v>28</v>
      </c>
      <c r="I27" s="137">
        <f t="shared" si="9"/>
        <v>28</v>
      </c>
      <c r="J27" s="137">
        <f t="shared" si="9"/>
        <v>56</v>
      </c>
    </row>
    <row r="29" spans="1:10" ht="23.25">
      <c r="A29" s="433" t="s">
        <v>622</v>
      </c>
      <c r="I29" s="433" t="s">
        <v>21</v>
      </c>
      <c r="J29" s="433"/>
    </row>
    <row r="30" spans="1:10" s="399" customFormat="1">
      <c r="A30" s="1653" t="s">
        <v>619</v>
      </c>
      <c r="B30" s="1653"/>
      <c r="C30" s="1653"/>
      <c r="D30" s="1653"/>
      <c r="E30" s="1653"/>
      <c r="F30" s="1653"/>
      <c r="G30" s="1653"/>
      <c r="H30" s="1653"/>
      <c r="I30" s="1653"/>
      <c r="J30" s="1653"/>
    </row>
    <row r="31" spans="1:10" s="399" customFormat="1">
      <c r="A31" s="1654" t="s">
        <v>7</v>
      </c>
      <c r="B31" s="1654"/>
      <c r="C31" s="1654"/>
      <c r="D31" s="1654"/>
      <c r="E31" s="1654"/>
      <c r="F31" s="1654"/>
      <c r="G31" s="1654"/>
      <c r="H31" s="1654"/>
      <c r="I31" s="1654"/>
      <c r="J31" s="1654"/>
    </row>
    <row r="32" spans="1:10" s="434" customFormat="1" ht="21.75" customHeight="1">
      <c r="A32" s="1656" t="s">
        <v>620</v>
      </c>
      <c r="B32" s="1654" t="s">
        <v>222</v>
      </c>
      <c r="C32" s="1654"/>
      <c r="D32" s="1654"/>
      <c r="E32" s="1654" t="s">
        <v>221</v>
      </c>
      <c r="F32" s="1654"/>
      <c r="G32" s="1654"/>
      <c r="H32" s="1654" t="s">
        <v>6</v>
      </c>
      <c r="I32" s="1654"/>
      <c r="J32" s="1654"/>
    </row>
    <row r="33" spans="1:10" s="435" customFormat="1" ht="24" customHeight="1">
      <c r="A33" s="1656"/>
      <c r="B33" s="398" t="s">
        <v>240</v>
      </c>
      <c r="C33" s="398" t="s">
        <v>241</v>
      </c>
      <c r="D33" s="398" t="s">
        <v>234</v>
      </c>
      <c r="E33" s="398" t="s">
        <v>240</v>
      </c>
      <c r="F33" s="398" t="s">
        <v>241</v>
      </c>
      <c r="G33" s="398" t="s">
        <v>234</v>
      </c>
      <c r="H33" s="398" t="s">
        <v>240</v>
      </c>
      <c r="I33" s="398" t="s">
        <v>241</v>
      </c>
      <c r="J33" s="398" t="s">
        <v>234</v>
      </c>
    </row>
    <row r="34" spans="1:10" s="399" customFormat="1">
      <c r="A34" s="436" t="s">
        <v>621</v>
      </c>
      <c r="B34" s="137"/>
      <c r="C34" s="137"/>
      <c r="D34" s="137">
        <f t="shared" ref="D34:D39" si="10">SUM(B34:C34)</f>
        <v>0</v>
      </c>
      <c r="E34" s="137">
        <v>6</v>
      </c>
      <c r="F34" s="137">
        <v>7</v>
      </c>
      <c r="G34" s="137">
        <f t="shared" ref="G34:G39" si="11">SUM(E34:F34)</f>
        <v>13</v>
      </c>
      <c r="H34" s="137">
        <f t="shared" ref="H34:I39" si="12">B34+E34</f>
        <v>6</v>
      </c>
      <c r="I34" s="137">
        <f t="shared" si="12"/>
        <v>7</v>
      </c>
      <c r="J34" s="137">
        <f t="shared" ref="J34:J39" si="13">H34+I34</f>
        <v>13</v>
      </c>
    </row>
    <row r="35" spans="1:10" s="399" customFormat="1">
      <c r="A35" s="436" t="s">
        <v>318</v>
      </c>
      <c r="B35" s="137"/>
      <c r="C35" s="137"/>
      <c r="D35" s="137">
        <f t="shared" si="10"/>
        <v>0</v>
      </c>
      <c r="E35" s="137">
        <v>13</v>
      </c>
      <c r="F35" s="137">
        <v>3</v>
      </c>
      <c r="G35" s="137">
        <f t="shared" si="11"/>
        <v>16</v>
      </c>
      <c r="H35" s="137">
        <f t="shared" si="12"/>
        <v>13</v>
      </c>
      <c r="I35" s="137">
        <f t="shared" si="12"/>
        <v>3</v>
      </c>
      <c r="J35" s="137">
        <f t="shared" si="13"/>
        <v>16</v>
      </c>
    </row>
    <row r="36" spans="1:10" s="399" customFormat="1">
      <c r="A36" s="436" t="s">
        <v>319</v>
      </c>
      <c r="B36" s="137"/>
      <c r="C36" s="137"/>
      <c r="D36" s="137">
        <f t="shared" si="10"/>
        <v>0</v>
      </c>
      <c r="E36" s="137">
        <v>9</v>
      </c>
      <c r="F36" s="137">
        <v>6</v>
      </c>
      <c r="G36" s="137">
        <f t="shared" si="11"/>
        <v>15</v>
      </c>
      <c r="H36" s="137">
        <f t="shared" si="12"/>
        <v>9</v>
      </c>
      <c r="I36" s="137">
        <f t="shared" si="12"/>
        <v>6</v>
      </c>
      <c r="J36" s="137">
        <f t="shared" si="13"/>
        <v>15</v>
      </c>
    </row>
    <row r="37" spans="1:10" s="399" customFormat="1">
      <c r="A37" s="436">
        <v>40</v>
      </c>
      <c r="B37" s="137"/>
      <c r="C37" s="137"/>
      <c r="D37" s="137">
        <f t="shared" si="10"/>
        <v>0</v>
      </c>
      <c r="E37" s="137">
        <v>1</v>
      </c>
      <c r="F37" s="137">
        <v>1</v>
      </c>
      <c r="G37" s="137">
        <f t="shared" si="11"/>
        <v>2</v>
      </c>
      <c r="H37" s="137">
        <f t="shared" si="12"/>
        <v>1</v>
      </c>
      <c r="I37" s="137">
        <f t="shared" si="12"/>
        <v>1</v>
      </c>
      <c r="J37" s="137">
        <f t="shared" si="13"/>
        <v>2</v>
      </c>
    </row>
    <row r="38" spans="1:10" s="399" customFormat="1">
      <c r="A38" s="436" t="s">
        <v>320</v>
      </c>
      <c r="B38" s="137"/>
      <c r="C38" s="137"/>
      <c r="D38" s="137">
        <f t="shared" si="10"/>
        <v>0</v>
      </c>
      <c r="E38" s="137"/>
      <c r="F38" s="137"/>
      <c r="G38" s="137">
        <f t="shared" si="11"/>
        <v>0</v>
      </c>
      <c r="H38" s="137">
        <f t="shared" si="12"/>
        <v>0</v>
      </c>
      <c r="I38" s="137">
        <f t="shared" si="12"/>
        <v>0</v>
      </c>
      <c r="J38" s="137">
        <f t="shared" si="13"/>
        <v>0</v>
      </c>
    </row>
    <row r="39" spans="1:10" s="399" customFormat="1">
      <c r="A39" s="436" t="s">
        <v>612</v>
      </c>
      <c r="B39" s="137"/>
      <c r="C39" s="137"/>
      <c r="D39" s="137">
        <f t="shared" si="10"/>
        <v>0</v>
      </c>
      <c r="E39" s="137"/>
      <c r="F39" s="137"/>
      <c r="G39" s="137">
        <f t="shared" si="11"/>
        <v>0</v>
      </c>
      <c r="H39" s="137">
        <f t="shared" si="12"/>
        <v>0</v>
      </c>
      <c r="I39" s="137">
        <f t="shared" si="12"/>
        <v>0</v>
      </c>
      <c r="J39" s="137">
        <f t="shared" si="13"/>
        <v>0</v>
      </c>
    </row>
    <row r="40" spans="1:10" s="399" customFormat="1">
      <c r="A40" s="437" t="s">
        <v>6</v>
      </c>
      <c r="B40" s="137">
        <f t="shared" ref="B40:J40" si="14">SUM(B34:B39)</f>
        <v>0</v>
      </c>
      <c r="C40" s="137">
        <f t="shared" si="14"/>
        <v>0</v>
      </c>
      <c r="D40" s="137">
        <f t="shared" si="14"/>
        <v>0</v>
      </c>
      <c r="E40" s="137">
        <f t="shared" si="14"/>
        <v>29</v>
      </c>
      <c r="F40" s="137">
        <f t="shared" si="14"/>
        <v>17</v>
      </c>
      <c r="G40" s="137">
        <f t="shared" si="14"/>
        <v>46</v>
      </c>
      <c r="H40" s="137">
        <f t="shared" si="14"/>
        <v>29</v>
      </c>
      <c r="I40" s="137">
        <f t="shared" si="14"/>
        <v>17</v>
      </c>
      <c r="J40" s="137">
        <f t="shared" si="14"/>
        <v>46</v>
      </c>
    </row>
    <row r="42" spans="1:10">
      <c r="A42" s="438"/>
      <c r="B42" s="438"/>
      <c r="C42" s="438"/>
      <c r="D42" s="438"/>
      <c r="E42" s="438"/>
      <c r="F42" s="438"/>
      <c r="G42" s="438"/>
      <c r="H42" s="438"/>
      <c r="I42" s="438"/>
      <c r="J42" s="438"/>
    </row>
    <row r="43" spans="1:10" ht="23.25">
      <c r="A43" s="439" t="s">
        <v>622</v>
      </c>
      <c r="B43" s="438"/>
      <c r="C43" s="438"/>
      <c r="D43" s="438"/>
      <c r="E43" s="438"/>
      <c r="F43" s="438"/>
      <c r="G43" s="438"/>
      <c r="H43" s="438"/>
      <c r="I43" s="439" t="s">
        <v>25</v>
      </c>
      <c r="J43" s="439"/>
    </row>
    <row r="44" spans="1:10">
      <c r="A44" s="1657" t="s">
        <v>619</v>
      </c>
      <c r="B44" s="1657"/>
      <c r="C44" s="1657"/>
      <c r="D44" s="1657"/>
      <c r="E44" s="1657"/>
      <c r="F44" s="1657"/>
      <c r="G44" s="1657"/>
      <c r="H44" s="1657"/>
      <c r="I44" s="1657"/>
      <c r="J44" s="1657"/>
    </row>
    <row r="45" spans="1:10">
      <c r="A45" s="1655" t="s">
        <v>7</v>
      </c>
      <c r="B45" s="1655"/>
      <c r="C45" s="1655"/>
      <c r="D45" s="1655"/>
      <c r="E45" s="1655"/>
      <c r="F45" s="1655"/>
      <c r="G45" s="1655"/>
      <c r="H45" s="1655"/>
      <c r="I45" s="1655"/>
      <c r="J45" s="1655"/>
    </row>
    <row r="46" spans="1:10">
      <c r="A46" s="1658" t="s">
        <v>620</v>
      </c>
      <c r="B46" s="1655" t="s">
        <v>222</v>
      </c>
      <c r="C46" s="1655"/>
      <c r="D46" s="1655"/>
      <c r="E46" s="1655" t="s">
        <v>221</v>
      </c>
      <c r="F46" s="1655"/>
      <c r="G46" s="1655"/>
      <c r="H46" s="1655" t="s">
        <v>6</v>
      </c>
      <c r="I46" s="1655"/>
      <c r="J46" s="1655"/>
    </row>
    <row r="47" spans="1:10">
      <c r="A47" s="1658"/>
      <c r="B47" s="440" t="s">
        <v>240</v>
      </c>
      <c r="C47" s="440" t="s">
        <v>241</v>
      </c>
      <c r="D47" s="440" t="s">
        <v>234</v>
      </c>
      <c r="E47" s="440" t="s">
        <v>240</v>
      </c>
      <c r="F47" s="440" t="s">
        <v>241</v>
      </c>
      <c r="G47" s="440" t="s">
        <v>234</v>
      </c>
      <c r="H47" s="440" t="s">
        <v>240</v>
      </c>
      <c r="I47" s="440" t="s">
        <v>241</v>
      </c>
      <c r="J47" s="440" t="s">
        <v>234</v>
      </c>
    </row>
    <row r="48" spans="1:10" ht="15.75">
      <c r="A48" s="441" t="s">
        <v>621</v>
      </c>
      <c r="B48" s="137"/>
      <c r="C48" s="137"/>
      <c r="D48" s="137">
        <f t="shared" ref="D48:D53" si="15">SUM(B48:C48)</f>
        <v>0</v>
      </c>
      <c r="E48" s="137">
        <v>40</v>
      </c>
      <c r="F48" s="137">
        <v>25</v>
      </c>
      <c r="G48" s="137">
        <f t="shared" ref="G48:G53" si="16">SUM(E48:F48)</f>
        <v>65</v>
      </c>
      <c r="H48" s="137">
        <f t="shared" ref="H48:I53" si="17">B48+E48</f>
        <v>40</v>
      </c>
      <c r="I48" s="137">
        <f t="shared" si="17"/>
        <v>25</v>
      </c>
      <c r="J48" s="137">
        <f t="shared" ref="J48:J53" si="18">H48+I48</f>
        <v>65</v>
      </c>
    </row>
    <row r="49" spans="1:15" ht="15.75">
      <c r="A49" s="441" t="s">
        <v>318</v>
      </c>
      <c r="B49" s="137">
        <v>1</v>
      </c>
      <c r="C49" s="137"/>
      <c r="D49" s="137">
        <f t="shared" si="15"/>
        <v>1</v>
      </c>
      <c r="E49" s="137">
        <v>28</v>
      </c>
      <c r="F49" s="137">
        <v>40</v>
      </c>
      <c r="G49" s="137">
        <f t="shared" si="16"/>
        <v>68</v>
      </c>
      <c r="H49" s="137">
        <f t="shared" si="17"/>
        <v>29</v>
      </c>
      <c r="I49" s="137">
        <f t="shared" si="17"/>
        <v>40</v>
      </c>
      <c r="J49" s="137">
        <f t="shared" si="18"/>
        <v>69</v>
      </c>
    </row>
    <row r="50" spans="1:15" ht="15.75">
      <c r="A50" s="441" t="s">
        <v>319</v>
      </c>
      <c r="B50" s="137"/>
      <c r="C50" s="137"/>
      <c r="D50" s="137">
        <f t="shared" si="15"/>
        <v>0</v>
      </c>
      <c r="E50" s="137">
        <v>17</v>
      </c>
      <c r="F50" s="137">
        <v>16</v>
      </c>
      <c r="G50" s="137">
        <f t="shared" si="16"/>
        <v>33</v>
      </c>
      <c r="H50" s="137">
        <f t="shared" si="17"/>
        <v>17</v>
      </c>
      <c r="I50" s="137">
        <f t="shared" si="17"/>
        <v>16</v>
      </c>
      <c r="J50" s="137">
        <f t="shared" si="18"/>
        <v>33</v>
      </c>
      <c r="N50" s="137"/>
      <c r="O50" s="137"/>
    </row>
    <row r="51" spans="1:15" ht="15.75">
      <c r="A51" s="441">
        <v>40</v>
      </c>
      <c r="B51" s="137"/>
      <c r="C51" s="137"/>
      <c r="D51" s="137">
        <f t="shared" si="15"/>
        <v>0</v>
      </c>
      <c r="E51" s="137">
        <v>2</v>
      </c>
      <c r="F51" s="137">
        <v>4</v>
      </c>
      <c r="G51" s="137">
        <f t="shared" si="16"/>
        <v>6</v>
      </c>
      <c r="H51" s="137">
        <f t="shared" si="17"/>
        <v>2</v>
      </c>
      <c r="I51" s="137">
        <f t="shared" si="17"/>
        <v>4</v>
      </c>
      <c r="J51" s="137">
        <f t="shared" si="18"/>
        <v>6</v>
      </c>
      <c r="N51" s="137"/>
      <c r="O51" s="137"/>
    </row>
    <row r="52" spans="1:15" ht="15.75">
      <c r="A52" s="441" t="s">
        <v>320</v>
      </c>
      <c r="B52" s="137"/>
      <c r="C52" s="137"/>
      <c r="D52" s="137">
        <f t="shared" si="15"/>
        <v>0</v>
      </c>
      <c r="E52" s="137"/>
      <c r="F52" s="137"/>
      <c r="G52" s="137">
        <f t="shared" si="16"/>
        <v>0</v>
      </c>
      <c r="H52" s="137">
        <f t="shared" si="17"/>
        <v>0</v>
      </c>
      <c r="I52" s="137">
        <f t="shared" si="17"/>
        <v>0</v>
      </c>
      <c r="J52" s="137">
        <f t="shared" si="18"/>
        <v>0</v>
      </c>
      <c r="N52" s="137"/>
      <c r="O52" s="137"/>
    </row>
    <row r="53" spans="1:15" ht="15.75">
      <c r="A53" s="441" t="s">
        <v>612</v>
      </c>
      <c r="B53" s="137"/>
      <c r="C53" s="137"/>
      <c r="D53" s="137">
        <f t="shared" si="15"/>
        <v>0</v>
      </c>
      <c r="E53" s="137"/>
      <c r="F53" s="137"/>
      <c r="G53" s="137">
        <f t="shared" si="16"/>
        <v>0</v>
      </c>
      <c r="H53" s="137">
        <f t="shared" si="17"/>
        <v>0</v>
      </c>
      <c r="I53" s="137">
        <f t="shared" si="17"/>
        <v>0</v>
      </c>
      <c r="J53" s="137">
        <f t="shared" si="18"/>
        <v>0</v>
      </c>
      <c r="N53" s="137"/>
      <c r="O53" s="137"/>
    </row>
    <row r="54" spans="1:15" ht="15.75">
      <c r="A54" s="443" t="s">
        <v>6</v>
      </c>
      <c r="B54" s="137">
        <f t="shared" ref="B54:J54" si="19">SUM(B48:B53)</f>
        <v>1</v>
      </c>
      <c r="C54" s="137">
        <f t="shared" si="19"/>
        <v>0</v>
      </c>
      <c r="D54" s="137">
        <f t="shared" si="19"/>
        <v>1</v>
      </c>
      <c r="E54" s="137">
        <f t="shared" si="19"/>
        <v>87</v>
      </c>
      <c r="F54" s="137">
        <f t="shared" si="19"/>
        <v>85</v>
      </c>
      <c r="G54" s="137">
        <f t="shared" si="19"/>
        <v>172</v>
      </c>
      <c r="H54" s="137">
        <f t="shared" si="19"/>
        <v>88</v>
      </c>
      <c r="I54" s="137">
        <f t="shared" si="19"/>
        <v>85</v>
      </c>
      <c r="J54" s="137">
        <f t="shared" si="19"/>
        <v>173</v>
      </c>
      <c r="N54" s="137"/>
      <c r="O54" s="137"/>
    </row>
    <row r="55" spans="1:15">
      <c r="N55" s="137"/>
      <c r="O55" s="137"/>
    </row>
    <row r="56" spans="1:15" ht="23.25">
      <c r="A56" s="433" t="s">
        <v>622</v>
      </c>
      <c r="I56" s="433" t="s">
        <v>27</v>
      </c>
      <c r="J56" s="433"/>
    </row>
    <row r="57" spans="1:15" s="399" customFormat="1">
      <c r="A57" s="1653" t="s">
        <v>619</v>
      </c>
      <c r="B57" s="1653"/>
      <c r="C57" s="1653"/>
      <c r="D57" s="1653"/>
      <c r="E57" s="1653"/>
      <c r="F57" s="1653"/>
      <c r="G57" s="1653"/>
      <c r="H57" s="1653"/>
      <c r="I57" s="1653"/>
      <c r="J57" s="1653"/>
    </row>
    <row r="58" spans="1:15" s="399" customFormat="1">
      <c r="A58" s="1654" t="s">
        <v>7</v>
      </c>
      <c r="B58" s="1654"/>
      <c r="C58" s="1654"/>
      <c r="D58" s="1654"/>
      <c r="E58" s="1654"/>
      <c r="F58" s="1654"/>
      <c r="G58" s="1654"/>
      <c r="H58" s="1654"/>
      <c r="I58" s="1654"/>
      <c r="J58" s="1654"/>
    </row>
    <row r="59" spans="1:15" s="434" customFormat="1" ht="21.75" customHeight="1">
      <c r="A59" s="1656" t="s">
        <v>620</v>
      </c>
      <c r="B59" s="1654" t="s">
        <v>222</v>
      </c>
      <c r="C59" s="1654"/>
      <c r="D59" s="1654"/>
      <c r="E59" s="1654" t="s">
        <v>221</v>
      </c>
      <c r="F59" s="1654"/>
      <c r="G59" s="1654"/>
      <c r="H59" s="1654" t="s">
        <v>6</v>
      </c>
      <c r="I59" s="1654"/>
      <c r="J59" s="1654"/>
    </row>
    <row r="60" spans="1:15" s="435" customFormat="1" ht="24" customHeight="1">
      <c r="A60" s="1656"/>
      <c r="B60" s="398" t="s">
        <v>240</v>
      </c>
      <c r="C60" s="398" t="s">
        <v>241</v>
      </c>
      <c r="D60" s="398" t="s">
        <v>234</v>
      </c>
      <c r="E60" s="398" t="s">
        <v>240</v>
      </c>
      <c r="F60" s="398" t="s">
        <v>241</v>
      </c>
      <c r="G60" s="398" t="s">
        <v>234</v>
      </c>
      <c r="H60" s="398" t="s">
        <v>240</v>
      </c>
      <c r="I60" s="398" t="s">
        <v>241</v>
      </c>
      <c r="J60" s="398" t="s">
        <v>234</v>
      </c>
    </row>
    <row r="61" spans="1:15" s="399" customFormat="1">
      <c r="A61" s="436" t="s">
        <v>621</v>
      </c>
      <c r="B61" s="137">
        <v>0</v>
      </c>
      <c r="C61" s="137"/>
      <c r="D61" s="137">
        <f t="shared" ref="D61:D66" si="20">SUM(B61:C61)</f>
        <v>0</v>
      </c>
      <c r="E61" s="137">
        <v>11</v>
      </c>
      <c r="F61" s="137">
        <v>9</v>
      </c>
      <c r="G61" s="137">
        <f t="shared" ref="G61:G66" si="21">SUM(E61:F61)</f>
        <v>20</v>
      </c>
      <c r="H61" s="137">
        <f t="shared" ref="H61:I66" si="22">B61+E61</f>
        <v>11</v>
      </c>
      <c r="I61" s="137">
        <f t="shared" si="22"/>
        <v>9</v>
      </c>
      <c r="J61" s="137">
        <f t="shared" ref="J61:J66" si="23">SUM(H61:I61)</f>
        <v>20</v>
      </c>
    </row>
    <row r="62" spans="1:15" s="399" customFormat="1">
      <c r="A62" s="436" t="s">
        <v>318</v>
      </c>
      <c r="B62" s="137">
        <v>8</v>
      </c>
      <c r="C62" s="137">
        <v>4</v>
      </c>
      <c r="D62" s="137">
        <f t="shared" si="20"/>
        <v>12</v>
      </c>
      <c r="E62" s="137">
        <v>7</v>
      </c>
      <c r="F62" s="137">
        <v>8</v>
      </c>
      <c r="G62" s="137">
        <f t="shared" si="21"/>
        <v>15</v>
      </c>
      <c r="H62" s="137">
        <f t="shared" si="22"/>
        <v>15</v>
      </c>
      <c r="I62" s="137">
        <f t="shared" si="22"/>
        <v>12</v>
      </c>
      <c r="J62" s="137">
        <f t="shared" si="23"/>
        <v>27</v>
      </c>
    </row>
    <row r="63" spans="1:15" s="399" customFormat="1">
      <c r="A63" s="436" t="s">
        <v>319</v>
      </c>
      <c r="B63" s="137">
        <v>5</v>
      </c>
      <c r="C63" s="137">
        <v>3</v>
      </c>
      <c r="D63" s="137">
        <f t="shared" si="20"/>
        <v>8</v>
      </c>
      <c r="E63" s="137">
        <v>5</v>
      </c>
      <c r="F63" s="137">
        <v>7</v>
      </c>
      <c r="G63" s="137">
        <f t="shared" si="21"/>
        <v>12</v>
      </c>
      <c r="H63" s="137">
        <f t="shared" si="22"/>
        <v>10</v>
      </c>
      <c r="I63" s="137">
        <f t="shared" si="22"/>
        <v>10</v>
      </c>
      <c r="J63" s="137">
        <f t="shared" si="23"/>
        <v>20</v>
      </c>
    </row>
    <row r="64" spans="1:15" s="399" customFormat="1">
      <c r="A64" s="436">
        <v>40</v>
      </c>
      <c r="B64" s="137"/>
      <c r="C64" s="137"/>
      <c r="D64" s="137">
        <f t="shared" si="20"/>
        <v>0</v>
      </c>
      <c r="E64" s="137"/>
      <c r="F64" s="137">
        <v>1</v>
      </c>
      <c r="G64" s="137">
        <f t="shared" si="21"/>
        <v>1</v>
      </c>
      <c r="H64" s="137">
        <f t="shared" si="22"/>
        <v>0</v>
      </c>
      <c r="I64" s="137">
        <f t="shared" si="22"/>
        <v>1</v>
      </c>
      <c r="J64" s="137">
        <f t="shared" si="23"/>
        <v>1</v>
      </c>
    </row>
    <row r="65" spans="1:10" s="399" customFormat="1">
      <c r="A65" s="436" t="s">
        <v>320</v>
      </c>
      <c r="B65" s="137"/>
      <c r="C65" s="137"/>
      <c r="D65" s="137">
        <f t="shared" si="20"/>
        <v>0</v>
      </c>
      <c r="E65" s="137"/>
      <c r="F65" s="137"/>
      <c r="G65" s="137">
        <f t="shared" si="21"/>
        <v>0</v>
      </c>
      <c r="H65" s="137">
        <f t="shared" si="22"/>
        <v>0</v>
      </c>
      <c r="I65" s="137">
        <f t="shared" si="22"/>
        <v>0</v>
      </c>
      <c r="J65" s="137">
        <f t="shared" si="23"/>
        <v>0</v>
      </c>
    </row>
    <row r="66" spans="1:10" s="399" customFormat="1">
      <c r="A66" s="436" t="s">
        <v>612</v>
      </c>
      <c r="B66" s="137"/>
      <c r="C66" s="137"/>
      <c r="D66" s="137">
        <f t="shared" si="20"/>
        <v>0</v>
      </c>
      <c r="E66" s="137"/>
      <c r="F66" s="137"/>
      <c r="G66" s="137">
        <f t="shared" si="21"/>
        <v>0</v>
      </c>
      <c r="H66" s="137">
        <f t="shared" si="22"/>
        <v>0</v>
      </c>
      <c r="I66" s="137">
        <f t="shared" si="22"/>
        <v>0</v>
      </c>
      <c r="J66" s="137">
        <f t="shared" si="23"/>
        <v>0</v>
      </c>
    </row>
    <row r="67" spans="1:10" s="399" customFormat="1">
      <c r="A67" s="437" t="s">
        <v>6</v>
      </c>
      <c r="B67" s="137">
        <f t="shared" ref="B67:J67" si="24">SUM(B61:B66)</f>
        <v>13</v>
      </c>
      <c r="C67" s="137">
        <f t="shared" si="24"/>
        <v>7</v>
      </c>
      <c r="D67" s="137">
        <f t="shared" si="24"/>
        <v>20</v>
      </c>
      <c r="E67" s="137">
        <f t="shared" si="24"/>
        <v>23</v>
      </c>
      <c r="F67" s="137">
        <f t="shared" si="24"/>
        <v>25</v>
      </c>
      <c r="G67" s="137">
        <f t="shared" si="24"/>
        <v>48</v>
      </c>
      <c r="H67" s="137">
        <f t="shared" si="24"/>
        <v>36</v>
      </c>
      <c r="I67" s="137">
        <f t="shared" si="24"/>
        <v>32</v>
      </c>
      <c r="J67" s="137">
        <f t="shared" si="24"/>
        <v>68</v>
      </c>
    </row>
    <row r="69" spans="1:10">
      <c r="A69" s="438"/>
      <c r="B69" s="438"/>
      <c r="C69" s="438"/>
      <c r="D69" s="438"/>
      <c r="E69" s="438"/>
      <c r="F69" s="438"/>
      <c r="G69" s="438"/>
      <c r="H69" s="438"/>
      <c r="I69" s="438"/>
      <c r="J69" s="438"/>
    </row>
    <row r="70" spans="1:10" ht="23.25">
      <c r="A70" s="439" t="s">
        <v>622</v>
      </c>
      <c r="B70" s="438"/>
      <c r="C70" s="438"/>
      <c r="D70" s="438"/>
      <c r="E70" s="438"/>
      <c r="F70" s="438"/>
      <c r="G70" s="438"/>
      <c r="H70" s="438"/>
      <c r="I70" s="439" t="s">
        <v>33</v>
      </c>
      <c r="J70" s="439"/>
    </row>
    <row r="71" spans="1:10">
      <c r="A71" s="1657" t="s">
        <v>619</v>
      </c>
      <c r="B71" s="1657"/>
      <c r="C71" s="1657"/>
      <c r="D71" s="1657"/>
      <c r="E71" s="1657"/>
      <c r="F71" s="1657"/>
      <c r="G71" s="1657"/>
      <c r="H71" s="1657"/>
      <c r="I71" s="1657"/>
      <c r="J71" s="1657"/>
    </row>
    <row r="72" spans="1:10">
      <c r="A72" s="1655" t="s">
        <v>7</v>
      </c>
      <c r="B72" s="1655"/>
      <c r="C72" s="1655"/>
      <c r="D72" s="1655"/>
      <c r="E72" s="1655"/>
      <c r="F72" s="1655"/>
      <c r="G72" s="1655"/>
      <c r="H72" s="1655"/>
      <c r="I72" s="1655"/>
      <c r="J72" s="1655"/>
    </row>
    <row r="73" spans="1:10">
      <c r="A73" s="1658" t="s">
        <v>620</v>
      </c>
      <c r="B73" s="1655" t="s">
        <v>222</v>
      </c>
      <c r="C73" s="1655"/>
      <c r="D73" s="1655"/>
      <c r="E73" s="1655" t="s">
        <v>221</v>
      </c>
      <c r="F73" s="1655"/>
      <c r="G73" s="1655"/>
      <c r="H73" s="1655" t="s">
        <v>6</v>
      </c>
      <c r="I73" s="1655"/>
      <c r="J73" s="1655"/>
    </row>
    <row r="74" spans="1:10">
      <c r="A74" s="1658"/>
      <c r="B74" s="440" t="s">
        <v>240</v>
      </c>
      <c r="C74" s="440" t="s">
        <v>241</v>
      </c>
      <c r="D74" s="440" t="s">
        <v>234</v>
      </c>
      <c r="E74" s="440" t="s">
        <v>240</v>
      </c>
      <c r="F74" s="440" t="s">
        <v>241</v>
      </c>
      <c r="G74" s="440" t="s">
        <v>234</v>
      </c>
      <c r="H74" s="440" t="s">
        <v>240</v>
      </c>
      <c r="I74" s="440" t="s">
        <v>241</v>
      </c>
      <c r="J74" s="440" t="s">
        <v>234</v>
      </c>
    </row>
    <row r="75" spans="1:10" ht="15.75">
      <c r="A75" s="441" t="s">
        <v>621</v>
      </c>
      <c r="B75" s="137"/>
      <c r="C75" s="137"/>
      <c r="D75" s="137">
        <f t="shared" ref="D75:D80" si="25">SUM(B75:C75)</f>
        <v>0</v>
      </c>
      <c r="E75" s="137"/>
      <c r="F75" s="137">
        <v>1</v>
      </c>
      <c r="G75" s="137">
        <f t="shared" ref="G75:G80" si="26">SUM(E75:F75)</f>
        <v>1</v>
      </c>
      <c r="H75" s="137">
        <f t="shared" ref="H75:I80" si="27">B75+E75</f>
        <v>0</v>
      </c>
      <c r="I75" s="137">
        <f t="shared" si="27"/>
        <v>1</v>
      </c>
      <c r="J75" s="137">
        <f t="shared" ref="J75:J80" si="28">SUM(H75:I75)</f>
        <v>1</v>
      </c>
    </row>
    <row r="76" spans="1:10" ht="15.75">
      <c r="A76" s="441" t="s">
        <v>318</v>
      </c>
      <c r="B76" s="137">
        <v>2</v>
      </c>
      <c r="C76" s="137">
        <v>1</v>
      </c>
      <c r="D76" s="137">
        <f t="shared" si="25"/>
        <v>3</v>
      </c>
      <c r="E76" s="137"/>
      <c r="F76" s="137">
        <v>2</v>
      </c>
      <c r="G76" s="137">
        <f t="shared" si="26"/>
        <v>2</v>
      </c>
      <c r="H76" s="137">
        <f t="shared" si="27"/>
        <v>2</v>
      </c>
      <c r="I76" s="137">
        <f t="shared" si="27"/>
        <v>3</v>
      </c>
      <c r="J76" s="137">
        <f t="shared" si="28"/>
        <v>5</v>
      </c>
    </row>
    <row r="77" spans="1:10" ht="15.75">
      <c r="A77" s="441" t="s">
        <v>319</v>
      </c>
      <c r="B77" s="137">
        <v>1</v>
      </c>
      <c r="C77" s="137"/>
      <c r="D77" s="137">
        <f t="shared" si="25"/>
        <v>1</v>
      </c>
      <c r="E77" s="137"/>
      <c r="F77" s="137">
        <v>1</v>
      </c>
      <c r="G77" s="137">
        <f t="shared" si="26"/>
        <v>1</v>
      </c>
      <c r="H77" s="137">
        <f t="shared" si="27"/>
        <v>1</v>
      </c>
      <c r="I77" s="137">
        <f t="shared" si="27"/>
        <v>1</v>
      </c>
      <c r="J77" s="137">
        <f t="shared" si="28"/>
        <v>2</v>
      </c>
    </row>
    <row r="78" spans="1:10" ht="15.75">
      <c r="A78" s="441">
        <v>40</v>
      </c>
      <c r="B78" s="137"/>
      <c r="C78" s="137"/>
      <c r="D78" s="137">
        <f t="shared" si="25"/>
        <v>0</v>
      </c>
      <c r="E78" s="137"/>
      <c r="F78" s="137"/>
      <c r="G78" s="137">
        <f t="shared" si="26"/>
        <v>0</v>
      </c>
      <c r="H78" s="137">
        <f t="shared" si="27"/>
        <v>0</v>
      </c>
      <c r="I78" s="137">
        <f t="shared" si="27"/>
        <v>0</v>
      </c>
      <c r="J78" s="137">
        <f t="shared" si="28"/>
        <v>0</v>
      </c>
    </row>
    <row r="79" spans="1:10" ht="15.75">
      <c r="A79" s="441" t="s">
        <v>320</v>
      </c>
      <c r="B79" s="137"/>
      <c r="C79" s="137"/>
      <c r="D79" s="137">
        <f t="shared" si="25"/>
        <v>0</v>
      </c>
      <c r="E79" s="137"/>
      <c r="F79" s="137"/>
      <c r="G79" s="137">
        <f t="shared" si="26"/>
        <v>0</v>
      </c>
      <c r="H79" s="137">
        <f t="shared" si="27"/>
        <v>0</v>
      </c>
      <c r="I79" s="137">
        <f t="shared" si="27"/>
        <v>0</v>
      </c>
      <c r="J79" s="137">
        <f t="shared" si="28"/>
        <v>0</v>
      </c>
    </row>
    <row r="80" spans="1:10" ht="15.75">
      <c r="A80" s="441" t="s">
        <v>612</v>
      </c>
      <c r="B80" s="137"/>
      <c r="C80" s="137"/>
      <c r="D80" s="137">
        <f t="shared" si="25"/>
        <v>0</v>
      </c>
      <c r="E80" s="137"/>
      <c r="F80" s="137"/>
      <c r="G80" s="137">
        <f t="shared" si="26"/>
        <v>0</v>
      </c>
      <c r="H80" s="137">
        <f t="shared" si="27"/>
        <v>0</v>
      </c>
      <c r="I80" s="137">
        <f t="shared" si="27"/>
        <v>0</v>
      </c>
      <c r="J80" s="137">
        <f t="shared" si="28"/>
        <v>0</v>
      </c>
    </row>
    <row r="81" spans="1:10" ht="15.75">
      <c r="A81" s="443" t="s">
        <v>6</v>
      </c>
      <c r="B81" s="137">
        <f t="shared" ref="B81:J81" si="29">SUM(B75:B80)</f>
        <v>3</v>
      </c>
      <c r="C81" s="137">
        <f t="shared" si="29"/>
        <v>1</v>
      </c>
      <c r="D81" s="137">
        <f t="shared" si="29"/>
        <v>4</v>
      </c>
      <c r="E81" s="137">
        <f t="shared" si="29"/>
        <v>0</v>
      </c>
      <c r="F81" s="137">
        <f t="shared" si="29"/>
        <v>4</v>
      </c>
      <c r="G81" s="137">
        <f t="shared" si="29"/>
        <v>4</v>
      </c>
      <c r="H81" s="137">
        <f t="shared" si="29"/>
        <v>3</v>
      </c>
      <c r="I81" s="137">
        <f t="shared" si="29"/>
        <v>5</v>
      </c>
      <c r="J81" s="137">
        <f t="shared" si="29"/>
        <v>8</v>
      </c>
    </row>
    <row r="83" spans="1:10" ht="23.25">
      <c r="A83" s="433" t="s">
        <v>622</v>
      </c>
      <c r="I83" s="433" t="s">
        <v>448</v>
      </c>
      <c r="J83" s="433"/>
    </row>
    <row r="84" spans="1:10" s="399" customFormat="1">
      <c r="A84" s="1653" t="s">
        <v>619</v>
      </c>
      <c r="B84" s="1653"/>
      <c r="C84" s="1653"/>
      <c r="D84" s="1653"/>
      <c r="E84" s="1653"/>
      <c r="F84" s="1653"/>
      <c r="G84" s="1653"/>
      <c r="H84" s="1653"/>
      <c r="I84" s="1653"/>
      <c r="J84" s="1653"/>
    </row>
    <row r="85" spans="1:10" s="399" customFormat="1">
      <c r="A85" s="1654" t="s">
        <v>7</v>
      </c>
      <c r="B85" s="1654"/>
      <c r="C85" s="1654"/>
      <c r="D85" s="1654"/>
      <c r="E85" s="1654"/>
      <c r="F85" s="1654"/>
      <c r="G85" s="1654"/>
      <c r="H85" s="1654"/>
      <c r="I85" s="1654"/>
      <c r="J85" s="1654"/>
    </row>
    <row r="86" spans="1:10" s="434" customFormat="1" ht="21.75" customHeight="1">
      <c r="A86" s="1656" t="s">
        <v>620</v>
      </c>
      <c r="B86" s="1654" t="s">
        <v>222</v>
      </c>
      <c r="C86" s="1654"/>
      <c r="D86" s="1654"/>
      <c r="E86" s="1654" t="s">
        <v>221</v>
      </c>
      <c r="F86" s="1654"/>
      <c r="G86" s="1654"/>
      <c r="H86" s="1654" t="s">
        <v>6</v>
      </c>
      <c r="I86" s="1654"/>
      <c r="J86" s="1654"/>
    </row>
    <row r="87" spans="1:10" s="435" customFormat="1" ht="24" customHeight="1">
      <c r="A87" s="1656"/>
      <c r="B87" s="398" t="s">
        <v>240</v>
      </c>
      <c r="C87" s="398" t="s">
        <v>241</v>
      </c>
      <c r="D87" s="398" t="s">
        <v>234</v>
      </c>
      <c r="E87" s="398" t="s">
        <v>240</v>
      </c>
      <c r="F87" s="398" t="s">
        <v>241</v>
      </c>
      <c r="G87" s="398" t="s">
        <v>234</v>
      </c>
      <c r="H87" s="398" t="s">
        <v>240</v>
      </c>
      <c r="I87" s="398" t="s">
        <v>241</v>
      </c>
      <c r="J87" s="398" t="s">
        <v>234</v>
      </c>
    </row>
    <row r="88" spans="1:10" s="399" customFormat="1">
      <c r="A88" s="436" t="s">
        <v>621</v>
      </c>
      <c r="B88" s="137"/>
      <c r="C88" s="137">
        <v>1</v>
      </c>
      <c r="D88" s="137">
        <f t="shared" ref="D88:D93" si="30">SUM(B88:C88)</f>
        <v>1</v>
      </c>
      <c r="E88" s="137">
        <v>2</v>
      </c>
      <c r="F88" s="137">
        <v>1</v>
      </c>
      <c r="G88" s="137">
        <f t="shared" ref="G88:G93" si="31">SUM(E88:F88)</f>
        <v>3</v>
      </c>
      <c r="H88" s="137">
        <f t="shared" ref="H88:I93" si="32">B88+E88</f>
        <v>2</v>
      </c>
      <c r="I88" s="137">
        <f t="shared" si="32"/>
        <v>2</v>
      </c>
      <c r="J88" s="137">
        <f t="shared" ref="J88:J93" si="33">H88+I88</f>
        <v>4</v>
      </c>
    </row>
    <row r="89" spans="1:10" s="399" customFormat="1">
      <c r="A89" s="436" t="s">
        <v>318</v>
      </c>
      <c r="B89" s="137"/>
      <c r="C89" s="137"/>
      <c r="D89" s="137">
        <f t="shared" si="30"/>
        <v>0</v>
      </c>
      <c r="E89" s="137">
        <v>4</v>
      </c>
      <c r="F89" s="137"/>
      <c r="G89" s="137">
        <f t="shared" si="31"/>
        <v>4</v>
      </c>
      <c r="H89" s="137">
        <f t="shared" si="32"/>
        <v>4</v>
      </c>
      <c r="I89" s="137">
        <f t="shared" si="32"/>
        <v>0</v>
      </c>
      <c r="J89" s="137">
        <f t="shared" si="33"/>
        <v>4</v>
      </c>
    </row>
    <row r="90" spans="1:10" s="399" customFormat="1">
      <c r="A90" s="436" t="s">
        <v>319</v>
      </c>
      <c r="B90" s="137"/>
      <c r="C90" s="137"/>
      <c r="D90" s="137">
        <f t="shared" si="30"/>
        <v>0</v>
      </c>
      <c r="E90" s="137">
        <v>2</v>
      </c>
      <c r="F90" s="137"/>
      <c r="G90" s="137">
        <f t="shared" si="31"/>
        <v>2</v>
      </c>
      <c r="H90" s="137">
        <f t="shared" si="32"/>
        <v>2</v>
      </c>
      <c r="I90" s="137">
        <f t="shared" si="32"/>
        <v>0</v>
      </c>
      <c r="J90" s="137">
        <f t="shared" si="33"/>
        <v>2</v>
      </c>
    </row>
    <row r="91" spans="1:10" s="399" customFormat="1">
      <c r="A91" s="436">
        <v>40</v>
      </c>
      <c r="B91" s="137"/>
      <c r="C91" s="137"/>
      <c r="D91" s="137">
        <f t="shared" si="30"/>
        <v>0</v>
      </c>
      <c r="E91" s="137"/>
      <c r="F91" s="137"/>
      <c r="G91" s="137">
        <f t="shared" si="31"/>
        <v>0</v>
      </c>
      <c r="H91" s="137">
        <f t="shared" si="32"/>
        <v>0</v>
      </c>
      <c r="I91" s="137">
        <f t="shared" si="32"/>
        <v>0</v>
      </c>
      <c r="J91" s="137">
        <f t="shared" si="33"/>
        <v>0</v>
      </c>
    </row>
    <row r="92" spans="1:10" s="399" customFormat="1">
      <c r="A92" s="436" t="s">
        <v>320</v>
      </c>
      <c r="B92" s="137"/>
      <c r="C92" s="137"/>
      <c r="D92" s="137">
        <f t="shared" si="30"/>
        <v>0</v>
      </c>
      <c r="E92" s="137"/>
      <c r="F92" s="137"/>
      <c r="G92" s="137">
        <f t="shared" si="31"/>
        <v>0</v>
      </c>
      <c r="H92" s="137">
        <f t="shared" si="32"/>
        <v>0</v>
      </c>
      <c r="I92" s="137">
        <f t="shared" si="32"/>
        <v>0</v>
      </c>
      <c r="J92" s="137">
        <f t="shared" si="33"/>
        <v>0</v>
      </c>
    </row>
    <row r="93" spans="1:10" s="399" customFormat="1">
      <c r="A93" s="436" t="s">
        <v>612</v>
      </c>
      <c r="B93" s="137"/>
      <c r="C93" s="137"/>
      <c r="D93" s="137">
        <f t="shared" si="30"/>
        <v>0</v>
      </c>
      <c r="E93" s="137"/>
      <c r="F93" s="137"/>
      <c r="G93" s="137">
        <f t="shared" si="31"/>
        <v>0</v>
      </c>
      <c r="H93" s="137">
        <f t="shared" si="32"/>
        <v>0</v>
      </c>
      <c r="I93" s="137">
        <f t="shared" si="32"/>
        <v>0</v>
      </c>
      <c r="J93" s="137">
        <f t="shared" si="33"/>
        <v>0</v>
      </c>
    </row>
    <row r="94" spans="1:10" s="399" customFormat="1">
      <c r="A94" s="437" t="s">
        <v>6</v>
      </c>
      <c r="B94" s="137">
        <f t="shared" ref="B94:J94" si="34">SUM(B88:B93)</f>
        <v>0</v>
      </c>
      <c r="C94" s="137">
        <f t="shared" si="34"/>
        <v>1</v>
      </c>
      <c r="D94" s="137">
        <f t="shared" si="34"/>
        <v>1</v>
      </c>
      <c r="E94" s="137">
        <f t="shared" si="34"/>
        <v>8</v>
      </c>
      <c r="F94" s="137">
        <f t="shared" si="34"/>
        <v>1</v>
      </c>
      <c r="G94" s="137">
        <f t="shared" si="34"/>
        <v>9</v>
      </c>
      <c r="H94" s="137">
        <f t="shared" si="34"/>
        <v>8</v>
      </c>
      <c r="I94" s="137">
        <f t="shared" si="34"/>
        <v>2</v>
      </c>
      <c r="J94" s="137">
        <f t="shared" si="34"/>
        <v>10</v>
      </c>
    </row>
    <row r="96" spans="1:10">
      <c r="A96" s="438"/>
      <c r="B96" s="438"/>
      <c r="C96" s="438"/>
      <c r="D96" s="438"/>
      <c r="E96" s="438"/>
      <c r="F96" s="438"/>
      <c r="G96" s="438"/>
      <c r="H96" s="438"/>
      <c r="I96" s="438"/>
      <c r="J96" s="438"/>
    </row>
    <row r="97" spans="1:10" ht="23.25">
      <c r="A97" s="439" t="s">
        <v>622</v>
      </c>
      <c r="B97" s="438"/>
      <c r="C97" s="438"/>
      <c r="D97" s="438"/>
      <c r="E97" s="438"/>
      <c r="F97" s="438"/>
      <c r="G97" s="438"/>
      <c r="H97" s="438"/>
      <c r="I97" s="439" t="s">
        <v>40</v>
      </c>
      <c r="J97" s="439"/>
    </row>
    <row r="98" spans="1:10">
      <c r="A98" s="1657" t="s">
        <v>619</v>
      </c>
      <c r="B98" s="1657"/>
      <c r="C98" s="1657"/>
      <c r="D98" s="1657"/>
      <c r="E98" s="1657"/>
      <c r="F98" s="1657"/>
      <c r="G98" s="1657"/>
      <c r="H98" s="1657"/>
      <c r="I98" s="1657"/>
      <c r="J98" s="1657"/>
    </row>
    <row r="99" spans="1:10">
      <c r="A99" s="1655" t="s">
        <v>7</v>
      </c>
      <c r="B99" s="1655"/>
      <c r="C99" s="1655"/>
      <c r="D99" s="1655"/>
      <c r="E99" s="1655"/>
      <c r="F99" s="1655"/>
      <c r="G99" s="1655"/>
      <c r="H99" s="1655"/>
      <c r="I99" s="1655"/>
      <c r="J99" s="1655"/>
    </row>
    <row r="100" spans="1:10">
      <c r="A100" s="1658" t="s">
        <v>620</v>
      </c>
      <c r="B100" s="1655" t="s">
        <v>222</v>
      </c>
      <c r="C100" s="1655"/>
      <c r="D100" s="1655"/>
      <c r="E100" s="1655" t="s">
        <v>221</v>
      </c>
      <c r="F100" s="1655"/>
      <c r="G100" s="1655"/>
      <c r="H100" s="1655" t="s">
        <v>6</v>
      </c>
      <c r="I100" s="1655"/>
      <c r="J100" s="1655"/>
    </row>
    <row r="101" spans="1:10">
      <c r="A101" s="1658"/>
      <c r="B101" s="440" t="s">
        <v>240</v>
      </c>
      <c r="C101" s="440" t="s">
        <v>241</v>
      </c>
      <c r="D101" s="440" t="s">
        <v>234</v>
      </c>
      <c r="E101" s="440" t="s">
        <v>240</v>
      </c>
      <c r="F101" s="440" t="s">
        <v>241</v>
      </c>
      <c r="G101" s="440" t="s">
        <v>234</v>
      </c>
      <c r="H101" s="440" t="s">
        <v>240</v>
      </c>
      <c r="I101" s="440" t="s">
        <v>241</v>
      </c>
      <c r="J101" s="440" t="s">
        <v>234</v>
      </c>
    </row>
    <row r="102" spans="1:10" ht="15.75">
      <c r="A102" s="441" t="s">
        <v>621</v>
      </c>
      <c r="B102" s="137">
        <v>1</v>
      </c>
      <c r="C102" s="137">
        <v>1</v>
      </c>
      <c r="D102" s="137">
        <f t="shared" ref="D102:D107" si="35">SUM(B102:C102)</f>
        <v>2</v>
      </c>
      <c r="E102" s="137">
        <v>9</v>
      </c>
      <c r="F102" s="137">
        <v>7</v>
      </c>
      <c r="G102" s="137">
        <f t="shared" ref="G102:G107" si="36">SUM(E102:F102)</f>
        <v>16</v>
      </c>
      <c r="H102" s="137">
        <f t="shared" ref="H102:I107" si="37">B102+E102</f>
        <v>10</v>
      </c>
      <c r="I102" s="137">
        <f t="shared" si="37"/>
        <v>8</v>
      </c>
      <c r="J102" s="137">
        <f t="shared" ref="J102:J107" si="38">H102+I102</f>
        <v>18</v>
      </c>
    </row>
    <row r="103" spans="1:10" ht="15.75">
      <c r="A103" s="441" t="s">
        <v>318</v>
      </c>
      <c r="B103" s="137">
        <v>2</v>
      </c>
      <c r="C103" s="137">
        <v>1</v>
      </c>
      <c r="D103" s="137">
        <f t="shared" si="35"/>
        <v>3</v>
      </c>
      <c r="E103" s="137">
        <v>6</v>
      </c>
      <c r="F103" s="137">
        <v>6</v>
      </c>
      <c r="G103" s="137">
        <f t="shared" si="36"/>
        <v>12</v>
      </c>
      <c r="H103" s="137">
        <f t="shared" si="37"/>
        <v>8</v>
      </c>
      <c r="I103" s="137">
        <f t="shared" si="37"/>
        <v>7</v>
      </c>
      <c r="J103" s="137">
        <f t="shared" si="38"/>
        <v>15</v>
      </c>
    </row>
    <row r="104" spans="1:10" ht="15.75">
      <c r="A104" s="441" t="s">
        <v>319</v>
      </c>
      <c r="B104" s="137">
        <v>1</v>
      </c>
      <c r="C104" s="137">
        <v>2</v>
      </c>
      <c r="D104" s="137">
        <f t="shared" si="35"/>
        <v>3</v>
      </c>
      <c r="E104" s="137">
        <v>2</v>
      </c>
      <c r="F104" s="137">
        <v>3</v>
      </c>
      <c r="G104" s="137">
        <f t="shared" si="36"/>
        <v>5</v>
      </c>
      <c r="H104" s="137">
        <f t="shared" si="37"/>
        <v>3</v>
      </c>
      <c r="I104" s="137">
        <f t="shared" si="37"/>
        <v>5</v>
      </c>
      <c r="J104" s="137">
        <f t="shared" si="38"/>
        <v>8</v>
      </c>
    </row>
    <row r="105" spans="1:10" ht="15.75">
      <c r="A105" s="441">
        <v>40</v>
      </c>
      <c r="B105" s="137">
        <v>3</v>
      </c>
      <c r="C105" s="137">
        <v>1</v>
      </c>
      <c r="D105" s="137">
        <f t="shared" si="35"/>
        <v>4</v>
      </c>
      <c r="E105" s="137">
        <v>4</v>
      </c>
      <c r="F105" s="137">
        <v>2</v>
      </c>
      <c r="G105" s="137">
        <f t="shared" si="36"/>
        <v>6</v>
      </c>
      <c r="H105" s="137">
        <f t="shared" si="37"/>
        <v>7</v>
      </c>
      <c r="I105" s="137">
        <f t="shared" si="37"/>
        <v>3</v>
      </c>
      <c r="J105" s="137">
        <f t="shared" si="38"/>
        <v>10</v>
      </c>
    </row>
    <row r="106" spans="1:10" ht="15.75">
      <c r="A106" s="441" t="s">
        <v>320</v>
      </c>
      <c r="B106" s="137"/>
      <c r="C106" s="137"/>
      <c r="D106" s="137">
        <f t="shared" si="35"/>
        <v>0</v>
      </c>
      <c r="E106" s="137"/>
      <c r="F106" s="137"/>
      <c r="G106" s="137">
        <f t="shared" si="36"/>
        <v>0</v>
      </c>
      <c r="H106" s="137">
        <f t="shared" si="37"/>
        <v>0</v>
      </c>
      <c r="I106" s="137">
        <f t="shared" si="37"/>
        <v>0</v>
      </c>
      <c r="J106" s="137">
        <f t="shared" si="38"/>
        <v>0</v>
      </c>
    </row>
    <row r="107" spans="1:10" ht="15.75">
      <c r="A107" s="441" t="s">
        <v>612</v>
      </c>
      <c r="B107" s="137"/>
      <c r="C107" s="137"/>
      <c r="D107" s="137">
        <f t="shared" si="35"/>
        <v>0</v>
      </c>
      <c r="E107" s="137"/>
      <c r="F107" s="137"/>
      <c r="G107" s="137">
        <f t="shared" si="36"/>
        <v>0</v>
      </c>
      <c r="H107" s="137">
        <f t="shared" si="37"/>
        <v>0</v>
      </c>
      <c r="I107" s="137">
        <f t="shared" si="37"/>
        <v>0</v>
      </c>
      <c r="J107" s="137">
        <f t="shared" si="38"/>
        <v>0</v>
      </c>
    </row>
    <row r="108" spans="1:10" ht="15.75">
      <c r="A108" s="443" t="s">
        <v>6</v>
      </c>
      <c r="B108" s="137">
        <f t="shared" ref="B108:J108" si="39">SUM(B102:B107)</f>
        <v>7</v>
      </c>
      <c r="C108" s="137">
        <f t="shared" si="39"/>
        <v>5</v>
      </c>
      <c r="D108" s="137">
        <f t="shared" si="39"/>
        <v>12</v>
      </c>
      <c r="E108" s="137">
        <f t="shared" si="39"/>
        <v>21</v>
      </c>
      <c r="F108" s="137">
        <f t="shared" si="39"/>
        <v>18</v>
      </c>
      <c r="G108" s="137">
        <f t="shared" si="39"/>
        <v>39</v>
      </c>
      <c r="H108" s="137">
        <f t="shared" si="39"/>
        <v>28</v>
      </c>
      <c r="I108" s="137">
        <f t="shared" si="39"/>
        <v>23</v>
      </c>
      <c r="J108" s="137">
        <f t="shared" si="39"/>
        <v>51</v>
      </c>
    </row>
    <row r="110" spans="1:10" ht="23.25">
      <c r="A110" s="433" t="s">
        <v>622</v>
      </c>
      <c r="I110" s="433" t="s">
        <v>188</v>
      </c>
      <c r="J110" s="433"/>
    </row>
    <row r="111" spans="1:10" s="399" customFormat="1">
      <c r="A111" s="1653" t="s">
        <v>619</v>
      </c>
      <c r="B111" s="1653"/>
      <c r="C111" s="1653"/>
      <c r="D111" s="1653"/>
      <c r="E111" s="1653"/>
      <c r="F111" s="1653"/>
      <c r="G111" s="1653"/>
      <c r="H111" s="1653"/>
      <c r="I111" s="1653"/>
      <c r="J111" s="1653"/>
    </row>
    <row r="112" spans="1:10" s="399" customFormat="1">
      <c r="A112" s="1654" t="s">
        <v>7</v>
      </c>
      <c r="B112" s="1654"/>
      <c r="C112" s="1654"/>
      <c r="D112" s="1654"/>
      <c r="E112" s="1654"/>
      <c r="F112" s="1654"/>
      <c r="G112" s="1654"/>
      <c r="H112" s="1654"/>
      <c r="I112" s="1654"/>
      <c r="J112" s="1654"/>
    </row>
    <row r="113" spans="1:10" s="434" customFormat="1" ht="21.75" customHeight="1">
      <c r="A113" s="1656" t="s">
        <v>620</v>
      </c>
      <c r="B113" s="1654" t="s">
        <v>222</v>
      </c>
      <c r="C113" s="1654"/>
      <c r="D113" s="1654"/>
      <c r="E113" s="1654" t="s">
        <v>221</v>
      </c>
      <c r="F113" s="1654"/>
      <c r="G113" s="1654"/>
      <c r="H113" s="1654" t="s">
        <v>6</v>
      </c>
      <c r="I113" s="1654"/>
      <c r="J113" s="1654"/>
    </row>
    <row r="114" spans="1:10" s="435" customFormat="1" ht="24" customHeight="1">
      <c r="A114" s="1656"/>
      <c r="B114" s="398" t="s">
        <v>240</v>
      </c>
      <c r="C114" s="398" t="s">
        <v>241</v>
      </c>
      <c r="D114" s="398" t="s">
        <v>234</v>
      </c>
      <c r="E114" s="398" t="s">
        <v>240</v>
      </c>
      <c r="F114" s="398" t="s">
        <v>241</v>
      </c>
      <c r="G114" s="398" t="s">
        <v>234</v>
      </c>
      <c r="H114" s="398" t="s">
        <v>240</v>
      </c>
      <c r="I114" s="398" t="s">
        <v>241</v>
      </c>
      <c r="J114" s="398" t="s">
        <v>234</v>
      </c>
    </row>
    <row r="115" spans="1:10" s="399" customFormat="1">
      <c r="A115" s="436" t="s">
        <v>621</v>
      </c>
      <c r="B115" s="137">
        <v>1</v>
      </c>
      <c r="C115" s="137">
        <v>1</v>
      </c>
      <c r="D115" s="137">
        <f t="shared" ref="D115:D120" si="40">SUM(B115:C115)</f>
        <v>2</v>
      </c>
      <c r="E115" s="137">
        <v>14</v>
      </c>
      <c r="F115" s="137">
        <v>7</v>
      </c>
      <c r="G115" s="137">
        <f t="shared" ref="G115:G120" si="41">SUM(E115:F115)</f>
        <v>21</v>
      </c>
      <c r="H115" s="137">
        <f t="shared" ref="H115:I120" si="42">B115+E115</f>
        <v>15</v>
      </c>
      <c r="I115" s="137">
        <f t="shared" si="42"/>
        <v>8</v>
      </c>
      <c r="J115" s="137">
        <f t="shared" ref="J115:J120" si="43">H115+I115</f>
        <v>23</v>
      </c>
    </row>
    <row r="116" spans="1:10" s="399" customFormat="1">
      <c r="A116" s="436" t="s">
        <v>318</v>
      </c>
      <c r="B116" s="137">
        <v>2</v>
      </c>
      <c r="C116" s="137">
        <v>2</v>
      </c>
      <c r="D116" s="137">
        <f t="shared" si="40"/>
        <v>4</v>
      </c>
      <c r="E116" s="137">
        <v>11</v>
      </c>
      <c r="F116" s="137">
        <v>13</v>
      </c>
      <c r="G116" s="137">
        <f t="shared" si="41"/>
        <v>24</v>
      </c>
      <c r="H116" s="137">
        <f t="shared" si="42"/>
        <v>13</v>
      </c>
      <c r="I116" s="137">
        <f t="shared" si="42"/>
        <v>15</v>
      </c>
      <c r="J116" s="137">
        <f t="shared" si="43"/>
        <v>28</v>
      </c>
    </row>
    <row r="117" spans="1:10" s="399" customFormat="1">
      <c r="A117" s="436" t="s">
        <v>319</v>
      </c>
      <c r="B117" s="137">
        <v>1</v>
      </c>
      <c r="C117" s="137">
        <v>1</v>
      </c>
      <c r="D117" s="137">
        <f t="shared" si="40"/>
        <v>2</v>
      </c>
      <c r="E117" s="137">
        <v>13</v>
      </c>
      <c r="F117" s="137">
        <v>8</v>
      </c>
      <c r="G117" s="137">
        <f t="shared" si="41"/>
        <v>21</v>
      </c>
      <c r="H117" s="137">
        <f t="shared" si="42"/>
        <v>14</v>
      </c>
      <c r="I117" s="137">
        <f t="shared" si="42"/>
        <v>9</v>
      </c>
      <c r="J117" s="137">
        <f t="shared" si="43"/>
        <v>23</v>
      </c>
    </row>
    <row r="118" spans="1:10" s="399" customFormat="1">
      <c r="A118" s="436">
        <v>40</v>
      </c>
      <c r="B118" s="137">
        <v>1</v>
      </c>
      <c r="C118" s="137">
        <v>1</v>
      </c>
      <c r="D118" s="137">
        <f t="shared" si="40"/>
        <v>2</v>
      </c>
      <c r="E118" s="137">
        <v>7</v>
      </c>
      <c r="F118" s="137">
        <v>10</v>
      </c>
      <c r="G118" s="137">
        <f t="shared" si="41"/>
        <v>17</v>
      </c>
      <c r="H118" s="137">
        <f t="shared" si="42"/>
        <v>8</v>
      </c>
      <c r="I118" s="137">
        <f t="shared" si="42"/>
        <v>11</v>
      </c>
      <c r="J118" s="137">
        <f t="shared" si="43"/>
        <v>19</v>
      </c>
    </row>
    <row r="119" spans="1:10" s="399" customFormat="1">
      <c r="A119" s="436" t="s">
        <v>320</v>
      </c>
      <c r="B119" s="137">
        <v>1</v>
      </c>
      <c r="C119" s="137">
        <v>0</v>
      </c>
      <c r="D119" s="137">
        <f t="shared" si="40"/>
        <v>1</v>
      </c>
      <c r="E119" s="137">
        <v>2</v>
      </c>
      <c r="F119" s="137">
        <v>4</v>
      </c>
      <c r="G119" s="137">
        <f t="shared" si="41"/>
        <v>6</v>
      </c>
      <c r="H119" s="137">
        <f t="shared" si="42"/>
        <v>3</v>
      </c>
      <c r="I119" s="137">
        <f t="shared" si="42"/>
        <v>4</v>
      </c>
      <c r="J119" s="137">
        <f t="shared" si="43"/>
        <v>7</v>
      </c>
    </row>
    <row r="120" spans="1:10" s="399" customFormat="1">
      <c r="A120" s="436" t="s">
        <v>612</v>
      </c>
      <c r="B120" s="137">
        <v>0</v>
      </c>
      <c r="C120" s="137">
        <v>0</v>
      </c>
      <c r="D120" s="137">
        <f t="shared" si="40"/>
        <v>0</v>
      </c>
      <c r="E120" s="137">
        <v>0</v>
      </c>
      <c r="F120" s="137">
        <v>0</v>
      </c>
      <c r="G120" s="137">
        <f t="shared" si="41"/>
        <v>0</v>
      </c>
      <c r="H120" s="137">
        <f t="shared" si="42"/>
        <v>0</v>
      </c>
      <c r="I120" s="137">
        <f t="shared" si="42"/>
        <v>0</v>
      </c>
      <c r="J120" s="137">
        <f t="shared" si="43"/>
        <v>0</v>
      </c>
    </row>
    <row r="121" spans="1:10" s="399" customFormat="1">
      <c r="A121" s="437" t="s">
        <v>6</v>
      </c>
      <c r="B121" s="137">
        <f t="shared" ref="B121:J121" si="44">SUM(B115:B120)</f>
        <v>6</v>
      </c>
      <c r="C121" s="137">
        <f t="shared" si="44"/>
        <v>5</v>
      </c>
      <c r="D121" s="137">
        <f t="shared" si="44"/>
        <v>11</v>
      </c>
      <c r="E121" s="137">
        <f t="shared" si="44"/>
        <v>47</v>
      </c>
      <c r="F121" s="137">
        <f t="shared" si="44"/>
        <v>42</v>
      </c>
      <c r="G121" s="137">
        <f t="shared" si="44"/>
        <v>89</v>
      </c>
      <c r="H121" s="137">
        <f t="shared" si="44"/>
        <v>53</v>
      </c>
      <c r="I121" s="137">
        <f t="shared" si="44"/>
        <v>47</v>
      </c>
      <c r="J121" s="137">
        <f t="shared" si="44"/>
        <v>100</v>
      </c>
    </row>
    <row r="123" spans="1:10">
      <c r="A123" s="438"/>
      <c r="B123" s="438"/>
      <c r="C123" s="438"/>
      <c r="D123" s="438"/>
      <c r="E123" s="438"/>
      <c r="F123" s="438"/>
      <c r="G123" s="438"/>
      <c r="H123" s="438"/>
      <c r="I123" s="438"/>
      <c r="J123" s="438"/>
    </row>
    <row r="124" spans="1:10" ht="23.25">
      <c r="A124" s="439" t="s">
        <v>622</v>
      </c>
      <c r="B124" s="438"/>
      <c r="C124" s="438"/>
      <c r="D124" s="438"/>
      <c r="E124" s="438"/>
      <c r="F124" s="438"/>
      <c r="G124" s="438"/>
      <c r="H124" s="438"/>
      <c r="I124" s="439" t="s">
        <v>51</v>
      </c>
      <c r="J124" s="439"/>
    </row>
    <row r="125" spans="1:10">
      <c r="A125" s="1657" t="s">
        <v>619</v>
      </c>
      <c r="B125" s="1657"/>
      <c r="C125" s="1657"/>
      <c r="D125" s="1657"/>
      <c r="E125" s="1657"/>
      <c r="F125" s="1657"/>
      <c r="G125" s="1657"/>
      <c r="H125" s="1657"/>
      <c r="I125" s="1657"/>
      <c r="J125" s="1657"/>
    </row>
    <row r="126" spans="1:10">
      <c r="A126" s="1655" t="s">
        <v>7</v>
      </c>
      <c r="B126" s="1655"/>
      <c r="C126" s="1655"/>
      <c r="D126" s="1655"/>
      <c r="E126" s="1655"/>
      <c r="F126" s="1655"/>
      <c r="G126" s="1655"/>
      <c r="H126" s="1655"/>
      <c r="I126" s="1655"/>
      <c r="J126" s="1655"/>
    </row>
    <row r="127" spans="1:10">
      <c r="A127" s="1658" t="s">
        <v>620</v>
      </c>
      <c r="B127" s="1655" t="s">
        <v>222</v>
      </c>
      <c r="C127" s="1655"/>
      <c r="D127" s="1655"/>
      <c r="E127" s="1655" t="s">
        <v>221</v>
      </c>
      <c r="F127" s="1655"/>
      <c r="G127" s="1655"/>
      <c r="H127" s="1655" t="s">
        <v>6</v>
      </c>
      <c r="I127" s="1655"/>
      <c r="J127" s="1655"/>
    </row>
    <row r="128" spans="1:10">
      <c r="A128" s="1658"/>
      <c r="B128" s="440" t="s">
        <v>240</v>
      </c>
      <c r="C128" s="440" t="s">
        <v>241</v>
      </c>
      <c r="D128" s="440" t="s">
        <v>234</v>
      </c>
      <c r="E128" s="440" t="s">
        <v>240</v>
      </c>
      <c r="F128" s="440" t="s">
        <v>241</v>
      </c>
      <c r="G128" s="440" t="s">
        <v>234</v>
      </c>
      <c r="H128" s="440" t="s">
        <v>240</v>
      </c>
      <c r="I128" s="440" t="s">
        <v>241</v>
      </c>
      <c r="J128" s="440" t="s">
        <v>234</v>
      </c>
    </row>
    <row r="129" spans="1:10" ht="15.75">
      <c r="A129" s="441" t="s">
        <v>621</v>
      </c>
      <c r="B129" s="137">
        <v>3</v>
      </c>
      <c r="C129" s="137">
        <v>1</v>
      </c>
      <c r="D129" s="137">
        <f t="shared" ref="D129:D134" si="45">SUM(B129:C129)</f>
        <v>4</v>
      </c>
      <c r="E129" s="137">
        <v>55</v>
      </c>
      <c r="F129" s="137">
        <v>48</v>
      </c>
      <c r="G129" s="137">
        <f t="shared" ref="G129:G134" si="46">SUM(E129:F129)</f>
        <v>103</v>
      </c>
      <c r="H129" s="442">
        <f t="shared" ref="H129:I134" si="47">B129+E129</f>
        <v>58</v>
      </c>
      <c r="I129" s="442">
        <f t="shared" si="47"/>
        <v>49</v>
      </c>
      <c r="J129" s="442">
        <f t="shared" ref="J129:J134" si="48">H129+I129</f>
        <v>107</v>
      </c>
    </row>
    <row r="130" spans="1:10" ht="15.75">
      <c r="A130" s="441" t="s">
        <v>318</v>
      </c>
      <c r="B130" s="137">
        <v>1</v>
      </c>
      <c r="C130" s="137">
        <v>2</v>
      </c>
      <c r="D130" s="137">
        <f t="shared" si="45"/>
        <v>3</v>
      </c>
      <c r="E130" s="137">
        <v>33</v>
      </c>
      <c r="F130" s="137">
        <v>19</v>
      </c>
      <c r="G130" s="137">
        <f t="shared" si="46"/>
        <v>52</v>
      </c>
      <c r="H130" s="442">
        <f t="shared" si="47"/>
        <v>34</v>
      </c>
      <c r="I130" s="442">
        <f t="shared" si="47"/>
        <v>21</v>
      </c>
      <c r="J130" s="442">
        <f t="shared" si="48"/>
        <v>55</v>
      </c>
    </row>
    <row r="131" spans="1:10" ht="15.75">
      <c r="A131" s="441" t="s">
        <v>319</v>
      </c>
      <c r="B131" s="137"/>
      <c r="C131" s="137"/>
      <c r="D131" s="137">
        <f t="shared" si="45"/>
        <v>0</v>
      </c>
      <c r="E131" s="137">
        <v>5</v>
      </c>
      <c r="F131" s="137">
        <v>11</v>
      </c>
      <c r="G131" s="137">
        <f t="shared" si="46"/>
        <v>16</v>
      </c>
      <c r="H131" s="442">
        <f t="shared" si="47"/>
        <v>5</v>
      </c>
      <c r="I131" s="442">
        <f t="shared" si="47"/>
        <v>11</v>
      </c>
      <c r="J131" s="442">
        <f t="shared" si="48"/>
        <v>16</v>
      </c>
    </row>
    <row r="132" spans="1:10" ht="15.75">
      <c r="A132" s="441">
        <v>40</v>
      </c>
      <c r="B132" s="137"/>
      <c r="C132" s="137"/>
      <c r="D132" s="137">
        <f t="shared" si="45"/>
        <v>0</v>
      </c>
      <c r="E132" s="137"/>
      <c r="F132" s="137"/>
      <c r="G132" s="137">
        <f t="shared" si="46"/>
        <v>0</v>
      </c>
      <c r="H132" s="442">
        <f t="shared" si="47"/>
        <v>0</v>
      </c>
      <c r="I132" s="442">
        <f t="shared" si="47"/>
        <v>0</v>
      </c>
      <c r="J132" s="442">
        <f t="shared" si="48"/>
        <v>0</v>
      </c>
    </row>
    <row r="133" spans="1:10" ht="15.75">
      <c r="A133" s="441" t="s">
        <v>320</v>
      </c>
      <c r="B133" s="137"/>
      <c r="C133" s="137"/>
      <c r="D133" s="137">
        <f t="shared" si="45"/>
        <v>0</v>
      </c>
      <c r="E133" s="137"/>
      <c r="F133" s="137"/>
      <c r="G133" s="137">
        <f t="shared" si="46"/>
        <v>0</v>
      </c>
      <c r="H133" s="442">
        <f t="shared" si="47"/>
        <v>0</v>
      </c>
      <c r="I133" s="442">
        <f t="shared" si="47"/>
        <v>0</v>
      </c>
      <c r="J133" s="442">
        <f t="shared" si="48"/>
        <v>0</v>
      </c>
    </row>
    <row r="134" spans="1:10" ht="15.75">
      <c r="A134" s="441" t="s">
        <v>612</v>
      </c>
      <c r="B134" s="137"/>
      <c r="C134" s="137"/>
      <c r="D134" s="137">
        <f t="shared" si="45"/>
        <v>0</v>
      </c>
      <c r="E134" s="137"/>
      <c r="F134" s="137"/>
      <c r="G134" s="137">
        <f t="shared" si="46"/>
        <v>0</v>
      </c>
      <c r="H134" s="442">
        <f t="shared" si="47"/>
        <v>0</v>
      </c>
      <c r="I134" s="442">
        <f t="shared" si="47"/>
        <v>0</v>
      </c>
      <c r="J134" s="442">
        <f t="shared" si="48"/>
        <v>0</v>
      </c>
    </row>
    <row r="135" spans="1:10" ht="15.75">
      <c r="A135" s="443" t="s">
        <v>6</v>
      </c>
      <c r="B135" s="137">
        <f t="shared" ref="B135:J135" si="49">SUM(B129:B134)</f>
        <v>4</v>
      </c>
      <c r="C135" s="137">
        <f t="shared" si="49"/>
        <v>3</v>
      </c>
      <c r="D135" s="137">
        <f t="shared" si="49"/>
        <v>7</v>
      </c>
      <c r="E135" s="137">
        <f t="shared" si="49"/>
        <v>93</v>
      </c>
      <c r="F135" s="137">
        <f t="shared" si="49"/>
        <v>78</v>
      </c>
      <c r="G135" s="137">
        <f t="shared" si="49"/>
        <v>171</v>
      </c>
      <c r="H135" s="137">
        <f t="shared" si="49"/>
        <v>97</v>
      </c>
      <c r="I135" s="137">
        <f t="shared" si="49"/>
        <v>81</v>
      </c>
      <c r="J135" s="137">
        <f t="shared" si="49"/>
        <v>178</v>
      </c>
    </row>
    <row r="137" spans="1:10" ht="23.25">
      <c r="A137" s="433" t="s">
        <v>622</v>
      </c>
      <c r="I137" s="433" t="s">
        <v>57</v>
      </c>
      <c r="J137" s="433"/>
    </row>
    <row r="138" spans="1:10" s="399" customFormat="1">
      <c r="A138" s="1653" t="s">
        <v>619</v>
      </c>
      <c r="B138" s="1653"/>
      <c r="C138" s="1653"/>
      <c r="D138" s="1653"/>
      <c r="E138" s="1653"/>
      <c r="F138" s="1653"/>
      <c r="G138" s="1653"/>
      <c r="H138" s="1653"/>
      <c r="I138" s="1653"/>
      <c r="J138" s="1653"/>
    </row>
    <row r="139" spans="1:10" s="399" customFormat="1">
      <c r="A139" s="1654" t="s">
        <v>7</v>
      </c>
      <c r="B139" s="1654"/>
      <c r="C139" s="1654"/>
      <c r="D139" s="1654"/>
      <c r="E139" s="1654"/>
      <c r="F139" s="1654"/>
      <c r="G139" s="1654"/>
      <c r="H139" s="1654"/>
      <c r="I139" s="1654"/>
      <c r="J139" s="1654"/>
    </row>
    <row r="140" spans="1:10" s="434" customFormat="1" ht="21.75" customHeight="1">
      <c r="A140" s="1656" t="s">
        <v>620</v>
      </c>
      <c r="B140" s="1654" t="s">
        <v>222</v>
      </c>
      <c r="C140" s="1654"/>
      <c r="D140" s="1654"/>
      <c r="E140" s="1654" t="s">
        <v>221</v>
      </c>
      <c r="F140" s="1654"/>
      <c r="G140" s="1654"/>
      <c r="H140" s="1654" t="s">
        <v>6</v>
      </c>
      <c r="I140" s="1654"/>
      <c r="J140" s="1654"/>
    </row>
    <row r="141" spans="1:10" s="435" customFormat="1" ht="24" customHeight="1">
      <c r="A141" s="1656"/>
      <c r="B141" s="398" t="s">
        <v>240</v>
      </c>
      <c r="C141" s="398" t="s">
        <v>241</v>
      </c>
      <c r="D141" s="398" t="s">
        <v>234</v>
      </c>
      <c r="E141" s="398" t="s">
        <v>240</v>
      </c>
      <c r="F141" s="398" t="s">
        <v>241</v>
      </c>
      <c r="G141" s="398" t="s">
        <v>234</v>
      </c>
      <c r="H141" s="398" t="s">
        <v>240</v>
      </c>
      <c r="I141" s="398" t="s">
        <v>241</v>
      </c>
      <c r="J141" s="398" t="s">
        <v>234</v>
      </c>
    </row>
    <row r="142" spans="1:10" s="399" customFormat="1">
      <c r="A142" s="436" t="s">
        <v>621</v>
      </c>
      <c r="B142" s="137"/>
      <c r="C142" s="137">
        <v>1</v>
      </c>
      <c r="D142" s="137">
        <f t="shared" ref="D142:D147" si="50">SUM(B142:C142)</f>
        <v>1</v>
      </c>
      <c r="E142" s="137">
        <v>4</v>
      </c>
      <c r="F142" s="137">
        <v>8</v>
      </c>
      <c r="G142" s="137">
        <f t="shared" ref="G142:G147" si="51">SUM(E142:F142)</f>
        <v>12</v>
      </c>
      <c r="H142" s="137">
        <f t="shared" ref="H142:I147" si="52">B142+E142</f>
        <v>4</v>
      </c>
      <c r="I142" s="137">
        <f t="shared" si="52"/>
        <v>9</v>
      </c>
      <c r="J142" s="137">
        <f t="shared" ref="J142:J147" si="53">H142+I142</f>
        <v>13</v>
      </c>
    </row>
    <row r="143" spans="1:10" s="399" customFormat="1">
      <c r="A143" s="436" t="s">
        <v>318</v>
      </c>
      <c r="B143" s="137"/>
      <c r="C143" s="137"/>
      <c r="D143" s="137">
        <f t="shared" si="50"/>
        <v>0</v>
      </c>
      <c r="E143" s="137">
        <v>11</v>
      </c>
      <c r="F143" s="137">
        <v>10</v>
      </c>
      <c r="G143" s="137">
        <f t="shared" si="51"/>
        <v>21</v>
      </c>
      <c r="H143" s="137">
        <f t="shared" si="52"/>
        <v>11</v>
      </c>
      <c r="I143" s="137">
        <f t="shared" si="52"/>
        <v>10</v>
      </c>
      <c r="J143" s="137">
        <f t="shared" si="53"/>
        <v>21</v>
      </c>
    </row>
    <row r="144" spans="1:10" s="399" customFormat="1">
      <c r="A144" s="436" t="s">
        <v>319</v>
      </c>
      <c r="B144" s="137"/>
      <c r="C144" s="137"/>
      <c r="D144" s="137">
        <f t="shared" si="50"/>
        <v>0</v>
      </c>
      <c r="E144" s="137">
        <v>4</v>
      </c>
      <c r="F144" s="137">
        <v>4</v>
      </c>
      <c r="G144" s="137">
        <f t="shared" si="51"/>
        <v>8</v>
      </c>
      <c r="H144" s="137">
        <f t="shared" si="52"/>
        <v>4</v>
      </c>
      <c r="I144" s="137">
        <f t="shared" si="52"/>
        <v>4</v>
      </c>
      <c r="J144" s="137">
        <f t="shared" si="53"/>
        <v>8</v>
      </c>
    </row>
    <row r="145" spans="1:10" s="399" customFormat="1">
      <c r="A145" s="436">
        <v>40</v>
      </c>
      <c r="B145" s="137"/>
      <c r="C145" s="137"/>
      <c r="D145" s="137">
        <f t="shared" si="50"/>
        <v>0</v>
      </c>
      <c r="E145" s="137">
        <v>1</v>
      </c>
      <c r="F145" s="137">
        <v>1</v>
      </c>
      <c r="G145" s="137">
        <f t="shared" si="51"/>
        <v>2</v>
      </c>
      <c r="H145" s="137">
        <f t="shared" si="52"/>
        <v>1</v>
      </c>
      <c r="I145" s="137">
        <f t="shared" si="52"/>
        <v>1</v>
      </c>
      <c r="J145" s="137">
        <f t="shared" si="53"/>
        <v>2</v>
      </c>
    </row>
    <row r="146" spans="1:10" s="399" customFormat="1">
      <c r="A146" s="436" t="s">
        <v>320</v>
      </c>
      <c r="B146" s="137"/>
      <c r="C146" s="137"/>
      <c r="D146" s="137">
        <f t="shared" si="50"/>
        <v>0</v>
      </c>
      <c r="E146" s="137"/>
      <c r="F146" s="137"/>
      <c r="G146" s="137">
        <f t="shared" si="51"/>
        <v>0</v>
      </c>
      <c r="H146" s="137">
        <f t="shared" si="52"/>
        <v>0</v>
      </c>
      <c r="I146" s="137">
        <f t="shared" si="52"/>
        <v>0</v>
      </c>
      <c r="J146" s="137">
        <f t="shared" si="53"/>
        <v>0</v>
      </c>
    </row>
    <row r="147" spans="1:10" s="399" customFormat="1">
      <c r="A147" s="436" t="s">
        <v>612</v>
      </c>
      <c r="B147" s="137"/>
      <c r="C147" s="137"/>
      <c r="D147" s="137">
        <f t="shared" si="50"/>
        <v>0</v>
      </c>
      <c r="E147" s="137"/>
      <c r="F147" s="137"/>
      <c r="G147" s="137">
        <f t="shared" si="51"/>
        <v>0</v>
      </c>
      <c r="H147" s="137">
        <f t="shared" si="52"/>
        <v>0</v>
      </c>
      <c r="I147" s="137">
        <f t="shared" si="52"/>
        <v>0</v>
      </c>
      <c r="J147" s="137">
        <f t="shared" si="53"/>
        <v>0</v>
      </c>
    </row>
    <row r="148" spans="1:10" s="399" customFormat="1">
      <c r="A148" s="437" t="s">
        <v>6</v>
      </c>
      <c r="B148" s="137">
        <f t="shared" ref="B148:J148" si="54">SUM(B142:B147)</f>
        <v>0</v>
      </c>
      <c r="C148" s="137">
        <f t="shared" si="54"/>
        <v>1</v>
      </c>
      <c r="D148" s="137">
        <f t="shared" si="54"/>
        <v>1</v>
      </c>
      <c r="E148" s="137">
        <f t="shared" si="54"/>
        <v>20</v>
      </c>
      <c r="F148" s="137">
        <f t="shared" si="54"/>
        <v>23</v>
      </c>
      <c r="G148" s="137">
        <f t="shared" si="54"/>
        <v>43</v>
      </c>
      <c r="H148" s="137">
        <f t="shared" si="54"/>
        <v>20</v>
      </c>
      <c r="I148" s="137">
        <f t="shared" si="54"/>
        <v>24</v>
      </c>
      <c r="J148" s="137">
        <f t="shared" si="54"/>
        <v>44</v>
      </c>
    </row>
    <row r="150" spans="1:10">
      <c r="A150" s="438"/>
      <c r="B150" s="438"/>
      <c r="C150" s="438"/>
      <c r="D150" s="438"/>
      <c r="E150" s="438"/>
      <c r="F150" s="438"/>
      <c r="G150" s="438"/>
      <c r="H150" s="438"/>
      <c r="I150" s="438"/>
      <c r="J150" s="438"/>
    </row>
    <row r="151" spans="1:10" ht="23.25">
      <c r="A151" s="439" t="s">
        <v>622</v>
      </c>
      <c r="B151" s="438"/>
      <c r="C151" s="438"/>
      <c r="D151" s="438"/>
      <c r="E151" s="438"/>
      <c r="F151" s="438"/>
      <c r="G151" s="438"/>
      <c r="H151" s="438"/>
      <c r="I151" s="439" t="s">
        <v>61</v>
      </c>
      <c r="J151" s="439"/>
    </row>
    <row r="152" spans="1:10">
      <c r="A152" s="1657" t="s">
        <v>619</v>
      </c>
      <c r="B152" s="1657"/>
      <c r="C152" s="1657"/>
      <c r="D152" s="1657"/>
      <c r="E152" s="1657"/>
      <c r="F152" s="1657"/>
      <c r="G152" s="1657"/>
      <c r="H152" s="1657"/>
      <c r="I152" s="1657"/>
      <c r="J152" s="1657"/>
    </row>
    <row r="153" spans="1:10">
      <c r="A153" s="1655" t="s">
        <v>7</v>
      </c>
      <c r="B153" s="1655"/>
      <c r="C153" s="1655"/>
      <c r="D153" s="1655"/>
      <c r="E153" s="1655"/>
      <c r="F153" s="1655"/>
      <c r="G153" s="1655"/>
      <c r="H153" s="1655"/>
      <c r="I153" s="1655"/>
      <c r="J153" s="1655"/>
    </row>
    <row r="154" spans="1:10">
      <c r="A154" s="1658" t="s">
        <v>620</v>
      </c>
      <c r="B154" s="1655" t="s">
        <v>222</v>
      </c>
      <c r="C154" s="1655"/>
      <c r="D154" s="1655"/>
      <c r="E154" s="1655" t="s">
        <v>221</v>
      </c>
      <c r="F154" s="1655"/>
      <c r="G154" s="1655"/>
      <c r="H154" s="1655" t="s">
        <v>6</v>
      </c>
      <c r="I154" s="1655"/>
      <c r="J154" s="1655"/>
    </row>
    <row r="155" spans="1:10">
      <c r="A155" s="1658"/>
      <c r="B155" s="440" t="s">
        <v>240</v>
      </c>
      <c r="C155" s="440" t="s">
        <v>241</v>
      </c>
      <c r="D155" s="440" t="s">
        <v>234</v>
      </c>
      <c r="E155" s="440" t="s">
        <v>240</v>
      </c>
      <c r="F155" s="440" t="s">
        <v>241</v>
      </c>
      <c r="G155" s="440" t="s">
        <v>234</v>
      </c>
      <c r="H155" s="440" t="s">
        <v>240</v>
      </c>
      <c r="I155" s="440" t="s">
        <v>241</v>
      </c>
      <c r="J155" s="440" t="s">
        <v>234</v>
      </c>
    </row>
    <row r="156" spans="1:10" ht="15.75">
      <c r="A156" s="441" t="s">
        <v>621</v>
      </c>
      <c r="B156" s="137"/>
      <c r="C156" s="137"/>
      <c r="D156" s="137">
        <f t="shared" ref="D156:D161" si="55">SUM(B156:C156)</f>
        <v>0</v>
      </c>
      <c r="E156" s="137">
        <v>59</v>
      </c>
      <c r="F156" s="137">
        <v>37</v>
      </c>
      <c r="G156" s="137">
        <f t="shared" ref="G156:G161" si="56">SUM(E156:F156)</f>
        <v>96</v>
      </c>
      <c r="H156" s="137">
        <f t="shared" ref="H156:I161" si="57">B156+E156</f>
        <v>59</v>
      </c>
      <c r="I156" s="137">
        <f t="shared" si="57"/>
        <v>37</v>
      </c>
      <c r="J156" s="137">
        <f t="shared" ref="J156:J161" si="58">H156+I156</f>
        <v>96</v>
      </c>
    </row>
    <row r="157" spans="1:10" ht="15.75">
      <c r="A157" s="441" t="s">
        <v>318</v>
      </c>
      <c r="B157" s="137">
        <v>6</v>
      </c>
      <c r="C157" s="137">
        <v>12</v>
      </c>
      <c r="D157" s="137">
        <f t="shared" si="55"/>
        <v>18</v>
      </c>
      <c r="E157" s="137">
        <v>46</v>
      </c>
      <c r="F157" s="137">
        <v>34</v>
      </c>
      <c r="G157" s="137">
        <f t="shared" si="56"/>
        <v>80</v>
      </c>
      <c r="H157" s="137">
        <f t="shared" si="57"/>
        <v>52</v>
      </c>
      <c r="I157" s="137">
        <f t="shared" si="57"/>
        <v>46</v>
      </c>
      <c r="J157" s="137">
        <f t="shared" si="58"/>
        <v>98</v>
      </c>
    </row>
    <row r="158" spans="1:10" ht="15.75">
      <c r="A158" s="441" t="s">
        <v>319</v>
      </c>
      <c r="B158" s="137">
        <v>5</v>
      </c>
      <c r="C158" s="137">
        <v>3</v>
      </c>
      <c r="D158" s="137">
        <f t="shared" si="55"/>
        <v>8</v>
      </c>
      <c r="E158" s="137">
        <v>24</v>
      </c>
      <c r="F158" s="137">
        <v>22</v>
      </c>
      <c r="G158" s="137">
        <f t="shared" si="56"/>
        <v>46</v>
      </c>
      <c r="H158" s="137">
        <f t="shared" si="57"/>
        <v>29</v>
      </c>
      <c r="I158" s="137">
        <f t="shared" si="57"/>
        <v>25</v>
      </c>
      <c r="J158" s="137">
        <f t="shared" si="58"/>
        <v>54</v>
      </c>
    </row>
    <row r="159" spans="1:10" ht="15.75">
      <c r="A159" s="441">
        <v>40</v>
      </c>
      <c r="B159" s="137"/>
      <c r="C159" s="137"/>
      <c r="D159" s="137">
        <f t="shared" si="55"/>
        <v>0</v>
      </c>
      <c r="E159" s="137"/>
      <c r="F159" s="137"/>
      <c r="G159" s="137">
        <f t="shared" si="56"/>
        <v>0</v>
      </c>
      <c r="H159" s="137">
        <f t="shared" si="57"/>
        <v>0</v>
      </c>
      <c r="I159" s="137">
        <f t="shared" si="57"/>
        <v>0</v>
      </c>
      <c r="J159" s="137">
        <f t="shared" si="58"/>
        <v>0</v>
      </c>
    </row>
    <row r="160" spans="1:10" ht="15.75">
      <c r="A160" s="441" t="s">
        <v>320</v>
      </c>
      <c r="B160" s="137"/>
      <c r="C160" s="137"/>
      <c r="D160" s="137">
        <f t="shared" si="55"/>
        <v>0</v>
      </c>
      <c r="E160" s="137"/>
      <c r="F160" s="137"/>
      <c r="G160" s="137">
        <f t="shared" si="56"/>
        <v>0</v>
      </c>
      <c r="H160" s="137">
        <f t="shared" si="57"/>
        <v>0</v>
      </c>
      <c r="I160" s="137">
        <f t="shared" si="57"/>
        <v>0</v>
      </c>
      <c r="J160" s="137">
        <f t="shared" si="58"/>
        <v>0</v>
      </c>
    </row>
    <row r="161" spans="1:10" ht="15.75">
      <c r="A161" s="441" t="s">
        <v>612</v>
      </c>
      <c r="B161" s="137"/>
      <c r="C161" s="137"/>
      <c r="D161" s="137">
        <f t="shared" si="55"/>
        <v>0</v>
      </c>
      <c r="E161" s="137"/>
      <c r="F161" s="137"/>
      <c r="G161" s="137">
        <f t="shared" si="56"/>
        <v>0</v>
      </c>
      <c r="H161" s="137">
        <f t="shared" si="57"/>
        <v>0</v>
      </c>
      <c r="I161" s="137">
        <f t="shared" si="57"/>
        <v>0</v>
      </c>
      <c r="J161" s="137">
        <f t="shared" si="58"/>
        <v>0</v>
      </c>
    </row>
    <row r="162" spans="1:10" ht="15.75">
      <c r="A162" s="443" t="s">
        <v>6</v>
      </c>
      <c r="B162" s="137">
        <f t="shared" ref="B162:J162" si="59">SUM(B156:B161)</f>
        <v>11</v>
      </c>
      <c r="C162" s="137">
        <f t="shared" si="59"/>
        <v>15</v>
      </c>
      <c r="D162" s="137">
        <f t="shared" si="59"/>
        <v>26</v>
      </c>
      <c r="E162" s="137">
        <f t="shared" si="59"/>
        <v>129</v>
      </c>
      <c r="F162" s="137">
        <f t="shared" si="59"/>
        <v>93</v>
      </c>
      <c r="G162" s="137">
        <f t="shared" si="59"/>
        <v>222</v>
      </c>
      <c r="H162" s="137">
        <f t="shared" si="59"/>
        <v>140</v>
      </c>
      <c r="I162" s="137">
        <f t="shared" si="59"/>
        <v>108</v>
      </c>
      <c r="J162" s="137">
        <f t="shared" si="59"/>
        <v>248</v>
      </c>
    </row>
    <row r="164" spans="1:10" ht="23.25">
      <c r="A164" s="433" t="s">
        <v>622</v>
      </c>
      <c r="I164" s="433" t="s">
        <v>91</v>
      </c>
      <c r="J164" s="433"/>
    </row>
    <row r="165" spans="1:10">
      <c r="A165" s="1653" t="s">
        <v>619</v>
      </c>
      <c r="B165" s="1653"/>
      <c r="C165" s="1653"/>
      <c r="D165" s="1653"/>
      <c r="E165" s="1653"/>
      <c r="F165" s="1653"/>
      <c r="G165" s="1653"/>
      <c r="H165" s="1653"/>
      <c r="I165" s="1653"/>
      <c r="J165" s="1653"/>
    </row>
    <row r="166" spans="1:10">
      <c r="A166" s="1654" t="s">
        <v>7</v>
      </c>
      <c r="B166" s="1654"/>
      <c r="C166" s="1654"/>
      <c r="D166" s="1654"/>
      <c r="E166" s="1654"/>
      <c r="F166" s="1654"/>
      <c r="G166" s="1654"/>
      <c r="H166" s="1654"/>
      <c r="I166" s="1654"/>
      <c r="J166" s="1654"/>
    </row>
    <row r="167" spans="1:10" ht="15" customHeight="1">
      <c r="A167" s="1656" t="s">
        <v>620</v>
      </c>
      <c r="B167" s="1654" t="s">
        <v>222</v>
      </c>
      <c r="C167" s="1654"/>
      <c r="D167" s="1654"/>
      <c r="E167" s="1654" t="s">
        <v>221</v>
      </c>
      <c r="F167" s="1654"/>
      <c r="G167" s="1654"/>
      <c r="H167" s="1654" t="s">
        <v>6</v>
      </c>
      <c r="I167" s="1654"/>
      <c r="J167" s="1654"/>
    </row>
    <row r="168" spans="1:10">
      <c r="A168" s="1656"/>
      <c r="B168" s="398" t="s">
        <v>240</v>
      </c>
      <c r="C168" s="398" t="s">
        <v>241</v>
      </c>
      <c r="D168" s="398" t="s">
        <v>234</v>
      </c>
      <c r="E168" s="398" t="s">
        <v>240</v>
      </c>
      <c r="F168" s="398" t="s">
        <v>241</v>
      </c>
      <c r="G168" s="398" t="s">
        <v>234</v>
      </c>
      <c r="H168" s="398" t="s">
        <v>240</v>
      </c>
      <c r="I168" s="398" t="s">
        <v>241</v>
      </c>
      <c r="J168" s="398" t="s">
        <v>234</v>
      </c>
    </row>
    <row r="169" spans="1:10" ht="15.75">
      <c r="A169" s="436" t="s">
        <v>621</v>
      </c>
      <c r="B169" s="137"/>
      <c r="C169" s="137"/>
      <c r="D169" s="137">
        <f t="shared" ref="D169:D174" si="60">SUM(B169:C169)</f>
        <v>0</v>
      </c>
      <c r="E169" s="137"/>
      <c r="F169" s="137"/>
      <c r="G169" s="137">
        <f t="shared" ref="G169:G174" si="61">SUM(E169:F169)</f>
        <v>0</v>
      </c>
      <c r="H169" s="137">
        <f t="shared" ref="H169:I174" si="62">B169+E169</f>
        <v>0</v>
      </c>
      <c r="I169" s="137">
        <f t="shared" si="62"/>
        <v>0</v>
      </c>
      <c r="J169" s="137">
        <f t="shared" ref="J169:J174" si="63">H169+I169</f>
        <v>0</v>
      </c>
    </row>
    <row r="170" spans="1:10" ht="15.75">
      <c r="A170" s="436" t="s">
        <v>318</v>
      </c>
      <c r="B170" s="137"/>
      <c r="C170" s="137"/>
      <c r="D170" s="137">
        <f t="shared" si="60"/>
        <v>0</v>
      </c>
      <c r="E170" s="137">
        <v>20</v>
      </c>
      <c r="F170" s="137">
        <v>22</v>
      </c>
      <c r="G170" s="137">
        <f t="shared" si="61"/>
        <v>42</v>
      </c>
      <c r="H170" s="137">
        <f t="shared" si="62"/>
        <v>20</v>
      </c>
      <c r="I170" s="137">
        <f t="shared" si="62"/>
        <v>22</v>
      </c>
      <c r="J170" s="137">
        <f t="shared" si="63"/>
        <v>42</v>
      </c>
    </row>
    <row r="171" spans="1:10" ht="15.75">
      <c r="A171" s="436" t="s">
        <v>319</v>
      </c>
      <c r="B171" s="137"/>
      <c r="C171" s="137"/>
      <c r="D171" s="137">
        <f t="shared" si="60"/>
        <v>0</v>
      </c>
      <c r="E171" s="137"/>
      <c r="F171" s="137"/>
      <c r="G171" s="137">
        <f t="shared" si="61"/>
        <v>0</v>
      </c>
      <c r="H171" s="137">
        <f t="shared" si="62"/>
        <v>0</v>
      </c>
      <c r="I171" s="137">
        <f t="shared" si="62"/>
        <v>0</v>
      </c>
      <c r="J171" s="137">
        <f t="shared" si="63"/>
        <v>0</v>
      </c>
    </row>
    <row r="172" spans="1:10" ht="15.75">
      <c r="A172" s="436">
        <v>40</v>
      </c>
      <c r="B172" s="137"/>
      <c r="C172" s="137"/>
      <c r="D172" s="137">
        <f t="shared" si="60"/>
        <v>0</v>
      </c>
      <c r="E172" s="137"/>
      <c r="F172" s="137"/>
      <c r="G172" s="137">
        <f t="shared" si="61"/>
        <v>0</v>
      </c>
      <c r="H172" s="137">
        <f t="shared" si="62"/>
        <v>0</v>
      </c>
      <c r="I172" s="137">
        <f t="shared" si="62"/>
        <v>0</v>
      </c>
      <c r="J172" s="137">
        <f t="shared" si="63"/>
        <v>0</v>
      </c>
    </row>
    <row r="173" spans="1:10" ht="15.75">
      <c r="A173" s="436" t="s">
        <v>320</v>
      </c>
      <c r="B173" s="137"/>
      <c r="C173" s="137"/>
      <c r="D173" s="137">
        <f t="shared" si="60"/>
        <v>0</v>
      </c>
      <c r="E173" s="137"/>
      <c r="F173" s="137"/>
      <c r="G173" s="137">
        <f t="shared" si="61"/>
        <v>0</v>
      </c>
      <c r="H173" s="137">
        <f t="shared" si="62"/>
        <v>0</v>
      </c>
      <c r="I173" s="137">
        <f t="shared" si="62"/>
        <v>0</v>
      </c>
      <c r="J173" s="137">
        <f t="shared" si="63"/>
        <v>0</v>
      </c>
    </row>
    <row r="174" spans="1:10" ht="15.75">
      <c r="A174" s="436" t="s">
        <v>612</v>
      </c>
      <c r="B174" s="137"/>
      <c r="C174" s="137"/>
      <c r="D174" s="137">
        <f t="shared" si="60"/>
        <v>0</v>
      </c>
      <c r="E174" s="137"/>
      <c r="F174" s="137"/>
      <c r="G174" s="137">
        <f t="shared" si="61"/>
        <v>0</v>
      </c>
      <c r="H174" s="137">
        <f t="shared" si="62"/>
        <v>0</v>
      </c>
      <c r="I174" s="137">
        <f t="shared" si="62"/>
        <v>0</v>
      </c>
      <c r="J174" s="137">
        <f t="shared" si="63"/>
        <v>0</v>
      </c>
    </row>
    <row r="175" spans="1:10" ht="15.75">
      <c r="A175" s="437" t="s">
        <v>6</v>
      </c>
      <c r="B175" s="137">
        <f t="shared" ref="B175:J175" si="64">SUM(B169:B174)</f>
        <v>0</v>
      </c>
      <c r="C175" s="137">
        <f t="shared" si="64"/>
        <v>0</v>
      </c>
      <c r="D175" s="137">
        <f t="shared" si="64"/>
        <v>0</v>
      </c>
      <c r="E175" s="137">
        <f t="shared" si="64"/>
        <v>20</v>
      </c>
      <c r="F175" s="137">
        <f t="shared" si="64"/>
        <v>22</v>
      </c>
      <c r="G175" s="137">
        <f t="shared" si="64"/>
        <v>42</v>
      </c>
      <c r="H175" s="137">
        <f t="shared" si="64"/>
        <v>20</v>
      </c>
      <c r="I175" s="137">
        <f t="shared" si="64"/>
        <v>22</v>
      </c>
      <c r="J175" s="137">
        <f t="shared" si="64"/>
        <v>42</v>
      </c>
    </row>
    <row r="177" spans="1:10" ht="23.25">
      <c r="A177" s="433" t="s">
        <v>622</v>
      </c>
      <c r="I177" s="433" t="s">
        <v>62</v>
      </c>
      <c r="J177" s="433"/>
    </row>
    <row r="178" spans="1:10" s="399" customFormat="1">
      <c r="A178" s="1653" t="s">
        <v>619</v>
      </c>
      <c r="B178" s="1653"/>
      <c r="C178" s="1653"/>
      <c r="D178" s="1653"/>
      <c r="E178" s="1653"/>
      <c r="F178" s="1653"/>
      <c r="G178" s="1653"/>
      <c r="H178" s="1653"/>
      <c r="I178" s="1653"/>
      <c r="J178" s="1653"/>
    </row>
    <row r="179" spans="1:10" s="399" customFormat="1">
      <c r="A179" s="1654" t="s">
        <v>7</v>
      </c>
      <c r="B179" s="1654"/>
      <c r="C179" s="1654"/>
      <c r="D179" s="1654"/>
      <c r="E179" s="1654"/>
      <c r="F179" s="1654"/>
      <c r="G179" s="1654"/>
      <c r="H179" s="1654"/>
      <c r="I179" s="1654"/>
      <c r="J179" s="1654"/>
    </row>
    <row r="180" spans="1:10" s="434" customFormat="1" ht="21.75" customHeight="1">
      <c r="A180" s="1656" t="s">
        <v>620</v>
      </c>
      <c r="B180" s="1654" t="s">
        <v>222</v>
      </c>
      <c r="C180" s="1654"/>
      <c r="D180" s="1654"/>
      <c r="E180" s="1654" t="s">
        <v>221</v>
      </c>
      <c r="F180" s="1654"/>
      <c r="G180" s="1654"/>
      <c r="H180" s="1654" t="s">
        <v>6</v>
      </c>
      <c r="I180" s="1654"/>
      <c r="J180" s="1654"/>
    </row>
    <row r="181" spans="1:10" s="435" customFormat="1" ht="24" customHeight="1">
      <c r="A181" s="1656"/>
      <c r="B181" s="398" t="s">
        <v>240</v>
      </c>
      <c r="C181" s="398" t="s">
        <v>241</v>
      </c>
      <c r="D181" s="398" t="s">
        <v>234</v>
      </c>
      <c r="E181" s="398" t="s">
        <v>240</v>
      </c>
      <c r="F181" s="398" t="s">
        <v>241</v>
      </c>
      <c r="G181" s="398" t="s">
        <v>234</v>
      </c>
      <c r="H181" s="398" t="s">
        <v>240</v>
      </c>
      <c r="I181" s="398" t="s">
        <v>241</v>
      </c>
      <c r="J181" s="398" t="s">
        <v>234</v>
      </c>
    </row>
    <row r="182" spans="1:10" s="399" customFormat="1">
      <c r="A182" s="436" t="s">
        <v>621</v>
      </c>
      <c r="B182" s="137"/>
      <c r="C182" s="137"/>
      <c r="D182" s="137">
        <f t="shared" ref="D182:D187" si="65">SUM(B182:C182)</f>
        <v>0</v>
      </c>
      <c r="E182" s="137">
        <v>16</v>
      </c>
      <c r="F182" s="137">
        <v>15</v>
      </c>
      <c r="G182" s="137">
        <f t="shared" ref="G182:G187" si="66">SUM(E182:F182)</f>
        <v>31</v>
      </c>
      <c r="H182" s="137">
        <f t="shared" ref="H182:I187" si="67">B182+E182</f>
        <v>16</v>
      </c>
      <c r="I182" s="137">
        <f t="shared" si="67"/>
        <v>15</v>
      </c>
      <c r="J182" s="137">
        <f t="shared" ref="J182:J187" si="68">H182+I182</f>
        <v>31</v>
      </c>
    </row>
    <row r="183" spans="1:10" s="399" customFormat="1">
      <c r="A183" s="436" t="s">
        <v>318</v>
      </c>
      <c r="B183" s="137"/>
      <c r="C183" s="137"/>
      <c r="D183" s="137">
        <f t="shared" si="65"/>
        <v>0</v>
      </c>
      <c r="E183" s="137">
        <v>8</v>
      </c>
      <c r="F183" s="137">
        <v>8</v>
      </c>
      <c r="G183" s="137">
        <f t="shared" si="66"/>
        <v>16</v>
      </c>
      <c r="H183" s="137">
        <f t="shared" si="67"/>
        <v>8</v>
      </c>
      <c r="I183" s="137">
        <f t="shared" si="67"/>
        <v>8</v>
      </c>
      <c r="J183" s="137">
        <f t="shared" si="68"/>
        <v>16</v>
      </c>
    </row>
    <row r="184" spans="1:10" s="399" customFormat="1">
      <c r="A184" s="436" t="s">
        <v>319</v>
      </c>
      <c r="B184" s="137"/>
      <c r="C184" s="137"/>
      <c r="D184" s="137">
        <f t="shared" si="65"/>
        <v>0</v>
      </c>
      <c r="E184" s="137">
        <v>5</v>
      </c>
      <c r="F184" s="137">
        <v>4</v>
      </c>
      <c r="G184" s="137">
        <f t="shared" si="66"/>
        <v>9</v>
      </c>
      <c r="H184" s="137">
        <f t="shared" si="67"/>
        <v>5</v>
      </c>
      <c r="I184" s="137">
        <f t="shared" si="67"/>
        <v>4</v>
      </c>
      <c r="J184" s="137">
        <f t="shared" si="68"/>
        <v>9</v>
      </c>
    </row>
    <row r="185" spans="1:10" s="399" customFormat="1">
      <c r="A185" s="436">
        <v>40</v>
      </c>
      <c r="B185" s="137"/>
      <c r="C185" s="137"/>
      <c r="D185" s="137">
        <f t="shared" si="65"/>
        <v>0</v>
      </c>
      <c r="E185" s="137"/>
      <c r="F185" s="137"/>
      <c r="G185" s="137">
        <f t="shared" si="66"/>
        <v>0</v>
      </c>
      <c r="H185" s="137">
        <f t="shared" si="67"/>
        <v>0</v>
      </c>
      <c r="I185" s="137">
        <f t="shared" si="67"/>
        <v>0</v>
      </c>
      <c r="J185" s="137">
        <f t="shared" si="68"/>
        <v>0</v>
      </c>
    </row>
    <row r="186" spans="1:10" s="399" customFormat="1">
      <c r="A186" s="436" t="s">
        <v>320</v>
      </c>
      <c r="B186" s="137"/>
      <c r="C186" s="137"/>
      <c r="D186" s="137">
        <f t="shared" si="65"/>
        <v>0</v>
      </c>
      <c r="E186" s="137"/>
      <c r="F186" s="137"/>
      <c r="G186" s="137">
        <f t="shared" si="66"/>
        <v>0</v>
      </c>
      <c r="H186" s="137">
        <f t="shared" si="67"/>
        <v>0</v>
      </c>
      <c r="I186" s="137">
        <f t="shared" si="67"/>
        <v>0</v>
      </c>
      <c r="J186" s="137">
        <f t="shared" si="68"/>
        <v>0</v>
      </c>
    </row>
    <row r="187" spans="1:10" s="399" customFormat="1">
      <c r="A187" s="436" t="s">
        <v>612</v>
      </c>
      <c r="B187" s="137"/>
      <c r="C187" s="137"/>
      <c r="D187" s="137">
        <f t="shared" si="65"/>
        <v>0</v>
      </c>
      <c r="E187" s="137"/>
      <c r="F187" s="137"/>
      <c r="G187" s="137">
        <f t="shared" si="66"/>
        <v>0</v>
      </c>
      <c r="H187" s="137">
        <f t="shared" si="67"/>
        <v>0</v>
      </c>
      <c r="I187" s="137">
        <f t="shared" si="67"/>
        <v>0</v>
      </c>
      <c r="J187" s="137">
        <f t="shared" si="68"/>
        <v>0</v>
      </c>
    </row>
    <row r="188" spans="1:10" s="399" customFormat="1">
      <c r="A188" s="437" t="s">
        <v>6</v>
      </c>
      <c r="B188" s="137">
        <f t="shared" ref="B188:J188" si="69">SUM(B182:B187)</f>
        <v>0</v>
      </c>
      <c r="C188" s="137">
        <f t="shared" si="69"/>
        <v>0</v>
      </c>
      <c r="D188" s="137">
        <f t="shared" si="69"/>
        <v>0</v>
      </c>
      <c r="E188" s="137">
        <f t="shared" si="69"/>
        <v>29</v>
      </c>
      <c r="F188" s="137">
        <f t="shared" si="69"/>
        <v>27</v>
      </c>
      <c r="G188" s="137">
        <f t="shared" si="69"/>
        <v>56</v>
      </c>
      <c r="H188" s="137">
        <f t="shared" si="69"/>
        <v>29</v>
      </c>
      <c r="I188" s="137">
        <f t="shared" si="69"/>
        <v>27</v>
      </c>
      <c r="J188" s="137">
        <f t="shared" si="69"/>
        <v>56</v>
      </c>
    </row>
    <row r="190" spans="1:10">
      <c r="A190" s="438"/>
      <c r="B190" s="438"/>
      <c r="C190" s="438"/>
      <c r="D190" s="438"/>
      <c r="E190" s="438"/>
      <c r="F190" s="438"/>
      <c r="G190" s="438"/>
      <c r="H190" s="438"/>
      <c r="I190" s="438"/>
      <c r="J190" s="438"/>
    </row>
    <row r="191" spans="1:10" ht="23.25">
      <c r="A191" s="439" t="s">
        <v>622</v>
      </c>
      <c r="B191" s="438"/>
      <c r="C191" s="438"/>
      <c r="D191" s="438"/>
      <c r="E191" s="438"/>
      <c r="F191" s="438"/>
      <c r="G191" s="438"/>
      <c r="H191" s="438"/>
      <c r="I191" s="439" t="s">
        <v>69</v>
      </c>
      <c r="J191" s="439"/>
    </row>
    <row r="192" spans="1:10">
      <c r="A192" s="1657" t="s">
        <v>619</v>
      </c>
      <c r="B192" s="1657"/>
      <c r="C192" s="1657"/>
      <c r="D192" s="1657"/>
      <c r="E192" s="1657"/>
      <c r="F192" s="1657"/>
      <c r="G192" s="1657"/>
      <c r="H192" s="1657"/>
      <c r="I192" s="1657"/>
      <c r="J192" s="1657"/>
    </row>
    <row r="193" spans="1:10">
      <c r="A193" s="1655" t="s">
        <v>7</v>
      </c>
      <c r="B193" s="1655"/>
      <c r="C193" s="1655"/>
      <c r="D193" s="1655"/>
      <c r="E193" s="1655"/>
      <c r="F193" s="1655"/>
      <c r="G193" s="1655"/>
      <c r="H193" s="1655"/>
      <c r="I193" s="1655"/>
      <c r="J193" s="1655"/>
    </row>
    <row r="194" spans="1:10">
      <c r="A194" s="1658" t="s">
        <v>620</v>
      </c>
      <c r="B194" s="1655" t="s">
        <v>222</v>
      </c>
      <c r="C194" s="1655"/>
      <c r="D194" s="1655"/>
      <c r="E194" s="1655" t="s">
        <v>221</v>
      </c>
      <c r="F194" s="1655"/>
      <c r="G194" s="1655"/>
      <c r="H194" s="1655" t="s">
        <v>6</v>
      </c>
      <c r="I194" s="1655"/>
      <c r="J194" s="1655"/>
    </row>
    <row r="195" spans="1:10">
      <c r="A195" s="1658"/>
      <c r="B195" s="440" t="s">
        <v>240</v>
      </c>
      <c r="C195" s="440" t="s">
        <v>241</v>
      </c>
      <c r="D195" s="440" t="s">
        <v>234</v>
      </c>
      <c r="E195" s="440" t="s">
        <v>240</v>
      </c>
      <c r="F195" s="440" t="s">
        <v>241</v>
      </c>
      <c r="G195" s="440" t="s">
        <v>234</v>
      </c>
      <c r="H195" s="440" t="s">
        <v>240</v>
      </c>
      <c r="I195" s="440" t="s">
        <v>241</v>
      </c>
      <c r="J195" s="440" t="s">
        <v>234</v>
      </c>
    </row>
    <row r="196" spans="1:10" ht="15.75">
      <c r="A196" s="441" t="s">
        <v>621</v>
      </c>
      <c r="B196" s="137"/>
      <c r="C196" s="137"/>
      <c r="D196" s="137">
        <f t="shared" ref="D196:D201" si="70">SUM(B196:C196)</f>
        <v>0</v>
      </c>
      <c r="E196" s="137">
        <v>5</v>
      </c>
      <c r="F196" s="137">
        <v>11</v>
      </c>
      <c r="G196" s="137">
        <f t="shared" ref="G196:G201" si="71">SUM(E196:F196)</f>
        <v>16</v>
      </c>
      <c r="H196" s="137">
        <f t="shared" ref="H196:I201" si="72">B196+E196</f>
        <v>5</v>
      </c>
      <c r="I196" s="137">
        <f t="shared" si="72"/>
        <v>11</v>
      </c>
      <c r="J196" s="137">
        <f t="shared" ref="J196:J201" si="73">H196+I196</f>
        <v>16</v>
      </c>
    </row>
    <row r="197" spans="1:10" ht="15.75">
      <c r="A197" s="441" t="s">
        <v>318</v>
      </c>
      <c r="B197" s="137"/>
      <c r="C197" s="137"/>
      <c r="D197" s="137">
        <f t="shared" si="70"/>
        <v>0</v>
      </c>
      <c r="E197" s="137">
        <v>10</v>
      </c>
      <c r="F197" s="137">
        <v>9</v>
      </c>
      <c r="G197" s="137">
        <f t="shared" si="71"/>
        <v>19</v>
      </c>
      <c r="H197" s="137">
        <f t="shared" si="72"/>
        <v>10</v>
      </c>
      <c r="I197" s="137">
        <f t="shared" si="72"/>
        <v>9</v>
      </c>
      <c r="J197" s="137">
        <f t="shared" si="73"/>
        <v>19</v>
      </c>
    </row>
    <row r="198" spans="1:10" ht="15.75">
      <c r="A198" s="441" t="s">
        <v>319</v>
      </c>
      <c r="B198" s="137"/>
      <c r="C198" s="137"/>
      <c r="D198" s="137">
        <f t="shared" si="70"/>
        <v>0</v>
      </c>
      <c r="E198" s="137">
        <v>5</v>
      </c>
      <c r="F198" s="137">
        <v>7</v>
      </c>
      <c r="G198" s="137">
        <f t="shared" si="71"/>
        <v>12</v>
      </c>
      <c r="H198" s="137">
        <f t="shared" si="72"/>
        <v>5</v>
      </c>
      <c r="I198" s="137">
        <f t="shared" si="72"/>
        <v>7</v>
      </c>
      <c r="J198" s="137">
        <f t="shared" si="73"/>
        <v>12</v>
      </c>
    </row>
    <row r="199" spans="1:10" ht="15.75">
      <c r="A199" s="441">
        <v>40</v>
      </c>
      <c r="B199" s="137"/>
      <c r="C199" s="137"/>
      <c r="D199" s="137">
        <f t="shared" si="70"/>
        <v>0</v>
      </c>
      <c r="E199" s="137">
        <v>1</v>
      </c>
      <c r="F199" s="137">
        <v>1</v>
      </c>
      <c r="G199" s="137">
        <f t="shared" si="71"/>
        <v>2</v>
      </c>
      <c r="H199" s="137">
        <f t="shared" si="72"/>
        <v>1</v>
      </c>
      <c r="I199" s="137">
        <f t="shared" si="72"/>
        <v>1</v>
      </c>
      <c r="J199" s="137">
        <f t="shared" si="73"/>
        <v>2</v>
      </c>
    </row>
    <row r="200" spans="1:10" ht="15.75">
      <c r="A200" s="441" t="s">
        <v>320</v>
      </c>
      <c r="B200" s="137"/>
      <c r="C200" s="137"/>
      <c r="D200" s="137">
        <f t="shared" si="70"/>
        <v>0</v>
      </c>
      <c r="E200" s="137"/>
      <c r="F200" s="137"/>
      <c r="G200" s="137">
        <f t="shared" si="71"/>
        <v>0</v>
      </c>
      <c r="H200" s="137">
        <f t="shared" si="72"/>
        <v>0</v>
      </c>
      <c r="I200" s="137">
        <f t="shared" si="72"/>
        <v>0</v>
      </c>
      <c r="J200" s="137">
        <f t="shared" si="73"/>
        <v>0</v>
      </c>
    </row>
    <row r="201" spans="1:10" ht="15.75">
      <c r="A201" s="441" t="s">
        <v>612</v>
      </c>
      <c r="B201" s="137"/>
      <c r="C201" s="137"/>
      <c r="D201" s="137">
        <f t="shared" si="70"/>
        <v>0</v>
      </c>
      <c r="E201" s="137"/>
      <c r="F201" s="137"/>
      <c r="G201" s="137">
        <f t="shared" si="71"/>
        <v>0</v>
      </c>
      <c r="H201" s="137">
        <f t="shared" si="72"/>
        <v>0</v>
      </c>
      <c r="I201" s="137">
        <f t="shared" si="72"/>
        <v>0</v>
      </c>
      <c r="J201" s="137">
        <f t="shared" si="73"/>
        <v>0</v>
      </c>
    </row>
    <row r="202" spans="1:10" ht="15.75">
      <c r="A202" s="443" t="s">
        <v>6</v>
      </c>
      <c r="B202" s="137">
        <f t="shared" ref="B202:J202" si="74">SUM(B196:B201)</f>
        <v>0</v>
      </c>
      <c r="C202" s="137">
        <f t="shared" si="74"/>
        <v>0</v>
      </c>
      <c r="D202" s="137">
        <f t="shared" si="74"/>
        <v>0</v>
      </c>
      <c r="E202" s="137">
        <f t="shared" si="74"/>
        <v>21</v>
      </c>
      <c r="F202" s="137">
        <f t="shared" si="74"/>
        <v>28</v>
      </c>
      <c r="G202" s="137">
        <f t="shared" si="74"/>
        <v>49</v>
      </c>
      <c r="H202" s="137">
        <f t="shared" si="74"/>
        <v>21</v>
      </c>
      <c r="I202" s="137">
        <f t="shared" si="74"/>
        <v>28</v>
      </c>
      <c r="J202" s="137">
        <f t="shared" si="74"/>
        <v>49</v>
      </c>
    </row>
    <row r="204" spans="1:10" ht="23.25">
      <c r="A204" s="433" t="s">
        <v>622</v>
      </c>
      <c r="I204" s="433" t="s">
        <v>781</v>
      </c>
      <c r="J204" s="433"/>
    </row>
    <row r="205" spans="1:10" s="399" customFormat="1">
      <c r="A205" s="1653" t="s">
        <v>619</v>
      </c>
      <c r="B205" s="1653"/>
      <c r="C205" s="1653"/>
      <c r="D205" s="1653"/>
      <c r="E205" s="1653"/>
      <c r="F205" s="1653"/>
      <c r="G205" s="1653"/>
      <c r="H205" s="1653"/>
      <c r="I205" s="1653"/>
      <c r="J205" s="1653"/>
    </row>
    <row r="206" spans="1:10" s="399" customFormat="1">
      <c r="A206" s="1654" t="s">
        <v>7</v>
      </c>
      <c r="B206" s="1654"/>
      <c r="C206" s="1654"/>
      <c r="D206" s="1654"/>
      <c r="E206" s="1654"/>
      <c r="F206" s="1654"/>
      <c r="G206" s="1654"/>
      <c r="H206" s="1654"/>
      <c r="I206" s="1654"/>
      <c r="J206" s="1654"/>
    </row>
    <row r="207" spans="1:10" s="434" customFormat="1" ht="21.75" customHeight="1">
      <c r="A207" s="1656" t="s">
        <v>620</v>
      </c>
      <c r="B207" s="1654" t="s">
        <v>222</v>
      </c>
      <c r="C207" s="1654"/>
      <c r="D207" s="1654"/>
      <c r="E207" s="1654" t="s">
        <v>221</v>
      </c>
      <c r="F207" s="1654"/>
      <c r="G207" s="1654"/>
      <c r="H207" s="1654" t="s">
        <v>6</v>
      </c>
      <c r="I207" s="1654"/>
      <c r="J207" s="1654"/>
    </row>
    <row r="208" spans="1:10" s="435" customFormat="1" ht="24" customHeight="1">
      <c r="A208" s="1656"/>
      <c r="B208" s="398" t="s">
        <v>240</v>
      </c>
      <c r="C208" s="398" t="s">
        <v>241</v>
      </c>
      <c r="D208" s="398" t="s">
        <v>234</v>
      </c>
      <c r="E208" s="398" t="s">
        <v>240</v>
      </c>
      <c r="F208" s="398" t="s">
        <v>241</v>
      </c>
      <c r="G208" s="398" t="s">
        <v>234</v>
      </c>
      <c r="H208" s="398" t="s">
        <v>240</v>
      </c>
      <c r="I208" s="398" t="s">
        <v>241</v>
      </c>
      <c r="J208" s="398" t="s">
        <v>234</v>
      </c>
    </row>
    <row r="209" spans="1:10" s="399" customFormat="1">
      <c r="A209" s="436" t="s">
        <v>621</v>
      </c>
      <c r="B209" s="137"/>
      <c r="C209" s="137">
        <v>1</v>
      </c>
      <c r="D209" s="137">
        <f t="shared" ref="D209:D214" si="75">SUM(B209:C209)</f>
        <v>1</v>
      </c>
      <c r="E209" s="137">
        <v>27</v>
      </c>
      <c r="F209" s="137">
        <v>23</v>
      </c>
      <c r="G209" s="137">
        <f t="shared" ref="G209:G214" si="76">SUM(E209:F209)</f>
        <v>50</v>
      </c>
      <c r="H209" s="137">
        <f t="shared" ref="H209:I214" si="77">B209+E209</f>
        <v>27</v>
      </c>
      <c r="I209" s="137">
        <f t="shared" si="77"/>
        <v>24</v>
      </c>
      <c r="J209" s="137">
        <f t="shared" ref="J209:J214" si="78">H209+I209</f>
        <v>51</v>
      </c>
    </row>
    <row r="210" spans="1:10" s="399" customFormat="1">
      <c r="A210" s="436" t="s">
        <v>318</v>
      </c>
      <c r="B210" s="137">
        <v>6</v>
      </c>
      <c r="C210" s="137"/>
      <c r="D210" s="137">
        <f t="shared" si="75"/>
        <v>6</v>
      </c>
      <c r="E210" s="137">
        <v>21</v>
      </c>
      <c r="F210" s="137">
        <v>19</v>
      </c>
      <c r="G210" s="137">
        <f t="shared" si="76"/>
        <v>40</v>
      </c>
      <c r="H210" s="137">
        <f t="shared" si="77"/>
        <v>27</v>
      </c>
      <c r="I210" s="137">
        <f t="shared" si="77"/>
        <v>19</v>
      </c>
      <c r="J210" s="137">
        <f t="shared" si="78"/>
        <v>46</v>
      </c>
    </row>
    <row r="211" spans="1:10" s="399" customFormat="1">
      <c r="A211" s="436" t="s">
        <v>319</v>
      </c>
      <c r="B211" s="137"/>
      <c r="C211" s="137"/>
      <c r="D211" s="137">
        <f t="shared" si="75"/>
        <v>0</v>
      </c>
      <c r="E211" s="137">
        <v>10</v>
      </c>
      <c r="F211" s="137">
        <v>7</v>
      </c>
      <c r="G211" s="137">
        <f t="shared" si="76"/>
        <v>17</v>
      </c>
      <c r="H211" s="137">
        <f t="shared" si="77"/>
        <v>10</v>
      </c>
      <c r="I211" s="137">
        <f t="shared" si="77"/>
        <v>7</v>
      </c>
      <c r="J211" s="137">
        <f t="shared" si="78"/>
        <v>17</v>
      </c>
    </row>
    <row r="212" spans="1:10" s="399" customFormat="1">
      <c r="A212" s="436">
        <v>40</v>
      </c>
      <c r="B212" s="137"/>
      <c r="C212" s="137"/>
      <c r="D212" s="137">
        <f t="shared" si="75"/>
        <v>0</v>
      </c>
      <c r="E212" s="137">
        <v>1</v>
      </c>
      <c r="F212" s="137">
        <v>2</v>
      </c>
      <c r="G212" s="137">
        <f t="shared" si="76"/>
        <v>3</v>
      </c>
      <c r="H212" s="137">
        <f t="shared" si="77"/>
        <v>1</v>
      </c>
      <c r="I212" s="137">
        <f t="shared" si="77"/>
        <v>2</v>
      </c>
      <c r="J212" s="137">
        <f t="shared" si="78"/>
        <v>3</v>
      </c>
    </row>
    <row r="213" spans="1:10" s="399" customFormat="1">
      <c r="A213" s="436" t="s">
        <v>320</v>
      </c>
      <c r="B213" s="137"/>
      <c r="C213" s="137"/>
      <c r="D213" s="137">
        <f t="shared" si="75"/>
        <v>0</v>
      </c>
      <c r="E213" s="137"/>
      <c r="F213" s="137"/>
      <c r="G213" s="137">
        <f t="shared" si="76"/>
        <v>0</v>
      </c>
      <c r="H213" s="137">
        <f t="shared" si="77"/>
        <v>0</v>
      </c>
      <c r="I213" s="137">
        <f t="shared" si="77"/>
        <v>0</v>
      </c>
      <c r="J213" s="137">
        <f t="shared" si="78"/>
        <v>0</v>
      </c>
    </row>
    <row r="214" spans="1:10" s="399" customFormat="1">
      <c r="A214" s="436" t="s">
        <v>612</v>
      </c>
      <c r="B214" s="137"/>
      <c r="C214" s="137"/>
      <c r="D214" s="137">
        <f t="shared" si="75"/>
        <v>0</v>
      </c>
      <c r="E214" s="137"/>
      <c r="F214" s="137"/>
      <c r="G214" s="137">
        <f t="shared" si="76"/>
        <v>0</v>
      </c>
      <c r="H214" s="137">
        <f t="shared" si="77"/>
        <v>0</v>
      </c>
      <c r="I214" s="137">
        <f t="shared" si="77"/>
        <v>0</v>
      </c>
      <c r="J214" s="137">
        <f t="shared" si="78"/>
        <v>0</v>
      </c>
    </row>
    <row r="215" spans="1:10" s="399" customFormat="1">
      <c r="A215" s="437" t="s">
        <v>6</v>
      </c>
      <c r="B215" s="137">
        <f t="shared" ref="B215:J215" si="79">SUM(B209:B214)</f>
        <v>6</v>
      </c>
      <c r="C215" s="137">
        <f t="shared" si="79"/>
        <v>1</v>
      </c>
      <c r="D215" s="137">
        <f t="shared" si="79"/>
        <v>7</v>
      </c>
      <c r="E215" s="137">
        <f t="shared" si="79"/>
        <v>59</v>
      </c>
      <c r="F215" s="137">
        <f t="shared" si="79"/>
        <v>51</v>
      </c>
      <c r="G215" s="137">
        <f t="shared" si="79"/>
        <v>110</v>
      </c>
      <c r="H215" s="137">
        <f t="shared" si="79"/>
        <v>65</v>
      </c>
      <c r="I215" s="137">
        <f t="shared" si="79"/>
        <v>52</v>
      </c>
      <c r="J215" s="137">
        <f t="shared" si="79"/>
        <v>117</v>
      </c>
    </row>
    <row r="217" spans="1:10">
      <c r="A217" s="438"/>
      <c r="B217" s="438"/>
      <c r="C217" s="438"/>
      <c r="D217" s="438"/>
      <c r="E217" s="438"/>
      <c r="F217" s="438"/>
      <c r="G217" s="438"/>
      <c r="H217" s="438"/>
      <c r="I217" s="438"/>
      <c r="J217" s="438"/>
    </row>
    <row r="218" spans="1:10" ht="23.25">
      <c r="A218" s="439" t="s">
        <v>622</v>
      </c>
      <c r="B218" s="438"/>
      <c r="C218" s="438"/>
      <c r="D218" s="438"/>
      <c r="E218" s="438"/>
      <c r="F218" s="438"/>
      <c r="G218" s="438"/>
      <c r="H218" s="438"/>
      <c r="I218" s="439" t="s">
        <v>72</v>
      </c>
      <c r="J218" s="439"/>
    </row>
    <row r="219" spans="1:10">
      <c r="A219" s="1657" t="s">
        <v>619</v>
      </c>
      <c r="B219" s="1657"/>
      <c r="C219" s="1657"/>
      <c r="D219" s="1657"/>
      <c r="E219" s="1657"/>
      <c r="F219" s="1657"/>
      <c r="G219" s="1657"/>
      <c r="H219" s="1657"/>
      <c r="I219" s="1657"/>
      <c r="J219" s="1657"/>
    </row>
    <row r="220" spans="1:10">
      <c r="A220" s="1655" t="s">
        <v>7</v>
      </c>
      <c r="B220" s="1655"/>
      <c r="C220" s="1655"/>
      <c r="D220" s="1655"/>
      <c r="E220" s="1655"/>
      <c r="F220" s="1655"/>
      <c r="G220" s="1655"/>
      <c r="H220" s="1655"/>
      <c r="I220" s="1655"/>
      <c r="J220" s="1655"/>
    </row>
    <row r="221" spans="1:10">
      <c r="A221" s="1658" t="s">
        <v>620</v>
      </c>
      <c r="B221" s="1655" t="s">
        <v>222</v>
      </c>
      <c r="C221" s="1655"/>
      <c r="D221" s="1655"/>
      <c r="E221" s="1655" t="s">
        <v>221</v>
      </c>
      <c r="F221" s="1655"/>
      <c r="G221" s="1655"/>
      <c r="H221" s="1655" t="s">
        <v>6</v>
      </c>
      <c r="I221" s="1655"/>
      <c r="J221" s="1655"/>
    </row>
    <row r="222" spans="1:10">
      <c r="A222" s="1658"/>
      <c r="B222" s="440" t="s">
        <v>240</v>
      </c>
      <c r="C222" s="440" t="s">
        <v>241</v>
      </c>
      <c r="D222" s="440" t="s">
        <v>234</v>
      </c>
      <c r="E222" s="440" t="s">
        <v>240</v>
      </c>
      <c r="F222" s="440" t="s">
        <v>241</v>
      </c>
      <c r="G222" s="440" t="s">
        <v>234</v>
      </c>
      <c r="H222" s="440" t="s">
        <v>240</v>
      </c>
      <c r="I222" s="440" t="s">
        <v>241</v>
      </c>
      <c r="J222" s="440" t="s">
        <v>234</v>
      </c>
    </row>
    <row r="223" spans="1:10" ht="15.75">
      <c r="A223" s="441" t="s">
        <v>621</v>
      </c>
      <c r="B223" s="137">
        <v>4</v>
      </c>
      <c r="C223" s="137">
        <v>3</v>
      </c>
      <c r="D223" s="137">
        <f t="shared" ref="D223:D228" si="80">SUM(B223:C223)</f>
        <v>7</v>
      </c>
      <c r="E223" s="137">
        <v>2</v>
      </c>
      <c r="F223" s="137">
        <v>4</v>
      </c>
      <c r="G223" s="137">
        <f t="shared" ref="G223" si="81">SUM(E223:F223)</f>
        <v>6</v>
      </c>
      <c r="H223" s="137">
        <f t="shared" ref="H223:I228" si="82">B223+E223</f>
        <v>6</v>
      </c>
      <c r="I223" s="137">
        <f t="shared" si="82"/>
        <v>7</v>
      </c>
      <c r="J223" s="137">
        <f t="shared" ref="J223:J228" si="83">H223+I223</f>
        <v>13</v>
      </c>
    </row>
    <row r="224" spans="1:10" ht="15.75">
      <c r="A224" s="441" t="s">
        <v>318</v>
      </c>
      <c r="B224" s="137">
        <v>15</v>
      </c>
      <c r="C224" s="137">
        <v>36</v>
      </c>
      <c r="D224" s="137">
        <f t="shared" si="80"/>
        <v>51</v>
      </c>
      <c r="E224" s="137">
        <v>4</v>
      </c>
      <c r="F224" s="137">
        <v>6</v>
      </c>
      <c r="G224" s="137">
        <f t="shared" ref="G224:G228" si="84">SUM(E224:F224)</f>
        <v>10</v>
      </c>
      <c r="H224" s="137">
        <f t="shared" si="82"/>
        <v>19</v>
      </c>
      <c r="I224" s="137">
        <f t="shared" si="82"/>
        <v>42</v>
      </c>
      <c r="J224" s="137">
        <f t="shared" si="83"/>
        <v>61</v>
      </c>
    </row>
    <row r="225" spans="1:10" ht="15.75">
      <c r="A225" s="441" t="s">
        <v>319</v>
      </c>
      <c r="B225" s="137">
        <v>12</v>
      </c>
      <c r="C225" s="137">
        <v>14</v>
      </c>
      <c r="D225" s="137">
        <f t="shared" si="80"/>
        <v>26</v>
      </c>
      <c r="E225" s="137">
        <v>6</v>
      </c>
      <c r="F225" s="137">
        <v>2</v>
      </c>
      <c r="G225" s="137">
        <f t="shared" si="84"/>
        <v>8</v>
      </c>
      <c r="H225" s="137">
        <f t="shared" si="82"/>
        <v>18</v>
      </c>
      <c r="I225" s="137">
        <f t="shared" si="82"/>
        <v>16</v>
      </c>
      <c r="J225" s="137">
        <f t="shared" si="83"/>
        <v>34</v>
      </c>
    </row>
    <row r="226" spans="1:10" ht="15.75">
      <c r="A226" s="441">
        <v>40</v>
      </c>
      <c r="B226" s="137"/>
      <c r="C226" s="137"/>
      <c r="D226" s="137">
        <f t="shared" si="80"/>
        <v>0</v>
      </c>
      <c r="E226" s="137"/>
      <c r="F226" s="137"/>
      <c r="G226" s="137">
        <f t="shared" si="84"/>
        <v>0</v>
      </c>
      <c r="H226" s="137">
        <f t="shared" si="82"/>
        <v>0</v>
      </c>
      <c r="I226" s="137">
        <f t="shared" si="82"/>
        <v>0</v>
      </c>
      <c r="J226" s="137">
        <f t="shared" si="83"/>
        <v>0</v>
      </c>
    </row>
    <row r="227" spans="1:10" ht="15.75">
      <c r="A227" s="441" t="s">
        <v>320</v>
      </c>
      <c r="B227" s="137"/>
      <c r="C227" s="137"/>
      <c r="D227" s="137">
        <f t="shared" si="80"/>
        <v>0</v>
      </c>
      <c r="E227" s="137"/>
      <c r="F227" s="137"/>
      <c r="G227" s="137">
        <f t="shared" si="84"/>
        <v>0</v>
      </c>
      <c r="H227" s="137">
        <f t="shared" si="82"/>
        <v>0</v>
      </c>
      <c r="I227" s="137">
        <f t="shared" si="82"/>
        <v>0</v>
      </c>
      <c r="J227" s="137">
        <f t="shared" si="83"/>
        <v>0</v>
      </c>
    </row>
    <row r="228" spans="1:10" ht="15.75">
      <c r="A228" s="441" t="s">
        <v>612</v>
      </c>
      <c r="B228" s="137"/>
      <c r="C228" s="137"/>
      <c r="D228" s="137">
        <f t="shared" si="80"/>
        <v>0</v>
      </c>
      <c r="E228" s="137"/>
      <c r="F228" s="137"/>
      <c r="G228" s="137">
        <f t="shared" si="84"/>
        <v>0</v>
      </c>
      <c r="H228" s="137">
        <f t="shared" si="82"/>
        <v>0</v>
      </c>
      <c r="I228" s="137">
        <f t="shared" si="82"/>
        <v>0</v>
      </c>
      <c r="J228" s="137">
        <f t="shared" si="83"/>
        <v>0</v>
      </c>
    </row>
    <row r="229" spans="1:10" ht="15.75">
      <c r="A229" s="443" t="s">
        <v>6</v>
      </c>
      <c r="B229" s="137">
        <f t="shared" ref="B229:J229" si="85">SUM(B223:B228)</f>
        <v>31</v>
      </c>
      <c r="C229" s="137">
        <f t="shared" si="85"/>
        <v>53</v>
      </c>
      <c r="D229" s="137">
        <f t="shared" si="85"/>
        <v>84</v>
      </c>
      <c r="E229" s="137">
        <f t="shared" si="85"/>
        <v>12</v>
      </c>
      <c r="F229" s="137">
        <f t="shared" si="85"/>
        <v>12</v>
      </c>
      <c r="G229" s="137">
        <f t="shared" si="85"/>
        <v>24</v>
      </c>
      <c r="H229" s="137">
        <f t="shared" si="85"/>
        <v>43</v>
      </c>
      <c r="I229" s="137">
        <f t="shared" si="85"/>
        <v>65</v>
      </c>
      <c r="J229" s="137">
        <f t="shared" si="85"/>
        <v>108</v>
      </c>
    </row>
    <row r="231" spans="1:10" ht="23.25">
      <c r="A231" s="433" t="s">
        <v>622</v>
      </c>
      <c r="I231" s="433" t="s">
        <v>74</v>
      </c>
      <c r="J231" s="433"/>
    </row>
    <row r="232" spans="1:10" s="399" customFormat="1">
      <c r="A232" s="1653" t="s">
        <v>619</v>
      </c>
      <c r="B232" s="1653"/>
      <c r="C232" s="1653"/>
      <c r="D232" s="1653"/>
      <c r="E232" s="1653"/>
      <c r="F232" s="1653"/>
      <c r="G232" s="1653"/>
      <c r="H232" s="1653"/>
      <c r="I232" s="1653"/>
      <c r="J232" s="1653"/>
    </row>
    <row r="233" spans="1:10" s="399" customFormat="1">
      <c r="A233" s="1654" t="s">
        <v>7</v>
      </c>
      <c r="B233" s="1654"/>
      <c r="C233" s="1654"/>
      <c r="D233" s="1654"/>
      <c r="E233" s="1654"/>
      <c r="F233" s="1654"/>
      <c r="G233" s="1654"/>
      <c r="H233" s="1654"/>
      <c r="I233" s="1654"/>
      <c r="J233" s="1654"/>
    </row>
    <row r="234" spans="1:10" s="434" customFormat="1" ht="21.75" customHeight="1">
      <c r="A234" s="1656" t="s">
        <v>620</v>
      </c>
      <c r="B234" s="1654" t="s">
        <v>222</v>
      </c>
      <c r="C234" s="1654"/>
      <c r="D234" s="1654"/>
      <c r="E234" s="1654" t="s">
        <v>221</v>
      </c>
      <c r="F234" s="1654"/>
      <c r="G234" s="1654"/>
      <c r="H234" s="1654" t="s">
        <v>6</v>
      </c>
      <c r="I234" s="1654"/>
      <c r="J234" s="1654"/>
    </row>
    <row r="235" spans="1:10" s="435" customFormat="1" ht="24" customHeight="1">
      <c r="A235" s="1656"/>
      <c r="B235" s="398" t="s">
        <v>240</v>
      </c>
      <c r="C235" s="398" t="s">
        <v>241</v>
      </c>
      <c r="D235" s="398" t="s">
        <v>234</v>
      </c>
      <c r="E235" s="398" t="s">
        <v>240</v>
      </c>
      <c r="F235" s="398" t="s">
        <v>241</v>
      </c>
      <c r="G235" s="398" t="s">
        <v>234</v>
      </c>
      <c r="H235" s="398" t="s">
        <v>240</v>
      </c>
      <c r="I235" s="398" t="s">
        <v>241</v>
      </c>
      <c r="J235" s="398" t="s">
        <v>234</v>
      </c>
    </row>
    <row r="236" spans="1:10" s="399" customFormat="1">
      <c r="A236" s="436" t="s">
        <v>621</v>
      </c>
      <c r="B236" s="137">
        <v>3</v>
      </c>
      <c r="C236" s="137"/>
      <c r="D236" s="137">
        <f t="shared" ref="D236:D241" si="86">SUM(B236:C236)</f>
        <v>3</v>
      </c>
      <c r="E236" s="137">
        <v>0</v>
      </c>
      <c r="F236" s="137">
        <v>0</v>
      </c>
      <c r="G236" s="137">
        <f t="shared" ref="G236:G241" si="87">SUM(E236:F236)</f>
        <v>0</v>
      </c>
      <c r="H236" s="137">
        <f t="shared" ref="H236:I241" si="88">B236+E236</f>
        <v>3</v>
      </c>
      <c r="I236" s="137">
        <f t="shared" si="88"/>
        <v>0</v>
      </c>
      <c r="J236" s="137">
        <f t="shared" ref="J236:J241" si="89">H236+I236</f>
        <v>3</v>
      </c>
    </row>
    <row r="237" spans="1:10" s="399" customFormat="1">
      <c r="A237" s="436" t="s">
        <v>318</v>
      </c>
      <c r="B237" s="137">
        <v>2</v>
      </c>
      <c r="C237" s="137"/>
      <c r="D237" s="137">
        <f t="shared" si="86"/>
        <v>2</v>
      </c>
      <c r="E237" s="137">
        <v>110</v>
      </c>
      <c r="F237" s="137">
        <v>62</v>
      </c>
      <c r="G237" s="137">
        <f t="shared" si="87"/>
        <v>172</v>
      </c>
      <c r="H237" s="137">
        <f t="shared" si="88"/>
        <v>112</v>
      </c>
      <c r="I237" s="137">
        <f t="shared" si="88"/>
        <v>62</v>
      </c>
      <c r="J237" s="137">
        <f t="shared" si="89"/>
        <v>174</v>
      </c>
    </row>
    <row r="238" spans="1:10" s="399" customFormat="1">
      <c r="A238" s="436" t="s">
        <v>319</v>
      </c>
      <c r="B238" s="137"/>
      <c r="C238" s="137"/>
      <c r="D238" s="137">
        <f t="shared" si="86"/>
        <v>0</v>
      </c>
      <c r="E238" s="137">
        <v>40</v>
      </c>
      <c r="F238" s="137">
        <v>47</v>
      </c>
      <c r="G238" s="137">
        <f t="shared" si="87"/>
        <v>87</v>
      </c>
      <c r="H238" s="137">
        <f t="shared" si="88"/>
        <v>40</v>
      </c>
      <c r="I238" s="137">
        <f t="shared" si="88"/>
        <v>47</v>
      </c>
      <c r="J238" s="137">
        <f t="shared" si="89"/>
        <v>87</v>
      </c>
    </row>
    <row r="239" spans="1:10" s="399" customFormat="1">
      <c r="A239" s="436">
        <v>40</v>
      </c>
      <c r="B239" s="137"/>
      <c r="C239" s="137"/>
      <c r="D239" s="137">
        <f t="shared" si="86"/>
        <v>0</v>
      </c>
      <c r="E239" s="137">
        <v>10</v>
      </c>
      <c r="F239" s="137">
        <v>0</v>
      </c>
      <c r="G239" s="137">
        <f t="shared" si="87"/>
        <v>10</v>
      </c>
      <c r="H239" s="137">
        <f t="shared" si="88"/>
        <v>10</v>
      </c>
      <c r="I239" s="137">
        <f t="shared" si="88"/>
        <v>0</v>
      </c>
      <c r="J239" s="137">
        <f t="shared" si="89"/>
        <v>10</v>
      </c>
    </row>
    <row r="240" spans="1:10" s="399" customFormat="1">
      <c r="A240" s="436" t="s">
        <v>320</v>
      </c>
      <c r="B240" s="137"/>
      <c r="C240" s="137"/>
      <c r="D240" s="137">
        <f t="shared" si="86"/>
        <v>0</v>
      </c>
      <c r="E240" s="137"/>
      <c r="F240" s="137"/>
      <c r="G240" s="137">
        <f t="shared" si="87"/>
        <v>0</v>
      </c>
      <c r="H240" s="137">
        <f t="shared" si="88"/>
        <v>0</v>
      </c>
      <c r="I240" s="137">
        <f t="shared" si="88"/>
        <v>0</v>
      </c>
      <c r="J240" s="137">
        <f t="shared" si="89"/>
        <v>0</v>
      </c>
    </row>
    <row r="241" spans="1:10" s="399" customFormat="1">
      <c r="A241" s="436" t="s">
        <v>612</v>
      </c>
      <c r="B241" s="137"/>
      <c r="C241" s="137"/>
      <c r="D241" s="137">
        <f t="shared" si="86"/>
        <v>0</v>
      </c>
      <c r="E241" s="137">
        <v>0</v>
      </c>
      <c r="F241" s="137">
        <v>0</v>
      </c>
      <c r="G241" s="137">
        <f t="shared" si="87"/>
        <v>0</v>
      </c>
      <c r="H241" s="137">
        <f t="shared" si="88"/>
        <v>0</v>
      </c>
      <c r="I241" s="137">
        <f t="shared" si="88"/>
        <v>0</v>
      </c>
      <c r="J241" s="137">
        <f t="shared" si="89"/>
        <v>0</v>
      </c>
    </row>
    <row r="242" spans="1:10" s="399" customFormat="1">
      <c r="A242" s="437" t="s">
        <v>6</v>
      </c>
      <c r="B242" s="137">
        <f t="shared" ref="B242:J242" si="90">SUM(B236:B241)</f>
        <v>5</v>
      </c>
      <c r="C242" s="137">
        <f t="shared" si="90"/>
        <v>0</v>
      </c>
      <c r="D242" s="137">
        <f t="shared" si="90"/>
        <v>5</v>
      </c>
      <c r="E242" s="137">
        <f t="shared" si="90"/>
        <v>160</v>
      </c>
      <c r="F242" s="137">
        <f t="shared" si="90"/>
        <v>109</v>
      </c>
      <c r="G242" s="137">
        <f t="shared" si="90"/>
        <v>269</v>
      </c>
      <c r="H242" s="137">
        <f t="shared" si="90"/>
        <v>165</v>
      </c>
      <c r="I242" s="137">
        <f t="shared" si="90"/>
        <v>109</v>
      </c>
      <c r="J242" s="137">
        <f t="shared" si="90"/>
        <v>274</v>
      </c>
    </row>
    <row r="244" spans="1:10">
      <c r="A244" s="438"/>
      <c r="B244" s="438"/>
      <c r="C244" s="438"/>
      <c r="D244" s="438"/>
      <c r="E244" s="438"/>
      <c r="F244" s="438"/>
      <c r="G244" s="438"/>
      <c r="H244" s="438"/>
      <c r="I244" s="438"/>
      <c r="J244" s="438"/>
    </row>
    <row r="245" spans="1:10" ht="23.25">
      <c r="A245" s="439" t="s">
        <v>622</v>
      </c>
      <c r="B245" s="438"/>
      <c r="C245" s="438"/>
      <c r="D245" s="438"/>
      <c r="E245" s="438"/>
      <c r="F245" s="438"/>
      <c r="G245" s="438"/>
      <c r="H245" s="438"/>
      <c r="I245" s="1659" t="s">
        <v>160</v>
      </c>
      <c r="J245" s="1659"/>
    </row>
    <row r="246" spans="1:10">
      <c r="A246" s="1657" t="s">
        <v>619</v>
      </c>
      <c r="B246" s="1657"/>
      <c r="C246" s="1657"/>
      <c r="D246" s="1657"/>
      <c r="E246" s="1657"/>
      <c r="F246" s="1657"/>
      <c r="G246" s="1657"/>
      <c r="H246" s="1657"/>
      <c r="I246" s="1657"/>
      <c r="J246" s="1657"/>
    </row>
    <row r="247" spans="1:10">
      <c r="A247" s="1655" t="s">
        <v>7</v>
      </c>
      <c r="B247" s="1655"/>
      <c r="C247" s="1655"/>
      <c r="D247" s="1655"/>
      <c r="E247" s="1655"/>
      <c r="F247" s="1655"/>
      <c r="G247" s="1655"/>
      <c r="H247" s="1655"/>
      <c r="I247" s="1655"/>
      <c r="J247" s="1655"/>
    </row>
    <row r="248" spans="1:10">
      <c r="A248" s="1658" t="s">
        <v>620</v>
      </c>
      <c r="B248" s="1655" t="s">
        <v>222</v>
      </c>
      <c r="C248" s="1655"/>
      <c r="D248" s="1655"/>
      <c r="E248" s="1655" t="s">
        <v>221</v>
      </c>
      <c r="F248" s="1655"/>
      <c r="G248" s="1655"/>
      <c r="H248" s="1655" t="s">
        <v>6</v>
      </c>
      <c r="I248" s="1655"/>
      <c r="J248" s="1655"/>
    </row>
    <row r="249" spans="1:10">
      <c r="A249" s="1658"/>
      <c r="B249" s="440" t="s">
        <v>240</v>
      </c>
      <c r="C249" s="440" t="s">
        <v>241</v>
      </c>
      <c r="D249" s="440" t="s">
        <v>234</v>
      </c>
      <c r="E249" s="440" t="s">
        <v>240</v>
      </c>
      <c r="F249" s="440" t="s">
        <v>241</v>
      </c>
      <c r="G249" s="440" t="s">
        <v>234</v>
      </c>
      <c r="H249" s="440" t="s">
        <v>240</v>
      </c>
      <c r="I249" s="440" t="s">
        <v>241</v>
      </c>
      <c r="J249" s="440" t="s">
        <v>234</v>
      </c>
    </row>
    <row r="250" spans="1:10" ht="15.75">
      <c r="A250" s="441" t="s">
        <v>621</v>
      </c>
      <c r="B250" s="137"/>
      <c r="C250" s="137"/>
      <c r="D250" s="137">
        <f t="shared" ref="D250:D255" si="91">SUM(B250:C250)</f>
        <v>0</v>
      </c>
      <c r="E250" s="137">
        <v>2</v>
      </c>
      <c r="F250" s="137"/>
      <c r="G250" s="137">
        <f t="shared" ref="G250:G255" si="92">SUM(E250:F250)</f>
        <v>2</v>
      </c>
      <c r="H250" s="137">
        <f t="shared" ref="H250:I255" si="93">B250+E250</f>
        <v>2</v>
      </c>
      <c r="I250" s="137">
        <f t="shared" si="93"/>
        <v>0</v>
      </c>
      <c r="J250" s="137">
        <f t="shared" ref="J250:J255" si="94">H250+I250</f>
        <v>2</v>
      </c>
    </row>
    <row r="251" spans="1:10" ht="15.75">
      <c r="A251" s="441" t="s">
        <v>318</v>
      </c>
      <c r="B251" s="137">
        <v>1</v>
      </c>
      <c r="C251" s="137"/>
      <c r="D251" s="137">
        <f t="shared" si="91"/>
        <v>1</v>
      </c>
      <c r="E251" s="137">
        <v>21</v>
      </c>
      <c r="F251" s="137">
        <v>12</v>
      </c>
      <c r="G251" s="137">
        <f t="shared" si="92"/>
        <v>33</v>
      </c>
      <c r="H251" s="137">
        <f t="shared" si="93"/>
        <v>22</v>
      </c>
      <c r="I251" s="137">
        <f t="shared" si="93"/>
        <v>12</v>
      </c>
      <c r="J251" s="137">
        <f t="shared" si="94"/>
        <v>34</v>
      </c>
    </row>
    <row r="252" spans="1:10" ht="15.75">
      <c r="A252" s="441" t="s">
        <v>319</v>
      </c>
      <c r="B252" s="137"/>
      <c r="C252" s="137"/>
      <c r="D252" s="137">
        <f t="shared" si="91"/>
        <v>0</v>
      </c>
      <c r="E252" s="137">
        <v>12</v>
      </c>
      <c r="F252" s="137">
        <v>9</v>
      </c>
      <c r="G252" s="137">
        <f t="shared" si="92"/>
        <v>21</v>
      </c>
      <c r="H252" s="137">
        <f t="shared" si="93"/>
        <v>12</v>
      </c>
      <c r="I252" s="137">
        <f t="shared" si="93"/>
        <v>9</v>
      </c>
      <c r="J252" s="137">
        <f t="shared" si="94"/>
        <v>21</v>
      </c>
    </row>
    <row r="253" spans="1:10" ht="15.75">
      <c r="A253" s="441">
        <v>40</v>
      </c>
      <c r="B253" s="137"/>
      <c r="C253" s="137"/>
      <c r="D253" s="137">
        <f t="shared" si="91"/>
        <v>0</v>
      </c>
      <c r="E253" s="137"/>
      <c r="F253" s="137"/>
      <c r="G253" s="137">
        <f t="shared" si="92"/>
        <v>0</v>
      </c>
      <c r="H253" s="137">
        <f t="shared" si="93"/>
        <v>0</v>
      </c>
      <c r="I253" s="137">
        <f t="shared" si="93"/>
        <v>0</v>
      </c>
      <c r="J253" s="137">
        <f t="shared" si="94"/>
        <v>0</v>
      </c>
    </row>
    <row r="254" spans="1:10" ht="15.75">
      <c r="A254" s="441" t="s">
        <v>320</v>
      </c>
      <c r="B254" s="137"/>
      <c r="C254" s="137"/>
      <c r="D254" s="137">
        <f t="shared" si="91"/>
        <v>0</v>
      </c>
      <c r="E254" s="137"/>
      <c r="F254" s="137"/>
      <c r="G254" s="137">
        <f t="shared" si="92"/>
        <v>0</v>
      </c>
      <c r="H254" s="137">
        <f t="shared" si="93"/>
        <v>0</v>
      </c>
      <c r="I254" s="137">
        <f t="shared" si="93"/>
        <v>0</v>
      </c>
      <c r="J254" s="137">
        <f t="shared" si="94"/>
        <v>0</v>
      </c>
    </row>
    <row r="255" spans="1:10" ht="15.75">
      <c r="A255" s="441" t="s">
        <v>612</v>
      </c>
      <c r="B255" s="137"/>
      <c r="C255" s="137"/>
      <c r="D255" s="137">
        <f t="shared" si="91"/>
        <v>0</v>
      </c>
      <c r="E255" s="137"/>
      <c r="F255" s="137"/>
      <c r="G255" s="137">
        <f t="shared" si="92"/>
        <v>0</v>
      </c>
      <c r="H255" s="137">
        <f t="shared" si="93"/>
        <v>0</v>
      </c>
      <c r="I255" s="137">
        <f t="shared" si="93"/>
        <v>0</v>
      </c>
      <c r="J255" s="137">
        <f t="shared" si="94"/>
        <v>0</v>
      </c>
    </row>
    <row r="256" spans="1:10" ht="15.75">
      <c r="A256" s="443" t="s">
        <v>6</v>
      </c>
      <c r="B256" s="137">
        <f t="shared" ref="B256:J256" si="95">SUM(B250:B255)</f>
        <v>1</v>
      </c>
      <c r="C256" s="137">
        <f t="shared" si="95"/>
        <v>0</v>
      </c>
      <c r="D256" s="137">
        <f t="shared" si="95"/>
        <v>1</v>
      </c>
      <c r="E256" s="137">
        <f t="shared" si="95"/>
        <v>35</v>
      </c>
      <c r="F256" s="137">
        <f t="shared" si="95"/>
        <v>21</v>
      </c>
      <c r="G256" s="137">
        <f t="shared" si="95"/>
        <v>56</v>
      </c>
      <c r="H256" s="137">
        <f t="shared" si="95"/>
        <v>36</v>
      </c>
      <c r="I256" s="137">
        <f t="shared" si="95"/>
        <v>21</v>
      </c>
      <c r="J256" s="137">
        <f t="shared" si="95"/>
        <v>57</v>
      </c>
    </row>
    <row r="258" spans="1:10" ht="23.25">
      <c r="A258" s="433" t="s">
        <v>622</v>
      </c>
      <c r="I258" s="433" t="s">
        <v>85</v>
      </c>
      <c r="J258" s="433"/>
    </row>
    <row r="259" spans="1:10" s="399" customFormat="1">
      <c r="A259" s="1653" t="s">
        <v>619</v>
      </c>
      <c r="B259" s="1653"/>
      <c r="C259" s="1653"/>
      <c r="D259" s="1653"/>
      <c r="E259" s="1653"/>
      <c r="F259" s="1653"/>
      <c r="G259" s="1653"/>
      <c r="H259" s="1653"/>
      <c r="I259" s="1653"/>
      <c r="J259" s="1653"/>
    </row>
    <row r="260" spans="1:10" s="399" customFormat="1">
      <c r="A260" s="1654" t="s">
        <v>7</v>
      </c>
      <c r="B260" s="1654"/>
      <c r="C260" s="1654"/>
      <c r="D260" s="1654"/>
      <c r="E260" s="1654"/>
      <c r="F260" s="1654"/>
      <c r="G260" s="1654"/>
      <c r="H260" s="1654"/>
      <c r="I260" s="1654"/>
      <c r="J260" s="1654"/>
    </row>
    <row r="261" spans="1:10" s="434" customFormat="1" ht="21.75" customHeight="1">
      <c r="A261" s="1656" t="s">
        <v>620</v>
      </c>
      <c r="B261" s="1654" t="s">
        <v>222</v>
      </c>
      <c r="C261" s="1654"/>
      <c r="D261" s="1654"/>
      <c r="E261" s="1654" t="s">
        <v>221</v>
      </c>
      <c r="F261" s="1654"/>
      <c r="G261" s="1654"/>
      <c r="H261" s="1654" t="s">
        <v>6</v>
      </c>
      <c r="I261" s="1654"/>
      <c r="J261" s="1654"/>
    </row>
    <row r="262" spans="1:10" s="435" customFormat="1" ht="24" customHeight="1">
      <c r="A262" s="1656"/>
      <c r="B262" s="398" t="s">
        <v>240</v>
      </c>
      <c r="C262" s="398" t="s">
        <v>241</v>
      </c>
      <c r="D262" s="398" t="s">
        <v>234</v>
      </c>
      <c r="E262" s="398" t="s">
        <v>240</v>
      </c>
      <c r="F262" s="398" t="s">
        <v>241</v>
      </c>
      <c r="G262" s="398" t="s">
        <v>234</v>
      </c>
      <c r="H262" s="398" t="s">
        <v>240</v>
      </c>
      <c r="I262" s="398" t="s">
        <v>241</v>
      </c>
      <c r="J262" s="398" t="s">
        <v>234</v>
      </c>
    </row>
    <row r="263" spans="1:10" s="399" customFormat="1">
      <c r="A263" s="436" t="s">
        <v>621</v>
      </c>
      <c r="B263" s="137"/>
      <c r="C263" s="137"/>
      <c r="D263" s="137">
        <f t="shared" ref="D263:D268" si="96">SUM(B263:C263)</f>
        <v>0</v>
      </c>
      <c r="E263" s="137">
        <v>5</v>
      </c>
      <c r="F263" s="137">
        <v>6</v>
      </c>
      <c r="G263" s="137">
        <f t="shared" ref="G263:G268" si="97">SUM(E263:F263)</f>
        <v>11</v>
      </c>
      <c r="H263" s="137">
        <f t="shared" ref="H263:I268" si="98">B263+E263</f>
        <v>5</v>
      </c>
      <c r="I263" s="137">
        <f t="shared" si="98"/>
        <v>6</v>
      </c>
      <c r="J263" s="137">
        <f t="shared" ref="J263:J268" si="99">H263+I263</f>
        <v>11</v>
      </c>
    </row>
    <row r="264" spans="1:10" s="399" customFormat="1">
      <c r="A264" s="436" t="s">
        <v>318</v>
      </c>
      <c r="B264" s="137">
        <v>1</v>
      </c>
      <c r="C264" s="137"/>
      <c r="D264" s="137">
        <f t="shared" si="96"/>
        <v>1</v>
      </c>
      <c r="E264" s="137">
        <v>15</v>
      </c>
      <c r="F264" s="137">
        <v>7</v>
      </c>
      <c r="G264" s="137">
        <f t="shared" si="97"/>
        <v>22</v>
      </c>
      <c r="H264" s="137">
        <f t="shared" si="98"/>
        <v>16</v>
      </c>
      <c r="I264" s="137">
        <f t="shared" si="98"/>
        <v>7</v>
      </c>
      <c r="J264" s="137">
        <f t="shared" si="99"/>
        <v>23</v>
      </c>
    </row>
    <row r="265" spans="1:10" s="399" customFormat="1">
      <c r="A265" s="436" t="s">
        <v>319</v>
      </c>
      <c r="B265" s="137">
        <v>2</v>
      </c>
      <c r="C265" s="137"/>
      <c r="D265" s="137">
        <f t="shared" si="96"/>
        <v>2</v>
      </c>
      <c r="E265" s="137">
        <v>9</v>
      </c>
      <c r="F265" s="137">
        <v>10</v>
      </c>
      <c r="G265" s="137">
        <f t="shared" si="97"/>
        <v>19</v>
      </c>
      <c r="H265" s="137">
        <f t="shared" si="98"/>
        <v>11</v>
      </c>
      <c r="I265" s="137">
        <f t="shared" si="98"/>
        <v>10</v>
      </c>
      <c r="J265" s="137">
        <f t="shared" si="99"/>
        <v>21</v>
      </c>
    </row>
    <row r="266" spans="1:10" s="399" customFormat="1">
      <c r="A266" s="436">
        <v>40</v>
      </c>
      <c r="B266" s="137"/>
      <c r="C266" s="137"/>
      <c r="D266" s="137">
        <f t="shared" si="96"/>
        <v>0</v>
      </c>
      <c r="E266" s="137"/>
      <c r="F266" s="137"/>
      <c r="G266" s="137">
        <f t="shared" si="97"/>
        <v>0</v>
      </c>
      <c r="H266" s="137">
        <f t="shared" si="98"/>
        <v>0</v>
      </c>
      <c r="I266" s="137">
        <f t="shared" si="98"/>
        <v>0</v>
      </c>
      <c r="J266" s="137">
        <f t="shared" si="99"/>
        <v>0</v>
      </c>
    </row>
    <row r="267" spans="1:10" s="399" customFormat="1">
      <c r="A267" s="436" t="s">
        <v>320</v>
      </c>
      <c r="B267" s="137"/>
      <c r="C267" s="137"/>
      <c r="D267" s="137">
        <f t="shared" si="96"/>
        <v>0</v>
      </c>
      <c r="E267" s="137"/>
      <c r="F267" s="137"/>
      <c r="G267" s="137">
        <f t="shared" si="97"/>
        <v>0</v>
      </c>
      <c r="H267" s="137">
        <f t="shared" si="98"/>
        <v>0</v>
      </c>
      <c r="I267" s="137">
        <f t="shared" si="98"/>
        <v>0</v>
      </c>
      <c r="J267" s="137">
        <f t="shared" si="99"/>
        <v>0</v>
      </c>
    </row>
    <row r="268" spans="1:10" s="399" customFormat="1">
      <c r="A268" s="436" t="s">
        <v>612</v>
      </c>
      <c r="B268" s="137"/>
      <c r="C268" s="137"/>
      <c r="D268" s="137">
        <f t="shared" si="96"/>
        <v>0</v>
      </c>
      <c r="E268" s="137"/>
      <c r="F268" s="137"/>
      <c r="G268" s="137">
        <f t="shared" si="97"/>
        <v>0</v>
      </c>
      <c r="H268" s="137">
        <f t="shared" si="98"/>
        <v>0</v>
      </c>
      <c r="I268" s="137">
        <f t="shared" si="98"/>
        <v>0</v>
      </c>
      <c r="J268" s="137">
        <f t="shared" si="99"/>
        <v>0</v>
      </c>
    </row>
    <row r="269" spans="1:10" s="399" customFormat="1">
      <c r="A269" s="437" t="s">
        <v>6</v>
      </c>
      <c r="B269" s="137">
        <f t="shared" ref="B269:J269" si="100">SUM(B263:B268)</f>
        <v>3</v>
      </c>
      <c r="C269" s="137">
        <f t="shared" si="100"/>
        <v>0</v>
      </c>
      <c r="D269" s="137">
        <f t="shared" si="100"/>
        <v>3</v>
      </c>
      <c r="E269" s="137">
        <f t="shared" si="100"/>
        <v>29</v>
      </c>
      <c r="F269" s="137">
        <f t="shared" si="100"/>
        <v>23</v>
      </c>
      <c r="G269" s="137">
        <f t="shared" si="100"/>
        <v>52</v>
      </c>
      <c r="H269" s="137">
        <f t="shared" si="100"/>
        <v>32</v>
      </c>
      <c r="I269" s="137">
        <f t="shared" si="100"/>
        <v>23</v>
      </c>
      <c r="J269" s="137">
        <f t="shared" si="100"/>
        <v>55</v>
      </c>
    </row>
    <row r="271" spans="1:10">
      <c r="A271" s="438"/>
      <c r="B271" s="438"/>
      <c r="C271" s="438"/>
      <c r="D271" s="438"/>
      <c r="E271" s="438"/>
      <c r="F271" s="438"/>
      <c r="G271" s="438"/>
      <c r="H271" s="438"/>
      <c r="I271" s="438"/>
      <c r="J271" s="438"/>
    </row>
    <row r="272" spans="1:10" ht="23.25">
      <c r="A272" s="439" t="s">
        <v>622</v>
      </c>
      <c r="B272" s="438"/>
      <c r="C272" s="438"/>
      <c r="D272" s="438"/>
      <c r="E272" s="438"/>
      <c r="F272" s="438"/>
      <c r="G272" s="438"/>
      <c r="H272" s="438"/>
      <c r="I272" s="439" t="s">
        <v>142</v>
      </c>
      <c r="J272" s="439"/>
    </row>
    <row r="273" spans="1:10">
      <c r="A273" s="1657" t="s">
        <v>619</v>
      </c>
      <c r="B273" s="1657"/>
      <c r="C273" s="1657"/>
      <c r="D273" s="1657"/>
      <c r="E273" s="1657"/>
      <c r="F273" s="1657"/>
      <c r="G273" s="1657"/>
      <c r="H273" s="1657"/>
      <c r="I273" s="1657"/>
      <c r="J273" s="1657"/>
    </row>
    <row r="274" spans="1:10">
      <c r="A274" s="1655" t="s">
        <v>7</v>
      </c>
      <c r="B274" s="1655"/>
      <c r="C274" s="1655"/>
      <c r="D274" s="1655"/>
      <c r="E274" s="1655"/>
      <c r="F274" s="1655"/>
      <c r="G274" s="1655"/>
      <c r="H274" s="1655"/>
      <c r="I274" s="1655"/>
      <c r="J274" s="1655"/>
    </row>
    <row r="275" spans="1:10">
      <c r="A275" s="1658" t="s">
        <v>620</v>
      </c>
      <c r="B275" s="1655" t="s">
        <v>222</v>
      </c>
      <c r="C275" s="1655"/>
      <c r="D275" s="1655"/>
      <c r="E275" s="1655" t="s">
        <v>221</v>
      </c>
      <c r="F275" s="1655"/>
      <c r="G275" s="1655"/>
      <c r="H275" s="1655" t="s">
        <v>6</v>
      </c>
      <c r="I275" s="1655"/>
      <c r="J275" s="1655"/>
    </row>
    <row r="276" spans="1:10">
      <c r="A276" s="1658"/>
      <c r="B276" s="440" t="s">
        <v>240</v>
      </c>
      <c r="C276" s="440" t="s">
        <v>241</v>
      </c>
      <c r="D276" s="440" t="s">
        <v>234</v>
      </c>
      <c r="E276" s="440" t="s">
        <v>240</v>
      </c>
      <c r="F276" s="440" t="s">
        <v>241</v>
      </c>
      <c r="G276" s="440" t="s">
        <v>234</v>
      </c>
      <c r="H276" s="440" t="s">
        <v>240</v>
      </c>
      <c r="I276" s="440" t="s">
        <v>241</v>
      </c>
      <c r="J276" s="440" t="s">
        <v>234</v>
      </c>
    </row>
    <row r="277" spans="1:10" ht="15.75">
      <c r="A277" s="441" t="s">
        <v>621</v>
      </c>
      <c r="B277" s="137"/>
      <c r="C277" s="137"/>
      <c r="D277" s="137">
        <f t="shared" ref="D277:D282" si="101">SUM(B277:C277)</f>
        <v>0</v>
      </c>
      <c r="E277" s="137">
        <v>27</v>
      </c>
      <c r="F277" s="137">
        <v>12</v>
      </c>
      <c r="G277" s="137">
        <f t="shared" ref="G277:G282" si="102">SUM(E277:F277)</f>
        <v>39</v>
      </c>
      <c r="H277" s="137">
        <f t="shared" ref="H277:I282" si="103">B277+E277</f>
        <v>27</v>
      </c>
      <c r="I277" s="137">
        <f t="shared" si="103"/>
        <v>12</v>
      </c>
      <c r="J277" s="137">
        <f t="shared" ref="J277:J282" si="104">H277+I277</f>
        <v>39</v>
      </c>
    </row>
    <row r="278" spans="1:10" ht="15.75">
      <c r="A278" s="441" t="s">
        <v>318</v>
      </c>
      <c r="B278" s="137"/>
      <c r="C278" s="137"/>
      <c r="D278" s="137">
        <f t="shared" si="101"/>
        <v>0</v>
      </c>
      <c r="E278" s="137">
        <v>15</v>
      </c>
      <c r="F278" s="137">
        <v>14</v>
      </c>
      <c r="G278" s="137">
        <f t="shared" si="102"/>
        <v>29</v>
      </c>
      <c r="H278" s="137">
        <f t="shared" si="103"/>
        <v>15</v>
      </c>
      <c r="I278" s="137">
        <f t="shared" si="103"/>
        <v>14</v>
      </c>
      <c r="J278" s="137">
        <f t="shared" si="104"/>
        <v>29</v>
      </c>
    </row>
    <row r="279" spans="1:10" ht="15.75">
      <c r="A279" s="441" t="s">
        <v>319</v>
      </c>
      <c r="B279" s="137"/>
      <c r="C279" s="137"/>
      <c r="D279" s="137">
        <f t="shared" si="101"/>
        <v>0</v>
      </c>
      <c r="E279" s="137">
        <v>17</v>
      </c>
      <c r="F279" s="137">
        <v>10</v>
      </c>
      <c r="G279" s="137">
        <f t="shared" si="102"/>
        <v>27</v>
      </c>
      <c r="H279" s="137">
        <f t="shared" si="103"/>
        <v>17</v>
      </c>
      <c r="I279" s="137">
        <f t="shared" si="103"/>
        <v>10</v>
      </c>
      <c r="J279" s="137">
        <f t="shared" si="104"/>
        <v>27</v>
      </c>
    </row>
    <row r="280" spans="1:10" ht="15.75">
      <c r="A280" s="441">
        <v>40</v>
      </c>
      <c r="B280" s="137"/>
      <c r="C280" s="137"/>
      <c r="D280" s="137">
        <f t="shared" si="101"/>
        <v>0</v>
      </c>
      <c r="E280" s="137">
        <v>0</v>
      </c>
      <c r="F280" s="137">
        <v>3</v>
      </c>
      <c r="G280" s="137">
        <f t="shared" si="102"/>
        <v>3</v>
      </c>
      <c r="H280" s="137">
        <f t="shared" si="103"/>
        <v>0</v>
      </c>
      <c r="I280" s="137">
        <f t="shared" si="103"/>
        <v>3</v>
      </c>
      <c r="J280" s="137">
        <f t="shared" si="104"/>
        <v>3</v>
      </c>
    </row>
    <row r="281" spans="1:10" ht="15.75">
      <c r="A281" s="441" t="s">
        <v>320</v>
      </c>
      <c r="B281" s="137"/>
      <c r="C281" s="137"/>
      <c r="D281" s="137">
        <f t="shared" si="101"/>
        <v>0</v>
      </c>
      <c r="E281" s="137">
        <v>0</v>
      </c>
      <c r="F281" s="137">
        <v>1</v>
      </c>
      <c r="G281" s="137">
        <f t="shared" si="102"/>
        <v>1</v>
      </c>
      <c r="H281" s="137">
        <f t="shared" si="103"/>
        <v>0</v>
      </c>
      <c r="I281" s="137">
        <f t="shared" si="103"/>
        <v>1</v>
      </c>
      <c r="J281" s="137">
        <f t="shared" si="104"/>
        <v>1</v>
      </c>
    </row>
    <row r="282" spans="1:10" ht="15.75">
      <c r="A282" s="441" t="s">
        <v>612</v>
      </c>
      <c r="B282" s="137"/>
      <c r="C282" s="137"/>
      <c r="D282" s="137">
        <f t="shared" si="101"/>
        <v>0</v>
      </c>
      <c r="E282" s="137">
        <v>0</v>
      </c>
      <c r="F282" s="137">
        <v>1</v>
      </c>
      <c r="G282" s="137">
        <f t="shared" si="102"/>
        <v>1</v>
      </c>
      <c r="H282" s="137">
        <f t="shared" si="103"/>
        <v>0</v>
      </c>
      <c r="I282" s="137">
        <f t="shared" si="103"/>
        <v>1</v>
      </c>
      <c r="J282" s="137">
        <f t="shared" si="104"/>
        <v>1</v>
      </c>
    </row>
    <row r="283" spans="1:10" ht="15.75">
      <c r="A283" s="443" t="s">
        <v>6</v>
      </c>
      <c r="B283" s="137">
        <f t="shared" ref="B283:J283" si="105">SUM(B277:B282)</f>
        <v>0</v>
      </c>
      <c r="C283" s="137">
        <f t="shared" si="105"/>
        <v>0</v>
      </c>
      <c r="D283" s="137">
        <f t="shared" si="105"/>
        <v>0</v>
      </c>
      <c r="E283" s="137">
        <f t="shared" si="105"/>
        <v>59</v>
      </c>
      <c r="F283" s="137">
        <f t="shared" si="105"/>
        <v>41</v>
      </c>
      <c r="G283" s="137">
        <f t="shared" si="105"/>
        <v>100</v>
      </c>
      <c r="H283" s="137">
        <f t="shared" si="105"/>
        <v>59</v>
      </c>
      <c r="I283" s="137">
        <f t="shared" si="105"/>
        <v>41</v>
      </c>
      <c r="J283" s="137">
        <f t="shared" si="105"/>
        <v>100</v>
      </c>
    </row>
    <row r="285" spans="1:10" ht="23.25">
      <c r="A285" s="433" t="s">
        <v>622</v>
      </c>
      <c r="I285" s="433" t="s">
        <v>189</v>
      </c>
      <c r="J285" s="433"/>
    </row>
    <row r="286" spans="1:10" s="399" customFormat="1">
      <c r="A286" s="1653" t="s">
        <v>619</v>
      </c>
      <c r="B286" s="1653"/>
      <c r="C286" s="1653"/>
      <c r="D286" s="1653"/>
      <c r="E286" s="1653"/>
      <c r="F286" s="1653"/>
      <c r="G286" s="1653"/>
      <c r="H286" s="1653"/>
      <c r="I286" s="1653"/>
      <c r="J286" s="1653"/>
    </row>
    <row r="287" spans="1:10" s="399" customFormat="1">
      <c r="A287" s="1654" t="s">
        <v>7</v>
      </c>
      <c r="B287" s="1654"/>
      <c r="C287" s="1654"/>
      <c r="D287" s="1654"/>
      <c r="E287" s="1654"/>
      <c r="F287" s="1654"/>
      <c r="G287" s="1654"/>
      <c r="H287" s="1654"/>
      <c r="I287" s="1654"/>
      <c r="J287" s="1654"/>
    </row>
    <row r="288" spans="1:10" s="434" customFormat="1" ht="21.75" customHeight="1">
      <c r="A288" s="1656" t="s">
        <v>620</v>
      </c>
      <c r="B288" s="1654" t="s">
        <v>222</v>
      </c>
      <c r="C288" s="1654"/>
      <c r="D288" s="1654"/>
      <c r="E288" s="1654" t="s">
        <v>221</v>
      </c>
      <c r="F288" s="1654"/>
      <c r="G288" s="1654"/>
      <c r="H288" s="1654" t="s">
        <v>6</v>
      </c>
      <c r="I288" s="1654"/>
      <c r="J288" s="1654"/>
    </row>
    <row r="289" spans="1:10" s="435" customFormat="1" ht="24" customHeight="1">
      <c r="A289" s="1656"/>
      <c r="B289" s="398" t="s">
        <v>240</v>
      </c>
      <c r="C289" s="398" t="s">
        <v>241</v>
      </c>
      <c r="D289" s="398" t="s">
        <v>234</v>
      </c>
      <c r="E289" s="398" t="s">
        <v>240</v>
      </c>
      <c r="F289" s="398" t="s">
        <v>241</v>
      </c>
      <c r="G289" s="398" t="s">
        <v>234</v>
      </c>
      <c r="H289" s="398" t="s">
        <v>240</v>
      </c>
      <c r="I289" s="398" t="s">
        <v>241</v>
      </c>
      <c r="J289" s="398" t="s">
        <v>234</v>
      </c>
    </row>
    <row r="290" spans="1:10" s="399" customFormat="1">
      <c r="A290" s="436" t="s">
        <v>621</v>
      </c>
      <c r="B290" s="137"/>
      <c r="C290" s="137"/>
      <c r="D290" s="137">
        <f t="shared" ref="D290:D295" si="106">SUM(B290:C290)</f>
        <v>0</v>
      </c>
      <c r="E290" s="137">
        <v>15</v>
      </c>
      <c r="F290" s="137">
        <v>2</v>
      </c>
      <c r="G290" s="137">
        <f t="shared" ref="G290:G295" si="107">SUM(E290:F290)</f>
        <v>17</v>
      </c>
      <c r="H290" s="137">
        <f t="shared" ref="H290:I295" si="108">B290+E290</f>
        <v>15</v>
      </c>
      <c r="I290" s="137">
        <f t="shared" si="108"/>
        <v>2</v>
      </c>
      <c r="J290" s="137">
        <f t="shared" ref="J290:J295" si="109">H290+I290</f>
        <v>17</v>
      </c>
    </row>
    <row r="291" spans="1:10" s="399" customFormat="1">
      <c r="A291" s="436" t="s">
        <v>318</v>
      </c>
      <c r="B291" s="137"/>
      <c r="C291" s="137">
        <v>1</v>
      </c>
      <c r="D291" s="137">
        <f t="shared" si="106"/>
        <v>1</v>
      </c>
      <c r="E291" s="137">
        <v>11</v>
      </c>
      <c r="F291" s="137">
        <v>7</v>
      </c>
      <c r="G291" s="137">
        <f t="shared" si="107"/>
        <v>18</v>
      </c>
      <c r="H291" s="137">
        <f t="shared" si="108"/>
        <v>11</v>
      </c>
      <c r="I291" s="137">
        <f t="shared" si="108"/>
        <v>8</v>
      </c>
      <c r="J291" s="137">
        <f t="shared" si="109"/>
        <v>19</v>
      </c>
    </row>
    <row r="292" spans="1:10" s="399" customFormat="1">
      <c r="A292" s="436" t="s">
        <v>319</v>
      </c>
      <c r="B292" s="137"/>
      <c r="C292" s="137"/>
      <c r="D292" s="137">
        <f t="shared" si="106"/>
        <v>0</v>
      </c>
      <c r="E292" s="137">
        <v>15</v>
      </c>
      <c r="F292" s="137">
        <v>13</v>
      </c>
      <c r="G292" s="137">
        <f t="shared" si="107"/>
        <v>28</v>
      </c>
      <c r="H292" s="137">
        <f t="shared" si="108"/>
        <v>15</v>
      </c>
      <c r="I292" s="137">
        <f t="shared" si="108"/>
        <v>13</v>
      </c>
      <c r="J292" s="137">
        <f t="shared" si="109"/>
        <v>28</v>
      </c>
    </row>
    <row r="293" spans="1:10" s="399" customFormat="1">
      <c r="A293" s="436">
        <v>40</v>
      </c>
      <c r="B293" s="137"/>
      <c r="C293" s="137"/>
      <c r="D293" s="137">
        <f t="shared" si="106"/>
        <v>0</v>
      </c>
      <c r="E293" s="137">
        <v>6</v>
      </c>
      <c r="F293" s="137">
        <v>5</v>
      </c>
      <c r="G293" s="137">
        <f t="shared" si="107"/>
        <v>11</v>
      </c>
      <c r="H293" s="137">
        <f t="shared" si="108"/>
        <v>6</v>
      </c>
      <c r="I293" s="137">
        <f t="shared" si="108"/>
        <v>5</v>
      </c>
      <c r="J293" s="137">
        <f t="shared" si="109"/>
        <v>11</v>
      </c>
    </row>
    <row r="294" spans="1:10" s="399" customFormat="1">
      <c r="A294" s="436" t="s">
        <v>320</v>
      </c>
      <c r="B294" s="137"/>
      <c r="C294" s="137"/>
      <c r="D294" s="137">
        <f t="shared" si="106"/>
        <v>0</v>
      </c>
      <c r="E294" s="137"/>
      <c r="F294" s="137"/>
      <c r="G294" s="137">
        <f t="shared" si="107"/>
        <v>0</v>
      </c>
      <c r="H294" s="137">
        <f t="shared" si="108"/>
        <v>0</v>
      </c>
      <c r="I294" s="137">
        <f t="shared" si="108"/>
        <v>0</v>
      </c>
      <c r="J294" s="137">
        <f t="shared" si="109"/>
        <v>0</v>
      </c>
    </row>
    <row r="295" spans="1:10" s="399" customFormat="1">
      <c r="A295" s="436" t="s">
        <v>612</v>
      </c>
      <c r="B295" s="137"/>
      <c r="C295" s="137"/>
      <c r="D295" s="137">
        <f t="shared" si="106"/>
        <v>0</v>
      </c>
      <c r="E295" s="137"/>
      <c r="F295" s="137"/>
      <c r="G295" s="137">
        <f t="shared" si="107"/>
        <v>0</v>
      </c>
      <c r="H295" s="137">
        <f t="shared" si="108"/>
        <v>0</v>
      </c>
      <c r="I295" s="137">
        <f t="shared" si="108"/>
        <v>0</v>
      </c>
      <c r="J295" s="137">
        <f t="shared" si="109"/>
        <v>0</v>
      </c>
    </row>
    <row r="296" spans="1:10" s="399" customFormat="1">
      <c r="A296" s="437" t="s">
        <v>6</v>
      </c>
      <c r="B296" s="137">
        <f t="shared" ref="B296:J296" si="110">SUM(B290:B295)</f>
        <v>0</v>
      </c>
      <c r="C296" s="137">
        <f t="shared" si="110"/>
        <v>1</v>
      </c>
      <c r="D296" s="137">
        <f t="shared" si="110"/>
        <v>1</v>
      </c>
      <c r="E296" s="137">
        <f t="shared" si="110"/>
        <v>47</v>
      </c>
      <c r="F296" s="137">
        <f t="shared" si="110"/>
        <v>27</v>
      </c>
      <c r="G296" s="137">
        <f t="shared" si="110"/>
        <v>74</v>
      </c>
      <c r="H296" s="137">
        <f t="shared" si="110"/>
        <v>47</v>
      </c>
      <c r="I296" s="137">
        <f t="shared" si="110"/>
        <v>28</v>
      </c>
      <c r="J296" s="137">
        <f t="shared" si="110"/>
        <v>75</v>
      </c>
    </row>
    <row r="298" spans="1:10">
      <c r="A298" s="438"/>
      <c r="B298" s="438"/>
      <c r="C298" s="438"/>
      <c r="D298" s="438"/>
      <c r="E298" s="438"/>
      <c r="F298" s="438"/>
      <c r="G298" s="438"/>
      <c r="H298" s="438"/>
      <c r="I298" s="438"/>
      <c r="J298" s="438"/>
    </row>
    <row r="299" spans="1:10" ht="23.25">
      <c r="A299" s="439" t="s">
        <v>622</v>
      </c>
      <c r="B299" s="438"/>
      <c r="C299" s="438"/>
      <c r="D299" s="438"/>
      <c r="E299" s="438"/>
      <c r="F299" s="438"/>
      <c r="G299" s="438"/>
      <c r="H299" s="438"/>
      <c r="I299" s="439" t="s">
        <v>144</v>
      </c>
      <c r="J299" s="439"/>
    </row>
    <row r="300" spans="1:10">
      <c r="A300" s="1657" t="s">
        <v>619</v>
      </c>
      <c r="B300" s="1657"/>
      <c r="C300" s="1657"/>
      <c r="D300" s="1657"/>
      <c r="E300" s="1657"/>
      <c r="F300" s="1657"/>
      <c r="G300" s="1657"/>
      <c r="H300" s="1657"/>
      <c r="I300" s="1657"/>
      <c r="J300" s="1657"/>
    </row>
    <row r="301" spans="1:10">
      <c r="A301" s="1655" t="s">
        <v>7</v>
      </c>
      <c r="B301" s="1655"/>
      <c r="C301" s="1655"/>
      <c r="D301" s="1655"/>
      <c r="E301" s="1655"/>
      <c r="F301" s="1655"/>
      <c r="G301" s="1655"/>
      <c r="H301" s="1655"/>
      <c r="I301" s="1655"/>
      <c r="J301" s="1655"/>
    </row>
    <row r="302" spans="1:10">
      <c r="A302" s="1658" t="s">
        <v>620</v>
      </c>
      <c r="B302" s="1655" t="s">
        <v>222</v>
      </c>
      <c r="C302" s="1655"/>
      <c r="D302" s="1655"/>
      <c r="E302" s="1655" t="s">
        <v>221</v>
      </c>
      <c r="F302" s="1655"/>
      <c r="G302" s="1655"/>
      <c r="H302" s="1655" t="s">
        <v>6</v>
      </c>
      <c r="I302" s="1655"/>
      <c r="J302" s="1655"/>
    </row>
    <row r="303" spans="1:10">
      <c r="A303" s="1658"/>
      <c r="B303" s="440" t="s">
        <v>240</v>
      </c>
      <c r="C303" s="440" t="s">
        <v>241</v>
      </c>
      <c r="D303" s="440" t="s">
        <v>234</v>
      </c>
      <c r="E303" s="440" t="s">
        <v>240</v>
      </c>
      <c r="F303" s="440" t="s">
        <v>241</v>
      </c>
      <c r="G303" s="440" t="s">
        <v>234</v>
      </c>
      <c r="H303" s="440" t="s">
        <v>240</v>
      </c>
      <c r="I303" s="440" t="s">
        <v>241</v>
      </c>
      <c r="J303" s="440" t="s">
        <v>234</v>
      </c>
    </row>
    <row r="304" spans="1:10" ht="15.75">
      <c r="A304" s="441" t="s">
        <v>621</v>
      </c>
      <c r="B304" s="137">
        <v>3</v>
      </c>
      <c r="C304" s="137">
        <v>2</v>
      </c>
      <c r="D304" s="137">
        <f t="shared" ref="D304:D309" si="111">SUM(B304:C304)</f>
        <v>5</v>
      </c>
      <c r="E304" s="137">
        <v>1</v>
      </c>
      <c r="F304" s="137">
        <v>4</v>
      </c>
      <c r="G304" s="137">
        <f t="shared" ref="G304:G309" si="112">SUM(E304:F304)</f>
        <v>5</v>
      </c>
      <c r="H304" s="137">
        <f t="shared" ref="H304:I309" si="113">B304+E304</f>
        <v>4</v>
      </c>
      <c r="I304" s="137">
        <f t="shared" si="113"/>
        <v>6</v>
      </c>
      <c r="J304" s="137">
        <f t="shared" ref="J304:J309" si="114">H304+I304</f>
        <v>10</v>
      </c>
    </row>
    <row r="305" spans="1:10" ht="15.75">
      <c r="A305" s="441" t="s">
        <v>318</v>
      </c>
      <c r="B305" s="137">
        <v>30</v>
      </c>
      <c r="C305" s="137">
        <v>23</v>
      </c>
      <c r="D305" s="137">
        <f t="shared" si="111"/>
        <v>53</v>
      </c>
      <c r="E305" s="137">
        <v>2</v>
      </c>
      <c r="F305" s="137">
        <v>3</v>
      </c>
      <c r="G305" s="137">
        <f t="shared" si="112"/>
        <v>5</v>
      </c>
      <c r="H305" s="137">
        <f t="shared" si="113"/>
        <v>32</v>
      </c>
      <c r="I305" s="137">
        <f t="shared" si="113"/>
        <v>26</v>
      </c>
      <c r="J305" s="137">
        <f t="shared" si="114"/>
        <v>58</v>
      </c>
    </row>
    <row r="306" spans="1:10" ht="15.75">
      <c r="A306" s="441" t="s">
        <v>319</v>
      </c>
      <c r="B306" s="137">
        <v>9</v>
      </c>
      <c r="C306" s="137">
        <v>12</v>
      </c>
      <c r="D306" s="137">
        <f t="shared" si="111"/>
        <v>21</v>
      </c>
      <c r="E306" s="137">
        <v>9</v>
      </c>
      <c r="F306" s="137">
        <v>8</v>
      </c>
      <c r="G306" s="137">
        <f t="shared" si="112"/>
        <v>17</v>
      </c>
      <c r="H306" s="137">
        <f t="shared" si="113"/>
        <v>18</v>
      </c>
      <c r="I306" s="137">
        <f t="shared" si="113"/>
        <v>20</v>
      </c>
      <c r="J306" s="137">
        <f t="shared" si="114"/>
        <v>38</v>
      </c>
    </row>
    <row r="307" spans="1:10" ht="15.75">
      <c r="A307" s="441">
        <v>40</v>
      </c>
      <c r="B307" s="137"/>
      <c r="C307" s="137"/>
      <c r="D307" s="137">
        <f t="shared" si="111"/>
        <v>0</v>
      </c>
      <c r="E307" s="137">
        <v>0</v>
      </c>
      <c r="F307" s="137"/>
      <c r="G307" s="137">
        <f t="shared" si="112"/>
        <v>0</v>
      </c>
      <c r="H307" s="137">
        <f t="shared" si="113"/>
        <v>0</v>
      </c>
      <c r="I307" s="137">
        <f t="shared" si="113"/>
        <v>0</v>
      </c>
      <c r="J307" s="137">
        <f t="shared" si="114"/>
        <v>0</v>
      </c>
    </row>
    <row r="308" spans="1:10" ht="15.75">
      <c r="A308" s="441" t="s">
        <v>320</v>
      </c>
      <c r="B308" s="137"/>
      <c r="C308" s="137"/>
      <c r="D308" s="137">
        <f t="shared" si="111"/>
        <v>0</v>
      </c>
      <c r="E308" s="137">
        <v>1</v>
      </c>
      <c r="F308" s="137"/>
      <c r="G308" s="137">
        <f t="shared" si="112"/>
        <v>1</v>
      </c>
      <c r="H308" s="137">
        <f t="shared" si="113"/>
        <v>1</v>
      </c>
      <c r="I308" s="137">
        <f t="shared" si="113"/>
        <v>0</v>
      </c>
      <c r="J308" s="137">
        <f t="shared" si="114"/>
        <v>1</v>
      </c>
    </row>
    <row r="309" spans="1:10" ht="15.75">
      <c r="A309" s="441" t="s">
        <v>612</v>
      </c>
      <c r="B309" s="137"/>
      <c r="C309" s="137"/>
      <c r="D309" s="137">
        <f t="shared" si="111"/>
        <v>0</v>
      </c>
      <c r="E309" s="137"/>
      <c r="F309" s="137"/>
      <c r="G309" s="137">
        <f t="shared" si="112"/>
        <v>0</v>
      </c>
      <c r="H309" s="137">
        <f t="shared" si="113"/>
        <v>0</v>
      </c>
      <c r="I309" s="137">
        <f t="shared" si="113"/>
        <v>0</v>
      </c>
      <c r="J309" s="137">
        <f t="shared" si="114"/>
        <v>0</v>
      </c>
    </row>
    <row r="310" spans="1:10" ht="15.75">
      <c r="A310" s="443" t="s">
        <v>6</v>
      </c>
      <c r="B310" s="137">
        <f t="shared" ref="B310:J310" si="115">SUM(B304:B309)</f>
        <v>42</v>
      </c>
      <c r="C310" s="137">
        <f t="shared" si="115"/>
        <v>37</v>
      </c>
      <c r="D310" s="137">
        <f t="shared" si="115"/>
        <v>79</v>
      </c>
      <c r="E310" s="137">
        <f t="shared" si="115"/>
        <v>13</v>
      </c>
      <c r="F310" s="137">
        <f t="shared" si="115"/>
        <v>15</v>
      </c>
      <c r="G310" s="137">
        <f t="shared" si="115"/>
        <v>28</v>
      </c>
      <c r="H310" s="137">
        <f t="shared" si="115"/>
        <v>55</v>
      </c>
      <c r="I310" s="137">
        <f t="shared" si="115"/>
        <v>52</v>
      </c>
      <c r="J310" s="137">
        <f t="shared" si="115"/>
        <v>107</v>
      </c>
    </row>
    <row r="314" spans="1:10" ht="35.25" customHeight="1">
      <c r="A314" s="1660" t="s">
        <v>619</v>
      </c>
      <c r="B314" s="1660"/>
      <c r="C314" s="1660"/>
      <c r="D314" s="1660"/>
      <c r="E314" s="1660"/>
      <c r="F314" s="1660"/>
      <c r="G314" s="1660"/>
      <c r="H314" s="1660"/>
      <c r="I314" s="1660"/>
      <c r="J314" s="1660"/>
    </row>
    <row r="315" spans="1:10" ht="21.75" customHeight="1">
      <c r="A315" s="1664" t="s">
        <v>886</v>
      </c>
      <c r="B315" s="1664"/>
      <c r="C315" s="1664"/>
      <c r="D315" s="1664"/>
      <c r="E315" s="1664"/>
      <c r="F315" s="1664"/>
      <c r="G315" s="1664"/>
      <c r="H315" s="1664"/>
      <c r="I315" s="1664"/>
      <c r="J315" s="1664"/>
    </row>
    <row r="316" spans="1:10" s="312" customFormat="1" ht="21.75" customHeight="1" thickBot="1">
      <c r="A316" s="1661" t="s">
        <v>622</v>
      </c>
      <c r="B316" s="1661"/>
      <c r="C316" s="1661"/>
      <c r="D316" s="1661"/>
      <c r="E316" s="1661"/>
      <c r="F316" s="1661"/>
      <c r="G316" s="1661"/>
      <c r="H316" s="1661"/>
      <c r="I316" s="1661"/>
      <c r="J316" s="1661"/>
    </row>
    <row r="317" spans="1:10" s="312" customFormat="1" ht="23.25" customHeight="1">
      <c r="A317" s="1662" t="s">
        <v>704</v>
      </c>
      <c r="B317" s="1531" t="s">
        <v>222</v>
      </c>
      <c r="C317" s="1531"/>
      <c r="D317" s="1531"/>
      <c r="E317" s="1531" t="s">
        <v>221</v>
      </c>
      <c r="F317" s="1531"/>
      <c r="G317" s="1531"/>
      <c r="H317" s="1531" t="s">
        <v>6</v>
      </c>
      <c r="I317" s="1531"/>
      <c r="J317" s="1532"/>
    </row>
    <row r="318" spans="1:10" s="312" customFormat="1" ht="26.25" customHeight="1">
      <c r="A318" s="1663"/>
      <c r="B318" s="168" t="s">
        <v>10</v>
      </c>
      <c r="C318" s="168" t="s">
        <v>11</v>
      </c>
      <c r="D318" s="168" t="s">
        <v>6</v>
      </c>
      <c r="E318" s="168" t="s">
        <v>10</v>
      </c>
      <c r="F318" s="168" t="s">
        <v>11</v>
      </c>
      <c r="G318" s="168" t="s">
        <v>6</v>
      </c>
      <c r="H318" s="168" t="s">
        <v>10</v>
      </c>
      <c r="I318" s="168" t="s">
        <v>11</v>
      </c>
      <c r="J318" s="97" t="s">
        <v>6</v>
      </c>
    </row>
    <row r="319" spans="1:10" s="312" customFormat="1" ht="30.75" customHeight="1">
      <c r="A319" s="444" t="s">
        <v>621</v>
      </c>
      <c r="B319" s="136">
        <f>B7+B21+B34+B48+B61+B75+B88+B102+B115+B129+B142+B156+B182+B196+B209+B223+B236+B250+B263+B277+B290+B304+B169</f>
        <v>15</v>
      </c>
      <c r="C319" s="136">
        <f t="shared" ref="C319:J319" si="116">C7+C21+C34+C48+C61+C75+C88+C102+C115+C129+C142+C156+C182+C196+C209+C223+C236+C250+C263+C277+C290+C304+C169</f>
        <v>11</v>
      </c>
      <c r="D319" s="136">
        <f t="shared" si="116"/>
        <v>26</v>
      </c>
      <c r="E319" s="136">
        <f t="shared" si="116"/>
        <v>304</v>
      </c>
      <c r="F319" s="136">
        <f t="shared" si="116"/>
        <v>233</v>
      </c>
      <c r="G319" s="136">
        <f t="shared" si="116"/>
        <v>537</v>
      </c>
      <c r="H319" s="136">
        <f t="shared" si="116"/>
        <v>319</v>
      </c>
      <c r="I319" s="136">
        <f t="shared" si="116"/>
        <v>244</v>
      </c>
      <c r="J319" s="136">
        <f t="shared" si="116"/>
        <v>563</v>
      </c>
    </row>
    <row r="320" spans="1:10" s="312" customFormat="1" ht="30.75" customHeight="1">
      <c r="A320" s="444" t="s">
        <v>318</v>
      </c>
      <c r="B320" s="136">
        <f t="shared" ref="B320:J320" si="117">B8+B22+B35+B49+B62+B76+B89+B103+B116+B130+B143+B157+B183+B197+B210+B224+B237+B251+B264+B278+B291+B305+B170</f>
        <v>79</v>
      </c>
      <c r="C320" s="136">
        <f t="shared" si="117"/>
        <v>82</v>
      </c>
      <c r="D320" s="136">
        <f t="shared" si="117"/>
        <v>161</v>
      </c>
      <c r="E320" s="136">
        <f t="shared" si="117"/>
        <v>409</v>
      </c>
      <c r="F320" s="136">
        <f t="shared" si="117"/>
        <v>324</v>
      </c>
      <c r="G320" s="136">
        <f t="shared" si="117"/>
        <v>733</v>
      </c>
      <c r="H320" s="136">
        <f t="shared" si="117"/>
        <v>488</v>
      </c>
      <c r="I320" s="136">
        <f t="shared" si="117"/>
        <v>406</v>
      </c>
      <c r="J320" s="136">
        <f t="shared" si="117"/>
        <v>894</v>
      </c>
    </row>
    <row r="321" spans="1:10" s="312" customFormat="1" ht="30.75" customHeight="1">
      <c r="A321" s="444" t="s">
        <v>319</v>
      </c>
      <c r="B321" s="136">
        <f t="shared" ref="B321:J321" si="118">B9+B23+B36+B50+B63+B77+B90+B104+B117+B131+B144+B158+B184+B198+B211+B225+B238+B252+B265+B279+B292+B306+B171</f>
        <v>36</v>
      </c>
      <c r="C321" s="136">
        <f t="shared" si="118"/>
        <v>35</v>
      </c>
      <c r="D321" s="136">
        <f t="shared" si="118"/>
        <v>71</v>
      </c>
      <c r="E321" s="136">
        <f t="shared" si="118"/>
        <v>221</v>
      </c>
      <c r="F321" s="136">
        <f t="shared" si="118"/>
        <v>210</v>
      </c>
      <c r="G321" s="136">
        <f t="shared" si="118"/>
        <v>431</v>
      </c>
      <c r="H321" s="136">
        <f t="shared" si="118"/>
        <v>257</v>
      </c>
      <c r="I321" s="136">
        <f t="shared" si="118"/>
        <v>245</v>
      </c>
      <c r="J321" s="136">
        <f t="shared" si="118"/>
        <v>502</v>
      </c>
    </row>
    <row r="322" spans="1:10" s="312" customFormat="1" ht="30.75" customHeight="1">
      <c r="A322" s="444">
        <v>40</v>
      </c>
      <c r="B322" s="136">
        <f t="shared" ref="B322:J322" si="119">B10+B24+B37+B51+B64+B78+B91+B105+B118+B132+B145+B159+B185+B199+B212+B226+B239+B253+B266+B280+B293+B307+B172</f>
        <v>4</v>
      </c>
      <c r="C322" s="136">
        <f t="shared" si="119"/>
        <v>2</v>
      </c>
      <c r="D322" s="136">
        <f t="shared" si="119"/>
        <v>6</v>
      </c>
      <c r="E322" s="136">
        <f t="shared" si="119"/>
        <v>38</v>
      </c>
      <c r="F322" s="136">
        <f t="shared" si="119"/>
        <v>32</v>
      </c>
      <c r="G322" s="136">
        <f t="shared" si="119"/>
        <v>70</v>
      </c>
      <c r="H322" s="136">
        <f t="shared" si="119"/>
        <v>42</v>
      </c>
      <c r="I322" s="136">
        <f t="shared" si="119"/>
        <v>34</v>
      </c>
      <c r="J322" s="136">
        <f t="shared" si="119"/>
        <v>76</v>
      </c>
    </row>
    <row r="323" spans="1:10" s="312" customFormat="1" ht="30.75" customHeight="1">
      <c r="A323" s="444" t="s">
        <v>320</v>
      </c>
      <c r="B323" s="136">
        <f t="shared" ref="B323:J323" si="120">B11+B25+B38+B52+B65+B79+B92+B106+B119+B133+B146+B160+B186+B200+B213+B227+B240+B254+B267+B281+B294+B308+B173</f>
        <v>1</v>
      </c>
      <c r="C323" s="136">
        <f t="shared" si="120"/>
        <v>0</v>
      </c>
      <c r="D323" s="136">
        <f t="shared" si="120"/>
        <v>1</v>
      </c>
      <c r="E323" s="136">
        <f t="shared" si="120"/>
        <v>3</v>
      </c>
      <c r="F323" s="136">
        <f t="shared" si="120"/>
        <v>5</v>
      </c>
      <c r="G323" s="136">
        <f t="shared" si="120"/>
        <v>8</v>
      </c>
      <c r="H323" s="136">
        <f t="shared" si="120"/>
        <v>4</v>
      </c>
      <c r="I323" s="136">
        <f t="shared" si="120"/>
        <v>5</v>
      </c>
      <c r="J323" s="136">
        <f t="shared" si="120"/>
        <v>9</v>
      </c>
    </row>
    <row r="324" spans="1:10" s="312" customFormat="1" ht="30.75" customHeight="1">
      <c r="A324" s="444" t="s">
        <v>612</v>
      </c>
      <c r="B324" s="136">
        <f t="shared" ref="B324:J324" si="121">B12+B26+B39+B53+B66+B80+B93+B107+B120+B134+B147+B161+B187+B201+B214+B228+B241+B255+B268+B282+B295+B309+B174</f>
        <v>0</v>
      </c>
      <c r="C324" s="136">
        <f t="shared" si="121"/>
        <v>0</v>
      </c>
      <c r="D324" s="136">
        <f t="shared" si="121"/>
        <v>0</v>
      </c>
      <c r="E324" s="136">
        <f t="shared" si="121"/>
        <v>0</v>
      </c>
      <c r="F324" s="136">
        <f t="shared" si="121"/>
        <v>1</v>
      </c>
      <c r="G324" s="136">
        <f t="shared" si="121"/>
        <v>1</v>
      </c>
      <c r="H324" s="136">
        <f t="shared" si="121"/>
        <v>0</v>
      </c>
      <c r="I324" s="136">
        <f t="shared" si="121"/>
        <v>1</v>
      </c>
      <c r="J324" s="136">
        <f t="shared" si="121"/>
        <v>1</v>
      </c>
    </row>
    <row r="325" spans="1:10" s="312" customFormat="1" ht="30.75" customHeight="1" thickBot="1">
      <c r="A325" s="502" t="s">
        <v>6</v>
      </c>
      <c r="B325" s="501">
        <f t="shared" ref="B325:J325" si="122">SUM(B319:B324)</f>
        <v>135</v>
      </c>
      <c r="C325" s="501">
        <f t="shared" si="122"/>
        <v>130</v>
      </c>
      <c r="D325" s="501">
        <f t="shared" si="122"/>
        <v>265</v>
      </c>
      <c r="E325" s="501">
        <f t="shared" si="122"/>
        <v>975</v>
      </c>
      <c r="F325" s="501">
        <f t="shared" si="122"/>
        <v>805</v>
      </c>
      <c r="G325" s="501">
        <f t="shared" si="122"/>
        <v>1780</v>
      </c>
      <c r="H325" s="501">
        <f t="shared" si="122"/>
        <v>1110</v>
      </c>
      <c r="I325" s="501">
        <f t="shared" si="122"/>
        <v>935</v>
      </c>
      <c r="J325" s="501">
        <f t="shared" si="122"/>
        <v>2045</v>
      </c>
    </row>
    <row r="329" spans="1:10" ht="15.75">
      <c r="B329" s="401" t="str">
        <f>IF(B325='Master Table'!Y29,"TRUE","FALSE")</f>
        <v>TRUE</v>
      </c>
      <c r="C329" s="401" t="str">
        <f>IF(C325='Master Table'!Z29,"TRUE","FALSE")</f>
        <v>TRUE</v>
      </c>
      <c r="D329" s="401" t="str">
        <f>IF(D325='Master Table'!AA29,"TRUE","FALSE")</f>
        <v>TRUE</v>
      </c>
      <c r="E329" s="401" t="str">
        <f>IF(E325='Master Table'!Y59,"TRUE","FALSE")</f>
        <v>TRUE</v>
      </c>
      <c r="F329" s="401" t="str">
        <f>IF(F325='Master Table'!Z59,"TRUE","FALSE")</f>
        <v>TRUE</v>
      </c>
      <c r="G329" s="401" t="str">
        <f>IF(G325='Master Table'!AA59,"TRUE","FALSE")</f>
        <v>TRUE</v>
      </c>
    </row>
  </sheetData>
  <mergeCells count="146">
    <mergeCell ref="A314:J314"/>
    <mergeCell ref="A316:J316"/>
    <mergeCell ref="A317:A318"/>
    <mergeCell ref="B317:D317"/>
    <mergeCell ref="E317:G317"/>
    <mergeCell ref="H317:J317"/>
    <mergeCell ref="A300:J300"/>
    <mergeCell ref="A301:J301"/>
    <mergeCell ref="A302:A303"/>
    <mergeCell ref="B302:D302"/>
    <mergeCell ref="E302:G302"/>
    <mergeCell ref="H302:J302"/>
    <mergeCell ref="A315:J315"/>
    <mergeCell ref="A275:A276"/>
    <mergeCell ref="B275:D275"/>
    <mergeCell ref="E275:G275"/>
    <mergeCell ref="H275:J275"/>
    <mergeCell ref="A286:J286"/>
    <mergeCell ref="A288:A289"/>
    <mergeCell ref="B288:D288"/>
    <mergeCell ref="E288:G288"/>
    <mergeCell ref="H288:J288"/>
    <mergeCell ref="A287:J287"/>
    <mergeCell ref="A259:J259"/>
    <mergeCell ref="A260:J260"/>
    <mergeCell ref="A261:A262"/>
    <mergeCell ref="B261:D261"/>
    <mergeCell ref="E261:G261"/>
    <mergeCell ref="H261:J261"/>
    <mergeCell ref="A246:J246"/>
    <mergeCell ref="A247:J247"/>
    <mergeCell ref="A248:A249"/>
    <mergeCell ref="B248:D248"/>
    <mergeCell ref="E248:G248"/>
    <mergeCell ref="H248:J248"/>
    <mergeCell ref="A193:J193"/>
    <mergeCell ref="A232:J232"/>
    <mergeCell ref="A233:J233"/>
    <mergeCell ref="A234:A235"/>
    <mergeCell ref="B234:D234"/>
    <mergeCell ref="E234:G234"/>
    <mergeCell ref="H234:J234"/>
    <mergeCell ref="A219:J219"/>
    <mergeCell ref="A220:J220"/>
    <mergeCell ref="A221:A222"/>
    <mergeCell ref="B221:D221"/>
    <mergeCell ref="E221:G221"/>
    <mergeCell ref="H221:J221"/>
    <mergeCell ref="H207:J207"/>
    <mergeCell ref="A179:J179"/>
    <mergeCell ref="A180:A181"/>
    <mergeCell ref="B180:D180"/>
    <mergeCell ref="E180:G180"/>
    <mergeCell ref="H180:J180"/>
    <mergeCell ref="B154:D154"/>
    <mergeCell ref="E154:G154"/>
    <mergeCell ref="H154:J154"/>
    <mergeCell ref="A138:J138"/>
    <mergeCell ref="A139:J139"/>
    <mergeCell ref="A140:A141"/>
    <mergeCell ref="B140:D140"/>
    <mergeCell ref="E140:G140"/>
    <mergeCell ref="H140:J140"/>
    <mergeCell ref="A165:J165"/>
    <mergeCell ref="A166:J166"/>
    <mergeCell ref="A167:A168"/>
    <mergeCell ref="B167:D167"/>
    <mergeCell ref="E167:G167"/>
    <mergeCell ref="H167:J167"/>
    <mergeCell ref="H46:J46"/>
    <mergeCell ref="A71:J71"/>
    <mergeCell ref="A72:J72"/>
    <mergeCell ref="A73:A74"/>
    <mergeCell ref="B73:D73"/>
    <mergeCell ref="E73:G73"/>
    <mergeCell ref="H73:J73"/>
    <mergeCell ref="A57:J57"/>
    <mergeCell ref="A58:J58"/>
    <mergeCell ref="A59:A60"/>
    <mergeCell ref="B59:D59"/>
    <mergeCell ref="E59:G59"/>
    <mergeCell ref="H59:J59"/>
    <mergeCell ref="B46:D46"/>
    <mergeCell ref="A86:A87"/>
    <mergeCell ref="B86:D86"/>
    <mergeCell ref="E86:G86"/>
    <mergeCell ref="H86:J86"/>
    <mergeCell ref="A111:J111"/>
    <mergeCell ref="A112:J112"/>
    <mergeCell ref="A152:J152"/>
    <mergeCell ref="A153:J153"/>
    <mergeCell ref="A154:A155"/>
    <mergeCell ref="A98:J98"/>
    <mergeCell ref="A99:J99"/>
    <mergeCell ref="A100:A101"/>
    <mergeCell ref="B100:D100"/>
    <mergeCell ref="E100:G100"/>
    <mergeCell ref="H100:J100"/>
    <mergeCell ref="A273:J273"/>
    <mergeCell ref="A274:J274"/>
    <mergeCell ref="A192:J192"/>
    <mergeCell ref="A194:A195"/>
    <mergeCell ref="B194:D194"/>
    <mergeCell ref="E194:G194"/>
    <mergeCell ref="A178:J178"/>
    <mergeCell ref="A113:A114"/>
    <mergeCell ref="B113:D113"/>
    <mergeCell ref="E113:G113"/>
    <mergeCell ref="H113:J113"/>
    <mergeCell ref="A125:J125"/>
    <mergeCell ref="A126:J126"/>
    <mergeCell ref="A127:A128"/>
    <mergeCell ref="B127:D127"/>
    <mergeCell ref="E127:G127"/>
    <mergeCell ref="H127:J127"/>
    <mergeCell ref="H194:J194"/>
    <mergeCell ref="A205:J205"/>
    <mergeCell ref="A206:J206"/>
    <mergeCell ref="A207:A208"/>
    <mergeCell ref="B207:D207"/>
    <mergeCell ref="E207:G207"/>
    <mergeCell ref="I245:J245"/>
    <mergeCell ref="A84:J84"/>
    <mergeCell ref="A85:J85"/>
    <mergeCell ref="A18:J18"/>
    <mergeCell ref="A3:J3"/>
    <mergeCell ref="A4:J4"/>
    <mergeCell ref="A5:A6"/>
    <mergeCell ref="B5:D5"/>
    <mergeCell ref="E5:G5"/>
    <mergeCell ref="H5:J5"/>
    <mergeCell ref="A17:J17"/>
    <mergeCell ref="A19:A20"/>
    <mergeCell ref="B19:D19"/>
    <mergeCell ref="E19:G19"/>
    <mergeCell ref="H19:J19"/>
    <mergeCell ref="A30:J30"/>
    <mergeCell ref="A31:J31"/>
    <mergeCell ref="A32:A33"/>
    <mergeCell ref="B32:D32"/>
    <mergeCell ref="E32:G32"/>
    <mergeCell ref="H32:J32"/>
    <mergeCell ref="A44:J44"/>
    <mergeCell ref="A45:J45"/>
    <mergeCell ref="A46:A47"/>
    <mergeCell ref="E46:G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F0"/>
  </sheetPr>
  <dimension ref="A1:N87"/>
  <sheetViews>
    <sheetView topLeftCell="A52" zoomScaleSheetLayoutView="100" workbookViewId="0">
      <selection activeCell="F75" sqref="F75"/>
    </sheetView>
  </sheetViews>
  <sheetFormatPr defaultColWidth="9.140625" defaultRowHeight="12.75"/>
  <cols>
    <col min="1" max="1" width="9.140625" style="66" bestFit="1" customWidth="1"/>
    <col min="2" max="2" width="21" style="280" customWidth="1"/>
    <col min="3" max="3" width="15.7109375" style="74" customWidth="1"/>
    <col min="4" max="9" width="15.7109375" style="66" customWidth="1"/>
    <col min="10" max="16384" width="9.140625" style="66"/>
  </cols>
  <sheetData>
    <row r="1" spans="1:9" ht="21">
      <c r="B1" s="1288" t="s">
        <v>569</v>
      </c>
      <c r="C1" s="1288"/>
      <c r="D1" s="1288"/>
      <c r="E1" s="1288"/>
      <c r="F1" s="1288"/>
      <c r="G1" s="1288"/>
      <c r="H1" s="1288"/>
      <c r="I1" s="282"/>
    </row>
    <row r="2" spans="1:9" ht="18.75">
      <c r="B2" s="1489" t="s">
        <v>922</v>
      </c>
      <c r="C2" s="1489"/>
      <c r="D2" s="1489"/>
      <c r="E2" s="1489"/>
      <c r="F2" s="1489"/>
      <c r="G2" s="1489"/>
      <c r="H2" s="1489"/>
      <c r="I2" s="1489"/>
    </row>
    <row r="3" spans="1:9">
      <c r="D3" s="74"/>
      <c r="E3" s="74"/>
      <c r="F3" s="74"/>
      <c r="G3" s="74"/>
      <c r="H3" s="74"/>
      <c r="I3" s="74"/>
    </row>
    <row r="4" spans="1:9" s="57" customFormat="1" ht="33" customHeight="1">
      <c r="A4" s="1517" t="s">
        <v>1</v>
      </c>
      <c r="B4" s="1519" t="s">
        <v>155</v>
      </c>
      <c r="C4" s="1517" t="s">
        <v>256</v>
      </c>
      <c r="D4" s="1515" t="s">
        <v>157</v>
      </c>
      <c r="E4" s="1516"/>
      <c r="F4" s="1281"/>
      <c r="G4" s="1515" t="s">
        <v>158</v>
      </c>
      <c r="H4" s="1516"/>
      <c r="I4" s="1281"/>
    </row>
    <row r="5" spans="1:9" s="57" customFormat="1" ht="28.5" customHeight="1">
      <c r="A5" s="1518"/>
      <c r="B5" s="1520"/>
      <c r="C5" s="1518"/>
      <c r="D5" s="168" t="s">
        <v>95</v>
      </c>
      <c r="E5" s="168" t="s">
        <v>0</v>
      </c>
      <c r="F5" s="168" t="s">
        <v>6</v>
      </c>
      <c r="G5" s="168" t="s">
        <v>95</v>
      </c>
      <c r="H5" s="168" t="s">
        <v>0</v>
      </c>
      <c r="I5" s="168" t="s">
        <v>6</v>
      </c>
    </row>
    <row r="6" spans="1:9" s="57" customFormat="1" ht="16.5" customHeight="1">
      <c r="A6" s="1665">
        <v>1</v>
      </c>
      <c r="B6" s="1665" t="s">
        <v>15</v>
      </c>
      <c r="C6" s="1105">
        <v>2022</v>
      </c>
      <c r="D6" s="1106">
        <v>52.4</v>
      </c>
      <c r="E6" s="973">
        <v>161.19999999999999</v>
      </c>
      <c r="F6" s="973">
        <v>110.9</v>
      </c>
      <c r="G6" s="973">
        <v>90.5</v>
      </c>
      <c r="H6" s="973">
        <v>139.80000000000001</v>
      </c>
      <c r="I6" s="1117">
        <v>117</v>
      </c>
    </row>
    <row r="7" spans="1:9" s="575" customFormat="1" ht="17.25" customHeight="1">
      <c r="A7" s="1666"/>
      <c r="B7" s="1666"/>
      <c r="C7" s="1105">
        <v>2021</v>
      </c>
      <c r="D7" s="1105">
        <v>57.3</v>
      </c>
      <c r="E7" s="1105">
        <v>148.9</v>
      </c>
      <c r="F7" s="1105">
        <v>106.6</v>
      </c>
      <c r="G7" s="1105">
        <v>107.9</v>
      </c>
      <c r="H7" s="1105">
        <v>176.7</v>
      </c>
      <c r="I7" s="1105">
        <v>144.9</v>
      </c>
    </row>
    <row r="8" spans="1:9" s="575" customFormat="1" ht="17.25" customHeight="1">
      <c r="A8" s="1666"/>
      <c r="B8" s="1666"/>
      <c r="C8" s="1105">
        <v>2020</v>
      </c>
      <c r="D8" s="1107">
        <v>49.6</v>
      </c>
      <c r="E8" s="1107">
        <v>146.4</v>
      </c>
      <c r="F8" s="1107">
        <v>101.7</v>
      </c>
      <c r="G8" s="1107">
        <v>96.1</v>
      </c>
      <c r="H8" s="1107">
        <v>154.19999999999999</v>
      </c>
      <c r="I8" s="1107">
        <v>127.3</v>
      </c>
    </row>
    <row r="9" spans="1:9" s="575" customFormat="1" ht="17.25" customHeight="1">
      <c r="A9" s="1665">
        <v>2</v>
      </c>
      <c r="B9" s="1667" t="s">
        <v>20</v>
      </c>
      <c r="C9" s="1105">
        <v>2022</v>
      </c>
      <c r="D9" s="1107">
        <v>5.0999999999999996</v>
      </c>
      <c r="E9" s="1107">
        <v>301</v>
      </c>
      <c r="F9" s="1107">
        <v>101.9</v>
      </c>
      <c r="G9" s="1107">
        <v>91.4</v>
      </c>
      <c r="H9" s="1107">
        <v>96.9</v>
      </c>
      <c r="I9" s="1107">
        <v>93.2</v>
      </c>
    </row>
    <row r="10" spans="1:9" s="57" customFormat="1" ht="18" customHeight="1">
      <c r="A10" s="1666"/>
      <c r="B10" s="1668"/>
      <c r="C10" s="1105">
        <v>2021</v>
      </c>
      <c r="D10" s="42">
        <v>4.9000000000000004</v>
      </c>
      <c r="E10" s="42">
        <v>303.60000000000002</v>
      </c>
      <c r="F10" s="42">
        <v>102.6</v>
      </c>
      <c r="G10" s="42">
        <v>115.8</v>
      </c>
      <c r="H10" s="42">
        <v>111.8</v>
      </c>
      <c r="I10" s="42">
        <v>114.5</v>
      </c>
    </row>
    <row r="11" spans="1:9" s="57" customFormat="1" ht="18" customHeight="1">
      <c r="A11" s="1666"/>
      <c r="B11" s="1668"/>
      <c r="C11" s="1105">
        <v>2020</v>
      </c>
      <c r="D11" s="1107">
        <v>4.3</v>
      </c>
      <c r="E11" s="1107">
        <v>280</v>
      </c>
      <c r="F11" s="1107">
        <v>94.4</v>
      </c>
      <c r="G11" s="1107">
        <v>96.3</v>
      </c>
      <c r="H11" s="1107">
        <v>95.9</v>
      </c>
      <c r="I11" s="1107">
        <v>96.2</v>
      </c>
    </row>
    <row r="12" spans="1:9" s="57" customFormat="1" ht="18" customHeight="1">
      <c r="A12" s="1665">
        <v>3</v>
      </c>
      <c r="B12" s="1667" t="s">
        <v>21</v>
      </c>
      <c r="C12" s="1105">
        <v>2022</v>
      </c>
      <c r="D12" s="1107">
        <v>11.1</v>
      </c>
      <c r="E12" s="1107">
        <v>268.10000000000002</v>
      </c>
      <c r="F12" s="1107">
        <v>105</v>
      </c>
      <c r="G12" s="1107">
        <v>94.9</v>
      </c>
      <c r="H12" s="1107">
        <v>137</v>
      </c>
      <c r="I12" s="1107">
        <v>110.3</v>
      </c>
    </row>
    <row r="13" spans="1:9" s="57" customFormat="1" ht="18" customHeight="1">
      <c r="A13" s="1666"/>
      <c r="B13" s="1668"/>
      <c r="C13" s="1105">
        <v>2021</v>
      </c>
      <c r="D13" s="42">
        <v>9.4</v>
      </c>
      <c r="E13" s="42">
        <v>249.7</v>
      </c>
      <c r="F13" s="42">
        <v>97.2</v>
      </c>
      <c r="G13" s="42">
        <v>105.8</v>
      </c>
      <c r="H13" s="42">
        <v>150.80000000000001</v>
      </c>
      <c r="I13" s="42">
        <v>122.2</v>
      </c>
    </row>
    <row r="14" spans="1:9" s="57" customFormat="1" ht="18" customHeight="1">
      <c r="A14" s="1666"/>
      <c r="B14" s="1668"/>
      <c r="C14" s="1105">
        <v>2020</v>
      </c>
      <c r="D14" s="1107">
        <v>21.1</v>
      </c>
      <c r="E14" s="1107">
        <v>268.60000000000002</v>
      </c>
      <c r="F14" s="1107">
        <v>102.7</v>
      </c>
      <c r="G14" s="1107">
        <v>85.4</v>
      </c>
      <c r="H14" s="1107">
        <v>127.9</v>
      </c>
      <c r="I14" s="1107">
        <v>100.9</v>
      </c>
    </row>
    <row r="15" spans="1:9" s="57" customFormat="1" ht="18" customHeight="1">
      <c r="A15" s="1665">
        <v>4</v>
      </c>
      <c r="B15" s="1667" t="s">
        <v>25</v>
      </c>
      <c r="C15" s="1105">
        <v>2022</v>
      </c>
      <c r="D15" s="1107">
        <v>24.5</v>
      </c>
      <c r="E15" s="1107">
        <v>316.8</v>
      </c>
      <c r="F15" s="1107">
        <v>129</v>
      </c>
      <c r="G15" s="1107">
        <v>84.5</v>
      </c>
      <c r="H15" s="1107">
        <v>257.7</v>
      </c>
      <c r="I15" s="1107">
        <v>146.4</v>
      </c>
    </row>
    <row r="16" spans="1:9" s="57" customFormat="1" ht="18" customHeight="1">
      <c r="A16" s="1666"/>
      <c r="B16" s="1668"/>
      <c r="C16" s="1105">
        <v>2021</v>
      </c>
      <c r="D16" s="42">
        <v>22.6</v>
      </c>
      <c r="E16" s="42">
        <v>307.60000000000002</v>
      </c>
      <c r="F16" s="42">
        <v>124.5</v>
      </c>
      <c r="G16" s="42">
        <v>96.9</v>
      </c>
      <c r="H16" s="42">
        <v>280.10000000000002</v>
      </c>
      <c r="I16" s="42">
        <v>162.4</v>
      </c>
    </row>
    <row r="17" spans="1:9" s="57" customFormat="1" ht="18" customHeight="1">
      <c r="A17" s="1666"/>
      <c r="B17" s="1668"/>
      <c r="C17" s="1105">
        <v>2020</v>
      </c>
      <c r="D17" s="1107">
        <v>18.5</v>
      </c>
      <c r="E17" s="1107">
        <v>292.10000000000002</v>
      </c>
      <c r="F17" s="1107">
        <v>118</v>
      </c>
      <c r="G17" s="1107">
        <v>85.6</v>
      </c>
      <c r="H17" s="1107">
        <v>234.4</v>
      </c>
      <c r="I17" s="1107">
        <v>138.80000000000001</v>
      </c>
    </row>
    <row r="18" spans="1:9" s="57" customFormat="1" ht="18" customHeight="1">
      <c r="A18" s="1665">
        <v>5</v>
      </c>
      <c r="B18" s="1667" t="s">
        <v>27</v>
      </c>
      <c r="C18" s="1105">
        <v>2022</v>
      </c>
      <c r="D18" s="1107">
        <v>16.600000000000001</v>
      </c>
      <c r="E18" s="1107">
        <v>354.3</v>
      </c>
      <c r="F18" s="1107">
        <v>106.7</v>
      </c>
      <c r="G18" s="1107">
        <v>68.599999999999994</v>
      </c>
      <c r="H18" s="1107">
        <v>81.400000000000006</v>
      </c>
      <c r="I18" s="1107">
        <v>72</v>
      </c>
    </row>
    <row r="19" spans="1:9" ht="18" customHeight="1">
      <c r="A19" s="1666"/>
      <c r="B19" s="1668"/>
      <c r="C19" s="1105">
        <v>2021</v>
      </c>
      <c r="D19" s="42">
        <v>20.2</v>
      </c>
      <c r="E19" s="42">
        <v>352.2</v>
      </c>
      <c r="F19" s="42">
        <v>108.8</v>
      </c>
      <c r="G19" s="42">
        <v>78.900000000000006</v>
      </c>
      <c r="H19" s="42">
        <v>98.6</v>
      </c>
      <c r="I19" s="42">
        <v>84.1</v>
      </c>
    </row>
    <row r="20" spans="1:9" ht="18" customHeight="1">
      <c r="A20" s="1666"/>
      <c r="B20" s="1668"/>
      <c r="C20" s="1105">
        <v>2020</v>
      </c>
      <c r="D20" s="1107">
        <v>6.1</v>
      </c>
      <c r="E20" s="1107">
        <v>326.3</v>
      </c>
      <c r="F20" s="1107">
        <v>100.7</v>
      </c>
      <c r="G20" s="1107">
        <v>66.7</v>
      </c>
      <c r="H20" s="1107">
        <v>87.8</v>
      </c>
      <c r="I20" s="1107">
        <v>72.3</v>
      </c>
    </row>
    <row r="21" spans="1:9" ht="18" customHeight="1">
      <c r="A21" s="1665">
        <v>6</v>
      </c>
      <c r="B21" s="1667" t="s">
        <v>29</v>
      </c>
      <c r="C21" s="1105">
        <v>2022</v>
      </c>
      <c r="D21" s="1107">
        <v>6.5</v>
      </c>
      <c r="E21" s="1107">
        <v>191.1</v>
      </c>
      <c r="F21" s="1107">
        <v>58.2</v>
      </c>
      <c r="G21" s="1107">
        <v>89.4</v>
      </c>
      <c r="H21" s="1107">
        <v>83.7</v>
      </c>
      <c r="I21" s="1107">
        <v>87.6</v>
      </c>
    </row>
    <row r="22" spans="1:9" s="57" customFormat="1" ht="18" customHeight="1">
      <c r="A22" s="1666"/>
      <c r="B22" s="1668"/>
      <c r="C22" s="1105">
        <v>2021</v>
      </c>
      <c r="D22" s="42">
        <v>6.2</v>
      </c>
      <c r="E22" s="42">
        <v>178.6</v>
      </c>
      <c r="F22" s="42">
        <v>60.3</v>
      </c>
      <c r="G22" s="42">
        <v>95.7</v>
      </c>
      <c r="H22" s="42">
        <v>92.8</v>
      </c>
      <c r="I22" s="42">
        <v>97.8</v>
      </c>
    </row>
    <row r="23" spans="1:9" s="57" customFormat="1" ht="18" customHeight="1">
      <c r="A23" s="1666"/>
      <c r="B23" s="1668"/>
      <c r="C23" s="1105">
        <v>2020</v>
      </c>
      <c r="D23" s="1107">
        <v>16.5</v>
      </c>
      <c r="E23" s="1107">
        <v>182.3</v>
      </c>
      <c r="F23" s="1107">
        <v>61.4</v>
      </c>
      <c r="G23" s="1107">
        <v>86.5</v>
      </c>
      <c r="H23" s="1107">
        <v>80.8</v>
      </c>
      <c r="I23" s="1107">
        <v>84.7</v>
      </c>
    </row>
    <row r="24" spans="1:9" s="57" customFormat="1" ht="18" customHeight="1">
      <c r="A24" s="1665">
        <v>7</v>
      </c>
      <c r="B24" s="1667" t="s">
        <v>254</v>
      </c>
      <c r="C24" s="1105">
        <v>2022</v>
      </c>
      <c r="D24" s="1107">
        <v>12.4</v>
      </c>
      <c r="E24" s="1107">
        <v>207.7</v>
      </c>
      <c r="F24" s="1107">
        <v>68.900000000000006</v>
      </c>
      <c r="G24" s="1107">
        <v>67</v>
      </c>
      <c r="H24" s="1107">
        <v>90.6</v>
      </c>
      <c r="I24" s="1107">
        <v>73.8</v>
      </c>
    </row>
    <row r="25" spans="1:9" s="57" customFormat="1" ht="18" customHeight="1">
      <c r="A25" s="1666"/>
      <c r="B25" s="1668"/>
      <c r="C25" s="1105">
        <v>2021</v>
      </c>
      <c r="D25" s="42">
        <v>15.6</v>
      </c>
      <c r="E25" s="42">
        <v>192.1</v>
      </c>
      <c r="F25" s="42">
        <v>66.7</v>
      </c>
      <c r="G25" s="42">
        <v>68.599999999999994</v>
      </c>
      <c r="H25" s="42">
        <v>106.8</v>
      </c>
      <c r="I25" s="42">
        <v>79.7</v>
      </c>
    </row>
    <row r="26" spans="1:9" s="57" customFormat="1" ht="18" customHeight="1">
      <c r="A26" s="1666"/>
      <c r="B26" s="1668"/>
      <c r="C26" s="1105">
        <v>2020</v>
      </c>
      <c r="D26" s="1107">
        <v>28.3</v>
      </c>
      <c r="E26" s="1107">
        <v>172.4</v>
      </c>
      <c r="F26" s="1107">
        <v>61.6</v>
      </c>
      <c r="G26" s="1107">
        <v>53.2</v>
      </c>
      <c r="H26" s="1107">
        <v>93</v>
      </c>
      <c r="I26" s="1107">
        <v>64.7</v>
      </c>
    </row>
    <row r="27" spans="1:9" s="57" customFormat="1" ht="18" customHeight="1">
      <c r="A27" s="1665">
        <v>8</v>
      </c>
      <c r="B27" s="1667" t="s">
        <v>40</v>
      </c>
      <c r="C27" s="1105">
        <v>2022</v>
      </c>
      <c r="D27" s="1107">
        <v>25.6</v>
      </c>
      <c r="E27" s="1107">
        <v>335.1</v>
      </c>
      <c r="F27" s="1107">
        <v>96.5</v>
      </c>
      <c r="G27" s="1107">
        <v>76.7</v>
      </c>
      <c r="H27" s="1107">
        <v>102.7</v>
      </c>
      <c r="I27" s="1107">
        <v>82.7</v>
      </c>
    </row>
    <row r="28" spans="1:9" s="57" customFormat="1" ht="18" customHeight="1">
      <c r="A28" s="1666"/>
      <c r="B28" s="1668"/>
      <c r="C28" s="1105">
        <v>2021</v>
      </c>
      <c r="D28" s="42">
        <v>29.7</v>
      </c>
      <c r="E28" s="42">
        <v>333.4</v>
      </c>
      <c r="F28" s="42">
        <v>99.2</v>
      </c>
      <c r="G28" s="42">
        <v>89.5</v>
      </c>
      <c r="H28" s="42">
        <v>117.7</v>
      </c>
      <c r="I28" s="1108">
        <v>96</v>
      </c>
    </row>
    <row r="29" spans="1:9" s="57" customFormat="1" ht="18" customHeight="1">
      <c r="A29" s="1666"/>
      <c r="B29" s="1668"/>
      <c r="C29" s="1105">
        <v>2020</v>
      </c>
      <c r="D29" s="1107">
        <v>23.4</v>
      </c>
      <c r="E29" s="1107">
        <v>325.3</v>
      </c>
      <c r="F29" s="1107">
        <v>96.3</v>
      </c>
      <c r="G29" s="1107">
        <v>83.7</v>
      </c>
      <c r="H29" s="1107">
        <v>100.5</v>
      </c>
      <c r="I29" s="1107">
        <v>87.6</v>
      </c>
    </row>
    <row r="30" spans="1:9" s="57" customFormat="1" ht="18" customHeight="1">
      <c r="A30" s="1665">
        <v>9</v>
      </c>
      <c r="B30" s="1667" t="s">
        <v>44</v>
      </c>
      <c r="C30" s="1105">
        <v>2022</v>
      </c>
      <c r="D30" s="1107">
        <v>26</v>
      </c>
      <c r="E30" s="1107">
        <v>344.6</v>
      </c>
      <c r="F30" s="1107">
        <v>95.1</v>
      </c>
      <c r="G30" s="1107">
        <v>98.7</v>
      </c>
      <c r="H30" s="1107">
        <v>133.6</v>
      </c>
      <c r="I30" s="1107">
        <v>106.3</v>
      </c>
    </row>
    <row r="31" spans="1:9" s="57" customFormat="1" ht="18" customHeight="1">
      <c r="A31" s="1666"/>
      <c r="B31" s="1668"/>
      <c r="C31" s="1105">
        <v>2021</v>
      </c>
      <c r="D31" s="42">
        <v>27.3</v>
      </c>
      <c r="E31" s="42">
        <v>341.2</v>
      </c>
      <c r="F31" s="42">
        <v>95.3</v>
      </c>
      <c r="G31" s="42">
        <v>103.8</v>
      </c>
      <c r="H31" s="42">
        <v>173.4</v>
      </c>
      <c r="I31" s="42">
        <v>118.9</v>
      </c>
    </row>
    <row r="32" spans="1:9" s="57" customFormat="1" ht="18" customHeight="1">
      <c r="A32" s="1666"/>
      <c r="B32" s="1668"/>
      <c r="C32" s="1105">
        <v>2020</v>
      </c>
      <c r="D32" s="1107">
        <v>18.100000000000001</v>
      </c>
      <c r="E32" s="1107">
        <v>341.4</v>
      </c>
      <c r="F32" s="1107">
        <v>92.4</v>
      </c>
      <c r="G32" s="1107">
        <v>95.1</v>
      </c>
      <c r="H32" s="1107">
        <v>137</v>
      </c>
      <c r="I32" s="1107">
        <v>104.2</v>
      </c>
    </row>
    <row r="33" spans="1:14" s="57" customFormat="1" ht="18" customHeight="1">
      <c r="A33" s="1665">
        <v>10</v>
      </c>
      <c r="B33" s="1667" t="s">
        <v>51</v>
      </c>
      <c r="C33" s="1105">
        <v>2022</v>
      </c>
      <c r="D33" s="1107">
        <v>19.5</v>
      </c>
      <c r="E33" s="1107">
        <v>174.5</v>
      </c>
      <c r="F33" s="1107">
        <v>101.9</v>
      </c>
      <c r="G33" s="1107">
        <v>97</v>
      </c>
      <c r="H33" s="1107">
        <v>148.19999999999999</v>
      </c>
      <c r="I33" s="1107">
        <v>124.3</v>
      </c>
    </row>
    <row r="34" spans="1:14" s="57" customFormat="1" ht="18" customHeight="1">
      <c r="A34" s="1666"/>
      <c r="B34" s="1668"/>
      <c r="C34" s="1105">
        <v>2021</v>
      </c>
      <c r="D34" s="42">
        <v>21.8</v>
      </c>
      <c r="E34" s="42">
        <v>168.4</v>
      </c>
      <c r="F34" s="42">
        <v>99.8</v>
      </c>
      <c r="G34" s="1108">
        <v>114</v>
      </c>
      <c r="H34" s="42">
        <v>194.4</v>
      </c>
      <c r="I34" s="42">
        <v>156.80000000000001</v>
      </c>
    </row>
    <row r="35" spans="1:14" s="57" customFormat="1" ht="18" customHeight="1">
      <c r="A35" s="1666"/>
      <c r="B35" s="1668"/>
      <c r="C35" s="1105">
        <v>2020</v>
      </c>
      <c r="D35" s="1107">
        <v>6.2</v>
      </c>
      <c r="E35" s="1107">
        <v>196</v>
      </c>
      <c r="F35" s="1107">
        <v>112.7</v>
      </c>
      <c r="G35" s="1107">
        <v>103</v>
      </c>
      <c r="H35" s="1107">
        <v>155</v>
      </c>
      <c r="I35" s="1107">
        <v>130.69999999999999</v>
      </c>
    </row>
    <row r="36" spans="1:14" s="57" customFormat="1" ht="18" customHeight="1">
      <c r="A36" s="1665">
        <v>11</v>
      </c>
      <c r="B36" s="1667" t="s">
        <v>57</v>
      </c>
      <c r="C36" s="1105">
        <v>2022</v>
      </c>
      <c r="D36" s="1107">
        <v>6.3</v>
      </c>
      <c r="E36" s="1107">
        <v>247.8</v>
      </c>
      <c r="F36" s="1107">
        <v>91.9</v>
      </c>
      <c r="G36" s="1107">
        <v>88.6</v>
      </c>
      <c r="H36" s="1107">
        <v>102.8</v>
      </c>
      <c r="I36" s="1107">
        <v>93.6</v>
      </c>
      <c r="N36" s="281"/>
    </row>
    <row r="37" spans="1:14" s="57" customFormat="1" ht="18" customHeight="1">
      <c r="A37" s="1666"/>
      <c r="B37" s="1668"/>
      <c r="C37" s="1105">
        <v>2021</v>
      </c>
      <c r="D37" s="42">
        <v>7.2</v>
      </c>
      <c r="E37" s="42">
        <v>261</v>
      </c>
      <c r="F37" s="42">
        <v>97.1</v>
      </c>
      <c r="G37" s="42">
        <v>107.9</v>
      </c>
      <c r="H37" s="42">
        <v>121.5</v>
      </c>
      <c r="I37" s="42">
        <v>112.7</v>
      </c>
      <c r="N37" s="281"/>
    </row>
    <row r="38" spans="1:14" s="57" customFormat="1" ht="18" customHeight="1">
      <c r="A38" s="1666"/>
      <c r="B38" s="1668"/>
      <c r="C38" s="1105">
        <v>2020</v>
      </c>
      <c r="D38" s="1107">
        <v>23</v>
      </c>
      <c r="E38" s="1107">
        <v>245.7</v>
      </c>
      <c r="F38" s="1107">
        <v>91.1</v>
      </c>
      <c r="G38" s="1107">
        <v>94.5</v>
      </c>
      <c r="H38" s="1107">
        <v>103.7</v>
      </c>
      <c r="I38" s="1107">
        <v>97.8</v>
      </c>
      <c r="N38" s="281"/>
    </row>
    <row r="39" spans="1:14" s="57" customFormat="1" ht="18" customHeight="1">
      <c r="A39" s="1665">
        <v>12</v>
      </c>
      <c r="B39" s="1667" t="s">
        <v>61</v>
      </c>
      <c r="C39" s="1105">
        <v>2022</v>
      </c>
      <c r="D39" s="1107">
        <v>25.1</v>
      </c>
      <c r="E39" s="1107">
        <v>170.1</v>
      </c>
      <c r="F39" s="1107">
        <v>111.3</v>
      </c>
      <c r="G39" s="1107">
        <v>95.9</v>
      </c>
      <c r="H39" s="1107">
        <v>88.5</v>
      </c>
      <c r="I39" s="1107">
        <v>91.5</v>
      </c>
    </row>
    <row r="40" spans="1:14" s="57" customFormat="1" ht="18" customHeight="1">
      <c r="A40" s="1666"/>
      <c r="B40" s="1668"/>
      <c r="C40" s="1105">
        <v>2021</v>
      </c>
      <c r="D40" s="42">
        <v>23.1</v>
      </c>
      <c r="E40" s="42">
        <v>137.4</v>
      </c>
      <c r="F40" s="42">
        <v>91.1</v>
      </c>
      <c r="G40" s="42">
        <v>102.8</v>
      </c>
      <c r="H40" s="42">
        <v>134.1</v>
      </c>
      <c r="I40" s="42">
        <v>121.4</v>
      </c>
    </row>
    <row r="41" spans="1:14" s="57" customFormat="1" ht="18" customHeight="1">
      <c r="A41" s="1666"/>
      <c r="B41" s="1668"/>
      <c r="C41" s="1105">
        <v>2020</v>
      </c>
      <c r="D41" s="1107">
        <v>4</v>
      </c>
      <c r="E41" s="1107">
        <v>144.80000000000001</v>
      </c>
      <c r="F41" s="1107">
        <v>95.4</v>
      </c>
      <c r="G41" s="1107">
        <v>95</v>
      </c>
      <c r="H41" s="1107">
        <v>106.5</v>
      </c>
      <c r="I41" s="1107">
        <v>101.9</v>
      </c>
    </row>
    <row r="42" spans="1:14" s="57" customFormat="1" ht="18" customHeight="1">
      <c r="A42" s="1665">
        <v>13</v>
      </c>
      <c r="B42" s="1667" t="s">
        <v>91</v>
      </c>
      <c r="C42" s="1105">
        <v>2022</v>
      </c>
      <c r="D42" s="1107">
        <v>20.8</v>
      </c>
      <c r="E42" s="1107">
        <v>270.7</v>
      </c>
      <c r="F42" s="1107">
        <v>121.4</v>
      </c>
      <c r="G42" s="1107">
        <v>112.3</v>
      </c>
      <c r="H42" s="1107">
        <v>105.7</v>
      </c>
      <c r="I42" s="1107">
        <v>109.6</v>
      </c>
    </row>
    <row r="43" spans="1:14" s="57" customFormat="1" ht="18" customHeight="1">
      <c r="A43" s="1666"/>
      <c r="B43" s="1668"/>
      <c r="C43" s="1105">
        <v>2021</v>
      </c>
      <c r="D43" s="1107"/>
      <c r="E43" s="1107"/>
      <c r="F43" s="1107"/>
      <c r="G43" s="1107"/>
      <c r="H43" s="1107"/>
      <c r="I43" s="1107"/>
    </row>
    <row r="44" spans="1:14" s="57" customFormat="1" ht="18" customHeight="1">
      <c r="A44" s="1666"/>
      <c r="B44" s="1668"/>
      <c r="C44" s="1105">
        <v>2020</v>
      </c>
      <c r="D44" s="1107"/>
      <c r="E44" s="1107"/>
      <c r="F44" s="1107"/>
      <c r="G44" s="1107"/>
      <c r="H44" s="1107"/>
      <c r="I44" s="1107"/>
    </row>
    <row r="45" spans="1:14" s="57" customFormat="1" ht="18" customHeight="1">
      <c r="A45" s="1665">
        <v>14</v>
      </c>
      <c r="B45" s="1667" t="s">
        <v>62</v>
      </c>
      <c r="C45" s="1105">
        <v>2022</v>
      </c>
      <c r="D45" s="1107">
        <v>7.5</v>
      </c>
      <c r="E45" s="1107">
        <v>346.9</v>
      </c>
      <c r="F45" s="1107">
        <v>82.1</v>
      </c>
      <c r="G45" s="1107">
        <v>88.5</v>
      </c>
      <c r="H45" s="1107">
        <v>113.8</v>
      </c>
      <c r="I45" s="1107">
        <v>94.1</v>
      </c>
    </row>
    <row r="46" spans="1:14" s="57" customFormat="1" ht="18" customHeight="1">
      <c r="A46" s="1666"/>
      <c r="B46" s="1668"/>
      <c r="C46" s="1105">
        <v>2021</v>
      </c>
      <c r="D46" s="42">
        <v>4.8</v>
      </c>
      <c r="E46" s="42">
        <v>364.4</v>
      </c>
      <c r="F46" s="42">
        <v>83.8</v>
      </c>
      <c r="G46" s="42">
        <v>88.8</v>
      </c>
      <c r="H46" s="42">
        <v>148.69999999999999</v>
      </c>
      <c r="I46" s="1108">
        <v>102</v>
      </c>
    </row>
    <row r="47" spans="1:14" s="57" customFormat="1" ht="18" customHeight="1">
      <c r="A47" s="1666"/>
      <c r="B47" s="1668"/>
      <c r="C47" s="1105">
        <v>2020</v>
      </c>
      <c r="D47" s="1107">
        <v>11.4</v>
      </c>
      <c r="E47" s="1107">
        <v>384.2</v>
      </c>
      <c r="F47" s="1107">
        <v>87.5</v>
      </c>
      <c r="G47" s="1107">
        <v>85.6</v>
      </c>
      <c r="H47" s="1107">
        <v>124.3</v>
      </c>
      <c r="I47" s="1107">
        <v>94.1</v>
      </c>
    </row>
    <row r="48" spans="1:14" s="57" customFormat="1" ht="18" customHeight="1">
      <c r="A48" s="1665">
        <v>15</v>
      </c>
      <c r="B48" s="1667" t="s">
        <v>69</v>
      </c>
      <c r="C48" s="1105">
        <v>2022</v>
      </c>
      <c r="D48" s="1107">
        <v>10.5</v>
      </c>
      <c r="E48" s="1107">
        <v>355.7</v>
      </c>
      <c r="F48" s="1107">
        <v>92.1</v>
      </c>
      <c r="G48" s="1107">
        <v>90.9</v>
      </c>
      <c r="H48" s="1107">
        <v>144.30000000000001</v>
      </c>
      <c r="I48" s="1107">
        <v>103.5</v>
      </c>
    </row>
    <row r="49" spans="1:9" s="57" customFormat="1" ht="18" customHeight="1">
      <c r="A49" s="1666"/>
      <c r="B49" s="1668"/>
      <c r="C49" s="1105">
        <v>2021</v>
      </c>
      <c r="D49" s="42">
        <v>12.9</v>
      </c>
      <c r="E49" s="42">
        <v>376.3</v>
      </c>
      <c r="F49" s="42">
        <v>98.9</v>
      </c>
      <c r="G49" s="42">
        <v>101.3</v>
      </c>
      <c r="H49" s="1108">
        <v>197</v>
      </c>
      <c r="I49" s="1108">
        <v>124</v>
      </c>
    </row>
    <row r="50" spans="1:9" s="57" customFormat="1" ht="18" customHeight="1">
      <c r="A50" s="1666"/>
      <c r="B50" s="1668"/>
      <c r="C50" s="1105">
        <v>2020</v>
      </c>
      <c r="D50" s="1107">
        <v>30</v>
      </c>
      <c r="E50" s="1107">
        <v>361.6</v>
      </c>
      <c r="F50" s="1107">
        <v>94.2</v>
      </c>
      <c r="G50" s="1107">
        <v>88.47</v>
      </c>
      <c r="H50" s="1107">
        <v>156.1</v>
      </c>
      <c r="I50" s="1107">
        <v>104.4</v>
      </c>
    </row>
    <row r="51" spans="1:9" s="57" customFormat="1" ht="18" customHeight="1">
      <c r="A51" s="1665">
        <v>16</v>
      </c>
      <c r="B51" s="1667" t="s">
        <v>781</v>
      </c>
      <c r="C51" s="1105">
        <v>2022</v>
      </c>
      <c r="D51" s="1107">
        <v>29.7</v>
      </c>
      <c r="E51" s="1107">
        <v>262</v>
      </c>
      <c r="F51" s="1107">
        <v>96.1</v>
      </c>
      <c r="G51" s="1107">
        <v>80.599999999999994</v>
      </c>
      <c r="H51" s="1107">
        <v>88.7</v>
      </c>
      <c r="I51" s="1107">
        <v>82.9</v>
      </c>
    </row>
    <row r="52" spans="1:9" s="57" customFormat="1" ht="18" customHeight="1">
      <c r="A52" s="1666"/>
      <c r="B52" s="1668"/>
      <c r="C52" s="1105">
        <v>2021</v>
      </c>
      <c r="D52" s="42">
        <v>28.8</v>
      </c>
      <c r="E52" s="42">
        <v>265.3</v>
      </c>
      <c r="F52" s="42">
        <v>96.4</v>
      </c>
      <c r="G52" s="1108">
        <v>94</v>
      </c>
      <c r="H52" s="42">
        <v>117.6</v>
      </c>
      <c r="I52" s="42">
        <v>100.8</v>
      </c>
    </row>
    <row r="53" spans="1:9" s="57" customFormat="1" ht="18" customHeight="1">
      <c r="A53" s="1666"/>
      <c r="B53" s="1668"/>
      <c r="C53" s="1105">
        <v>2020</v>
      </c>
      <c r="D53" s="1107">
        <v>3</v>
      </c>
      <c r="E53" s="1107">
        <v>260.3</v>
      </c>
      <c r="F53" s="1107">
        <v>96.1</v>
      </c>
      <c r="G53" s="1107">
        <v>83.5</v>
      </c>
      <c r="H53" s="1107">
        <v>87.6</v>
      </c>
      <c r="I53" s="1107">
        <v>84.7</v>
      </c>
    </row>
    <row r="54" spans="1:9" s="57" customFormat="1" ht="18" customHeight="1">
      <c r="A54" s="1665">
        <v>17</v>
      </c>
      <c r="B54" s="1667" t="s">
        <v>72</v>
      </c>
      <c r="C54" s="1105">
        <v>2022</v>
      </c>
      <c r="D54" s="1107">
        <v>95</v>
      </c>
      <c r="E54" s="1107">
        <v>149.80000000000001</v>
      </c>
      <c r="F54" s="1107">
        <v>130.30000000000001</v>
      </c>
      <c r="G54" s="1107">
        <v>168.9</v>
      </c>
      <c r="H54" s="1107">
        <v>42.5</v>
      </c>
      <c r="I54" s="1107">
        <v>87.5</v>
      </c>
    </row>
    <row r="55" spans="1:9" s="57" customFormat="1" ht="18" customHeight="1">
      <c r="A55" s="1666"/>
      <c r="B55" s="1668"/>
      <c r="C55" s="1105">
        <v>2021</v>
      </c>
      <c r="D55" s="42">
        <v>95.7</v>
      </c>
      <c r="E55" s="42">
        <v>168.9</v>
      </c>
      <c r="F55" s="42">
        <v>142.80000000000001</v>
      </c>
      <c r="G55" s="42">
        <v>204.2</v>
      </c>
      <c r="H55" s="42">
        <v>55.4</v>
      </c>
      <c r="I55" s="42">
        <v>108.3</v>
      </c>
    </row>
    <row r="56" spans="1:9" s="57" customFormat="1" ht="18" customHeight="1">
      <c r="A56" s="1666"/>
      <c r="B56" s="1668"/>
      <c r="C56" s="1105">
        <v>2020</v>
      </c>
      <c r="D56" s="1107">
        <v>86.7</v>
      </c>
      <c r="E56" s="1107">
        <v>164.2</v>
      </c>
      <c r="F56" s="1107">
        <v>136.6</v>
      </c>
      <c r="G56" s="1107">
        <v>181.1</v>
      </c>
      <c r="H56" s="1107">
        <v>47.1</v>
      </c>
      <c r="I56" s="1107">
        <v>94.8</v>
      </c>
    </row>
    <row r="57" spans="1:9" s="57" customFormat="1" ht="18" customHeight="1">
      <c r="A57" s="1665">
        <v>18</v>
      </c>
      <c r="B57" s="1667" t="s">
        <v>74</v>
      </c>
      <c r="C57" s="1105">
        <v>2022</v>
      </c>
      <c r="D57" s="1107">
        <v>12.7</v>
      </c>
      <c r="E57" s="1107">
        <v>209.6</v>
      </c>
      <c r="F57" s="1107">
        <v>93.1</v>
      </c>
      <c r="G57" s="1107">
        <v>69.599999999999994</v>
      </c>
      <c r="H57" s="1107">
        <v>141.69999999999999</v>
      </c>
      <c r="I57" s="1107">
        <v>99</v>
      </c>
    </row>
    <row r="58" spans="1:9" s="57" customFormat="1" ht="18" customHeight="1">
      <c r="A58" s="1666"/>
      <c r="B58" s="1668"/>
      <c r="C58" s="1105">
        <v>2021</v>
      </c>
      <c r="D58" s="42">
        <v>13.9</v>
      </c>
      <c r="E58" s="42">
        <v>188.1</v>
      </c>
      <c r="F58" s="1108">
        <v>85</v>
      </c>
      <c r="G58" s="42">
        <v>82.9</v>
      </c>
      <c r="H58" s="42">
        <v>162.6</v>
      </c>
      <c r="I58" s="42">
        <v>115.4</v>
      </c>
    </row>
    <row r="59" spans="1:9" s="57" customFormat="1" ht="18" customHeight="1">
      <c r="A59" s="1666"/>
      <c r="B59" s="1668"/>
      <c r="C59" s="1105">
        <v>2020</v>
      </c>
      <c r="D59" s="1107">
        <v>14.9</v>
      </c>
      <c r="E59" s="1107">
        <v>203.1</v>
      </c>
      <c r="F59" s="1107">
        <v>91.7</v>
      </c>
      <c r="G59" s="1107">
        <v>78.8</v>
      </c>
      <c r="H59" s="1107">
        <v>141.30000000000001</v>
      </c>
      <c r="I59" s="1107">
        <v>104.3</v>
      </c>
    </row>
    <row r="60" spans="1:9" s="57" customFormat="1" ht="18" customHeight="1">
      <c r="A60" s="1665">
        <v>19</v>
      </c>
      <c r="B60" s="1667" t="s">
        <v>253</v>
      </c>
      <c r="C60" s="1105">
        <v>2022</v>
      </c>
      <c r="D60" s="1107">
        <v>19.2</v>
      </c>
      <c r="E60" s="1107">
        <v>322.10000000000002</v>
      </c>
      <c r="F60" s="1107">
        <v>100.3</v>
      </c>
      <c r="G60" s="1107">
        <v>85.8</v>
      </c>
      <c r="H60" s="1107">
        <v>101.4</v>
      </c>
      <c r="I60" s="1107">
        <v>90</v>
      </c>
    </row>
    <row r="61" spans="1:9" s="57" customFormat="1" ht="18" customHeight="1">
      <c r="A61" s="1666"/>
      <c r="B61" s="1668"/>
      <c r="C61" s="1105">
        <v>2021</v>
      </c>
      <c r="D61" s="42">
        <v>19</v>
      </c>
      <c r="E61" s="42">
        <v>330.9</v>
      </c>
      <c r="F61" s="42">
        <v>102.5</v>
      </c>
      <c r="G61" s="42">
        <v>92.6</v>
      </c>
      <c r="H61" s="42">
        <v>126.4</v>
      </c>
      <c r="I61" s="42">
        <v>101.7</v>
      </c>
    </row>
    <row r="62" spans="1:9" s="57" customFormat="1" ht="18" customHeight="1">
      <c r="A62" s="1666"/>
      <c r="B62" s="1668"/>
      <c r="C62" s="1105">
        <v>2020</v>
      </c>
      <c r="D62" s="1107">
        <v>17.5</v>
      </c>
      <c r="E62" s="1107">
        <v>348.1</v>
      </c>
      <c r="F62" s="1107">
        <v>106.1</v>
      </c>
      <c r="G62" s="1107">
        <v>82.2</v>
      </c>
      <c r="H62" s="1107">
        <v>103.2</v>
      </c>
      <c r="I62" s="1107">
        <v>87.8</v>
      </c>
    </row>
    <row r="63" spans="1:9" s="57" customFormat="1" ht="18" customHeight="1">
      <c r="A63" s="1665">
        <v>20</v>
      </c>
      <c r="B63" s="1667" t="s">
        <v>85</v>
      </c>
      <c r="C63" s="1105">
        <v>2022</v>
      </c>
      <c r="D63" s="1107">
        <v>4.5</v>
      </c>
      <c r="E63" s="1107">
        <v>246.4</v>
      </c>
      <c r="F63" s="1107">
        <v>74.7</v>
      </c>
      <c r="G63" s="1107">
        <v>91.7</v>
      </c>
      <c r="H63" s="1107">
        <v>93.9</v>
      </c>
      <c r="I63" s="1107">
        <v>92.3</v>
      </c>
    </row>
    <row r="64" spans="1:9" s="57" customFormat="1" ht="18" customHeight="1">
      <c r="A64" s="1666"/>
      <c r="B64" s="1668"/>
      <c r="C64" s="1105">
        <v>2021</v>
      </c>
      <c r="D64" s="42">
        <v>9.6999999999999993</v>
      </c>
      <c r="E64" s="42">
        <v>256.3</v>
      </c>
      <c r="F64" s="42">
        <v>87.6</v>
      </c>
      <c r="G64" s="42">
        <v>112.2</v>
      </c>
      <c r="H64" s="42">
        <v>114.5</v>
      </c>
      <c r="I64" s="42">
        <v>112.9</v>
      </c>
    </row>
    <row r="65" spans="1:9" s="57" customFormat="1" ht="18" customHeight="1">
      <c r="A65" s="1666"/>
      <c r="B65" s="1668"/>
      <c r="C65" s="1105">
        <v>2020</v>
      </c>
      <c r="D65" s="1107">
        <v>119</v>
      </c>
      <c r="E65" s="1107">
        <v>251</v>
      </c>
      <c r="F65" s="1107">
        <v>87.5</v>
      </c>
      <c r="G65" s="1107">
        <v>99.6</v>
      </c>
      <c r="H65" s="1107">
        <v>102.2</v>
      </c>
      <c r="I65" s="1107">
        <v>100.4</v>
      </c>
    </row>
    <row r="66" spans="1:9" s="57" customFormat="1" ht="18" customHeight="1">
      <c r="A66" s="1665">
        <v>21</v>
      </c>
      <c r="B66" s="1667" t="s">
        <v>142</v>
      </c>
      <c r="C66" s="1105">
        <v>2022</v>
      </c>
      <c r="D66" s="1107">
        <v>7.2</v>
      </c>
      <c r="E66" s="1107">
        <v>178.9</v>
      </c>
      <c r="F66" s="1107">
        <v>101.6</v>
      </c>
      <c r="G66" s="1107">
        <v>68.7</v>
      </c>
      <c r="H66" s="1107">
        <v>134.1</v>
      </c>
      <c r="I66" s="1107">
        <v>104.7</v>
      </c>
    </row>
    <row r="67" spans="1:9" s="57" customFormat="1" ht="18" customHeight="1">
      <c r="A67" s="1666"/>
      <c r="B67" s="1668"/>
      <c r="C67" s="1105">
        <v>2021</v>
      </c>
      <c r="D67" s="42">
        <v>8.4</v>
      </c>
      <c r="E67" s="42">
        <v>188.1</v>
      </c>
      <c r="F67" s="42">
        <v>107.2</v>
      </c>
      <c r="G67" s="42">
        <v>79.099999999999994</v>
      </c>
      <c r="H67" s="1108">
        <v>173</v>
      </c>
      <c r="I67" s="42">
        <v>130.69999999999999</v>
      </c>
    </row>
    <row r="68" spans="1:9" s="57" customFormat="1" ht="18" customHeight="1">
      <c r="A68" s="1666"/>
      <c r="B68" s="1668"/>
      <c r="C68" s="1105">
        <v>2020</v>
      </c>
      <c r="D68" s="1107">
        <v>7</v>
      </c>
      <c r="E68" s="1107">
        <v>175.4</v>
      </c>
      <c r="F68" s="1107">
        <v>99.6</v>
      </c>
      <c r="G68" s="1107">
        <v>65.7</v>
      </c>
      <c r="H68" s="1107">
        <v>111.2</v>
      </c>
      <c r="I68" s="1107">
        <v>90.7</v>
      </c>
    </row>
    <row r="69" spans="1:9" s="57" customFormat="1" ht="18" customHeight="1">
      <c r="A69" s="1665">
        <v>22</v>
      </c>
      <c r="B69" s="1667" t="s">
        <v>189</v>
      </c>
      <c r="C69" s="1105">
        <v>2022</v>
      </c>
      <c r="D69" s="1107">
        <v>19.899999999999999</v>
      </c>
      <c r="E69" s="1107">
        <v>427.9</v>
      </c>
      <c r="F69" s="1107">
        <v>106.8</v>
      </c>
      <c r="G69" s="1107">
        <v>110.4</v>
      </c>
      <c r="H69" s="1107">
        <v>141.5</v>
      </c>
      <c r="I69" s="1107">
        <v>117</v>
      </c>
    </row>
    <row r="70" spans="1:9" s="57" customFormat="1" ht="18" customHeight="1">
      <c r="A70" s="1666"/>
      <c r="B70" s="1668"/>
      <c r="C70" s="1105">
        <v>2021</v>
      </c>
      <c r="D70" s="42">
        <v>20.2</v>
      </c>
      <c r="E70" s="42">
        <v>417.5</v>
      </c>
      <c r="F70" s="42">
        <v>104.8</v>
      </c>
      <c r="G70" s="42">
        <v>122.2</v>
      </c>
      <c r="H70" s="42">
        <v>174.5</v>
      </c>
      <c r="I70" s="42">
        <v>133.30000000000001</v>
      </c>
    </row>
    <row r="71" spans="1:9" s="57" customFormat="1" ht="18" customHeight="1">
      <c r="A71" s="1666"/>
      <c r="B71" s="1668"/>
      <c r="C71" s="1105">
        <v>2020</v>
      </c>
      <c r="D71" s="1107">
        <v>18.2</v>
      </c>
      <c r="E71" s="1107">
        <v>413.4</v>
      </c>
      <c r="F71" s="1107">
        <v>102.4</v>
      </c>
      <c r="G71" s="1107">
        <v>111.3</v>
      </c>
      <c r="H71" s="1107">
        <v>137.9</v>
      </c>
      <c r="I71" s="1107">
        <v>117</v>
      </c>
    </row>
    <row r="72" spans="1:9" s="57" customFormat="1" ht="18" customHeight="1">
      <c r="A72" s="1665">
        <v>23</v>
      </c>
      <c r="B72" s="1667" t="s">
        <v>144</v>
      </c>
      <c r="C72" s="1105">
        <v>2022</v>
      </c>
      <c r="D72" s="1107">
        <v>45.5</v>
      </c>
      <c r="E72" s="1107">
        <v>403.1</v>
      </c>
      <c r="F72" s="1107">
        <v>92.1</v>
      </c>
      <c r="G72" s="1107">
        <v>93.3</v>
      </c>
      <c r="H72" s="1107">
        <v>127.1</v>
      </c>
      <c r="I72" s="1107">
        <v>97.7</v>
      </c>
    </row>
    <row r="73" spans="1:9" s="57" customFormat="1" ht="18" customHeight="1">
      <c r="A73" s="1666"/>
      <c r="B73" s="1668"/>
      <c r="C73" s="1105">
        <v>2021</v>
      </c>
      <c r="D73" s="42">
        <v>58.1</v>
      </c>
      <c r="E73" s="42">
        <v>441.8</v>
      </c>
      <c r="F73" s="42">
        <v>108.1</v>
      </c>
      <c r="G73" s="42">
        <v>106.2</v>
      </c>
      <c r="H73" s="42">
        <v>146.1</v>
      </c>
      <c r="I73" s="42">
        <v>111.4</v>
      </c>
    </row>
    <row r="74" spans="1:9" s="57" customFormat="1" ht="18" customHeight="1">
      <c r="A74" s="1666"/>
      <c r="B74" s="1668"/>
      <c r="C74" s="1105">
        <v>2020</v>
      </c>
      <c r="D74" s="1107">
        <v>61.4</v>
      </c>
      <c r="E74" s="1107">
        <v>421.7</v>
      </c>
      <c r="F74" s="1107">
        <v>108.4</v>
      </c>
      <c r="G74" s="1107">
        <v>98.4</v>
      </c>
      <c r="H74" s="1107">
        <v>134.19999999999999</v>
      </c>
      <c r="I74" s="1107">
        <v>103.1</v>
      </c>
    </row>
    <row r="75" spans="1:9" s="57" customFormat="1" ht="18" customHeight="1">
      <c r="A75" s="1669" t="s">
        <v>14</v>
      </c>
      <c r="B75" s="1670"/>
      <c r="C75" s="900">
        <v>2022</v>
      </c>
      <c r="D75" s="577">
        <v>21.9</v>
      </c>
      <c r="E75" s="577">
        <v>222.8</v>
      </c>
      <c r="F75" s="577">
        <v>99.4</v>
      </c>
      <c r="G75" s="577">
        <v>88.5</v>
      </c>
      <c r="H75" s="577">
        <v>117.5</v>
      </c>
      <c r="I75" s="577">
        <v>99.7</v>
      </c>
    </row>
    <row r="76" spans="1:9" s="57" customFormat="1" ht="18" customHeight="1">
      <c r="A76" s="1671"/>
      <c r="B76" s="1672"/>
      <c r="C76" s="900">
        <v>2021</v>
      </c>
      <c r="D76" s="577">
        <v>23.7</v>
      </c>
      <c r="E76" s="577">
        <v>214.1</v>
      </c>
      <c r="F76" s="577">
        <v>97.2</v>
      </c>
      <c r="G76" s="577">
        <v>100.2</v>
      </c>
      <c r="H76" s="577">
        <v>149.19999999999999</v>
      </c>
      <c r="I76" s="577">
        <v>119.1</v>
      </c>
    </row>
    <row r="77" spans="1:9" s="57" customFormat="1" ht="18" customHeight="1">
      <c r="A77" s="1671"/>
      <c r="B77" s="1672"/>
      <c r="C77" s="900">
        <v>2020</v>
      </c>
      <c r="D77" s="577">
        <v>22.5</v>
      </c>
      <c r="E77" s="577">
        <v>216.4</v>
      </c>
      <c r="F77" s="577">
        <v>97.3</v>
      </c>
      <c r="G77" s="577">
        <v>89.6</v>
      </c>
      <c r="H77" s="577">
        <v>122.4</v>
      </c>
      <c r="I77" s="577">
        <v>102.3</v>
      </c>
    </row>
    <row r="78" spans="1:9">
      <c r="D78" s="74"/>
      <c r="E78" s="74"/>
      <c r="F78" s="74"/>
      <c r="G78" s="74"/>
      <c r="H78" s="74"/>
      <c r="I78" s="74"/>
    </row>
    <row r="79" spans="1:9">
      <c r="D79" s="74"/>
      <c r="E79" s="74"/>
      <c r="F79" s="74"/>
      <c r="G79" s="74"/>
      <c r="H79" s="74"/>
      <c r="I79" s="74"/>
    </row>
    <row r="80" spans="1:9">
      <c r="D80" s="74"/>
      <c r="E80" s="74"/>
      <c r="F80" s="74"/>
      <c r="G80" s="74"/>
      <c r="H80" s="74"/>
      <c r="I80" s="74"/>
    </row>
    <row r="81" spans="4:9">
      <c r="D81" s="74"/>
      <c r="E81" s="74"/>
      <c r="F81" s="74"/>
      <c r="G81" s="74"/>
      <c r="H81" s="74"/>
      <c r="I81" s="74"/>
    </row>
    <row r="82" spans="4:9">
      <c r="D82" s="74"/>
      <c r="E82" s="74"/>
      <c r="F82" s="74"/>
      <c r="G82" s="74"/>
      <c r="H82" s="74"/>
      <c r="I82" s="74"/>
    </row>
    <row r="83" spans="4:9">
      <c r="D83" s="74"/>
      <c r="E83" s="74"/>
      <c r="F83" s="74"/>
      <c r="G83" s="74"/>
      <c r="H83" s="74"/>
      <c r="I83" s="74"/>
    </row>
    <row r="84" spans="4:9">
      <c r="D84" s="74"/>
      <c r="E84" s="74"/>
      <c r="F84" s="74"/>
      <c r="G84" s="74"/>
      <c r="H84" s="74"/>
      <c r="I84" s="74"/>
    </row>
    <row r="85" spans="4:9">
      <c r="D85" s="74"/>
      <c r="E85" s="74"/>
      <c r="F85" s="74"/>
      <c r="G85" s="74"/>
      <c r="H85" s="74"/>
      <c r="I85" s="74"/>
    </row>
    <row r="86" spans="4:9">
      <c r="D86" s="74"/>
      <c r="E86" s="74"/>
      <c r="F86" s="74"/>
      <c r="G86" s="74"/>
      <c r="H86" s="74"/>
      <c r="I86" s="74"/>
    </row>
    <row r="87" spans="4:9">
      <c r="D87" s="74"/>
      <c r="E87" s="74"/>
      <c r="F87" s="74"/>
      <c r="G87" s="74"/>
      <c r="H87" s="74"/>
      <c r="I87" s="74"/>
    </row>
  </sheetData>
  <mergeCells count="54">
    <mergeCell ref="A63:A65"/>
    <mergeCell ref="B63:B65"/>
    <mergeCell ref="A75:B77"/>
    <mergeCell ref="A66:A68"/>
    <mergeCell ref="B66:B68"/>
    <mergeCell ref="A69:A71"/>
    <mergeCell ref="B69:B71"/>
    <mergeCell ref="A72:A74"/>
    <mergeCell ref="B72:B74"/>
    <mergeCell ref="A54:A56"/>
    <mergeCell ref="B54:B56"/>
    <mergeCell ref="A57:A59"/>
    <mergeCell ref="B57:B59"/>
    <mergeCell ref="A60:A62"/>
    <mergeCell ref="B60:B62"/>
    <mergeCell ref="A48:A50"/>
    <mergeCell ref="B48:B50"/>
    <mergeCell ref="A51:A53"/>
    <mergeCell ref="B51:B53"/>
    <mergeCell ref="B45:B47"/>
    <mergeCell ref="A45:A47"/>
    <mergeCell ref="A36:A38"/>
    <mergeCell ref="B36:B38"/>
    <mergeCell ref="A39:A41"/>
    <mergeCell ref="B39:B41"/>
    <mergeCell ref="A42:A44"/>
    <mergeCell ref="B42:B44"/>
    <mergeCell ref="A4:A5"/>
    <mergeCell ref="B9:B11"/>
    <mergeCell ref="A12:A14"/>
    <mergeCell ref="B12:B14"/>
    <mergeCell ref="A15:A17"/>
    <mergeCell ref="B15:B17"/>
    <mergeCell ref="A6:A8"/>
    <mergeCell ref="B6:B8"/>
    <mergeCell ref="A9:A11"/>
    <mergeCell ref="B1:H1"/>
    <mergeCell ref="B4:B5"/>
    <mergeCell ref="B2:I2"/>
    <mergeCell ref="D4:F4"/>
    <mergeCell ref="G4:I4"/>
    <mergeCell ref="C4:C5"/>
    <mergeCell ref="A18:A20"/>
    <mergeCell ref="B18:B20"/>
    <mergeCell ref="A21:A23"/>
    <mergeCell ref="B21:B23"/>
    <mergeCell ref="A24:A26"/>
    <mergeCell ref="B24:B26"/>
    <mergeCell ref="A27:A29"/>
    <mergeCell ref="B27:B29"/>
    <mergeCell ref="A30:A32"/>
    <mergeCell ref="B30:B32"/>
    <mergeCell ref="B33:B35"/>
    <mergeCell ref="A33:A35"/>
  </mergeCells>
  <printOptions horizontalCentered="1" verticalCentered="1"/>
  <pageMargins left="0.59055118110236227" right="0.59055118110236227" top="0.39370078740157483" bottom="0.39370078740157483" header="0.31496062992125984" footer="0.31496062992125984"/>
  <pageSetup paperSize="9" scale="84" orientation="landscape" r:id="rId1"/>
  <headerFooter alignWithMargins="0"/>
  <rowBreaks count="2" manualBreakCount="2">
    <brk id="30" max="16383" man="1"/>
    <brk id="5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  <pageSetUpPr fitToPage="1"/>
  </sheetPr>
  <dimension ref="A1:AC89"/>
  <sheetViews>
    <sheetView topLeftCell="A34" zoomScale="80" zoomScaleNormal="80" zoomScaleSheetLayoutView="70" zoomScalePageLayoutView="70" workbookViewId="0">
      <selection activeCell="N89" sqref="N89"/>
    </sheetView>
  </sheetViews>
  <sheetFormatPr defaultColWidth="9.140625" defaultRowHeight="15.75"/>
  <cols>
    <col min="1" max="1" width="7.42578125" style="33" customWidth="1"/>
    <col min="2" max="2" width="17.28515625" style="33" customWidth="1"/>
    <col min="3" max="5" width="9" style="33" customWidth="1"/>
    <col min="6" max="7" width="8" style="33" customWidth="1"/>
    <col min="8" max="8" width="8.5703125" style="33" customWidth="1"/>
    <col min="9" max="10" width="9.140625" style="33" customWidth="1"/>
    <col min="11" max="11" width="8.5703125" style="33" customWidth="1"/>
    <col min="12" max="12" width="11" style="33" customWidth="1"/>
    <col min="13" max="13" width="12.28515625" style="33" customWidth="1"/>
    <col min="14" max="27" width="10.42578125" style="33" customWidth="1"/>
    <col min="28" max="28" width="7.140625" style="33" customWidth="1"/>
    <col min="29" max="16384" width="9.140625" style="33"/>
  </cols>
  <sheetData>
    <row r="1" spans="1:29" ht="26.25">
      <c r="A1" s="1171" t="s">
        <v>582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171"/>
      <c r="M1" s="1171"/>
      <c r="N1" s="1171"/>
      <c r="O1" s="1171"/>
      <c r="P1" s="1171"/>
      <c r="Q1" s="1171"/>
      <c r="R1" s="1171"/>
      <c r="S1" s="1171"/>
      <c r="T1" s="1171"/>
      <c r="U1" s="1171"/>
      <c r="V1" s="1171"/>
      <c r="W1" s="1171"/>
      <c r="X1" s="1171"/>
      <c r="Y1" s="1171"/>
      <c r="Z1" s="1171"/>
      <c r="AA1" s="1171"/>
    </row>
    <row r="2" spans="1:29" ht="18.75">
      <c r="A2" s="1168" t="s">
        <v>886</v>
      </c>
      <c r="B2" s="1168"/>
      <c r="C2" s="1168"/>
      <c r="D2" s="1168"/>
      <c r="E2" s="1168"/>
      <c r="F2" s="1168"/>
      <c r="G2" s="1168"/>
      <c r="H2" s="1168"/>
      <c r="I2" s="1168"/>
      <c r="J2" s="1168"/>
      <c r="K2" s="1168"/>
      <c r="L2" s="1168"/>
      <c r="M2" s="1168"/>
      <c r="N2" s="1168"/>
      <c r="O2" s="1168"/>
      <c r="P2" s="1168"/>
      <c r="Q2" s="1168"/>
      <c r="R2" s="1168"/>
      <c r="S2" s="1168"/>
      <c r="T2" s="1168"/>
      <c r="U2" s="1168"/>
      <c r="V2" s="1168"/>
      <c r="W2" s="1168"/>
      <c r="X2" s="1168"/>
      <c r="Y2" s="1168"/>
      <c r="Z2" s="1168"/>
      <c r="AA2" s="1168"/>
    </row>
    <row r="3" spans="1:29" ht="21.75" customHeight="1">
      <c r="A3" s="770" t="s">
        <v>585</v>
      </c>
      <c r="B3" s="770"/>
      <c r="X3" s="1172"/>
      <c r="Y3" s="1172"/>
      <c r="Z3" s="1172"/>
      <c r="AA3" s="1172"/>
    </row>
    <row r="4" spans="1:29" s="32" customFormat="1" ht="46.5" customHeight="1">
      <c r="A4" s="1173" t="s">
        <v>191</v>
      </c>
      <c r="B4" s="1173" t="s">
        <v>155</v>
      </c>
      <c r="C4" s="1173" t="s">
        <v>583</v>
      </c>
      <c r="D4" s="1174"/>
      <c r="E4" s="1174"/>
      <c r="F4" s="1173" t="s">
        <v>652</v>
      </c>
      <c r="G4" s="1174"/>
      <c r="H4" s="1174"/>
      <c r="I4" s="1173" t="s">
        <v>708</v>
      </c>
      <c r="J4" s="1174"/>
      <c r="K4" s="1174"/>
      <c r="L4" s="1173" t="s">
        <v>584</v>
      </c>
      <c r="M4" s="1174"/>
      <c r="N4" s="1174"/>
      <c r="O4" s="1173" t="s">
        <v>707</v>
      </c>
      <c r="P4" s="1174"/>
      <c r="Q4" s="1174"/>
      <c r="R4" s="1173" t="s">
        <v>709</v>
      </c>
      <c r="S4" s="1174"/>
      <c r="T4" s="1174"/>
      <c r="U4" s="1173" t="s">
        <v>705</v>
      </c>
      <c r="V4" s="1174"/>
      <c r="W4" s="1174"/>
      <c r="X4" s="1175" t="s">
        <v>146</v>
      </c>
      <c r="Y4" s="1173" t="s">
        <v>706</v>
      </c>
      <c r="Z4" s="1174"/>
      <c r="AA4" s="1174"/>
      <c r="AB4" s="1169" t="s">
        <v>9</v>
      </c>
    </row>
    <row r="5" spans="1:29" s="32" customFormat="1" ht="24.75" customHeight="1">
      <c r="A5" s="1173"/>
      <c r="B5" s="1173"/>
      <c r="C5" s="404" t="s">
        <v>240</v>
      </c>
      <c r="D5" s="404" t="s">
        <v>241</v>
      </c>
      <c r="E5" s="404" t="s">
        <v>234</v>
      </c>
      <c r="F5" s="404" t="s">
        <v>240</v>
      </c>
      <c r="G5" s="404" t="s">
        <v>241</v>
      </c>
      <c r="H5" s="404" t="s">
        <v>234</v>
      </c>
      <c r="I5" s="404" t="s">
        <v>240</v>
      </c>
      <c r="J5" s="404" t="s">
        <v>241</v>
      </c>
      <c r="K5" s="404" t="s">
        <v>234</v>
      </c>
      <c r="L5" s="404" t="s">
        <v>240</v>
      </c>
      <c r="M5" s="404" t="s">
        <v>241</v>
      </c>
      <c r="N5" s="404" t="s">
        <v>234</v>
      </c>
      <c r="O5" s="404" t="s">
        <v>240</v>
      </c>
      <c r="P5" s="404" t="s">
        <v>241</v>
      </c>
      <c r="Q5" s="404" t="s">
        <v>234</v>
      </c>
      <c r="R5" s="404" t="s">
        <v>240</v>
      </c>
      <c r="S5" s="404" t="s">
        <v>241</v>
      </c>
      <c r="T5" s="404" t="s">
        <v>234</v>
      </c>
      <c r="U5" s="404" t="s">
        <v>240</v>
      </c>
      <c r="V5" s="404" t="s">
        <v>241</v>
      </c>
      <c r="W5" s="404" t="s">
        <v>234</v>
      </c>
      <c r="X5" s="1176"/>
      <c r="Y5" s="404" t="s">
        <v>240</v>
      </c>
      <c r="Z5" s="404" t="s">
        <v>241</v>
      </c>
      <c r="AA5" s="404" t="s">
        <v>234</v>
      </c>
      <c r="AB5" s="1170"/>
    </row>
    <row r="6" spans="1:29" ht="29.25" customHeight="1">
      <c r="A6" s="78">
        <v>1</v>
      </c>
      <c r="B6" s="64" t="s">
        <v>15</v>
      </c>
      <c r="C6" s="588">
        <f>Birth!AE15</f>
        <v>4373</v>
      </c>
      <c r="D6" s="588">
        <f>Birth!AF15</f>
        <v>4072</v>
      </c>
      <c r="E6" s="588">
        <f>Birth!AG15</f>
        <v>8445</v>
      </c>
      <c r="F6" s="588">
        <f>Birth!AB15</f>
        <v>0</v>
      </c>
      <c r="G6" s="588">
        <f>Birth!AC15</f>
        <v>0</v>
      </c>
      <c r="H6" s="588">
        <f>Birth!AD15</f>
        <v>0</v>
      </c>
      <c r="I6" s="589">
        <f>C6-F6</f>
        <v>4373</v>
      </c>
      <c r="J6" s="589">
        <f>D6-G6</f>
        <v>4072</v>
      </c>
      <c r="K6" s="589">
        <f>E6-H6</f>
        <v>8445</v>
      </c>
      <c r="L6" s="588">
        <f>Death!AE14</f>
        <v>5347</v>
      </c>
      <c r="M6" s="588">
        <f>Death!AF14</f>
        <v>3518</v>
      </c>
      <c r="N6" s="588">
        <f>Death!AG14</f>
        <v>8865</v>
      </c>
      <c r="O6" s="588">
        <f>Death!AB14</f>
        <v>0</v>
      </c>
      <c r="P6" s="588">
        <f>Death!AC14</f>
        <v>0</v>
      </c>
      <c r="Q6" s="588">
        <f>Death!AD14</f>
        <v>0</v>
      </c>
      <c r="R6" s="589">
        <f>L6-O6</f>
        <v>5347</v>
      </c>
      <c r="S6" s="589">
        <f>M6-P6</f>
        <v>3518</v>
      </c>
      <c r="T6" s="589">
        <f>N6-Q6</f>
        <v>8865</v>
      </c>
      <c r="U6" s="588">
        <f>Death!AH14</f>
        <v>21</v>
      </c>
      <c r="V6" s="588">
        <f>Death!AI14</f>
        <v>14</v>
      </c>
      <c r="W6" s="588">
        <f>Death!AJ14</f>
        <v>35</v>
      </c>
      <c r="X6" s="588">
        <f>Death!AK14</f>
        <v>0</v>
      </c>
      <c r="Y6" s="588">
        <f>Birth!AH15</f>
        <v>0</v>
      </c>
      <c r="Z6" s="588">
        <f>Birth!AI15</f>
        <v>0</v>
      </c>
      <c r="AA6" s="588">
        <f>Birth!AJ15</f>
        <v>0</v>
      </c>
      <c r="AB6" s="588">
        <f>J6/I6*1000</f>
        <v>931.16853418705693</v>
      </c>
    </row>
    <row r="7" spans="1:29" ht="29.25" customHeight="1">
      <c r="A7" s="78">
        <v>2</v>
      </c>
      <c r="B7" s="64" t="s">
        <v>20</v>
      </c>
      <c r="C7" s="588">
        <f>Birth!AE20</f>
        <v>324</v>
      </c>
      <c r="D7" s="588">
        <f>Birth!AF20</f>
        <v>298</v>
      </c>
      <c r="E7" s="588">
        <f>Birth!AG20</f>
        <v>622</v>
      </c>
      <c r="F7" s="588">
        <f>Birth!AB20</f>
        <v>165</v>
      </c>
      <c r="G7" s="588">
        <f>Birth!AC20</f>
        <v>172</v>
      </c>
      <c r="H7" s="588">
        <f>Birth!AD20</f>
        <v>337</v>
      </c>
      <c r="I7" s="589">
        <f t="shared" ref="I7:I28" si="0">C7-F7</f>
        <v>159</v>
      </c>
      <c r="J7" s="589">
        <f t="shared" ref="J7:J28" si="1">D7-G7</f>
        <v>126</v>
      </c>
      <c r="K7" s="589">
        <f t="shared" ref="K7:K28" si="2">E7-H7</f>
        <v>285</v>
      </c>
      <c r="L7" s="588">
        <f>Death!AE19</f>
        <v>1868</v>
      </c>
      <c r="M7" s="588">
        <f>Death!AF19</f>
        <v>1248</v>
      </c>
      <c r="N7" s="588">
        <f>Death!AG19</f>
        <v>3116</v>
      </c>
      <c r="O7" s="588">
        <f>Death!AB19</f>
        <v>15</v>
      </c>
      <c r="P7" s="588">
        <f>Death!AC19</f>
        <v>22</v>
      </c>
      <c r="Q7" s="588">
        <f>Death!AD19</f>
        <v>37</v>
      </c>
      <c r="R7" s="589">
        <f t="shared" ref="R7:R17" si="3">L7-O7</f>
        <v>1853</v>
      </c>
      <c r="S7" s="589">
        <f t="shared" ref="S7:S17" si="4">M7-P7</f>
        <v>1226</v>
      </c>
      <c r="T7" s="589">
        <f t="shared" ref="T7:T28" si="5">N7-Q7</f>
        <v>3079</v>
      </c>
      <c r="U7" s="588">
        <f>Death!AH19</f>
        <v>3</v>
      </c>
      <c r="V7" s="588">
        <f>Death!AI19</f>
        <v>3</v>
      </c>
      <c r="W7" s="588">
        <f>Death!AJ19</f>
        <v>6</v>
      </c>
      <c r="X7" s="588">
        <f>Death!AK19</f>
        <v>0</v>
      </c>
      <c r="Y7" s="588">
        <f>Birth!AH20</f>
        <v>2</v>
      </c>
      <c r="Z7" s="588">
        <f>Birth!AI20</f>
        <v>0</v>
      </c>
      <c r="AA7" s="588">
        <f>Birth!AJ20</f>
        <v>2</v>
      </c>
      <c r="AB7" s="588">
        <f t="shared" ref="AB7:AB29" si="6">J7/I7*1000</f>
        <v>792.45283018867929</v>
      </c>
    </row>
    <row r="8" spans="1:29" ht="29.25" customHeight="1">
      <c r="A8" s="78">
        <v>3</v>
      </c>
      <c r="B8" s="64" t="s">
        <v>21</v>
      </c>
      <c r="C8" s="588">
        <f>Birth!AE28</f>
        <v>735</v>
      </c>
      <c r="D8" s="588">
        <f>Birth!AF28</f>
        <v>649</v>
      </c>
      <c r="E8" s="588">
        <f>Birth!AG28</f>
        <v>1384</v>
      </c>
      <c r="F8" s="588">
        <f>Birth!AB28</f>
        <v>0</v>
      </c>
      <c r="G8" s="588">
        <f>Birth!AC28</f>
        <v>0</v>
      </c>
      <c r="H8" s="588">
        <f>Birth!AD28</f>
        <v>0</v>
      </c>
      <c r="I8" s="589">
        <f t="shared" si="0"/>
        <v>735</v>
      </c>
      <c r="J8" s="589">
        <f t="shared" si="1"/>
        <v>649</v>
      </c>
      <c r="K8" s="589">
        <f t="shared" si="2"/>
        <v>1384</v>
      </c>
      <c r="L8" s="588">
        <f>Death!AE27</f>
        <v>4400</v>
      </c>
      <c r="M8" s="588">
        <f>Death!AF27</f>
        <v>2800</v>
      </c>
      <c r="N8" s="588">
        <f>Death!AG27</f>
        <v>7200</v>
      </c>
      <c r="O8" s="588">
        <f>Death!AB27</f>
        <v>0</v>
      </c>
      <c r="P8" s="588">
        <f>Death!AC27</f>
        <v>0</v>
      </c>
      <c r="Q8" s="588">
        <f>Death!AD27</f>
        <v>0</v>
      </c>
      <c r="R8" s="589">
        <f t="shared" si="3"/>
        <v>4400</v>
      </c>
      <c r="S8" s="589">
        <f t="shared" si="4"/>
        <v>2800</v>
      </c>
      <c r="T8" s="589">
        <f t="shared" si="5"/>
        <v>7200</v>
      </c>
      <c r="U8" s="588">
        <f>Death!AH27</f>
        <v>22</v>
      </c>
      <c r="V8" s="588">
        <f>Death!AI27</f>
        <v>15</v>
      </c>
      <c r="W8" s="588">
        <f>Death!AJ27</f>
        <v>37</v>
      </c>
      <c r="X8" s="588">
        <f>Death!AK27</f>
        <v>2</v>
      </c>
      <c r="Y8" s="588">
        <f>Birth!AH28</f>
        <v>0</v>
      </c>
      <c r="Z8" s="588">
        <f>Birth!AI28</f>
        <v>0</v>
      </c>
      <c r="AA8" s="588">
        <f>Birth!AJ28</f>
        <v>0</v>
      </c>
      <c r="AB8" s="588">
        <f t="shared" si="6"/>
        <v>882.99319727891157</v>
      </c>
      <c r="AC8" s="33" t="s">
        <v>917</v>
      </c>
    </row>
    <row r="9" spans="1:29" ht="29.25" customHeight="1">
      <c r="A9" s="78">
        <v>4</v>
      </c>
      <c r="B9" s="64" t="s">
        <v>25</v>
      </c>
      <c r="C9" s="588">
        <f>Birth!AE32</f>
        <v>908</v>
      </c>
      <c r="D9" s="588">
        <f>Birth!AF32</f>
        <v>875</v>
      </c>
      <c r="E9" s="588">
        <f>Birth!AG32</f>
        <v>1783</v>
      </c>
      <c r="F9" s="588">
        <f>Birth!AB32</f>
        <v>221</v>
      </c>
      <c r="G9" s="588">
        <f>Birth!AC32</f>
        <v>223</v>
      </c>
      <c r="H9" s="588">
        <f>Birth!AD32</f>
        <v>444</v>
      </c>
      <c r="I9" s="589">
        <f t="shared" si="0"/>
        <v>687</v>
      </c>
      <c r="J9" s="589">
        <f t="shared" si="1"/>
        <v>652</v>
      </c>
      <c r="K9" s="589">
        <f t="shared" si="2"/>
        <v>1339</v>
      </c>
      <c r="L9" s="588">
        <f>Death!AE31</f>
        <v>1679</v>
      </c>
      <c r="M9" s="588">
        <f>Death!AF31</f>
        <v>1217</v>
      </c>
      <c r="N9" s="588">
        <f>Death!AG31</f>
        <v>2896</v>
      </c>
      <c r="O9" s="588">
        <f>Death!AB31</f>
        <v>44</v>
      </c>
      <c r="P9" s="588">
        <f>Death!AC31</f>
        <v>44</v>
      </c>
      <c r="Q9" s="588">
        <f>Death!AD31</f>
        <v>88</v>
      </c>
      <c r="R9" s="589">
        <f t="shared" si="3"/>
        <v>1635</v>
      </c>
      <c r="S9" s="589">
        <f t="shared" si="4"/>
        <v>1173</v>
      </c>
      <c r="T9" s="589">
        <f t="shared" si="5"/>
        <v>2808</v>
      </c>
      <c r="U9" s="588">
        <f>Death!AH31</f>
        <v>1</v>
      </c>
      <c r="V9" s="588">
        <f>Death!AI31</f>
        <v>4</v>
      </c>
      <c r="W9" s="588">
        <f>Death!AJ31</f>
        <v>5</v>
      </c>
      <c r="X9" s="588">
        <f>Death!AK31</f>
        <v>0</v>
      </c>
      <c r="Y9" s="588">
        <f>Birth!AH32</f>
        <v>1</v>
      </c>
      <c r="Z9" s="588">
        <f>Birth!AI32</f>
        <v>0</v>
      </c>
      <c r="AA9" s="588">
        <f>Birth!AJ32</f>
        <v>1</v>
      </c>
      <c r="AB9" s="588">
        <f t="shared" si="6"/>
        <v>949.05385735080063</v>
      </c>
    </row>
    <row r="10" spans="1:29" ht="29.25" customHeight="1">
      <c r="A10" s="78">
        <v>5</v>
      </c>
      <c r="B10" s="64" t="s">
        <v>27</v>
      </c>
      <c r="C10" s="588">
        <f>Birth!AE38</f>
        <v>1122</v>
      </c>
      <c r="D10" s="588">
        <f>Birth!AF38</f>
        <v>1063</v>
      </c>
      <c r="E10" s="588">
        <f>Birth!AG38</f>
        <v>2185</v>
      </c>
      <c r="F10" s="588">
        <f>Birth!AB38</f>
        <v>239</v>
      </c>
      <c r="G10" s="588">
        <f>Birth!AC38</f>
        <v>188</v>
      </c>
      <c r="H10" s="588">
        <f>Birth!AD38</f>
        <v>427</v>
      </c>
      <c r="I10" s="589">
        <f t="shared" si="0"/>
        <v>883</v>
      </c>
      <c r="J10" s="589">
        <f t="shared" si="1"/>
        <v>875</v>
      </c>
      <c r="K10" s="589">
        <f t="shared" si="2"/>
        <v>1758</v>
      </c>
      <c r="L10" s="588">
        <f>Death!AE37</f>
        <v>2719</v>
      </c>
      <c r="M10" s="588">
        <f>Death!AF37</f>
        <v>1893</v>
      </c>
      <c r="N10" s="588">
        <f>Death!AG37</f>
        <v>4612</v>
      </c>
      <c r="O10" s="588">
        <f>Death!AB37</f>
        <v>106</v>
      </c>
      <c r="P10" s="588">
        <f>Death!AC37</f>
        <v>90</v>
      </c>
      <c r="Q10" s="588">
        <f>Death!AD37</f>
        <v>196</v>
      </c>
      <c r="R10" s="589">
        <f t="shared" si="3"/>
        <v>2613</v>
      </c>
      <c r="S10" s="589">
        <f t="shared" si="4"/>
        <v>1803</v>
      </c>
      <c r="T10" s="589">
        <f t="shared" si="5"/>
        <v>4416</v>
      </c>
      <c r="U10" s="588">
        <f>Death!AH37</f>
        <v>7</v>
      </c>
      <c r="V10" s="588">
        <f>Death!AI37</f>
        <v>11</v>
      </c>
      <c r="W10" s="588">
        <f>Death!AJ37</f>
        <v>18</v>
      </c>
      <c r="X10" s="588">
        <f>Death!AK37</f>
        <v>2</v>
      </c>
      <c r="Y10" s="588">
        <f>Birth!AH38</f>
        <v>13</v>
      </c>
      <c r="Z10" s="588">
        <f>Birth!AI38</f>
        <v>7</v>
      </c>
      <c r="AA10" s="588">
        <f>Birth!AJ38</f>
        <v>20</v>
      </c>
      <c r="AB10" s="588">
        <f t="shared" si="6"/>
        <v>990.93997734994332</v>
      </c>
    </row>
    <row r="11" spans="1:29" ht="29.25" customHeight="1">
      <c r="A11" s="78">
        <v>6</v>
      </c>
      <c r="B11" s="64" t="s">
        <v>29</v>
      </c>
      <c r="C11" s="588">
        <f>Birth!AE43</f>
        <v>380</v>
      </c>
      <c r="D11" s="588">
        <f>Birth!AF43</f>
        <v>331</v>
      </c>
      <c r="E11" s="588">
        <f>Birth!AG43</f>
        <v>711</v>
      </c>
      <c r="F11" s="588">
        <f>Birth!AB43</f>
        <v>187</v>
      </c>
      <c r="G11" s="588">
        <f>Birth!AC43</f>
        <v>160</v>
      </c>
      <c r="H11" s="588">
        <f>Birth!AD43</f>
        <v>347</v>
      </c>
      <c r="I11" s="589">
        <f t="shared" si="0"/>
        <v>193</v>
      </c>
      <c r="J11" s="589">
        <f t="shared" si="1"/>
        <v>171</v>
      </c>
      <c r="K11" s="589">
        <f t="shared" si="2"/>
        <v>364</v>
      </c>
      <c r="L11" s="588">
        <f>Death!AE42</f>
        <v>1857</v>
      </c>
      <c r="M11" s="588">
        <f>Death!AF42</f>
        <v>1273</v>
      </c>
      <c r="N11" s="588">
        <f>Death!AG42</f>
        <v>3130</v>
      </c>
      <c r="O11" s="588">
        <f>Death!AB42</f>
        <v>37</v>
      </c>
      <c r="P11" s="588">
        <f>Death!AC42</f>
        <v>34</v>
      </c>
      <c r="Q11" s="588">
        <f>Death!AD42</f>
        <v>71</v>
      </c>
      <c r="R11" s="589">
        <f t="shared" si="3"/>
        <v>1820</v>
      </c>
      <c r="S11" s="589">
        <f t="shared" si="4"/>
        <v>1239</v>
      </c>
      <c r="T11" s="589">
        <f t="shared" si="5"/>
        <v>3059</v>
      </c>
      <c r="U11" s="588">
        <f>Death!AH42</f>
        <v>7</v>
      </c>
      <c r="V11" s="588">
        <f>Death!AI42</f>
        <v>2</v>
      </c>
      <c r="W11" s="588">
        <f>Death!AJ42</f>
        <v>9</v>
      </c>
      <c r="X11" s="588">
        <f>Death!AK42</f>
        <v>0</v>
      </c>
      <c r="Y11" s="588">
        <f>Birth!AH43</f>
        <v>0</v>
      </c>
      <c r="Z11" s="588">
        <f>Birth!AI43</f>
        <v>1</v>
      </c>
      <c r="AA11" s="588">
        <f>Birth!AJ43</f>
        <v>1</v>
      </c>
      <c r="AB11" s="588">
        <f t="shared" si="6"/>
        <v>886.01036269430051</v>
      </c>
      <c r="AC11" s="33" t="s">
        <v>917</v>
      </c>
    </row>
    <row r="12" spans="1:29" ht="29.25" customHeight="1">
      <c r="A12" s="78">
        <v>7</v>
      </c>
      <c r="B12" s="64" t="s">
        <v>141</v>
      </c>
      <c r="C12" s="588">
        <f>Birth!AE49</f>
        <v>912</v>
      </c>
      <c r="D12" s="588">
        <f>Birth!AF49</f>
        <v>794</v>
      </c>
      <c r="E12" s="588">
        <f>Birth!AG49</f>
        <v>1706</v>
      </c>
      <c r="F12" s="588">
        <f>Birth!AB49</f>
        <v>247</v>
      </c>
      <c r="G12" s="588">
        <f>Birth!AC49</f>
        <v>217</v>
      </c>
      <c r="H12" s="588">
        <f>Birth!AD49</f>
        <v>464</v>
      </c>
      <c r="I12" s="589">
        <f t="shared" si="0"/>
        <v>665</v>
      </c>
      <c r="J12" s="589">
        <f t="shared" si="1"/>
        <v>577</v>
      </c>
      <c r="K12" s="589">
        <f t="shared" si="2"/>
        <v>1242</v>
      </c>
      <c r="L12" s="588">
        <f>Death!AE48</f>
        <v>2524</v>
      </c>
      <c r="M12" s="588">
        <f>Death!AF48</f>
        <v>1668</v>
      </c>
      <c r="N12" s="588">
        <f>Death!AG48</f>
        <v>4192</v>
      </c>
      <c r="O12" s="588">
        <f>Death!AB48</f>
        <v>67</v>
      </c>
      <c r="P12" s="588">
        <f>Death!AC48</f>
        <v>43</v>
      </c>
      <c r="Q12" s="588">
        <f>Death!AD48</f>
        <v>110</v>
      </c>
      <c r="R12" s="589">
        <f t="shared" si="3"/>
        <v>2457</v>
      </c>
      <c r="S12" s="589">
        <f t="shared" si="4"/>
        <v>1625</v>
      </c>
      <c r="T12" s="589">
        <f t="shared" si="5"/>
        <v>4082</v>
      </c>
      <c r="U12" s="588">
        <f>Death!AH48</f>
        <v>2</v>
      </c>
      <c r="V12" s="588">
        <f>Death!AI48</f>
        <v>4</v>
      </c>
      <c r="W12" s="588">
        <f>Death!AJ48</f>
        <v>6</v>
      </c>
      <c r="X12" s="588">
        <f>Death!AK48</f>
        <v>0</v>
      </c>
      <c r="Y12" s="588">
        <f>Birth!AH49</f>
        <v>3</v>
      </c>
      <c r="Z12" s="588">
        <f>Birth!AI49</f>
        <v>1</v>
      </c>
      <c r="AA12" s="588">
        <f>Birth!AJ49</f>
        <v>4</v>
      </c>
      <c r="AB12" s="588">
        <f t="shared" si="6"/>
        <v>867.66917293233087</v>
      </c>
    </row>
    <row r="13" spans="1:29" ht="29.25" customHeight="1">
      <c r="A13" s="78">
        <v>8</v>
      </c>
      <c r="B13" s="64" t="s">
        <v>40</v>
      </c>
      <c r="C13" s="588">
        <f>Birth!AE61</f>
        <v>2439</v>
      </c>
      <c r="D13" s="588">
        <f>Birth!AF61</f>
        <v>2332</v>
      </c>
      <c r="E13" s="588">
        <f>Birth!AG61</f>
        <v>4771</v>
      </c>
      <c r="F13" s="588">
        <f>Birth!AB61</f>
        <v>222</v>
      </c>
      <c r="G13" s="588">
        <f>Birth!AC61</f>
        <v>197</v>
      </c>
      <c r="H13" s="588">
        <f>Birth!AD61</f>
        <v>419</v>
      </c>
      <c r="I13" s="589">
        <f t="shared" si="0"/>
        <v>2217</v>
      </c>
      <c r="J13" s="589">
        <f t="shared" si="1"/>
        <v>2135</v>
      </c>
      <c r="K13" s="589">
        <f t="shared" si="2"/>
        <v>4352</v>
      </c>
      <c r="L13" s="588">
        <f>Death!AE60</f>
        <v>4466</v>
      </c>
      <c r="M13" s="588">
        <f>Death!AF60</f>
        <v>3499</v>
      </c>
      <c r="N13" s="588">
        <f>Death!AG60</f>
        <v>7965</v>
      </c>
      <c r="O13" s="588">
        <f>Death!AB60</f>
        <v>19</v>
      </c>
      <c r="P13" s="588">
        <f>Death!AC60</f>
        <v>12</v>
      </c>
      <c r="Q13" s="588">
        <f>Death!AD60</f>
        <v>31</v>
      </c>
      <c r="R13" s="589">
        <f t="shared" si="3"/>
        <v>4447</v>
      </c>
      <c r="S13" s="589">
        <f t="shared" si="4"/>
        <v>3487</v>
      </c>
      <c r="T13" s="589">
        <f t="shared" si="5"/>
        <v>7934</v>
      </c>
      <c r="U13" s="588">
        <f>Death!AH60</f>
        <v>1</v>
      </c>
      <c r="V13" s="588">
        <f>Death!AI60</f>
        <v>2</v>
      </c>
      <c r="W13" s="588">
        <f>Death!AJ60</f>
        <v>3</v>
      </c>
      <c r="X13" s="588">
        <f>Death!AK60</f>
        <v>0</v>
      </c>
      <c r="Y13" s="588">
        <f>Birth!AH61</f>
        <v>7</v>
      </c>
      <c r="Z13" s="588">
        <f>Birth!AI61</f>
        <v>5</v>
      </c>
      <c r="AA13" s="588">
        <f>Birth!AJ61</f>
        <v>12</v>
      </c>
      <c r="AB13" s="588">
        <f t="shared" si="6"/>
        <v>963.01308073973837</v>
      </c>
    </row>
    <row r="14" spans="1:29" ht="29.25" customHeight="1">
      <c r="A14" s="78">
        <v>9</v>
      </c>
      <c r="B14" s="64" t="s">
        <v>44</v>
      </c>
      <c r="C14" s="588">
        <f>Birth!AE72</f>
        <v>2348</v>
      </c>
      <c r="D14" s="588">
        <f>Birth!AF72</f>
        <v>2161</v>
      </c>
      <c r="E14" s="588">
        <f>Birth!AG72</f>
        <v>4509</v>
      </c>
      <c r="F14" s="588">
        <f>Birth!AB72</f>
        <v>80</v>
      </c>
      <c r="G14" s="588">
        <f>Birth!AC72</f>
        <v>105</v>
      </c>
      <c r="H14" s="588">
        <f>Birth!AD72</f>
        <v>185</v>
      </c>
      <c r="I14" s="589">
        <f t="shared" si="0"/>
        <v>2268</v>
      </c>
      <c r="J14" s="589">
        <f t="shared" si="1"/>
        <v>2056</v>
      </c>
      <c r="K14" s="589">
        <f t="shared" si="2"/>
        <v>4324</v>
      </c>
      <c r="L14" s="588">
        <f>Death!AE71</f>
        <v>5743</v>
      </c>
      <c r="M14" s="588">
        <f>Death!AF71</f>
        <v>4246</v>
      </c>
      <c r="N14" s="588">
        <f>Death!AG71</f>
        <v>9989</v>
      </c>
      <c r="O14" s="588">
        <f>Death!AB71</f>
        <v>15</v>
      </c>
      <c r="P14" s="588">
        <f>Death!AC71</f>
        <v>6</v>
      </c>
      <c r="Q14" s="588">
        <f>Death!AD71</f>
        <v>21</v>
      </c>
      <c r="R14" s="589">
        <f t="shared" si="3"/>
        <v>5728</v>
      </c>
      <c r="S14" s="589">
        <f t="shared" si="4"/>
        <v>4240</v>
      </c>
      <c r="T14" s="589">
        <f t="shared" si="5"/>
        <v>9968</v>
      </c>
      <c r="U14" s="588">
        <f>Death!AH71</f>
        <v>1</v>
      </c>
      <c r="V14" s="588">
        <f>Death!AI71</f>
        <v>5</v>
      </c>
      <c r="W14" s="588">
        <f>Death!AJ71</f>
        <v>6</v>
      </c>
      <c r="X14" s="588">
        <f>Death!AK71</f>
        <v>0</v>
      </c>
      <c r="Y14" s="588">
        <f>Birth!AH72</f>
        <v>6</v>
      </c>
      <c r="Z14" s="588">
        <f>Birth!AI72</f>
        <v>5</v>
      </c>
      <c r="AA14" s="588">
        <f>Birth!AJ72</f>
        <v>11</v>
      </c>
      <c r="AB14" s="588">
        <f t="shared" si="6"/>
        <v>906.52557319223979</v>
      </c>
    </row>
    <row r="15" spans="1:29" ht="29.25" customHeight="1">
      <c r="A15" s="78">
        <v>10</v>
      </c>
      <c r="B15" s="64" t="s">
        <v>51</v>
      </c>
      <c r="C15" s="588">
        <f>Birth!AE83</f>
        <v>2262</v>
      </c>
      <c r="D15" s="588">
        <f>Birth!AF83</f>
        <v>2180</v>
      </c>
      <c r="E15" s="588">
        <f>Birth!AG83</f>
        <v>4442</v>
      </c>
      <c r="F15" s="588">
        <f>Birth!AB83</f>
        <v>872</v>
      </c>
      <c r="G15" s="588">
        <f>Birth!AC83</f>
        <v>824</v>
      </c>
      <c r="H15" s="588">
        <f>Birth!AD83</f>
        <v>1696</v>
      </c>
      <c r="I15" s="589">
        <f t="shared" si="0"/>
        <v>1390</v>
      </c>
      <c r="J15" s="589">
        <f t="shared" si="1"/>
        <v>1356</v>
      </c>
      <c r="K15" s="589">
        <f t="shared" si="2"/>
        <v>2746</v>
      </c>
      <c r="L15" s="588">
        <f>Death!AE82</f>
        <v>4930</v>
      </c>
      <c r="M15" s="588">
        <f>Death!AF82</f>
        <v>3489</v>
      </c>
      <c r="N15" s="588">
        <f>Death!AG82</f>
        <v>8419</v>
      </c>
      <c r="O15" s="588">
        <f>Death!AB82</f>
        <v>44</v>
      </c>
      <c r="P15" s="588">
        <f>Death!AC82</f>
        <v>33</v>
      </c>
      <c r="Q15" s="588">
        <f>Death!AD82</f>
        <v>77</v>
      </c>
      <c r="R15" s="589">
        <f t="shared" si="3"/>
        <v>4886</v>
      </c>
      <c r="S15" s="589">
        <f t="shared" si="4"/>
        <v>3456</v>
      </c>
      <c r="T15" s="589">
        <f t="shared" si="5"/>
        <v>8342</v>
      </c>
      <c r="U15" s="588">
        <f>Death!AH82</f>
        <v>4</v>
      </c>
      <c r="V15" s="588">
        <f>Death!AI82</f>
        <v>5</v>
      </c>
      <c r="W15" s="588">
        <f>Death!AJ82</f>
        <v>9</v>
      </c>
      <c r="X15" s="588">
        <f>Death!AK82</f>
        <v>0</v>
      </c>
      <c r="Y15" s="588">
        <f>Birth!AH83</f>
        <v>4</v>
      </c>
      <c r="Z15" s="588">
        <f>Birth!AI83</f>
        <v>3</v>
      </c>
      <c r="AA15" s="588">
        <f>Birth!AJ83</f>
        <v>7</v>
      </c>
      <c r="AB15" s="588">
        <f t="shared" si="6"/>
        <v>975.53956834532369</v>
      </c>
    </row>
    <row r="16" spans="1:29" ht="29.25" customHeight="1">
      <c r="A16" s="78">
        <v>11</v>
      </c>
      <c r="B16" s="64" t="s">
        <v>57</v>
      </c>
      <c r="C16" s="588">
        <f>Birth!AE89</f>
        <v>422</v>
      </c>
      <c r="D16" s="588">
        <f>Birth!AF89</f>
        <v>427</v>
      </c>
      <c r="E16" s="588">
        <f>Birth!AG89</f>
        <v>849</v>
      </c>
      <c r="F16" s="588">
        <f>Birth!AB89</f>
        <v>200</v>
      </c>
      <c r="G16" s="588">
        <f>Birth!AC89</f>
        <v>202</v>
      </c>
      <c r="H16" s="588">
        <f>Birth!AD89</f>
        <v>402</v>
      </c>
      <c r="I16" s="589">
        <f t="shared" si="0"/>
        <v>222</v>
      </c>
      <c r="J16" s="589">
        <f t="shared" si="1"/>
        <v>225</v>
      </c>
      <c r="K16" s="589">
        <f t="shared" si="2"/>
        <v>447</v>
      </c>
      <c r="L16" s="588">
        <f>Death!AE88</f>
        <v>2276</v>
      </c>
      <c r="M16" s="588">
        <f>Death!AF88</f>
        <v>1616</v>
      </c>
      <c r="N16" s="588">
        <f>Death!AG88</f>
        <v>3892</v>
      </c>
      <c r="O16" s="588">
        <f>Death!AB88</f>
        <v>48</v>
      </c>
      <c r="P16" s="588">
        <f>Death!AC88</f>
        <v>25</v>
      </c>
      <c r="Q16" s="588">
        <f>Death!AD88</f>
        <v>73</v>
      </c>
      <c r="R16" s="589">
        <f t="shared" si="3"/>
        <v>2228</v>
      </c>
      <c r="S16" s="589">
        <f t="shared" si="4"/>
        <v>1591</v>
      </c>
      <c r="T16" s="589">
        <f t="shared" si="5"/>
        <v>3819</v>
      </c>
      <c r="U16" s="588">
        <f>Death!AH88</f>
        <v>5</v>
      </c>
      <c r="V16" s="588">
        <f>Death!AI88</f>
        <v>0</v>
      </c>
      <c r="W16" s="588">
        <f>Death!AJ88</f>
        <v>5</v>
      </c>
      <c r="X16" s="588">
        <f>Death!AK88</f>
        <v>0</v>
      </c>
      <c r="Y16" s="588">
        <f>Birth!AH89</f>
        <v>0</v>
      </c>
      <c r="Z16" s="588">
        <f>Birth!AI89</f>
        <v>1</v>
      </c>
      <c r="AA16" s="588">
        <f>Birth!AJ89</f>
        <v>1</v>
      </c>
      <c r="AB16" s="588">
        <f t="shared" si="6"/>
        <v>1013.5135135135135</v>
      </c>
    </row>
    <row r="17" spans="1:28" ht="29.25" customHeight="1">
      <c r="A17" s="78">
        <v>12</v>
      </c>
      <c r="B17" s="64" t="s">
        <v>61</v>
      </c>
      <c r="C17" s="588">
        <f>Birth!AE101</f>
        <v>3474</v>
      </c>
      <c r="D17" s="588">
        <f>Birth!AF101</f>
        <v>3409</v>
      </c>
      <c r="E17" s="588">
        <f>Birth!AG101</f>
        <v>6883</v>
      </c>
      <c r="F17" s="588">
        <f>Birth!AB101</f>
        <v>956</v>
      </c>
      <c r="G17" s="588">
        <f>Birth!AC101</f>
        <v>941</v>
      </c>
      <c r="H17" s="588">
        <f>Birth!AD101</f>
        <v>1897</v>
      </c>
      <c r="I17" s="589">
        <f t="shared" si="0"/>
        <v>2518</v>
      </c>
      <c r="J17" s="589">
        <f t="shared" si="1"/>
        <v>2468</v>
      </c>
      <c r="K17" s="589">
        <f t="shared" si="2"/>
        <v>4986</v>
      </c>
      <c r="L17" s="588">
        <f>Death!AE100</f>
        <v>7044</v>
      </c>
      <c r="M17" s="588">
        <f>Death!AF100</f>
        <v>4982</v>
      </c>
      <c r="N17" s="588">
        <f>Death!AG100</f>
        <v>12026</v>
      </c>
      <c r="O17" s="588">
        <f>Death!AB100</f>
        <v>247</v>
      </c>
      <c r="P17" s="588">
        <f>Death!AC100</f>
        <v>185</v>
      </c>
      <c r="Q17" s="588">
        <f>Death!AD100</f>
        <v>432</v>
      </c>
      <c r="R17" s="589">
        <f t="shared" si="3"/>
        <v>6797</v>
      </c>
      <c r="S17" s="589">
        <f t="shared" si="4"/>
        <v>4797</v>
      </c>
      <c r="T17" s="589">
        <f t="shared" si="5"/>
        <v>11594</v>
      </c>
      <c r="U17" s="588">
        <f>Death!AH100</f>
        <v>6</v>
      </c>
      <c r="V17" s="588">
        <f>Death!AI100</f>
        <v>7</v>
      </c>
      <c r="W17" s="588">
        <f>Death!AJ100</f>
        <v>13</v>
      </c>
      <c r="X17" s="588">
        <f>Death!AK100</f>
        <v>0</v>
      </c>
      <c r="Y17" s="588">
        <f>Birth!AH101</f>
        <v>11</v>
      </c>
      <c r="Z17" s="588">
        <f>Birth!AI101</f>
        <v>15</v>
      </c>
      <c r="AA17" s="588">
        <f>Birth!AJ101</f>
        <v>26</v>
      </c>
      <c r="AB17" s="588">
        <f t="shared" si="6"/>
        <v>980.14297061159652</v>
      </c>
    </row>
    <row r="18" spans="1:28" ht="29.25" customHeight="1">
      <c r="A18" s="78">
        <v>13</v>
      </c>
      <c r="B18" s="64" t="s">
        <v>91</v>
      </c>
      <c r="C18" s="588">
        <f>Birth!AE105</f>
        <v>445</v>
      </c>
      <c r="D18" s="588">
        <f>Birth!AF105</f>
        <v>468</v>
      </c>
      <c r="E18" s="588">
        <f>Birth!AG105</f>
        <v>913</v>
      </c>
      <c r="F18" s="588">
        <f>Birth!AB105</f>
        <v>112</v>
      </c>
      <c r="G18" s="588">
        <f>Birth!AC105</f>
        <v>152</v>
      </c>
      <c r="H18" s="588">
        <f>Birth!AD105</f>
        <v>264</v>
      </c>
      <c r="I18" s="589">
        <f t="shared" si="0"/>
        <v>333</v>
      </c>
      <c r="J18" s="589">
        <f t="shared" si="1"/>
        <v>316</v>
      </c>
      <c r="K18" s="589">
        <f t="shared" ref="K18" si="7">E18-H18</f>
        <v>649</v>
      </c>
      <c r="L18" s="588">
        <f>Death!AE104</f>
        <v>1283</v>
      </c>
      <c r="M18" s="588">
        <f>Death!AF104</f>
        <v>894</v>
      </c>
      <c r="N18" s="588">
        <f>Death!AG104</f>
        <v>2177</v>
      </c>
      <c r="O18" s="588">
        <f>Death!AB104</f>
        <v>28</v>
      </c>
      <c r="P18" s="588">
        <f>Death!AC104</f>
        <v>16</v>
      </c>
      <c r="Q18" s="588">
        <f>Death!AD104</f>
        <v>44</v>
      </c>
      <c r="R18" s="589">
        <f t="shared" ref="R18" si="8">L18-O18</f>
        <v>1255</v>
      </c>
      <c r="S18" s="589">
        <f t="shared" ref="S18" si="9">M18-P18</f>
        <v>878</v>
      </c>
      <c r="T18" s="589">
        <f t="shared" ref="T18" si="10">N18-Q18</f>
        <v>2133</v>
      </c>
      <c r="U18" s="588">
        <f>Death!AH104</f>
        <v>3</v>
      </c>
      <c r="V18" s="588">
        <f>Death!AI104</f>
        <v>1</v>
      </c>
      <c r="W18" s="588">
        <f>Death!AJ104</f>
        <v>4</v>
      </c>
      <c r="X18" s="588">
        <f>Death!AK104</f>
        <v>0</v>
      </c>
      <c r="Y18" s="588">
        <f>Birth!AH105</f>
        <v>0</v>
      </c>
      <c r="Z18" s="588">
        <f>Birth!AI105</f>
        <v>0</v>
      </c>
      <c r="AA18" s="588">
        <f>Birth!AJ105</f>
        <v>0</v>
      </c>
      <c r="AB18" s="588">
        <f t="shared" si="6"/>
        <v>948.94894894894901</v>
      </c>
    </row>
    <row r="19" spans="1:28" ht="29.25" customHeight="1">
      <c r="A19" s="78">
        <v>14</v>
      </c>
      <c r="B19" s="64" t="s">
        <v>62</v>
      </c>
      <c r="C19" s="588">
        <f>Birth!AE110</f>
        <v>449</v>
      </c>
      <c r="D19" s="588">
        <f>Birth!AF110</f>
        <v>417</v>
      </c>
      <c r="E19" s="588">
        <f>Birth!AG110</f>
        <v>866</v>
      </c>
      <c r="F19" s="588">
        <f>Birth!AB110</f>
        <v>125</v>
      </c>
      <c r="G19" s="588">
        <f>Birth!AC110</f>
        <v>120</v>
      </c>
      <c r="H19" s="588">
        <f>Birth!AD110</f>
        <v>245</v>
      </c>
      <c r="I19" s="589">
        <f t="shared" si="0"/>
        <v>324</v>
      </c>
      <c r="J19" s="589">
        <f t="shared" si="1"/>
        <v>297</v>
      </c>
      <c r="K19" s="589">
        <f t="shared" si="2"/>
        <v>621</v>
      </c>
      <c r="L19" s="588">
        <f>Death!AE109</f>
        <v>2602</v>
      </c>
      <c r="M19" s="588">
        <f>Death!AF109</f>
        <v>1868</v>
      </c>
      <c r="N19" s="588">
        <f>Death!AG109</f>
        <v>4470</v>
      </c>
      <c r="O19" s="588">
        <f>Death!AB109</f>
        <v>17</v>
      </c>
      <c r="P19" s="588">
        <f>Death!AC109</f>
        <v>15</v>
      </c>
      <c r="Q19" s="588">
        <f>Death!AD109</f>
        <v>32</v>
      </c>
      <c r="R19" s="589">
        <f t="shared" ref="R19:R28" si="11">L19-O19</f>
        <v>2585</v>
      </c>
      <c r="S19" s="589">
        <f t="shared" ref="S19:S28" si="12">M19-P19</f>
        <v>1853</v>
      </c>
      <c r="T19" s="589">
        <f t="shared" si="5"/>
        <v>4438</v>
      </c>
      <c r="U19" s="588">
        <f>Death!AH109</f>
        <v>4</v>
      </c>
      <c r="V19" s="588">
        <f>Death!AI109</f>
        <v>4</v>
      </c>
      <c r="W19" s="588">
        <f>Death!AJ109</f>
        <v>8</v>
      </c>
      <c r="X19" s="588">
        <f>Death!AK109</f>
        <v>4</v>
      </c>
      <c r="Y19" s="588">
        <f>Birth!AH110</f>
        <v>0</v>
      </c>
      <c r="Z19" s="588">
        <f>Birth!AI110</f>
        <v>0</v>
      </c>
      <c r="AA19" s="588">
        <f>Birth!AJ110</f>
        <v>0</v>
      </c>
      <c r="AB19" s="588">
        <f t="shared" si="6"/>
        <v>916.66666666666663</v>
      </c>
    </row>
    <row r="20" spans="1:28" ht="29.25" customHeight="1">
      <c r="A20" s="78">
        <v>15</v>
      </c>
      <c r="B20" s="64" t="s">
        <v>69</v>
      </c>
      <c r="C20" s="588">
        <f>Birth!AE117</f>
        <v>794</v>
      </c>
      <c r="D20" s="588">
        <f>Birth!AF117</f>
        <v>790</v>
      </c>
      <c r="E20" s="588">
        <f>Birth!AG117</f>
        <v>1584</v>
      </c>
      <c r="F20" s="588">
        <f>Birth!AB117</f>
        <v>235</v>
      </c>
      <c r="G20" s="588">
        <f>Birth!AC117</f>
        <v>254</v>
      </c>
      <c r="H20" s="588">
        <f>Birth!AD117</f>
        <v>489</v>
      </c>
      <c r="I20" s="589">
        <f t="shared" si="0"/>
        <v>559</v>
      </c>
      <c r="J20" s="589">
        <f t="shared" si="1"/>
        <v>536</v>
      </c>
      <c r="K20" s="589">
        <f t="shared" si="2"/>
        <v>1095</v>
      </c>
      <c r="L20" s="588">
        <f>Death!AE116</f>
        <v>3544</v>
      </c>
      <c r="M20" s="588">
        <f>Death!AF116</f>
        <v>2328</v>
      </c>
      <c r="N20" s="588">
        <f>Death!AG116</f>
        <v>5872</v>
      </c>
      <c r="O20" s="588">
        <f>Death!AB116</f>
        <v>71</v>
      </c>
      <c r="P20" s="588">
        <f>Death!AC116</f>
        <v>35</v>
      </c>
      <c r="Q20" s="588">
        <f>Death!AD116</f>
        <v>106</v>
      </c>
      <c r="R20" s="589">
        <f t="shared" si="11"/>
        <v>3473</v>
      </c>
      <c r="S20" s="589">
        <f t="shared" si="12"/>
        <v>2293</v>
      </c>
      <c r="T20" s="589">
        <f t="shared" si="5"/>
        <v>5766</v>
      </c>
      <c r="U20" s="588">
        <f>Death!AH116</f>
        <v>5</v>
      </c>
      <c r="V20" s="588">
        <f>Death!AI116</f>
        <v>8</v>
      </c>
      <c r="W20" s="588">
        <f>Death!AJ116</f>
        <v>13</v>
      </c>
      <c r="X20" s="588">
        <f>Death!AK116</f>
        <v>0</v>
      </c>
      <c r="Y20" s="588">
        <f>Birth!AH117</f>
        <v>0</v>
      </c>
      <c r="Z20" s="588">
        <f>Birth!AI117</f>
        <v>0</v>
      </c>
      <c r="AA20" s="588">
        <f>Birth!AJ117</f>
        <v>0</v>
      </c>
      <c r="AB20" s="588">
        <f t="shared" si="6"/>
        <v>958.85509838998212</v>
      </c>
    </row>
    <row r="21" spans="1:28" ht="29.25" customHeight="1">
      <c r="A21" s="78">
        <v>16</v>
      </c>
      <c r="B21" s="64" t="s">
        <v>781</v>
      </c>
      <c r="C21" s="588">
        <f>Birth!AE123</f>
        <v>1409</v>
      </c>
      <c r="D21" s="588">
        <f>Birth!AF123</f>
        <v>1286</v>
      </c>
      <c r="E21" s="588">
        <f>Birth!AG123</f>
        <v>2695</v>
      </c>
      <c r="F21" s="588">
        <f>Birth!AB123</f>
        <v>0</v>
      </c>
      <c r="G21" s="588">
        <f>Birth!AC123</f>
        <v>0</v>
      </c>
      <c r="H21" s="588">
        <f>Birth!AD123</f>
        <v>0</v>
      </c>
      <c r="I21" s="589">
        <f t="shared" si="0"/>
        <v>1409</v>
      </c>
      <c r="J21" s="589">
        <f t="shared" si="1"/>
        <v>1286</v>
      </c>
      <c r="K21" s="589">
        <f t="shared" si="2"/>
        <v>2695</v>
      </c>
      <c r="L21" s="588">
        <f>Death!AE122</f>
        <v>2640</v>
      </c>
      <c r="M21" s="588">
        <f>Death!AF122</f>
        <v>1803</v>
      </c>
      <c r="N21" s="588">
        <f>Death!AG122</f>
        <v>4443</v>
      </c>
      <c r="O21" s="588">
        <f>Death!AB122</f>
        <v>0</v>
      </c>
      <c r="P21" s="588">
        <f>Death!AC122</f>
        <v>0</v>
      </c>
      <c r="Q21" s="588">
        <f>Death!AD122</f>
        <v>0</v>
      </c>
      <c r="R21" s="589">
        <f t="shared" si="11"/>
        <v>2640</v>
      </c>
      <c r="S21" s="589">
        <f t="shared" si="12"/>
        <v>1803</v>
      </c>
      <c r="T21" s="589">
        <f t="shared" si="5"/>
        <v>4443</v>
      </c>
      <c r="U21" s="588">
        <f>Death!AH122</f>
        <v>1</v>
      </c>
      <c r="V21" s="588">
        <f>Death!AI122</f>
        <v>3</v>
      </c>
      <c r="W21" s="588">
        <f>Death!AJ122</f>
        <v>4</v>
      </c>
      <c r="X21" s="588">
        <f>Death!AK122</f>
        <v>0</v>
      </c>
      <c r="Y21" s="588">
        <f>Birth!AH123</f>
        <v>6</v>
      </c>
      <c r="Z21" s="588">
        <f>Birth!AI123</f>
        <v>1</v>
      </c>
      <c r="AA21" s="588">
        <f>Birth!AJ123</f>
        <v>7</v>
      </c>
      <c r="AB21" s="588">
        <f t="shared" si="6"/>
        <v>912.70404542228539</v>
      </c>
    </row>
    <row r="22" spans="1:28" ht="29.25" customHeight="1">
      <c r="A22" s="78">
        <v>17</v>
      </c>
      <c r="B22" s="64" t="s">
        <v>72</v>
      </c>
      <c r="C22" s="588">
        <f>Birth!AE128</f>
        <v>1637</v>
      </c>
      <c r="D22" s="588">
        <f>Birth!AF128</f>
        <v>1463</v>
      </c>
      <c r="E22" s="588">
        <f>Birth!AG128</f>
        <v>3100</v>
      </c>
      <c r="F22" s="588">
        <f>Birth!AB128</f>
        <v>0</v>
      </c>
      <c r="G22" s="588">
        <f>Birth!AC128</f>
        <v>0</v>
      </c>
      <c r="H22" s="588">
        <f>Birth!AD128</f>
        <v>0</v>
      </c>
      <c r="I22" s="589">
        <f t="shared" si="0"/>
        <v>1637</v>
      </c>
      <c r="J22" s="589">
        <f t="shared" si="1"/>
        <v>1463</v>
      </c>
      <c r="K22" s="589">
        <f t="shared" si="2"/>
        <v>3100</v>
      </c>
      <c r="L22" s="588">
        <f>Death!AE127</f>
        <v>1874</v>
      </c>
      <c r="M22" s="588">
        <f>Death!AF127</f>
        <v>1478</v>
      </c>
      <c r="N22" s="588">
        <f>Death!AG127</f>
        <v>3352</v>
      </c>
      <c r="O22" s="588">
        <f>Death!AB127</f>
        <v>0</v>
      </c>
      <c r="P22" s="588">
        <f>Death!AC127</f>
        <v>0</v>
      </c>
      <c r="Q22" s="588">
        <f>Death!AD127</f>
        <v>0</v>
      </c>
      <c r="R22" s="589">
        <f t="shared" si="11"/>
        <v>1874</v>
      </c>
      <c r="S22" s="589">
        <f t="shared" si="12"/>
        <v>1478</v>
      </c>
      <c r="T22" s="589">
        <f t="shared" si="5"/>
        <v>3352</v>
      </c>
      <c r="U22" s="588">
        <f>Death!AH127</f>
        <v>14</v>
      </c>
      <c r="V22" s="588">
        <f>Death!AI127</f>
        <v>16</v>
      </c>
      <c r="W22" s="588">
        <f>Death!AJ127</f>
        <v>30</v>
      </c>
      <c r="X22" s="588">
        <f>Death!AK127</f>
        <v>9</v>
      </c>
      <c r="Y22" s="588">
        <f>Birth!AH128</f>
        <v>31</v>
      </c>
      <c r="Z22" s="588">
        <f>Birth!AI128</f>
        <v>53</v>
      </c>
      <c r="AA22" s="588">
        <f>Birth!AJ128</f>
        <v>84</v>
      </c>
      <c r="AB22" s="588">
        <f t="shared" si="6"/>
        <v>893.70800244349425</v>
      </c>
    </row>
    <row r="23" spans="1:28" ht="29.25" customHeight="1">
      <c r="A23" s="78">
        <v>18</v>
      </c>
      <c r="B23" s="64" t="s">
        <v>74</v>
      </c>
      <c r="C23" s="588">
        <f>Birth!AE136</f>
        <v>1442</v>
      </c>
      <c r="D23" s="588">
        <f>Birth!AF136</f>
        <v>1227</v>
      </c>
      <c r="E23" s="588">
        <f>Birth!AG136</f>
        <v>2669</v>
      </c>
      <c r="F23" s="588">
        <f>Birth!AB136</f>
        <v>343</v>
      </c>
      <c r="G23" s="588">
        <f>Birth!AC136</f>
        <v>289</v>
      </c>
      <c r="H23" s="588">
        <f>Birth!AD136</f>
        <v>632</v>
      </c>
      <c r="I23" s="589">
        <f t="shared" si="0"/>
        <v>1099</v>
      </c>
      <c r="J23" s="589">
        <f t="shared" si="1"/>
        <v>938</v>
      </c>
      <c r="K23" s="589">
        <f t="shared" si="2"/>
        <v>2037</v>
      </c>
      <c r="L23" s="588">
        <f>Death!AE135</f>
        <v>4237</v>
      </c>
      <c r="M23" s="588">
        <f>Death!AF135</f>
        <v>2849</v>
      </c>
      <c r="N23" s="588">
        <f>Death!AG135</f>
        <v>7086</v>
      </c>
      <c r="O23" s="588">
        <f>Death!AB135</f>
        <v>179</v>
      </c>
      <c r="P23" s="588">
        <f>Death!AC135</f>
        <v>110</v>
      </c>
      <c r="Q23" s="588">
        <f>Death!AD135</f>
        <v>289</v>
      </c>
      <c r="R23" s="589">
        <f t="shared" si="11"/>
        <v>4058</v>
      </c>
      <c r="S23" s="589">
        <f t="shared" si="12"/>
        <v>2739</v>
      </c>
      <c r="T23" s="589">
        <f t="shared" si="5"/>
        <v>6797</v>
      </c>
      <c r="U23" s="588">
        <f>Death!AH135</f>
        <v>3</v>
      </c>
      <c r="V23" s="588">
        <f>Death!AI135</f>
        <v>4</v>
      </c>
      <c r="W23" s="588">
        <f>Death!AJ135</f>
        <v>7</v>
      </c>
      <c r="X23" s="588">
        <f>Death!AK135</f>
        <v>1</v>
      </c>
      <c r="Y23" s="588">
        <f>Birth!AH136</f>
        <v>5</v>
      </c>
      <c r="Z23" s="588">
        <f>Birth!AI136</f>
        <v>0</v>
      </c>
      <c r="AA23" s="588">
        <f>Birth!AJ136</f>
        <v>5</v>
      </c>
      <c r="AB23" s="588">
        <f t="shared" si="6"/>
        <v>853.50318471337584</v>
      </c>
    </row>
    <row r="24" spans="1:28" ht="29.25" customHeight="1">
      <c r="A24" s="78">
        <v>19</v>
      </c>
      <c r="B24" s="52" t="s">
        <v>160</v>
      </c>
      <c r="C24" s="588">
        <f>Birth!AE142</f>
        <v>683</v>
      </c>
      <c r="D24" s="588">
        <f>Birth!AF142</f>
        <v>620</v>
      </c>
      <c r="E24" s="588">
        <f>Birth!AG142</f>
        <v>1303</v>
      </c>
      <c r="F24" s="588">
        <f>Birth!AB142</f>
        <v>0</v>
      </c>
      <c r="G24" s="588">
        <f>Birth!AC142</f>
        <v>0</v>
      </c>
      <c r="H24" s="588">
        <f>Birth!AD142</f>
        <v>0</v>
      </c>
      <c r="I24" s="589">
        <f t="shared" si="0"/>
        <v>683</v>
      </c>
      <c r="J24" s="589">
        <f t="shared" si="1"/>
        <v>620</v>
      </c>
      <c r="K24" s="589">
        <f t="shared" si="2"/>
        <v>1303</v>
      </c>
      <c r="L24" s="588">
        <f>Death!AE141</f>
        <v>2142</v>
      </c>
      <c r="M24" s="588">
        <f>Death!AF141</f>
        <v>1403</v>
      </c>
      <c r="N24" s="588">
        <f>Death!AG141</f>
        <v>3545</v>
      </c>
      <c r="O24" s="588">
        <f>Death!AB141</f>
        <v>0</v>
      </c>
      <c r="P24" s="588">
        <f>Death!AC141</f>
        <v>0</v>
      </c>
      <c r="Q24" s="588">
        <f>Death!AD141</f>
        <v>0</v>
      </c>
      <c r="R24" s="589">
        <f t="shared" si="11"/>
        <v>2142</v>
      </c>
      <c r="S24" s="589">
        <f t="shared" si="12"/>
        <v>1403</v>
      </c>
      <c r="T24" s="589">
        <f t="shared" si="5"/>
        <v>3545</v>
      </c>
      <c r="U24" s="588">
        <f>Death!AH141</f>
        <v>3</v>
      </c>
      <c r="V24" s="588">
        <f>Death!AI141</f>
        <v>2</v>
      </c>
      <c r="W24" s="588">
        <f>Death!AJ141</f>
        <v>5</v>
      </c>
      <c r="X24" s="588">
        <f>Death!AK141</f>
        <v>1</v>
      </c>
      <c r="Y24" s="588">
        <f>Birth!AH142</f>
        <v>1</v>
      </c>
      <c r="Z24" s="588">
        <f>Birth!AI142</f>
        <v>0</v>
      </c>
      <c r="AA24" s="588">
        <f>Birth!AJ142</f>
        <v>1</v>
      </c>
      <c r="AB24" s="588">
        <f t="shared" si="6"/>
        <v>907.75988286969255</v>
      </c>
    </row>
    <row r="25" spans="1:28" ht="29.25" customHeight="1">
      <c r="A25" s="78">
        <v>20</v>
      </c>
      <c r="B25" s="64" t="s">
        <v>85</v>
      </c>
      <c r="C25" s="588">
        <f>Birth!AE151</f>
        <v>683</v>
      </c>
      <c r="D25" s="588">
        <f>Birth!AF151</f>
        <v>656</v>
      </c>
      <c r="E25" s="588">
        <f>Birth!AG151</f>
        <v>1339</v>
      </c>
      <c r="F25" s="588">
        <f>Birth!AB151</f>
        <v>391</v>
      </c>
      <c r="G25" s="588">
        <f>Birth!AC151</f>
        <v>384</v>
      </c>
      <c r="H25" s="588">
        <f>Birth!AD151</f>
        <v>775</v>
      </c>
      <c r="I25" s="589">
        <f t="shared" si="0"/>
        <v>292</v>
      </c>
      <c r="J25" s="589">
        <f t="shared" si="1"/>
        <v>272</v>
      </c>
      <c r="K25" s="589">
        <f t="shared" si="2"/>
        <v>564</v>
      </c>
      <c r="L25" s="588">
        <f>Death!AE150</f>
        <v>4240</v>
      </c>
      <c r="M25" s="588">
        <f>Death!AF150</f>
        <v>2789</v>
      </c>
      <c r="N25" s="588">
        <f>Death!AG150</f>
        <v>7029</v>
      </c>
      <c r="O25" s="588">
        <f>Death!AB150</f>
        <v>63</v>
      </c>
      <c r="P25" s="588">
        <f>Death!AC150</f>
        <v>42</v>
      </c>
      <c r="Q25" s="588">
        <f>Death!AD150</f>
        <v>105</v>
      </c>
      <c r="R25" s="589">
        <f t="shared" si="11"/>
        <v>4177</v>
      </c>
      <c r="S25" s="589">
        <f t="shared" si="12"/>
        <v>2747</v>
      </c>
      <c r="T25" s="589">
        <f t="shared" si="5"/>
        <v>6924</v>
      </c>
      <c r="U25" s="588">
        <f>Death!AH150</f>
        <v>4</v>
      </c>
      <c r="V25" s="588">
        <f>Death!AI150</f>
        <v>5</v>
      </c>
      <c r="W25" s="588">
        <f>Death!AJ150</f>
        <v>9</v>
      </c>
      <c r="X25" s="588">
        <f>Death!AK150</f>
        <v>0</v>
      </c>
      <c r="Y25" s="588">
        <f>Birth!AH151</f>
        <v>3</v>
      </c>
      <c r="Z25" s="588">
        <f>Birth!AI151</f>
        <v>0</v>
      </c>
      <c r="AA25" s="588">
        <f>Birth!AJ151</f>
        <v>3</v>
      </c>
      <c r="AB25" s="588">
        <f t="shared" si="6"/>
        <v>931.50684931506839</v>
      </c>
    </row>
    <row r="26" spans="1:28" ht="29.25" customHeight="1">
      <c r="A26" s="78">
        <v>21</v>
      </c>
      <c r="B26" s="64" t="s">
        <v>142</v>
      </c>
      <c r="C26" s="588">
        <f>Birth!AE156</f>
        <v>348</v>
      </c>
      <c r="D26" s="588">
        <f>Birth!AF156</f>
        <v>324</v>
      </c>
      <c r="E26" s="588">
        <f>Birth!AG156</f>
        <v>672</v>
      </c>
      <c r="F26" s="588">
        <f>Birth!AB156</f>
        <v>96</v>
      </c>
      <c r="G26" s="588">
        <f>Birth!AC156</f>
        <v>82</v>
      </c>
      <c r="H26" s="588">
        <f>Birth!AD156</f>
        <v>178</v>
      </c>
      <c r="I26" s="589">
        <f t="shared" si="0"/>
        <v>252</v>
      </c>
      <c r="J26" s="589">
        <f t="shared" si="1"/>
        <v>242</v>
      </c>
      <c r="K26" s="589">
        <f t="shared" si="2"/>
        <v>494</v>
      </c>
      <c r="L26" s="588">
        <f>Death!AE155</f>
        <v>1831</v>
      </c>
      <c r="M26" s="588">
        <f>Death!AF155</f>
        <v>1185</v>
      </c>
      <c r="N26" s="588">
        <f>Death!AG155</f>
        <v>3016</v>
      </c>
      <c r="O26" s="588">
        <f>Death!AB155</f>
        <v>103</v>
      </c>
      <c r="P26" s="588">
        <f>Death!AC155</f>
        <v>63</v>
      </c>
      <c r="Q26" s="588">
        <f>Death!AD155</f>
        <v>166</v>
      </c>
      <c r="R26" s="589">
        <f t="shared" si="11"/>
        <v>1728</v>
      </c>
      <c r="S26" s="589">
        <f t="shared" si="12"/>
        <v>1122</v>
      </c>
      <c r="T26" s="589">
        <f t="shared" si="5"/>
        <v>2850</v>
      </c>
      <c r="U26" s="588">
        <f>Death!AH155</f>
        <v>3</v>
      </c>
      <c r="V26" s="588">
        <f>Death!AI155</f>
        <v>3</v>
      </c>
      <c r="W26" s="588">
        <f>Death!AJ155</f>
        <v>6</v>
      </c>
      <c r="X26" s="588">
        <f>Death!AK155</f>
        <v>0</v>
      </c>
      <c r="Y26" s="588">
        <f>Birth!AH156</f>
        <v>0</v>
      </c>
      <c r="Z26" s="588">
        <f>Birth!AI156</f>
        <v>0</v>
      </c>
      <c r="AA26" s="588">
        <f>Birth!AJ156</f>
        <v>0</v>
      </c>
      <c r="AB26" s="588">
        <f t="shared" si="6"/>
        <v>960.31746031746036</v>
      </c>
    </row>
    <row r="27" spans="1:28" ht="29.25" customHeight="1">
      <c r="A27" s="78">
        <v>22</v>
      </c>
      <c r="B27" s="52" t="s">
        <v>143</v>
      </c>
      <c r="C27" s="588">
        <f>Birth!AE163</f>
        <v>1037</v>
      </c>
      <c r="D27" s="588">
        <f>Birth!AF163</f>
        <v>1062</v>
      </c>
      <c r="E27" s="588">
        <f>Birth!AG163</f>
        <v>2099</v>
      </c>
      <c r="F27" s="588">
        <f>Birth!AB163</f>
        <v>402</v>
      </c>
      <c r="G27" s="588">
        <f>Birth!AC163</f>
        <v>436</v>
      </c>
      <c r="H27" s="588">
        <f>Birth!AD163</f>
        <v>838</v>
      </c>
      <c r="I27" s="589">
        <f t="shared" si="0"/>
        <v>635</v>
      </c>
      <c r="J27" s="589">
        <f t="shared" si="1"/>
        <v>626</v>
      </c>
      <c r="K27" s="589">
        <f t="shared" si="2"/>
        <v>1261</v>
      </c>
      <c r="L27" s="588">
        <f>Death!AE162</f>
        <v>2553</v>
      </c>
      <c r="M27" s="588">
        <f>Death!AF162</f>
        <v>1770</v>
      </c>
      <c r="N27" s="588">
        <f>Death!AG162</f>
        <v>4323</v>
      </c>
      <c r="O27" s="588">
        <f>Death!AB162</f>
        <v>38</v>
      </c>
      <c r="P27" s="588">
        <f>Death!AC162</f>
        <v>31</v>
      </c>
      <c r="Q27" s="588">
        <f>Death!AD162</f>
        <v>69</v>
      </c>
      <c r="R27" s="589">
        <f t="shared" si="11"/>
        <v>2515</v>
      </c>
      <c r="S27" s="589">
        <f t="shared" si="12"/>
        <v>1739</v>
      </c>
      <c r="T27" s="589">
        <f t="shared" si="5"/>
        <v>4254</v>
      </c>
      <c r="U27" s="588">
        <f>Death!AH162</f>
        <v>8</v>
      </c>
      <c r="V27" s="588">
        <f>Death!AI162</f>
        <v>8</v>
      </c>
      <c r="W27" s="588">
        <f>Death!AJ162</f>
        <v>16</v>
      </c>
      <c r="X27" s="588">
        <f>Death!AK162</f>
        <v>0</v>
      </c>
      <c r="Y27" s="588">
        <f>Birth!AH163</f>
        <v>0</v>
      </c>
      <c r="Z27" s="588">
        <f>Birth!AI163</f>
        <v>1</v>
      </c>
      <c r="AA27" s="588">
        <f>Birth!AJ163</f>
        <v>1</v>
      </c>
      <c r="AB27" s="588">
        <f t="shared" si="6"/>
        <v>985.82677165354323</v>
      </c>
    </row>
    <row r="28" spans="1:28" ht="29.25" customHeight="1">
      <c r="A28" s="78">
        <v>23</v>
      </c>
      <c r="B28" s="64" t="s">
        <v>144</v>
      </c>
      <c r="C28" s="588">
        <f>Birth!AE173</f>
        <v>3306</v>
      </c>
      <c r="D28" s="588">
        <f>Birth!AF173</f>
        <v>3031</v>
      </c>
      <c r="E28" s="588">
        <f>Birth!AG173</f>
        <v>6337</v>
      </c>
      <c r="F28" s="588">
        <f>Birth!AB173</f>
        <v>0</v>
      </c>
      <c r="G28" s="588">
        <f>Birth!AC173</f>
        <v>0</v>
      </c>
      <c r="H28" s="588">
        <f>Birth!AD173</f>
        <v>0</v>
      </c>
      <c r="I28" s="589">
        <f t="shared" si="0"/>
        <v>3306</v>
      </c>
      <c r="J28" s="589">
        <f t="shared" si="1"/>
        <v>3031</v>
      </c>
      <c r="K28" s="589">
        <f t="shared" si="2"/>
        <v>6337</v>
      </c>
      <c r="L28" s="588">
        <f>Death!AE172</f>
        <v>4563</v>
      </c>
      <c r="M28" s="588">
        <f>Death!AF172</f>
        <v>3334</v>
      </c>
      <c r="N28" s="588">
        <f>Death!AG172</f>
        <v>7897</v>
      </c>
      <c r="O28" s="588">
        <f>Death!AB172</f>
        <v>0</v>
      </c>
      <c r="P28" s="588">
        <f>Death!AC172</f>
        <v>0</v>
      </c>
      <c r="Q28" s="588">
        <f>Death!AD172</f>
        <v>0</v>
      </c>
      <c r="R28" s="589">
        <f t="shared" si="11"/>
        <v>4563</v>
      </c>
      <c r="S28" s="589">
        <f t="shared" si="12"/>
        <v>3334</v>
      </c>
      <c r="T28" s="589">
        <f t="shared" si="5"/>
        <v>7897</v>
      </c>
      <c r="U28" s="588">
        <f>Death!AH172</f>
        <v>31</v>
      </c>
      <c r="V28" s="588">
        <f>Death!AI172</f>
        <v>16</v>
      </c>
      <c r="W28" s="588">
        <f>Death!AJ172</f>
        <v>47</v>
      </c>
      <c r="X28" s="588">
        <f>Death!AK172</f>
        <v>4</v>
      </c>
      <c r="Y28" s="588">
        <f>Birth!AH173</f>
        <v>42</v>
      </c>
      <c r="Z28" s="588">
        <f>Birth!AI173</f>
        <v>37</v>
      </c>
      <c r="AA28" s="588">
        <f>Birth!AJ173</f>
        <v>79</v>
      </c>
      <c r="AB28" s="588">
        <f t="shared" si="6"/>
        <v>916.81790683605573</v>
      </c>
    </row>
    <row r="29" spans="1:28" ht="29.25" customHeight="1">
      <c r="A29" s="1173" t="s">
        <v>14</v>
      </c>
      <c r="B29" s="1173"/>
      <c r="C29" s="590">
        <f>SUM(C6:C28)</f>
        <v>31932</v>
      </c>
      <c r="D29" s="590">
        <f t="shared" ref="D29:AA29" si="13">SUM(D6:D28)</f>
        <v>29935</v>
      </c>
      <c r="E29" s="590">
        <f t="shared" si="13"/>
        <v>61867</v>
      </c>
      <c r="F29" s="590">
        <f t="shared" si="13"/>
        <v>5093</v>
      </c>
      <c r="G29" s="590">
        <f t="shared" si="13"/>
        <v>4946</v>
      </c>
      <c r="H29" s="590">
        <f t="shared" si="13"/>
        <v>10039</v>
      </c>
      <c r="I29" s="590">
        <f t="shared" si="13"/>
        <v>26839</v>
      </c>
      <c r="J29" s="590">
        <f t="shared" si="13"/>
        <v>24989</v>
      </c>
      <c r="K29" s="590">
        <f t="shared" si="13"/>
        <v>51828</v>
      </c>
      <c r="L29" s="590">
        <f t="shared" si="13"/>
        <v>76362</v>
      </c>
      <c r="M29" s="590">
        <f t="shared" si="13"/>
        <v>53150</v>
      </c>
      <c r="N29" s="590">
        <f t="shared" si="13"/>
        <v>129512</v>
      </c>
      <c r="O29" s="590">
        <f t="shared" si="13"/>
        <v>1141</v>
      </c>
      <c r="P29" s="590">
        <f t="shared" si="13"/>
        <v>806</v>
      </c>
      <c r="Q29" s="590">
        <f t="shared" si="13"/>
        <v>1947</v>
      </c>
      <c r="R29" s="590">
        <f t="shared" si="13"/>
        <v>75221</v>
      </c>
      <c r="S29" s="590">
        <f t="shared" si="13"/>
        <v>52344</v>
      </c>
      <c r="T29" s="590">
        <f t="shared" si="13"/>
        <v>127565</v>
      </c>
      <c r="U29" s="590">
        <f t="shared" si="13"/>
        <v>159</v>
      </c>
      <c r="V29" s="590">
        <f t="shared" si="13"/>
        <v>142</v>
      </c>
      <c r="W29" s="590">
        <f t="shared" si="13"/>
        <v>301</v>
      </c>
      <c r="X29" s="590">
        <f t="shared" si="13"/>
        <v>23</v>
      </c>
      <c r="Y29" s="590">
        <f t="shared" si="13"/>
        <v>135</v>
      </c>
      <c r="Z29" s="590">
        <f t="shared" si="13"/>
        <v>130</v>
      </c>
      <c r="AA29" s="590">
        <f t="shared" si="13"/>
        <v>265</v>
      </c>
      <c r="AB29" s="591">
        <f t="shared" si="6"/>
        <v>931.07045717053541</v>
      </c>
    </row>
    <row r="30" spans="1:28" ht="7.5" customHeight="1">
      <c r="A30" s="151"/>
      <c r="B30" s="151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</row>
    <row r="31" spans="1:28" ht="20.25" customHeight="1">
      <c r="A31" s="1171" t="s">
        <v>604</v>
      </c>
      <c r="B31" s="1171"/>
      <c r="C31" s="1171"/>
      <c r="D31" s="1171"/>
      <c r="E31" s="1171"/>
      <c r="F31" s="1171"/>
      <c r="G31" s="1171"/>
      <c r="H31" s="1171"/>
      <c r="I31" s="1171"/>
      <c r="J31" s="1171"/>
      <c r="K31" s="1171"/>
      <c r="L31" s="1171"/>
      <c r="M31" s="1171"/>
      <c r="N31" s="1171"/>
      <c r="O31" s="1171"/>
      <c r="P31" s="1171"/>
      <c r="Q31" s="1171"/>
      <c r="R31" s="1171"/>
      <c r="S31" s="1171"/>
      <c r="T31" s="1171"/>
      <c r="U31" s="1171"/>
      <c r="V31" s="1171"/>
      <c r="W31" s="1171"/>
      <c r="X31" s="1171"/>
      <c r="Y31" s="1171"/>
      <c r="Z31" s="1171"/>
      <c r="AA31" s="1171"/>
    </row>
    <row r="32" spans="1:28" ht="20.25" customHeight="1">
      <c r="A32" s="1168" t="s">
        <v>886</v>
      </c>
      <c r="B32" s="1168"/>
      <c r="C32" s="1168"/>
      <c r="D32" s="1168"/>
      <c r="E32" s="1168"/>
      <c r="F32" s="1168"/>
      <c r="G32" s="1168"/>
      <c r="H32" s="1168"/>
      <c r="I32" s="1168"/>
      <c r="J32" s="1168"/>
      <c r="K32" s="1168"/>
      <c r="L32" s="1168"/>
      <c r="M32" s="1168"/>
      <c r="N32" s="1168"/>
      <c r="O32" s="1168"/>
      <c r="P32" s="1168"/>
      <c r="Q32" s="1168"/>
      <c r="R32" s="1168"/>
      <c r="S32" s="1168"/>
      <c r="T32" s="1168"/>
      <c r="U32" s="1168"/>
      <c r="V32" s="1168"/>
      <c r="W32" s="1168"/>
      <c r="X32" s="1168"/>
      <c r="Y32" s="1168"/>
      <c r="Z32" s="1168"/>
      <c r="AA32" s="1168"/>
    </row>
    <row r="33" spans="1:29" ht="23.25" customHeight="1">
      <c r="A33" s="33" t="s">
        <v>585</v>
      </c>
      <c r="X33" s="1172"/>
      <c r="Y33" s="1172"/>
      <c r="Z33" s="1172"/>
      <c r="AA33" s="1172"/>
    </row>
    <row r="34" spans="1:29" s="87" customFormat="1" ht="51" customHeight="1">
      <c r="A34" s="1173" t="s">
        <v>191</v>
      </c>
      <c r="B34" s="1173" t="s">
        <v>155</v>
      </c>
      <c r="C34" s="1173" t="s">
        <v>583</v>
      </c>
      <c r="D34" s="1174"/>
      <c r="E34" s="1174"/>
      <c r="F34" s="1173" t="s">
        <v>652</v>
      </c>
      <c r="G34" s="1174"/>
      <c r="H34" s="1174"/>
      <c r="I34" s="1173" t="s">
        <v>708</v>
      </c>
      <c r="J34" s="1174"/>
      <c r="K34" s="1174"/>
      <c r="L34" s="1173" t="s">
        <v>747</v>
      </c>
      <c r="M34" s="1174"/>
      <c r="N34" s="1174"/>
      <c r="O34" s="1173" t="s">
        <v>707</v>
      </c>
      <c r="P34" s="1174"/>
      <c r="Q34" s="1174"/>
      <c r="R34" s="1173" t="s">
        <v>709</v>
      </c>
      <c r="S34" s="1174"/>
      <c r="T34" s="1174"/>
      <c r="U34" s="1173" t="s">
        <v>705</v>
      </c>
      <c r="V34" s="1174"/>
      <c r="W34" s="1174"/>
      <c r="X34" s="1175" t="s">
        <v>146</v>
      </c>
      <c r="Y34" s="1173" t="s">
        <v>706</v>
      </c>
      <c r="Z34" s="1174"/>
      <c r="AA34" s="1174"/>
      <c r="AB34" s="1169" t="s">
        <v>9</v>
      </c>
    </row>
    <row r="35" spans="1:29" s="32" customFormat="1" ht="27" customHeight="1">
      <c r="A35" s="1173"/>
      <c r="B35" s="1173"/>
      <c r="C35" s="404" t="s">
        <v>240</v>
      </c>
      <c r="D35" s="404" t="s">
        <v>241</v>
      </c>
      <c r="E35" s="404" t="s">
        <v>234</v>
      </c>
      <c r="F35" s="404" t="s">
        <v>240</v>
      </c>
      <c r="G35" s="404" t="s">
        <v>241</v>
      </c>
      <c r="H35" s="404" t="s">
        <v>234</v>
      </c>
      <c r="I35" s="404" t="s">
        <v>240</v>
      </c>
      <c r="J35" s="404" t="s">
        <v>241</v>
      </c>
      <c r="K35" s="404" t="s">
        <v>234</v>
      </c>
      <c r="L35" s="404" t="s">
        <v>240</v>
      </c>
      <c r="M35" s="404" t="s">
        <v>241</v>
      </c>
      <c r="N35" s="404" t="s">
        <v>234</v>
      </c>
      <c r="O35" s="404" t="s">
        <v>240</v>
      </c>
      <c r="P35" s="404" t="s">
        <v>241</v>
      </c>
      <c r="Q35" s="404" t="s">
        <v>234</v>
      </c>
      <c r="R35" s="404" t="s">
        <v>240</v>
      </c>
      <c r="S35" s="404" t="s">
        <v>241</v>
      </c>
      <c r="T35" s="404" t="s">
        <v>234</v>
      </c>
      <c r="U35" s="404" t="s">
        <v>240</v>
      </c>
      <c r="V35" s="404" t="s">
        <v>241</v>
      </c>
      <c r="W35" s="404" t="s">
        <v>234</v>
      </c>
      <c r="X35" s="1176"/>
      <c r="Y35" s="404" t="s">
        <v>240</v>
      </c>
      <c r="Z35" s="404" t="s">
        <v>241</v>
      </c>
      <c r="AA35" s="404" t="s">
        <v>234</v>
      </c>
      <c r="AB35" s="1170"/>
    </row>
    <row r="36" spans="1:29" ht="28.5" customHeight="1">
      <c r="A36" s="78">
        <v>1</v>
      </c>
      <c r="B36" s="64" t="s">
        <v>15</v>
      </c>
      <c r="C36" s="588">
        <f>Birth!AE192</f>
        <v>15792</v>
      </c>
      <c r="D36" s="588">
        <f>Birth!AF192</f>
        <v>14484</v>
      </c>
      <c r="E36" s="588">
        <f>Birth!AG192</f>
        <v>30276</v>
      </c>
      <c r="F36" s="588">
        <f>Birth!AB192</f>
        <v>0</v>
      </c>
      <c r="G36" s="588">
        <f>Birth!AC192</f>
        <v>0</v>
      </c>
      <c r="H36" s="588">
        <f>Birth!AD192</f>
        <v>0</v>
      </c>
      <c r="I36" s="589">
        <f t="shared" ref="I36:I48" si="14">C36-F36</f>
        <v>15792</v>
      </c>
      <c r="J36" s="589">
        <f t="shared" ref="J36:J48" si="15">D36-G36</f>
        <v>14484</v>
      </c>
      <c r="K36" s="589">
        <f>I36+J36</f>
        <v>30276</v>
      </c>
      <c r="L36" s="588">
        <f>Death!AE191</f>
        <v>9724</v>
      </c>
      <c r="M36" s="588">
        <f>Death!AF191</f>
        <v>6240</v>
      </c>
      <c r="N36" s="588">
        <f>Death!AG191</f>
        <v>15964</v>
      </c>
      <c r="O36" s="588">
        <f>Death!AB191</f>
        <v>0</v>
      </c>
      <c r="P36" s="588">
        <f>Death!AC191</f>
        <v>0</v>
      </c>
      <c r="Q36" s="588">
        <f>Death!AD191</f>
        <v>0</v>
      </c>
      <c r="R36" s="589">
        <f t="shared" ref="R36:R48" si="16">L36-O36</f>
        <v>9724</v>
      </c>
      <c r="S36" s="589">
        <f t="shared" ref="S36:S48" si="17">M36-P36</f>
        <v>6240</v>
      </c>
      <c r="T36" s="589">
        <f t="shared" ref="T36:T58" si="18">R36+S36</f>
        <v>15964</v>
      </c>
      <c r="U36" s="588">
        <f>Death!AH191</f>
        <v>479</v>
      </c>
      <c r="V36" s="588">
        <f>Death!AI191</f>
        <v>350</v>
      </c>
      <c r="W36" s="588">
        <f>Death!AJ191</f>
        <v>829</v>
      </c>
      <c r="X36" s="588">
        <f>Death!AK191</f>
        <v>47</v>
      </c>
      <c r="Y36" s="588">
        <f>Birth!AH192</f>
        <v>8</v>
      </c>
      <c r="Z36" s="588">
        <f>Birth!AI192</f>
        <v>15</v>
      </c>
      <c r="AA36" s="588">
        <f>Birth!AJ192</f>
        <v>23</v>
      </c>
      <c r="AB36" s="588">
        <f>J36/I36*1000</f>
        <v>917.17325227963534</v>
      </c>
    </row>
    <row r="37" spans="1:29" ht="28.5" customHeight="1">
      <c r="A37" s="78">
        <v>2</v>
      </c>
      <c r="B37" s="64" t="s">
        <v>20</v>
      </c>
      <c r="C37" s="588">
        <f>Birth!AE199</f>
        <v>4342</v>
      </c>
      <c r="D37" s="588">
        <f>Birth!AF199</f>
        <v>3954</v>
      </c>
      <c r="E37" s="588">
        <f>Birth!AG199</f>
        <v>8296</v>
      </c>
      <c r="F37" s="588">
        <f>Birth!AB199</f>
        <v>88</v>
      </c>
      <c r="G37" s="588">
        <f>Birth!AC199</f>
        <v>103</v>
      </c>
      <c r="H37" s="588">
        <f>Birth!AD199</f>
        <v>191</v>
      </c>
      <c r="I37" s="589">
        <f t="shared" si="14"/>
        <v>4254</v>
      </c>
      <c r="J37" s="589">
        <f t="shared" si="15"/>
        <v>3851</v>
      </c>
      <c r="K37" s="589">
        <f t="shared" ref="K37:K58" si="19">I37+J37</f>
        <v>8105</v>
      </c>
      <c r="L37" s="588">
        <f>Death!AE198</f>
        <v>1026</v>
      </c>
      <c r="M37" s="588">
        <f>Death!AF198</f>
        <v>605</v>
      </c>
      <c r="N37" s="588">
        <f>Death!AG198</f>
        <v>1631</v>
      </c>
      <c r="O37" s="588">
        <f>Death!AB198</f>
        <v>33</v>
      </c>
      <c r="P37" s="588">
        <f>Death!AC198</f>
        <v>11</v>
      </c>
      <c r="Q37" s="588">
        <f>Death!AD198</f>
        <v>44</v>
      </c>
      <c r="R37" s="589">
        <f t="shared" si="16"/>
        <v>993</v>
      </c>
      <c r="S37" s="589">
        <f t="shared" si="17"/>
        <v>594</v>
      </c>
      <c r="T37" s="589">
        <f t="shared" si="18"/>
        <v>1587</v>
      </c>
      <c r="U37" s="588">
        <f>Death!AH198</f>
        <v>1</v>
      </c>
      <c r="V37" s="588">
        <f>Death!AI198</f>
        <v>2</v>
      </c>
      <c r="W37" s="588">
        <f>Death!AJ198</f>
        <v>3</v>
      </c>
      <c r="X37" s="588">
        <f>Death!AK198</f>
        <v>1</v>
      </c>
      <c r="Y37" s="588">
        <f>Birth!AH199</f>
        <v>26</v>
      </c>
      <c r="Z37" s="588">
        <f>Birth!AI199</f>
        <v>28</v>
      </c>
      <c r="AA37" s="588">
        <f>Birth!AJ199</f>
        <v>54</v>
      </c>
      <c r="AB37" s="588">
        <f>J37/I37*1000</f>
        <v>905.26563234602736</v>
      </c>
      <c r="AC37" s="33" t="s">
        <v>918</v>
      </c>
    </row>
    <row r="38" spans="1:29" ht="28.5" customHeight="1">
      <c r="A38" s="78">
        <v>3</v>
      </c>
      <c r="B38" s="64" t="s">
        <v>21</v>
      </c>
      <c r="C38" s="588">
        <f>Birth!AE218</f>
        <v>10004</v>
      </c>
      <c r="D38" s="588">
        <f>Birth!AF218</f>
        <v>9265</v>
      </c>
      <c r="E38" s="588">
        <f>Birth!AG218</f>
        <v>19269</v>
      </c>
      <c r="F38" s="588">
        <f>Birth!AB218</f>
        <v>0</v>
      </c>
      <c r="G38" s="588">
        <f>Birth!AC218</f>
        <v>0</v>
      </c>
      <c r="H38" s="588">
        <f>Birth!AD218</f>
        <v>0</v>
      </c>
      <c r="I38" s="589">
        <f t="shared" si="14"/>
        <v>10004</v>
      </c>
      <c r="J38" s="589">
        <f t="shared" si="15"/>
        <v>9265</v>
      </c>
      <c r="K38" s="589">
        <f t="shared" si="19"/>
        <v>19269</v>
      </c>
      <c r="L38" s="588">
        <f>Death!AE217</f>
        <v>3766</v>
      </c>
      <c r="M38" s="588">
        <f>Death!AF217</f>
        <v>2221</v>
      </c>
      <c r="N38" s="588">
        <f>Death!AG217</f>
        <v>5987</v>
      </c>
      <c r="O38" s="588">
        <f>Death!AB217</f>
        <v>0</v>
      </c>
      <c r="P38" s="588">
        <f>Death!AC217</f>
        <v>0</v>
      </c>
      <c r="Q38" s="588">
        <f>Death!AD217</f>
        <v>0</v>
      </c>
      <c r="R38" s="589">
        <f t="shared" si="16"/>
        <v>3766</v>
      </c>
      <c r="S38" s="589">
        <f t="shared" si="17"/>
        <v>2221</v>
      </c>
      <c r="T38" s="589">
        <f t="shared" si="18"/>
        <v>5987</v>
      </c>
      <c r="U38" s="588">
        <f>Death!AH217</f>
        <v>33</v>
      </c>
      <c r="V38" s="588">
        <f>Death!AI217</f>
        <v>27</v>
      </c>
      <c r="W38" s="588">
        <f>Death!AJ217</f>
        <v>60</v>
      </c>
      <c r="X38" s="588">
        <f>Death!AK217</f>
        <v>1</v>
      </c>
      <c r="Y38" s="588">
        <f>Birth!AH218</f>
        <v>29</v>
      </c>
      <c r="Z38" s="588">
        <f>Birth!AI218</f>
        <v>17</v>
      </c>
      <c r="AA38" s="588">
        <f>Birth!AJ218</f>
        <v>46</v>
      </c>
      <c r="AB38" s="588">
        <f t="shared" ref="AB38:AB59" si="20">J38/I38*1000</f>
        <v>926.12954818072762</v>
      </c>
      <c r="AC38" s="33" t="s">
        <v>917</v>
      </c>
    </row>
    <row r="39" spans="1:29" ht="28.5" customHeight="1">
      <c r="A39" s="78">
        <v>4</v>
      </c>
      <c r="B39" s="64" t="s">
        <v>25</v>
      </c>
      <c r="C39" s="588">
        <f>Birth!AE223</f>
        <v>5139</v>
      </c>
      <c r="D39" s="588">
        <f>Birth!AF223</f>
        <v>4758</v>
      </c>
      <c r="E39" s="588">
        <f>Birth!AG223</f>
        <v>9897</v>
      </c>
      <c r="F39" s="588">
        <f>Birth!AB223</f>
        <v>130</v>
      </c>
      <c r="G39" s="588">
        <f>Birth!AC223</f>
        <v>127</v>
      </c>
      <c r="H39" s="588">
        <f>Birth!AD223</f>
        <v>257</v>
      </c>
      <c r="I39" s="589">
        <f t="shared" si="14"/>
        <v>5009</v>
      </c>
      <c r="J39" s="589">
        <f t="shared" si="15"/>
        <v>4631</v>
      </c>
      <c r="K39" s="589">
        <f t="shared" si="19"/>
        <v>9640</v>
      </c>
      <c r="L39" s="588">
        <f>Death!AE222</f>
        <v>3049</v>
      </c>
      <c r="M39" s="588">
        <f>Death!AF222</f>
        <v>1830</v>
      </c>
      <c r="N39" s="588">
        <f>Death!AG222</f>
        <v>4879</v>
      </c>
      <c r="O39" s="588">
        <f>Death!AB222</f>
        <v>57</v>
      </c>
      <c r="P39" s="588">
        <f>Death!AC222</f>
        <v>55</v>
      </c>
      <c r="Q39" s="588">
        <f>Death!AD222</f>
        <v>112</v>
      </c>
      <c r="R39" s="589">
        <f t="shared" si="16"/>
        <v>2992</v>
      </c>
      <c r="S39" s="589">
        <f t="shared" si="17"/>
        <v>1775</v>
      </c>
      <c r="T39" s="589">
        <f t="shared" si="18"/>
        <v>4767</v>
      </c>
      <c r="U39" s="588">
        <f>Death!AH222</f>
        <v>150</v>
      </c>
      <c r="V39" s="588">
        <f>Death!AI222</f>
        <v>133</v>
      </c>
      <c r="W39" s="588">
        <f>Death!AJ222</f>
        <v>283</v>
      </c>
      <c r="X39" s="588">
        <f>Death!AK222</f>
        <v>42</v>
      </c>
      <c r="Y39" s="588">
        <f>Birth!AH223</f>
        <v>87</v>
      </c>
      <c r="Z39" s="588">
        <f>Birth!AI223</f>
        <v>85</v>
      </c>
      <c r="AA39" s="588">
        <f>Birth!AJ223</f>
        <v>172</v>
      </c>
      <c r="AB39" s="588">
        <f t="shared" si="20"/>
        <v>924.53583549610698</v>
      </c>
      <c r="AC39" s="968" t="s">
        <v>919</v>
      </c>
    </row>
    <row r="40" spans="1:29" ht="28.5" customHeight="1">
      <c r="A40" s="78">
        <v>5</v>
      </c>
      <c r="B40" s="64" t="s">
        <v>27</v>
      </c>
      <c r="C40" s="588">
        <f>Birth!AE228</f>
        <v>7224</v>
      </c>
      <c r="D40" s="588">
        <f>Birth!AF228</f>
        <v>6633</v>
      </c>
      <c r="E40" s="588">
        <f>Birth!AG228</f>
        <v>13857</v>
      </c>
      <c r="F40" s="588">
        <f>Birth!AB228</f>
        <v>93</v>
      </c>
      <c r="G40" s="588">
        <f>Birth!AC228</f>
        <v>99</v>
      </c>
      <c r="H40" s="588">
        <f>Birth!AD228</f>
        <v>192</v>
      </c>
      <c r="I40" s="589">
        <f t="shared" si="14"/>
        <v>7131</v>
      </c>
      <c r="J40" s="589">
        <f t="shared" si="15"/>
        <v>6534</v>
      </c>
      <c r="K40" s="589">
        <f>E40-H40</f>
        <v>13665</v>
      </c>
      <c r="L40" s="588">
        <f>Death!AE227</f>
        <v>1237</v>
      </c>
      <c r="M40" s="588">
        <f>Death!AF227</f>
        <v>751</v>
      </c>
      <c r="N40" s="588">
        <f>Death!AG227</f>
        <v>1988</v>
      </c>
      <c r="O40" s="588">
        <f>Death!AB227</f>
        <v>50</v>
      </c>
      <c r="P40" s="588">
        <f>Death!AC227</f>
        <v>28</v>
      </c>
      <c r="Q40" s="588">
        <f>Death!AD227</f>
        <v>78</v>
      </c>
      <c r="R40" s="589">
        <f t="shared" si="16"/>
        <v>1187</v>
      </c>
      <c r="S40" s="589">
        <f t="shared" si="17"/>
        <v>723</v>
      </c>
      <c r="T40" s="589">
        <f t="shared" si="18"/>
        <v>1910</v>
      </c>
      <c r="U40" s="588">
        <f>Death!AH227</f>
        <v>9</v>
      </c>
      <c r="V40" s="588">
        <f>Death!AI227</f>
        <v>10</v>
      </c>
      <c r="W40" s="588">
        <f>Death!AJ227</f>
        <v>19</v>
      </c>
      <c r="X40" s="588">
        <f>Death!AK227</f>
        <v>1</v>
      </c>
      <c r="Y40" s="588">
        <f>Birth!AH228</f>
        <v>23</v>
      </c>
      <c r="Z40" s="588">
        <f>Birth!AI228</f>
        <v>25</v>
      </c>
      <c r="AA40" s="588">
        <f>Birth!AJ228</f>
        <v>48</v>
      </c>
      <c r="AB40" s="588">
        <f t="shared" si="20"/>
        <v>916.28102650399671</v>
      </c>
    </row>
    <row r="41" spans="1:29" ht="28.5" customHeight="1">
      <c r="A41" s="78">
        <v>6</v>
      </c>
      <c r="B41" s="64" t="s">
        <v>29</v>
      </c>
      <c r="C41" s="588">
        <f>Birth!AE235</f>
        <v>2328</v>
      </c>
      <c r="D41" s="588">
        <f>Birth!AF235</f>
        <v>2173</v>
      </c>
      <c r="E41" s="588">
        <f>Birth!AG235</f>
        <v>4501</v>
      </c>
      <c r="F41" s="588">
        <f>Birth!AB235</f>
        <v>53</v>
      </c>
      <c r="G41" s="588">
        <f>Birth!AC235</f>
        <v>37</v>
      </c>
      <c r="H41" s="588">
        <f>Birth!AD235</f>
        <v>90</v>
      </c>
      <c r="I41" s="589">
        <f t="shared" si="14"/>
        <v>2275</v>
      </c>
      <c r="J41" s="589">
        <f t="shared" si="15"/>
        <v>2136</v>
      </c>
      <c r="K41" s="589">
        <f t="shared" si="19"/>
        <v>4411</v>
      </c>
      <c r="L41" s="588">
        <f>Death!AE234</f>
        <v>802</v>
      </c>
      <c r="M41" s="588">
        <f>Death!AF234</f>
        <v>551</v>
      </c>
      <c r="N41" s="588">
        <f>Death!AG234</f>
        <v>1353</v>
      </c>
      <c r="O41" s="588">
        <f>Death!AB234</f>
        <v>21</v>
      </c>
      <c r="P41" s="588">
        <f>Death!AC234</f>
        <v>20</v>
      </c>
      <c r="Q41" s="588">
        <f>Death!AD234</f>
        <v>41</v>
      </c>
      <c r="R41" s="589">
        <f t="shared" si="16"/>
        <v>781</v>
      </c>
      <c r="S41" s="589">
        <f t="shared" si="17"/>
        <v>531</v>
      </c>
      <c r="T41" s="589">
        <f t="shared" si="18"/>
        <v>1312</v>
      </c>
      <c r="U41" s="588">
        <f>Death!AH234</f>
        <v>4</v>
      </c>
      <c r="V41" s="588">
        <f>Death!AI234</f>
        <v>1</v>
      </c>
      <c r="W41" s="588">
        <f>Death!AJ234</f>
        <v>5</v>
      </c>
      <c r="X41" s="588">
        <f>Death!AK234</f>
        <v>0</v>
      </c>
      <c r="Y41" s="588">
        <f>Birth!AH235</f>
        <v>8</v>
      </c>
      <c r="Z41" s="588">
        <f>Birth!AI235</f>
        <v>1</v>
      </c>
      <c r="AA41" s="588">
        <f>Birth!AJ235</f>
        <v>9</v>
      </c>
      <c r="AB41" s="588">
        <f t="shared" si="20"/>
        <v>938.90109890109886</v>
      </c>
    </row>
    <row r="42" spans="1:29" ht="28.5" customHeight="1">
      <c r="A42" s="78">
        <v>7</v>
      </c>
      <c r="B42" s="64" t="s">
        <v>141</v>
      </c>
      <c r="C42" s="588">
        <f>Birth!AE246</f>
        <v>4517</v>
      </c>
      <c r="D42" s="588">
        <f>Birth!AF246</f>
        <v>4131</v>
      </c>
      <c r="E42" s="588">
        <f>Birth!AG246</f>
        <v>8648</v>
      </c>
      <c r="F42" s="588">
        <f>Birth!AB246</f>
        <v>93</v>
      </c>
      <c r="G42" s="588">
        <f>Birth!AC246</f>
        <v>84</v>
      </c>
      <c r="H42" s="588">
        <f>Birth!AD246</f>
        <v>177</v>
      </c>
      <c r="I42" s="589">
        <f t="shared" si="14"/>
        <v>4424</v>
      </c>
      <c r="J42" s="589">
        <f t="shared" si="15"/>
        <v>4047</v>
      </c>
      <c r="K42" s="589">
        <f t="shared" si="19"/>
        <v>8471</v>
      </c>
      <c r="L42" s="588">
        <f>Death!AE245</f>
        <v>1420</v>
      </c>
      <c r="M42" s="588">
        <f>Death!AF245</f>
        <v>890</v>
      </c>
      <c r="N42" s="588">
        <f>Death!AG245</f>
        <v>2310</v>
      </c>
      <c r="O42" s="588">
        <f>Death!AB245</f>
        <v>38</v>
      </c>
      <c r="P42" s="588">
        <f>Death!AC245</f>
        <v>25</v>
      </c>
      <c r="Q42" s="588">
        <f>Death!AD245</f>
        <v>63</v>
      </c>
      <c r="R42" s="589">
        <f t="shared" si="16"/>
        <v>1382</v>
      </c>
      <c r="S42" s="589">
        <f t="shared" si="17"/>
        <v>865</v>
      </c>
      <c r="T42" s="589">
        <f t="shared" si="18"/>
        <v>2247</v>
      </c>
      <c r="U42" s="588">
        <f>Death!AH245</f>
        <v>11</v>
      </c>
      <c r="V42" s="588">
        <f>Death!AI245</f>
        <v>5</v>
      </c>
      <c r="W42" s="588">
        <f>Death!AJ245</f>
        <v>16</v>
      </c>
      <c r="X42" s="588">
        <f>Death!AK44</f>
        <v>0</v>
      </c>
      <c r="Y42" s="588">
        <f>Birth!AH246</f>
        <v>0</v>
      </c>
      <c r="Z42" s="588">
        <f>Birth!AI246</f>
        <v>4</v>
      </c>
      <c r="AA42" s="588">
        <f>Birth!AJ246</f>
        <v>4</v>
      </c>
      <c r="AB42" s="588">
        <f t="shared" si="20"/>
        <v>914.78300180831832</v>
      </c>
    </row>
    <row r="43" spans="1:29" ht="28.5" customHeight="1">
      <c r="A43" s="78">
        <v>8</v>
      </c>
      <c r="B43" s="64" t="s">
        <v>40</v>
      </c>
      <c r="C43" s="588">
        <f>Birth!AE256</f>
        <v>9238</v>
      </c>
      <c r="D43" s="588">
        <f>Birth!AF256</f>
        <v>7850</v>
      </c>
      <c r="E43" s="588">
        <f>Birth!AG256</f>
        <v>17088</v>
      </c>
      <c r="F43" s="588">
        <f>Birth!AB256</f>
        <v>102</v>
      </c>
      <c r="G43" s="588">
        <f>Birth!AC256</f>
        <v>64</v>
      </c>
      <c r="H43" s="588">
        <f>Birth!AD256</f>
        <v>166</v>
      </c>
      <c r="I43" s="589">
        <f t="shared" si="14"/>
        <v>9136</v>
      </c>
      <c r="J43" s="589">
        <f t="shared" si="15"/>
        <v>7786</v>
      </c>
      <c r="K43" s="589">
        <f t="shared" si="19"/>
        <v>16922</v>
      </c>
      <c r="L43" s="588">
        <f>Death!AE255</f>
        <v>1799</v>
      </c>
      <c r="M43" s="588">
        <f>Death!AF255</f>
        <v>1372</v>
      </c>
      <c r="N43" s="588">
        <f>Death!AG255</f>
        <v>3171</v>
      </c>
      <c r="O43" s="588">
        <f>Death!AB255</f>
        <v>10</v>
      </c>
      <c r="P43" s="588">
        <f>Death!AC255</f>
        <v>9</v>
      </c>
      <c r="Q43" s="588">
        <f>Death!AD255</f>
        <v>19</v>
      </c>
      <c r="R43" s="589">
        <f t="shared" si="16"/>
        <v>1789</v>
      </c>
      <c r="S43" s="589">
        <f t="shared" si="17"/>
        <v>1363</v>
      </c>
      <c r="T43" s="589">
        <f t="shared" si="18"/>
        <v>3152</v>
      </c>
      <c r="U43" s="588">
        <f>Death!AH255</f>
        <v>0</v>
      </c>
      <c r="V43" s="588">
        <f>Death!AI255</f>
        <v>0</v>
      </c>
      <c r="W43" s="588">
        <f>Death!AJ255</f>
        <v>0</v>
      </c>
      <c r="X43" s="588">
        <f>Death!AK255</f>
        <v>0</v>
      </c>
      <c r="Y43" s="588">
        <f>Birth!AH256</f>
        <v>21</v>
      </c>
      <c r="Z43" s="588">
        <f>Birth!AI256</f>
        <v>18</v>
      </c>
      <c r="AA43" s="588">
        <f>Birth!AJ256</f>
        <v>39</v>
      </c>
      <c r="AB43" s="588">
        <f t="shared" si="20"/>
        <v>852.2329246935202</v>
      </c>
    </row>
    <row r="44" spans="1:29" ht="28.5" customHeight="1">
      <c r="A44" s="78">
        <v>9</v>
      </c>
      <c r="B44" s="64" t="s">
        <v>44</v>
      </c>
      <c r="C44" s="588">
        <f>Birth!AE268</f>
        <v>8305</v>
      </c>
      <c r="D44" s="588">
        <f>Birth!AF268</f>
        <v>7701</v>
      </c>
      <c r="E44" s="588">
        <f>Birth!AG268</f>
        <v>16006</v>
      </c>
      <c r="F44" s="588">
        <f>Birth!AB268</f>
        <v>77</v>
      </c>
      <c r="G44" s="588">
        <f>Birth!AC268</f>
        <v>77</v>
      </c>
      <c r="H44" s="588">
        <f>Birth!AD268</f>
        <v>154</v>
      </c>
      <c r="I44" s="589">
        <f t="shared" si="14"/>
        <v>8228</v>
      </c>
      <c r="J44" s="589">
        <f t="shared" si="15"/>
        <v>7624</v>
      </c>
      <c r="K44" s="589">
        <f t="shared" si="19"/>
        <v>15852</v>
      </c>
      <c r="L44" s="588">
        <f>Death!AE267</f>
        <v>2154</v>
      </c>
      <c r="M44" s="588">
        <f>Death!AF267</f>
        <v>1611</v>
      </c>
      <c r="N44" s="588">
        <f>Death!AG267</f>
        <v>3765</v>
      </c>
      <c r="O44" s="588">
        <f>Death!AB267</f>
        <v>14</v>
      </c>
      <c r="P44" s="588">
        <f>Death!AC267</f>
        <v>13</v>
      </c>
      <c r="Q44" s="588">
        <f>Death!AD267</f>
        <v>27</v>
      </c>
      <c r="R44" s="589">
        <f t="shared" si="16"/>
        <v>2140</v>
      </c>
      <c r="S44" s="589">
        <f t="shared" si="17"/>
        <v>1598</v>
      </c>
      <c r="T44" s="589">
        <f t="shared" si="18"/>
        <v>3738</v>
      </c>
      <c r="U44" s="588">
        <f>Death!AH267</f>
        <v>17</v>
      </c>
      <c r="V44" s="588">
        <f>Death!AI267</f>
        <v>12</v>
      </c>
      <c r="W44" s="588">
        <f>Death!AJ267</f>
        <v>29</v>
      </c>
      <c r="X44" s="588">
        <f>Death!AK267</f>
        <v>0</v>
      </c>
      <c r="Y44" s="588">
        <f>Birth!AH268</f>
        <v>47</v>
      </c>
      <c r="Z44" s="588">
        <f>Birth!AI268</f>
        <v>42</v>
      </c>
      <c r="AA44" s="588">
        <f>Birth!AJ268</f>
        <v>89</v>
      </c>
      <c r="AB44" s="588">
        <f t="shared" si="20"/>
        <v>926.59212445308708</v>
      </c>
    </row>
    <row r="45" spans="1:29" ht="28.5" customHeight="1">
      <c r="A45" s="78">
        <v>10</v>
      </c>
      <c r="B45" s="64" t="s">
        <v>51</v>
      </c>
      <c r="C45" s="588">
        <f>Birth!AE284</f>
        <v>14790</v>
      </c>
      <c r="D45" s="588">
        <f>Birth!AF284</f>
        <v>13945</v>
      </c>
      <c r="E45" s="588">
        <f>Birth!AG284</f>
        <v>28735</v>
      </c>
      <c r="F45" s="588">
        <f>Birth!AB284</f>
        <v>379</v>
      </c>
      <c r="G45" s="588">
        <f>Birth!AC284</f>
        <v>357</v>
      </c>
      <c r="H45" s="588">
        <f>Birth!AD284</f>
        <v>736</v>
      </c>
      <c r="I45" s="589">
        <f t="shared" si="14"/>
        <v>14411</v>
      </c>
      <c r="J45" s="589">
        <f t="shared" si="15"/>
        <v>13588</v>
      </c>
      <c r="K45" s="589">
        <f>E45-H45</f>
        <v>27999</v>
      </c>
      <c r="L45" s="588">
        <f>Death!AE283</f>
        <v>8726</v>
      </c>
      <c r="M45" s="588">
        <f>Death!AF283</f>
        <v>5953</v>
      </c>
      <c r="N45" s="588">
        <f>Death!AG283</f>
        <v>14679</v>
      </c>
      <c r="O45" s="588">
        <f>Death!AB283</f>
        <v>126</v>
      </c>
      <c r="P45" s="588">
        <f>Death!AC283</f>
        <v>103</v>
      </c>
      <c r="Q45" s="588">
        <f>Death!AD283</f>
        <v>229</v>
      </c>
      <c r="R45" s="589">
        <f t="shared" si="16"/>
        <v>8600</v>
      </c>
      <c r="S45" s="589">
        <f t="shared" si="17"/>
        <v>5850</v>
      </c>
      <c r="T45" s="589">
        <f t="shared" si="18"/>
        <v>14450</v>
      </c>
      <c r="U45" s="588">
        <f>Death!AH283</f>
        <v>162</v>
      </c>
      <c r="V45" s="588">
        <f>Death!AI283</f>
        <v>114</v>
      </c>
      <c r="W45" s="588">
        <f>Death!AJ283</f>
        <v>276</v>
      </c>
      <c r="X45" s="588">
        <f>Death!AK283</f>
        <v>0</v>
      </c>
      <c r="Y45" s="588">
        <f>Birth!AH284</f>
        <v>93</v>
      </c>
      <c r="Z45" s="588">
        <f>Birth!AI284</f>
        <v>78</v>
      </c>
      <c r="AA45" s="588">
        <f>Birth!AJ284</f>
        <v>171</v>
      </c>
      <c r="AB45" s="588">
        <f t="shared" si="20"/>
        <v>942.89084726944691</v>
      </c>
    </row>
    <row r="46" spans="1:29" ht="28.5" customHeight="1">
      <c r="A46" s="78">
        <v>11</v>
      </c>
      <c r="B46" s="64" t="s">
        <v>57</v>
      </c>
      <c r="C46" s="588">
        <f>Birth!AE293</f>
        <v>5055</v>
      </c>
      <c r="D46" s="588">
        <f>Birth!AF293</f>
        <v>4700</v>
      </c>
      <c r="E46" s="588">
        <f>Birth!AG293</f>
        <v>9755</v>
      </c>
      <c r="F46" s="588">
        <f>Birth!AB293</f>
        <v>44</v>
      </c>
      <c r="G46" s="588">
        <f>Birth!AC293</f>
        <v>61</v>
      </c>
      <c r="H46" s="588">
        <f>Birth!AD293</f>
        <v>105</v>
      </c>
      <c r="I46" s="589">
        <f t="shared" si="14"/>
        <v>5011</v>
      </c>
      <c r="J46" s="589">
        <f t="shared" si="15"/>
        <v>4639</v>
      </c>
      <c r="K46" s="589">
        <f t="shared" si="19"/>
        <v>9650</v>
      </c>
      <c r="L46" s="588">
        <f>Death!AE292</f>
        <v>1466</v>
      </c>
      <c r="M46" s="588">
        <f>Death!AF292</f>
        <v>1006</v>
      </c>
      <c r="N46" s="588">
        <f>Death!AG292</f>
        <v>2472</v>
      </c>
      <c r="O46" s="588">
        <f>Death!AB292</f>
        <v>25</v>
      </c>
      <c r="P46" s="588">
        <f>Death!AC292</f>
        <v>12</v>
      </c>
      <c r="Q46" s="588">
        <f>Death!AD292</f>
        <v>37</v>
      </c>
      <c r="R46" s="589">
        <f t="shared" si="16"/>
        <v>1441</v>
      </c>
      <c r="S46" s="589">
        <f t="shared" si="17"/>
        <v>994</v>
      </c>
      <c r="T46" s="589">
        <f t="shared" si="18"/>
        <v>2435</v>
      </c>
      <c r="U46" s="588">
        <f>Death!AH292</f>
        <v>9</v>
      </c>
      <c r="V46" s="588">
        <f>Death!AI292</f>
        <v>6</v>
      </c>
      <c r="W46" s="588">
        <f>Death!AJ292</f>
        <v>15</v>
      </c>
      <c r="X46" s="588">
        <f>Death!AK292</f>
        <v>0</v>
      </c>
      <c r="Y46" s="588">
        <f>Birth!AH293</f>
        <v>20</v>
      </c>
      <c r="Z46" s="588">
        <f>Birth!AI293</f>
        <v>23</v>
      </c>
      <c r="AA46" s="588">
        <f>Birth!AJ293</f>
        <v>43</v>
      </c>
      <c r="AB46" s="588">
        <f t="shared" si="20"/>
        <v>925.76332069447221</v>
      </c>
    </row>
    <row r="47" spans="1:29" ht="28.5" customHeight="1">
      <c r="A47" s="78">
        <v>12</v>
      </c>
      <c r="B47" s="64" t="s">
        <v>61</v>
      </c>
      <c r="C47" s="588">
        <f>Birth!AE306</f>
        <v>27563</v>
      </c>
      <c r="D47" s="588">
        <f>Birth!AF306</f>
        <v>25302</v>
      </c>
      <c r="E47" s="588">
        <f>Birth!AG306</f>
        <v>52865</v>
      </c>
      <c r="F47" s="588">
        <f>Birth!AB306</f>
        <v>1699</v>
      </c>
      <c r="G47" s="588">
        <f>Birth!AC306</f>
        <v>1492</v>
      </c>
      <c r="H47" s="588">
        <f>Birth!AD306</f>
        <v>3191</v>
      </c>
      <c r="I47" s="589">
        <f t="shared" si="14"/>
        <v>25864</v>
      </c>
      <c r="J47" s="589">
        <f t="shared" si="15"/>
        <v>23810</v>
      </c>
      <c r="K47" s="589">
        <f t="shared" si="19"/>
        <v>49674</v>
      </c>
      <c r="L47" s="588">
        <f>Death!AE305</f>
        <v>10307</v>
      </c>
      <c r="M47" s="588">
        <f>Death!AF305</f>
        <v>6423</v>
      </c>
      <c r="N47" s="588">
        <f>Death!AG305</f>
        <v>16730</v>
      </c>
      <c r="O47" s="588">
        <f>Death!AB305</f>
        <v>521</v>
      </c>
      <c r="P47" s="588">
        <f>Death!AC305</f>
        <v>500</v>
      </c>
      <c r="Q47" s="588">
        <f>Death!AD305</f>
        <v>1021</v>
      </c>
      <c r="R47" s="589">
        <f t="shared" si="16"/>
        <v>9786</v>
      </c>
      <c r="S47" s="589">
        <f t="shared" si="17"/>
        <v>5923</v>
      </c>
      <c r="T47" s="589">
        <f t="shared" si="18"/>
        <v>15709</v>
      </c>
      <c r="U47" s="588">
        <f>Death!AH305</f>
        <v>179</v>
      </c>
      <c r="V47" s="588">
        <f>Death!AI305</f>
        <v>119</v>
      </c>
      <c r="W47" s="588">
        <f>Death!AJ305</f>
        <v>298</v>
      </c>
      <c r="X47" s="588">
        <f>Death!AK305</f>
        <v>0</v>
      </c>
      <c r="Y47" s="588">
        <f>Birth!AH306</f>
        <v>129</v>
      </c>
      <c r="Z47" s="588">
        <f>Birth!AI306</f>
        <v>93</v>
      </c>
      <c r="AA47" s="588">
        <f>Birth!AJ306</f>
        <v>222</v>
      </c>
      <c r="AB47" s="588">
        <f t="shared" si="20"/>
        <v>920.58459635013924</v>
      </c>
    </row>
    <row r="48" spans="1:29" ht="28.5" customHeight="1">
      <c r="A48" s="78">
        <v>13</v>
      </c>
      <c r="B48" s="64" t="s">
        <v>91</v>
      </c>
      <c r="C48" s="588">
        <f>Birth!AE310</f>
        <v>2967</v>
      </c>
      <c r="D48" s="588">
        <f>Birth!AF310</f>
        <v>2831</v>
      </c>
      <c r="E48" s="588">
        <f>Birth!AG310</f>
        <v>5798</v>
      </c>
      <c r="F48" s="588">
        <f>Birth!AB310</f>
        <v>46</v>
      </c>
      <c r="G48" s="588">
        <f>Birth!AC310</f>
        <v>48</v>
      </c>
      <c r="H48" s="588">
        <f>Birth!AD310</f>
        <v>94</v>
      </c>
      <c r="I48" s="589">
        <f t="shared" si="14"/>
        <v>2921</v>
      </c>
      <c r="J48" s="589">
        <f t="shared" si="15"/>
        <v>2783</v>
      </c>
      <c r="K48" s="589">
        <f t="shared" ref="K48" si="21">E48-H48</f>
        <v>5704</v>
      </c>
      <c r="L48" s="588">
        <f>Death!AE309</f>
        <v>792</v>
      </c>
      <c r="M48" s="588">
        <f>Death!AF309</f>
        <v>598</v>
      </c>
      <c r="N48" s="588">
        <f>Death!AG309</f>
        <v>1390</v>
      </c>
      <c r="O48" s="588">
        <f>Death!AB309</f>
        <v>20</v>
      </c>
      <c r="P48" s="588">
        <f>Death!AC309</f>
        <v>16</v>
      </c>
      <c r="Q48" s="588">
        <f>Death!AD309</f>
        <v>36</v>
      </c>
      <c r="R48" s="589">
        <f t="shared" si="16"/>
        <v>772</v>
      </c>
      <c r="S48" s="589">
        <f t="shared" si="17"/>
        <v>582</v>
      </c>
      <c r="T48" s="589">
        <f t="shared" si="18"/>
        <v>1354</v>
      </c>
      <c r="U48" s="588">
        <f>Death!AH309</f>
        <v>0</v>
      </c>
      <c r="V48" s="588">
        <f>Death!AI309</f>
        <v>1</v>
      </c>
      <c r="W48" s="588">
        <f>Death!AJ309</f>
        <v>1</v>
      </c>
      <c r="X48" s="588">
        <f>Death!AK309</f>
        <v>0</v>
      </c>
      <c r="Y48" s="588">
        <f>Birth!AH310</f>
        <v>20</v>
      </c>
      <c r="Z48" s="588">
        <f>Birth!AI310</f>
        <v>22</v>
      </c>
      <c r="AA48" s="588">
        <f>Birth!AJ310</f>
        <v>42</v>
      </c>
      <c r="AB48" s="588">
        <f t="shared" si="20"/>
        <v>952.75590551181097</v>
      </c>
    </row>
    <row r="49" spans="1:29" ht="28.5" customHeight="1">
      <c r="A49" s="78">
        <v>14</v>
      </c>
      <c r="B49" s="64" t="s">
        <v>62</v>
      </c>
      <c r="C49" s="588">
        <f>Birth!AE319</f>
        <v>4242</v>
      </c>
      <c r="D49" s="588">
        <f>Birth!AF319</f>
        <v>3872</v>
      </c>
      <c r="E49" s="588">
        <f>Birth!AG319</f>
        <v>8114</v>
      </c>
      <c r="F49" s="588">
        <f>Birth!AB319</f>
        <v>28</v>
      </c>
      <c r="G49" s="588">
        <f>Birth!AC319</f>
        <v>27</v>
      </c>
      <c r="H49" s="588">
        <f>Birth!AD319</f>
        <v>55</v>
      </c>
      <c r="I49" s="589">
        <f t="shared" ref="I49:I58" si="22">C49-F49</f>
        <v>4214</v>
      </c>
      <c r="J49" s="589">
        <f t="shared" ref="J49:J58" si="23">D49-G49</f>
        <v>3845</v>
      </c>
      <c r="K49" s="589">
        <f t="shared" si="19"/>
        <v>8059</v>
      </c>
      <c r="L49" s="588">
        <f>Death!AE318</f>
        <v>1027</v>
      </c>
      <c r="M49" s="588">
        <f>Death!AF318</f>
        <v>602</v>
      </c>
      <c r="N49" s="588">
        <f>Death!AG318</f>
        <v>1629</v>
      </c>
      <c r="O49" s="588">
        <f>Death!AB318</f>
        <v>13</v>
      </c>
      <c r="P49" s="588">
        <f>Death!AC318</f>
        <v>8</v>
      </c>
      <c r="Q49" s="588">
        <f>Death!AD318</f>
        <v>21</v>
      </c>
      <c r="R49" s="589">
        <f t="shared" ref="R49:R58" si="24">L49-O49</f>
        <v>1014</v>
      </c>
      <c r="S49" s="589">
        <f t="shared" ref="S49:S58" si="25">M49-P49</f>
        <v>594</v>
      </c>
      <c r="T49" s="589">
        <f t="shared" si="18"/>
        <v>1608</v>
      </c>
      <c r="U49" s="588">
        <f>Death!AH318</f>
        <v>1</v>
      </c>
      <c r="V49" s="588">
        <f>Death!AI318</f>
        <v>2</v>
      </c>
      <c r="W49" s="588">
        <f>Death!AJ318</f>
        <v>3</v>
      </c>
      <c r="X49" s="588">
        <f>Death!AK318</f>
        <v>0</v>
      </c>
      <c r="Y49" s="588">
        <f>Birth!AH319</f>
        <v>29</v>
      </c>
      <c r="Z49" s="588">
        <f>Birth!AI319</f>
        <v>27</v>
      </c>
      <c r="AA49" s="588">
        <f>Birth!AJ319</f>
        <v>56</v>
      </c>
      <c r="AB49" s="588">
        <f t="shared" si="20"/>
        <v>912.43474133839584</v>
      </c>
    </row>
    <row r="50" spans="1:29" ht="28.5" customHeight="1">
      <c r="A50" s="78">
        <v>15</v>
      </c>
      <c r="B50" s="64" t="s">
        <v>69</v>
      </c>
      <c r="C50" s="588">
        <f>Birth!AE328</f>
        <v>6001</v>
      </c>
      <c r="D50" s="588">
        <f>Birth!AF328</f>
        <v>5667</v>
      </c>
      <c r="E50" s="588">
        <f>Birth!AG328</f>
        <v>11668</v>
      </c>
      <c r="F50" s="588">
        <f>Birth!AB328</f>
        <v>66</v>
      </c>
      <c r="G50" s="588">
        <f>Birth!AC328</f>
        <v>111</v>
      </c>
      <c r="H50" s="588">
        <f>Birth!AD328</f>
        <v>177</v>
      </c>
      <c r="I50" s="589">
        <f t="shared" si="22"/>
        <v>5935</v>
      </c>
      <c r="J50" s="589">
        <f t="shared" si="23"/>
        <v>5556</v>
      </c>
      <c r="K50" s="589">
        <f t="shared" si="19"/>
        <v>11491</v>
      </c>
      <c r="L50" s="588">
        <f>Death!AE327</f>
        <v>1817</v>
      </c>
      <c r="M50" s="588">
        <f>Death!AF327</f>
        <v>1091</v>
      </c>
      <c r="N50" s="588">
        <f>Death!AG327</f>
        <v>2908</v>
      </c>
      <c r="O50" s="588">
        <f>Death!AB327</f>
        <v>52</v>
      </c>
      <c r="P50" s="588">
        <f>Death!AC327</f>
        <v>21</v>
      </c>
      <c r="Q50" s="588">
        <f>Death!AD327</f>
        <v>73</v>
      </c>
      <c r="R50" s="589">
        <f t="shared" si="24"/>
        <v>1765</v>
      </c>
      <c r="S50" s="589">
        <f t="shared" si="25"/>
        <v>1070</v>
      </c>
      <c r="T50" s="589">
        <f t="shared" si="18"/>
        <v>2835</v>
      </c>
      <c r="U50" s="588">
        <f>Death!AH327</f>
        <v>15</v>
      </c>
      <c r="V50" s="588">
        <f>Death!AI327</f>
        <v>11</v>
      </c>
      <c r="W50" s="588">
        <f>Death!AJ327</f>
        <v>26</v>
      </c>
      <c r="X50" s="588">
        <f>Death!AK327</f>
        <v>1</v>
      </c>
      <c r="Y50" s="588">
        <f>Birth!AH328</f>
        <v>21</v>
      </c>
      <c r="Z50" s="588">
        <f>Birth!AI328</f>
        <v>28</v>
      </c>
      <c r="AA50" s="588">
        <f>Birth!AJ328</f>
        <v>49</v>
      </c>
      <c r="AB50" s="588">
        <f t="shared" si="20"/>
        <v>936.14153327716929</v>
      </c>
    </row>
    <row r="51" spans="1:29" ht="28.5" customHeight="1">
      <c r="A51" s="78">
        <v>16</v>
      </c>
      <c r="B51" s="64" t="s">
        <v>781</v>
      </c>
      <c r="C51" s="588">
        <f>Birth!AE334</f>
        <v>4964</v>
      </c>
      <c r="D51" s="588">
        <f>Birth!AF334</f>
        <v>4536</v>
      </c>
      <c r="E51" s="588">
        <f>Birth!AG334</f>
        <v>9500</v>
      </c>
      <c r="F51" s="588">
        <f>Birth!AB334</f>
        <v>0</v>
      </c>
      <c r="G51" s="588">
        <f>Birth!AC334</f>
        <v>0</v>
      </c>
      <c r="H51" s="588">
        <f>Birth!AD334</f>
        <v>0</v>
      </c>
      <c r="I51" s="589">
        <f t="shared" si="22"/>
        <v>4964</v>
      </c>
      <c r="J51" s="589">
        <f t="shared" si="23"/>
        <v>4536</v>
      </c>
      <c r="K51" s="589">
        <f t="shared" si="19"/>
        <v>9500</v>
      </c>
      <c r="L51" s="588">
        <f>Death!AE333</f>
        <v>1174</v>
      </c>
      <c r="M51" s="588">
        <f>Death!AF333</f>
        <v>782</v>
      </c>
      <c r="N51" s="588">
        <f>Death!AG333</f>
        <v>1956</v>
      </c>
      <c r="O51" s="588">
        <f>Death!AB333</f>
        <v>0</v>
      </c>
      <c r="P51" s="588">
        <f>Death!AC333</f>
        <v>0</v>
      </c>
      <c r="Q51" s="588">
        <f>Death!AD333</f>
        <v>0</v>
      </c>
      <c r="R51" s="589">
        <f t="shared" si="24"/>
        <v>1174</v>
      </c>
      <c r="S51" s="589">
        <f t="shared" si="25"/>
        <v>782</v>
      </c>
      <c r="T51" s="589">
        <f t="shared" si="18"/>
        <v>1956</v>
      </c>
      <c r="U51" s="588">
        <f>Death!AH333</f>
        <v>21</v>
      </c>
      <c r="V51" s="588">
        <f>Death!AI333</f>
        <v>7</v>
      </c>
      <c r="W51" s="588">
        <f>Death!AJ333</f>
        <v>28</v>
      </c>
      <c r="X51" s="588">
        <f>Death!AK333</f>
        <v>0</v>
      </c>
      <c r="Y51" s="588">
        <f>Birth!AH334</f>
        <v>59</v>
      </c>
      <c r="Z51" s="588">
        <f>Birth!AI334</f>
        <v>51</v>
      </c>
      <c r="AA51" s="588">
        <f>Birth!AJ334</f>
        <v>110</v>
      </c>
      <c r="AB51" s="588">
        <f t="shared" si="20"/>
        <v>913.77921031426263</v>
      </c>
    </row>
    <row r="52" spans="1:29" ht="28.5" customHeight="1">
      <c r="A52" s="78">
        <v>17</v>
      </c>
      <c r="B52" s="64" t="s">
        <v>72</v>
      </c>
      <c r="C52" s="588">
        <f>Birth!AE339</f>
        <v>4648</v>
      </c>
      <c r="D52" s="588">
        <f>Birth!AF339</f>
        <v>4209</v>
      </c>
      <c r="E52" s="588">
        <f>Birth!AG339</f>
        <v>8857</v>
      </c>
      <c r="F52" s="588">
        <f>Birth!AB339</f>
        <v>0</v>
      </c>
      <c r="G52" s="588">
        <f>Birth!AC339</f>
        <v>0</v>
      </c>
      <c r="H52" s="588">
        <f>Birth!AD339</f>
        <v>0</v>
      </c>
      <c r="I52" s="589">
        <f t="shared" si="22"/>
        <v>4648</v>
      </c>
      <c r="J52" s="589">
        <f t="shared" si="23"/>
        <v>4209</v>
      </c>
      <c r="K52" s="589">
        <f t="shared" si="19"/>
        <v>8857</v>
      </c>
      <c r="L52" s="588">
        <f>Death!AE338</f>
        <v>942</v>
      </c>
      <c r="M52" s="588">
        <f>Death!AF338</f>
        <v>586</v>
      </c>
      <c r="N52" s="588">
        <f>Death!AG338</f>
        <v>1528</v>
      </c>
      <c r="O52" s="588">
        <f>Death!AB338</f>
        <v>0</v>
      </c>
      <c r="P52" s="588">
        <f>Death!AC338</f>
        <v>0</v>
      </c>
      <c r="Q52" s="588">
        <f>Death!AD338</f>
        <v>0</v>
      </c>
      <c r="R52" s="589">
        <f t="shared" si="24"/>
        <v>942</v>
      </c>
      <c r="S52" s="589">
        <f t="shared" si="25"/>
        <v>586</v>
      </c>
      <c r="T52" s="589">
        <f t="shared" si="18"/>
        <v>1528</v>
      </c>
      <c r="U52" s="588">
        <f>Death!AH338</f>
        <v>10</v>
      </c>
      <c r="V52" s="588">
        <f>Death!AI338</f>
        <v>4</v>
      </c>
      <c r="W52" s="588">
        <f>Death!AJ338</f>
        <v>14</v>
      </c>
      <c r="X52" s="588">
        <f>Death!AK338</f>
        <v>0</v>
      </c>
      <c r="Y52" s="588">
        <f>Birth!AH339</f>
        <v>12</v>
      </c>
      <c r="Z52" s="588">
        <f>Birth!AI339</f>
        <v>12</v>
      </c>
      <c r="AA52" s="588">
        <f>Birth!AJ339</f>
        <v>24</v>
      </c>
      <c r="AB52" s="588">
        <f t="shared" si="20"/>
        <v>905.55077452667808</v>
      </c>
    </row>
    <row r="53" spans="1:29" ht="28.5" customHeight="1">
      <c r="A53" s="78">
        <v>18</v>
      </c>
      <c r="B53" s="64" t="s">
        <v>74</v>
      </c>
      <c r="C53" s="588">
        <f>Birth!AE350</f>
        <v>12317</v>
      </c>
      <c r="D53" s="588">
        <f>Birth!AF350</f>
        <v>11426</v>
      </c>
      <c r="E53" s="588">
        <f>Birth!AG350</f>
        <v>23743</v>
      </c>
      <c r="F53" s="588">
        <f>Birth!AB350</f>
        <v>254</v>
      </c>
      <c r="G53" s="588">
        <f>Birth!AC350</f>
        <v>269</v>
      </c>
      <c r="H53" s="588">
        <f>Birth!AD350</f>
        <v>523</v>
      </c>
      <c r="I53" s="589">
        <f t="shared" si="22"/>
        <v>12063</v>
      </c>
      <c r="J53" s="589">
        <f t="shared" si="23"/>
        <v>11157</v>
      </c>
      <c r="K53" s="589">
        <f t="shared" si="19"/>
        <v>23220</v>
      </c>
      <c r="L53" s="588">
        <f>Death!AE349</f>
        <v>5994</v>
      </c>
      <c r="M53" s="588">
        <f>Death!AF349</f>
        <v>3873</v>
      </c>
      <c r="N53" s="588">
        <f>Death!AG349</f>
        <v>9867</v>
      </c>
      <c r="O53" s="588">
        <f>Death!AB349</f>
        <v>193</v>
      </c>
      <c r="P53" s="588">
        <f>Death!AC349</f>
        <v>132</v>
      </c>
      <c r="Q53" s="588">
        <f>Death!AD349</f>
        <v>325</v>
      </c>
      <c r="R53" s="589">
        <f t="shared" si="24"/>
        <v>5801</v>
      </c>
      <c r="S53" s="589">
        <f t="shared" si="25"/>
        <v>3741</v>
      </c>
      <c r="T53" s="589">
        <f t="shared" si="18"/>
        <v>9542</v>
      </c>
      <c r="U53" s="588">
        <f>Death!AH349</f>
        <v>0</v>
      </c>
      <c r="V53" s="588">
        <f>Death!AI349</f>
        <v>1</v>
      </c>
      <c r="W53" s="588">
        <f>Death!AJ349</f>
        <v>1</v>
      </c>
      <c r="X53" s="588">
        <f>Death!AK349</f>
        <v>5</v>
      </c>
      <c r="Y53" s="588">
        <f>Birth!AH350</f>
        <v>160</v>
      </c>
      <c r="Z53" s="588">
        <f>Birth!AI350</f>
        <v>109</v>
      </c>
      <c r="AA53" s="588">
        <f>Birth!AJ350</f>
        <v>269</v>
      </c>
      <c r="AB53" s="588">
        <f t="shared" si="20"/>
        <v>924.89430489927884</v>
      </c>
    </row>
    <row r="54" spans="1:29" ht="28.5" customHeight="1">
      <c r="A54" s="78">
        <v>19</v>
      </c>
      <c r="B54" s="52" t="s">
        <v>160</v>
      </c>
      <c r="C54" s="588">
        <f>Birth!AE358</f>
        <v>4129</v>
      </c>
      <c r="D54" s="588">
        <f>Birth!AF358</f>
        <v>3879</v>
      </c>
      <c r="E54" s="588">
        <f>Birth!AG358</f>
        <v>8008</v>
      </c>
      <c r="F54" s="588">
        <f>Birth!AB358</f>
        <v>0</v>
      </c>
      <c r="G54" s="588">
        <f>Birth!AC358</f>
        <v>0</v>
      </c>
      <c r="H54" s="588">
        <f>Birth!AD358</f>
        <v>0</v>
      </c>
      <c r="I54" s="589">
        <f t="shared" si="22"/>
        <v>4129</v>
      </c>
      <c r="J54" s="589">
        <f t="shared" si="23"/>
        <v>3879</v>
      </c>
      <c r="K54" s="589">
        <f t="shared" si="19"/>
        <v>8008</v>
      </c>
      <c r="L54" s="588">
        <f>Death!AE357</f>
        <v>913</v>
      </c>
      <c r="M54" s="588">
        <f>Death!AF357</f>
        <v>620</v>
      </c>
      <c r="N54" s="588">
        <f>Death!AG357</f>
        <v>1533</v>
      </c>
      <c r="O54" s="588">
        <f>Death!AB357</f>
        <v>0</v>
      </c>
      <c r="P54" s="588">
        <f>Death!AC357</f>
        <v>0</v>
      </c>
      <c r="Q54" s="588">
        <f>Death!AD357</f>
        <v>0</v>
      </c>
      <c r="R54" s="589">
        <f t="shared" si="24"/>
        <v>913</v>
      </c>
      <c r="S54" s="589">
        <f t="shared" si="25"/>
        <v>620</v>
      </c>
      <c r="T54" s="589">
        <f t="shared" si="18"/>
        <v>1533</v>
      </c>
      <c r="U54" s="588">
        <f>Death!AH357</f>
        <v>2</v>
      </c>
      <c r="V54" s="588">
        <f>Death!AI357</f>
        <v>0</v>
      </c>
      <c r="W54" s="588">
        <f>Death!AJ357</f>
        <v>2</v>
      </c>
      <c r="X54" s="588">
        <f>Death!AK357</f>
        <v>0</v>
      </c>
      <c r="Y54" s="588">
        <f>Birth!AH358</f>
        <v>35</v>
      </c>
      <c r="Z54" s="588">
        <f>Birth!AI358</f>
        <v>21</v>
      </c>
      <c r="AA54" s="588">
        <f>Birth!AJ358</f>
        <v>56</v>
      </c>
      <c r="AB54" s="588">
        <f t="shared" si="20"/>
        <v>939.45265197384356</v>
      </c>
    </row>
    <row r="55" spans="1:29" ht="28.5" customHeight="1">
      <c r="A55" s="78">
        <v>20</v>
      </c>
      <c r="B55" s="64" t="s">
        <v>85</v>
      </c>
      <c r="C55" s="588">
        <f>Birth!AE370</f>
        <v>6633</v>
      </c>
      <c r="D55" s="588">
        <f>Birth!AF370</f>
        <v>6244</v>
      </c>
      <c r="E55" s="588">
        <f>Birth!AG370</f>
        <v>12877</v>
      </c>
      <c r="F55" s="588">
        <f>Birth!AB370</f>
        <v>196</v>
      </c>
      <c r="G55" s="588">
        <f>Birth!AC370</f>
        <v>167</v>
      </c>
      <c r="H55" s="588">
        <f>Birth!AD370</f>
        <v>363</v>
      </c>
      <c r="I55" s="589">
        <f t="shared" si="22"/>
        <v>6437</v>
      </c>
      <c r="J55" s="589">
        <f t="shared" si="23"/>
        <v>6077</v>
      </c>
      <c r="K55" s="589">
        <f t="shared" si="19"/>
        <v>12514</v>
      </c>
      <c r="L55" s="588">
        <f>Death!AE369</f>
        <v>1851</v>
      </c>
      <c r="M55" s="588">
        <f>Death!AF369</f>
        <v>1170</v>
      </c>
      <c r="N55" s="588">
        <f>Death!AG369</f>
        <v>3021</v>
      </c>
      <c r="O55" s="588">
        <f>Death!AB369</f>
        <v>66</v>
      </c>
      <c r="P55" s="588">
        <f>Death!AC369</f>
        <v>54</v>
      </c>
      <c r="Q55" s="588">
        <f>Death!AD369</f>
        <v>120</v>
      </c>
      <c r="R55" s="589">
        <f t="shared" si="24"/>
        <v>1785</v>
      </c>
      <c r="S55" s="589">
        <f t="shared" si="25"/>
        <v>1116</v>
      </c>
      <c r="T55" s="589">
        <f t="shared" si="18"/>
        <v>2901</v>
      </c>
      <c r="U55" s="588">
        <f>Death!AH369</f>
        <v>2</v>
      </c>
      <c r="V55" s="588">
        <f>Death!AI369</f>
        <v>3</v>
      </c>
      <c r="W55" s="588">
        <f>Death!AJ369</f>
        <v>5</v>
      </c>
      <c r="X55" s="588">
        <f>Death!AK369</f>
        <v>0</v>
      </c>
      <c r="Y55" s="588">
        <f>Birth!AH370</f>
        <v>29</v>
      </c>
      <c r="Z55" s="588">
        <f>Birth!AI370</f>
        <v>23</v>
      </c>
      <c r="AA55" s="588">
        <f>Birth!AJ370</f>
        <v>52</v>
      </c>
      <c r="AB55" s="588">
        <f t="shared" si="20"/>
        <v>944.07332608357933</v>
      </c>
      <c r="AC55" s="33" t="s">
        <v>920</v>
      </c>
    </row>
    <row r="56" spans="1:29" ht="28.5" customHeight="1">
      <c r="A56" s="78">
        <v>21</v>
      </c>
      <c r="B56" s="64" t="s">
        <v>142</v>
      </c>
      <c r="C56" s="588">
        <f>Birth!AE380</f>
        <v>7794</v>
      </c>
      <c r="D56" s="588">
        <f>Birth!AF380</f>
        <v>7227</v>
      </c>
      <c r="E56" s="588">
        <f>Birth!AG380</f>
        <v>15021</v>
      </c>
      <c r="F56" s="588">
        <f>Birth!AB380</f>
        <v>54</v>
      </c>
      <c r="G56" s="588">
        <f>Birth!AC380</f>
        <v>61</v>
      </c>
      <c r="H56" s="588">
        <f>Birth!AD380</f>
        <v>115</v>
      </c>
      <c r="I56" s="589">
        <f t="shared" si="22"/>
        <v>7740</v>
      </c>
      <c r="J56" s="589">
        <f t="shared" si="23"/>
        <v>7166</v>
      </c>
      <c r="K56" s="589">
        <f t="shared" si="19"/>
        <v>14906</v>
      </c>
      <c r="L56" s="588">
        <f>Death!AE379</f>
        <v>4217</v>
      </c>
      <c r="M56" s="588">
        <f>Death!AF379</f>
        <v>2694</v>
      </c>
      <c r="N56" s="588">
        <f>Death!AG379</f>
        <v>6911</v>
      </c>
      <c r="O56" s="588">
        <f>Death!AB379</f>
        <v>58</v>
      </c>
      <c r="P56" s="588">
        <f>Death!AC379</f>
        <v>61</v>
      </c>
      <c r="Q56" s="588">
        <f>Death!AD379</f>
        <v>119</v>
      </c>
      <c r="R56" s="589">
        <f t="shared" si="24"/>
        <v>4159</v>
      </c>
      <c r="S56" s="589">
        <f t="shared" si="25"/>
        <v>2633</v>
      </c>
      <c r="T56" s="589">
        <f t="shared" ref="T56" si="26">N56-Q56</f>
        <v>6792</v>
      </c>
      <c r="U56" s="588">
        <f>Death!AH379</f>
        <v>67</v>
      </c>
      <c r="V56" s="588">
        <f>Death!AI379</f>
        <v>41</v>
      </c>
      <c r="W56" s="588">
        <f>Death!AJ379</f>
        <v>108</v>
      </c>
      <c r="X56" s="588">
        <f>Death!AK379</f>
        <v>0</v>
      </c>
      <c r="Y56" s="588">
        <f>Birth!AH380</f>
        <v>59</v>
      </c>
      <c r="Z56" s="588">
        <f>Birth!AI380</f>
        <v>41</v>
      </c>
      <c r="AA56" s="588">
        <f>Birth!AJ380</f>
        <v>100</v>
      </c>
      <c r="AB56" s="588">
        <f t="shared" si="20"/>
        <v>925.83979328165378</v>
      </c>
    </row>
    <row r="57" spans="1:29" ht="28.5" customHeight="1">
      <c r="A57" s="78">
        <v>22</v>
      </c>
      <c r="B57" s="52" t="s">
        <v>143</v>
      </c>
      <c r="C57" s="588">
        <f>Birth!AE386</f>
        <v>3829</v>
      </c>
      <c r="D57" s="588">
        <f>Birth!AF386</f>
        <v>3690</v>
      </c>
      <c r="E57" s="588">
        <f>Birth!AG386</f>
        <v>7519</v>
      </c>
      <c r="F57" s="588">
        <f>Birth!AB386</f>
        <v>81</v>
      </c>
      <c r="G57" s="588">
        <f>Birth!AC386</f>
        <v>100</v>
      </c>
      <c r="H57" s="588">
        <f>Birth!AD386</f>
        <v>181</v>
      </c>
      <c r="I57" s="589">
        <f t="shared" si="22"/>
        <v>3748</v>
      </c>
      <c r="J57" s="589">
        <f t="shared" si="23"/>
        <v>3590</v>
      </c>
      <c r="K57" s="589">
        <f t="shared" si="19"/>
        <v>7338</v>
      </c>
      <c r="L57" s="588">
        <f>Death!AE385</f>
        <v>929</v>
      </c>
      <c r="M57" s="588">
        <f>Death!AF385</f>
        <v>578</v>
      </c>
      <c r="N57" s="588">
        <f>Death!AG385</f>
        <v>1507</v>
      </c>
      <c r="O57" s="588">
        <f>Death!AB385</f>
        <v>19</v>
      </c>
      <c r="P57" s="588">
        <f>Death!AC385</f>
        <v>13</v>
      </c>
      <c r="Q57" s="588">
        <f>Death!AD385</f>
        <v>32</v>
      </c>
      <c r="R57" s="589">
        <f t="shared" si="24"/>
        <v>910</v>
      </c>
      <c r="S57" s="589">
        <f t="shared" si="25"/>
        <v>565</v>
      </c>
      <c r="T57" s="589">
        <f t="shared" ref="T57" si="27">N57-Q57</f>
        <v>1475</v>
      </c>
      <c r="U57" s="588">
        <f>Death!AH385</f>
        <v>6</v>
      </c>
      <c r="V57" s="588">
        <f>Death!AI385</f>
        <v>4</v>
      </c>
      <c r="W57" s="588">
        <f>Death!AJ385</f>
        <v>10</v>
      </c>
      <c r="X57" s="588">
        <f>Death!AQ385</f>
        <v>0</v>
      </c>
      <c r="Y57" s="588">
        <f>Birth!AH386</f>
        <v>47</v>
      </c>
      <c r="Z57" s="588">
        <f>Birth!AI386</f>
        <v>27</v>
      </c>
      <c r="AA57" s="588">
        <f>Birth!AJ386</f>
        <v>74</v>
      </c>
      <c r="AB57" s="588">
        <f t="shared" si="20"/>
        <v>957.84418356456774</v>
      </c>
    </row>
    <row r="58" spans="1:29" ht="28.5" customHeight="1">
      <c r="A58" s="78">
        <v>23</v>
      </c>
      <c r="B58" s="64" t="s">
        <v>144</v>
      </c>
      <c r="C58" s="588">
        <f>Birth!AE392</f>
        <v>4369</v>
      </c>
      <c r="D58" s="588">
        <f>Birth!AF392</f>
        <v>4045</v>
      </c>
      <c r="E58" s="588">
        <f>Birth!AG392</f>
        <v>8414</v>
      </c>
      <c r="F58" s="588">
        <f>Birth!AB392</f>
        <v>0</v>
      </c>
      <c r="G58" s="588">
        <f>Birth!AC392</f>
        <v>0</v>
      </c>
      <c r="H58" s="588">
        <f>Birth!AD392</f>
        <v>0</v>
      </c>
      <c r="I58" s="589">
        <f t="shared" si="22"/>
        <v>4369</v>
      </c>
      <c r="J58" s="589">
        <f t="shared" si="23"/>
        <v>4045</v>
      </c>
      <c r="K58" s="589">
        <f t="shared" si="19"/>
        <v>8414</v>
      </c>
      <c r="L58" s="588">
        <f>Death!AE391</f>
        <v>990</v>
      </c>
      <c r="M58" s="588">
        <f>Death!AF391</f>
        <v>623</v>
      </c>
      <c r="N58" s="588">
        <f>Death!AG391</f>
        <v>1613</v>
      </c>
      <c r="O58" s="588">
        <f>Death!AB391</f>
        <v>0</v>
      </c>
      <c r="P58" s="588">
        <f>Death!AC391</f>
        <v>0</v>
      </c>
      <c r="Q58" s="588">
        <f>Death!AD391</f>
        <v>0</v>
      </c>
      <c r="R58" s="589">
        <f t="shared" si="24"/>
        <v>990</v>
      </c>
      <c r="S58" s="589">
        <f t="shared" si="25"/>
        <v>623</v>
      </c>
      <c r="T58" s="589">
        <f t="shared" si="18"/>
        <v>1613</v>
      </c>
      <c r="U58" s="588">
        <f>Death!AH391</f>
        <v>2</v>
      </c>
      <c r="V58" s="588">
        <f>Death!AI391</f>
        <v>2</v>
      </c>
      <c r="W58" s="588">
        <f>Death!AJ391</f>
        <v>4</v>
      </c>
      <c r="X58" s="588">
        <f>Death!AK391</f>
        <v>0</v>
      </c>
      <c r="Y58" s="588">
        <f>Birth!AH392</f>
        <v>13</v>
      </c>
      <c r="Z58" s="588">
        <f>Birth!AI392</f>
        <v>15</v>
      </c>
      <c r="AA58" s="588">
        <f>Birth!AJ392</f>
        <v>28</v>
      </c>
      <c r="AB58" s="588">
        <f t="shared" si="20"/>
        <v>925.84115358205543</v>
      </c>
    </row>
    <row r="59" spans="1:29" ht="28.5" customHeight="1">
      <c r="A59" s="1174" t="s">
        <v>14</v>
      </c>
      <c r="B59" s="1174"/>
      <c r="C59" s="590">
        <f t="shared" ref="C59:AA59" si="28">SUM(C36:C58)</f>
        <v>176190</v>
      </c>
      <c r="D59" s="590">
        <f t="shared" si="28"/>
        <v>162522</v>
      </c>
      <c r="E59" s="590">
        <f t="shared" si="28"/>
        <v>338712</v>
      </c>
      <c r="F59" s="590">
        <f t="shared" si="28"/>
        <v>3483</v>
      </c>
      <c r="G59" s="590">
        <f t="shared" si="28"/>
        <v>3284</v>
      </c>
      <c r="H59" s="590">
        <f t="shared" si="28"/>
        <v>6767</v>
      </c>
      <c r="I59" s="590">
        <f t="shared" si="28"/>
        <v>172707</v>
      </c>
      <c r="J59" s="590">
        <f t="shared" si="28"/>
        <v>159238</v>
      </c>
      <c r="K59" s="590">
        <f t="shared" si="28"/>
        <v>331945</v>
      </c>
      <c r="L59" s="590">
        <f t="shared" si="28"/>
        <v>66122</v>
      </c>
      <c r="M59" s="590">
        <f t="shared" si="28"/>
        <v>42670</v>
      </c>
      <c r="N59" s="590">
        <f t="shared" si="28"/>
        <v>108792</v>
      </c>
      <c r="O59" s="590">
        <f t="shared" si="28"/>
        <v>1316</v>
      </c>
      <c r="P59" s="590">
        <f t="shared" si="28"/>
        <v>1081</v>
      </c>
      <c r="Q59" s="590">
        <f t="shared" si="28"/>
        <v>2397</v>
      </c>
      <c r="R59" s="590">
        <f t="shared" si="28"/>
        <v>64806</v>
      </c>
      <c r="S59" s="590">
        <f t="shared" si="28"/>
        <v>41589</v>
      </c>
      <c r="T59" s="590">
        <f t="shared" si="28"/>
        <v>106395</v>
      </c>
      <c r="U59" s="590">
        <f t="shared" si="28"/>
        <v>1180</v>
      </c>
      <c r="V59" s="590">
        <f t="shared" si="28"/>
        <v>855</v>
      </c>
      <c r="W59" s="590">
        <f t="shared" si="28"/>
        <v>2035</v>
      </c>
      <c r="X59" s="590">
        <f t="shared" si="28"/>
        <v>98</v>
      </c>
      <c r="Y59" s="590">
        <f t="shared" si="28"/>
        <v>975</v>
      </c>
      <c r="Z59" s="590">
        <f t="shared" si="28"/>
        <v>805</v>
      </c>
      <c r="AA59" s="590">
        <f t="shared" si="28"/>
        <v>1780</v>
      </c>
      <c r="AB59" s="591">
        <f t="shared" si="20"/>
        <v>922.01242566890755</v>
      </c>
    </row>
    <row r="60" spans="1:29" ht="6.75" customHeight="1">
      <c r="A60" s="56"/>
      <c r="B60" s="56"/>
      <c r="C60" s="88"/>
      <c r="D60" s="88"/>
      <c r="E60" s="88"/>
      <c r="F60" s="88"/>
      <c r="G60" s="88"/>
      <c r="H60" s="88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</row>
    <row r="61" spans="1:29" ht="20.25" customHeight="1">
      <c r="A61" s="1171" t="s">
        <v>605</v>
      </c>
      <c r="B61" s="1171"/>
      <c r="C61" s="1171"/>
      <c r="D61" s="1171"/>
      <c r="E61" s="1171"/>
      <c r="F61" s="1171"/>
      <c r="G61" s="1171"/>
      <c r="H61" s="1171"/>
      <c r="I61" s="1171"/>
      <c r="J61" s="1171"/>
      <c r="K61" s="1171"/>
      <c r="L61" s="1171"/>
      <c r="M61" s="1171"/>
      <c r="N61" s="1171"/>
      <c r="O61" s="1171"/>
      <c r="P61" s="1171"/>
      <c r="Q61" s="1171"/>
      <c r="R61" s="1171"/>
      <c r="S61" s="1171"/>
      <c r="T61" s="1171"/>
      <c r="U61" s="1171"/>
      <c r="V61" s="1171"/>
      <c r="W61" s="1171"/>
      <c r="X61" s="1171"/>
      <c r="Y61" s="1171"/>
      <c r="Z61" s="1171"/>
      <c r="AA61" s="1171"/>
    </row>
    <row r="62" spans="1:29" ht="20.25" customHeight="1">
      <c r="A62" s="1168" t="s">
        <v>886</v>
      </c>
      <c r="B62" s="1168"/>
      <c r="C62" s="1168"/>
      <c r="D62" s="1168"/>
      <c r="E62" s="1168"/>
      <c r="F62" s="1168"/>
      <c r="G62" s="1168"/>
      <c r="H62" s="1168"/>
      <c r="I62" s="1168"/>
      <c r="J62" s="1168"/>
      <c r="K62" s="1168"/>
      <c r="L62" s="1168"/>
      <c r="M62" s="1168"/>
      <c r="N62" s="1168"/>
      <c r="O62" s="1168"/>
      <c r="P62" s="1168"/>
      <c r="Q62" s="1168"/>
      <c r="R62" s="1168"/>
      <c r="S62" s="1168"/>
      <c r="T62" s="1168"/>
      <c r="U62" s="1168"/>
      <c r="V62" s="1168"/>
      <c r="W62" s="1168"/>
      <c r="X62" s="1168"/>
      <c r="Y62" s="1168"/>
      <c r="Z62" s="1168"/>
      <c r="AA62" s="1168"/>
    </row>
    <row r="63" spans="1:29" ht="26.25" customHeight="1">
      <c r="A63" s="33" t="s">
        <v>585</v>
      </c>
      <c r="X63" s="1172"/>
      <c r="Y63" s="1172"/>
      <c r="Z63" s="1172"/>
      <c r="AA63" s="1172"/>
    </row>
    <row r="64" spans="1:29" s="87" customFormat="1" ht="49.5" customHeight="1">
      <c r="A64" s="1173" t="s">
        <v>191</v>
      </c>
      <c r="B64" s="1173" t="s">
        <v>155</v>
      </c>
      <c r="C64" s="1173" t="s">
        <v>583</v>
      </c>
      <c r="D64" s="1174"/>
      <c r="E64" s="1174"/>
      <c r="F64" s="1173" t="s">
        <v>652</v>
      </c>
      <c r="G64" s="1174"/>
      <c r="H64" s="1174"/>
      <c r="I64" s="1173" t="s">
        <v>708</v>
      </c>
      <c r="J64" s="1174"/>
      <c r="K64" s="1174"/>
      <c r="L64" s="1173" t="s">
        <v>584</v>
      </c>
      <c r="M64" s="1174"/>
      <c r="N64" s="1174"/>
      <c r="O64" s="1173" t="s">
        <v>707</v>
      </c>
      <c r="P64" s="1174"/>
      <c r="Q64" s="1174"/>
      <c r="R64" s="1173" t="s">
        <v>709</v>
      </c>
      <c r="S64" s="1174"/>
      <c r="T64" s="1174"/>
      <c r="U64" s="1173" t="s">
        <v>705</v>
      </c>
      <c r="V64" s="1174"/>
      <c r="W64" s="1174"/>
      <c r="X64" s="1175" t="s">
        <v>146</v>
      </c>
      <c r="Y64" s="1173" t="s">
        <v>706</v>
      </c>
      <c r="Z64" s="1174"/>
      <c r="AA64" s="1174"/>
      <c r="AB64" s="1169" t="s">
        <v>9</v>
      </c>
    </row>
    <row r="65" spans="1:28" s="32" customFormat="1" ht="24.75" customHeight="1">
      <c r="A65" s="1173"/>
      <c r="B65" s="1173"/>
      <c r="C65" s="404" t="s">
        <v>240</v>
      </c>
      <c r="D65" s="404" t="s">
        <v>241</v>
      </c>
      <c r="E65" s="404" t="s">
        <v>234</v>
      </c>
      <c r="F65" s="404" t="s">
        <v>240</v>
      </c>
      <c r="G65" s="404" t="s">
        <v>241</v>
      </c>
      <c r="H65" s="404" t="s">
        <v>234</v>
      </c>
      <c r="I65" s="404" t="s">
        <v>240</v>
      </c>
      <c r="J65" s="404" t="s">
        <v>241</v>
      </c>
      <c r="K65" s="404" t="s">
        <v>234</v>
      </c>
      <c r="L65" s="404" t="s">
        <v>240</v>
      </c>
      <c r="M65" s="404" t="s">
        <v>241</v>
      </c>
      <c r="N65" s="404" t="s">
        <v>234</v>
      </c>
      <c r="O65" s="404" t="s">
        <v>240</v>
      </c>
      <c r="P65" s="404" t="s">
        <v>241</v>
      </c>
      <c r="Q65" s="404" t="s">
        <v>234</v>
      </c>
      <c r="R65" s="404" t="s">
        <v>240</v>
      </c>
      <c r="S65" s="404" t="s">
        <v>241</v>
      </c>
      <c r="T65" s="404" t="s">
        <v>234</v>
      </c>
      <c r="U65" s="404" t="s">
        <v>240</v>
      </c>
      <c r="V65" s="404" t="s">
        <v>241</v>
      </c>
      <c r="W65" s="404" t="s">
        <v>234</v>
      </c>
      <c r="X65" s="1176"/>
      <c r="Y65" s="404" t="s">
        <v>240</v>
      </c>
      <c r="Z65" s="404" t="s">
        <v>241</v>
      </c>
      <c r="AA65" s="404" t="s">
        <v>234</v>
      </c>
      <c r="AB65" s="1170"/>
    </row>
    <row r="66" spans="1:28" ht="29.25" customHeight="1">
      <c r="A66" s="78">
        <v>1</v>
      </c>
      <c r="B66" s="64" t="s">
        <v>15</v>
      </c>
      <c r="C66" s="589">
        <f>C6+C36</f>
        <v>20165</v>
      </c>
      <c r="D66" s="589">
        <f t="shared" ref="D66:AA66" si="29">D6+D36</f>
        <v>18556</v>
      </c>
      <c r="E66" s="589">
        <f t="shared" si="29"/>
        <v>38721</v>
      </c>
      <c r="F66" s="589">
        <f t="shared" si="29"/>
        <v>0</v>
      </c>
      <c r="G66" s="589">
        <f t="shared" si="29"/>
        <v>0</v>
      </c>
      <c r="H66" s="589">
        <f t="shared" si="29"/>
        <v>0</v>
      </c>
      <c r="I66" s="589">
        <f t="shared" si="29"/>
        <v>20165</v>
      </c>
      <c r="J66" s="589">
        <f t="shared" si="29"/>
        <v>18556</v>
      </c>
      <c r="K66" s="589">
        <f t="shared" si="29"/>
        <v>38721</v>
      </c>
      <c r="L66" s="589">
        <f t="shared" si="29"/>
        <v>15071</v>
      </c>
      <c r="M66" s="589">
        <f t="shared" si="29"/>
        <v>9758</v>
      </c>
      <c r="N66" s="589">
        <f t="shared" si="29"/>
        <v>24829</v>
      </c>
      <c r="O66" s="589">
        <f t="shared" si="29"/>
        <v>0</v>
      </c>
      <c r="P66" s="589">
        <f t="shared" si="29"/>
        <v>0</v>
      </c>
      <c r="Q66" s="589">
        <f t="shared" si="29"/>
        <v>0</v>
      </c>
      <c r="R66" s="589">
        <f t="shared" si="29"/>
        <v>15071</v>
      </c>
      <c r="S66" s="589">
        <f t="shared" si="29"/>
        <v>9758</v>
      </c>
      <c r="T66" s="589">
        <f t="shared" si="29"/>
        <v>24829</v>
      </c>
      <c r="U66" s="589">
        <f t="shared" si="29"/>
        <v>500</v>
      </c>
      <c r="V66" s="589">
        <f t="shared" si="29"/>
        <v>364</v>
      </c>
      <c r="W66" s="589">
        <f t="shared" si="29"/>
        <v>864</v>
      </c>
      <c r="X66" s="589">
        <f t="shared" si="29"/>
        <v>47</v>
      </c>
      <c r="Y66" s="589">
        <f t="shared" si="29"/>
        <v>8</v>
      </c>
      <c r="Z66" s="589">
        <f t="shared" si="29"/>
        <v>15</v>
      </c>
      <c r="AA66" s="589">
        <f t="shared" si="29"/>
        <v>23</v>
      </c>
      <c r="AB66" s="588">
        <f>J66/I66*1000</f>
        <v>920.20828167617162</v>
      </c>
    </row>
    <row r="67" spans="1:28" ht="29.25" customHeight="1">
      <c r="A67" s="78">
        <v>2</v>
      </c>
      <c r="B67" s="64" t="s">
        <v>20</v>
      </c>
      <c r="C67" s="589">
        <f t="shared" ref="C67:AA67" si="30">C7+C37</f>
        <v>4666</v>
      </c>
      <c r="D67" s="589">
        <f t="shared" si="30"/>
        <v>4252</v>
      </c>
      <c r="E67" s="589">
        <f t="shared" si="30"/>
        <v>8918</v>
      </c>
      <c r="F67" s="589">
        <f t="shared" si="30"/>
        <v>253</v>
      </c>
      <c r="G67" s="589">
        <f t="shared" si="30"/>
        <v>275</v>
      </c>
      <c r="H67" s="589">
        <f t="shared" si="30"/>
        <v>528</v>
      </c>
      <c r="I67" s="589">
        <f t="shared" si="30"/>
        <v>4413</v>
      </c>
      <c r="J67" s="589">
        <f t="shared" si="30"/>
        <v>3977</v>
      </c>
      <c r="K67" s="589">
        <f t="shared" si="30"/>
        <v>8390</v>
      </c>
      <c r="L67" s="589">
        <f t="shared" si="30"/>
        <v>2894</v>
      </c>
      <c r="M67" s="589">
        <f t="shared" si="30"/>
        <v>1853</v>
      </c>
      <c r="N67" s="589">
        <f t="shared" si="30"/>
        <v>4747</v>
      </c>
      <c r="O67" s="589">
        <f t="shared" si="30"/>
        <v>48</v>
      </c>
      <c r="P67" s="589">
        <f t="shared" si="30"/>
        <v>33</v>
      </c>
      <c r="Q67" s="589">
        <f t="shared" si="30"/>
        <v>81</v>
      </c>
      <c r="R67" s="589">
        <f t="shared" si="30"/>
        <v>2846</v>
      </c>
      <c r="S67" s="589">
        <f t="shared" si="30"/>
        <v>1820</v>
      </c>
      <c r="T67" s="589">
        <f t="shared" si="30"/>
        <v>4666</v>
      </c>
      <c r="U67" s="589">
        <f t="shared" si="30"/>
        <v>4</v>
      </c>
      <c r="V67" s="589">
        <f t="shared" si="30"/>
        <v>5</v>
      </c>
      <c r="W67" s="589">
        <f t="shared" si="30"/>
        <v>9</v>
      </c>
      <c r="X67" s="589">
        <f t="shared" si="30"/>
        <v>1</v>
      </c>
      <c r="Y67" s="589">
        <f t="shared" si="30"/>
        <v>28</v>
      </c>
      <c r="Z67" s="589">
        <f t="shared" si="30"/>
        <v>28</v>
      </c>
      <c r="AA67" s="589">
        <f t="shared" si="30"/>
        <v>56</v>
      </c>
      <c r="AB67" s="588">
        <f t="shared" ref="AB67:AB89" si="31">J67/I67*1000</f>
        <v>901.20099705415817</v>
      </c>
    </row>
    <row r="68" spans="1:28" ht="29.25" customHeight="1">
      <c r="A68" s="78">
        <v>3</v>
      </c>
      <c r="B68" s="64" t="s">
        <v>21</v>
      </c>
      <c r="C68" s="589">
        <f t="shared" ref="C68:AA68" si="32">C8+C38</f>
        <v>10739</v>
      </c>
      <c r="D68" s="589">
        <f t="shared" si="32"/>
        <v>9914</v>
      </c>
      <c r="E68" s="589">
        <f t="shared" si="32"/>
        <v>20653</v>
      </c>
      <c r="F68" s="589">
        <f t="shared" si="32"/>
        <v>0</v>
      </c>
      <c r="G68" s="589">
        <f t="shared" si="32"/>
        <v>0</v>
      </c>
      <c r="H68" s="589">
        <f t="shared" si="32"/>
        <v>0</v>
      </c>
      <c r="I68" s="589">
        <f t="shared" si="32"/>
        <v>10739</v>
      </c>
      <c r="J68" s="589">
        <f t="shared" si="32"/>
        <v>9914</v>
      </c>
      <c r="K68" s="589">
        <f t="shared" si="32"/>
        <v>20653</v>
      </c>
      <c r="L68" s="589">
        <f t="shared" si="32"/>
        <v>8166</v>
      </c>
      <c r="M68" s="589">
        <f t="shared" si="32"/>
        <v>5021</v>
      </c>
      <c r="N68" s="589">
        <f t="shared" si="32"/>
        <v>13187</v>
      </c>
      <c r="O68" s="589">
        <f t="shared" si="32"/>
        <v>0</v>
      </c>
      <c r="P68" s="589">
        <f t="shared" si="32"/>
        <v>0</v>
      </c>
      <c r="Q68" s="589">
        <f t="shared" si="32"/>
        <v>0</v>
      </c>
      <c r="R68" s="589">
        <f t="shared" si="32"/>
        <v>8166</v>
      </c>
      <c r="S68" s="589">
        <f t="shared" si="32"/>
        <v>5021</v>
      </c>
      <c r="T68" s="589">
        <f t="shared" si="32"/>
        <v>13187</v>
      </c>
      <c r="U68" s="589">
        <f t="shared" si="32"/>
        <v>55</v>
      </c>
      <c r="V68" s="589">
        <f t="shared" si="32"/>
        <v>42</v>
      </c>
      <c r="W68" s="589">
        <f t="shared" si="32"/>
        <v>97</v>
      </c>
      <c r="X68" s="589">
        <f t="shared" si="32"/>
        <v>3</v>
      </c>
      <c r="Y68" s="589">
        <f t="shared" si="32"/>
        <v>29</v>
      </c>
      <c r="Z68" s="589">
        <f t="shared" si="32"/>
        <v>17</v>
      </c>
      <c r="AA68" s="589">
        <f t="shared" si="32"/>
        <v>46</v>
      </c>
      <c r="AB68" s="588">
        <f t="shared" si="31"/>
        <v>923.17720458143219</v>
      </c>
    </row>
    <row r="69" spans="1:28" ht="29.25" customHeight="1">
      <c r="A69" s="78">
        <v>4</v>
      </c>
      <c r="B69" s="64" t="s">
        <v>25</v>
      </c>
      <c r="C69" s="589">
        <f t="shared" ref="C69:AA69" si="33">C9+C39</f>
        <v>6047</v>
      </c>
      <c r="D69" s="589">
        <f t="shared" si="33"/>
        <v>5633</v>
      </c>
      <c r="E69" s="589">
        <f t="shared" si="33"/>
        <v>11680</v>
      </c>
      <c r="F69" s="589">
        <f t="shared" si="33"/>
        <v>351</v>
      </c>
      <c r="G69" s="589">
        <f t="shared" si="33"/>
        <v>350</v>
      </c>
      <c r="H69" s="589">
        <f t="shared" si="33"/>
        <v>701</v>
      </c>
      <c r="I69" s="589">
        <f t="shared" si="33"/>
        <v>5696</v>
      </c>
      <c r="J69" s="589">
        <f t="shared" si="33"/>
        <v>5283</v>
      </c>
      <c r="K69" s="589">
        <f t="shared" si="33"/>
        <v>10979</v>
      </c>
      <c r="L69" s="589">
        <f t="shared" si="33"/>
        <v>4728</v>
      </c>
      <c r="M69" s="589">
        <f t="shared" si="33"/>
        <v>3047</v>
      </c>
      <c r="N69" s="589">
        <f t="shared" si="33"/>
        <v>7775</v>
      </c>
      <c r="O69" s="589">
        <f t="shared" si="33"/>
        <v>101</v>
      </c>
      <c r="P69" s="589">
        <f t="shared" si="33"/>
        <v>99</v>
      </c>
      <c r="Q69" s="589">
        <f t="shared" si="33"/>
        <v>200</v>
      </c>
      <c r="R69" s="589">
        <f t="shared" si="33"/>
        <v>4627</v>
      </c>
      <c r="S69" s="589">
        <f t="shared" si="33"/>
        <v>2948</v>
      </c>
      <c r="T69" s="589">
        <f t="shared" si="33"/>
        <v>7575</v>
      </c>
      <c r="U69" s="589">
        <f t="shared" si="33"/>
        <v>151</v>
      </c>
      <c r="V69" s="589">
        <f t="shared" si="33"/>
        <v>137</v>
      </c>
      <c r="W69" s="589">
        <f t="shared" si="33"/>
        <v>288</v>
      </c>
      <c r="X69" s="589">
        <f t="shared" si="33"/>
        <v>42</v>
      </c>
      <c r="Y69" s="589">
        <f t="shared" si="33"/>
        <v>88</v>
      </c>
      <c r="Z69" s="589">
        <f t="shared" si="33"/>
        <v>85</v>
      </c>
      <c r="AA69" s="589">
        <f t="shared" si="33"/>
        <v>173</v>
      </c>
      <c r="AB69" s="588">
        <f t="shared" si="31"/>
        <v>927.49297752808991</v>
      </c>
    </row>
    <row r="70" spans="1:28" ht="29.25" customHeight="1">
      <c r="A70" s="78">
        <v>5</v>
      </c>
      <c r="B70" s="64" t="s">
        <v>27</v>
      </c>
      <c r="C70" s="589">
        <f t="shared" ref="C70:AA70" si="34">C10+C40</f>
        <v>8346</v>
      </c>
      <c r="D70" s="589">
        <f t="shared" si="34"/>
        <v>7696</v>
      </c>
      <c r="E70" s="589">
        <f t="shared" si="34"/>
        <v>16042</v>
      </c>
      <c r="F70" s="589">
        <f t="shared" si="34"/>
        <v>332</v>
      </c>
      <c r="G70" s="589">
        <f t="shared" si="34"/>
        <v>287</v>
      </c>
      <c r="H70" s="589">
        <f t="shared" si="34"/>
        <v>619</v>
      </c>
      <c r="I70" s="589">
        <f t="shared" si="34"/>
        <v>8014</v>
      </c>
      <c r="J70" s="589">
        <f t="shared" si="34"/>
        <v>7409</v>
      </c>
      <c r="K70" s="589">
        <f t="shared" si="34"/>
        <v>15423</v>
      </c>
      <c r="L70" s="589">
        <f t="shared" si="34"/>
        <v>3956</v>
      </c>
      <c r="M70" s="589">
        <f t="shared" si="34"/>
        <v>2644</v>
      </c>
      <c r="N70" s="589">
        <f t="shared" si="34"/>
        <v>6600</v>
      </c>
      <c r="O70" s="589">
        <f t="shared" si="34"/>
        <v>156</v>
      </c>
      <c r="P70" s="589">
        <f t="shared" si="34"/>
        <v>118</v>
      </c>
      <c r="Q70" s="589">
        <f t="shared" si="34"/>
        <v>274</v>
      </c>
      <c r="R70" s="589">
        <f t="shared" si="34"/>
        <v>3800</v>
      </c>
      <c r="S70" s="589">
        <f t="shared" si="34"/>
        <v>2526</v>
      </c>
      <c r="T70" s="589">
        <f t="shared" si="34"/>
        <v>6326</v>
      </c>
      <c r="U70" s="589">
        <f t="shared" si="34"/>
        <v>16</v>
      </c>
      <c r="V70" s="589">
        <f t="shared" si="34"/>
        <v>21</v>
      </c>
      <c r="W70" s="589">
        <f t="shared" si="34"/>
        <v>37</v>
      </c>
      <c r="X70" s="589">
        <f t="shared" si="34"/>
        <v>3</v>
      </c>
      <c r="Y70" s="589">
        <f t="shared" si="34"/>
        <v>36</v>
      </c>
      <c r="Z70" s="589">
        <f t="shared" si="34"/>
        <v>32</v>
      </c>
      <c r="AA70" s="589">
        <f t="shared" si="34"/>
        <v>68</v>
      </c>
      <c r="AB70" s="588">
        <f t="shared" si="31"/>
        <v>924.50711255303224</v>
      </c>
    </row>
    <row r="71" spans="1:28" ht="29.25" customHeight="1">
      <c r="A71" s="78">
        <v>6</v>
      </c>
      <c r="B71" s="64" t="s">
        <v>29</v>
      </c>
      <c r="C71" s="589">
        <f t="shared" ref="C71:AA71" si="35">C11+C41</f>
        <v>2708</v>
      </c>
      <c r="D71" s="589">
        <f t="shared" si="35"/>
        <v>2504</v>
      </c>
      <c r="E71" s="589">
        <f t="shared" si="35"/>
        <v>5212</v>
      </c>
      <c r="F71" s="589">
        <f t="shared" si="35"/>
        <v>240</v>
      </c>
      <c r="G71" s="589">
        <f t="shared" si="35"/>
        <v>197</v>
      </c>
      <c r="H71" s="589">
        <f t="shared" si="35"/>
        <v>437</v>
      </c>
      <c r="I71" s="589">
        <f t="shared" si="35"/>
        <v>2468</v>
      </c>
      <c r="J71" s="589">
        <f t="shared" si="35"/>
        <v>2307</v>
      </c>
      <c r="K71" s="589">
        <f t="shared" si="35"/>
        <v>4775</v>
      </c>
      <c r="L71" s="589">
        <f t="shared" si="35"/>
        <v>2659</v>
      </c>
      <c r="M71" s="589">
        <f t="shared" si="35"/>
        <v>1824</v>
      </c>
      <c r="N71" s="589">
        <f t="shared" si="35"/>
        <v>4483</v>
      </c>
      <c r="O71" s="589">
        <f t="shared" si="35"/>
        <v>58</v>
      </c>
      <c r="P71" s="589">
        <f t="shared" si="35"/>
        <v>54</v>
      </c>
      <c r="Q71" s="589">
        <f t="shared" si="35"/>
        <v>112</v>
      </c>
      <c r="R71" s="589">
        <f t="shared" si="35"/>
        <v>2601</v>
      </c>
      <c r="S71" s="589">
        <f t="shared" si="35"/>
        <v>1770</v>
      </c>
      <c r="T71" s="589">
        <f t="shared" si="35"/>
        <v>4371</v>
      </c>
      <c r="U71" s="589">
        <f t="shared" si="35"/>
        <v>11</v>
      </c>
      <c r="V71" s="589">
        <f t="shared" si="35"/>
        <v>3</v>
      </c>
      <c r="W71" s="589">
        <f t="shared" si="35"/>
        <v>14</v>
      </c>
      <c r="X71" s="589">
        <f t="shared" si="35"/>
        <v>0</v>
      </c>
      <c r="Y71" s="589">
        <f t="shared" si="35"/>
        <v>8</v>
      </c>
      <c r="Z71" s="589">
        <f t="shared" si="35"/>
        <v>2</v>
      </c>
      <c r="AA71" s="589">
        <f t="shared" si="35"/>
        <v>10</v>
      </c>
      <c r="AB71" s="588">
        <f t="shared" si="31"/>
        <v>934.76499189627225</v>
      </c>
    </row>
    <row r="72" spans="1:28" ht="29.25" customHeight="1">
      <c r="A72" s="78">
        <v>7</v>
      </c>
      <c r="B72" s="64" t="s">
        <v>141</v>
      </c>
      <c r="C72" s="589">
        <f t="shared" ref="C72:AA72" si="36">C12+C42</f>
        <v>5429</v>
      </c>
      <c r="D72" s="589">
        <f t="shared" si="36"/>
        <v>4925</v>
      </c>
      <c r="E72" s="589">
        <f t="shared" si="36"/>
        <v>10354</v>
      </c>
      <c r="F72" s="589">
        <f t="shared" si="36"/>
        <v>340</v>
      </c>
      <c r="G72" s="589">
        <f t="shared" si="36"/>
        <v>301</v>
      </c>
      <c r="H72" s="589">
        <f t="shared" si="36"/>
        <v>641</v>
      </c>
      <c r="I72" s="589">
        <f t="shared" si="36"/>
        <v>5089</v>
      </c>
      <c r="J72" s="589">
        <f t="shared" si="36"/>
        <v>4624</v>
      </c>
      <c r="K72" s="589">
        <f t="shared" si="36"/>
        <v>9713</v>
      </c>
      <c r="L72" s="589">
        <f t="shared" si="36"/>
        <v>3944</v>
      </c>
      <c r="M72" s="589">
        <f t="shared" si="36"/>
        <v>2558</v>
      </c>
      <c r="N72" s="589">
        <f t="shared" si="36"/>
        <v>6502</v>
      </c>
      <c r="O72" s="589">
        <f t="shared" si="36"/>
        <v>105</v>
      </c>
      <c r="P72" s="589">
        <f t="shared" si="36"/>
        <v>68</v>
      </c>
      <c r="Q72" s="589">
        <f t="shared" si="36"/>
        <v>173</v>
      </c>
      <c r="R72" s="589">
        <f t="shared" si="36"/>
        <v>3839</v>
      </c>
      <c r="S72" s="589">
        <f t="shared" si="36"/>
        <v>2490</v>
      </c>
      <c r="T72" s="589">
        <f t="shared" si="36"/>
        <v>6329</v>
      </c>
      <c r="U72" s="589">
        <f t="shared" si="36"/>
        <v>13</v>
      </c>
      <c r="V72" s="589">
        <f t="shared" si="36"/>
        <v>9</v>
      </c>
      <c r="W72" s="589">
        <f t="shared" si="36"/>
        <v>22</v>
      </c>
      <c r="X72" s="589">
        <f t="shared" si="36"/>
        <v>0</v>
      </c>
      <c r="Y72" s="589">
        <f t="shared" si="36"/>
        <v>3</v>
      </c>
      <c r="Z72" s="589">
        <f t="shared" si="36"/>
        <v>5</v>
      </c>
      <c r="AA72" s="589">
        <f t="shared" si="36"/>
        <v>8</v>
      </c>
      <c r="AB72" s="588">
        <f t="shared" si="31"/>
        <v>908.62644920416585</v>
      </c>
    </row>
    <row r="73" spans="1:28" ht="29.25" customHeight="1">
      <c r="A73" s="78">
        <v>8</v>
      </c>
      <c r="B73" s="64" t="s">
        <v>40</v>
      </c>
      <c r="C73" s="589">
        <f t="shared" ref="C73:AA73" si="37">C13+C43</f>
        <v>11677</v>
      </c>
      <c r="D73" s="589">
        <f t="shared" si="37"/>
        <v>10182</v>
      </c>
      <c r="E73" s="589">
        <f t="shared" si="37"/>
        <v>21859</v>
      </c>
      <c r="F73" s="589">
        <f t="shared" si="37"/>
        <v>324</v>
      </c>
      <c r="G73" s="589">
        <f t="shared" si="37"/>
        <v>261</v>
      </c>
      <c r="H73" s="589">
        <f t="shared" si="37"/>
        <v>585</v>
      </c>
      <c r="I73" s="589">
        <f t="shared" si="37"/>
        <v>11353</v>
      </c>
      <c r="J73" s="589">
        <f t="shared" si="37"/>
        <v>9921</v>
      </c>
      <c r="K73" s="589">
        <f t="shared" si="37"/>
        <v>21274</v>
      </c>
      <c r="L73" s="589">
        <f t="shared" si="37"/>
        <v>6265</v>
      </c>
      <c r="M73" s="589">
        <f t="shared" si="37"/>
        <v>4871</v>
      </c>
      <c r="N73" s="589">
        <f t="shared" si="37"/>
        <v>11136</v>
      </c>
      <c r="O73" s="589">
        <f t="shared" si="37"/>
        <v>29</v>
      </c>
      <c r="P73" s="589">
        <f t="shared" si="37"/>
        <v>21</v>
      </c>
      <c r="Q73" s="589">
        <f t="shared" si="37"/>
        <v>50</v>
      </c>
      <c r="R73" s="589">
        <f t="shared" si="37"/>
        <v>6236</v>
      </c>
      <c r="S73" s="589">
        <f t="shared" si="37"/>
        <v>4850</v>
      </c>
      <c r="T73" s="589">
        <f t="shared" si="37"/>
        <v>11086</v>
      </c>
      <c r="U73" s="589">
        <f t="shared" si="37"/>
        <v>1</v>
      </c>
      <c r="V73" s="589">
        <f t="shared" si="37"/>
        <v>2</v>
      </c>
      <c r="W73" s="589">
        <f t="shared" si="37"/>
        <v>3</v>
      </c>
      <c r="X73" s="589">
        <f t="shared" si="37"/>
        <v>0</v>
      </c>
      <c r="Y73" s="589">
        <f t="shared" si="37"/>
        <v>28</v>
      </c>
      <c r="Z73" s="589">
        <f t="shared" si="37"/>
        <v>23</v>
      </c>
      <c r="AA73" s="589">
        <f t="shared" si="37"/>
        <v>51</v>
      </c>
      <c r="AB73" s="588">
        <f t="shared" si="31"/>
        <v>873.86593851845328</v>
      </c>
    </row>
    <row r="74" spans="1:28" ht="29.25" customHeight="1">
      <c r="A74" s="78">
        <v>9</v>
      </c>
      <c r="B74" s="64" t="s">
        <v>44</v>
      </c>
      <c r="C74" s="589">
        <f t="shared" ref="C74:AA74" si="38">C14+C44</f>
        <v>10653</v>
      </c>
      <c r="D74" s="589">
        <f t="shared" si="38"/>
        <v>9862</v>
      </c>
      <c r="E74" s="589">
        <f t="shared" si="38"/>
        <v>20515</v>
      </c>
      <c r="F74" s="589">
        <f t="shared" si="38"/>
        <v>157</v>
      </c>
      <c r="G74" s="589">
        <f t="shared" si="38"/>
        <v>182</v>
      </c>
      <c r="H74" s="589">
        <f t="shared" si="38"/>
        <v>339</v>
      </c>
      <c r="I74" s="589">
        <f t="shared" si="38"/>
        <v>10496</v>
      </c>
      <c r="J74" s="589">
        <f t="shared" si="38"/>
        <v>9680</v>
      </c>
      <c r="K74" s="589">
        <f t="shared" si="38"/>
        <v>20176</v>
      </c>
      <c r="L74" s="589">
        <f t="shared" si="38"/>
        <v>7897</v>
      </c>
      <c r="M74" s="589">
        <f t="shared" si="38"/>
        <v>5857</v>
      </c>
      <c r="N74" s="589">
        <f t="shared" si="38"/>
        <v>13754</v>
      </c>
      <c r="O74" s="589">
        <f t="shared" si="38"/>
        <v>29</v>
      </c>
      <c r="P74" s="589">
        <f t="shared" si="38"/>
        <v>19</v>
      </c>
      <c r="Q74" s="589">
        <f t="shared" si="38"/>
        <v>48</v>
      </c>
      <c r="R74" s="589">
        <f t="shared" si="38"/>
        <v>7868</v>
      </c>
      <c r="S74" s="589">
        <f t="shared" si="38"/>
        <v>5838</v>
      </c>
      <c r="T74" s="589">
        <f t="shared" si="38"/>
        <v>13706</v>
      </c>
      <c r="U74" s="589">
        <f t="shared" si="38"/>
        <v>18</v>
      </c>
      <c r="V74" s="589">
        <f t="shared" si="38"/>
        <v>17</v>
      </c>
      <c r="W74" s="589">
        <f t="shared" si="38"/>
        <v>35</v>
      </c>
      <c r="X74" s="589">
        <f t="shared" si="38"/>
        <v>0</v>
      </c>
      <c r="Y74" s="589">
        <f t="shared" si="38"/>
        <v>53</v>
      </c>
      <c r="Z74" s="589">
        <f t="shared" si="38"/>
        <v>47</v>
      </c>
      <c r="AA74" s="589">
        <f t="shared" si="38"/>
        <v>100</v>
      </c>
      <c r="AB74" s="588">
        <f t="shared" si="31"/>
        <v>922.2560975609756</v>
      </c>
    </row>
    <row r="75" spans="1:28" ht="29.25" customHeight="1">
      <c r="A75" s="78">
        <v>10</v>
      </c>
      <c r="B75" s="64" t="s">
        <v>51</v>
      </c>
      <c r="C75" s="589">
        <f t="shared" ref="C75:AA75" si="39">C15+C45</f>
        <v>17052</v>
      </c>
      <c r="D75" s="589">
        <f t="shared" si="39"/>
        <v>16125</v>
      </c>
      <c r="E75" s="589">
        <f t="shared" si="39"/>
        <v>33177</v>
      </c>
      <c r="F75" s="589">
        <f t="shared" si="39"/>
        <v>1251</v>
      </c>
      <c r="G75" s="589">
        <f t="shared" si="39"/>
        <v>1181</v>
      </c>
      <c r="H75" s="589">
        <f t="shared" si="39"/>
        <v>2432</v>
      </c>
      <c r="I75" s="589">
        <f t="shared" si="39"/>
        <v>15801</v>
      </c>
      <c r="J75" s="589">
        <f t="shared" si="39"/>
        <v>14944</v>
      </c>
      <c r="K75" s="589">
        <f t="shared" si="39"/>
        <v>30745</v>
      </c>
      <c r="L75" s="589">
        <f t="shared" si="39"/>
        <v>13656</v>
      </c>
      <c r="M75" s="589">
        <f t="shared" si="39"/>
        <v>9442</v>
      </c>
      <c r="N75" s="589">
        <f t="shared" si="39"/>
        <v>23098</v>
      </c>
      <c r="O75" s="589">
        <f t="shared" si="39"/>
        <v>170</v>
      </c>
      <c r="P75" s="589">
        <f t="shared" si="39"/>
        <v>136</v>
      </c>
      <c r="Q75" s="589">
        <f t="shared" si="39"/>
        <v>306</v>
      </c>
      <c r="R75" s="589">
        <f t="shared" si="39"/>
        <v>13486</v>
      </c>
      <c r="S75" s="589">
        <f t="shared" si="39"/>
        <v>9306</v>
      </c>
      <c r="T75" s="589">
        <f t="shared" si="39"/>
        <v>22792</v>
      </c>
      <c r="U75" s="589">
        <f t="shared" si="39"/>
        <v>166</v>
      </c>
      <c r="V75" s="589">
        <f t="shared" si="39"/>
        <v>119</v>
      </c>
      <c r="W75" s="589">
        <f t="shared" si="39"/>
        <v>285</v>
      </c>
      <c r="X75" s="589">
        <f t="shared" si="39"/>
        <v>0</v>
      </c>
      <c r="Y75" s="589">
        <f t="shared" si="39"/>
        <v>97</v>
      </c>
      <c r="Z75" s="589">
        <f t="shared" si="39"/>
        <v>81</v>
      </c>
      <c r="AA75" s="589">
        <f t="shared" si="39"/>
        <v>178</v>
      </c>
      <c r="AB75" s="588">
        <f t="shared" si="31"/>
        <v>945.76292639706355</v>
      </c>
    </row>
    <row r="76" spans="1:28" ht="29.25" customHeight="1">
      <c r="A76" s="78">
        <v>11</v>
      </c>
      <c r="B76" s="64" t="s">
        <v>57</v>
      </c>
      <c r="C76" s="589">
        <f t="shared" ref="C76:AA76" si="40">C16+C46</f>
        <v>5477</v>
      </c>
      <c r="D76" s="589">
        <f t="shared" si="40"/>
        <v>5127</v>
      </c>
      <c r="E76" s="589">
        <f t="shared" si="40"/>
        <v>10604</v>
      </c>
      <c r="F76" s="589">
        <f t="shared" si="40"/>
        <v>244</v>
      </c>
      <c r="G76" s="589">
        <f t="shared" si="40"/>
        <v>263</v>
      </c>
      <c r="H76" s="589">
        <f t="shared" si="40"/>
        <v>507</v>
      </c>
      <c r="I76" s="589">
        <f t="shared" si="40"/>
        <v>5233</v>
      </c>
      <c r="J76" s="589">
        <f t="shared" si="40"/>
        <v>4864</v>
      </c>
      <c r="K76" s="589">
        <f t="shared" si="40"/>
        <v>10097</v>
      </c>
      <c r="L76" s="589">
        <f t="shared" si="40"/>
        <v>3742</v>
      </c>
      <c r="M76" s="589">
        <f t="shared" si="40"/>
        <v>2622</v>
      </c>
      <c r="N76" s="589">
        <f t="shared" si="40"/>
        <v>6364</v>
      </c>
      <c r="O76" s="589">
        <f t="shared" si="40"/>
        <v>73</v>
      </c>
      <c r="P76" s="589">
        <f t="shared" si="40"/>
        <v>37</v>
      </c>
      <c r="Q76" s="589">
        <f t="shared" si="40"/>
        <v>110</v>
      </c>
      <c r="R76" s="589">
        <f t="shared" si="40"/>
        <v>3669</v>
      </c>
      <c r="S76" s="589">
        <f t="shared" si="40"/>
        <v>2585</v>
      </c>
      <c r="T76" s="589">
        <f t="shared" si="40"/>
        <v>6254</v>
      </c>
      <c r="U76" s="589">
        <f t="shared" si="40"/>
        <v>14</v>
      </c>
      <c r="V76" s="589">
        <f t="shared" si="40"/>
        <v>6</v>
      </c>
      <c r="W76" s="589">
        <f t="shared" si="40"/>
        <v>20</v>
      </c>
      <c r="X76" s="589">
        <f t="shared" si="40"/>
        <v>0</v>
      </c>
      <c r="Y76" s="589">
        <f t="shared" si="40"/>
        <v>20</v>
      </c>
      <c r="Z76" s="589">
        <f t="shared" si="40"/>
        <v>24</v>
      </c>
      <c r="AA76" s="589">
        <f t="shared" si="40"/>
        <v>44</v>
      </c>
      <c r="AB76" s="588">
        <f t="shared" si="31"/>
        <v>929.48595451939605</v>
      </c>
    </row>
    <row r="77" spans="1:28" ht="29.25" customHeight="1">
      <c r="A77" s="78">
        <v>12</v>
      </c>
      <c r="B77" s="64" t="s">
        <v>61</v>
      </c>
      <c r="C77" s="589">
        <f t="shared" ref="C77:AA77" si="41">C17+C47</f>
        <v>31037</v>
      </c>
      <c r="D77" s="589">
        <f t="shared" si="41"/>
        <v>28711</v>
      </c>
      <c r="E77" s="589">
        <f t="shared" si="41"/>
        <v>59748</v>
      </c>
      <c r="F77" s="589">
        <f t="shared" si="41"/>
        <v>2655</v>
      </c>
      <c r="G77" s="589">
        <f t="shared" si="41"/>
        <v>2433</v>
      </c>
      <c r="H77" s="589">
        <f t="shared" si="41"/>
        <v>5088</v>
      </c>
      <c r="I77" s="589">
        <f t="shared" si="41"/>
        <v>28382</v>
      </c>
      <c r="J77" s="589">
        <f t="shared" si="41"/>
        <v>26278</v>
      </c>
      <c r="K77" s="589">
        <f t="shared" si="41"/>
        <v>54660</v>
      </c>
      <c r="L77" s="589">
        <f t="shared" si="41"/>
        <v>17351</v>
      </c>
      <c r="M77" s="589">
        <f t="shared" si="41"/>
        <v>11405</v>
      </c>
      <c r="N77" s="589">
        <f t="shared" si="41"/>
        <v>28756</v>
      </c>
      <c r="O77" s="589">
        <f t="shared" si="41"/>
        <v>768</v>
      </c>
      <c r="P77" s="589">
        <f t="shared" si="41"/>
        <v>685</v>
      </c>
      <c r="Q77" s="589">
        <f t="shared" si="41"/>
        <v>1453</v>
      </c>
      <c r="R77" s="589">
        <f t="shared" si="41"/>
        <v>16583</v>
      </c>
      <c r="S77" s="589">
        <f t="shared" si="41"/>
        <v>10720</v>
      </c>
      <c r="T77" s="589">
        <f t="shared" si="41"/>
        <v>27303</v>
      </c>
      <c r="U77" s="589">
        <f t="shared" si="41"/>
        <v>185</v>
      </c>
      <c r="V77" s="589">
        <f t="shared" si="41"/>
        <v>126</v>
      </c>
      <c r="W77" s="589">
        <f t="shared" si="41"/>
        <v>311</v>
      </c>
      <c r="X77" s="589">
        <f t="shared" si="41"/>
        <v>0</v>
      </c>
      <c r="Y77" s="589">
        <f t="shared" si="41"/>
        <v>140</v>
      </c>
      <c r="Z77" s="589">
        <f t="shared" si="41"/>
        <v>108</v>
      </c>
      <c r="AA77" s="589">
        <f t="shared" si="41"/>
        <v>248</v>
      </c>
      <c r="AB77" s="588">
        <f t="shared" si="31"/>
        <v>925.86850820942857</v>
      </c>
    </row>
    <row r="78" spans="1:28" ht="29.25" customHeight="1">
      <c r="A78" s="78">
        <v>13</v>
      </c>
      <c r="B78" s="64" t="s">
        <v>91</v>
      </c>
      <c r="C78" s="589">
        <f t="shared" ref="C78:AA78" si="42">C18+C48</f>
        <v>3412</v>
      </c>
      <c r="D78" s="589">
        <f t="shared" si="42"/>
        <v>3299</v>
      </c>
      <c r="E78" s="589">
        <f t="shared" si="42"/>
        <v>6711</v>
      </c>
      <c r="F78" s="589">
        <f t="shared" si="42"/>
        <v>158</v>
      </c>
      <c r="G78" s="589">
        <f t="shared" si="42"/>
        <v>200</v>
      </c>
      <c r="H78" s="589">
        <f t="shared" si="42"/>
        <v>358</v>
      </c>
      <c r="I78" s="589">
        <f t="shared" si="42"/>
        <v>3254</v>
      </c>
      <c r="J78" s="589">
        <f t="shared" si="42"/>
        <v>3099</v>
      </c>
      <c r="K78" s="589">
        <f t="shared" si="42"/>
        <v>6353</v>
      </c>
      <c r="L78" s="589">
        <f t="shared" si="42"/>
        <v>2075</v>
      </c>
      <c r="M78" s="589">
        <f t="shared" si="42"/>
        <v>1492</v>
      </c>
      <c r="N78" s="589">
        <f t="shared" si="42"/>
        <v>3567</v>
      </c>
      <c r="O78" s="589">
        <f t="shared" si="42"/>
        <v>48</v>
      </c>
      <c r="P78" s="589">
        <f t="shared" si="42"/>
        <v>32</v>
      </c>
      <c r="Q78" s="589">
        <f t="shared" si="42"/>
        <v>80</v>
      </c>
      <c r="R78" s="589">
        <f t="shared" si="42"/>
        <v>2027</v>
      </c>
      <c r="S78" s="589">
        <f t="shared" si="42"/>
        <v>1460</v>
      </c>
      <c r="T78" s="589">
        <f t="shared" si="42"/>
        <v>3487</v>
      </c>
      <c r="U78" s="589">
        <f t="shared" si="42"/>
        <v>3</v>
      </c>
      <c r="V78" s="589">
        <f t="shared" si="42"/>
        <v>2</v>
      </c>
      <c r="W78" s="589">
        <f t="shared" si="42"/>
        <v>5</v>
      </c>
      <c r="X78" s="589">
        <f t="shared" si="42"/>
        <v>0</v>
      </c>
      <c r="Y78" s="589">
        <f t="shared" si="42"/>
        <v>20</v>
      </c>
      <c r="Z78" s="589">
        <f t="shared" si="42"/>
        <v>22</v>
      </c>
      <c r="AA78" s="589">
        <f t="shared" si="42"/>
        <v>42</v>
      </c>
      <c r="AB78" s="588">
        <f t="shared" ref="AB78" si="43">J78/I78*1000</f>
        <v>952.36631837738173</v>
      </c>
    </row>
    <row r="79" spans="1:28" ht="29.25" customHeight="1">
      <c r="A79" s="78">
        <v>14</v>
      </c>
      <c r="B79" s="64" t="s">
        <v>62</v>
      </c>
      <c r="C79" s="589">
        <f t="shared" ref="C79:AA79" si="44">C19+C49</f>
        <v>4691</v>
      </c>
      <c r="D79" s="589">
        <f t="shared" si="44"/>
        <v>4289</v>
      </c>
      <c r="E79" s="589">
        <f t="shared" si="44"/>
        <v>8980</v>
      </c>
      <c r="F79" s="589">
        <f t="shared" si="44"/>
        <v>153</v>
      </c>
      <c r="G79" s="589">
        <f t="shared" si="44"/>
        <v>147</v>
      </c>
      <c r="H79" s="589">
        <f t="shared" si="44"/>
        <v>300</v>
      </c>
      <c r="I79" s="589">
        <f t="shared" si="44"/>
        <v>4538</v>
      </c>
      <c r="J79" s="589">
        <f t="shared" si="44"/>
        <v>4142</v>
      </c>
      <c r="K79" s="589">
        <f t="shared" si="44"/>
        <v>8680</v>
      </c>
      <c r="L79" s="589">
        <f t="shared" si="44"/>
        <v>3629</v>
      </c>
      <c r="M79" s="589">
        <f t="shared" si="44"/>
        <v>2470</v>
      </c>
      <c r="N79" s="589">
        <f t="shared" si="44"/>
        <v>6099</v>
      </c>
      <c r="O79" s="589">
        <f t="shared" si="44"/>
        <v>30</v>
      </c>
      <c r="P79" s="589">
        <f t="shared" si="44"/>
        <v>23</v>
      </c>
      <c r="Q79" s="589">
        <f t="shared" si="44"/>
        <v>53</v>
      </c>
      <c r="R79" s="589">
        <f t="shared" si="44"/>
        <v>3599</v>
      </c>
      <c r="S79" s="589">
        <f t="shared" si="44"/>
        <v>2447</v>
      </c>
      <c r="T79" s="589">
        <f t="shared" si="44"/>
        <v>6046</v>
      </c>
      <c r="U79" s="589">
        <f t="shared" si="44"/>
        <v>5</v>
      </c>
      <c r="V79" s="589">
        <f t="shared" si="44"/>
        <v>6</v>
      </c>
      <c r="W79" s="589">
        <f t="shared" si="44"/>
        <v>11</v>
      </c>
      <c r="X79" s="589">
        <f t="shared" si="44"/>
        <v>4</v>
      </c>
      <c r="Y79" s="589">
        <f t="shared" si="44"/>
        <v>29</v>
      </c>
      <c r="Z79" s="589">
        <f t="shared" si="44"/>
        <v>27</v>
      </c>
      <c r="AA79" s="589">
        <f t="shared" si="44"/>
        <v>56</v>
      </c>
      <c r="AB79" s="588">
        <f t="shared" si="31"/>
        <v>912.73688849713528</v>
      </c>
    </row>
    <row r="80" spans="1:28" ht="29.25" customHeight="1">
      <c r="A80" s="78">
        <v>15</v>
      </c>
      <c r="B80" s="64" t="s">
        <v>69</v>
      </c>
      <c r="C80" s="589">
        <f t="shared" ref="C80:AA80" si="45">C20+C50</f>
        <v>6795</v>
      </c>
      <c r="D80" s="589">
        <f t="shared" si="45"/>
        <v>6457</v>
      </c>
      <c r="E80" s="589">
        <f t="shared" si="45"/>
        <v>13252</v>
      </c>
      <c r="F80" s="589">
        <f t="shared" si="45"/>
        <v>301</v>
      </c>
      <c r="G80" s="589">
        <f t="shared" si="45"/>
        <v>365</v>
      </c>
      <c r="H80" s="589">
        <f t="shared" si="45"/>
        <v>666</v>
      </c>
      <c r="I80" s="589">
        <f t="shared" si="45"/>
        <v>6494</v>
      </c>
      <c r="J80" s="589">
        <f t="shared" si="45"/>
        <v>6092</v>
      </c>
      <c r="K80" s="589">
        <f t="shared" si="45"/>
        <v>12586</v>
      </c>
      <c r="L80" s="589">
        <f t="shared" si="45"/>
        <v>5361</v>
      </c>
      <c r="M80" s="589">
        <f t="shared" si="45"/>
        <v>3419</v>
      </c>
      <c r="N80" s="589">
        <f t="shared" si="45"/>
        <v>8780</v>
      </c>
      <c r="O80" s="589">
        <f t="shared" si="45"/>
        <v>123</v>
      </c>
      <c r="P80" s="589">
        <f t="shared" si="45"/>
        <v>56</v>
      </c>
      <c r="Q80" s="589">
        <f t="shared" si="45"/>
        <v>179</v>
      </c>
      <c r="R80" s="589">
        <f t="shared" si="45"/>
        <v>5238</v>
      </c>
      <c r="S80" s="589">
        <f t="shared" si="45"/>
        <v>3363</v>
      </c>
      <c r="T80" s="589">
        <f t="shared" si="45"/>
        <v>8601</v>
      </c>
      <c r="U80" s="589">
        <f t="shared" si="45"/>
        <v>20</v>
      </c>
      <c r="V80" s="589">
        <f t="shared" si="45"/>
        <v>19</v>
      </c>
      <c r="W80" s="589">
        <f t="shared" si="45"/>
        <v>39</v>
      </c>
      <c r="X80" s="589">
        <f t="shared" si="45"/>
        <v>1</v>
      </c>
      <c r="Y80" s="589">
        <f t="shared" si="45"/>
        <v>21</v>
      </c>
      <c r="Z80" s="589">
        <f t="shared" si="45"/>
        <v>28</v>
      </c>
      <c r="AA80" s="589">
        <f t="shared" si="45"/>
        <v>49</v>
      </c>
      <c r="AB80" s="588">
        <f t="shared" si="31"/>
        <v>938.09670465044655</v>
      </c>
    </row>
    <row r="81" spans="1:28" ht="29.25" customHeight="1">
      <c r="A81" s="78">
        <v>16</v>
      </c>
      <c r="B81" s="64" t="s">
        <v>781</v>
      </c>
      <c r="C81" s="589">
        <f t="shared" ref="C81:AA81" si="46">C21+C51</f>
        <v>6373</v>
      </c>
      <c r="D81" s="589">
        <f t="shared" si="46"/>
        <v>5822</v>
      </c>
      <c r="E81" s="589">
        <f t="shared" si="46"/>
        <v>12195</v>
      </c>
      <c r="F81" s="589">
        <f t="shared" si="46"/>
        <v>0</v>
      </c>
      <c r="G81" s="589">
        <f t="shared" si="46"/>
        <v>0</v>
      </c>
      <c r="H81" s="589">
        <f t="shared" si="46"/>
        <v>0</v>
      </c>
      <c r="I81" s="589">
        <f t="shared" si="46"/>
        <v>6373</v>
      </c>
      <c r="J81" s="589">
        <f t="shared" si="46"/>
        <v>5822</v>
      </c>
      <c r="K81" s="589">
        <f t="shared" si="46"/>
        <v>12195</v>
      </c>
      <c r="L81" s="589">
        <f t="shared" si="46"/>
        <v>3814</v>
      </c>
      <c r="M81" s="589">
        <f t="shared" si="46"/>
        <v>2585</v>
      </c>
      <c r="N81" s="589">
        <f t="shared" si="46"/>
        <v>6399</v>
      </c>
      <c r="O81" s="589">
        <f t="shared" si="46"/>
        <v>0</v>
      </c>
      <c r="P81" s="589">
        <f t="shared" si="46"/>
        <v>0</v>
      </c>
      <c r="Q81" s="589">
        <f t="shared" si="46"/>
        <v>0</v>
      </c>
      <c r="R81" s="589">
        <f t="shared" si="46"/>
        <v>3814</v>
      </c>
      <c r="S81" s="589">
        <f t="shared" si="46"/>
        <v>2585</v>
      </c>
      <c r="T81" s="589">
        <f t="shared" si="46"/>
        <v>6399</v>
      </c>
      <c r="U81" s="589">
        <f t="shared" si="46"/>
        <v>22</v>
      </c>
      <c r="V81" s="589">
        <f t="shared" si="46"/>
        <v>10</v>
      </c>
      <c r="W81" s="589">
        <f t="shared" si="46"/>
        <v>32</v>
      </c>
      <c r="X81" s="589">
        <f t="shared" si="46"/>
        <v>0</v>
      </c>
      <c r="Y81" s="589">
        <f t="shared" si="46"/>
        <v>65</v>
      </c>
      <c r="Z81" s="589">
        <f t="shared" si="46"/>
        <v>52</v>
      </c>
      <c r="AA81" s="589">
        <f t="shared" si="46"/>
        <v>117</v>
      </c>
      <c r="AB81" s="588">
        <f t="shared" si="31"/>
        <v>913.54150321669545</v>
      </c>
    </row>
    <row r="82" spans="1:28" ht="29.25" customHeight="1">
      <c r="A82" s="78">
        <v>17</v>
      </c>
      <c r="B82" s="64" t="s">
        <v>72</v>
      </c>
      <c r="C82" s="589">
        <f t="shared" ref="C82:AA82" si="47">C22+C52</f>
        <v>6285</v>
      </c>
      <c r="D82" s="589">
        <f t="shared" si="47"/>
        <v>5672</v>
      </c>
      <c r="E82" s="589">
        <f t="shared" si="47"/>
        <v>11957</v>
      </c>
      <c r="F82" s="589">
        <f t="shared" si="47"/>
        <v>0</v>
      </c>
      <c r="G82" s="589">
        <f t="shared" si="47"/>
        <v>0</v>
      </c>
      <c r="H82" s="589">
        <f t="shared" si="47"/>
        <v>0</v>
      </c>
      <c r="I82" s="589">
        <f t="shared" si="47"/>
        <v>6285</v>
      </c>
      <c r="J82" s="589">
        <f t="shared" si="47"/>
        <v>5672</v>
      </c>
      <c r="K82" s="589">
        <f t="shared" si="47"/>
        <v>11957</v>
      </c>
      <c r="L82" s="589">
        <f t="shared" si="47"/>
        <v>2816</v>
      </c>
      <c r="M82" s="589">
        <f t="shared" si="47"/>
        <v>2064</v>
      </c>
      <c r="N82" s="589">
        <f t="shared" si="47"/>
        <v>4880</v>
      </c>
      <c r="O82" s="589">
        <f t="shared" si="47"/>
        <v>0</v>
      </c>
      <c r="P82" s="589">
        <f t="shared" si="47"/>
        <v>0</v>
      </c>
      <c r="Q82" s="589">
        <f t="shared" si="47"/>
        <v>0</v>
      </c>
      <c r="R82" s="589">
        <f t="shared" si="47"/>
        <v>2816</v>
      </c>
      <c r="S82" s="589">
        <f t="shared" si="47"/>
        <v>2064</v>
      </c>
      <c r="T82" s="589">
        <f t="shared" si="47"/>
        <v>4880</v>
      </c>
      <c r="U82" s="589">
        <f t="shared" si="47"/>
        <v>24</v>
      </c>
      <c r="V82" s="589">
        <f t="shared" si="47"/>
        <v>20</v>
      </c>
      <c r="W82" s="589">
        <f t="shared" si="47"/>
        <v>44</v>
      </c>
      <c r="X82" s="589">
        <f t="shared" si="47"/>
        <v>9</v>
      </c>
      <c r="Y82" s="589">
        <f t="shared" si="47"/>
        <v>43</v>
      </c>
      <c r="Z82" s="589">
        <f t="shared" si="47"/>
        <v>65</v>
      </c>
      <c r="AA82" s="589">
        <f t="shared" si="47"/>
        <v>108</v>
      </c>
      <c r="AB82" s="588">
        <f t="shared" si="31"/>
        <v>902.46618933969773</v>
      </c>
    </row>
    <row r="83" spans="1:28" ht="29.25" customHeight="1">
      <c r="A83" s="78">
        <v>18</v>
      </c>
      <c r="B83" s="64" t="s">
        <v>74</v>
      </c>
      <c r="C83" s="589">
        <f t="shared" ref="C83:AA83" si="48">C23+C53</f>
        <v>13759</v>
      </c>
      <c r="D83" s="589">
        <f t="shared" si="48"/>
        <v>12653</v>
      </c>
      <c r="E83" s="589">
        <f t="shared" si="48"/>
        <v>26412</v>
      </c>
      <c r="F83" s="589">
        <f t="shared" si="48"/>
        <v>597</v>
      </c>
      <c r="G83" s="589">
        <f t="shared" si="48"/>
        <v>558</v>
      </c>
      <c r="H83" s="589">
        <f t="shared" si="48"/>
        <v>1155</v>
      </c>
      <c r="I83" s="589">
        <f t="shared" si="48"/>
        <v>13162</v>
      </c>
      <c r="J83" s="589">
        <f t="shared" si="48"/>
        <v>12095</v>
      </c>
      <c r="K83" s="589">
        <f t="shared" si="48"/>
        <v>25257</v>
      </c>
      <c r="L83" s="589">
        <f t="shared" si="48"/>
        <v>10231</v>
      </c>
      <c r="M83" s="589">
        <f t="shared" si="48"/>
        <v>6722</v>
      </c>
      <c r="N83" s="589">
        <f t="shared" si="48"/>
        <v>16953</v>
      </c>
      <c r="O83" s="589">
        <f t="shared" si="48"/>
        <v>372</v>
      </c>
      <c r="P83" s="589">
        <f t="shared" si="48"/>
        <v>242</v>
      </c>
      <c r="Q83" s="589">
        <f t="shared" si="48"/>
        <v>614</v>
      </c>
      <c r="R83" s="589">
        <f t="shared" si="48"/>
        <v>9859</v>
      </c>
      <c r="S83" s="589">
        <f t="shared" si="48"/>
        <v>6480</v>
      </c>
      <c r="T83" s="589">
        <f t="shared" si="48"/>
        <v>16339</v>
      </c>
      <c r="U83" s="589">
        <f t="shared" si="48"/>
        <v>3</v>
      </c>
      <c r="V83" s="589">
        <f t="shared" si="48"/>
        <v>5</v>
      </c>
      <c r="W83" s="589">
        <f t="shared" si="48"/>
        <v>8</v>
      </c>
      <c r="X83" s="589">
        <f t="shared" si="48"/>
        <v>6</v>
      </c>
      <c r="Y83" s="589">
        <f t="shared" si="48"/>
        <v>165</v>
      </c>
      <c r="Z83" s="589">
        <f t="shared" si="48"/>
        <v>109</v>
      </c>
      <c r="AA83" s="589">
        <f t="shared" si="48"/>
        <v>274</v>
      </c>
      <c r="AB83" s="588">
        <f t="shared" si="31"/>
        <v>918.93329281264243</v>
      </c>
    </row>
    <row r="84" spans="1:28" ht="29.25" customHeight="1">
      <c r="A84" s="78">
        <v>19</v>
      </c>
      <c r="B84" s="52" t="s">
        <v>160</v>
      </c>
      <c r="C84" s="589">
        <f t="shared" ref="C84:AA84" si="49">C24+C54</f>
        <v>4812</v>
      </c>
      <c r="D84" s="589">
        <f t="shared" si="49"/>
        <v>4499</v>
      </c>
      <c r="E84" s="589">
        <f t="shared" si="49"/>
        <v>9311</v>
      </c>
      <c r="F84" s="589">
        <f t="shared" si="49"/>
        <v>0</v>
      </c>
      <c r="G84" s="589">
        <f t="shared" si="49"/>
        <v>0</v>
      </c>
      <c r="H84" s="589">
        <f t="shared" si="49"/>
        <v>0</v>
      </c>
      <c r="I84" s="589">
        <f t="shared" si="49"/>
        <v>4812</v>
      </c>
      <c r="J84" s="589">
        <f t="shared" si="49"/>
        <v>4499</v>
      </c>
      <c r="K84" s="589">
        <f t="shared" si="49"/>
        <v>9311</v>
      </c>
      <c r="L84" s="589">
        <f t="shared" si="49"/>
        <v>3055</v>
      </c>
      <c r="M84" s="589">
        <f t="shared" si="49"/>
        <v>2023</v>
      </c>
      <c r="N84" s="589">
        <f t="shared" si="49"/>
        <v>5078</v>
      </c>
      <c r="O84" s="589">
        <f t="shared" si="49"/>
        <v>0</v>
      </c>
      <c r="P84" s="589">
        <f t="shared" si="49"/>
        <v>0</v>
      </c>
      <c r="Q84" s="589">
        <f t="shared" si="49"/>
        <v>0</v>
      </c>
      <c r="R84" s="589">
        <f t="shared" si="49"/>
        <v>3055</v>
      </c>
      <c r="S84" s="589">
        <f t="shared" si="49"/>
        <v>2023</v>
      </c>
      <c r="T84" s="589">
        <f t="shared" si="49"/>
        <v>5078</v>
      </c>
      <c r="U84" s="589">
        <f t="shared" si="49"/>
        <v>5</v>
      </c>
      <c r="V84" s="589">
        <f t="shared" si="49"/>
        <v>2</v>
      </c>
      <c r="W84" s="589">
        <f t="shared" si="49"/>
        <v>7</v>
      </c>
      <c r="X84" s="589">
        <f t="shared" si="49"/>
        <v>1</v>
      </c>
      <c r="Y84" s="589">
        <f t="shared" si="49"/>
        <v>36</v>
      </c>
      <c r="Z84" s="589">
        <f t="shared" si="49"/>
        <v>21</v>
      </c>
      <c r="AA84" s="589">
        <f t="shared" si="49"/>
        <v>57</v>
      </c>
      <c r="AB84" s="588">
        <f t="shared" si="31"/>
        <v>934.95428096425599</v>
      </c>
    </row>
    <row r="85" spans="1:28" ht="29.25" customHeight="1">
      <c r="A85" s="78">
        <v>20</v>
      </c>
      <c r="B85" s="64" t="s">
        <v>85</v>
      </c>
      <c r="C85" s="589">
        <f t="shared" ref="C85:AA85" si="50">C25+C55</f>
        <v>7316</v>
      </c>
      <c r="D85" s="589">
        <f t="shared" si="50"/>
        <v>6900</v>
      </c>
      <c r="E85" s="589">
        <f t="shared" si="50"/>
        <v>14216</v>
      </c>
      <c r="F85" s="589">
        <f t="shared" si="50"/>
        <v>587</v>
      </c>
      <c r="G85" s="589">
        <f t="shared" si="50"/>
        <v>551</v>
      </c>
      <c r="H85" s="589">
        <f t="shared" si="50"/>
        <v>1138</v>
      </c>
      <c r="I85" s="589">
        <f t="shared" si="50"/>
        <v>6729</v>
      </c>
      <c r="J85" s="589">
        <f t="shared" si="50"/>
        <v>6349</v>
      </c>
      <c r="K85" s="589">
        <f t="shared" si="50"/>
        <v>13078</v>
      </c>
      <c r="L85" s="589">
        <f t="shared" si="50"/>
        <v>6091</v>
      </c>
      <c r="M85" s="589">
        <f t="shared" si="50"/>
        <v>3959</v>
      </c>
      <c r="N85" s="589">
        <f t="shared" si="50"/>
        <v>10050</v>
      </c>
      <c r="O85" s="589">
        <f t="shared" si="50"/>
        <v>129</v>
      </c>
      <c r="P85" s="589">
        <f t="shared" si="50"/>
        <v>96</v>
      </c>
      <c r="Q85" s="589">
        <f t="shared" si="50"/>
        <v>225</v>
      </c>
      <c r="R85" s="589">
        <f t="shared" si="50"/>
        <v>5962</v>
      </c>
      <c r="S85" s="589">
        <f t="shared" si="50"/>
        <v>3863</v>
      </c>
      <c r="T85" s="589">
        <f t="shared" si="50"/>
        <v>9825</v>
      </c>
      <c r="U85" s="589">
        <f t="shared" si="50"/>
        <v>6</v>
      </c>
      <c r="V85" s="589">
        <f t="shared" si="50"/>
        <v>8</v>
      </c>
      <c r="W85" s="589">
        <f t="shared" si="50"/>
        <v>14</v>
      </c>
      <c r="X85" s="589">
        <f t="shared" si="50"/>
        <v>0</v>
      </c>
      <c r="Y85" s="589">
        <f t="shared" si="50"/>
        <v>32</v>
      </c>
      <c r="Z85" s="589">
        <f t="shared" si="50"/>
        <v>23</v>
      </c>
      <c r="AA85" s="589">
        <f t="shared" si="50"/>
        <v>55</v>
      </c>
      <c r="AB85" s="588">
        <f t="shared" si="31"/>
        <v>943.52801307772324</v>
      </c>
    </row>
    <row r="86" spans="1:28" ht="29.25" customHeight="1">
      <c r="A86" s="78">
        <v>21</v>
      </c>
      <c r="B86" s="64" t="s">
        <v>142</v>
      </c>
      <c r="C86" s="589">
        <f t="shared" ref="C86:AA86" si="51">C26+C56</f>
        <v>8142</v>
      </c>
      <c r="D86" s="589">
        <f t="shared" si="51"/>
        <v>7551</v>
      </c>
      <c r="E86" s="589">
        <f t="shared" si="51"/>
        <v>15693</v>
      </c>
      <c r="F86" s="589">
        <f t="shared" si="51"/>
        <v>150</v>
      </c>
      <c r="G86" s="589">
        <f t="shared" si="51"/>
        <v>143</v>
      </c>
      <c r="H86" s="589">
        <f t="shared" si="51"/>
        <v>293</v>
      </c>
      <c r="I86" s="589">
        <f t="shared" si="51"/>
        <v>7992</v>
      </c>
      <c r="J86" s="589">
        <f t="shared" si="51"/>
        <v>7408</v>
      </c>
      <c r="K86" s="589">
        <f t="shared" si="51"/>
        <v>15400</v>
      </c>
      <c r="L86" s="589">
        <f t="shared" si="51"/>
        <v>6048</v>
      </c>
      <c r="M86" s="589">
        <f t="shared" si="51"/>
        <v>3879</v>
      </c>
      <c r="N86" s="589">
        <f t="shared" si="51"/>
        <v>9927</v>
      </c>
      <c r="O86" s="589">
        <f t="shared" si="51"/>
        <v>161</v>
      </c>
      <c r="P86" s="589">
        <f t="shared" si="51"/>
        <v>124</v>
      </c>
      <c r="Q86" s="589">
        <f t="shared" si="51"/>
        <v>285</v>
      </c>
      <c r="R86" s="589">
        <f t="shared" si="51"/>
        <v>5887</v>
      </c>
      <c r="S86" s="589">
        <f t="shared" si="51"/>
        <v>3755</v>
      </c>
      <c r="T86" s="589">
        <f t="shared" si="51"/>
        <v>9642</v>
      </c>
      <c r="U86" s="589">
        <f t="shared" si="51"/>
        <v>70</v>
      </c>
      <c r="V86" s="589">
        <f t="shared" si="51"/>
        <v>44</v>
      </c>
      <c r="W86" s="589">
        <f t="shared" si="51"/>
        <v>114</v>
      </c>
      <c r="X86" s="589">
        <f t="shared" si="51"/>
        <v>0</v>
      </c>
      <c r="Y86" s="589">
        <f t="shared" si="51"/>
        <v>59</v>
      </c>
      <c r="Z86" s="589">
        <f t="shared" si="51"/>
        <v>41</v>
      </c>
      <c r="AA86" s="589">
        <f t="shared" si="51"/>
        <v>100</v>
      </c>
      <c r="AB86" s="588">
        <f t="shared" si="31"/>
        <v>926.92692692692685</v>
      </c>
    </row>
    <row r="87" spans="1:28" ht="29.25" customHeight="1">
      <c r="A87" s="78">
        <v>22</v>
      </c>
      <c r="B87" s="52" t="s">
        <v>143</v>
      </c>
      <c r="C87" s="589">
        <f t="shared" ref="C87:AA87" si="52">C27+C57</f>
        <v>4866</v>
      </c>
      <c r="D87" s="589">
        <f t="shared" si="52"/>
        <v>4752</v>
      </c>
      <c r="E87" s="589">
        <f t="shared" si="52"/>
        <v>9618</v>
      </c>
      <c r="F87" s="589">
        <f t="shared" si="52"/>
        <v>483</v>
      </c>
      <c r="G87" s="589">
        <f t="shared" si="52"/>
        <v>536</v>
      </c>
      <c r="H87" s="589">
        <f t="shared" si="52"/>
        <v>1019</v>
      </c>
      <c r="I87" s="589">
        <f t="shared" si="52"/>
        <v>4383</v>
      </c>
      <c r="J87" s="589">
        <f t="shared" si="52"/>
        <v>4216</v>
      </c>
      <c r="K87" s="589">
        <f t="shared" si="52"/>
        <v>8599</v>
      </c>
      <c r="L87" s="589">
        <f t="shared" si="52"/>
        <v>3482</v>
      </c>
      <c r="M87" s="589">
        <f t="shared" si="52"/>
        <v>2348</v>
      </c>
      <c r="N87" s="589">
        <f t="shared" si="52"/>
        <v>5830</v>
      </c>
      <c r="O87" s="589">
        <f t="shared" si="52"/>
        <v>57</v>
      </c>
      <c r="P87" s="589">
        <f t="shared" si="52"/>
        <v>44</v>
      </c>
      <c r="Q87" s="589">
        <f t="shared" si="52"/>
        <v>101</v>
      </c>
      <c r="R87" s="589">
        <f t="shared" si="52"/>
        <v>3425</v>
      </c>
      <c r="S87" s="589">
        <f t="shared" si="52"/>
        <v>2304</v>
      </c>
      <c r="T87" s="589">
        <f t="shared" si="52"/>
        <v>5729</v>
      </c>
      <c r="U87" s="589">
        <f t="shared" si="52"/>
        <v>14</v>
      </c>
      <c r="V87" s="589">
        <f t="shared" si="52"/>
        <v>12</v>
      </c>
      <c r="W87" s="589">
        <f t="shared" si="52"/>
        <v>26</v>
      </c>
      <c r="X87" s="589">
        <f t="shared" si="52"/>
        <v>0</v>
      </c>
      <c r="Y87" s="589">
        <f t="shared" si="52"/>
        <v>47</v>
      </c>
      <c r="Z87" s="589">
        <f t="shared" si="52"/>
        <v>28</v>
      </c>
      <c r="AA87" s="589">
        <f t="shared" si="52"/>
        <v>75</v>
      </c>
      <c r="AB87" s="588">
        <f t="shared" si="31"/>
        <v>961.89824321241156</v>
      </c>
    </row>
    <row r="88" spans="1:28" ht="29.25" customHeight="1">
      <c r="A88" s="78">
        <v>23</v>
      </c>
      <c r="B88" s="64" t="s">
        <v>144</v>
      </c>
      <c r="C88" s="589">
        <f t="shared" ref="C88:AA88" si="53">C28+C58</f>
        <v>7675</v>
      </c>
      <c r="D88" s="589">
        <f t="shared" si="53"/>
        <v>7076</v>
      </c>
      <c r="E88" s="589">
        <f t="shared" si="53"/>
        <v>14751</v>
      </c>
      <c r="F88" s="589">
        <f t="shared" si="53"/>
        <v>0</v>
      </c>
      <c r="G88" s="589">
        <f t="shared" si="53"/>
        <v>0</v>
      </c>
      <c r="H88" s="589">
        <f t="shared" si="53"/>
        <v>0</v>
      </c>
      <c r="I88" s="589">
        <f t="shared" si="53"/>
        <v>7675</v>
      </c>
      <c r="J88" s="589">
        <f t="shared" si="53"/>
        <v>7076</v>
      </c>
      <c r="K88" s="589">
        <f t="shared" si="53"/>
        <v>14751</v>
      </c>
      <c r="L88" s="589">
        <f t="shared" si="53"/>
        <v>5553</v>
      </c>
      <c r="M88" s="589">
        <f t="shared" si="53"/>
        <v>3957</v>
      </c>
      <c r="N88" s="589">
        <f t="shared" si="53"/>
        <v>9510</v>
      </c>
      <c r="O88" s="589">
        <f t="shared" si="53"/>
        <v>0</v>
      </c>
      <c r="P88" s="589">
        <f t="shared" si="53"/>
        <v>0</v>
      </c>
      <c r="Q88" s="589">
        <f t="shared" si="53"/>
        <v>0</v>
      </c>
      <c r="R88" s="589">
        <f t="shared" si="53"/>
        <v>5553</v>
      </c>
      <c r="S88" s="589">
        <f t="shared" si="53"/>
        <v>3957</v>
      </c>
      <c r="T88" s="589">
        <f t="shared" si="53"/>
        <v>9510</v>
      </c>
      <c r="U88" s="589">
        <f t="shared" si="53"/>
        <v>33</v>
      </c>
      <c r="V88" s="589">
        <f t="shared" si="53"/>
        <v>18</v>
      </c>
      <c r="W88" s="589">
        <f t="shared" si="53"/>
        <v>51</v>
      </c>
      <c r="X88" s="589">
        <f t="shared" si="53"/>
        <v>4</v>
      </c>
      <c r="Y88" s="589">
        <f t="shared" si="53"/>
        <v>55</v>
      </c>
      <c r="Z88" s="589">
        <f t="shared" si="53"/>
        <v>52</v>
      </c>
      <c r="AA88" s="589">
        <f t="shared" si="53"/>
        <v>107</v>
      </c>
      <c r="AB88" s="588">
        <f t="shared" si="31"/>
        <v>921.95439739413678</v>
      </c>
    </row>
    <row r="89" spans="1:28" ht="29.25" customHeight="1">
      <c r="A89" s="1174" t="s">
        <v>14</v>
      </c>
      <c r="B89" s="1174"/>
      <c r="C89" s="79">
        <f>SUM(C66:C88)</f>
        <v>208122</v>
      </c>
      <c r="D89" s="79">
        <f t="shared" ref="D89:AA89" si="54">SUM(D66:D88)</f>
        <v>192457</v>
      </c>
      <c r="E89" s="79">
        <f t="shared" si="54"/>
        <v>400579</v>
      </c>
      <c r="F89" s="79">
        <f t="shared" si="54"/>
        <v>8576</v>
      </c>
      <c r="G89" s="79">
        <f t="shared" si="54"/>
        <v>8230</v>
      </c>
      <c r="H89" s="79">
        <f t="shared" si="54"/>
        <v>16806</v>
      </c>
      <c r="I89" s="79">
        <f t="shared" si="54"/>
        <v>199546</v>
      </c>
      <c r="J89" s="79">
        <f t="shared" si="54"/>
        <v>184227</v>
      </c>
      <c r="K89" s="79">
        <f t="shared" si="54"/>
        <v>383773</v>
      </c>
      <c r="L89" s="79">
        <f t="shared" si="54"/>
        <v>142484</v>
      </c>
      <c r="M89" s="79">
        <f t="shared" si="54"/>
        <v>95820</v>
      </c>
      <c r="N89" s="79">
        <f t="shared" si="54"/>
        <v>238304</v>
      </c>
      <c r="O89" s="79">
        <f t="shared" si="54"/>
        <v>2457</v>
      </c>
      <c r="P89" s="79">
        <f t="shared" si="54"/>
        <v>1887</v>
      </c>
      <c r="Q89" s="79">
        <f t="shared" si="54"/>
        <v>4344</v>
      </c>
      <c r="R89" s="79">
        <f t="shared" si="54"/>
        <v>140027</v>
      </c>
      <c r="S89" s="79">
        <f t="shared" si="54"/>
        <v>93933</v>
      </c>
      <c r="T89" s="79">
        <f t="shared" si="54"/>
        <v>233960</v>
      </c>
      <c r="U89" s="79">
        <f t="shared" si="54"/>
        <v>1339</v>
      </c>
      <c r="V89" s="79">
        <f t="shared" si="54"/>
        <v>997</v>
      </c>
      <c r="W89" s="79">
        <f t="shared" si="54"/>
        <v>2336</v>
      </c>
      <c r="X89" s="79">
        <f t="shared" si="54"/>
        <v>121</v>
      </c>
      <c r="Y89" s="79">
        <f t="shared" si="54"/>
        <v>1110</v>
      </c>
      <c r="Z89" s="79">
        <f t="shared" si="54"/>
        <v>935</v>
      </c>
      <c r="AA89" s="79">
        <f t="shared" si="54"/>
        <v>2045</v>
      </c>
      <c r="AB89" s="447">
        <f t="shared" si="31"/>
        <v>923.23073376564798</v>
      </c>
    </row>
  </sheetData>
  <mergeCells count="48">
    <mergeCell ref="A89:B89"/>
    <mergeCell ref="A59:B59"/>
    <mergeCell ref="A29:B29"/>
    <mergeCell ref="U34:W34"/>
    <mergeCell ref="Y34:AA34"/>
    <mergeCell ref="A61:AA61"/>
    <mergeCell ref="A62:AA62"/>
    <mergeCell ref="O34:Q34"/>
    <mergeCell ref="R34:T34"/>
    <mergeCell ref="A34:A35"/>
    <mergeCell ref="A32:AA32"/>
    <mergeCell ref="X33:AA33"/>
    <mergeCell ref="C34:E34"/>
    <mergeCell ref="C64:E64"/>
    <mergeCell ref="F64:H64"/>
    <mergeCell ref="I64:K64"/>
    <mergeCell ref="O64:Q64"/>
    <mergeCell ref="B64:B65"/>
    <mergeCell ref="X4:X5"/>
    <mergeCell ref="F34:H34"/>
    <mergeCell ref="A31:AA31"/>
    <mergeCell ref="I34:K34"/>
    <mergeCell ref="L34:N34"/>
    <mergeCell ref="A64:A65"/>
    <mergeCell ref="B34:B35"/>
    <mergeCell ref="X63:AA63"/>
    <mergeCell ref="L64:N64"/>
    <mergeCell ref="X34:X35"/>
    <mergeCell ref="X64:X65"/>
    <mergeCell ref="R64:T64"/>
    <mergeCell ref="U64:W64"/>
    <mergeCell ref="Y64:AA64"/>
    <mergeCell ref="AB4:AB5"/>
    <mergeCell ref="AB34:AB35"/>
    <mergeCell ref="AB64:AB65"/>
    <mergeCell ref="A1:AA1"/>
    <mergeCell ref="A2:AA2"/>
    <mergeCell ref="X3:AA3"/>
    <mergeCell ref="C4:E4"/>
    <mergeCell ref="F4:H4"/>
    <mergeCell ref="I4:K4"/>
    <mergeCell ref="L4:N4"/>
    <mergeCell ref="O4:Q4"/>
    <mergeCell ref="A4:A5"/>
    <mergeCell ref="Y4:AA4"/>
    <mergeCell ref="R4:T4"/>
    <mergeCell ref="U4:W4"/>
    <mergeCell ref="B4:B5"/>
  </mergeCells>
  <printOptions horizontalCentered="1" verticalCentered="1"/>
  <pageMargins left="0.35433070866141736" right="0.19685039370078741" top="0.74803149606299213" bottom="0.62992125984251968" header="0.31496062992125984" footer="0.31496062992125984"/>
  <pageSetup paperSize="5" scale="20" orientation="landscape" r:id="rId1"/>
  <headerFooter alignWithMargins="0"/>
  <rowBreaks count="2" manualBreakCount="2">
    <brk id="30" max="16383" man="1"/>
    <brk id="60" max="16383" man="1"/>
  </rowBreaks>
  <ignoredErrors>
    <ignoredError sqref="N26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F0"/>
  </sheetPr>
  <dimension ref="A1:AH29"/>
  <sheetViews>
    <sheetView zoomScaleSheetLayoutView="115" workbookViewId="0">
      <selection activeCell="AH28" sqref="AH28"/>
    </sheetView>
  </sheetViews>
  <sheetFormatPr defaultColWidth="9" defaultRowHeight="15"/>
  <cols>
    <col min="1" max="1" width="6.140625" style="12" bestFit="1" customWidth="1"/>
    <col min="2" max="2" width="15.28515625" style="12" bestFit="1" customWidth="1"/>
    <col min="3" max="22" width="5" style="12" hidden="1" customWidth="1"/>
    <col min="23" max="28" width="10.140625" style="12" customWidth="1"/>
    <col min="29" max="16384" width="9" style="12"/>
  </cols>
  <sheetData>
    <row r="1" spans="1:34" ht="42.75" customHeight="1">
      <c r="A1" s="1674" t="s">
        <v>570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4"/>
      <c r="S1" s="1674"/>
      <c r="T1" s="1674"/>
      <c r="U1" s="1674"/>
      <c r="V1" s="1674"/>
      <c r="W1" s="1674"/>
      <c r="X1" s="1674"/>
      <c r="Y1" s="1674"/>
      <c r="Z1" s="1674"/>
      <c r="AA1" s="1674"/>
      <c r="AB1" s="1674"/>
      <c r="AC1" s="1674"/>
      <c r="AD1" s="1674"/>
      <c r="AE1" s="1674"/>
      <c r="AF1" s="1674"/>
    </row>
    <row r="2" spans="1:34" ht="18.75">
      <c r="A2" s="1675" t="s">
        <v>896</v>
      </c>
      <c r="B2" s="1675"/>
      <c r="C2" s="1675"/>
      <c r="D2" s="1675"/>
      <c r="E2" s="1675"/>
      <c r="F2" s="1675"/>
      <c r="G2" s="1675"/>
      <c r="H2" s="1675"/>
      <c r="I2" s="1675"/>
      <c r="J2" s="1675"/>
      <c r="K2" s="1675"/>
      <c r="L2" s="1675"/>
      <c r="M2" s="1675"/>
      <c r="N2" s="1675"/>
      <c r="O2" s="1675"/>
      <c r="P2" s="1675"/>
      <c r="Q2" s="1675"/>
      <c r="R2" s="1675"/>
      <c r="S2" s="1675"/>
      <c r="T2" s="1675"/>
      <c r="U2" s="1675"/>
      <c r="V2" s="1675"/>
      <c r="W2" s="1675"/>
      <c r="X2" s="1675"/>
      <c r="Y2" s="1675"/>
      <c r="Z2" s="1675"/>
      <c r="AA2" s="1675"/>
      <c r="AB2" s="1675"/>
      <c r="AC2" s="1675"/>
      <c r="AD2" s="1675"/>
      <c r="AE2" s="1675"/>
      <c r="AF2" s="1675"/>
    </row>
    <row r="3" spans="1:34" ht="6.7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34" ht="18" customHeight="1">
      <c r="A4" s="108" t="s">
        <v>191</v>
      </c>
      <c r="B4" s="108" t="s">
        <v>192</v>
      </c>
      <c r="C4" s="304">
        <v>1991</v>
      </c>
      <c r="D4" s="304">
        <v>1992</v>
      </c>
      <c r="E4" s="304">
        <v>1993</v>
      </c>
      <c r="F4" s="304">
        <v>1994</v>
      </c>
      <c r="G4" s="304">
        <v>1995</v>
      </c>
      <c r="H4" s="304">
        <v>1996</v>
      </c>
      <c r="I4" s="304">
        <v>1997</v>
      </c>
      <c r="J4" s="304">
        <v>1998</v>
      </c>
      <c r="K4" s="304">
        <v>1999</v>
      </c>
      <c r="L4" s="304">
        <v>2000</v>
      </c>
      <c r="M4" s="304">
        <v>2001</v>
      </c>
      <c r="N4" s="304">
        <v>2002</v>
      </c>
      <c r="O4" s="304">
        <v>2003</v>
      </c>
      <c r="P4" s="304">
        <v>2004</v>
      </c>
      <c r="Q4" s="304">
        <v>2005</v>
      </c>
      <c r="R4" s="304">
        <v>2006</v>
      </c>
      <c r="S4" s="304">
        <v>2007</v>
      </c>
      <c r="T4" s="304">
        <v>2008</v>
      </c>
      <c r="U4" s="304">
        <v>2009</v>
      </c>
      <c r="V4" s="304">
        <v>2010</v>
      </c>
      <c r="W4" s="1104">
        <v>2011</v>
      </c>
      <c r="X4" s="1104">
        <v>2012</v>
      </c>
      <c r="Y4" s="1104">
        <v>2013</v>
      </c>
      <c r="Z4" s="1104">
        <v>2014</v>
      </c>
      <c r="AA4" s="1104">
        <v>2015</v>
      </c>
      <c r="AB4" s="1104">
        <v>2016</v>
      </c>
      <c r="AC4" s="1104">
        <v>2017</v>
      </c>
      <c r="AD4" s="1104">
        <v>2018</v>
      </c>
      <c r="AE4" s="1104">
        <v>2019</v>
      </c>
      <c r="AF4" s="1104">
        <v>2020</v>
      </c>
      <c r="AG4" s="1104">
        <v>2021</v>
      </c>
      <c r="AH4" s="1104">
        <v>2022</v>
      </c>
    </row>
    <row r="5" spans="1:34" ht="18" customHeight="1">
      <c r="A5" s="19">
        <v>1</v>
      </c>
      <c r="B5" s="20" t="s">
        <v>15</v>
      </c>
      <c r="C5" s="25">
        <v>23.4</v>
      </c>
      <c r="D5" s="25">
        <v>22.7</v>
      </c>
      <c r="E5" s="25">
        <v>23.4</v>
      </c>
      <c r="F5" s="25">
        <v>23.1</v>
      </c>
      <c r="G5" s="25">
        <v>22.7</v>
      </c>
      <c r="H5" s="25">
        <v>21.9</v>
      </c>
      <c r="I5" s="25">
        <v>21.8</v>
      </c>
      <c r="J5" s="25">
        <v>20.8</v>
      </c>
      <c r="K5" s="25">
        <v>20.5</v>
      </c>
      <c r="L5" s="25">
        <v>19.100000000000001</v>
      </c>
      <c r="M5" s="25">
        <v>19.600000000000001</v>
      </c>
      <c r="N5" s="25">
        <v>18.899999999999999</v>
      </c>
      <c r="O5" s="25">
        <v>18.2</v>
      </c>
      <c r="P5" s="25">
        <v>17.3</v>
      </c>
      <c r="Q5" s="25">
        <v>17.399999999999999</v>
      </c>
      <c r="R5" s="25">
        <v>16.600000000000001</v>
      </c>
      <c r="S5" s="25">
        <v>17.3</v>
      </c>
      <c r="T5" s="25">
        <v>18.2</v>
      </c>
      <c r="U5" s="25">
        <v>18.100000000000001</v>
      </c>
      <c r="V5" s="25">
        <v>18.3</v>
      </c>
      <c r="W5" s="1097">
        <v>17.600000000000001</v>
      </c>
      <c r="X5" s="1097">
        <v>16.100000000000001</v>
      </c>
      <c r="Y5" s="1098">
        <v>16.192621190101068</v>
      </c>
      <c r="Z5" s="1097">
        <v>21.107200951310464</v>
      </c>
      <c r="AA5" s="1097">
        <v>16.887165170401985</v>
      </c>
      <c r="AB5" s="1097">
        <f>'Table B 2 d 2'!AC7</f>
        <v>13.86831925839004</v>
      </c>
      <c r="AC5" s="1098">
        <v>16.2</v>
      </c>
      <c r="AD5" s="1098">
        <v>13.6</v>
      </c>
      <c r="AE5" s="1097">
        <v>13.827917715609365</v>
      </c>
      <c r="AF5" s="1098">
        <v>12.71426297484637</v>
      </c>
      <c r="AG5" s="1097">
        <v>13.329132787626497</v>
      </c>
      <c r="AH5" s="1097">
        <v>13.86831925839004</v>
      </c>
    </row>
    <row r="6" spans="1:34" ht="18" customHeight="1">
      <c r="A6" s="19">
        <v>2</v>
      </c>
      <c r="B6" s="20" t="s">
        <v>20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>
        <v>21</v>
      </c>
      <c r="S6" s="25">
        <v>19.600000000000001</v>
      </c>
      <c r="T6" s="25">
        <v>18.8</v>
      </c>
      <c r="U6" s="25">
        <v>19.399999999999999</v>
      </c>
      <c r="V6" s="25">
        <v>18.399999999999999</v>
      </c>
      <c r="W6" s="1097">
        <v>17</v>
      </c>
      <c r="X6" s="1097">
        <v>14.8</v>
      </c>
      <c r="Y6" s="1098">
        <v>14.091283237902296</v>
      </c>
      <c r="Z6" s="1097">
        <v>13.77185990299189</v>
      </c>
      <c r="AA6" s="1097">
        <v>13.131602397861315</v>
      </c>
      <c r="AB6" s="1097">
        <f>'Table B 2 d 2'!AC8</f>
        <v>12.73853366383106</v>
      </c>
      <c r="AC6" s="1098">
        <v>12.4</v>
      </c>
      <c r="AD6" s="1098">
        <v>12.8</v>
      </c>
      <c r="AE6" s="1097">
        <v>12.24612771772062</v>
      </c>
      <c r="AF6" s="1097">
        <v>11.804777259983476</v>
      </c>
      <c r="AG6" s="1097">
        <v>12.823862101483897</v>
      </c>
      <c r="AH6" s="1097">
        <v>12.73853366383106</v>
      </c>
    </row>
    <row r="7" spans="1:34" ht="18" customHeight="1">
      <c r="A7" s="19">
        <v>3</v>
      </c>
      <c r="B7" s="20" t="s">
        <v>21</v>
      </c>
      <c r="C7" s="25">
        <v>20.6</v>
      </c>
      <c r="D7" s="25">
        <v>21.5</v>
      </c>
      <c r="E7" s="25">
        <v>22.4</v>
      </c>
      <c r="F7" s="25">
        <v>21.7</v>
      </c>
      <c r="G7" s="25">
        <v>22.2</v>
      </c>
      <c r="H7" s="25">
        <v>23.1</v>
      </c>
      <c r="I7" s="25">
        <v>22.8</v>
      </c>
      <c r="J7" s="25">
        <v>22.1</v>
      </c>
      <c r="K7" s="25">
        <v>22.2</v>
      </c>
      <c r="L7" s="25">
        <v>19.100000000000001</v>
      </c>
      <c r="M7" s="25">
        <v>20.9</v>
      </c>
      <c r="N7" s="25">
        <v>20.2</v>
      </c>
      <c r="O7" s="25">
        <v>20.5</v>
      </c>
      <c r="P7" s="25">
        <v>19.3</v>
      </c>
      <c r="Q7" s="25">
        <v>24.4</v>
      </c>
      <c r="R7" s="25">
        <v>27.3</v>
      </c>
      <c r="S7" s="25">
        <v>21.2</v>
      </c>
      <c r="T7" s="25">
        <v>21.8</v>
      </c>
      <c r="U7" s="25">
        <v>20.7</v>
      </c>
      <c r="V7" s="25">
        <v>21.2</v>
      </c>
      <c r="W7" s="1097">
        <v>20.3</v>
      </c>
      <c r="X7" s="1097">
        <v>16.7</v>
      </c>
      <c r="Y7" s="1098">
        <v>16.829683546390537</v>
      </c>
      <c r="Z7" s="1097">
        <v>18.81790989276594</v>
      </c>
      <c r="AA7" s="1097">
        <v>15.848564321635214</v>
      </c>
      <c r="AB7" s="1097">
        <f>'Table B 2 d 2'!AC9</f>
        <v>13.124464114461446</v>
      </c>
      <c r="AC7" s="1098">
        <v>13.9</v>
      </c>
      <c r="AD7" s="1098">
        <v>14.3</v>
      </c>
      <c r="AE7" s="1097">
        <v>14.094915844117009</v>
      </c>
      <c r="AF7" s="1097">
        <v>12.842656058520234</v>
      </c>
      <c r="AG7" s="1097">
        <v>12.14937673732959</v>
      </c>
      <c r="AH7" s="1097">
        <v>13.124464114461446</v>
      </c>
    </row>
    <row r="8" spans="1:34" ht="18" customHeight="1">
      <c r="A8" s="19">
        <v>4</v>
      </c>
      <c r="B8" s="20" t="s">
        <v>25</v>
      </c>
      <c r="C8" s="25">
        <v>26.4</v>
      </c>
      <c r="D8" s="25">
        <v>22.9</v>
      </c>
      <c r="E8" s="25">
        <v>24.2</v>
      </c>
      <c r="F8" s="25">
        <v>23.3</v>
      </c>
      <c r="G8" s="25">
        <v>24.4</v>
      </c>
      <c r="H8" s="25">
        <v>25.3</v>
      </c>
      <c r="I8" s="25">
        <v>24.6</v>
      </c>
      <c r="J8" s="25">
        <v>22.8</v>
      </c>
      <c r="K8" s="25">
        <v>23.9</v>
      </c>
      <c r="L8" s="25">
        <v>23.2</v>
      </c>
      <c r="M8" s="25">
        <v>23.5</v>
      </c>
      <c r="N8" s="25">
        <v>21.9</v>
      </c>
      <c r="O8" s="25">
        <v>21.4</v>
      </c>
      <c r="P8" s="25">
        <v>22.1</v>
      </c>
      <c r="Q8" s="25">
        <v>21.8</v>
      </c>
      <c r="R8" s="25">
        <v>20.2</v>
      </c>
      <c r="S8" s="25">
        <v>21.8</v>
      </c>
      <c r="T8" s="25">
        <v>21.6</v>
      </c>
      <c r="U8" s="25">
        <v>22.4</v>
      </c>
      <c r="V8" s="25">
        <v>21.3</v>
      </c>
      <c r="W8" s="1097">
        <v>21.9</v>
      </c>
      <c r="X8" s="1097">
        <v>19.2</v>
      </c>
      <c r="Y8" s="1098">
        <v>18.739543546197797</v>
      </c>
      <c r="Z8" s="1097">
        <v>18.437177688768081</v>
      </c>
      <c r="AA8" s="1097">
        <v>18.772445820433436</v>
      </c>
      <c r="AB8" s="1097">
        <f>'Table B 2 d 2'!AC10</f>
        <v>16.128187942014364</v>
      </c>
      <c r="AC8" s="1098">
        <v>16.7</v>
      </c>
      <c r="AD8" s="1098">
        <v>16.600000000000001</v>
      </c>
      <c r="AE8" s="1097">
        <v>15.399493354340136</v>
      </c>
      <c r="AF8" s="1097">
        <v>14.748192537763174</v>
      </c>
      <c r="AG8" s="1097">
        <v>15.562545258395774</v>
      </c>
      <c r="AH8" s="1097">
        <v>16.128187942014364</v>
      </c>
    </row>
    <row r="9" spans="1:34" s="27" customFormat="1" ht="18" customHeight="1">
      <c r="A9" s="19">
        <v>5</v>
      </c>
      <c r="B9" s="20" t="s">
        <v>27</v>
      </c>
      <c r="C9" s="450"/>
      <c r="D9" s="450"/>
      <c r="E9" s="450"/>
      <c r="F9" s="450"/>
      <c r="G9" s="450"/>
      <c r="H9" s="450"/>
      <c r="I9" s="450"/>
      <c r="J9" s="450"/>
      <c r="K9" s="450"/>
      <c r="L9" s="450"/>
      <c r="M9" s="450"/>
      <c r="N9" s="450"/>
      <c r="O9" s="450"/>
      <c r="P9" s="450"/>
      <c r="Q9" s="450"/>
      <c r="R9" s="450"/>
      <c r="S9" s="450"/>
      <c r="T9" s="450"/>
      <c r="U9" s="450"/>
      <c r="V9" s="450"/>
      <c r="W9" s="1103"/>
      <c r="X9" s="1103"/>
      <c r="Y9" s="1098">
        <v>16.928447435017464</v>
      </c>
      <c r="Z9" s="1097">
        <v>16.973684943022086</v>
      </c>
      <c r="AA9" s="1097">
        <v>15.491513316935631</v>
      </c>
      <c r="AB9" s="1097">
        <f>'Table B 2 d 2'!AC11</f>
        <v>13.340579480035501</v>
      </c>
      <c r="AC9" s="236">
        <v>13.1</v>
      </c>
      <c r="AD9" s="1098">
        <v>13</v>
      </c>
      <c r="AE9" s="1098">
        <v>12.54619879200728</v>
      </c>
      <c r="AF9" s="1098">
        <v>12.584210590162428</v>
      </c>
      <c r="AG9" s="1103">
        <v>13.598336896277768</v>
      </c>
      <c r="AH9" s="1097">
        <v>13.340579480035501</v>
      </c>
    </row>
    <row r="10" spans="1:34" ht="18" customHeight="1">
      <c r="A10" s="19">
        <v>6</v>
      </c>
      <c r="B10" s="20" t="s">
        <v>29</v>
      </c>
      <c r="C10" s="25"/>
      <c r="D10" s="25">
        <v>21.1</v>
      </c>
      <c r="E10" s="25">
        <v>20.6</v>
      </c>
      <c r="F10" s="25">
        <v>18.399999999999999</v>
      </c>
      <c r="G10" s="25">
        <v>16.100000000000001</v>
      </c>
      <c r="H10" s="25">
        <v>16.8</v>
      </c>
      <c r="I10" s="25">
        <v>16.2</v>
      </c>
      <c r="J10" s="25">
        <v>18.100000000000001</v>
      </c>
      <c r="K10" s="25">
        <v>19.5</v>
      </c>
      <c r="L10" s="25">
        <v>16.7</v>
      </c>
      <c r="M10" s="25">
        <v>15.8</v>
      </c>
      <c r="N10" s="25">
        <v>15.7</v>
      </c>
      <c r="O10" s="25">
        <v>15</v>
      </c>
      <c r="P10" s="25">
        <v>15.8</v>
      </c>
      <c r="Q10" s="25">
        <v>14.6</v>
      </c>
      <c r="R10" s="25">
        <v>14.4</v>
      </c>
      <c r="S10" s="25">
        <v>14.5</v>
      </c>
      <c r="T10" s="25">
        <v>13.8</v>
      </c>
      <c r="U10" s="25">
        <v>12.6</v>
      </c>
      <c r="V10" s="25">
        <v>13.7</v>
      </c>
      <c r="W10" s="1097">
        <v>13.5</v>
      </c>
      <c r="X10" s="1097">
        <v>12.6</v>
      </c>
      <c r="Y10" s="1098">
        <v>12.532051909412985</v>
      </c>
      <c r="Z10" s="1097">
        <v>11.775529866674816</v>
      </c>
      <c r="AA10" s="1097">
        <v>10.56785456588786</v>
      </c>
      <c r="AB10" s="1097">
        <f>'Table B 2 d 2'!AC12</f>
        <v>7.273417477209553</v>
      </c>
      <c r="AC10" s="1098">
        <v>8.6999999999999993</v>
      </c>
      <c r="AD10" s="1098">
        <v>7.4</v>
      </c>
      <c r="AE10" s="1097">
        <v>7.0530080586495343</v>
      </c>
      <c r="AF10" s="1097">
        <v>7.6778517356959117</v>
      </c>
      <c r="AG10" s="1097">
        <v>7.5416306491932206</v>
      </c>
      <c r="AH10" s="1097">
        <v>7.273417477209553</v>
      </c>
    </row>
    <row r="11" spans="1:34" ht="18" customHeight="1">
      <c r="A11" s="19">
        <v>7</v>
      </c>
      <c r="B11" s="20" t="s">
        <v>141</v>
      </c>
      <c r="C11" s="25">
        <v>22.9</v>
      </c>
      <c r="D11" s="25">
        <v>21.5</v>
      </c>
      <c r="E11" s="25">
        <v>21.2</v>
      </c>
      <c r="F11" s="25">
        <v>20.100000000000001</v>
      </c>
      <c r="G11" s="25">
        <v>19.899999999999999</v>
      </c>
      <c r="H11" s="25">
        <v>19.3</v>
      </c>
      <c r="I11" s="25">
        <v>17.7</v>
      </c>
      <c r="J11" s="25">
        <v>18.100000000000001</v>
      </c>
      <c r="K11" s="25">
        <v>17.3</v>
      </c>
      <c r="L11" s="25">
        <v>16.8</v>
      </c>
      <c r="M11" s="25">
        <v>16.8</v>
      </c>
      <c r="N11" s="25">
        <v>14.8</v>
      </c>
      <c r="O11" s="25">
        <v>17.2</v>
      </c>
      <c r="P11" s="25">
        <v>19.5</v>
      </c>
      <c r="Q11" s="25">
        <v>18.899999999999999</v>
      </c>
      <c r="R11" s="25">
        <v>19.600000000000001</v>
      </c>
      <c r="S11" s="25">
        <v>16.7</v>
      </c>
      <c r="T11" s="25">
        <v>16.2</v>
      </c>
      <c r="U11" s="25">
        <v>17.100000000000001</v>
      </c>
      <c r="V11" s="25">
        <v>16.399999999999999</v>
      </c>
      <c r="W11" s="1097">
        <v>14.8</v>
      </c>
      <c r="X11" s="1097">
        <v>14.8</v>
      </c>
      <c r="Y11" s="1098">
        <v>10.649867825968425</v>
      </c>
      <c r="Z11" s="1097">
        <v>12.244157772657056</v>
      </c>
      <c r="AA11" s="1097">
        <v>12.334416008433402</v>
      </c>
      <c r="AB11" s="1097">
        <f>'Table B 2 d 2'!AC13</f>
        <v>8.6107321687071714</v>
      </c>
      <c r="AC11" s="1098">
        <v>11.7</v>
      </c>
      <c r="AD11" s="1098">
        <v>9.8000000000000007</v>
      </c>
      <c r="AE11" s="1097">
        <v>8.6717724973191679</v>
      </c>
      <c r="AF11" s="1097">
        <v>7.7051975275945077</v>
      </c>
      <c r="AG11" s="1097">
        <v>8.3354072655599154</v>
      </c>
      <c r="AH11" s="1097">
        <v>8.6107321687071714</v>
      </c>
    </row>
    <row r="12" spans="1:34" ht="18" customHeight="1">
      <c r="A12" s="19">
        <v>8</v>
      </c>
      <c r="B12" s="20" t="s">
        <v>40</v>
      </c>
      <c r="C12" s="25">
        <v>25.1</v>
      </c>
      <c r="D12" s="25">
        <v>23.4</v>
      </c>
      <c r="E12" s="25">
        <v>23.9</v>
      </c>
      <c r="F12" s="25">
        <v>22.5</v>
      </c>
      <c r="G12" s="25">
        <v>21.8</v>
      </c>
      <c r="H12" s="25">
        <v>21.3</v>
      </c>
      <c r="I12" s="25">
        <v>19.899999999999999</v>
      </c>
      <c r="J12" s="25">
        <v>20.100000000000001</v>
      </c>
      <c r="K12" s="25">
        <v>19.899999999999999</v>
      </c>
      <c r="L12" s="25">
        <v>19.600000000000001</v>
      </c>
      <c r="M12" s="25">
        <v>18.600000000000001</v>
      </c>
      <c r="N12" s="25">
        <v>18.5</v>
      </c>
      <c r="O12" s="25">
        <v>20.399999999999999</v>
      </c>
      <c r="P12" s="25">
        <v>18.399999999999999</v>
      </c>
      <c r="Q12" s="25">
        <v>16.600000000000001</v>
      </c>
      <c r="R12" s="25">
        <v>17.100000000000001</v>
      </c>
      <c r="S12" s="25">
        <v>17.399999999999999</v>
      </c>
      <c r="T12" s="25">
        <v>18.899999999999999</v>
      </c>
      <c r="U12" s="25">
        <v>19</v>
      </c>
      <c r="V12" s="25">
        <v>20.9</v>
      </c>
      <c r="W12" s="1097">
        <v>20.100000000000001</v>
      </c>
      <c r="X12" s="1097">
        <v>17.2</v>
      </c>
      <c r="Y12" s="1098">
        <v>16.125572685579048</v>
      </c>
      <c r="Z12" s="1097">
        <v>16.637300507052366</v>
      </c>
      <c r="AA12" s="1097">
        <v>15.696729228894537</v>
      </c>
      <c r="AB12" s="1097">
        <f>'Table B 2 d 2'!AC14</f>
        <v>12.05778760017445</v>
      </c>
      <c r="AC12" s="1098">
        <v>13.1</v>
      </c>
      <c r="AD12" s="1098">
        <v>12.8</v>
      </c>
      <c r="AE12" s="1097">
        <v>12.209701096289141</v>
      </c>
      <c r="AF12" s="1097">
        <v>12.040392456187929</v>
      </c>
      <c r="AG12" s="1097">
        <v>12.401647941394044</v>
      </c>
      <c r="AH12" s="1097">
        <v>12.05778760017445</v>
      </c>
    </row>
    <row r="13" spans="1:34" ht="18" customHeight="1">
      <c r="A13" s="19">
        <v>9</v>
      </c>
      <c r="B13" s="20" t="s">
        <v>44</v>
      </c>
      <c r="C13" s="25">
        <v>24.5</v>
      </c>
      <c r="D13" s="25">
        <v>24.4</v>
      </c>
      <c r="E13" s="25">
        <v>22.1</v>
      </c>
      <c r="F13" s="25">
        <v>20.7</v>
      </c>
      <c r="G13" s="25">
        <v>21.5</v>
      </c>
      <c r="H13" s="25">
        <v>21.5</v>
      </c>
      <c r="I13" s="25">
        <v>21.7</v>
      </c>
      <c r="J13" s="25">
        <v>19.600000000000001</v>
      </c>
      <c r="K13" s="25">
        <v>21.4</v>
      </c>
      <c r="L13" s="25">
        <v>19.399999999999999</v>
      </c>
      <c r="M13" s="25">
        <v>18.600000000000001</v>
      </c>
      <c r="N13" s="25">
        <v>18.100000000000001</v>
      </c>
      <c r="O13" s="25">
        <v>18.8</v>
      </c>
      <c r="P13" s="25">
        <v>17.899999999999999</v>
      </c>
      <c r="Q13" s="25">
        <v>15.8</v>
      </c>
      <c r="R13" s="25">
        <v>15.9</v>
      </c>
      <c r="S13" s="25">
        <v>17.8</v>
      </c>
      <c r="T13" s="25">
        <v>17.2</v>
      </c>
      <c r="U13" s="25">
        <v>16.3</v>
      </c>
      <c r="V13" s="25">
        <v>16.399999999999999</v>
      </c>
      <c r="W13" s="1097">
        <v>16.3</v>
      </c>
      <c r="X13" s="1097">
        <v>15.4</v>
      </c>
      <c r="Y13" s="1098">
        <v>15.629548119060875</v>
      </c>
      <c r="Z13" s="1097">
        <v>14.491324191905866</v>
      </c>
      <c r="AA13" s="1097">
        <v>14.9884381041313</v>
      </c>
      <c r="AB13" s="1097">
        <f>'Table B 2 d 2'!AC15</f>
        <v>11.889917336327178</v>
      </c>
      <c r="AC13" s="1098">
        <v>13.1</v>
      </c>
      <c r="AD13" s="1098">
        <v>12.3</v>
      </c>
      <c r="AE13" s="1097">
        <v>11.507531348825971</v>
      </c>
      <c r="AF13" s="1097">
        <v>11.544036946393723</v>
      </c>
      <c r="AG13" s="1097">
        <v>11.917388608459921</v>
      </c>
      <c r="AH13" s="1097">
        <v>11.889917336327178</v>
      </c>
    </row>
    <row r="14" spans="1:34" ht="18" customHeight="1">
      <c r="A14" s="19">
        <v>10</v>
      </c>
      <c r="B14" s="20" t="s">
        <v>51</v>
      </c>
      <c r="C14" s="25">
        <v>24.6</v>
      </c>
      <c r="D14" s="25">
        <v>24.7</v>
      </c>
      <c r="E14" s="25">
        <v>24.2</v>
      </c>
      <c r="F14" s="25">
        <v>24.2</v>
      </c>
      <c r="G14" s="25">
        <v>23.5</v>
      </c>
      <c r="H14" s="25">
        <v>21.7</v>
      </c>
      <c r="I14" s="25">
        <v>21.9</v>
      </c>
      <c r="J14" s="25">
        <v>20.8</v>
      </c>
      <c r="K14" s="25">
        <v>21.1</v>
      </c>
      <c r="L14" s="25">
        <v>21.2</v>
      </c>
      <c r="M14" s="25">
        <v>20.3</v>
      </c>
      <c r="N14" s="25">
        <v>19.899999999999999</v>
      </c>
      <c r="O14" s="25">
        <v>20.3</v>
      </c>
      <c r="P14" s="25">
        <v>19.7</v>
      </c>
      <c r="Q14" s="25">
        <v>20.6</v>
      </c>
      <c r="R14" s="25">
        <v>19.5</v>
      </c>
      <c r="S14" s="25">
        <v>20.6</v>
      </c>
      <c r="T14" s="25">
        <v>19.2</v>
      </c>
      <c r="U14" s="25">
        <v>19.7</v>
      </c>
      <c r="V14" s="25">
        <v>21</v>
      </c>
      <c r="W14" s="1097">
        <v>21.4</v>
      </c>
      <c r="X14" s="1097">
        <v>19.5</v>
      </c>
      <c r="Y14" s="1098">
        <v>17.33254399887803</v>
      </c>
      <c r="Z14" s="1097">
        <v>16.036827457032434</v>
      </c>
      <c r="AA14" s="1097">
        <v>15.977191023000943</v>
      </c>
      <c r="AB14" s="1097">
        <f>'Table B 2 d 2'!AC16</f>
        <v>12.742978448305259</v>
      </c>
      <c r="AC14" s="1098">
        <v>13.9</v>
      </c>
      <c r="AD14" s="1098">
        <v>13.5</v>
      </c>
      <c r="AE14" s="1097">
        <v>14.003331622998894</v>
      </c>
      <c r="AF14" s="1097">
        <v>14.089662006110322</v>
      </c>
      <c r="AG14" s="1097">
        <v>12.475078309135252</v>
      </c>
      <c r="AH14" s="1097">
        <v>12.742978448305259</v>
      </c>
    </row>
    <row r="15" spans="1:34" ht="18" customHeight="1">
      <c r="A15" s="19">
        <v>11</v>
      </c>
      <c r="B15" s="20" t="s">
        <v>57</v>
      </c>
      <c r="C15" s="25">
        <v>25.8</v>
      </c>
      <c r="D15" s="25">
        <v>25.8</v>
      </c>
      <c r="E15" s="25">
        <v>25.1</v>
      </c>
      <c r="F15" s="25">
        <v>24.5</v>
      </c>
      <c r="G15" s="25">
        <v>23.3</v>
      </c>
      <c r="H15" s="25">
        <v>23</v>
      </c>
      <c r="I15" s="25">
        <v>22.1</v>
      </c>
      <c r="J15" s="25">
        <v>18.2</v>
      </c>
      <c r="K15" s="25">
        <v>19.2</v>
      </c>
      <c r="L15" s="25">
        <v>21.5</v>
      </c>
      <c r="M15" s="25">
        <v>20.2</v>
      </c>
      <c r="N15" s="25">
        <v>19.3</v>
      </c>
      <c r="O15" s="25">
        <v>19.600000000000001</v>
      </c>
      <c r="P15" s="25">
        <v>18.2</v>
      </c>
      <c r="Q15" s="25">
        <v>18.2</v>
      </c>
      <c r="R15" s="25">
        <v>18.899999999999999</v>
      </c>
      <c r="S15" s="25">
        <v>20.100000000000001</v>
      </c>
      <c r="T15" s="25">
        <v>18.600000000000001</v>
      </c>
      <c r="U15" s="25">
        <v>18.600000000000001</v>
      </c>
      <c r="V15" s="25">
        <v>17.2</v>
      </c>
      <c r="W15" s="1097">
        <v>17.399999999999999</v>
      </c>
      <c r="X15" s="1097">
        <v>15.5</v>
      </c>
      <c r="Y15" s="1098">
        <v>14.553290958249786</v>
      </c>
      <c r="Z15" s="1097">
        <v>14.773515828766959</v>
      </c>
      <c r="AA15" s="1097">
        <v>13.640285372573054</v>
      </c>
      <c r="AB15" s="1097">
        <f>'Table B 2 d 2'!AC17</f>
        <v>11.487697945689801</v>
      </c>
      <c r="AC15" s="1098">
        <v>14.7</v>
      </c>
      <c r="AD15" s="1098">
        <v>13.4</v>
      </c>
      <c r="AE15" s="1097">
        <v>12.915219458929172</v>
      </c>
      <c r="AF15" s="1097">
        <v>11.385590699574786</v>
      </c>
      <c r="AG15" s="1097">
        <v>12.143467784372731</v>
      </c>
      <c r="AH15" s="1097">
        <v>11.487697945689801</v>
      </c>
    </row>
    <row r="16" spans="1:34" ht="18" customHeight="1">
      <c r="A16" s="19">
        <v>12</v>
      </c>
      <c r="B16" s="20" t="s">
        <v>61</v>
      </c>
      <c r="C16" s="25">
        <v>22.9</v>
      </c>
      <c r="D16" s="25">
        <v>27.2</v>
      </c>
      <c r="E16" s="25">
        <v>22.7</v>
      </c>
      <c r="F16" s="25">
        <v>22.9</v>
      </c>
      <c r="G16" s="25">
        <v>23.5</v>
      </c>
      <c r="H16" s="25">
        <v>19.600000000000001</v>
      </c>
      <c r="I16" s="25">
        <v>18.8</v>
      </c>
      <c r="J16" s="25">
        <v>18.2</v>
      </c>
      <c r="K16" s="25">
        <v>19.2</v>
      </c>
      <c r="L16" s="25">
        <v>19.899999999999999</v>
      </c>
      <c r="M16" s="25">
        <v>17.100000000000001</v>
      </c>
      <c r="N16" s="25">
        <v>16.600000000000001</v>
      </c>
      <c r="O16" s="25">
        <v>16.7</v>
      </c>
      <c r="P16" s="25">
        <v>17.399999999999999</v>
      </c>
      <c r="Q16" s="25">
        <v>16.899999999999999</v>
      </c>
      <c r="R16" s="25">
        <v>16.600000000000001</v>
      </c>
      <c r="S16" s="25">
        <v>16</v>
      </c>
      <c r="T16" s="25">
        <v>17.600000000000001</v>
      </c>
      <c r="U16" s="25">
        <v>18.2</v>
      </c>
      <c r="V16" s="25">
        <v>18.8</v>
      </c>
      <c r="W16" s="1097">
        <v>21.3</v>
      </c>
      <c r="X16" s="1097">
        <v>21.9</v>
      </c>
      <c r="Y16" s="1098">
        <v>17.40292340029017</v>
      </c>
      <c r="Z16" s="1097">
        <v>17.53963365230851</v>
      </c>
      <c r="AA16" s="1097">
        <v>16.405627533754128</v>
      </c>
      <c r="AB16" s="1097">
        <f>'Table B 2 d 2'!AC18</f>
        <v>13.915388957854208</v>
      </c>
      <c r="AC16" s="1098">
        <v>14.4</v>
      </c>
      <c r="AD16" s="1098">
        <v>14.7</v>
      </c>
      <c r="AE16" s="1097">
        <v>12.609155745622079</v>
      </c>
      <c r="AF16" s="1097">
        <v>11.930476291632536</v>
      </c>
      <c r="AG16" s="1097">
        <v>11.382964846630795</v>
      </c>
      <c r="AH16" s="1097">
        <v>13.915388957854208</v>
      </c>
    </row>
    <row r="17" spans="1:34" ht="18" customHeight="1">
      <c r="A17" s="19">
        <v>13</v>
      </c>
      <c r="B17" s="20" t="s">
        <v>91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1097"/>
      <c r="X17" s="1097"/>
      <c r="Y17" s="1098"/>
      <c r="Z17" s="1097"/>
      <c r="AA17" s="1097"/>
      <c r="AB17" s="1097"/>
      <c r="AC17" s="1098"/>
      <c r="AD17" s="1098"/>
      <c r="AE17" s="1097"/>
      <c r="AF17" s="1097"/>
      <c r="AG17" s="1097"/>
      <c r="AH17" s="1097">
        <v>15.180947503222566</v>
      </c>
    </row>
    <row r="18" spans="1:34" ht="18" customHeight="1">
      <c r="A18" s="19">
        <v>14</v>
      </c>
      <c r="B18" s="20" t="s">
        <v>62</v>
      </c>
      <c r="C18" s="25"/>
      <c r="D18" s="25">
        <v>19.100000000000001</v>
      </c>
      <c r="E18" s="25">
        <v>21.8</v>
      </c>
      <c r="F18" s="25">
        <v>21.1</v>
      </c>
      <c r="G18" s="25">
        <v>19.399999999999999</v>
      </c>
      <c r="H18" s="25">
        <v>22.5</v>
      </c>
      <c r="I18" s="25">
        <v>23.9</v>
      </c>
      <c r="J18" s="25">
        <v>24.5</v>
      </c>
      <c r="K18" s="25">
        <v>23.2</v>
      </c>
      <c r="L18" s="25">
        <v>21.4</v>
      </c>
      <c r="M18" s="25">
        <v>21.1</v>
      </c>
      <c r="N18" s="25">
        <v>19.899999999999999</v>
      </c>
      <c r="O18" s="25">
        <v>20.399999999999999</v>
      </c>
      <c r="P18" s="25">
        <v>20.8</v>
      </c>
      <c r="Q18" s="25">
        <v>20.7</v>
      </c>
      <c r="R18" s="25">
        <v>20.9</v>
      </c>
      <c r="S18" s="25">
        <v>20.3</v>
      </c>
      <c r="T18" s="25">
        <v>19.600000000000001</v>
      </c>
      <c r="U18" s="25">
        <v>19.7</v>
      </c>
      <c r="V18" s="25">
        <v>19</v>
      </c>
      <c r="W18" s="1097">
        <v>16</v>
      </c>
      <c r="X18" s="1097">
        <v>15.5</v>
      </c>
      <c r="Y18" s="1098">
        <v>15.774426959469716</v>
      </c>
      <c r="Z18" s="1097">
        <v>15.36896286439578</v>
      </c>
      <c r="AA18" s="1097">
        <v>14.217172753257765</v>
      </c>
      <c r="AB18" s="1097">
        <f>'Table B 2 d 2'!AC20</f>
        <v>10.264185859254393</v>
      </c>
      <c r="AC18" s="1098">
        <v>12.3</v>
      </c>
      <c r="AD18" s="1098">
        <v>12.7</v>
      </c>
      <c r="AE18" s="1097">
        <v>11.784616417839651</v>
      </c>
      <c r="AF18" s="1097">
        <v>10.941042447791212</v>
      </c>
      <c r="AG18" s="1097">
        <v>10.481155730443406</v>
      </c>
      <c r="AH18" s="1097">
        <v>10.264185859254393</v>
      </c>
    </row>
    <row r="19" spans="1:34" ht="18" customHeight="1">
      <c r="A19" s="19">
        <v>15</v>
      </c>
      <c r="B19" s="20" t="s">
        <v>69</v>
      </c>
      <c r="C19" s="25"/>
      <c r="D19" s="25"/>
      <c r="E19" s="25"/>
      <c r="F19" s="25"/>
      <c r="G19" s="25"/>
      <c r="H19" s="25">
        <v>24.7</v>
      </c>
      <c r="I19" s="25">
        <v>24.8</v>
      </c>
      <c r="J19" s="25">
        <v>24.9</v>
      </c>
      <c r="K19" s="25">
        <v>27.4</v>
      </c>
      <c r="L19" s="25">
        <v>23.2</v>
      </c>
      <c r="M19" s="25">
        <v>22.7</v>
      </c>
      <c r="N19" s="25">
        <v>20.3</v>
      </c>
      <c r="O19" s="25">
        <v>21.4</v>
      </c>
      <c r="P19" s="25">
        <v>19.2</v>
      </c>
      <c r="Q19" s="25">
        <v>19.5</v>
      </c>
      <c r="R19" s="25">
        <v>20.399999999999999</v>
      </c>
      <c r="S19" s="25">
        <v>18.899999999999999</v>
      </c>
      <c r="T19" s="25">
        <v>19</v>
      </c>
      <c r="U19" s="25">
        <v>17.2</v>
      </c>
      <c r="V19" s="25">
        <v>17.3</v>
      </c>
      <c r="W19" s="1097">
        <v>17.399999999999999</v>
      </c>
      <c r="X19" s="1097">
        <v>14.7</v>
      </c>
      <c r="Y19" s="1098">
        <v>16.716556326522994</v>
      </c>
      <c r="Z19" s="1097">
        <v>17.002484075629965</v>
      </c>
      <c r="AA19" s="1097">
        <v>16.226489209298027</v>
      </c>
      <c r="AB19" s="1097">
        <f>'Table B 2 d 2'!AC21</f>
        <v>11.515132689327176</v>
      </c>
      <c r="AC19" s="1098">
        <v>13.5</v>
      </c>
      <c r="AD19" s="1098">
        <v>13.3</v>
      </c>
      <c r="AE19" s="1097">
        <v>12.30368989588036</v>
      </c>
      <c r="AF19" s="1097">
        <v>11.773191318856263</v>
      </c>
      <c r="AG19" s="1097">
        <v>12.357661901439574</v>
      </c>
      <c r="AH19" s="1097">
        <v>11.515132689327176</v>
      </c>
    </row>
    <row r="20" spans="1:34" ht="18" customHeight="1">
      <c r="A20" s="19">
        <v>16</v>
      </c>
      <c r="B20" s="20" t="s">
        <v>781</v>
      </c>
      <c r="C20" s="25"/>
      <c r="D20" s="25"/>
      <c r="E20" s="25"/>
      <c r="F20" s="25"/>
      <c r="G20" s="25"/>
      <c r="H20" s="25">
        <v>21</v>
      </c>
      <c r="I20" s="25">
        <v>21.3</v>
      </c>
      <c r="J20" s="25">
        <v>22.7</v>
      </c>
      <c r="K20" s="25">
        <v>24.9</v>
      </c>
      <c r="L20" s="25">
        <v>22.9</v>
      </c>
      <c r="M20" s="25">
        <v>19.600000000000001</v>
      </c>
      <c r="N20" s="25">
        <v>19.600000000000001</v>
      </c>
      <c r="O20" s="25">
        <v>18.600000000000001</v>
      </c>
      <c r="P20" s="25">
        <v>23.2</v>
      </c>
      <c r="Q20" s="25">
        <v>22.4</v>
      </c>
      <c r="R20" s="25">
        <v>22.2</v>
      </c>
      <c r="S20" s="25">
        <v>23.3</v>
      </c>
      <c r="T20" s="25">
        <v>22.5</v>
      </c>
      <c r="U20" s="25">
        <v>22.2</v>
      </c>
      <c r="V20" s="25">
        <v>20.7</v>
      </c>
      <c r="W20" s="1097">
        <v>17.7</v>
      </c>
      <c r="X20" s="1097">
        <v>16</v>
      </c>
      <c r="Y20" s="1098">
        <v>17.06799788020583</v>
      </c>
      <c r="Z20" s="1097">
        <v>17.315742938542421</v>
      </c>
      <c r="AA20" s="1097">
        <v>15.737042004823671</v>
      </c>
      <c r="AB20" s="1097">
        <f>'Table B 2 d 2'!AC22</f>
        <v>12.012225134171784</v>
      </c>
      <c r="AC20" s="1098">
        <v>13.2</v>
      </c>
      <c r="AD20" s="1098">
        <v>12.8</v>
      </c>
      <c r="AE20" s="1097">
        <v>12.956089067399649</v>
      </c>
      <c r="AF20" s="1097">
        <v>12.00729340654534</v>
      </c>
      <c r="AG20" s="1097">
        <v>12.049569905923473</v>
      </c>
      <c r="AH20" s="1097">
        <v>12.012225134171784</v>
      </c>
    </row>
    <row r="21" spans="1:34" ht="18" customHeight="1">
      <c r="A21" s="19">
        <v>17</v>
      </c>
      <c r="B21" s="20" t="s">
        <v>72</v>
      </c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1097"/>
      <c r="X21" s="1097"/>
      <c r="Y21" s="1098">
        <v>14.755512791520045</v>
      </c>
      <c r="Z21" s="1097">
        <v>16.879218183206966</v>
      </c>
      <c r="AA21" s="1097">
        <v>13.394053808432348</v>
      </c>
      <c r="AB21" s="1097">
        <f>'Table B 2 d 2'!AC23</f>
        <v>16.288402174133317</v>
      </c>
      <c r="AC21" s="1098">
        <v>17.399999999999999</v>
      </c>
      <c r="AD21" s="1098">
        <v>18.2</v>
      </c>
      <c r="AE21" s="1097">
        <v>17.956714774437135</v>
      </c>
      <c r="AF21" s="1097">
        <v>17.079343515577722</v>
      </c>
      <c r="AG21" s="1097">
        <v>17.855938496368896</v>
      </c>
      <c r="AH21" s="1097">
        <v>16.288402174133317</v>
      </c>
    </row>
    <row r="22" spans="1:34" ht="18" customHeight="1">
      <c r="A22" s="19">
        <v>18</v>
      </c>
      <c r="B22" s="20" t="s">
        <v>74</v>
      </c>
      <c r="C22" s="25">
        <v>19.7</v>
      </c>
      <c r="D22" s="25">
        <v>21.3</v>
      </c>
      <c r="E22" s="25">
        <v>21.1</v>
      </c>
      <c r="F22" s="25">
        <v>21.6</v>
      </c>
      <c r="G22" s="25">
        <v>20.8</v>
      </c>
      <c r="H22" s="25">
        <v>20.9</v>
      </c>
      <c r="I22" s="25">
        <v>21.7</v>
      </c>
      <c r="J22" s="25">
        <v>23</v>
      </c>
      <c r="K22" s="25">
        <v>20.9</v>
      </c>
      <c r="L22" s="25">
        <v>21.2</v>
      </c>
      <c r="M22" s="25">
        <v>20.5</v>
      </c>
      <c r="N22" s="25">
        <v>20.2</v>
      </c>
      <c r="O22" s="25">
        <v>20.5</v>
      </c>
      <c r="P22" s="25">
        <v>18.8</v>
      </c>
      <c r="Q22" s="25">
        <v>19.399999999999999</v>
      </c>
      <c r="R22" s="25">
        <v>19.7</v>
      </c>
      <c r="S22" s="25">
        <v>19.7</v>
      </c>
      <c r="T22" s="25">
        <v>20.3</v>
      </c>
      <c r="U22" s="25">
        <v>19.600000000000001</v>
      </c>
      <c r="V22" s="25">
        <v>18.899999999999999</v>
      </c>
      <c r="W22" s="1097">
        <v>19.899999999999999</v>
      </c>
      <c r="X22" s="1097">
        <v>16.899999999999999</v>
      </c>
      <c r="Y22" s="1098">
        <v>15.967660798069597</v>
      </c>
      <c r="Z22" s="1097">
        <v>14.685176911679982</v>
      </c>
      <c r="AA22" s="1097">
        <v>14.163974697537309</v>
      </c>
      <c r="AB22" s="1097">
        <f>'Table B 2 d 2'!AC24</f>
        <v>11.634031683956335</v>
      </c>
      <c r="AC22" s="1098">
        <v>13.4</v>
      </c>
      <c r="AD22" s="1098">
        <v>13</v>
      </c>
      <c r="AE22" s="1097">
        <v>12.658485057836479</v>
      </c>
      <c r="AF22" s="1097">
        <v>11.467448808410195</v>
      </c>
      <c r="AG22" s="1097">
        <v>10.621173079014028</v>
      </c>
      <c r="AH22" s="1097">
        <v>11.634031683956335</v>
      </c>
    </row>
    <row r="23" spans="1:34" ht="18" customHeight="1">
      <c r="A23" s="19">
        <v>19</v>
      </c>
      <c r="B23" s="21" t="s">
        <v>160</v>
      </c>
      <c r="C23" s="25">
        <v>23.5</v>
      </c>
      <c r="D23" s="25">
        <v>22.1</v>
      </c>
      <c r="E23" s="25">
        <v>20.2</v>
      </c>
      <c r="F23" s="25">
        <v>20.399999999999999</v>
      </c>
      <c r="G23" s="25">
        <v>19.5</v>
      </c>
      <c r="H23" s="25">
        <v>22.4</v>
      </c>
      <c r="I23" s="25">
        <v>25.9</v>
      </c>
      <c r="J23" s="25">
        <v>20</v>
      </c>
      <c r="K23" s="25">
        <v>17.3</v>
      </c>
      <c r="L23" s="25">
        <v>15.5</v>
      </c>
      <c r="M23" s="25">
        <v>15.3</v>
      </c>
      <c r="N23" s="25">
        <v>14.9</v>
      </c>
      <c r="O23" s="25">
        <v>15.7</v>
      </c>
      <c r="P23" s="25">
        <v>15</v>
      </c>
      <c r="Q23" s="25">
        <v>14.9</v>
      </c>
      <c r="R23" s="25">
        <v>17.899999999999999</v>
      </c>
      <c r="S23" s="25">
        <v>17.399999999999999</v>
      </c>
      <c r="T23" s="25">
        <v>18.100000000000001</v>
      </c>
      <c r="U23" s="25">
        <v>18</v>
      </c>
      <c r="V23" s="25">
        <v>18.7</v>
      </c>
      <c r="W23" s="1097">
        <v>19.2</v>
      </c>
      <c r="X23" s="1097">
        <v>19.399999999999999</v>
      </c>
      <c r="Y23" s="1098">
        <v>16.728945347221622</v>
      </c>
      <c r="Z23" s="1097">
        <v>16.147825642133263</v>
      </c>
      <c r="AA23" s="1097">
        <v>15.196868524061708</v>
      </c>
      <c r="AB23" s="1097">
        <f>'Table B 2 d 2'!AC25</f>
        <v>12.538789359203047</v>
      </c>
      <c r="AC23" s="1098">
        <v>11.9</v>
      </c>
      <c r="AD23" s="1098">
        <v>11.2</v>
      </c>
      <c r="AE23" s="1097">
        <v>12.539336935790146</v>
      </c>
      <c r="AF23" s="1097">
        <v>13.258674818550723</v>
      </c>
      <c r="AG23" s="1097">
        <v>12.812217383076094</v>
      </c>
      <c r="AH23" s="1097">
        <v>12.538789359203047</v>
      </c>
    </row>
    <row r="24" spans="1:34" ht="18" customHeight="1">
      <c r="A24" s="19">
        <v>20</v>
      </c>
      <c r="B24" s="20" t="s">
        <v>85</v>
      </c>
      <c r="C24" s="25">
        <v>24.1</v>
      </c>
      <c r="D24" s="25">
        <v>22.5</v>
      </c>
      <c r="E24" s="25">
        <v>24.3</v>
      </c>
      <c r="F24" s="25">
        <v>21.9</v>
      </c>
      <c r="G24" s="25">
        <v>22.6</v>
      </c>
      <c r="H24" s="25">
        <v>22.7</v>
      </c>
      <c r="I24" s="25">
        <v>22.1</v>
      </c>
      <c r="J24" s="25">
        <v>22.6</v>
      </c>
      <c r="K24" s="25">
        <v>21.1</v>
      </c>
      <c r="L24" s="25">
        <v>21.6</v>
      </c>
      <c r="M24" s="25">
        <v>20.7</v>
      </c>
      <c r="N24" s="25">
        <v>19.399999999999999</v>
      </c>
      <c r="O24" s="25">
        <v>19</v>
      </c>
      <c r="P24" s="25">
        <v>21.3</v>
      </c>
      <c r="Q24" s="25">
        <v>21.5</v>
      </c>
      <c r="R24" s="25">
        <v>20.9</v>
      </c>
      <c r="S24" s="25">
        <v>19.5</v>
      </c>
      <c r="T24" s="25">
        <v>18.5</v>
      </c>
      <c r="U24" s="25">
        <v>18.3</v>
      </c>
      <c r="V24" s="25">
        <v>17.5</v>
      </c>
      <c r="W24" s="1097">
        <v>16.2</v>
      </c>
      <c r="X24" s="1097">
        <v>14.6</v>
      </c>
      <c r="Y24" s="1098">
        <v>14.185623519441569</v>
      </c>
      <c r="Z24" s="1097">
        <v>13.487824485517473</v>
      </c>
      <c r="AA24" s="1097">
        <v>13.01583271787297</v>
      </c>
      <c r="AB24" s="1097">
        <f>'Table B 2 d 2'!AC26</f>
        <v>9.3400877284487489</v>
      </c>
      <c r="AC24" s="1098">
        <v>11.2</v>
      </c>
      <c r="AD24" s="1098">
        <v>11.2</v>
      </c>
      <c r="AE24" s="1097">
        <v>10.541403062780178</v>
      </c>
      <c r="AF24" s="1097">
        <v>10.931585198998114</v>
      </c>
      <c r="AG24" s="1097">
        <v>10.955154122553219</v>
      </c>
      <c r="AH24" s="1097">
        <v>9.3400877284487489</v>
      </c>
    </row>
    <row r="25" spans="1:34" ht="18" customHeight="1">
      <c r="A25" s="19">
        <v>21</v>
      </c>
      <c r="B25" s="20" t="s">
        <v>142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>
        <v>11.9</v>
      </c>
      <c r="S25" s="25">
        <v>12.7</v>
      </c>
      <c r="T25" s="25">
        <v>11.8</v>
      </c>
      <c r="U25" s="25">
        <v>12.7</v>
      </c>
      <c r="V25" s="25">
        <v>10.4</v>
      </c>
      <c r="W25" s="1097">
        <v>10</v>
      </c>
      <c r="X25" s="1097">
        <v>10.7</v>
      </c>
      <c r="Y25" s="1098">
        <v>10.364511327453238</v>
      </c>
      <c r="Z25" s="1097">
        <v>10.37900436981805</v>
      </c>
      <c r="AA25" s="1097">
        <v>10.007149886561711</v>
      </c>
      <c r="AB25" s="1097">
        <f>'Table B 2 d 2'!AC27</f>
        <v>12.705090805040621</v>
      </c>
      <c r="AC25" s="1098">
        <v>9.6999999999999993</v>
      </c>
      <c r="AD25" s="1098">
        <v>10.1</v>
      </c>
      <c r="AE25" s="1097">
        <v>11.575759460888891</v>
      </c>
      <c r="AF25" s="1097">
        <v>12.452010956743953</v>
      </c>
      <c r="AG25" s="1097">
        <v>13.397955919543392</v>
      </c>
      <c r="AH25" s="1097">
        <v>12.705090805040621</v>
      </c>
    </row>
    <row r="26" spans="1:34" ht="18" customHeight="1">
      <c r="A26" s="19">
        <v>22</v>
      </c>
      <c r="B26" s="21" t="s">
        <v>143</v>
      </c>
      <c r="C26" s="25"/>
      <c r="D26" s="25"/>
      <c r="E26" s="25"/>
      <c r="F26" s="25"/>
      <c r="G26" s="25"/>
      <c r="H26" s="25">
        <v>22.6</v>
      </c>
      <c r="I26" s="25">
        <v>21.3</v>
      </c>
      <c r="J26" s="25">
        <v>21.5</v>
      </c>
      <c r="K26" s="25">
        <v>17.399999999999999</v>
      </c>
      <c r="L26" s="25">
        <v>21.1</v>
      </c>
      <c r="M26" s="25">
        <v>20.100000000000001</v>
      </c>
      <c r="N26" s="25">
        <v>18</v>
      </c>
      <c r="O26" s="25">
        <v>19.2</v>
      </c>
      <c r="P26" s="25">
        <v>19.100000000000001</v>
      </c>
      <c r="Q26" s="25">
        <v>20</v>
      </c>
      <c r="R26" s="25">
        <v>20</v>
      </c>
      <c r="S26" s="25">
        <v>22.1</v>
      </c>
      <c r="T26" s="25">
        <v>18.5</v>
      </c>
      <c r="U26" s="25">
        <v>18.8</v>
      </c>
      <c r="V26" s="25">
        <v>18</v>
      </c>
      <c r="W26" s="1097">
        <v>18.3</v>
      </c>
      <c r="X26" s="1097">
        <v>18.399999999999999</v>
      </c>
      <c r="Y26" s="1098">
        <v>14.420996422103594</v>
      </c>
      <c r="Z26" s="1097">
        <v>14.217146320078395</v>
      </c>
      <c r="AA26" s="1097">
        <v>13.185598061054913</v>
      </c>
      <c r="AB26" s="1097">
        <f>'Table B 2 d 2'!AC28</f>
        <v>13.347560328443604</v>
      </c>
      <c r="AC26" s="1098">
        <v>12.7</v>
      </c>
      <c r="AD26" s="1098">
        <v>12.7</v>
      </c>
      <c r="AE26" s="1097">
        <v>12.827290414562427</v>
      </c>
      <c r="AF26" s="1097">
        <v>12.796340305621463</v>
      </c>
      <c r="AG26" s="1097">
        <v>13.102576949243996</v>
      </c>
      <c r="AH26" s="1097">
        <v>13.347560328443604</v>
      </c>
    </row>
    <row r="27" spans="1:34" ht="18" customHeight="1">
      <c r="A27" s="19">
        <v>23</v>
      </c>
      <c r="B27" s="20" t="s">
        <v>144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>
        <v>18.8</v>
      </c>
      <c r="S27" s="25">
        <v>20.399999999999999</v>
      </c>
      <c r="T27" s="25">
        <v>21</v>
      </c>
      <c r="U27" s="25">
        <v>21</v>
      </c>
      <c r="V27" s="25">
        <v>20.2</v>
      </c>
      <c r="W27" s="1097">
        <v>19.7</v>
      </c>
      <c r="X27" s="1097">
        <v>21.2</v>
      </c>
      <c r="Y27" s="1098">
        <v>16.632589335363715</v>
      </c>
      <c r="Z27" s="1097">
        <v>13.189583930649487</v>
      </c>
      <c r="AA27" s="1097">
        <v>14.484025841187975</v>
      </c>
      <c r="AB27" s="1097">
        <f>'Table B 2 d 2'!AC29</f>
        <v>11.513649375714325</v>
      </c>
      <c r="AC27" s="1098">
        <v>12.4</v>
      </c>
      <c r="AD27" s="1098">
        <v>12.3</v>
      </c>
      <c r="AE27" s="1097">
        <v>12.06367183630099</v>
      </c>
      <c r="AF27" s="1097">
        <v>13.548368146657594</v>
      </c>
      <c r="AG27" s="1097">
        <v>13.516280518681386</v>
      </c>
      <c r="AH27" s="1097">
        <v>11.513649375714325</v>
      </c>
    </row>
    <row r="28" spans="1:34" ht="18" customHeight="1">
      <c r="A28" s="1673" t="s">
        <v>230</v>
      </c>
      <c r="B28" s="1673"/>
      <c r="C28" s="181">
        <v>23.5</v>
      </c>
      <c r="D28" s="181">
        <v>23.3</v>
      </c>
      <c r="E28" s="181">
        <v>23</v>
      </c>
      <c r="F28" s="181">
        <v>22.3</v>
      </c>
      <c r="G28" s="181">
        <v>22.1</v>
      </c>
      <c r="H28" s="181">
        <v>21.4</v>
      </c>
      <c r="I28" s="181">
        <v>21.3</v>
      </c>
      <c r="J28" s="181">
        <v>20.8</v>
      </c>
      <c r="K28" s="181">
        <v>20.6</v>
      </c>
      <c r="L28" s="181">
        <v>20</v>
      </c>
      <c r="M28" s="181">
        <v>19.2</v>
      </c>
      <c r="N28" s="181">
        <v>18.399999999999999</v>
      </c>
      <c r="O28" s="181">
        <v>18.8</v>
      </c>
      <c r="P28" s="181">
        <v>19.7</v>
      </c>
      <c r="Q28" s="181">
        <v>18.7</v>
      </c>
      <c r="R28" s="181">
        <v>18.7</v>
      </c>
      <c r="S28" s="181">
        <v>18.5</v>
      </c>
      <c r="T28" s="181">
        <v>18.5</v>
      </c>
      <c r="U28" s="181">
        <v>18.5</v>
      </c>
      <c r="V28" s="181">
        <v>18.5</v>
      </c>
      <c r="W28" s="1099">
        <v>18.3</v>
      </c>
      <c r="X28" s="1099">
        <v>17.100000000000001</v>
      </c>
      <c r="Y28" s="1099">
        <v>15.787637858713969</v>
      </c>
      <c r="Z28" s="1099">
        <v>16.012798663305361</v>
      </c>
      <c r="AA28" s="1099">
        <v>14.924416591221096</v>
      </c>
      <c r="AB28" s="1099">
        <f>'Table B 2 d 2'!AC30</f>
        <v>12.426173112543896</v>
      </c>
      <c r="AC28" s="1099">
        <v>13.4</v>
      </c>
      <c r="AD28" s="1099">
        <v>13</v>
      </c>
      <c r="AE28" s="1099">
        <v>12.545317128332439</v>
      </c>
      <c r="AF28" s="1099">
        <v>12.163664629121355</v>
      </c>
      <c r="AG28" s="1099">
        <v>12.149933367221994</v>
      </c>
      <c r="AH28" s="1099">
        <v>12.426173112543896</v>
      </c>
    </row>
    <row r="29" spans="1:34" ht="18" customHeight="1">
      <c r="A29" s="1673" t="s">
        <v>231</v>
      </c>
      <c r="B29" s="1673"/>
      <c r="C29" s="181">
        <v>27.7</v>
      </c>
      <c r="D29" s="181">
        <v>27.1</v>
      </c>
      <c r="E29" s="181">
        <v>26.3</v>
      </c>
      <c r="F29" s="181">
        <v>25</v>
      </c>
      <c r="G29" s="181">
        <v>24.7</v>
      </c>
      <c r="H29" s="181">
        <v>23.7</v>
      </c>
      <c r="I29" s="181">
        <v>23.4</v>
      </c>
      <c r="J29" s="181">
        <v>22.4</v>
      </c>
      <c r="K29" s="181">
        <v>21.5</v>
      </c>
      <c r="L29" s="181">
        <v>21.6</v>
      </c>
      <c r="M29" s="181">
        <v>21.2</v>
      </c>
      <c r="N29" s="181">
        <v>20.8</v>
      </c>
      <c r="O29" s="181">
        <v>20.6</v>
      </c>
      <c r="P29" s="181">
        <v>18.7</v>
      </c>
      <c r="Q29" s="181">
        <v>18.100000000000001</v>
      </c>
      <c r="R29" s="181">
        <v>17.8</v>
      </c>
      <c r="S29" s="181">
        <v>17.600000000000001</v>
      </c>
      <c r="T29" s="181">
        <v>17.3</v>
      </c>
      <c r="U29" s="181">
        <v>17</v>
      </c>
      <c r="V29" s="181">
        <v>16.600000000000001</v>
      </c>
      <c r="W29" s="1099">
        <v>16.2</v>
      </c>
      <c r="X29" s="1099">
        <v>15.9</v>
      </c>
      <c r="Y29" s="1099">
        <v>15.9</v>
      </c>
      <c r="Z29" s="1087">
        <v>15.7</v>
      </c>
      <c r="AA29" s="1099">
        <v>15.5</v>
      </c>
      <c r="AB29" s="1099">
        <v>15.5</v>
      </c>
      <c r="AC29" s="1087">
        <v>14.9</v>
      </c>
      <c r="AD29" s="1087">
        <v>14.9</v>
      </c>
      <c r="AE29" s="1087">
        <v>14.8</v>
      </c>
      <c r="AF29" s="1087">
        <v>14.8</v>
      </c>
      <c r="AG29" s="1087">
        <v>14.3</v>
      </c>
      <c r="AH29" s="1087">
        <v>14.3</v>
      </c>
    </row>
  </sheetData>
  <mergeCells count="4">
    <mergeCell ref="A28:B28"/>
    <mergeCell ref="A29:B29"/>
    <mergeCell ref="A1:AF1"/>
    <mergeCell ref="A2:AF2"/>
  </mergeCells>
  <printOptions horizontalCentered="1" verticalCentered="1"/>
  <pageMargins left="0.51" right="0.3149606299212598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</sheetPr>
  <dimension ref="A1:AH29"/>
  <sheetViews>
    <sheetView zoomScaleSheetLayoutView="110" workbookViewId="0">
      <selection activeCell="AH30" sqref="AH30"/>
    </sheetView>
  </sheetViews>
  <sheetFormatPr defaultColWidth="9" defaultRowHeight="15"/>
  <cols>
    <col min="1" max="1" width="7.42578125" style="12" customWidth="1"/>
    <col min="2" max="2" width="16" style="12" bestFit="1" customWidth="1"/>
    <col min="3" max="22" width="5" style="12" hidden="1" customWidth="1"/>
    <col min="23" max="28" width="8.42578125" style="12" customWidth="1"/>
    <col min="29" max="16384" width="9" style="12"/>
  </cols>
  <sheetData>
    <row r="1" spans="1:34" ht="36.75" customHeight="1">
      <c r="A1" s="1674" t="s">
        <v>571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4"/>
      <c r="S1" s="1674"/>
      <c r="T1" s="1674"/>
      <c r="U1" s="1674"/>
      <c r="V1" s="1674"/>
      <c r="W1" s="1674"/>
      <c r="X1" s="1674"/>
      <c r="Y1" s="1674"/>
      <c r="Z1" s="1674"/>
      <c r="AA1" s="1674"/>
      <c r="AB1" s="1674"/>
      <c r="AC1" s="1674"/>
      <c r="AD1" s="1674"/>
      <c r="AE1" s="1674"/>
      <c r="AF1" s="1674"/>
    </row>
    <row r="2" spans="1:34" ht="18.75">
      <c r="A2" s="1675" t="s">
        <v>896</v>
      </c>
      <c r="B2" s="1675"/>
      <c r="C2" s="1675"/>
      <c r="D2" s="1675"/>
      <c r="E2" s="1675"/>
      <c r="F2" s="1675"/>
      <c r="G2" s="1675"/>
      <c r="H2" s="1675"/>
      <c r="I2" s="1675"/>
      <c r="J2" s="1675"/>
      <c r="K2" s="1675"/>
      <c r="L2" s="1675"/>
      <c r="M2" s="1675"/>
      <c r="N2" s="1675"/>
      <c r="O2" s="1675"/>
      <c r="P2" s="1675"/>
      <c r="Q2" s="1675"/>
      <c r="R2" s="1675"/>
      <c r="S2" s="1675"/>
      <c r="T2" s="1675"/>
      <c r="U2" s="1675"/>
      <c r="V2" s="1675"/>
      <c r="W2" s="1675"/>
      <c r="X2" s="1675"/>
      <c r="Y2" s="1675"/>
      <c r="Z2" s="1675"/>
      <c r="AA2" s="1675"/>
      <c r="AB2" s="1675"/>
      <c r="AC2" s="1675"/>
      <c r="AD2" s="1675"/>
      <c r="AE2" s="1675"/>
      <c r="AF2" s="1675"/>
    </row>
    <row r="3" spans="1:34" ht="12" customHeight="1">
      <c r="A3" s="571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34" ht="24" customHeight="1">
      <c r="A4" s="1118" t="s">
        <v>191</v>
      </c>
      <c r="B4" s="1118" t="s">
        <v>192</v>
      </c>
      <c r="C4" s="1118">
        <v>1991</v>
      </c>
      <c r="D4" s="1118">
        <v>1992</v>
      </c>
      <c r="E4" s="1118">
        <v>1993</v>
      </c>
      <c r="F4" s="1118">
        <v>1994</v>
      </c>
      <c r="G4" s="1118">
        <v>1995</v>
      </c>
      <c r="H4" s="1118">
        <v>1996</v>
      </c>
      <c r="I4" s="1118">
        <v>1997</v>
      </c>
      <c r="J4" s="1118">
        <v>1998</v>
      </c>
      <c r="K4" s="1118">
        <v>1999</v>
      </c>
      <c r="L4" s="1118">
        <v>2000</v>
      </c>
      <c r="M4" s="1118">
        <v>2001</v>
      </c>
      <c r="N4" s="1118">
        <v>2002</v>
      </c>
      <c r="O4" s="1118">
        <v>2003</v>
      </c>
      <c r="P4" s="1118">
        <v>2004</v>
      </c>
      <c r="Q4" s="1118">
        <v>2005</v>
      </c>
      <c r="R4" s="1118">
        <v>2006</v>
      </c>
      <c r="S4" s="1118">
        <v>2007</v>
      </c>
      <c r="T4" s="1118">
        <v>2008</v>
      </c>
      <c r="U4" s="1118">
        <v>2009</v>
      </c>
      <c r="V4" s="1118">
        <v>2010</v>
      </c>
      <c r="W4" s="1118">
        <v>2011</v>
      </c>
      <c r="X4" s="1118">
        <v>2012</v>
      </c>
      <c r="Y4" s="1118">
        <v>2013</v>
      </c>
      <c r="Z4" s="1118">
        <v>2014</v>
      </c>
      <c r="AA4" s="1118">
        <v>2015</v>
      </c>
      <c r="AB4" s="1119">
        <v>2016</v>
      </c>
      <c r="AC4" s="1119">
        <v>2017</v>
      </c>
      <c r="AD4" s="1119">
        <v>2018</v>
      </c>
      <c r="AE4" s="1119">
        <v>2019</v>
      </c>
      <c r="AF4" s="1119">
        <v>2020</v>
      </c>
      <c r="AG4" s="1119">
        <v>2021</v>
      </c>
      <c r="AH4" s="1119">
        <v>2022</v>
      </c>
    </row>
    <row r="5" spans="1:34" ht="18.75" customHeight="1">
      <c r="A5" s="22">
        <v>1</v>
      </c>
      <c r="B5" s="23" t="s">
        <v>15</v>
      </c>
      <c r="C5" s="25">
        <v>7.6</v>
      </c>
      <c r="D5" s="25">
        <v>7.7</v>
      </c>
      <c r="E5" s="25">
        <v>7.1</v>
      </c>
      <c r="F5" s="25">
        <v>6.8</v>
      </c>
      <c r="G5" s="25">
        <v>6.6</v>
      </c>
      <c r="H5" s="25">
        <v>7.7</v>
      </c>
      <c r="I5" s="25">
        <v>8.1</v>
      </c>
      <c r="J5" s="25">
        <v>7.7</v>
      </c>
      <c r="K5" s="25">
        <v>8.4</v>
      </c>
      <c r="L5" s="25">
        <v>6.9</v>
      </c>
      <c r="M5" s="25">
        <v>7.5</v>
      </c>
      <c r="N5" s="25">
        <v>7.1</v>
      </c>
      <c r="O5" s="25">
        <v>7.6</v>
      </c>
      <c r="P5" s="25">
        <v>7</v>
      </c>
      <c r="Q5" s="25">
        <v>7.5</v>
      </c>
      <c r="R5" s="25">
        <v>7.7</v>
      </c>
      <c r="S5" s="25">
        <v>7.7</v>
      </c>
      <c r="T5" s="25">
        <v>8.1999999999999993</v>
      </c>
      <c r="U5" s="25">
        <v>7.9</v>
      </c>
      <c r="V5" s="25">
        <v>8.1999999999999993</v>
      </c>
      <c r="W5" s="1092">
        <v>8.4</v>
      </c>
      <c r="X5" s="1092">
        <v>8.5</v>
      </c>
      <c r="Y5" s="1092">
        <v>9.4111998408425936</v>
      </c>
      <c r="Z5" s="1092">
        <v>10.008451155310475</v>
      </c>
      <c r="AA5" s="1092">
        <v>9.0333400716128676</v>
      </c>
      <c r="AB5" s="1100">
        <v>9.8000000000000007</v>
      </c>
      <c r="AC5" s="1086">
        <v>10.199999999999999</v>
      </c>
      <c r="AD5" s="1093">
        <v>9</v>
      </c>
      <c r="AE5" s="1092">
        <v>8.4684486996928676</v>
      </c>
      <c r="AF5" s="1092">
        <v>9.2961896014383854</v>
      </c>
      <c r="AG5" s="1092">
        <v>10.578099464253571</v>
      </c>
      <c r="AH5" s="1092">
        <v>8.8927584222144649</v>
      </c>
    </row>
    <row r="6" spans="1:34" ht="18.75" customHeight="1">
      <c r="A6" s="22">
        <v>2</v>
      </c>
      <c r="B6" s="23" t="s">
        <v>20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>
        <v>6.1</v>
      </c>
      <c r="S6" s="25">
        <v>6.1</v>
      </c>
      <c r="T6" s="25">
        <v>6.2</v>
      </c>
      <c r="U6" s="25">
        <v>6.6</v>
      </c>
      <c r="V6" s="25">
        <v>6.2</v>
      </c>
      <c r="W6" s="1092">
        <v>6.6</v>
      </c>
      <c r="X6" s="1092">
        <v>6.4</v>
      </c>
      <c r="Y6" s="1092">
        <v>6.5751685111939873</v>
      </c>
      <c r="Z6" s="1092">
        <v>6.1832181778869275</v>
      </c>
      <c r="AA6" s="1092">
        <v>6.3178238144681211</v>
      </c>
      <c r="AB6" s="1100">
        <v>6.9</v>
      </c>
      <c r="AC6" s="1086">
        <v>6.2</v>
      </c>
      <c r="AD6" s="1093">
        <v>6.3</v>
      </c>
      <c r="AE6" s="1092">
        <v>6.6537602477360842</v>
      </c>
      <c r="AF6" s="1092">
        <v>7.0208813025324135</v>
      </c>
      <c r="AG6" s="1092">
        <v>8.3599367699673586</v>
      </c>
      <c r="AH6" s="1092">
        <v>7.0843859446288109</v>
      </c>
    </row>
    <row r="7" spans="1:34" ht="18.75" customHeight="1">
      <c r="A7" s="22">
        <v>3</v>
      </c>
      <c r="B7" s="23" t="s">
        <v>21</v>
      </c>
      <c r="C7" s="25">
        <v>6.1</v>
      </c>
      <c r="D7" s="25">
        <v>6</v>
      </c>
      <c r="E7" s="25">
        <v>5.8</v>
      </c>
      <c r="F7" s="25">
        <v>5.6</v>
      </c>
      <c r="G7" s="25">
        <v>5.6</v>
      </c>
      <c r="H7" s="25">
        <v>5.7</v>
      </c>
      <c r="I7" s="25">
        <v>5.7</v>
      </c>
      <c r="J7" s="25">
        <v>6.3</v>
      </c>
      <c r="K7" s="25">
        <v>5.6</v>
      </c>
      <c r="L7" s="25">
        <v>5.4</v>
      </c>
      <c r="M7" s="25">
        <v>5.4</v>
      </c>
      <c r="N7" s="25">
        <v>5.9</v>
      </c>
      <c r="O7" s="25">
        <v>5.7</v>
      </c>
      <c r="P7" s="25">
        <v>4.7</v>
      </c>
      <c r="Q7" s="25">
        <v>5</v>
      </c>
      <c r="R7" s="25">
        <v>6.1</v>
      </c>
      <c r="S7" s="25">
        <v>6.5</v>
      </c>
      <c r="T7" s="25">
        <v>6.5</v>
      </c>
      <c r="U7" s="25">
        <v>6.2</v>
      </c>
      <c r="V7" s="25">
        <v>6.4</v>
      </c>
      <c r="W7" s="1092">
        <v>6.7</v>
      </c>
      <c r="X7" s="1092">
        <v>6.2</v>
      </c>
      <c r="Y7" s="1092">
        <v>6.3289318892724538</v>
      </c>
      <c r="Z7" s="1092">
        <v>6.1737508954399551</v>
      </c>
      <c r="AA7" s="1092">
        <v>6.2199210512085656</v>
      </c>
      <c r="AB7" s="1100">
        <v>5.6</v>
      </c>
      <c r="AC7" s="1086">
        <v>6.3</v>
      </c>
      <c r="AD7" s="1093">
        <v>6.5</v>
      </c>
      <c r="AE7" s="1092">
        <v>6.5415544650121138</v>
      </c>
      <c r="AF7" s="1092">
        <v>7.3682001907825967</v>
      </c>
      <c r="AG7" s="1092">
        <v>8.9212999898283218</v>
      </c>
      <c r="AH7" s="1092">
        <v>8.3800081478430783</v>
      </c>
    </row>
    <row r="8" spans="1:34" ht="18.75" customHeight="1">
      <c r="A8" s="22">
        <v>4</v>
      </c>
      <c r="B8" s="23" t="s">
        <v>25</v>
      </c>
      <c r="C8" s="25">
        <v>5.7</v>
      </c>
      <c r="D8" s="25">
        <v>5</v>
      </c>
      <c r="E8" s="25">
        <v>5.9</v>
      </c>
      <c r="F8" s="25">
        <v>4.5999999999999996</v>
      </c>
      <c r="G8" s="25">
        <v>4.7</v>
      </c>
      <c r="H8" s="25">
        <v>6.6</v>
      </c>
      <c r="I8" s="25">
        <v>6.5</v>
      </c>
      <c r="J8" s="25">
        <v>6.5</v>
      </c>
      <c r="K8" s="25">
        <v>6.5</v>
      </c>
      <c r="L8" s="25">
        <v>6.5</v>
      </c>
      <c r="M8" s="25">
        <v>6</v>
      </c>
      <c r="N8" s="25">
        <v>6.1</v>
      </c>
      <c r="O8" s="25">
        <v>5.9</v>
      </c>
      <c r="P8" s="25">
        <v>5.8</v>
      </c>
      <c r="Q8" s="25">
        <v>6.2</v>
      </c>
      <c r="R8" s="25">
        <v>5.5</v>
      </c>
      <c r="S8" s="25">
        <v>6.4</v>
      </c>
      <c r="T8" s="25">
        <v>6.6</v>
      </c>
      <c r="U8" s="25">
        <v>5.3</v>
      </c>
      <c r="V8" s="25">
        <v>7.8</v>
      </c>
      <c r="W8" s="1092">
        <v>8.3000000000000007</v>
      </c>
      <c r="X8" s="1092">
        <v>8.4</v>
      </c>
      <c r="Y8" s="1092">
        <v>8.6855645695886867</v>
      </c>
      <c r="Z8" s="1092">
        <v>9.1452520678630442</v>
      </c>
      <c r="AA8" s="1092">
        <v>9.0046439628482968</v>
      </c>
      <c r="AB8" s="1100">
        <v>9.6</v>
      </c>
      <c r="AC8" s="1086">
        <v>9.5</v>
      </c>
      <c r="AD8" s="1093">
        <v>9.8000000000000007</v>
      </c>
      <c r="AE8" s="1092">
        <v>8.8214602814917331</v>
      </c>
      <c r="AF8" s="1092">
        <v>10.132980600178302</v>
      </c>
      <c r="AG8" s="1092">
        <v>11.858021387091997</v>
      </c>
      <c r="AH8" s="1092">
        <v>11.12770048827387</v>
      </c>
    </row>
    <row r="9" spans="1:34" ht="18.75" customHeight="1">
      <c r="A9" s="22">
        <v>5</v>
      </c>
      <c r="B9" s="23" t="s">
        <v>27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1092"/>
      <c r="X9" s="1092"/>
      <c r="Y9" s="1092">
        <v>4.649690369218308</v>
      </c>
      <c r="Z9" s="1092">
        <v>4.9880031843056045</v>
      </c>
      <c r="AA9" s="1092">
        <v>4.8256619447527811</v>
      </c>
      <c r="AB9" s="1100">
        <v>5.3</v>
      </c>
      <c r="AC9" s="1086">
        <v>5.0999999999999996</v>
      </c>
      <c r="AD9" s="1093">
        <v>5</v>
      </c>
      <c r="AE9" s="1092">
        <v>5.4377115184692846</v>
      </c>
      <c r="AF9" s="1092">
        <v>5.280351196441706</v>
      </c>
      <c r="AG9" s="1092">
        <v>6.1412124608005954</v>
      </c>
      <c r="AH9" s="1092">
        <v>5.4718605842381232</v>
      </c>
    </row>
    <row r="10" spans="1:34" ht="18.75" customHeight="1">
      <c r="A10" s="22">
        <v>6</v>
      </c>
      <c r="B10" s="23" t="s">
        <v>29</v>
      </c>
      <c r="C10" s="25"/>
      <c r="D10" s="25">
        <v>6.1</v>
      </c>
      <c r="E10" s="25">
        <v>6.3</v>
      </c>
      <c r="F10" s="25">
        <v>5.8</v>
      </c>
      <c r="G10" s="25">
        <v>5</v>
      </c>
      <c r="H10" s="25">
        <v>5.9</v>
      </c>
      <c r="I10" s="25">
        <v>5.4</v>
      </c>
      <c r="J10" s="25">
        <v>6.3</v>
      </c>
      <c r="K10" s="25">
        <v>6.5</v>
      </c>
      <c r="L10" s="25">
        <v>5.9</v>
      </c>
      <c r="M10" s="25">
        <v>5.7</v>
      </c>
      <c r="N10" s="25">
        <v>5.5</v>
      </c>
      <c r="O10" s="25">
        <v>5.3</v>
      </c>
      <c r="P10" s="25">
        <v>5</v>
      </c>
      <c r="Q10" s="25">
        <v>4.5999999999999996</v>
      </c>
      <c r="R10" s="25">
        <v>5</v>
      </c>
      <c r="S10" s="25">
        <v>5.0999999999999996</v>
      </c>
      <c r="T10" s="25">
        <v>5.4</v>
      </c>
      <c r="U10" s="25">
        <v>4.5</v>
      </c>
      <c r="V10" s="25">
        <v>5</v>
      </c>
      <c r="W10" s="1092">
        <v>5.5</v>
      </c>
      <c r="X10" s="1092">
        <v>5.6</v>
      </c>
      <c r="Y10" s="1092">
        <v>5.7057292176398056</v>
      </c>
      <c r="Z10" s="1092">
        <v>5.6971625171099847</v>
      </c>
      <c r="AA10" s="1092">
        <v>5.7724111949018875</v>
      </c>
      <c r="AB10" s="1100">
        <v>5.9</v>
      </c>
      <c r="AC10" s="1086">
        <v>5.4</v>
      </c>
      <c r="AD10" s="1093">
        <v>5.9</v>
      </c>
      <c r="AE10" s="1092">
        <v>5.9355466106914561</v>
      </c>
      <c r="AF10" s="1092">
        <v>6.1832258264415554</v>
      </c>
      <c r="AG10" s="1092">
        <v>6.9228616032399177</v>
      </c>
      <c r="AH10" s="1092">
        <v>6.6580330456299386</v>
      </c>
    </row>
    <row r="11" spans="1:34" ht="18.75" customHeight="1">
      <c r="A11" s="22">
        <v>7</v>
      </c>
      <c r="B11" s="23" t="s">
        <v>141</v>
      </c>
      <c r="C11" s="25">
        <v>5.2</v>
      </c>
      <c r="D11" s="25">
        <v>5.2</v>
      </c>
      <c r="E11" s="25">
        <v>5.3</v>
      </c>
      <c r="F11" s="25">
        <v>5.2</v>
      </c>
      <c r="G11" s="25">
        <v>5.0999999999999996</v>
      </c>
      <c r="H11" s="25">
        <v>5.5</v>
      </c>
      <c r="I11" s="25">
        <v>5.2</v>
      </c>
      <c r="J11" s="25">
        <v>5.0999999999999996</v>
      </c>
      <c r="K11" s="25">
        <v>5.2</v>
      </c>
      <c r="L11" s="25">
        <v>5.0999999999999996</v>
      </c>
      <c r="M11" s="25">
        <v>5</v>
      </c>
      <c r="N11" s="25">
        <v>4.5</v>
      </c>
      <c r="O11" s="25">
        <v>5.4</v>
      </c>
      <c r="P11" s="25">
        <v>4.8</v>
      </c>
      <c r="Q11" s="25">
        <v>5.2</v>
      </c>
      <c r="R11" s="25">
        <v>5.4</v>
      </c>
      <c r="S11" s="25">
        <v>4.7</v>
      </c>
      <c r="T11" s="25">
        <v>4.5</v>
      </c>
      <c r="U11" s="25">
        <v>5.3</v>
      </c>
      <c r="V11" s="25">
        <v>4.8</v>
      </c>
      <c r="W11" s="1092">
        <v>4.5999999999999996</v>
      </c>
      <c r="X11" s="1092">
        <v>4</v>
      </c>
      <c r="Y11" s="1092">
        <v>4.1993856219968748</v>
      </c>
      <c r="Z11" s="1092">
        <v>4.953301108867235</v>
      </c>
      <c r="AA11" s="1092">
        <v>4.9908910600851799</v>
      </c>
      <c r="AB11" s="1100">
        <v>5.6</v>
      </c>
      <c r="AC11" s="1086">
        <v>5.2</v>
      </c>
      <c r="AD11" s="1093">
        <v>4.0999999999999996</v>
      </c>
      <c r="AE11" s="1092">
        <v>4.5101864437599533</v>
      </c>
      <c r="AF11" s="1092">
        <v>4.7229160987650554</v>
      </c>
      <c r="AG11" s="1092">
        <v>5.8145504858568415</v>
      </c>
      <c r="AH11" s="1092">
        <v>5.6107612370789344</v>
      </c>
    </row>
    <row r="12" spans="1:34" ht="18.75" customHeight="1">
      <c r="A12" s="22">
        <v>8</v>
      </c>
      <c r="B12" s="23" t="s">
        <v>40</v>
      </c>
      <c r="C12" s="25">
        <v>6</v>
      </c>
      <c r="D12" s="25">
        <v>5.9</v>
      </c>
      <c r="E12" s="25">
        <v>6.2</v>
      </c>
      <c r="F12" s="25">
        <v>5.8</v>
      </c>
      <c r="G12" s="25">
        <v>5.7</v>
      </c>
      <c r="H12" s="25">
        <v>5.8</v>
      </c>
      <c r="I12" s="25">
        <v>5.6</v>
      </c>
      <c r="J12" s="25">
        <v>5.8</v>
      </c>
      <c r="K12" s="25">
        <v>6</v>
      </c>
      <c r="L12" s="25">
        <v>5.7</v>
      </c>
      <c r="M12" s="25">
        <v>5.7</v>
      </c>
      <c r="N12" s="25">
        <v>5.5</v>
      </c>
      <c r="O12" s="25">
        <v>5.9</v>
      </c>
      <c r="P12" s="25">
        <v>5.4</v>
      </c>
      <c r="Q12" s="25">
        <v>5</v>
      </c>
      <c r="R12" s="25">
        <v>5</v>
      </c>
      <c r="S12" s="25">
        <v>6</v>
      </c>
      <c r="T12" s="25">
        <v>5.6</v>
      </c>
      <c r="U12" s="25">
        <v>5.8</v>
      </c>
      <c r="V12" s="25">
        <v>6.4</v>
      </c>
      <c r="W12" s="1092">
        <v>5.5</v>
      </c>
      <c r="X12" s="1092">
        <v>6.3</v>
      </c>
      <c r="Y12" s="1092">
        <v>6.8384863989434388</v>
      </c>
      <c r="Z12" s="1092">
        <v>6.3508682710860498</v>
      </c>
      <c r="AA12" s="1092">
        <v>6.4910168962596408</v>
      </c>
      <c r="AB12" s="1100">
        <v>6.1</v>
      </c>
      <c r="AC12" s="1086">
        <v>5.9</v>
      </c>
      <c r="AD12" s="1093">
        <v>6.1</v>
      </c>
      <c r="AE12" s="1092">
        <v>6.1206878567690666</v>
      </c>
      <c r="AF12" s="1092">
        <v>6.3913395213871702</v>
      </c>
      <c r="AG12" s="1092">
        <v>7.0046714235409304</v>
      </c>
      <c r="AH12" s="1092">
        <v>6.2833803391714742</v>
      </c>
    </row>
    <row r="13" spans="1:34" ht="18.75" customHeight="1">
      <c r="A13" s="22">
        <v>9</v>
      </c>
      <c r="B13" s="23" t="s">
        <v>44</v>
      </c>
      <c r="C13" s="25">
        <v>6.7</v>
      </c>
      <c r="D13" s="25">
        <v>7.6</v>
      </c>
      <c r="E13" s="25">
        <v>8.1999999999999993</v>
      </c>
      <c r="F13" s="25">
        <v>6.9</v>
      </c>
      <c r="G13" s="25">
        <v>7.2</v>
      </c>
      <c r="H13" s="25">
        <v>7.4</v>
      </c>
      <c r="I13" s="25">
        <v>7.4</v>
      </c>
      <c r="J13" s="25">
        <v>7.1</v>
      </c>
      <c r="K13" s="25">
        <v>7.8</v>
      </c>
      <c r="L13" s="25">
        <v>6.8</v>
      </c>
      <c r="M13" s="25">
        <v>7.3</v>
      </c>
      <c r="N13" s="25">
        <v>7.4</v>
      </c>
      <c r="O13" s="25">
        <v>7.4</v>
      </c>
      <c r="P13" s="25">
        <v>6.8</v>
      </c>
      <c r="Q13" s="25">
        <v>6.4</v>
      </c>
      <c r="R13" s="25">
        <v>6.2</v>
      </c>
      <c r="S13" s="25">
        <v>7.2</v>
      </c>
      <c r="T13" s="25">
        <v>7.6</v>
      </c>
      <c r="U13" s="25">
        <v>7.7</v>
      </c>
      <c r="V13" s="25">
        <v>7.5</v>
      </c>
      <c r="W13" s="1092">
        <v>7.4</v>
      </c>
      <c r="X13" s="1092">
        <v>7.4</v>
      </c>
      <c r="Y13" s="1092">
        <v>7.2776111362469846</v>
      </c>
      <c r="Z13" s="1092">
        <v>7.6734730109258216</v>
      </c>
      <c r="AA13" s="1092">
        <v>7.3911466983409646</v>
      </c>
      <c r="AB13" s="1100">
        <v>7.3</v>
      </c>
      <c r="AC13" s="1086">
        <v>7.5</v>
      </c>
      <c r="AD13" s="1093">
        <v>7.5</v>
      </c>
      <c r="AE13" s="1092">
        <v>7.2423556907092381</v>
      </c>
      <c r="AF13" s="1092">
        <v>7.6076900691348879</v>
      </c>
      <c r="AG13" s="1092">
        <v>8.6785040552657122</v>
      </c>
      <c r="AH13" s="1092">
        <v>8.077082028732173</v>
      </c>
    </row>
    <row r="14" spans="1:34" ht="18.75" customHeight="1">
      <c r="A14" s="22">
        <v>10</v>
      </c>
      <c r="B14" s="23" t="s">
        <v>51</v>
      </c>
      <c r="C14" s="25">
        <v>5.9</v>
      </c>
      <c r="D14" s="25">
        <v>5.9</v>
      </c>
      <c r="E14" s="25">
        <v>6.9</v>
      </c>
      <c r="F14" s="25">
        <v>6.9</v>
      </c>
      <c r="G14" s="25">
        <v>6.9</v>
      </c>
      <c r="H14" s="25">
        <v>6.7</v>
      </c>
      <c r="I14" s="25">
        <v>7</v>
      </c>
      <c r="J14" s="25">
        <v>7.4</v>
      </c>
      <c r="K14" s="25">
        <v>6.9</v>
      </c>
      <c r="L14" s="25">
        <v>6.9</v>
      </c>
      <c r="M14" s="25">
        <v>7</v>
      </c>
      <c r="N14" s="25">
        <v>6.9</v>
      </c>
      <c r="O14" s="25">
        <v>7.2</v>
      </c>
      <c r="P14" s="25">
        <v>6.9</v>
      </c>
      <c r="Q14" s="25">
        <v>7.4</v>
      </c>
      <c r="R14" s="25">
        <v>7.4</v>
      </c>
      <c r="S14" s="25">
        <v>7.9</v>
      </c>
      <c r="T14" s="25">
        <v>8</v>
      </c>
      <c r="U14" s="25">
        <v>8.1</v>
      </c>
      <c r="V14" s="25">
        <v>8.8000000000000007</v>
      </c>
      <c r="W14" s="1092">
        <v>8.1999999999999993</v>
      </c>
      <c r="X14" s="1092">
        <v>8.8000000000000007</v>
      </c>
      <c r="Y14" s="1092">
        <v>8.5302961038073697</v>
      </c>
      <c r="Z14" s="1092">
        <v>8.267271664050579</v>
      </c>
      <c r="AA14" s="1092">
        <v>8.4639279606296469</v>
      </c>
      <c r="AB14" s="1100">
        <v>9.1</v>
      </c>
      <c r="AC14" s="1086">
        <v>8.4</v>
      </c>
      <c r="AD14" s="1093">
        <v>8.9</v>
      </c>
      <c r="AE14" s="1092">
        <v>8.8856363391673536</v>
      </c>
      <c r="AF14" s="1092">
        <v>9.540678086717806</v>
      </c>
      <c r="AG14" s="1092">
        <v>11.443615129636697</v>
      </c>
      <c r="AH14" s="1092">
        <v>9.4466731108724495</v>
      </c>
    </row>
    <row r="15" spans="1:34" ht="18.75" customHeight="1">
      <c r="A15" s="22">
        <v>11</v>
      </c>
      <c r="B15" s="23" t="s">
        <v>57</v>
      </c>
      <c r="C15" s="25">
        <v>5.6</v>
      </c>
      <c r="D15" s="25">
        <v>5.5</v>
      </c>
      <c r="E15" s="25">
        <v>5.7</v>
      </c>
      <c r="F15" s="25">
        <v>5.4</v>
      </c>
      <c r="G15" s="25">
        <v>5.3</v>
      </c>
      <c r="H15" s="25">
        <v>5.6</v>
      </c>
      <c r="I15" s="25">
        <v>5.7</v>
      </c>
      <c r="J15" s="25">
        <v>5.8</v>
      </c>
      <c r="K15" s="25">
        <v>5.7</v>
      </c>
      <c r="L15" s="25">
        <v>5.4</v>
      </c>
      <c r="M15" s="25">
        <v>5.9</v>
      </c>
      <c r="N15" s="25">
        <v>5.8</v>
      </c>
      <c r="O15" s="25">
        <v>6</v>
      </c>
      <c r="P15" s="25">
        <v>5.0999999999999996</v>
      </c>
      <c r="Q15" s="25">
        <v>5.6</v>
      </c>
      <c r="R15" s="25">
        <v>6</v>
      </c>
      <c r="S15" s="25">
        <v>6.2</v>
      </c>
      <c r="T15" s="25">
        <v>5.8</v>
      </c>
      <c r="U15" s="25">
        <v>6.7</v>
      </c>
      <c r="V15" s="25">
        <v>6.5</v>
      </c>
      <c r="W15" s="1092">
        <v>6.4</v>
      </c>
      <c r="X15" s="1092">
        <v>5.9</v>
      </c>
      <c r="Y15" s="1092">
        <v>6.1193681688911772</v>
      </c>
      <c r="Z15" s="1092">
        <v>5.7990954990308916</v>
      </c>
      <c r="AA15" s="1092">
        <v>5.8050350765495864</v>
      </c>
      <c r="AB15" s="1100">
        <v>6.5</v>
      </c>
      <c r="AC15" s="1092">
        <v>7</v>
      </c>
      <c r="AD15" s="1093">
        <v>6.8</v>
      </c>
      <c r="AE15" s="1092">
        <v>6.9685770585772513</v>
      </c>
      <c r="AF15" s="1092">
        <v>7.1374075596243847</v>
      </c>
      <c r="AG15" s="1092">
        <v>8.2275855209805631</v>
      </c>
      <c r="AH15" s="1092">
        <v>7.1153870409373088</v>
      </c>
    </row>
    <row r="16" spans="1:34" ht="18.75" customHeight="1">
      <c r="A16" s="22">
        <v>12</v>
      </c>
      <c r="B16" s="23" t="s">
        <v>61</v>
      </c>
      <c r="C16" s="25">
        <v>7.7</v>
      </c>
      <c r="D16" s="25">
        <v>6.9</v>
      </c>
      <c r="E16" s="25">
        <v>6.7</v>
      </c>
      <c r="F16" s="25">
        <v>7</v>
      </c>
      <c r="G16" s="25">
        <v>8</v>
      </c>
      <c r="H16" s="25">
        <v>7.1</v>
      </c>
      <c r="I16" s="25">
        <v>6.6</v>
      </c>
      <c r="J16" s="25">
        <v>6.5</v>
      </c>
      <c r="K16" s="25">
        <v>6.8</v>
      </c>
      <c r="L16" s="25">
        <v>6.7</v>
      </c>
      <c r="M16" s="25">
        <v>6.1</v>
      </c>
      <c r="N16" s="25">
        <v>6.3</v>
      </c>
      <c r="O16" s="25">
        <v>6.9</v>
      </c>
      <c r="P16" s="25">
        <v>6.2</v>
      </c>
      <c r="Q16" s="25">
        <v>6.2</v>
      </c>
      <c r="R16" s="25">
        <v>6.2</v>
      </c>
      <c r="S16" s="25">
        <v>6.1</v>
      </c>
      <c r="T16" s="25">
        <v>6.7</v>
      </c>
      <c r="U16" s="25">
        <v>6.6</v>
      </c>
      <c r="V16" s="25">
        <v>6.8</v>
      </c>
      <c r="W16" s="1092">
        <v>7.3</v>
      </c>
      <c r="X16" s="1092">
        <v>7.5</v>
      </c>
      <c r="Y16" s="1092">
        <v>7.0084310354277992</v>
      </c>
      <c r="Z16" s="1092">
        <v>7.1476155427970332</v>
      </c>
      <c r="AA16" s="1092">
        <v>7.1297579209779318</v>
      </c>
      <c r="AB16" s="1100">
        <v>7</v>
      </c>
      <c r="AC16" s="1086">
        <v>6.6</v>
      </c>
      <c r="AD16" s="1093">
        <v>7.1</v>
      </c>
      <c r="AE16" s="1092">
        <v>7.0804761733340351</v>
      </c>
      <c r="AF16" s="1092">
        <v>7.4356130729284136</v>
      </c>
      <c r="AG16" s="1092">
        <v>8.8633434787845484</v>
      </c>
      <c r="AH16" s="1092">
        <v>6.9508207961268464</v>
      </c>
    </row>
    <row r="17" spans="1:34" ht="18.75" customHeight="1">
      <c r="A17" s="22">
        <v>13</v>
      </c>
      <c r="B17" s="23" t="s">
        <v>91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1092"/>
      <c r="X17" s="1092"/>
      <c r="Y17" s="1092"/>
      <c r="Z17" s="1092"/>
      <c r="AA17" s="1092"/>
      <c r="AB17" s="1100"/>
      <c r="AC17" s="1086"/>
      <c r="AD17" s="1093"/>
      <c r="AE17" s="1092"/>
      <c r="AF17" s="1092"/>
      <c r="AG17" s="1092"/>
      <c r="AH17" s="1092">
        <v>8.3324356908133286</v>
      </c>
    </row>
    <row r="18" spans="1:34" ht="18.75" customHeight="1">
      <c r="A18" s="22">
        <v>14</v>
      </c>
      <c r="B18" s="23" t="s">
        <v>62</v>
      </c>
      <c r="C18" s="25"/>
      <c r="D18" s="25">
        <v>5.9</v>
      </c>
      <c r="E18" s="25">
        <v>6.2</v>
      </c>
      <c r="F18" s="25">
        <v>5.9</v>
      </c>
      <c r="G18" s="25">
        <v>6.2</v>
      </c>
      <c r="H18" s="25">
        <v>5.9</v>
      </c>
      <c r="I18" s="25">
        <v>5.9</v>
      </c>
      <c r="J18" s="25">
        <v>6.6</v>
      </c>
      <c r="K18" s="25">
        <v>6.2</v>
      </c>
      <c r="L18" s="25">
        <v>5.8</v>
      </c>
      <c r="M18" s="25">
        <v>5.8</v>
      </c>
      <c r="N18" s="25">
        <v>6</v>
      </c>
      <c r="O18" s="25">
        <v>6.1</v>
      </c>
      <c r="P18" s="25">
        <v>5.7</v>
      </c>
      <c r="Q18" s="25">
        <v>5.5</v>
      </c>
      <c r="R18" s="25">
        <v>5.5</v>
      </c>
      <c r="S18" s="25">
        <v>5.9</v>
      </c>
      <c r="T18" s="25">
        <v>6.2</v>
      </c>
      <c r="U18" s="25">
        <v>6.2</v>
      </c>
      <c r="V18" s="25">
        <v>6.1</v>
      </c>
      <c r="W18" s="1092">
        <v>6.4</v>
      </c>
      <c r="X18" s="1092">
        <v>6.3</v>
      </c>
      <c r="Y18" s="1092">
        <v>6.5222891261448153</v>
      </c>
      <c r="Z18" s="1092">
        <v>6.0455931697953398</v>
      </c>
      <c r="AA18" s="1092">
        <v>5.9765587603769204</v>
      </c>
      <c r="AB18" s="1100">
        <v>6.3</v>
      </c>
      <c r="AC18" s="1086">
        <v>5.7</v>
      </c>
      <c r="AD18" s="1093">
        <v>5.0999999999999996</v>
      </c>
      <c r="AE18" s="1092">
        <v>5.9644000711823031</v>
      </c>
      <c r="AF18" s="1092">
        <v>6.8710128958933447</v>
      </c>
      <c r="AG18" s="1092">
        <v>7.4432257371044495</v>
      </c>
      <c r="AH18" s="1092">
        <v>7.1494548047295003</v>
      </c>
    </row>
    <row r="19" spans="1:34" ht="18.75" customHeight="1">
      <c r="A19" s="22">
        <v>15</v>
      </c>
      <c r="B19" s="23" t="s">
        <v>69</v>
      </c>
      <c r="C19" s="25"/>
      <c r="D19" s="25"/>
      <c r="E19" s="25"/>
      <c r="F19" s="25"/>
      <c r="G19" s="25"/>
      <c r="H19" s="25">
        <v>6.6</v>
      </c>
      <c r="I19" s="25">
        <v>6.6</v>
      </c>
      <c r="J19" s="25">
        <v>7</v>
      </c>
      <c r="K19" s="25">
        <v>7.8</v>
      </c>
      <c r="L19" s="25">
        <v>5.9</v>
      </c>
      <c r="M19" s="25">
        <v>5.8</v>
      </c>
      <c r="N19" s="25">
        <v>6.4</v>
      </c>
      <c r="O19" s="25">
        <v>6.7</v>
      </c>
      <c r="P19" s="25">
        <v>6.1</v>
      </c>
      <c r="Q19" s="25">
        <v>6.3</v>
      </c>
      <c r="R19" s="25">
        <v>6.7</v>
      </c>
      <c r="S19" s="25">
        <v>6.7</v>
      </c>
      <c r="T19" s="25">
        <v>7.4</v>
      </c>
      <c r="U19" s="25">
        <v>6.7</v>
      </c>
      <c r="V19" s="25">
        <v>6.9</v>
      </c>
      <c r="W19" s="1092">
        <v>6.7</v>
      </c>
      <c r="X19" s="1092">
        <v>7</v>
      </c>
      <c r="Y19" s="1092">
        <v>6.9524605737425498</v>
      </c>
      <c r="Z19" s="1092">
        <v>6.6209684694078472</v>
      </c>
      <c r="AA19" s="1092">
        <v>7.0253169431735909</v>
      </c>
      <c r="AB19" s="1100">
        <v>7</v>
      </c>
      <c r="AC19" s="1086">
        <v>6.6</v>
      </c>
      <c r="AD19" s="1093">
        <v>7</v>
      </c>
      <c r="AE19" s="1092">
        <v>7.186991052893922</v>
      </c>
      <c r="AF19" s="1092">
        <v>7.6191981827151301</v>
      </c>
      <c r="AG19" s="1092">
        <v>9.0486088336603618</v>
      </c>
      <c r="AH19" s="1092">
        <v>7.8691924567696674</v>
      </c>
    </row>
    <row r="20" spans="1:34" ht="18.75" customHeight="1">
      <c r="A20" s="22">
        <v>16</v>
      </c>
      <c r="B20" s="23" t="s">
        <v>781</v>
      </c>
      <c r="C20" s="25"/>
      <c r="D20" s="25"/>
      <c r="E20" s="25"/>
      <c r="F20" s="25"/>
      <c r="G20" s="25"/>
      <c r="H20" s="25">
        <v>5.3</v>
      </c>
      <c r="I20" s="25">
        <v>5.5</v>
      </c>
      <c r="J20" s="25">
        <v>4.5</v>
      </c>
      <c r="K20" s="25">
        <v>4.5999999999999996</v>
      </c>
      <c r="L20" s="25">
        <v>4</v>
      </c>
      <c r="M20" s="25">
        <v>5.3</v>
      </c>
      <c r="N20" s="25">
        <v>5.8</v>
      </c>
      <c r="O20" s="25">
        <v>5.4</v>
      </c>
      <c r="P20" s="25">
        <v>5.7</v>
      </c>
      <c r="Q20" s="25">
        <v>5.8</v>
      </c>
      <c r="R20" s="25">
        <v>5.0999999999999996</v>
      </c>
      <c r="S20" s="25">
        <v>6.4</v>
      </c>
      <c r="T20" s="25">
        <v>6.4</v>
      </c>
      <c r="U20" s="25">
        <v>6.5</v>
      </c>
      <c r="V20" s="25">
        <v>6</v>
      </c>
      <c r="W20" s="1092">
        <v>6.3</v>
      </c>
      <c r="X20" s="1092">
        <v>5.9</v>
      </c>
      <c r="Y20" s="1092">
        <v>5.8735067651747483</v>
      </c>
      <c r="Z20" s="1092">
        <v>5.8838877603514703</v>
      </c>
      <c r="AA20" s="1092">
        <v>5.5052988239820273</v>
      </c>
      <c r="AB20" s="1100">
        <v>5.6</v>
      </c>
      <c r="AC20" s="1086">
        <v>5.4</v>
      </c>
      <c r="AD20" s="1093">
        <v>5.5</v>
      </c>
      <c r="AE20" s="1092">
        <v>5.8590147084246844</v>
      </c>
      <c r="AF20" s="1092">
        <v>6.1823177773400575</v>
      </c>
      <c r="AG20" s="1092">
        <v>7.3559227101178397</v>
      </c>
      <c r="AH20" s="1092">
        <v>6.3030937788901387</v>
      </c>
    </row>
    <row r="21" spans="1:34" ht="18.75" customHeight="1">
      <c r="A21" s="22">
        <v>17</v>
      </c>
      <c r="B21" s="23" t="s">
        <v>72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1086"/>
      <c r="X21" s="1086"/>
      <c r="Y21" s="1092">
        <v>5.9287085757415561</v>
      </c>
      <c r="Z21" s="1092">
        <v>5.5471406068274938</v>
      </c>
      <c r="AA21" s="1092">
        <v>6.2598280159914452</v>
      </c>
      <c r="AB21" s="1100">
        <v>6.1</v>
      </c>
      <c r="AC21" s="1092">
        <v>6</v>
      </c>
      <c r="AD21" s="1093">
        <v>6.6</v>
      </c>
      <c r="AE21" s="1092">
        <v>6.8363689409500505</v>
      </c>
      <c r="AF21" s="1092">
        <v>6.9187378503500945</v>
      </c>
      <c r="AG21" s="1092">
        <v>7.908882239800092</v>
      </c>
      <c r="AH21" s="1092">
        <v>6.6477713983248794</v>
      </c>
    </row>
    <row r="22" spans="1:34" ht="18.75" customHeight="1">
      <c r="A22" s="22">
        <v>18</v>
      </c>
      <c r="B22" s="23" t="s">
        <v>74</v>
      </c>
      <c r="C22" s="25">
        <v>5.6</v>
      </c>
      <c r="D22" s="25">
        <v>5.8</v>
      </c>
      <c r="E22" s="25">
        <v>6.5</v>
      </c>
      <c r="F22" s="25">
        <v>5.8</v>
      </c>
      <c r="G22" s="25">
        <v>6.1</v>
      </c>
      <c r="H22" s="25">
        <v>6.2</v>
      </c>
      <c r="I22" s="25">
        <v>6.2</v>
      </c>
      <c r="J22" s="25">
        <v>6.5</v>
      </c>
      <c r="K22" s="25">
        <v>6.3</v>
      </c>
      <c r="L22" s="25">
        <v>6</v>
      </c>
      <c r="M22" s="25">
        <v>5.9</v>
      </c>
      <c r="N22" s="25">
        <v>6.1</v>
      </c>
      <c r="O22" s="25">
        <v>6.2</v>
      </c>
      <c r="P22" s="25">
        <v>5.0999999999999996</v>
      </c>
      <c r="Q22" s="25">
        <v>6</v>
      </c>
      <c r="R22" s="25">
        <v>6.3</v>
      </c>
      <c r="S22" s="25">
        <v>6.3</v>
      </c>
      <c r="T22" s="25">
        <v>6.8</v>
      </c>
      <c r="U22" s="25">
        <v>6.5</v>
      </c>
      <c r="V22" s="25">
        <v>6.8</v>
      </c>
      <c r="W22" s="1092">
        <v>6.6</v>
      </c>
      <c r="X22" s="1092">
        <v>7</v>
      </c>
      <c r="Y22" s="1092">
        <v>6.4949712787642699</v>
      </c>
      <c r="Z22" s="1092">
        <v>6.3075066194490912</v>
      </c>
      <c r="AA22" s="1092">
        <v>5.8883498126880793</v>
      </c>
      <c r="AB22" s="1100">
        <v>6.3</v>
      </c>
      <c r="AC22" s="1092">
        <v>6</v>
      </c>
      <c r="AD22" s="1093">
        <v>7.2</v>
      </c>
      <c r="AE22" s="1092">
        <v>7.1052451994015975</v>
      </c>
      <c r="AF22" s="1092">
        <v>7.6133135537569876</v>
      </c>
      <c r="AG22" s="1092">
        <v>8.427649805762222</v>
      </c>
      <c r="AH22" s="1092">
        <v>7.5261687327933862</v>
      </c>
    </row>
    <row r="23" spans="1:34" ht="18.75" customHeight="1">
      <c r="A23" s="22">
        <v>19</v>
      </c>
      <c r="B23" s="24" t="s">
        <v>160</v>
      </c>
      <c r="C23" s="25">
        <v>6</v>
      </c>
      <c r="D23" s="25">
        <v>6.2</v>
      </c>
      <c r="E23" s="25">
        <v>6.1</v>
      </c>
      <c r="F23" s="25">
        <v>5.8</v>
      </c>
      <c r="G23" s="25">
        <v>5.6</v>
      </c>
      <c r="H23" s="25">
        <v>5.5</v>
      </c>
      <c r="I23" s="25">
        <v>6.1</v>
      </c>
      <c r="J23" s="25">
        <v>6.2</v>
      </c>
      <c r="K23" s="25">
        <v>5.9</v>
      </c>
      <c r="L23" s="25">
        <v>5.5</v>
      </c>
      <c r="M23" s="25">
        <v>6.5</v>
      </c>
      <c r="N23" s="25">
        <v>5.7</v>
      </c>
      <c r="O23" s="25">
        <v>6.5</v>
      </c>
      <c r="P23" s="25">
        <v>5.8</v>
      </c>
      <c r="Q23" s="25">
        <v>6.1</v>
      </c>
      <c r="R23" s="25">
        <v>6.5</v>
      </c>
      <c r="S23" s="25">
        <v>6.5</v>
      </c>
      <c r="T23" s="25">
        <v>6.7</v>
      </c>
      <c r="U23" s="25">
        <v>6.6</v>
      </c>
      <c r="V23" s="25">
        <v>6.8</v>
      </c>
      <c r="W23" s="1092">
        <v>6.5</v>
      </c>
      <c r="X23" s="1092">
        <v>6.7</v>
      </c>
      <c r="Y23" s="1092">
        <v>6.2465660427292153</v>
      </c>
      <c r="Z23" s="1092">
        <v>6.1797688945474798</v>
      </c>
      <c r="AA23" s="1092">
        <v>6.3143709149057292</v>
      </c>
      <c r="AB23" s="1100">
        <v>6.2</v>
      </c>
      <c r="AC23" s="1086">
        <v>5.8</v>
      </c>
      <c r="AD23" s="1093">
        <v>6.2</v>
      </c>
      <c r="AE23" s="1092">
        <v>6.1109426838977292</v>
      </c>
      <c r="AF23" s="1092">
        <v>6.4109224130342248</v>
      </c>
      <c r="AG23" s="1092">
        <v>7.4230158205477856</v>
      </c>
      <c r="AH23" s="1092">
        <v>6.8383602584075902</v>
      </c>
    </row>
    <row r="24" spans="1:34" ht="18.75" customHeight="1">
      <c r="A24" s="22">
        <v>20</v>
      </c>
      <c r="B24" s="23" t="s">
        <v>85</v>
      </c>
      <c r="C24" s="25">
        <v>5.7</v>
      </c>
      <c r="D24" s="25">
        <v>5.3</v>
      </c>
      <c r="E24" s="25">
        <v>6</v>
      </c>
      <c r="F24" s="25">
        <v>5.6</v>
      </c>
      <c r="G24" s="25">
        <v>5.9</v>
      </c>
      <c r="H24" s="25">
        <v>5.8</v>
      </c>
      <c r="I24" s="25">
        <v>5.6</v>
      </c>
      <c r="J24" s="25">
        <v>6.4</v>
      </c>
      <c r="K24" s="25">
        <v>5.9</v>
      </c>
      <c r="L24" s="25">
        <v>5.6</v>
      </c>
      <c r="M24" s="25">
        <v>5.7</v>
      </c>
      <c r="N24" s="25">
        <v>5.6</v>
      </c>
      <c r="O24" s="25">
        <v>5.8</v>
      </c>
      <c r="P24" s="25">
        <v>5.5</v>
      </c>
      <c r="Q24" s="25">
        <v>5.7</v>
      </c>
      <c r="R24" s="25">
        <v>6.1</v>
      </c>
      <c r="S24" s="25">
        <v>6.3</v>
      </c>
      <c r="T24" s="25">
        <v>6.5</v>
      </c>
      <c r="U24" s="25">
        <v>6.4</v>
      </c>
      <c r="V24" s="25">
        <v>6.4</v>
      </c>
      <c r="W24" s="1092">
        <v>6.2</v>
      </c>
      <c r="X24" s="1092">
        <v>6.6</v>
      </c>
      <c r="Y24" s="1092">
        <v>6.4427529209861296</v>
      </c>
      <c r="Z24" s="1092">
        <v>6.5231579669898192</v>
      </c>
      <c r="AA24" s="1092">
        <v>6.1813377031019199</v>
      </c>
      <c r="AB24" s="1100">
        <v>6.4</v>
      </c>
      <c r="AC24" s="1086">
        <v>6.3</v>
      </c>
      <c r="AD24" s="1093">
        <v>6.7</v>
      </c>
      <c r="AE24" s="1092">
        <v>6.6015061792352441</v>
      </c>
      <c r="AF24" s="1092">
        <v>7.3310630840490543</v>
      </c>
      <c r="AG24" s="1092">
        <v>8.2405537318524225</v>
      </c>
      <c r="AH24" s="1092">
        <v>7.0168498189332436</v>
      </c>
    </row>
    <row r="25" spans="1:34" ht="18.75" customHeight="1">
      <c r="A25" s="22">
        <v>21</v>
      </c>
      <c r="B25" s="23" t="s">
        <v>142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>
        <v>5.6</v>
      </c>
      <c r="S25" s="25">
        <v>6.5</v>
      </c>
      <c r="T25" s="25">
        <v>6.3</v>
      </c>
      <c r="U25" s="25">
        <v>6.3</v>
      </c>
      <c r="V25" s="25">
        <v>5.0999999999999996</v>
      </c>
      <c r="W25" s="1092">
        <v>5</v>
      </c>
      <c r="X25" s="1092">
        <v>5.9</v>
      </c>
      <c r="Y25" s="1092">
        <v>5.904823380364463</v>
      </c>
      <c r="Z25" s="1092">
        <v>6.1831003190864209</v>
      </c>
      <c r="AA25" s="1092">
        <v>6.3694096095551904</v>
      </c>
      <c r="AB25" s="1100">
        <v>8.5</v>
      </c>
      <c r="AC25" s="1086">
        <v>6.4</v>
      </c>
      <c r="AD25" s="1093">
        <v>6.7</v>
      </c>
      <c r="AE25" s="1092">
        <v>6.802613369911894</v>
      </c>
      <c r="AF25" s="1092">
        <v>6.6245098461627911</v>
      </c>
      <c r="AG25" s="1092">
        <v>9.5438971490524889</v>
      </c>
      <c r="AH25" s="1092">
        <v>7.9547068533897187</v>
      </c>
    </row>
    <row r="26" spans="1:34" ht="18.75" customHeight="1">
      <c r="A26" s="22">
        <v>22</v>
      </c>
      <c r="B26" s="24" t="s">
        <v>143</v>
      </c>
      <c r="C26" s="25"/>
      <c r="D26" s="25"/>
      <c r="E26" s="25"/>
      <c r="F26" s="25"/>
      <c r="G26" s="25"/>
      <c r="H26" s="25">
        <v>9</v>
      </c>
      <c r="I26" s="25">
        <v>7.7</v>
      </c>
      <c r="J26" s="25">
        <v>7.7</v>
      </c>
      <c r="K26" s="25">
        <v>6.9</v>
      </c>
      <c r="L26" s="25">
        <v>8.1999999999999993</v>
      </c>
      <c r="M26" s="25">
        <v>7.8</v>
      </c>
      <c r="N26" s="25">
        <v>8</v>
      </c>
      <c r="O26" s="25">
        <v>8.1</v>
      </c>
      <c r="P26" s="25">
        <v>4.7</v>
      </c>
      <c r="Q26" s="25">
        <v>7.7</v>
      </c>
      <c r="R26" s="25">
        <v>7.7</v>
      </c>
      <c r="S26" s="25">
        <v>7.9</v>
      </c>
      <c r="T26" s="25">
        <v>7.5</v>
      </c>
      <c r="U26" s="25">
        <v>8.3000000000000007</v>
      </c>
      <c r="V26" s="25">
        <v>8.3000000000000007</v>
      </c>
      <c r="W26" s="1092">
        <v>8</v>
      </c>
      <c r="X26" s="1092">
        <v>8.6</v>
      </c>
      <c r="Y26" s="1092">
        <v>7.8367525568650374</v>
      </c>
      <c r="Z26" s="1092">
        <v>8.3181829903553552</v>
      </c>
      <c r="AA26" s="1092">
        <v>8.0039344641703387</v>
      </c>
      <c r="AB26" s="1100">
        <v>8.3000000000000007</v>
      </c>
      <c r="AC26" s="1086">
        <v>8.3000000000000007</v>
      </c>
      <c r="AD26" s="1093">
        <v>8.4</v>
      </c>
      <c r="AE26" s="1092">
        <v>8.4395464168601428</v>
      </c>
      <c r="AF26" s="1092">
        <v>8.5376906451946102</v>
      </c>
      <c r="AG26" s="1092">
        <v>9.7328969452633185</v>
      </c>
      <c r="AH26" s="1092">
        <v>8.8926820702004203</v>
      </c>
    </row>
    <row r="27" spans="1:34" ht="18.75" customHeight="1">
      <c r="A27" s="22">
        <v>23</v>
      </c>
      <c r="B27" s="23" t="s">
        <v>144</v>
      </c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>
        <v>6.9</v>
      </c>
      <c r="S27" s="25">
        <v>6.9</v>
      </c>
      <c r="T27" s="25">
        <v>7.3</v>
      </c>
      <c r="U27" s="25">
        <v>7.1</v>
      </c>
      <c r="V27" s="25">
        <v>6.7</v>
      </c>
      <c r="W27" s="1092">
        <v>6.6</v>
      </c>
      <c r="X27" s="1092">
        <v>7</v>
      </c>
      <c r="Y27" s="1092">
        <v>6.5334371337399793</v>
      </c>
      <c r="Z27" s="1092">
        <v>6.4442682947396825</v>
      </c>
      <c r="AA27" s="1094">
        <v>6.5494217717672694</v>
      </c>
      <c r="AB27" s="1101">
        <v>6.7</v>
      </c>
      <c r="AC27" s="1086">
        <v>8.1999999999999993</v>
      </c>
      <c r="AD27" s="1093">
        <v>6.6</v>
      </c>
      <c r="AE27" s="1092">
        <v>7.0188347742596662</v>
      </c>
      <c r="AF27" s="1092">
        <v>7.5270464704868969</v>
      </c>
      <c r="AG27" s="1092">
        <v>8.1300168327151585</v>
      </c>
      <c r="AH27" s="1092">
        <v>7.4228734026874941</v>
      </c>
    </row>
    <row r="28" spans="1:34" ht="18.75" customHeight="1">
      <c r="A28" s="1676" t="s">
        <v>230</v>
      </c>
      <c r="B28" s="1676"/>
      <c r="C28" s="181">
        <v>6.3</v>
      </c>
      <c r="D28" s="181">
        <v>6.2</v>
      </c>
      <c r="E28" s="181">
        <v>6.5</v>
      </c>
      <c r="F28" s="181">
        <v>6.1</v>
      </c>
      <c r="G28" s="181">
        <v>6.2</v>
      </c>
      <c r="H28" s="181">
        <v>6.5</v>
      </c>
      <c r="I28" s="181">
        <v>6.4</v>
      </c>
      <c r="J28" s="181">
        <v>6.5</v>
      </c>
      <c r="K28" s="181">
        <v>6.6</v>
      </c>
      <c r="L28" s="181">
        <v>6.1</v>
      </c>
      <c r="M28" s="181">
        <v>6.2</v>
      </c>
      <c r="N28" s="181">
        <v>6.2</v>
      </c>
      <c r="O28" s="181">
        <v>6.5</v>
      </c>
      <c r="P28" s="181">
        <v>5.9</v>
      </c>
      <c r="Q28" s="181">
        <v>6.1</v>
      </c>
      <c r="R28" s="181">
        <v>6.2</v>
      </c>
      <c r="S28" s="181">
        <v>6.5</v>
      </c>
      <c r="T28" s="181">
        <v>6.7</v>
      </c>
      <c r="U28" s="181">
        <v>6.7</v>
      </c>
      <c r="V28" s="181">
        <v>6.8</v>
      </c>
      <c r="W28" s="1095">
        <v>6.7</v>
      </c>
      <c r="X28" s="1095">
        <v>6.9</v>
      </c>
      <c r="Y28" s="1096">
        <v>6.8913205259572043</v>
      </c>
      <c r="Z28" s="1095">
        <v>6.9332193820308232</v>
      </c>
      <c r="AA28" s="1095">
        <v>6.824951412755464</v>
      </c>
      <c r="AB28" s="1102">
        <v>7.1</v>
      </c>
      <c r="AC28" s="1085">
        <v>6.9</v>
      </c>
      <c r="AD28" s="1095">
        <v>7</v>
      </c>
      <c r="AE28" s="1095">
        <v>7.0123282169706531</v>
      </c>
      <c r="AF28" s="1095">
        <v>7.4645726017055178</v>
      </c>
      <c r="AG28" s="1095">
        <v>8.6971604200183137</v>
      </c>
      <c r="AH28" s="1095">
        <v>7.5753830035223171</v>
      </c>
    </row>
    <row r="29" spans="1:34" ht="18.75" customHeight="1">
      <c r="A29" s="1676" t="s">
        <v>231</v>
      </c>
      <c r="B29" s="1676"/>
      <c r="C29" s="181">
        <v>7.8</v>
      </c>
      <c r="D29" s="181">
        <v>8.1999999999999993</v>
      </c>
      <c r="E29" s="181">
        <v>7.9</v>
      </c>
      <c r="F29" s="181">
        <v>7.6</v>
      </c>
      <c r="G29" s="181">
        <v>7.3</v>
      </c>
      <c r="H29" s="181">
        <v>7.4</v>
      </c>
      <c r="I29" s="181">
        <v>7.4</v>
      </c>
      <c r="J29" s="181">
        <v>7.7</v>
      </c>
      <c r="K29" s="181">
        <v>7.4</v>
      </c>
      <c r="L29" s="181">
        <v>7.3</v>
      </c>
      <c r="M29" s="181">
        <v>7</v>
      </c>
      <c r="N29" s="181">
        <v>7.1</v>
      </c>
      <c r="O29" s="181">
        <v>7</v>
      </c>
      <c r="P29" s="181">
        <v>6.4</v>
      </c>
      <c r="Q29" s="181">
        <v>6.7</v>
      </c>
      <c r="R29" s="181">
        <v>6.8</v>
      </c>
      <c r="S29" s="181">
        <v>6.8</v>
      </c>
      <c r="T29" s="181">
        <v>7.2</v>
      </c>
      <c r="U29" s="181">
        <v>7</v>
      </c>
      <c r="V29" s="181">
        <v>7</v>
      </c>
      <c r="W29" s="1095">
        <v>6.8</v>
      </c>
      <c r="X29" s="1095">
        <v>6.8</v>
      </c>
      <c r="Y29" s="1095">
        <v>6.7</v>
      </c>
      <c r="Z29" s="1085">
        <v>6.7</v>
      </c>
      <c r="AA29" s="1085">
        <v>6.4</v>
      </c>
      <c r="AB29" s="1085">
        <v>6.4</v>
      </c>
      <c r="AC29" s="1095">
        <v>6</v>
      </c>
      <c r="AD29" s="1095">
        <v>6</v>
      </c>
      <c r="AE29" s="1095">
        <v>6.6</v>
      </c>
      <c r="AF29" s="1095">
        <v>6.6</v>
      </c>
      <c r="AG29" s="1095">
        <v>7.2</v>
      </c>
      <c r="AH29" s="1095">
        <v>7.2</v>
      </c>
    </row>
  </sheetData>
  <mergeCells count="4">
    <mergeCell ref="A28:B28"/>
    <mergeCell ref="A29:B29"/>
    <mergeCell ref="A1:AF1"/>
    <mergeCell ref="A2:AF2"/>
  </mergeCells>
  <printOptions horizontalCentered="1" verticalCentered="1"/>
  <pageMargins left="0.48" right="0.2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F0"/>
    <pageSetUpPr fitToPage="1"/>
  </sheetPr>
  <dimension ref="A1:AH30"/>
  <sheetViews>
    <sheetView topLeftCell="A7" zoomScaleSheetLayoutView="130" workbookViewId="0">
      <selection activeCell="AK26" sqref="AK26"/>
    </sheetView>
  </sheetViews>
  <sheetFormatPr defaultColWidth="9" defaultRowHeight="15"/>
  <cols>
    <col min="1" max="1" width="6.28515625" style="12" bestFit="1" customWidth="1"/>
    <col min="2" max="2" width="17.140625" style="12" customWidth="1"/>
    <col min="3" max="22" width="5.42578125" style="12" hidden="1" customWidth="1"/>
    <col min="23" max="29" width="10.85546875" style="12" customWidth="1"/>
    <col min="30" max="16384" width="9" style="12"/>
  </cols>
  <sheetData>
    <row r="1" spans="1:34" ht="27" customHeight="1">
      <c r="A1" s="1674" t="s">
        <v>572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4"/>
      <c r="S1" s="1674"/>
      <c r="T1" s="1674"/>
      <c r="U1" s="1674"/>
      <c r="V1" s="1674"/>
      <c r="W1" s="1674"/>
      <c r="X1" s="1674"/>
      <c r="Y1" s="1674"/>
      <c r="Z1" s="1674"/>
      <c r="AA1" s="1674"/>
      <c r="AB1" s="1674"/>
      <c r="AC1" s="1674"/>
      <c r="AD1" s="1674"/>
      <c r="AE1" s="1674"/>
      <c r="AF1" s="1674"/>
      <c r="AG1" s="1674"/>
      <c r="AH1" s="1674"/>
    </row>
    <row r="2" spans="1:34" ht="18.75">
      <c r="A2" s="1675" t="s">
        <v>923</v>
      </c>
      <c r="B2" s="1675"/>
      <c r="C2" s="1675"/>
      <c r="D2" s="1675"/>
      <c r="E2" s="1675"/>
      <c r="F2" s="1675"/>
      <c r="G2" s="1675"/>
      <c r="H2" s="1675"/>
      <c r="I2" s="1675"/>
      <c r="J2" s="1675"/>
      <c r="K2" s="1675"/>
      <c r="L2" s="1675"/>
      <c r="M2" s="1675"/>
      <c r="N2" s="1675"/>
      <c r="O2" s="1675"/>
      <c r="P2" s="1675"/>
      <c r="Q2" s="1675"/>
      <c r="R2" s="1675"/>
      <c r="S2" s="1675"/>
      <c r="T2" s="1675"/>
      <c r="U2" s="1675"/>
      <c r="V2" s="1675"/>
      <c r="W2" s="1675"/>
      <c r="X2" s="1675"/>
      <c r="Y2" s="1675"/>
      <c r="Z2" s="1675"/>
      <c r="AA2" s="1675"/>
      <c r="AB2" s="1675"/>
      <c r="AC2" s="1675"/>
      <c r="AD2" s="1675"/>
      <c r="AE2" s="1675"/>
      <c r="AF2" s="1675"/>
      <c r="AG2" s="1675"/>
      <c r="AH2" s="1675"/>
    </row>
    <row r="3" spans="1:34" ht="13.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109"/>
      <c r="X3" s="109"/>
      <c r="Y3" s="109"/>
    </row>
    <row r="4" spans="1:34" ht="29.25" customHeight="1">
      <c r="A4" s="182" t="s">
        <v>191</v>
      </c>
      <c r="B4" s="453" t="s">
        <v>155</v>
      </c>
      <c r="C4" s="182">
        <v>1991</v>
      </c>
      <c r="D4" s="182">
        <v>1992</v>
      </c>
      <c r="E4" s="182">
        <v>1993</v>
      </c>
      <c r="F4" s="182">
        <v>1994</v>
      </c>
      <c r="G4" s="182">
        <v>1995</v>
      </c>
      <c r="H4" s="182">
        <v>1996</v>
      </c>
      <c r="I4" s="182">
        <v>1997</v>
      </c>
      <c r="J4" s="182">
        <v>1998</v>
      </c>
      <c r="K4" s="182">
        <v>1999</v>
      </c>
      <c r="L4" s="182">
        <v>2000</v>
      </c>
      <c r="M4" s="182">
        <v>2001</v>
      </c>
      <c r="N4" s="182">
        <v>2002</v>
      </c>
      <c r="O4" s="182">
        <v>2003</v>
      </c>
      <c r="P4" s="182">
        <v>2004</v>
      </c>
      <c r="Q4" s="182">
        <v>2005</v>
      </c>
      <c r="R4" s="182">
        <v>2006</v>
      </c>
      <c r="S4" s="182">
        <v>2007</v>
      </c>
      <c r="T4" s="182">
        <v>2008</v>
      </c>
      <c r="U4" s="182">
        <v>2009</v>
      </c>
      <c r="V4" s="182">
        <v>2010</v>
      </c>
      <c r="W4" s="1087">
        <v>2011</v>
      </c>
      <c r="X4" s="1087">
        <v>2012</v>
      </c>
      <c r="Y4" s="1087">
        <v>2013</v>
      </c>
      <c r="Z4" s="1087">
        <v>2014</v>
      </c>
      <c r="AA4" s="1087">
        <v>2015</v>
      </c>
      <c r="AB4" s="1087">
        <v>2016</v>
      </c>
      <c r="AC4" s="1087">
        <v>2017</v>
      </c>
      <c r="AD4" s="1087">
        <v>2018</v>
      </c>
      <c r="AE4" s="1087">
        <v>2019</v>
      </c>
      <c r="AF4" s="1087">
        <v>2020</v>
      </c>
      <c r="AG4" s="1087">
        <v>2021</v>
      </c>
      <c r="AH4" s="1087">
        <v>2022</v>
      </c>
    </row>
    <row r="5" spans="1:34" ht="23.25" customHeight="1">
      <c r="A5" s="22">
        <v>1</v>
      </c>
      <c r="B5" s="23" t="s">
        <v>15</v>
      </c>
      <c r="C5" s="26">
        <v>37</v>
      </c>
      <c r="D5" s="26">
        <v>37</v>
      </c>
      <c r="E5" s="26">
        <v>29</v>
      </c>
      <c r="F5" s="26">
        <v>26</v>
      </c>
      <c r="G5" s="26">
        <v>21</v>
      </c>
      <c r="H5" s="26">
        <v>11</v>
      </c>
      <c r="I5" s="26">
        <v>11</v>
      </c>
      <c r="J5" s="26">
        <v>10</v>
      </c>
      <c r="K5" s="26">
        <v>12</v>
      </c>
      <c r="L5" s="26">
        <v>16</v>
      </c>
      <c r="M5" s="26">
        <v>12</v>
      </c>
      <c r="N5" s="26">
        <v>4</v>
      </c>
      <c r="O5" s="26">
        <v>9</v>
      </c>
      <c r="P5" s="26">
        <v>6</v>
      </c>
      <c r="Q5" s="26">
        <v>8</v>
      </c>
      <c r="R5" s="26">
        <v>10</v>
      </c>
      <c r="S5" s="26">
        <v>12</v>
      </c>
      <c r="T5" s="26">
        <v>9</v>
      </c>
      <c r="U5" s="26">
        <v>10</v>
      </c>
      <c r="V5" s="26">
        <v>11</v>
      </c>
      <c r="W5" s="1088">
        <v>14</v>
      </c>
      <c r="X5" s="1088">
        <v>15</v>
      </c>
      <c r="Y5" s="1089">
        <v>11.343023677654969</v>
      </c>
      <c r="Z5" s="1089">
        <f>'Table B 2 d 2'!AL7</f>
        <v>22.313473309057098</v>
      </c>
      <c r="AA5" s="1089">
        <v>14.126577729865698</v>
      </c>
      <c r="AB5" s="1089">
        <v>15.3</v>
      </c>
      <c r="AC5" s="1089">
        <f>'Table B 2 d 2'!AL7</f>
        <v>22.313473309057098</v>
      </c>
      <c r="AD5" s="1090">
        <v>11</v>
      </c>
      <c r="AE5" s="1089">
        <v>12.816801326420507</v>
      </c>
      <c r="AF5" s="1089">
        <v>16.026644652566254</v>
      </c>
      <c r="AG5" s="1089">
        <v>22.31708635037285</v>
      </c>
      <c r="AH5" s="1089">
        <v>22.313473309057098</v>
      </c>
    </row>
    <row r="6" spans="1:34" ht="23.25" customHeight="1">
      <c r="A6" s="22">
        <v>2</v>
      </c>
      <c r="B6" s="23" t="s">
        <v>20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>
        <v>5</v>
      </c>
      <c r="S6" s="26">
        <v>4</v>
      </c>
      <c r="T6" s="26">
        <v>4</v>
      </c>
      <c r="U6" s="26">
        <v>6</v>
      </c>
      <c r="V6" s="26">
        <v>5</v>
      </c>
      <c r="W6" s="1088">
        <v>3</v>
      </c>
      <c r="X6" s="1088">
        <v>7</v>
      </c>
      <c r="Y6" s="1089">
        <v>4.7613517593775407</v>
      </c>
      <c r="Z6" s="1089">
        <f>'Table B 2 d 2'!AL8</f>
        <v>1.0727056019070322</v>
      </c>
      <c r="AA6" s="1089">
        <v>3.2894736842105261</v>
      </c>
      <c r="AB6" s="1089">
        <v>1.8</v>
      </c>
      <c r="AC6" s="1089">
        <f>'Table B 2 d 2'!AL8</f>
        <v>1.0727056019070322</v>
      </c>
      <c r="AD6" s="1090">
        <v>2</v>
      </c>
      <c r="AE6" s="1089">
        <v>2.6455026455026456</v>
      </c>
      <c r="AF6" s="1089">
        <v>4.2890564075903299</v>
      </c>
      <c r="AG6" s="1089">
        <v>1.0714285714285714</v>
      </c>
      <c r="AH6" s="1089">
        <v>1.0727056019070322</v>
      </c>
    </row>
    <row r="7" spans="1:34" ht="23.25" customHeight="1">
      <c r="A7" s="22">
        <v>3</v>
      </c>
      <c r="B7" s="23" t="s">
        <v>21</v>
      </c>
      <c r="C7" s="26">
        <v>6</v>
      </c>
      <c r="D7" s="26">
        <v>6</v>
      </c>
      <c r="E7" s="26">
        <v>6</v>
      </c>
      <c r="F7" s="26">
        <v>5</v>
      </c>
      <c r="G7" s="26">
        <v>5</v>
      </c>
      <c r="H7" s="26">
        <v>5</v>
      </c>
      <c r="I7" s="26">
        <v>4</v>
      </c>
      <c r="J7" s="26">
        <v>8</v>
      </c>
      <c r="K7" s="26">
        <v>9</v>
      </c>
      <c r="L7" s="26">
        <v>4</v>
      </c>
      <c r="M7" s="26">
        <v>3</v>
      </c>
      <c r="N7" s="26">
        <v>3</v>
      </c>
      <c r="O7" s="26">
        <v>4</v>
      </c>
      <c r="P7" s="26">
        <v>5</v>
      </c>
      <c r="Q7" s="26">
        <v>3</v>
      </c>
      <c r="R7" s="26">
        <v>2</v>
      </c>
      <c r="S7" s="26">
        <v>3</v>
      </c>
      <c r="T7" s="26">
        <v>5</v>
      </c>
      <c r="U7" s="26">
        <v>1</v>
      </c>
      <c r="V7" s="26">
        <v>3</v>
      </c>
      <c r="W7" s="1088">
        <v>4</v>
      </c>
      <c r="X7" s="1088">
        <v>3</v>
      </c>
      <c r="Y7" s="1089">
        <v>2.375890959109666</v>
      </c>
      <c r="Z7" s="1089">
        <f>'Table B 2 d 2'!AL9</f>
        <v>4.6966542390935944</v>
      </c>
      <c r="AA7" s="1089">
        <v>6.7812513327931079</v>
      </c>
      <c r="AB7" s="1089">
        <v>3.2</v>
      </c>
      <c r="AC7" s="1089">
        <f>'Table B 2 d 2'!AL9</f>
        <v>4.6966542390935944</v>
      </c>
      <c r="AD7" s="1090">
        <v>2</v>
      </c>
      <c r="AE7" s="1089">
        <v>3.573228274313986</v>
      </c>
      <c r="AF7" s="1089">
        <v>2.9501475073753687</v>
      </c>
      <c r="AG7" s="1089">
        <v>2.9977911012937835</v>
      </c>
      <c r="AH7" s="1089">
        <v>4.6966542390935944</v>
      </c>
    </row>
    <row r="8" spans="1:34" ht="23.25" customHeight="1">
      <c r="A8" s="22">
        <v>4</v>
      </c>
      <c r="B8" s="23" t="s">
        <v>25</v>
      </c>
      <c r="C8" s="26">
        <v>16</v>
      </c>
      <c r="D8" s="26">
        <v>16</v>
      </c>
      <c r="E8" s="26">
        <v>7</v>
      </c>
      <c r="F8" s="26">
        <v>10</v>
      </c>
      <c r="G8" s="26">
        <v>10</v>
      </c>
      <c r="H8" s="26">
        <v>14</v>
      </c>
      <c r="I8" s="26">
        <v>8</v>
      </c>
      <c r="J8" s="26">
        <v>7</v>
      </c>
      <c r="K8" s="26">
        <v>9</v>
      </c>
      <c r="L8" s="26">
        <v>21</v>
      </c>
      <c r="M8" s="26">
        <v>5</v>
      </c>
      <c r="N8" s="26">
        <v>6</v>
      </c>
      <c r="O8" s="26">
        <v>18</v>
      </c>
      <c r="P8" s="26">
        <v>7</v>
      </c>
      <c r="Q8" s="26">
        <v>7</v>
      </c>
      <c r="R8" s="26">
        <v>3</v>
      </c>
      <c r="S8" s="26">
        <v>2</v>
      </c>
      <c r="T8" s="26">
        <v>5</v>
      </c>
      <c r="U8" s="26">
        <v>4</v>
      </c>
      <c r="V8" s="26">
        <v>11</v>
      </c>
      <c r="W8" s="1088">
        <v>18</v>
      </c>
      <c r="X8" s="1088">
        <v>26</v>
      </c>
      <c r="Y8" s="1089">
        <v>26.867682978185801</v>
      </c>
      <c r="Z8" s="1089">
        <f>'Table B 2 d 2'!AL10</f>
        <v>26.231897258402405</v>
      </c>
      <c r="AA8" s="1089">
        <v>28.448915642780573</v>
      </c>
      <c r="AB8" s="1089">
        <v>34.299999999999997</v>
      </c>
      <c r="AC8" s="1089">
        <f>'Table B 2 d 2'!AL10</f>
        <v>26.231897258402405</v>
      </c>
      <c r="AD8" s="1090">
        <v>28</v>
      </c>
      <c r="AE8" s="1089">
        <v>18.610061064262865</v>
      </c>
      <c r="AF8" s="1089">
        <v>27.075993960744842</v>
      </c>
      <c r="AG8" s="1089">
        <v>19.836750189825359</v>
      </c>
      <c r="AH8" s="1089">
        <v>26.231897258402405</v>
      </c>
    </row>
    <row r="9" spans="1:34" ht="23.25" customHeight="1">
      <c r="A9" s="22">
        <v>5</v>
      </c>
      <c r="B9" s="23" t="s">
        <v>27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1088"/>
      <c r="X9" s="1088"/>
      <c r="Y9" s="1089">
        <v>0.50541921716179028</v>
      </c>
      <c r="Z9" s="1089">
        <f>'Table B 2 d 2'!AL11</f>
        <v>2.3990144589249822</v>
      </c>
      <c r="AA9" s="1089">
        <v>3.4967107212706692</v>
      </c>
      <c r="AB9" s="1089">
        <v>3.4</v>
      </c>
      <c r="AC9" s="1089">
        <f>'Table B 2 d 2'!AL11</f>
        <v>2.3990144589249822</v>
      </c>
      <c r="AD9" s="1090">
        <v>3</v>
      </c>
      <c r="AE9" s="1089">
        <v>1.8914185639229422</v>
      </c>
      <c r="AF9" s="1089">
        <v>1.944849621448913</v>
      </c>
      <c r="AG9" s="1089">
        <v>1.7908538535337386</v>
      </c>
      <c r="AH9" s="1089">
        <v>2.3990144589249822</v>
      </c>
    </row>
    <row r="10" spans="1:34" ht="23.25" customHeight="1">
      <c r="A10" s="22">
        <v>6</v>
      </c>
      <c r="B10" s="23" t="s">
        <v>29</v>
      </c>
      <c r="C10" s="26"/>
      <c r="D10" s="26">
        <v>18</v>
      </c>
      <c r="E10" s="26">
        <v>13</v>
      </c>
      <c r="F10" s="26">
        <v>6</v>
      </c>
      <c r="G10" s="26">
        <v>7</v>
      </c>
      <c r="H10" s="26">
        <v>40</v>
      </c>
      <c r="I10" s="26">
        <v>48</v>
      </c>
      <c r="J10" s="26">
        <v>37</v>
      </c>
      <c r="K10" s="26">
        <v>26</v>
      </c>
      <c r="L10" s="26">
        <v>34</v>
      </c>
      <c r="M10" s="26">
        <v>28</v>
      </c>
      <c r="N10" s="26">
        <v>17</v>
      </c>
      <c r="O10" s="26">
        <v>25</v>
      </c>
      <c r="P10" s="26">
        <v>16</v>
      </c>
      <c r="Q10" s="26">
        <v>11</v>
      </c>
      <c r="R10" s="26">
        <v>7</v>
      </c>
      <c r="S10" s="26">
        <v>0</v>
      </c>
      <c r="T10" s="26">
        <v>2</v>
      </c>
      <c r="U10" s="26">
        <v>1</v>
      </c>
      <c r="V10" s="26">
        <v>2</v>
      </c>
      <c r="W10" s="1088">
        <v>5</v>
      </c>
      <c r="X10" s="1088">
        <v>6</v>
      </c>
      <c r="Y10" s="1089">
        <v>4.2951971885982037</v>
      </c>
      <c r="Z10" s="1089">
        <f>'Table B 2 d 2'!AL12</f>
        <v>2.9319371727748691</v>
      </c>
      <c r="AA10" s="1089">
        <v>2.5679758308157101</v>
      </c>
      <c r="AB10" s="1089">
        <v>1.3</v>
      </c>
      <c r="AC10" s="1089">
        <f>'Table B 2 d 2'!AL12</f>
        <v>2.9319371727748691</v>
      </c>
      <c r="AD10" s="1090">
        <v>4</v>
      </c>
      <c r="AE10" s="1089">
        <v>1.7555409260478385</v>
      </c>
      <c r="AF10" s="1089">
        <v>0</v>
      </c>
      <c r="AG10" s="1089">
        <v>2.0308692120227456</v>
      </c>
      <c r="AH10" s="1089">
        <v>2.9319371727748691</v>
      </c>
    </row>
    <row r="11" spans="1:34" ht="23.25" customHeight="1">
      <c r="A11" s="22">
        <v>7</v>
      </c>
      <c r="B11" s="23" t="s">
        <v>141</v>
      </c>
      <c r="C11" s="26">
        <v>12</v>
      </c>
      <c r="D11" s="26">
        <v>12</v>
      </c>
      <c r="E11" s="26">
        <v>11</v>
      </c>
      <c r="F11" s="26">
        <v>11</v>
      </c>
      <c r="G11" s="26">
        <v>10</v>
      </c>
      <c r="H11" s="26">
        <v>11</v>
      </c>
      <c r="I11" s="26">
        <v>9</v>
      </c>
      <c r="J11" s="26">
        <v>11</v>
      </c>
      <c r="K11" s="26">
        <v>7</v>
      </c>
      <c r="L11" s="26">
        <v>7</v>
      </c>
      <c r="M11" s="26">
        <v>3</v>
      </c>
      <c r="N11" s="26">
        <v>19</v>
      </c>
      <c r="O11" s="26">
        <v>16</v>
      </c>
      <c r="P11" s="26">
        <v>9</v>
      </c>
      <c r="Q11" s="26">
        <v>6</v>
      </c>
      <c r="R11" s="26">
        <v>4</v>
      </c>
      <c r="S11" s="26">
        <v>2</v>
      </c>
      <c r="T11" s="26">
        <v>3</v>
      </c>
      <c r="U11" s="26">
        <v>2</v>
      </c>
      <c r="V11" s="26">
        <v>3</v>
      </c>
      <c r="W11" s="1088">
        <v>3</v>
      </c>
      <c r="X11" s="1088">
        <v>2</v>
      </c>
      <c r="Y11" s="1089">
        <v>3.7484000731395137</v>
      </c>
      <c r="Z11" s="1089">
        <f>'Table B 2 d 2'!AL13</f>
        <v>2.2650056625141564</v>
      </c>
      <c r="AA11" s="1089">
        <v>3.8848263254113347</v>
      </c>
      <c r="AB11" s="1089">
        <v>1.7</v>
      </c>
      <c r="AC11" s="1089">
        <f>'Table B 2 d 2'!AL13</f>
        <v>2.2650056625141564</v>
      </c>
      <c r="AD11" s="1090">
        <v>0</v>
      </c>
      <c r="AE11" s="1089">
        <v>0.51937259790173462</v>
      </c>
      <c r="AF11" s="1089">
        <v>3.720497616556214</v>
      </c>
      <c r="AG11" s="1089">
        <v>0.74858303924713931</v>
      </c>
      <c r="AH11" s="1089">
        <v>2.2650056625141564</v>
      </c>
    </row>
    <row r="12" spans="1:34" ht="23.25" customHeight="1">
      <c r="A12" s="22">
        <v>8</v>
      </c>
      <c r="B12" s="23" t="s">
        <v>40</v>
      </c>
      <c r="C12" s="26">
        <v>12</v>
      </c>
      <c r="D12" s="26">
        <v>13</v>
      </c>
      <c r="E12" s="26">
        <v>13</v>
      </c>
      <c r="F12" s="26">
        <v>11</v>
      </c>
      <c r="G12" s="26">
        <v>9</v>
      </c>
      <c r="H12" s="26">
        <v>11</v>
      </c>
      <c r="I12" s="26">
        <v>9</v>
      </c>
      <c r="J12" s="26">
        <v>10</v>
      </c>
      <c r="K12" s="26">
        <v>9</v>
      </c>
      <c r="L12" s="26">
        <v>10</v>
      </c>
      <c r="M12" s="26">
        <v>6</v>
      </c>
      <c r="N12" s="26">
        <v>6</v>
      </c>
      <c r="O12" s="26">
        <v>7</v>
      </c>
      <c r="P12" s="26">
        <v>0</v>
      </c>
      <c r="Q12" s="26">
        <v>2</v>
      </c>
      <c r="R12" s="26">
        <v>3</v>
      </c>
      <c r="S12" s="26">
        <v>4</v>
      </c>
      <c r="T12" s="26">
        <v>5</v>
      </c>
      <c r="U12" s="26">
        <v>4</v>
      </c>
      <c r="V12" s="26">
        <v>9</v>
      </c>
      <c r="W12" s="1088">
        <v>7</v>
      </c>
      <c r="X12" s="1088">
        <v>6</v>
      </c>
      <c r="Y12" s="1089">
        <v>8.7057241070094147</v>
      </c>
      <c r="Z12" s="1089">
        <f>'Table B 2 d 2'!AL14</f>
        <v>0.14101720409890006</v>
      </c>
      <c r="AA12" s="1089">
        <v>5.1122808346271817</v>
      </c>
      <c r="AB12" s="1089">
        <v>7.2</v>
      </c>
      <c r="AC12" s="1089">
        <f>'Table B 2 d 2'!AL14</f>
        <v>0.14101720409890006</v>
      </c>
      <c r="AD12" s="1090">
        <v>6</v>
      </c>
      <c r="AE12" s="1089">
        <v>4.7639262298948166</v>
      </c>
      <c r="AF12" s="1089">
        <v>3.8055370564170872</v>
      </c>
      <c r="AG12" s="1089">
        <v>2.0219659023022838</v>
      </c>
      <c r="AH12" s="1089">
        <v>0.14101720409890006</v>
      </c>
    </row>
    <row r="13" spans="1:34" ht="23.25" customHeight="1">
      <c r="A13" s="22">
        <v>9</v>
      </c>
      <c r="B13" s="23" t="s">
        <v>44</v>
      </c>
      <c r="C13" s="26">
        <v>20</v>
      </c>
      <c r="D13" s="26">
        <v>13</v>
      </c>
      <c r="E13" s="26">
        <v>16</v>
      </c>
      <c r="F13" s="26">
        <v>36</v>
      </c>
      <c r="G13" s="26">
        <v>12</v>
      </c>
      <c r="H13" s="26">
        <v>14</v>
      </c>
      <c r="I13" s="26">
        <v>12</v>
      </c>
      <c r="J13" s="26">
        <v>14</v>
      </c>
      <c r="K13" s="26">
        <v>15</v>
      </c>
      <c r="L13" s="26">
        <v>10</v>
      </c>
      <c r="M13" s="26">
        <v>9</v>
      </c>
      <c r="N13" s="26">
        <v>6</v>
      </c>
      <c r="O13" s="26">
        <v>7</v>
      </c>
      <c r="P13" s="26">
        <v>4</v>
      </c>
      <c r="Q13" s="26">
        <v>8</v>
      </c>
      <c r="R13" s="26">
        <v>5</v>
      </c>
      <c r="S13" s="26">
        <v>4</v>
      </c>
      <c r="T13" s="26">
        <v>4</v>
      </c>
      <c r="U13" s="26">
        <v>5</v>
      </c>
      <c r="V13" s="26">
        <v>4</v>
      </c>
      <c r="W13" s="1088">
        <v>10</v>
      </c>
      <c r="X13" s="1088">
        <v>6</v>
      </c>
      <c r="Y13" s="1089">
        <v>6.6711670571417221</v>
      </c>
      <c r="Z13" s="1089">
        <f>'Table B 2 d 2'!AL15</f>
        <v>1.7347343378271212</v>
      </c>
      <c r="AA13" s="1089">
        <v>8.1866557511256648</v>
      </c>
      <c r="AB13" s="1089">
        <v>9.5</v>
      </c>
      <c r="AC13" s="1089">
        <f>'Table B 2 d 2'!AL15</f>
        <v>1.7347343378271212</v>
      </c>
      <c r="AD13" s="1090">
        <v>2</v>
      </c>
      <c r="AE13" s="1089">
        <v>2.1334165886148404</v>
      </c>
      <c r="AF13" s="1089">
        <v>2.7856590147020892</v>
      </c>
      <c r="AG13" s="1089">
        <v>1.2927605409705647</v>
      </c>
      <c r="AH13" s="1089">
        <v>1.7347343378271212</v>
      </c>
    </row>
    <row r="14" spans="1:34" ht="23.25" customHeight="1">
      <c r="A14" s="22">
        <v>10</v>
      </c>
      <c r="B14" s="23" t="s">
        <v>51</v>
      </c>
      <c r="C14" s="26">
        <v>21</v>
      </c>
      <c r="D14" s="26">
        <v>20</v>
      </c>
      <c r="E14" s="26">
        <v>12</v>
      </c>
      <c r="F14" s="26">
        <v>13</v>
      </c>
      <c r="G14" s="26">
        <v>17</v>
      </c>
      <c r="H14" s="26">
        <v>26</v>
      </c>
      <c r="I14" s="26">
        <v>28</v>
      </c>
      <c r="J14" s="26">
        <v>35</v>
      </c>
      <c r="K14" s="26">
        <v>33</v>
      </c>
      <c r="L14" s="26">
        <v>33</v>
      </c>
      <c r="M14" s="26">
        <v>33</v>
      </c>
      <c r="N14" s="26">
        <v>12</v>
      </c>
      <c r="O14" s="26">
        <v>13</v>
      </c>
      <c r="P14" s="26">
        <v>6</v>
      </c>
      <c r="Q14" s="26">
        <v>6</v>
      </c>
      <c r="R14" s="26">
        <v>6</v>
      </c>
      <c r="S14" s="26">
        <v>6</v>
      </c>
      <c r="T14" s="26">
        <v>8</v>
      </c>
      <c r="U14" s="26">
        <v>9</v>
      </c>
      <c r="V14" s="26">
        <v>14</v>
      </c>
      <c r="W14" s="1088">
        <v>7</v>
      </c>
      <c r="X14" s="1088">
        <v>12</v>
      </c>
      <c r="Y14" s="1089">
        <v>12.915272698980782</v>
      </c>
      <c r="Z14" s="1089">
        <f>'Table B 2 d 2'!AL16</f>
        <v>9.2697999674743858</v>
      </c>
      <c r="AA14" s="1089">
        <v>13.35299418366511</v>
      </c>
      <c r="AB14" s="1089">
        <v>13.8</v>
      </c>
      <c r="AC14" s="1089">
        <f>'Table B 2 d 2'!AL16</f>
        <v>9.2697999674743858</v>
      </c>
      <c r="AD14" s="1090">
        <v>10</v>
      </c>
      <c r="AE14" s="1089">
        <v>8.4809479414152946</v>
      </c>
      <c r="AF14" s="1089">
        <v>7.6694411414982167</v>
      </c>
      <c r="AG14" s="1089">
        <v>8.8862163426204308</v>
      </c>
      <c r="AH14" s="1089">
        <v>9.2697999674743858</v>
      </c>
    </row>
    <row r="15" spans="1:34" ht="23.25" customHeight="1">
      <c r="A15" s="22">
        <v>11</v>
      </c>
      <c r="B15" s="23" t="s">
        <v>57</v>
      </c>
      <c r="C15" s="26">
        <v>10</v>
      </c>
      <c r="D15" s="26">
        <v>8</v>
      </c>
      <c r="E15" s="26">
        <v>9</v>
      </c>
      <c r="F15" s="26">
        <v>8</v>
      </c>
      <c r="G15" s="26">
        <v>6</v>
      </c>
      <c r="H15" s="26">
        <v>6</v>
      </c>
      <c r="I15" s="26">
        <v>5</v>
      </c>
      <c r="J15" s="26">
        <v>10</v>
      </c>
      <c r="K15" s="26">
        <v>10</v>
      </c>
      <c r="L15" s="26">
        <v>6</v>
      </c>
      <c r="M15" s="26">
        <v>6</v>
      </c>
      <c r="N15" s="26">
        <v>2</v>
      </c>
      <c r="O15" s="26">
        <v>5</v>
      </c>
      <c r="P15" s="26">
        <v>11</v>
      </c>
      <c r="Q15" s="26">
        <v>2</v>
      </c>
      <c r="R15" s="26">
        <v>4</v>
      </c>
      <c r="S15" s="26">
        <v>6</v>
      </c>
      <c r="T15" s="26">
        <v>5</v>
      </c>
      <c r="U15" s="26">
        <v>5</v>
      </c>
      <c r="V15" s="26">
        <v>2</v>
      </c>
      <c r="W15" s="1088">
        <v>2</v>
      </c>
      <c r="X15" s="1088">
        <v>1</v>
      </c>
      <c r="Y15" s="1089">
        <v>2.6575865791877749</v>
      </c>
      <c r="Z15" s="1089">
        <f>'Table B 2 d 2'!AL17</f>
        <v>1.9807863721897594</v>
      </c>
      <c r="AA15" s="1089">
        <v>6.1071366253707904</v>
      </c>
      <c r="AB15" s="1089">
        <v>4.5</v>
      </c>
      <c r="AC15" s="1089">
        <f>'Table B 2 d 2'!AL17</f>
        <v>1.9807863721897594</v>
      </c>
      <c r="AD15" s="1090">
        <v>3</v>
      </c>
      <c r="AE15" s="1089">
        <v>1.2531328320802004</v>
      </c>
      <c r="AF15" s="1089">
        <v>0.40391800464505706</v>
      </c>
      <c r="AG15" s="1089">
        <v>1.8841262364578428</v>
      </c>
      <c r="AH15" s="1089">
        <v>1.9807863721897594</v>
      </c>
    </row>
    <row r="16" spans="1:34" ht="23.25" customHeight="1">
      <c r="A16" s="22">
        <v>12</v>
      </c>
      <c r="B16" s="23" t="s">
        <v>61</v>
      </c>
      <c r="C16" s="26">
        <v>18</v>
      </c>
      <c r="D16" s="26">
        <v>13</v>
      </c>
      <c r="E16" s="26">
        <v>22</v>
      </c>
      <c r="F16" s="26">
        <v>26</v>
      </c>
      <c r="G16" s="26">
        <v>16</v>
      </c>
      <c r="H16" s="26">
        <v>13</v>
      </c>
      <c r="I16" s="26">
        <v>15</v>
      </c>
      <c r="J16" s="26">
        <v>14</v>
      </c>
      <c r="K16" s="26">
        <v>13</v>
      </c>
      <c r="L16" s="26">
        <v>5</v>
      </c>
      <c r="M16" s="26">
        <v>8</v>
      </c>
      <c r="N16" s="26">
        <v>4</v>
      </c>
      <c r="O16" s="26">
        <v>6</v>
      </c>
      <c r="P16" s="26">
        <v>8</v>
      </c>
      <c r="Q16" s="26">
        <v>5</v>
      </c>
      <c r="R16" s="26">
        <v>2</v>
      </c>
      <c r="S16" s="26">
        <v>7</v>
      </c>
      <c r="T16" s="26">
        <v>6</v>
      </c>
      <c r="U16" s="26">
        <v>6</v>
      </c>
      <c r="V16" s="26">
        <v>7</v>
      </c>
      <c r="W16" s="1088">
        <v>5</v>
      </c>
      <c r="X16" s="1088">
        <v>5</v>
      </c>
      <c r="Y16" s="1089">
        <v>5.2064920456371517</v>
      </c>
      <c r="Z16" s="1089">
        <f>'Table B 2 d 2'!AL18</f>
        <v>5.6897182583241861</v>
      </c>
      <c r="AA16" s="1089">
        <v>6.8157123571828384</v>
      </c>
      <c r="AB16" s="1089">
        <v>7.8</v>
      </c>
      <c r="AC16" s="1089">
        <f>'Table B 2 d 2'!AL18</f>
        <v>5.6897182583241861</v>
      </c>
      <c r="AD16" s="1090">
        <v>6</v>
      </c>
      <c r="AE16" s="1089">
        <v>3.7952610524156323</v>
      </c>
      <c r="AF16" s="1089">
        <v>2.9110512129380055</v>
      </c>
      <c r="AG16" s="1089">
        <v>0.42727354502113879</v>
      </c>
      <c r="AH16" s="1089">
        <v>5.6897182583241861</v>
      </c>
    </row>
    <row r="17" spans="1:34" ht="23.25" customHeight="1">
      <c r="A17" s="22">
        <v>13</v>
      </c>
      <c r="B17" s="23" t="s">
        <v>91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1088"/>
      <c r="X17" s="1088"/>
      <c r="Y17" s="1089"/>
      <c r="Z17" s="1089"/>
      <c r="AA17" s="1089"/>
      <c r="AB17" s="1089"/>
      <c r="AC17" s="1089"/>
      <c r="AD17" s="1090"/>
      <c r="AE17" s="1089"/>
      <c r="AF17" s="1089"/>
      <c r="AG17" s="1089"/>
      <c r="AH17" s="1089">
        <v>0.78702974972453954</v>
      </c>
    </row>
    <row r="18" spans="1:34" ht="23.25" customHeight="1">
      <c r="A18" s="22">
        <v>14</v>
      </c>
      <c r="B18" s="23" t="s">
        <v>62</v>
      </c>
      <c r="C18" s="26"/>
      <c r="D18" s="26">
        <v>8</v>
      </c>
      <c r="E18" s="26">
        <v>5</v>
      </c>
      <c r="F18" s="26">
        <v>9</v>
      </c>
      <c r="G18" s="26">
        <v>9</v>
      </c>
      <c r="H18" s="26">
        <v>7</v>
      </c>
      <c r="I18" s="26">
        <v>7</v>
      </c>
      <c r="J18" s="26">
        <v>7</v>
      </c>
      <c r="K18" s="26">
        <v>40</v>
      </c>
      <c r="L18" s="26">
        <v>40</v>
      </c>
      <c r="M18" s="26">
        <v>3</v>
      </c>
      <c r="N18" s="26">
        <v>3</v>
      </c>
      <c r="O18" s="26">
        <v>7</v>
      </c>
      <c r="P18" s="26">
        <v>2</v>
      </c>
      <c r="Q18" s="26">
        <v>2</v>
      </c>
      <c r="R18" s="26">
        <v>2</v>
      </c>
      <c r="S18" s="26">
        <v>1</v>
      </c>
      <c r="T18" s="26">
        <v>2</v>
      </c>
      <c r="U18" s="26">
        <v>2</v>
      </c>
      <c r="V18" s="26">
        <v>4</v>
      </c>
      <c r="W18" s="1088">
        <v>7</v>
      </c>
      <c r="X18" s="1088">
        <v>6</v>
      </c>
      <c r="Y18" s="1089">
        <v>4.4105854049719326</v>
      </c>
      <c r="Z18" s="1089">
        <f>'Table B 2 d 2'!AL20</f>
        <v>1.2672811059907836</v>
      </c>
      <c r="AA18" s="1089">
        <v>3.7603847835592479</v>
      </c>
      <c r="AB18" s="1089">
        <v>1.5</v>
      </c>
      <c r="AC18" s="1089">
        <f>'Table B 2 d 2'!AL20</f>
        <v>1.2672811059907836</v>
      </c>
      <c r="AD18" s="1090">
        <v>2</v>
      </c>
      <c r="AE18" s="1089">
        <v>1.9371941272430668</v>
      </c>
      <c r="AF18" s="1089">
        <v>1.419833988641328</v>
      </c>
      <c r="AG18" s="1089">
        <v>0</v>
      </c>
      <c r="AH18" s="1089">
        <v>1.2672811059907836</v>
      </c>
    </row>
    <row r="19" spans="1:34" ht="23.25" customHeight="1">
      <c r="A19" s="22">
        <v>15</v>
      </c>
      <c r="B19" s="23" t="s">
        <v>69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>
        <v>2</v>
      </c>
      <c r="S19" s="26">
        <v>1</v>
      </c>
      <c r="T19" s="26">
        <v>2</v>
      </c>
      <c r="U19" s="26">
        <v>1</v>
      </c>
      <c r="V19" s="26">
        <v>4</v>
      </c>
      <c r="W19" s="1088">
        <v>3</v>
      </c>
      <c r="X19" s="1088">
        <v>5</v>
      </c>
      <c r="Y19" s="1089">
        <v>8.9327691584391165</v>
      </c>
      <c r="Z19" s="1089">
        <f>'Table B 2 d 2'!AL21</f>
        <v>3.0986810742094391</v>
      </c>
      <c r="AA19" s="1089">
        <v>7.3573039041177175</v>
      </c>
      <c r="AB19" s="1089">
        <v>5.7</v>
      </c>
      <c r="AC19" s="1089">
        <f>'Table B 2 d 2'!AL21</f>
        <v>3.0986810742094391</v>
      </c>
      <c r="AD19" s="1090">
        <v>5</v>
      </c>
      <c r="AE19" s="1089">
        <v>1.8889308651303363</v>
      </c>
      <c r="AF19" s="1089">
        <v>2.8270771163813411</v>
      </c>
      <c r="AG19" s="1089">
        <v>3.2755155214769598</v>
      </c>
      <c r="AH19" s="1089">
        <v>3.0986810742094391</v>
      </c>
    </row>
    <row r="20" spans="1:34" ht="23.25" customHeight="1">
      <c r="A20" s="22">
        <v>16</v>
      </c>
      <c r="B20" s="23" t="s">
        <v>781</v>
      </c>
      <c r="C20" s="26"/>
      <c r="D20" s="26"/>
      <c r="E20" s="26"/>
      <c r="F20" s="26"/>
      <c r="G20" s="26"/>
      <c r="H20" s="26">
        <v>33</v>
      </c>
      <c r="I20" s="26">
        <v>30</v>
      </c>
      <c r="J20" s="26">
        <v>17</v>
      </c>
      <c r="K20" s="26">
        <v>16</v>
      </c>
      <c r="L20" s="26">
        <v>0</v>
      </c>
      <c r="M20" s="26">
        <v>2</v>
      </c>
      <c r="N20" s="26">
        <v>2</v>
      </c>
      <c r="O20" s="26">
        <v>3</v>
      </c>
      <c r="P20" s="26">
        <v>1</v>
      </c>
      <c r="Q20" s="26">
        <v>1</v>
      </c>
      <c r="R20" s="26">
        <v>2</v>
      </c>
      <c r="S20" s="26">
        <v>1</v>
      </c>
      <c r="T20" s="26">
        <v>0</v>
      </c>
      <c r="U20" s="26">
        <v>0</v>
      </c>
      <c r="V20" s="26">
        <v>3</v>
      </c>
      <c r="W20" s="1088">
        <v>10</v>
      </c>
      <c r="X20" s="1088">
        <v>7</v>
      </c>
      <c r="Y20" s="1089">
        <v>6.8018642146366037</v>
      </c>
      <c r="Z20" s="1089">
        <f>'Table B 2 d 2'!AL22</f>
        <v>2.6240262402624026</v>
      </c>
      <c r="AA20" s="1089">
        <v>5.7131468810203945</v>
      </c>
      <c r="AB20" s="1089">
        <v>5.2</v>
      </c>
      <c r="AC20" s="1089">
        <f>'Table B 2 d 2'!AL22</f>
        <v>2.6240262402624026</v>
      </c>
      <c r="AD20" s="1090">
        <v>4</v>
      </c>
      <c r="AE20" s="1089">
        <v>3.3217458478176902</v>
      </c>
      <c r="AF20" s="1089">
        <v>2.3211473099560638</v>
      </c>
      <c r="AG20" s="1089">
        <v>1.4795331251027453</v>
      </c>
      <c r="AH20" s="1089">
        <v>2.6240262402624026</v>
      </c>
    </row>
    <row r="21" spans="1:34" ht="23.25" customHeight="1">
      <c r="A21" s="22">
        <v>17</v>
      </c>
      <c r="B21" s="23" t="s">
        <v>72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1088"/>
      <c r="X21" s="1088"/>
      <c r="Y21" s="1089">
        <v>12.592737212026552</v>
      </c>
      <c r="Z21" s="1089">
        <f>'Table B 2 d 2'!AL23</f>
        <v>3.6798528058877644</v>
      </c>
      <c r="AA21" s="1089">
        <v>5.2440068493150687</v>
      </c>
      <c r="AB21" s="1089">
        <v>6.5</v>
      </c>
      <c r="AC21" s="1089">
        <f>'Table B 2 d 2'!AL23</f>
        <v>3.6798528058877644</v>
      </c>
      <c r="AD21" s="1090">
        <v>3</v>
      </c>
      <c r="AE21" s="1089">
        <v>5.0104062283203579</v>
      </c>
      <c r="AF21" s="1089">
        <v>3.4657854437011366</v>
      </c>
      <c r="AG21" s="1089">
        <v>1.9944768333844736</v>
      </c>
      <c r="AH21" s="1089">
        <v>3.6798528058877644</v>
      </c>
    </row>
    <row r="22" spans="1:34" ht="23.25" customHeight="1">
      <c r="A22" s="22">
        <v>18</v>
      </c>
      <c r="B22" s="23" t="s">
        <v>74</v>
      </c>
      <c r="C22" s="26">
        <v>3</v>
      </c>
      <c r="D22" s="26">
        <v>4</v>
      </c>
      <c r="E22" s="26">
        <v>12</v>
      </c>
      <c r="F22" s="26">
        <v>15</v>
      </c>
      <c r="G22" s="26">
        <v>12</v>
      </c>
      <c r="H22" s="26">
        <v>13</v>
      </c>
      <c r="I22" s="26">
        <v>11</v>
      </c>
      <c r="J22" s="26">
        <v>17</v>
      </c>
      <c r="K22" s="26">
        <v>20</v>
      </c>
      <c r="L22" s="26">
        <v>11</v>
      </c>
      <c r="M22" s="26">
        <v>10</v>
      </c>
      <c r="N22" s="26">
        <v>6</v>
      </c>
      <c r="O22" s="26">
        <v>7</v>
      </c>
      <c r="P22" s="26">
        <v>6</v>
      </c>
      <c r="Q22" s="26">
        <v>6</v>
      </c>
      <c r="R22" s="26">
        <v>1</v>
      </c>
      <c r="S22" s="26">
        <v>3</v>
      </c>
      <c r="T22" s="26">
        <v>2</v>
      </c>
      <c r="U22" s="26">
        <v>2</v>
      </c>
      <c r="V22" s="26">
        <v>2</v>
      </c>
      <c r="W22" s="1088">
        <v>2</v>
      </c>
      <c r="X22" s="1088">
        <v>3</v>
      </c>
      <c r="Y22" s="1089">
        <v>3.1858407079646018</v>
      </c>
      <c r="Z22" s="1089">
        <f>'Table B 2 d 2'!AL24</f>
        <v>0.31674387298570694</v>
      </c>
      <c r="AA22" s="1089">
        <v>4.50934822574491</v>
      </c>
      <c r="AB22" s="1089">
        <v>0.6</v>
      </c>
      <c r="AC22" s="1089">
        <f>'Table B 2 d 2'!AL24</f>
        <v>0.31674387298570694</v>
      </c>
      <c r="AD22" s="1090">
        <v>8</v>
      </c>
      <c r="AE22" s="1089">
        <v>1.0352732381867931</v>
      </c>
      <c r="AF22" s="1089">
        <v>3.0443253774963468</v>
      </c>
      <c r="AG22" s="1089">
        <v>3.0525030525030523</v>
      </c>
      <c r="AH22" s="1089">
        <v>0.31674387298570694</v>
      </c>
    </row>
    <row r="23" spans="1:34" ht="23.25" customHeight="1">
      <c r="A23" s="22">
        <v>19</v>
      </c>
      <c r="B23" s="24" t="s">
        <v>160</v>
      </c>
      <c r="C23" s="26">
        <v>20</v>
      </c>
      <c r="D23" s="26">
        <v>16</v>
      </c>
      <c r="E23" s="26">
        <v>19</v>
      </c>
      <c r="F23" s="26">
        <v>17</v>
      </c>
      <c r="G23" s="26">
        <v>14</v>
      </c>
      <c r="H23" s="26">
        <v>5</v>
      </c>
      <c r="I23" s="26">
        <v>5</v>
      </c>
      <c r="J23" s="26">
        <v>10</v>
      </c>
      <c r="K23" s="26">
        <v>12</v>
      </c>
      <c r="L23" s="26">
        <v>9</v>
      </c>
      <c r="M23" s="26">
        <v>7</v>
      </c>
      <c r="N23" s="26">
        <v>7</v>
      </c>
      <c r="O23" s="26">
        <v>9</v>
      </c>
      <c r="P23" s="26">
        <v>2</v>
      </c>
      <c r="Q23" s="26">
        <v>2</v>
      </c>
      <c r="R23" s="26">
        <v>6</v>
      </c>
      <c r="S23" s="26">
        <v>5</v>
      </c>
      <c r="T23" s="26">
        <v>5</v>
      </c>
      <c r="U23" s="26">
        <v>2</v>
      </c>
      <c r="V23" s="26">
        <v>4</v>
      </c>
      <c r="W23" s="1088">
        <v>4</v>
      </c>
      <c r="X23" s="1088">
        <v>4</v>
      </c>
      <c r="Y23" s="1089">
        <v>4.9866735448370738</v>
      </c>
      <c r="Z23" s="1089">
        <f>'Table B 2 d 2'!AL25</f>
        <v>0.75179894748147347</v>
      </c>
      <c r="AA23" s="1089">
        <v>2.7886224205242609</v>
      </c>
      <c r="AB23" s="1089">
        <v>1.9</v>
      </c>
      <c r="AC23" s="1089">
        <f>'Table B 2 d 2'!AL25</f>
        <v>0.75179894748147347</v>
      </c>
      <c r="AD23" s="1090">
        <v>1</v>
      </c>
      <c r="AE23" s="1089">
        <v>0.98210388476647759</v>
      </c>
      <c r="AF23" s="1089">
        <v>0.82110232987786103</v>
      </c>
      <c r="AG23" s="1089">
        <v>1.3739167195096174</v>
      </c>
      <c r="AH23" s="1089">
        <v>0.75179894748147347</v>
      </c>
    </row>
    <row r="24" spans="1:34" ht="23.25" customHeight="1">
      <c r="A24" s="22">
        <v>20</v>
      </c>
      <c r="B24" s="23" t="s">
        <v>85</v>
      </c>
      <c r="C24" s="26">
        <v>6</v>
      </c>
      <c r="D24" s="26">
        <v>4</v>
      </c>
      <c r="E24" s="26">
        <v>2</v>
      </c>
      <c r="F24" s="26">
        <v>8</v>
      </c>
      <c r="G24" s="26">
        <v>5</v>
      </c>
      <c r="H24" s="26">
        <v>4</v>
      </c>
      <c r="I24" s="26">
        <v>2</v>
      </c>
      <c r="J24" s="26">
        <v>10</v>
      </c>
      <c r="K24" s="26">
        <v>11</v>
      </c>
      <c r="L24" s="26">
        <v>1</v>
      </c>
      <c r="M24" s="26">
        <v>0</v>
      </c>
      <c r="N24" s="26">
        <v>3</v>
      </c>
      <c r="O24" s="26">
        <v>9</v>
      </c>
      <c r="P24" s="26">
        <v>1</v>
      </c>
      <c r="Q24" s="26">
        <v>2</v>
      </c>
      <c r="R24" s="26">
        <v>0</v>
      </c>
      <c r="S24" s="26">
        <v>1</v>
      </c>
      <c r="T24" s="26">
        <v>1</v>
      </c>
      <c r="U24" s="26">
        <v>1</v>
      </c>
      <c r="V24" s="26">
        <v>3</v>
      </c>
      <c r="W24" s="1088">
        <v>5</v>
      </c>
      <c r="X24" s="1088">
        <v>5</v>
      </c>
      <c r="Y24" s="1089">
        <v>4.4514706494154845</v>
      </c>
      <c r="Z24" s="1089">
        <f>'Table B 2 d 2'!AL26</f>
        <v>1.0705000764642911</v>
      </c>
      <c r="AA24" s="1089">
        <v>3.2804326624700773</v>
      </c>
      <c r="AB24" s="1089">
        <v>0.1</v>
      </c>
      <c r="AC24" s="1089">
        <f>'Table B 2 d 2'!AL26</f>
        <v>1.0705000764642911</v>
      </c>
      <c r="AD24" s="1090">
        <v>1</v>
      </c>
      <c r="AE24" s="1089">
        <v>1.112995548017808</v>
      </c>
      <c r="AF24" s="1089">
        <v>1.3723696248856359</v>
      </c>
      <c r="AG24" s="1089">
        <v>1.6149381781478678</v>
      </c>
      <c r="AH24" s="1089">
        <v>1.0705000764642911</v>
      </c>
    </row>
    <row r="25" spans="1:34" ht="23.25" customHeight="1">
      <c r="A25" s="22">
        <v>21</v>
      </c>
      <c r="B25" s="23" t="s">
        <v>142</v>
      </c>
      <c r="C25" s="26"/>
      <c r="D25" s="26"/>
      <c r="E25" s="26"/>
      <c r="F25" s="26"/>
      <c r="G25" s="26"/>
      <c r="H25" s="26">
        <v>4</v>
      </c>
      <c r="I25" s="26">
        <v>8</v>
      </c>
      <c r="J25" s="26">
        <v>16</v>
      </c>
      <c r="K25" s="26">
        <v>14</v>
      </c>
      <c r="L25" s="26">
        <v>16</v>
      </c>
      <c r="M25" s="26">
        <v>6</v>
      </c>
      <c r="N25" s="26">
        <v>6</v>
      </c>
      <c r="O25" s="26">
        <v>10</v>
      </c>
      <c r="P25" s="26">
        <v>4</v>
      </c>
      <c r="Q25" s="26">
        <v>5</v>
      </c>
      <c r="R25" s="26">
        <v>2</v>
      </c>
      <c r="S25" s="26">
        <v>8</v>
      </c>
      <c r="T25" s="26">
        <v>4</v>
      </c>
      <c r="U25" s="26">
        <v>6</v>
      </c>
      <c r="V25" s="26">
        <v>6</v>
      </c>
      <c r="W25" s="1088">
        <v>6</v>
      </c>
      <c r="X25" s="1088">
        <v>5</v>
      </c>
      <c r="Y25" s="1089">
        <v>10.782673359360476</v>
      </c>
      <c r="Z25" s="1089">
        <f>'Table B 2 d 2'!AL27</f>
        <v>7.4025974025974026</v>
      </c>
      <c r="AA25" s="1089">
        <v>8.5163603765127753</v>
      </c>
      <c r="AB25" s="1089">
        <v>0.6</v>
      </c>
      <c r="AC25" s="1089">
        <f>'Table B 2 d 2'!AL27</f>
        <v>7.4025974025974026</v>
      </c>
      <c r="AD25" s="1090">
        <v>4</v>
      </c>
      <c r="AE25" s="1089">
        <v>4.5622420160764721</v>
      </c>
      <c r="AF25" s="1089">
        <v>3.4815211569362612</v>
      </c>
      <c r="AG25" s="1089">
        <v>4.3340969599405614</v>
      </c>
      <c r="AH25" s="1089">
        <v>7.4025974025974026</v>
      </c>
    </row>
    <row r="26" spans="1:34" ht="23.25" customHeight="1">
      <c r="A26" s="22">
        <v>22</v>
      </c>
      <c r="B26" s="24" t="s">
        <v>143</v>
      </c>
      <c r="C26" s="26"/>
      <c r="D26" s="26"/>
      <c r="E26" s="26"/>
      <c r="F26" s="26"/>
      <c r="G26" s="26"/>
      <c r="H26" s="26">
        <v>24</v>
      </c>
      <c r="I26" s="26">
        <v>35</v>
      </c>
      <c r="J26" s="26">
        <v>10</v>
      </c>
      <c r="K26" s="26">
        <v>14</v>
      </c>
      <c r="L26" s="26">
        <v>17</v>
      </c>
      <c r="M26" s="26">
        <v>1</v>
      </c>
      <c r="N26" s="26">
        <v>5</v>
      </c>
      <c r="O26" s="26">
        <v>8</v>
      </c>
      <c r="P26" s="26">
        <v>4</v>
      </c>
      <c r="Q26" s="26">
        <v>1</v>
      </c>
      <c r="R26" s="26">
        <v>8</v>
      </c>
      <c r="S26" s="26">
        <v>4</v>
      </c>
      <c r="T26" s="26">
        <v>2</v>
      </c>
      <c r="U26" s="26">
        <v>3</v>
      </c>
      <c r="V26" s="26">
        <v>8</v>
      </c>
      <c r="W26" s="1088">
        <v>8</v>
      </c>
      <c r="X26" s="1088">
        <v>7</v>
      </c>
      <c r="Y26" s="1089">
        <v>4.9824481938625294</v>
      </c>
      <c r="Z26" s="1089">
        <f>'Table B 2 d 2'!AL28</f>
        <v>3.0236073962088614</v>
      </c>
      <c r="AA26" s="1089">
        <v>8.6543149683081424</v>
      </c>
      <c r="AB26" s="1089">
        <v>4.9000000000000004</v>
      </c>
      <c r="AC26" s="1089">
        <f>'Table B 2 d 2'!AL28</f>
        <v>3.0236073962088614</v>
      </c>
      <c r="AD26" s="1090">
        <v>4</v>
      </c>
      <c r="AE26" s="1089">
        <v>5.0411902127136354</v>
      </c>
      <c r="AF26" s="1089">
        <v>4.7805834763422403</v>
      </c>
      <c r="AG26" s="1089">
        <v>1.6676593210244193</v>
      </c>
      <c r="AH26" s="1089">
        <v>3.0236073962088614</v>
      </c>
    </row>
    <row r="27" spans="1:34" ht="23.25" customHeight="1">
      <c r="A27" s="22">
        <v>23</v>
      </c>
      <c r="B27" s="23" t="s">
        <v>144</v>
      </c>
      <c r="C27" s="29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>
        <v>3</v>
      </c>
      <c r="S27" s="26">
        <v>5</v>
      </c>
      <c r="T27" s="26">
        <v>1</v>
      </c>
      <c r="U27" s="26">
        <v>1</v>
      </c>
      <c r="V27" s="26">
        <v>0</v>
      </c>
      <c r="W27" s="1088">
        <v>4</v>
      </c>
      <c r="X27" s="1088">
        <v>3</v>
      </c>
      <c r="Y27" s="1089">
        <v>0.72009052566608378</v>
      </c>
      <c r="Z27" s="1089">
        <f>'Table B 2 d 2'!AL29</f>
        <v>3.4573927191376859</v>
      </c>
      <c r="AA27" s="1089">
        <v>16.1596411524527</v>
      </c>
      <c r="AB27" s="1089">
        <v>14.8</v>
      </c>
      <c r="AC27" s="1089">
        <f>'Table B 2 d 2'!AL29</f>
        <v>3.4573927191376859</v>
      </c>
      <c r="AD27" s="1090">
        <v>7</v>
      </c>
      <c r="AE27" s="1089">
        <v>4.0102557359805404</v>
      </c>
      <c r="AF27" s="1089">
        <v>2.7944344181172496</v>
      </c>
      <c r="AG27" s="1089">
        <v>1.2774358378817792</v>
      </c>
      <c r="AH27" s="1089">
        <v>3.4573927191376859</v>
      </c>
    </row>
    <row r="28" spans="1:34" ht="23.25" customHeight="1">
      <c r="A28" s="1676" t="s">
        <v>230</v>
      </c>
      <c r="B28" s="1676"/>
      <c r="C28" s="452">
        <v>17</v>
      </c>
      <c r="D28" s="182">
        <v>16</v>
      </c>
      <c r="E28" s="182">
        <v>14</v>
      </c>
      <c r="F28" s="182">
        <v>17</v>
      </c>
      <c r="G28" s="182">
        <v>12</v>
      </c>
      <c r="H28" s="182">
        <v>13</v>
      </c>
      <c r="I28" s="182">
        <v>13</v>
      </c>
      <c r="J28" s="182">
        <v>14</v>
      </c>
      <c r="K28" s="182">
        <v>15</v>
      </c>
      <c r="L28" s="182">
        <v>13</v>
      </c>
      <c r="M28" s="182">
        <v>9</v>
      </c>
      <c r="N28" s="182">
        <v>6</v>
      </c>
      <c r="O28" s="182">
        <v>9</v>
      </c>
      <c r="P28" s="182">
        <v>5</v>
      </c>
      <c r="Q28" s="182">
        <v>5</v>
      </c>
      <c r="R28" s="182">
        <v>4</v>
      </c>
      <c r="S28" s="182">
        <v>4</v>
      </c>
      <c r="T28" s="182">
        <v>4</v>
      </c>
      <c r="U28" s="182">
        <v>4</v>
      </c>
      <c r="V28" s="182">
        <v>6</v>
      </c>
      <c r="W28" s="1087">
        <v>6</v>
      </c>
      <c r="X28" s="1087">
        <v>7</v>
      </c>
      <c r="Y28" s="1091">
        <v>6.9267119973060307</v>
      </c>
      <c r="Z28" s="1091">
        <f>'Table B 2 d 2'!AL30</f>
        <v>6.0869315975850302</v>
      </c>
      <c r="AA28" s="1091">
        <v>8.2032235137675666</v>
      </c>
      <c r="AB28" s="1091">
        <v>7.4</v>
      </c>
      <c r="AC28" s="1091">
        <f>'Table B 2 d 2'!AL30</f>
        <v>6.0869315975850302</v>
      </c>
      <c r="AD28" s="1091">
        <v>6</v>
      </c>
      <c r="AE28" s="1091">
        <v>4.7624167691617778</v>
      </c>
      <c r="AF28" s="1091">
        <v>5.0678947255159352</v>
      </c>
      <c r="AG28" s="1091">
        <v>4.9036815125847761</v>
      </c>
      <c r="AH28" s="1091">
        <v>6.0869315975850302</v>
      </c>
    </row>
    <row r="29" spans="1:34" ht="23.25" customHeight="1">
      <c r="A29" s="1676" t="s">
        <v>231</v>
      </c>
      <c r="B29" s="1676"/>
      <c r="C29" s="452">
        <v>53</v>
      </c>
      <c r="D29" s="182">
        <v>56</v>
      </c>
      <c r="E29" s="182">
        <v>55</v>
      </c>
      <c r="F29" s="182">
        <v>53</v>
      </c>
      <c r="G29" s="182">
        <v>54</v>
      </c>
      <c r="H29" s="182">
        <v>51</v>
      </c>
      <c r="I29" s="182">
        <v>51</v>
      </c>
      <c r="J29" s="182">
        <v>54</v>
      </c>
      <c r="K29" s="182">
        <v>53</v>
      </c>
      <c r="L29" s="182">
        <v>52</v>
      </c>
      <c r="M29" s="182">
        <v>52</v>
      </c>
      <c r="N29" s="182">
        <v>51</v>
      </c>
      <c r="O29" s="182">
        <v>49</v>
      </c>
      <c r="P29" s="182">
        <v>45</v>
      </c>
      <c r="Q29" s="182">
        <v>44</v>
      </c>
      <c r="R29" s="182">
        <v>44</v>
      </c>
      <c r="S29" s="182">
        <v>43</v>
      </c>
      <c r="T29" s="182">
        <v>41</v>
      </c>
      <c r="U29" s="182">
        <v>37</v>
      </c>
      <c r="V29" s="182">
        <v>34</v>
      </c>
      <c r="W29" s="1087">
        <v>30</v>
      </c>
      <c r="X29" s="1087">
        <v>28</v>
      </c>
      <c r="Y29" s="1087">
        <v>26</v>
      </c>
      <c r="Z29" s="1087">
        <v>26</v>
      </c>
      <c r="AA29" s="1091">
        <v>24</v>
      </c>
      <c r="AB29" s="1091">
        <v>24</v>
      </c>
      <c r="AC29" s="1091">
        <v>21</v>
      </c>
      <c r="AD29" s="1091">
        <v>21</v>
      </c>
      <c r="AE29" s="1091">
        <v>20</v>
      </c>
      <c r="AF29" s="1091">
        <v>20</v>
      </c>
      <c r="AG29" s="1091">
        <v>18</v>
      </c>
      <c r="AH29" s="1091">
        <v>18</v>
      </c>
    </row>
    <row r="30" spans="1:34" ht="23.25" customHeight="1"/>
  </sheetData>
  <mergeCells count="4">
    <mergeCell ref="A28:B28"/>
    <mergeCell ref="A29:B29"/>
    <mergeCell ref="A1:AH1"/>
    <mergeCell ref="A2:AH2"/>
  </mergeCells>
  <printOptions horizontalCentered="1" verticalCentered="1"/>
  <pageMargins left="0.5" right="0.36" top="0.74803149606299213" bottom="0.74803149606299213" header="0.31496062992125984" footer="0.31496062992125984"/>
  <pageSetup paperSize="9" scale="7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70C0"/>
  </sheetPr>
  <dimension ref="A1:AY47"/>
  <sheetViews>
    <sheetView zoomScale="70" zoomScaleNormal="70" zoomScalePageLayoutView="70" workbookViewId="0">
      <selection activeCell="AY29" sqref="AY29"/>
    </sheetView>
  </sheetViews>
  <sheetFormatPr defaultColWidth="9" defaultRowHeight="15"/>
  <cols>
    <col min="1" max="1" width="13.5703125" style="31" customWidth="1"/>
    <col min="2" max="17" width="0" style="31" hidden="1" customWidth="1"/>
    <col min="18" max="19" width="9.140625" style="31" hidden="1" customWidth="1"/>
    <col min="20" max="20" width="10.140625" style="31" hidden="1" customWidth="1"/>
    <col min="21" max="21" width="9.140625" style="31" hidden="1" customWidth="1"/>
    <col min="22" max="22" width="10.140625" style="31" hidden="1" customWidth="1"/>
    <col min="23" max="23" width="9.140625" style="31" hidden="1" customWidth="1"/>
    <col min="24" max="24" width="10.140625" style="31" hidden="1" customWidth="1"/>
    <col min="25" max="25" width="9.140625" style="31" hidden="1" customWidth="1"/>
    <col min="26" max="26" width="10.140625" style="31" hidden="1" customWidth="1"/>
    <col min="27" max="27" width="9.140625" style="31" hidden="1" customWidth="1"/>
    <col min="28" max="28" width="10.140625" style="31" hidden="1" customWidth="1"/>
    <col min="29" max="29" width="9.140625" style="31" hidden="1" customWidth="1"/>
    <col min="30" max="51" width="10" style="31" customWidth="1"/>
    <col min="52" max="16384" width="9" style="31"/>
  </cols>
  <sheetData>
    <row r="1" spans="1:51" ht="26.25" customHeight="1">
      <c r="A1" s="1677" t="s">
        <v>573</v>
      </c>
      <c r="B1" s="1677"/>
      <c r="C1" s="1677"/>
      <c r="D1" s="1677"/>
      <c r="E1" s="1677"/>
      <c r="F1" s="1677"/>
      <c r="G1" s="1677"/>
      <c r="H1" s="1677"/>
      <c r="I1" s="1677"/>
      <c r="J1" s="1677"/>
      <c r="K1" s="1677"/>
      <c r="L1" s="1677"/>
      <c r="M1" s="1677"/>
      <c r="N1" s="1677"/>
      <c r="O1" s="1677"/>
      <c r="P1" s="1677"/>
      <c r="Q1" s="1677"/>
      <c r="R1" s="1677"/>
      <c r="S1" s="1677"/>
      <c r="T1" s="1677"/>
      <c r="U1" s="1677"/>
      <c r="V1" s="1677"/>
      <c r="W1" s="1677"/>
      <c r="X1" s="1677"/>
      <c r="Y1" s="1677"/>
      <c r="Z1" s="1677"/>
      <c r="AA1" s="1677"/>
      <c r="AB1" s="1677"/>
      <c r="AC1" s="1677"/>
      <c r="AD1" s="1677"/>
      <c r="AE1" s="1677"/>
      <c r="AF1" s="1677"/>
      <c r="AG1" s="1677"/>
      <c r="AH1" s="1677"/>
      <c r="AI1" s="1677"/>
      <c r="AJ1" s="1677"/>
      <c r="AK1" s="1677"/>
      <c r="AL1" s="1677"/>
      <c r="AM1" s="1677"/>
      <c r="AN1" s="1677"/>
      <c r="AO1" s="1677"/>
      <c r="AP1" s="1677"/>
      <c r="AQ1" s="1677"/>
      <c r="AR1" s="1677"/>
      <c r="AS1" s="1677"/>
      <c r="AT1" s="1677"/>
      <c r="AU1" s="1677"/>
      <c r="AV1" s="1677"/>
      <c r="AW1" s="1677"/>
      <c r="AX1" s="1677"/>
      <c r="AY1" s="1677"/>
    </row>
    <row r="2" spans="1:51" ht="26.25" customHeight="1">
      <c r="A2" s="1678" t="s">
        <v>876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  <c r="L2" s="1678"/>
      <c r="M2" s="1678"/>
      <c r="N2" s="1678"/>
      <c r="O2" s="1678"/>
      <c r="P2" s="1678"/>
      <c r="Q2" s="1678"/>
      <c r="R2" s="1678"/>
      <c r="S2" s="1678"/>
      <c r="T2" s="1678"/>
      <c r="U2" s="1678"/>
      <c r="V2" s="1678"/>
      <c r="W2" s="1678"/>
      <c r="X2" s="1678"/>
      <c r="Y2" s="1678"/>
      <c r="Z2" s="1678"/>
      <c r="AA2" s="1678"/>
      <c r="AB2" s="1678"/>
      <c r="AC2" s="1678"/>
      <c r="AD2" s="1678"/>
      <c r="AE2" s="1678"/>
      <c r="AF2" s="1678"/>
      <c r="AG2" s="1678"/>
      <c r="AH2" s="1678"/>
      <c r="AI2" s="1678"/>
      <c r="AJ2" s="1678"/>
      <c r="AK2" s="1678"/>
      <c r="AL2" s="1678"/>
      <c r="AM2" s="1678"/>
      <c r="AN2" s="1678"/>
      <c r="AO2" s="1678"/>
      <c r="AP2" s="1678"/>
      <c r="AQ2" s="1678"/>
      <c r="AR2" s="1678"/>
      <c r="AS2" s="1678"/>
      <c r="AT2" s="1678"/>
      <c r="AU2" s="1678"/>
      <c r="AV2" s="1678"/>
      <c r="AW2" s="1678"/>
      <c r="AX2" s="1678"/>
      <c r="AY2" s="1678"/>
    </row>
    <row r="3" spans="1:51" s="67" customFormat="1" ht="32.25" customHeight="1">
      <c r="A3" s="1682" t="s">
        <v>579</v>
      </c>
      <c r="B3" s="1283">
        <v>1997</v>
      </c>
      <c r="C3" s="1283"/>
      <c r="D3" s="1283">
        <v>1998</v>
      </c>
      <c r="E3" s="1283"/>
      <c r="F3" s="1283">
        <v>1999</v>
      </c>
      <c r="G3" s="1283"/>
      <c r="H3" s="1283">
        <v>2000</v>
      </c>
      <c r="I3" s="1283"/>
      <c r="J3" s="1283">
        <v>2001</v>
      </c>
      <c r="K3" s="1283"/>
      <c r="L3" s="1283">
        <v>2002</v>
      </c>
      <c r="M3" s="1283"/>
      <c r="N3" s="1283">
        <v>2003</v>
      </c>
      <c r="O3" s="1283"/>
      <c r="P3" s="1283">
        <v>2004</v>
      </c>
      <c r="Q3" s="1283"/>
      <c r="R3" s="1282">
        <v>2005</v>
      </c>
      <c r="S3" s="1282"/>
      <c r="T3" s="1282">
        <v>2006</v>
      </c>
      <c r="U3" s="1282"/>
      <c r="V3" s="1282">
        <v>2007</v>
      </c>
      <c r="W3" s="1282"/>
      <c r="X3" s="1282">
        <v>2008</v>
      </c>
      <c r="Y3" s="1282"/>
      <c r="Z3" s="1282">
        <v>2009</v>
      </c>
      <c r="AA3" s="1282"/>
      <c r="AB3" s="1282">
        <v>2010</v>
      </c>
      <c r="AC3" s="1282"/>
      <c r="AD3" s="1282">
        <v>2011</v>
      </c>
      <c r="AE3" s="1282"/>
      <c r="AF3" s="1282">
        <v>2012</v>
      </c>
      <c r="AG3" s="1282"/>
      <c r="AH3" s="1282">
        <v>2013</v>
      </c>
      <c r="AI3" s="1282"/>
      <c r="AJ3" s="1282">
        <v>2014</v>
      </c>
      <c r="AK3" s="1282"/>
      <c r="AL3" s="1282">
        <v>2015</v>
      </c>
      <c r="AM3" s="1282"/>
      <c r="AN3" s="1282">
        <v>2016</v>
      </c>
      <c r="AO3" s="1282"/>
      <c r="AP3" s="1282">
        <v>2017</v>
      </c>
      <c r="AQ3" s="1282"/>
      <c r="AR3" s="1282">
        <v>2018</v>
      </c>
      <c r="AS3" s="1282"/>
      <c r="AT3" s="1282">
        <v>2019</v>
      </c>
      <c r="AU3" s="1282"/>
      <c r="AV3" s="1282">
        <v>2020</v>
      </c>
      <c r="AW3" s="1282"/>
      <c r="AX3" s="1282">
        <v>2021</v>
      </c>
      <c r="AY3" s="1282"/>
    </row>
    <row r="4" spans="1:51" s="67" customFormat="1" ht="45">
      <c r="A4" s="1682"/>
      <c r="B4" s="110" t="s">
        <v>235</v>
      </c>
      <c r="C4" s="111" t="s">
        <v>166</v>
      </c>
      <c r="D4" s="110" t="s">
        <v>235</v>
      </c>
      <c r="E4" s="111" t="s">
        <v>166</v>
      </c>
      <c r="F4" s="110" t="s">
        <v>235</v>
      </c>
      <c r="G4" s="111" t="s">
        <v>166</v>
      </c>
      <c r="H4" s="110" t="s">
        <v>235</v>
      </c>
      <c r="I4" s="111" t="s">
        <v>166</v>
      </c>
      <c r="J4" s="110" t="s">
        <v>235</v>
      </c>
      <c r="K4" s="111" t="s">
        <v>166</v>
      </c>
      <c r="L4" s="110" t="s">
        <v>235</v>
      </c>
      <c r="M4" s="111" t="s">
        <v>166</v>
      </c>
      <c r="N4" s="110" t="s">
        <v>235</v>
      </c>
      <c r="O4" s="111" t="s">
        <v>166</v>
      </c>
      <c r="P4" s="110" t="s">
        <v>235</v>
      </c>
      <c r="Q4" s="111" t="s">
        <v>166</v>
      </c>
      <c r="R4" s="110" t="s">
        <v>235</v>
      </c>
      <c r="S4" s="111" t="s">
        <v>166</v>
      </c>
      <c r="T4" s="110" t="s">
        <v>235</v>
      </c>
      <c r="U4" s="111" t="s">
        <v>166</v>
      </c>
      <c r="V4" s="110" t="s">
        <v>235</v>
      </c>
      <c r="W4" s="111" t="s">
        <v>166</v>
      </c>
      <c r="X4" s="110" t="s">
        <v>235</v>
      </c>
      <c r="Y4" s="111" t="s">
        <v>166</v>
      </c>
      <c r="Z4" s="110" t="s">
        <v>235</v>
      </c>
      <c r="AA4" s="111" t="s">
        <v>166</v>
      </c>
      <c r="AB4" s="110" t="s">
        <v>235</v>
      </c>
      <c r="AC4" s="111" t="s">
        <v>166</v>
      </c>
      <c r="AD4" s="110" t="s">
        <v>235</v>
      </c>
      <c r="AE4" s="111" t="s">
        <v>166</v>
      </c>
      <c r="AF4" s="110" t="s">
        <v>235</v>
      </c>
      <c r="AG4" s="111" t="s">
        <v>166</v>
      </c>
      <c r="AH4" s="110" t="s">
        <v>235</v>
      </c>
      <c r="AI4" s="111" t="s">
        <v>166</v>
      </c>
      <c r="AJ4" s="110" t="s">
        <v>235</v>
      </c>
      <c r="AK4" s="111" t="s">
        <v>166</v>
      </c>
      <c r="AL4" s="110" t="s">
        <v>235</v>
      </c>
      <c r="AM4" s="111" t="s">
        <v>166</v>
      </c>
      <c r="AN4" s="110" t="s">
        <v>235</v>
      </c>
      <c r="AO4" s="111" t="s">
        <v>166</v>
      </c>
      <c r="AP4" s="110" t="s">
        <v>235</v>
      </c>
      <c r="AQ4" s="111" t="s">
        <v>166</v>
      </c>
      <c r="AR4" s="110" t="s">
        <v>235</v>
      </c>
      <c r="AS4" s="111" t="s">
        <v>166</v>
      </c>
      <c r="AT4" s="110" t="s">
        <v>235</v>
      </c>
      <c r="AU4" s="111" t="s">
        <v>166</v>
      </c>
      <c r="AV4" s="110" t="s">
        <v>235</v>
      </c>
      <c r="AW4" s="111" t="s">
        <v>166</v>
      </c>
      <c r="AX4" s="979" t="s">
        <v>235</v>
      </c>
      <c r="AY4" s="980" t="s">
        <v>166</v>
      </c>
    </row>
    <row r="5" spans="1:51" s="67" customFormat="1" ht="62.25" customHeight="1">
      <c r="A5" s="42" t="s">
        <v>580</v>
      </c>
      <c r="B5" s="42">
        <v>0</v>
      </c>
      <c r="C5" s="42">
        <f>B5/B13*100</f>
        <v>0</v>
      </c>
      <c r="D5" s="42">
        <v>0</v>
      </c>
      <c r="E5" s="42">
        <f>D5/D13*100</f>
        <v>0</v>
      </c>
      <c r="F5" s="42">
        <v>0</v>
      </c>
      <c r="G5" s="42">
        <f>F5/F13*100</f>
        <v>0</v>
      </c>
      <c r="H5" s="42">
        <v>0</v>
      </c>
      <c r="I5" s="42">
        <f>H5/H13*100</f>
        <v>0</v>
      </c>
      <c r="J5" s="42">
        <v>0</v>
      </c>
      <c r="K5" s="42">
        <f>J5/J13*100</f>
        <v>0</v>
      </c>
      <c r="L5" s="42">
        <v>0</v>
      </c>
      <c r="M5" s="42">
        <f>L5/L13*100</f>
        <v>0</v>
      </c>
      <c r="N5" s="42">
        <v>0</v>
      </c>
      <c r="O5" s="68">
        <f>N5/N13*100</f>
        <v>0</v>
      </c>
      <c r="P5" s="42">
        <v>0</v>
      </c>
      <c r="Q5" s="68">
        <f t="shared" ref="Q5:Q13" si="0">P5/P$13*100</f>
        <v>0</v>
      </c>
      <c r="R5" s="42">
        <v>0</v>
      </c>
      <c r="S5" s="68">
        <f>R5/R$13*100</f>
        <v>0</v>
      </c>
      <c r="T5" s="42">
        <v>0</v>
      </c>
      <c r="U5" s="68">
        <f t="shared" ref="U5:U13" si="1">T5/T$13*100</f>
        <v>0</v>
      </c>
      <c r="V5" s="42">
        <v>0</v>
      </c>
      <c r="W5" s="68">
        <f t="shared" ref="W5:W13" si="2">V5/V$13*100</f>
        <v>0</v>
      </c>
      <c r="X5" s="42">
        <v>0</v>
      </c>
      <c r="Y5" s="68">
        <f>X5/X$13*100</f>
        <v>0</v>
      </c>
      <c r="Z5" s="42">
        <v>0</v>
      </c>
      <c r="AA5" s="68">
        <f t="shared" ref="AA5:AA13" si="3">Z5/Z$13*100</f>
        <v>0</v>
      </c>
      <c r="AB5" s="42">
        <v>0</v>
      </c>
      <c r="AC5" s="68">
        <f>AB5/AB$13*100</f>
        <v>0</v>
      </c>
      <c r="AD5" s="42">
        <v>0</v>
      </c>
      <c r="AE5" s="68">
        <f>AD5/AD$13*100</f>
        <v>0</v>
      </c>
      <c r="AF5" s="42">
        <v>0</v>
      </c>
      <c r="AG5" s="68">
        <f t="shared" ref="AG5:AG13" si="4">AF5/AF$13*100</f>
        <v>0</v>
      </c>
      <c r="AH5" s="983">
        <v>0</v>
      </c>
      <c r="AI5" s="183">
        <f>AH5/$AH$13*100</f>
        <v>0</v>
      </c>
      <c r="AJ5" s="114">
        <v>0</v>
      </c>
      <c r="AK5" s="183">
        <f>AJ5/$AJ$13*100</f>
        <v>0</v>
      </c>
      <c r="AL5" s="114">
        <v>0</v>
      </c>
      <c r="AM5" s="183">
        <f>AL5/$AL$13*100</f>
        <v>0</v>
      </c>
      <c r="AN5" s="114">
        <v>2</v>
      </c>
      <c r="AO5" s="183">
        <f>AN5/$AN$13*100</f>
        <v>5.7810318563760441E-4</v>
      </c>
      <c r="AP5" s="114">
        <v>0</v>
      </c>
      <c r="AQ5" s="1081">
        <f>AP5/$AP$13*100</f>
        <v>0</v>
      </c>
      <c r="AR5" s="114">
        <v>0</v>
      </c>
      <c r="AS5" s="1081">
        <f>AR5/$AR$13*100</f>
        <v>0</v>
      </c>
      <c r="AT5" s="114">
        <v>0</v>
      </c>
      <c r="AU5" s="1081">
        <f>AT5/$AT$13*100</f>
        <v>0</v>
      </c>
      <c r="AV5" s="114">
        <v>0</v>
      </c>
      <c r="AW5" s="1081">
        <f>AV5/$AV$13*100</f>
        <v>0</v>
      </c>
      <c r="AX5" s="114">
        <v>0</v>
      </c>
      <c r="AY5" s="1081">
        <f>AX5/$AX$13*100</f>
        <v>0</v>
      </c>
    </row>
    <row r="6" spans="1:51" s="67" customFormat="1" ht="62.25" customHeight="1">
      <c r="A6" s="42" t="s">
        <v>167</v>
      </c>
      <c r="B6" s="42">
        <v>2077</v>
      </c>
      <c r="C6" s="68">
        <f>B6/B$13*100</f>
        <v>1.0776510631232683</v>
      </c>
      <c r="D6" s="42">
        <v>3108</v>
      </c>
      <c r="E6" s="68">
        <f t="shared" ref="E6:E13" si="5">D6/D$13*100</f>
        <v>1.5936581839065136</v>
      </c>
      <c r="F6" s="42">
        <v>3683</v>
      </c>
      <c r="G6" s="68">
        <f t="shared" ref="G6:G13" si="6">F6/F$13*100</f>
        <v>1.8498056272664261</v>
      </c>
      <c r="H6" s="42">
        <v>6122</v>
      </c>
      <c r="I6" s="68">
        <f t="shared" ref="I6:I13" si="7">H6/H$13*100</f>
        <v>2.9652376500903328</v>
      </c>
      <c r="J6" s="42">
        <v>4459</v>
      </c>
      <c r="K6" s="68">
        <f t="shared" ref="K6:K13" si="8">J6/J$13*100</f>
        <v>2.1759074007202601</v>
      </c>
      <c r="L6" s="42">
        <v>6977</v>
      </c>
      <c r="M6" s="68">
        <f t="shared" ref="M6:M13" si="9">L6/L$13*100</f>
        <v>3.3754723097093811</v>
      </c>
      <c r="N6" s="42">
        <v>4752</v>
      </c>
      <c r="O6" s="68">
        <f>N6/N13*100</f>
        <v>2.1884196128818334</v>
      </c>
      <c r="P6" s="42">
        <v>5941</v>
      </c>
      <c r="Q6" s="68">
        <f t="shared" si="0"/>
        <v>2.4627642155094867</v>
      </c>
      <c r="R6" s="42">
        <v>4506</v>
      </c>
      <c r="S6" s="68">
        <f t="shared" ref="S6:S13" si="10">R6/R$13*100</f>
        <v>1.7963427323066619</v>
      </c>
      <c r="T6" s="42">
        <v>6138</v>
      </c>
      <c r="U6" s="68">
        <f t="shared" si="1"/>
        <v>2.3233894686637671</v>
      </c>
      <c r="V6" s="42">
        <v>7014</v>
      </c>
      <c r="W6" s="68">
        <f t="shared" si="2"/>
        <v>2.6317764303295914</v>
      </c>
      <c r="X6" s="42">
        <v>5729</v>
      </c>
      <c r="Y6" s="68">
        <f t="shared" ref="Y6:Y13" si="11">X6/X$13*100</f>
        <v>2.0662766625069429</v>
      </c>
      <c r="Z6" s="42">
        <v>23972</v>
      </c>
      <c r="AA6" s="68">
        <f t="shared" si="3"/>
        <v>8.3324933175294493</v>
      </c>
      <c r="AB6" s="42">
        <v>5908</v>
      </c>
      <c r="AC6" s="68">
        <f t="shared" ref="AC6:AC13" si="12">AB6/AB$13*100</f>
        <v>1.9492367029261646</v>
      </c>
      <c r="AD6" s="42">
        <v>5582</v>
      </c>
      <c r="AE6" s="68">
        <f>AD6/AD$13*100</f>
        <v>1.6799186223583868</v>
      </c>
      <c r="AF6" s="42">
        <v>9162</v>
      </c>
      <c r="AG6" s="68">
        <f t="shared" si="4"/>
        <v>2.7906381734447718</v>
      </c>
      <c r="AH6" s="114">
        <v>5398</v>
      </c>
      <c r="AI6" s="183">
        <f t="shared" ref="AI6:AI12" si="13">AH6/$AH$13*100</f>
        <v>1.6150023486047493</v>
      </c>
      <c r="AJ6" s="114">
        <v>6205</v>
      </c>
      <c r="AK6" s="183">
        <f t="shared" ref="AK6:AK13" si="14">AJ6/$AJ$13*100</f>
        <v>1.6944015117174485</v>
      </c>
      <c r="AL6" s="114">
        <v>8738</v>
      </c>
      <c r="AM6" s="183">
        <f t="shared" ref="AM6:AM13" si="15">AL6/$AL$13*100</f>
        <v>2.4603757859377331</v>
      </c>
      <c r="AN6" s="114">
        <v>6163</v>
      </c>
      <c r="AO6" s="183">
        <f t="shared" ref="AO6:AO13" si="16">AN6/$AN$13*100</f>
        <v>1.7814249665422781</v>
      </c>
      <c r="AP6" s="114">
        <v>10458</v>
      </c>
      <c r="AQ6" s="1081">
        <f t="shared" ref="AQ6:AQ13" si="17">AP6/$AP$13*100</f>
        <v>3.0823462142669773</v>
      </c>
      <c r="AR6" s="114">
        <v>6605</v>
      </c>
      <c r="AS6" s="1081">
        <f t="shared" ref="AS6:AS12" si="18">AR6/$AR$13*100</f>
        <v>1.9888767438429136</v>
      </c>
      <c r="AT6" s="114">
        <v>1236</v>
      </c>
      <c r="AU6" s="1081">
        <f t="shared" ref="AU6:AU13" si="19">AT6/$AT$13*100</f>
        <v>0.3763611117877762</v>
      </c>
      <c r="AV6" s="114">
        <v>1959</v>
      </c>
      <c r="AW6" s="1081">
        <f t="shared" ref="AW6:AW13" si="20">AV6/$AV$13*100</f>
        <v>0.61397377996608882</v>
      </c>
      <c r="AX6" s="114">
        <v>5052</v>
      </c>
      <c r="AY6" s="1081">
        <f t="shared" ref="AY6:AY12" si="21">AX6/$AX$13*100</f>
        <v>1.5921087877976143</v>
      </c>
    </row>
    <row r="7" spans="1:51" s="67" customFormat="1" ht="62.25" customHeight="1">
      <c r="A7" s="42" t="s">
        <v>168</v>
      </c>
      <c r="B7" s="42">
        <v>77764</v>
      </c>
      <c r="C7" s="68">
        <f>B7/B$13*100</f>
        <v>40.347836915126543</v>
      </c>
      <c r="D7" s="42">
        <v>95530</v>
      </c>
      <c r="E7" s="68">
        <f t="shared" si="5"/>
        <v>48.98396599375458</v>
      </c>
      <c r="F7" s="42">
        <v>86918</v>
      </c>
      <c r="G7" s="68">
        <f t="shared" si="6"/>
        <v>43.655010999387251</v>
      </c>
      <c r="H7" s="42">
        <v>62645</v>
      </c>
      <c r="I7" s="68">
        <f t="shared" si="7"/>
        <v>30.342586179338269</v>
      </c>
      <c r="J7" s="42">
        <v>74532</v>
      </c>
      <c r="K7" s="68">
        <f t="shared" si="8"/>
        <v>36.370201926549093</v>
      </c>
      <c r="L7" s="42">
        <v>71695</v>
      </c>
      <c r="M7" s="68">
        <f t="shared" si="9"/>
        <v>34.686038017000733</v>
      </c>
      <c r="N7" s="42">
        <v>74411</v>
      </c>
      <c r="O7" s="68">
        <f>N7/N13*100</f>
        <v>34.26820113934135</v>
      </c>
      <c r="P7" s="42">
        <v>80319</v>
      </c>
      <c r="Q7" s="68">
        <f t="shared" si="0"/>
        <v>33.295195930904974</v>
      </c>
      <c r="R7" s="42">
        <v>87993</v>
      </c>
      <c r="S7" s="68">
        <f t="shared" si="10"/>
        <v>35.078913902321375</v>
      </c>
      <c r="T7" s="42">
        <v>103513</v>
      </c>
      <c r="U7" s="68">
        <f t="shared" si="1"/>
        <v>39.182309232615268</v>
      </c>
      <c r="V7" s="42">
        <v>104553</v>
      </c>
      <c r="W7" s="68">
        <f t="shared" si="2"/>
        <v>39.230128474515219</v>
      </c>
      <c r="X7" s="42">
        <v>109242</v>
      </c>
      <c r="Y7" s="68">
        <f t="shared" si="11"/>
        <v>39.400278437001823</v>
      </c>
      <c r="Z7" s="42">
        <v>112050</v>
      </c>
      <c r="AA7" s="68">
        <f t="shared" si="3"/>
        <v>38.947767237993276</v>
      </c>
      <c r="AB7" s="42">
        <v>109988</v>
      </c>
      <c r="AC7" s="68">
        <f t="shared" si="12"/>
        <v>36.28853190274932</v>
      </c>
      <c r="AD7" s="42">
        <v>126141</v>
      </c>
      <c r="AE7" s="68">
        <f t="shared" ref="AE7:AE13" si="22">AD7/AD$13*100</f>
        <v>37.962489240936812</v>
      </c>
      <c r="AF7" s="42">
        <v>117483</v>
      </c>
      <c r="AG7" s="68">
        <f t="shared" si="4"/>
        <v>35.783949413972074</v>
      </c>
      <c r="AH7" s="114">
        <v>122892</v>
      </c>
      <c r="AI7" s="183">
        <f t="shared" si="13"/>
        <v>36.767482146116123</v>
      </c>
      <c r="AJ7" s="114">
        <v>109621</v>
      </c>
      <c r="AK7" s="183">
        <f t="shared" si="14"/>
        <v>29.934244660109339</v>
      </c>
      <c r="AL7" s="114">
        <v>134909</v>
      </c>
      <c r="AM7" s="183">
        <f t="shared" si="15"/>
        <v>37.986591543267757</v>
      </c>
      <c r="AN7" s="114">
        <v>97049</v>
      </c>
      <c r="AO7" s="183">
        <f t="shared" si="16"/>
        <v>28.052168031471936</v>
      </c>
      <c r="AP7" s="114">
        <v>119049</v>
      </c>
      <c r="AQ7" s="1081">
        <f t="shared" si="17"/>
        <v>35.087993350762034</v>
      </c>
      <c r="AR7" s="114">
        <v>111242</v>
      </c>
      <c r="AS7" s="1081">
        <f t="shared" si="18"/>
        <v>33.496839778739343</v>
      </c>
      <c r="AT7" s="114">
        <v>114975</v>
      </c>
      <c r="AU7" s="1081">
        <f t="shared" si="19"/>
        <v>35.009804876860493</v>
      </c>
      <c r="AV7" s="114">
        <v>113858</v>
      </c>
      <c r="AW7" s="1081">
        <f t="shared" si="20"/>
        <v>35.684444430515029</v>
      </c>
      <c r="AX7" s="114">
        <v>101039</v>
      </c>
      <c r="AY7" s="1081">
        <f t="shared" si="21"/>
        <v>31.841860611695004</v>
      </c>
    </row>
    <row r="8" spans="1:51" s="67" customFormat="1" ht="62.25" customHeight="1">
      <c r="A8" s="42" t="s">
        <v>169</v>
      </c>
      <c r="B8" s="42">
        <v>75781</v>
      </c>
      <c r="C8" s="68">
        <f t="shared" ref="C8:C13" si="23">B8/B$13*100</f>
        <v>39.318957734494177</v>
      </c>
      <c r="D8" s="42">
        <v>68589</v>
      </c>
      <c r="E8" s="68">
        <f t="shared" si="5"/>
        <v>35.169697933064306</v>
      </c>
      <c r="F8" s="42">
        <v>75365</v>
      </c>
      <c r="G8" s="68">
        <f t="shared" si="6"/>
        <v>37.85245753432914</v>
      </c>
      <c r="H8" s="42">
        <v>70691</v>
      </c>
      <c r="I8" s="68">
        <f t="shared" si="7"/>
        <v>34.239727984733051</v>
      </c>
      <c r="J8" s="42">
        <v>78645</v>
      </c>
      <c r="K8" s="68">
        <f t="shared" si="8"/>
        <v>38.377267891824367</v>
      </c>
      <c r="L8" s="42">
        <v>71234</v>
      </c>
      <c r="M8" s="68">
        <f t="shared" si="9"/>
        <v>34.463006236181464</v>
      </c>
      <c r="N8" s="42">
        <v>82552</v>
      </c>
      <c r="O8" s="68">
        <f>N8/N13*100</f>
        <v>38.017343409642493</v>
      </c>
      <c r="P8" s="42">
        <v>85390</v>
      </c>
      <c r="Q8" s="68">
        <f t="shared" si="0"/>
        <v>35.397312971276733</v>
      </c>
      <c r="R8" s="42">
        <v>88355</v>
      </c>
      <c r="S8" s="68">
        <f t="shared" si="10"/>
        <v>35.22322727761987</v>
      </c>
      <c r="T8" s="42">
        <v>91760</v>
      </c>
      <c r="U8" s="68">
        <f t="shared" si="1"/>
        <v>34.733499127498739</v>
      </c>
      <c r="V8" s="42">
        <v>98174</v>
      </c>
      <c r="W8" s="68">
        <f t="shared" si="2"/>
        <v>36.836615236837368</v>
      </c>
      <c r="X8" s="42">
        <v>109272</v>
      </c>
      <c r="Y8" s="68">
        <f t="shared" si="11"/>
        <v>39.411098527746319</v>
      </c>
      <c r="Z8" s="42">
        <v>99149</v>
      </c>
      <c r="AA8" s="68">
        <f t="shared" si="3"/>
        <v>34.463473216240928</v>
      </c>
      <c r="AB8" s="42">
        <v>121120</v>
      </c>
      <c r="AC8" s="68">
        <f t="shared" si="12"/>
        <v>39.961332000409115</v>
      </c>
      <c r="AD8" s="42">
        <v>125798</v>
      </c>
      <c r="AE8" s="68">
        <f t="shared" si="22"/>
        <v>37.859262424837034</v>
      </c>
      <c r="AF8" s="42">
        <v>123958</v>
      </c>
      <c r="AG8" s="68">
        <f t="shared" si="4"/>
        <v>37.756158775798632</v>
      </c>
      <c r="AH8" s="114">
        <v>128520</v>
      </c>
      <c r="AI8" s="183">
        <f t="shared" si="13"/>
        <v>38.451297117947831</v>
      </c>
      <c r="AJ8" s="114">
        <v>135513</v>
      </c>
      <c r="AK8" s="183">
        <f t="shared" si="14"/>
        <v>37.004582120445868</v>
      </c>
      <c r="AL8" s="114">
        <v>126401</v>
      </c>
      <c r="AM8" s="183">
        <f t="shared" si="15"/>
        <v>35.590977308115754</v>
      </c>
      <c r="AN8" s="114">
        <v>119958</v>
      </c>
      <c r="AO8" s="183">
        <f t="shared" si="16"/>
        <v>34.674050971357879</v>
      </c>
      <c r="AP8" s="114">
        <v>123891</v>
      </c>
      <c r="AQ8" s="1081">
        <f t="shared" si="17"/>
        <v>36.515103732238494</v>
      </c>
      <c r="AR8" s="114">
        <v>122484</v>
      </c>
      <c r="AS8" s="1081">
        <f t="shared" si="18"/>
        <v>36.881995320644265</v>
      </c>
      <c r="AT8" s="114">
        <v>128723</v>
      </c>
      <c r="AU8" s="1081">
        <f t="shared" si="19"/>
        <v>39.196060997296044</v>
      </c>
      <c r="AV8" s="114">
        <v>123195</v>
      </c>
      <c r="AW8" s="1081">
        <f t="shared" si="20"/>
        <v>38.610770711037425</v>
      </c>
      <c r="AX8" s="114">
        <v>119246</v>
      </c>
      <c r="AY8" s="1081">
        <f t="shared" si="21"/>
        <v>37.579692104060634</v>
      </c>
    </row>
    <row r="9" spans="1:51" s="67" customFormat="1" ht="62.25" customHeight="1">
      <c r="A9" s="42" t="s">
        <v>170</v>
      </c>
      <c r="B9" s="42">
        <v>25696</v>
      </c>
      <c r="C9" s="68">
        <f t="shared" si="23"/>
        <v>13.332364813681034</v>
      </c>
      <c r="D9" s="42">
        <v>20221</v>
      </c>
      <c r="E9" s="68">
        <f t="shared" si="5"/>
        <v>10.368520636027545</v>
      </c>
      <c r="F9" s="42">
        <v>23730</v>
      </c>
      <c r="G9" s="68">
        <f t="shared" si="6"/>
        <v>11.91851412843668</v>
      </c>
      <c r="H9" s="42">
        <v>39172</v>
      </c>
      <c r="I9" s="68">
        <f t="shared" si="7"/>
        <v>18.973258613090248</v>
      </c>
      <c r="J9" s="42">
        <v>30346</v>
      </c>
      <c r="K9" s="68">
        <f t="shared" si="8"/>
        <v>14.808272254374749</v>
      </c>
      <c r="L9" s="42">
        <v>37260</v>
      </c>
      <c r="M9" s="68">
        <f t="shared" si="9"/>
        <v>18.026386449730765</v>
      </c>
      <c r="N9" s="42">
        <v>32026</v>
      </c>
      <c r="O9" s="68">
        <f>N9/N13*100</f>
        <v>14.748806086311786</v>
      </c>
      <c r="P9" s="42">
        <v>48319</v>
      </c>
      <c r="Q9" s="68">
        <f t="shared" si="0"/>
        <v>20.030012477563186</v>
      </c>
      <c r="R9" s="42">
        <v>50479</v>
      </c>
      <c r="S9" s="68">
        <f t="shared" si="10"/>
        <v>20.123742739482463</v>
      </c>
      <c r="T9" s="42">
        <v>44348</v>
      </c>
      <c r="U9" s="68">
        <f t="shared" si="1"/>
        <v>16.786848510312925</v>
      </c>
      <c r="V9" s="42">
        <v>41836</v>
      </c>
      <c r="W9" s="68">
        <f t="shared" si="2"/>
        <v>15.69760461067419</v>
      </c>
      <c r="X9" s="42">
        <v>40857</v>
      </c>
      <c r="Y9" s="68">
        <f t="shared" si="11"/>
        <v>14.73588158492689</v>
      </c>
      <c r="Z9" s="42">
        <v>39163</v>
      </c>
      <c r="AA9" s="68">
        <f t="shared" si="3"/>
        <v>13.612774728616964</v>
      </c>
      <c r="AB9" s="42">
        <v>48279</v>
      </c>
      <c r="AC9" s="68">
        <f t="shared" si="12"/>
        <v>15.928774336589759</v>
      </c>
      <c r="AD9" s="42">
        <v>51853</v>
      </c>
      <c r="AE9" s="68">
        <f t="shared" si="22"/>
        <v>15.605306400062599</v>
      </c>
      <c r="AF9" s="42">
        <v>61136</v>
      </c>
      <c r="AG9" s="68">
        <f t="shared" si="4"/>
        <v>18.621311435463827</v>
      </c>
      <c r="AH9" s="114">
        <v>55529</v>
      </c>
      <c r="AI9" s="183">
        <f t="shared" si="13"/>
        <v>16.613461544215102</v>
      </c>
      <c r="AJ9" s="114">
        <v>84703</v>
      </c>
      <c r="AK9" s="183">
        <f t="shared" si="14"/>
        <v>23.129877719097994</v>
      </c>
      <c r="AL9" s="114">
        <v>64092</v>
      </c>
      <c r="AM9" s="183">
        <f t="shared" si="15"/>
        <v>18.046510056342548</v>
      </c>
      <c r="AN9" s="114">
        <v>86045</v>
      </c>
      <c r="AO9" s="183">
        <f t="shared" si="16"/>
        <v>24.871444304093838</v>
      </c>
      <c r="AP9" s="114">
        <v>67409</v>
      </c>
      <c r="AQ9" s="1081">
        <f t="shared" si="17"/>
        <v>19.867840500814946</v>
      </c>
      <c r="AR9" s="114">
        <v>68530</v>
      </c>
      <c r="AS9" s="1081">
        <f t="shared" si="18"/>
        <v>20.635537207502626</v>
      </c>
      <c r="AT9" s="114">
        <v>58958</v>
      </c>
      <c r="AU9" s="1081">
        <f t="shared" si="19"/>
        <v>17.952668631702029</v>
      </c>
      <c r="AV9" s="114">
        <v>56308</v>
      </c>
      <c r="AW9" s="1081">
        <f t="shared" si="20"/>
        <v>17.647593467243762</v>
      </c>
      <c r="AX9" s="114">
        <v>64640</v>
      </c>
      <c r="AY9" s="1081">
        <f t="shared" si="21"/>
        <v>20.370924790823</v>
      </c>
    </row>
    <row r="10" spans="1:51" s="67" customFormat="1" ht="62.25" customHeight="1">
      <c r="A10" s="42" t="s">
        <v>171</v>
      </c>
      <c r="B10" s="42">
        <v>9362</v>
      </c>
      <c r="C10" s="68">
        <f t="shared" si="23"/>
        <v>4.8574719561675677</v>
      </c>
      <c r="D10" s="42">
        <v>6244</v>
      </c>
      <c r="E10" s="68">
        <f t="shared" si="5"/>
        <v>3.201673648749122</v>
      </c>
      <c r="F10" s="42">
        <v>7780</v>
      </c>
      <c r="G10" s="68">
        <f t="shared" si="6"/>
        <v>3.9075448764954648</v>
      </c>
      <c r="H10" s="42">
        <v>24878</v>
      </c>
      <c r="I10" s="68">
        <f t="shared" si="7"/>
        <v>12.049850091301421</v>
      </c>
      <c r="J10" s="42">
        <v>14364</v>
      </c>
      <c r="K10" s="68">
        <f t="shared" si="8"/>
        <v>7.0093594761035689</v>
      </c>
      <c r="L10" s="42">
        <v>15215</v>
      </c>
      <c r="M10" s="68">
        <f t="shared" si="9"/>
        <v>7.361016366952593</v>
      </c>
      <c r="N10" s="42">
        <v>17426</v>
      </c>
      <c r="O10" s="68">
        <f>N10/N13*100</f>
        <v>8.0251262992590142</v>
      </c>
      <c r="P10" s="42">
        <v>17389</v>
      </c>
      <c r="Q10" s="68">
        <f t="shared" si="0"/>
        <v>7.2083835959425118</v>
      </c>
      <c r="R10" s="42">
        <v>17206</v>
      </c>
      <c r="S10" s="68">
        <f t="shared" si="10"/>
        <v>6.8592705397399962</v>
      </c>
      <c r="T10" s="42">
        <v>15517</v>
      </c>
      <c r="U10" s="68">
        <f t="shared" si="1"/>
        <v>5.8735800562488878</v>
      </c>
      <c r="V10" s="42">
        <v>11265</v>
      </c>
      <c r="W10" s="68">
        <f t="shared" si="2"/>
        <v>4.2268265594044552</v>
      </c>
      <c r="X10" s="42">
        <v>11124</v>
      </c>
      <c r="Y10" s="68">
        <f t="shared" si="11"/>
        <v>4.0120896480585149</v>
      </c>
      <c r="Z10" s="42">
        <v>10921</v>
      </c>
      <c r="AA10" s="68">
        <f t="shared" si="3"/>
        <v>3.7960603838119105</v>
      </c>
      <c r="AB10" s="42">
        <v>14143</v>
      </c>
      <c r="AC10" s="68">
        <f t="shared" si="12"/>
        <v>4.6662245581389215</v>
      </c>
      <c r="AD10" s="42">
        <v>20649</v>
      </c>
      <c r="AE10" s="68">
        <f t="shared" si="22"/>
        <v>6.2143747103329146</v>
      </c>
      <c r="AF10" s="42">
        <v>14070</v>
      </c>
      <c r="AG10" s="68">
        <f t="shared" si="4"/>
        <v>4.2855576402933799</v>
      </c>
      <c r="AH10" s="114">
        <v>18991</v>
      </c>
      <c r="AI10" s="183">
        <f t="shared" si="13"/>
        <v>5.681828381317672</v>
      </c>
      <c r="AJ10" s="114">
        <v>24939</v>
      </c>
      <c r="AK10" s="183">
        <f t="shared" si="14"/>
        <v>6.81010141832739</v>
      </c>
      <c r="AL10" s="114">
        <v>17227</v>
      </c>
      <c r="AM10" s="183">
        <f t="shared" si="15"/>
        <v>4.850640153850919</v>
      </c>
      <c r="AN10" s="114">
        <v>31068</v>
      </c>
      <c r="AO10" s="183">
        <f t="shared" si="16"/>
        <v>8.9802548856945474</v>
      </c>
      <c r="AP10" s="114">
        <v>16517</v>
      </c>
      <c r="AQ10" s="1081">
        <f t="shared" si="17"/>
        <v>4.8681499733264166</v>
      </c>
      <c r="AR10" s="114">
        <v>20391</v>
      </c>
      <c r="AS10" s="1081">
        <f t="shared" si="18"/>
        <v>6.1400735327329068</v>
      </c>
      <c r="AT10" s="114">
        <v>20828</v>
      </c>
      <c r="AU10" s="1081">
        <f t="shared" si="19"/>
        <v>6.3421110326179626</v>
      </c>
      <c r="AV10" s="114">
        <v>20359</v>
      </c>
      <c r="AW10" s="1081">
        <f t="shared" si="20"/>
        <v>6.3807514988920886</v>
      </c>
      <c r="AX10" s="114">
        <v>22199</v>
      </c>
      <c r="AY10" s="1081">
        <f t="shared" si="21"/>
        <v>6.9958873674424469</v>
      </c>
    </row>
    <row r="11" spans="1:51" s="67" customFormat="1" ht="62.25" customHeight="1">
      <c r="A11" s="42" t="s">
        <v>172</v>
      </c>
      <c r="B11" s="42">
        <v>2004</v>
      </c>
      <c r="C11" s="68">
        <f t="shared" si="23"/>
        <v>1.0397750267207655</v>
      </c>
      <c r="D11" s="42">
        <v>1199</v>
      </c>
      <c r="E11" s="68">
        <f t="shared" si="5"/>
        <v>0.61479928008491302</v>
      </c>
      <c r="F11" s="42">
        <v>1535</v>
      </c>
      <c r="G11" s="68">
        <f t="shared" si="6"/>
        <v>0.77096161766330817</v>
      </c>
      <c r="H11" s="42">
        <v>2729</v>
      </c>
      <c r="I11" s="68">
        <f t="shared" si="7"/>
        <v>1.3218120789115515</v>
      </c>
      <c r="J11" s="42">
        <v>2462</v>
      </c>
      <c r="K11" s="68">
        <f t="shared" si="8"/>
        <v>1.2014092892068358</v>
      </c>
      <c r="L11" s="42">
        <v>4073</v>
      </c>
      <c r="M11" s="68">
        <f t="shared" si="9"/>
        <v>1.9705172305355183</v>
      </c>
      <c r="N11" s="42">
        <v>5964</v>
      </c>
      <c r="O11" s="68">
        <f>N11/N13*100</f>
        <v>2.7465771404097761</v>
      </c>
      <c r="P11" s="42">
        <v>2766</v>
      </c>
      <c r="Q11" s="68">
        <f t="shared" si="0"/>
        <v>1.1466092947482309</v>
      </c>
      <c r="R11" s="42">
        <v>1862</v>
      </c>
      <c r="S11" s="68">
        <f t="shared" si="10"/>
        <v>0.74229697460164323</v>
      </c>
      <c r="T11" s="42">
        <v>2431</v>
      </c>
      <c r="U11" s="68">
        <f t="shared" si="1"/>
        <v>0.92019547056396511</v>
      </c>
      <c r="V11" s="42">
        <v>3037</v>
      </c>
      <c r="W11" s="68">
        <f t="shared" si="2"/>
        <v>1.1395359308398871</v>
      </c>
      <c r="X11" s="42">
        <v>930</v>
      </c>
      <c r="Y11" s="68">
        <f t="shared" si="11"/>
        <v>0.3354228130793257</v>
      </c>
      <c r="Z11" s="42">
        <v>2080</v>
      </c>
      <c r="AA11" s="68">
        <f t="shared" si="3"/>
        <v>0.72299291258390019</v>
      </c>
      <c r="AB11" s="42">
        <v>3585</v>
      </c>
      <c r="AC11" s="68">
        <f t="shared" si="12"/>
        <v>1.1828052775880671</v>
      </c>
      <c r="AD11" s="42">
        <v>1826</v>
      </c>
      <c r="AE11" s="68">
        <f t="shared" si="22"/>
        <v>0.54953984314339199</v>
      </c>
      <c r="AF11" s="42">
        <v>2105</v>
      </c>
      <c r="AG11" s="68">
        <f t="shared" si="4"/>
        <v>0.64115841029264842</v>
      </c>
      <c r="AH11" s="114">
        <v>2619</v>
      </c>
      <c r="AI11" s="183">
        <f t="shared" si="13"/>
        <v>0.78356634883213017</v>
      </c>
      <c r="AJ11" s="114">
        <v>5046</v>
      </c>
      <c r="AK11" s="183">
        <f t="shared" si="14"/>
        <v>1.3779129779413772</v>
      </c>
      <c r="AL11" s="114">
        <v>3359</v>
      </c>
      <c r="AM11" s="183">
        <f t="shared" si="15"/>
        <v>0.94580021343154563</v>
      </c>
      <c r="AN11" s="114">
        <v>4991</v>
      </c>
      <c r="AO11" s="183">
        <f t="shared" si="16"/>
        <v>1.442656499758642</v>
      </c>
      <c r="AP11" s="114">
        <v>1796</v>
      </c>
      <c r="AQ11" s="1081">
        <f t="shared" si="17"/>
        <v>0.52934536248073161</v>
      </c>
      <c r="AR11" s="114">
        <v>2526</v>
      </c>
      <c r="AS11" s="1081">
        <f t="shared" si="18"/>
        <v>0.7606211438224374</v>
      </c>
      <c r="AT11" s="114">
        <v>3348</v>
      </c>
      <c r="AU11" s="1081">
        <f t="shared" si="19"/>
        <v>1.019463594065918</v>
      </c>
      <c r="AV11" s="114">
        <v>3223</v>
      </c>
      <c r="AW11" s="1081">
        <f t="shared" si="20"/>
        <v>1.0101263363097011</v>
      </c>
      <c r="AX11" s="114">
        <v>4587</v>
      </c>
      <c r="AY11" s="1081">
        <f t="shared" si="21"/>
        <v>1.4455667081606605</v>
      </c>
    </row>
    <row r="12" spans="1:51" s="67" customFormat="1" ht="62.25" customHeight="1">
      <c r="A12" s="42" t="s">
        <v>236</v>
      </c>
      <c r="B12" s="42">
        <v>50</v>
      </c>
      <c r="C12" s="68">
        <f t="shared" si="23"/>
        <v>2.5942490686645839E-2</v>
      </c>
      <c r="D12" s="42">
        <v>132</v>
      </c>
      <c r="E12" s="68">
        <f t="shared" si="5"/>
        <v>6.7684324413017943E-2</v>
      </c>
      <c r="F12" s="42">
        <v>91</v>
      </c>
      <c r="G12" s="68">
        <f t="shared" si="6"/>
        <v>4.5705216421733585E-2</v>
      </c>
      <c r="H12" s="42">
        <v>222</v>
      </c>
      <c r="I12" s="68">
        <f t="shared" si="7"/>
        <v>0.10752740253512803</v>
      </c>
      <c r="J12" s="42">
        <v>118</v>
      </c>
      <c r="K12" s="68">
        <f t="shared" si="8"/>
        <v>5.7581761221123726E-2</v>
      </c>
      <c r="L12" s="42">
        <v>243</v>
      </c>
      <c r="M12" s="68">
        <f t="shared" si="9"/>
        <v>0.11756338988954847</v>
      </c>
      <c r="N12" s="42">
        <v>12</v>
      </c>
      <c r="O12" s="68">
        <f>N12/N13*100</f>
        <v>5.5263121537420046E-3</v>
      </c>
      <c r="P12" s="42">
        <v>1109</v>
      </c>
      <c r="Q12" s="68">
        <f t="shared" si="0"/>
        <v>0.45972151405487643</v>
      </c>
      <c r="R12" s="42">
        <v>442</v>
      </c>
      <c r="S12" s="68">
        <f t="shared" si="10"/>
        <v>0.1762058339279948</v>
      </c>
      <c r="T12" s="42">
        <v>476</v>
      </c>
      <c r="U12" s="68">
        <f t="shared" si="1"/>
        <v>0.18017813409644073</v>
      </c>
      <c r="V12" s="42">
        <v>633</v>
      </c>
      <c r="W12" s="68">
        <f t="shared" si="2"/>
        <v>0.23751275739929159</v>
      </c>
      <c r="X12" s="42">
        <v>108</v>
      </c>
      <c r="Y12" s="68">
        <f t="shared" si="11"/>
        <v>3.8952326680179755E-2</v>
      </c>
      <c r="Z12" s="42">
        <v>358</v>
      </c>
      <c r="AA12" s="68">
        <f t="shared" si="3"/>
        <v>0.12443820322357513</v>
      </c>
      <c r="AB12" s="42">
        <v>70</v>
      </c>
      <c r="AC12" s="68">
        <f t="shared" si="12"/>
        <v>2.3095221598651239E-2</v>
      </c>
      <c r="AD12" s="42">
        <v>429</v>
      </c>
      <c r="AE12" s="68">
        <f t="shared" si="22"/>
        <v>0.1291087583288692</v>
      </c>
      <c r="AF12" s="42">
        <v>398</v>
      </c>
      <c r="AG12" s="68">
        <f t="shared" si="4"/>
        <v>0.12122615073466701</v>
      </c>
      <c r="AH12" s="114">
        <v>292</v>
      </c>
      <c r="AI12" s="183">
        <f t="shared" si="13"/>
        <v>8.7362112966392513E-2</v>
      </c>
      <c r="AJ12" s="114">
        <v>179</v>
      </c>
      <c r="AK12" s="183">
        <f t="shared" si="14"/>
        <v>4.8879592360583937E-2</v>
      </c>
      <c r="AL12" s="114">
        <v>423</v>
      </c>
      <c r="AM12" s="183">
        <f t="shared" si="15"/>
        <v>0.11910493905374928</v>
      </c>
      <c r="AN12" s="114">
        <v>683</v>
      </c>
      <c r="AO12" s="183">
        <f t="shared" si="16"/>
        <v>0.19742223789524194</v>
      </c>
      <c r="AP12" s="114">
        <v>167</v>
      </c>
      <c r="AQ12" s="1081">
        <f t="shared" si="17"/>
        <v>4.9220866110402106E-2</v>
      </c>
      <c r="AR12" s="114">
        <v>319</v>
      </c>
      <c r="AS12" s="1081">
        <f t="shared" si="18"/>
        <v>9.6056272715501795E-2</v>
      </c>
      <c r="AT12" s="114">
        <v>340</v>
      </c>
      <c r="AU12" s="1081">
        <f t="shared" si="19"/>
        <v>0.10352975566977661</v>
      </c>
      <c r="AV12" s="114">
        <v>167</v>
      </c>
      <c r="AW12" s="1081">
        <f t="shared" si="20"/>
        <v>5.2339776035904458E-2</v>
      </c>
      <c r="AX12" s="114">
        <v>552</v>
      </c>
      <c r="AY12" s="1081">
        <f t="shared" si="21"/>
        <v>0.17395963002064196</v>
      </c>
    </row>
    <row r="13" spans="1:51" s="67" customFormat="1" ht="62.25" customHeight="1">
      <c r="A13" s="113" t="s">
        <v>237</v>
      </c>
      <c r="B13" s="113">
        <f>SUM(B5:B12)</f>
        <v>192734</v>
      </c>
      <c r="C13" s="115">
        <f t="shared" si="23"/>
        <v>100</v>
      </c>
      <c r="D13" s="113">
        <f>SUM(D5:D12)</f>
        <v>195023</v>
      </c>
      <c r="E13" s="115">
        <f t="shared" si="5"/>
        <v>100</v>
      </c>
      <c r="F13" s="113">
        <f>SUM(F5:F12)</f>
        <v>199102</v>
      </c>
      <c r="G13" s="115">
        <f t="shared" si="6"/>
        <v>100</v>
      </c>
      <c r="H13" s="113">
        <f>SUM(H5:H12)</f>
        <v>206459</v>
      </c>
      <c r="I13" s="115">
        <f t="shared" si="7"/>
        <v>100</v>
      </c>
      <c r="J13" s="113">
        <f>SUM(J5:J12)</f>
        <v>204926</v>
      </c>
      <c r="K13" s="115">
        <f t="shared" si="8"/>
        <v>100</v>
      </c>
      <c r="L13" s="113">
        <f>SUM(L5:L12)</f>
        <v>206697</v>
      </c>
      <c r="M13" s="115">
        <f t="shared" si="9"/>
        <v>100</v>
      </c>
      <c r="N13" s="113">
        <f>SUM(N5:N12)</f>
        <v>217143</v>
      </c>
      <c r="O13" s="115">
        <f>N13/N13*100</f>
        <v>100</v>
      </c>
      <c r="P13" s="113">
        <f>SUM(P5:P12)</f>
        <v>241233</v>
      </c>
      <c r="Q13" s="115">
        <f t="shared" si="0"/>
        <v>100</v>
      </c>
      <c r="R13" s="113">
        <f>SUM(R5:R12)</f>
        <v>250843</v>
      </c>
      <c r="S13" s="115">
        <f t="shared" si="10"/>
        <v>100</v>
      </c>
      <c r="T13" s="113">
        <f>SUM(T5:T12)</f>
        <v>264183</v>
      </c>
      <c r="U13" s="115">
        <f t="shared" si="1"/>
        <v>100</v>
      </c>
      <c r="V13" s="113">
        <v>266512</v>
      </c>
      <c r="W13" s="115">
        <f t="shared" si="2"/>
        <v>100</v>
      </c>
      <c r="X13" s="113">
        <f>SUM(X6:X12)</f>
        <v>277262</v>
      </c>
      <c r="Y13" s="115">
        <f t="shared" si="11"/>
        <v>100</v>
      </c>
      <c r="Z13" s="113">
        <f>SUM(Z5:Z12)</f>
        <v>287693</v>
      </c>
      <c r="AA13" s="115">
        <f t="shared" si="3"/>
        <v>100</v>
      </c>
      <c r="AB13" s="113">
        <f>SUM(AB5:AB12)</f>
        <v>303093</v>
      </c>
      <c r="AC13" s="115">
        <f t="shared" si="12"/>
        <v>100</v>
      </c>
      <c r="AD13" s="981">
        <f>SUM(AD5:AD12)</f>
        <v>332278</v>
      </c>
      <c r="AE13" s="115">
        <f t="shared" si="22"/>
        <v>100</v>
      </c>
      <c r="AF13" s="981">
        <f>SUM(AF5:AF12)</f>
        <v>328312</v>
      </c>
      <c r="AG13" s="115">
        <f t="shared" si="4"/>
        <v>100</v>
      </c>
      <c r="AH13" s="981">
        <f>SUM(AH6:AH12)</f>
        <v>334241</v>
      </c>
      <c r="AI13" s="115">
        <f>AH13/AH$13*100</f>
        <v>100</v>
      </c>
      <c r="AJ13" s="982">
        <f>SUM(AJ5:AJ12)</f>
        <v>366206</v>
      </c>
      <c r="AK13" s="185">
        <f t="shared" si="14"/>
        <v>100</v>
      </c>
      <c r="AL13" s="982">
        <f>SUM(AL5:AL12)</f>
        <v>355149</v>
      </c>
      <c r="AM13" s="185">
        <f t="shared" si="15"/>
        <v>100</v>
      </c>
      <c r="AN13" s="982">
        <f>SUM(AN5:AN12)</f>
        <v>345959</v>
      </c>
      <c r="AO13" s="185">
        <f t="shared" si="16"/>
        <v>100</v>
      </c>
      <c r="AP13" s="580">
        <f>SUM(AP5:AP12)</f>
        <v>339287</v>
      </c>
      <c r="AQ13" s="185">
        <f t="shared" si="17"/>
        <v>100</v>
      </c>
      <c r="AR13" s="580">
        <f>SUM(AR5:AR12)</f>
        <v>332097</v>
      </c>
      <c r="AS13" s="185">
        <f>AR13/$AR$13*100</f>
        <v>100</v>
      </c>
      <c r="AT13" s="580">
        <f>SUM(AT5:AT12)</f>
        <v>328408</v>
      </c>
      <c r="AU13" s="185">
        <f t="shared" si="19"/>
        <v>100</v>
      </c>
      <c r="AV13" s="580">
        <f>SUM(AV5:AV12)</f>
        <v>319069</v>
      </c>
      <c r="AW13" s="185">
        <f t="shared" si="20"/>
        <v>100</v>
      </c>
      <c r="AX13" s="580">
        <f>SUM(AX5:AX12)</f>
        <v>317315</v>
      </c>
      <c r="AY13" s="185">
        <f>AX13/$AX$13*100</f>
        <v>100</v>
      </c>
    </row>
    <row r="14" spans="1:51" ht="15.75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70"/>
      <c r="O14" s="69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</row>
    <row r="15" spans="1:51">
      <c r="A15" s="1684"/>
      <c r="B15" s="1684"/>
      <c r="C15" s="1684"/>
      <c r="D15" s="1684"/>
      <c r="E15" s="1684"/>
      <c r="F15" s="1684"/>
      <c r="G15" s="1684"/>
      <c r="H15" s="1684"/>
      <c r="I15" s="1684"/>
      <c r="J15" s="1684"/>
      <c r="K15" s="1684"/>
      <c r="L15" s="1684"/>
      <c r="M15" s="1684"/>
      <c r="N15" s="1684"/>
      <c r="O15" s="1684"/>
      <c r="P15" s="1684"/>
      <c r="Q15" s="1684"/>
      <c r="R15" s="1684"/>
      <c r="S15" s="1684"/>
      <c r="T15" s="1684"/>
      <c r="U15" s="1684"/>
      <c r="V15" s="1684"/>
      <c r="W15" s="1684"/>
      <c r="X15" s="1684"/>
      <c r="Y15" s="1684"/>
      <c r="Z15" s="1684"/>
      <c r="AA15" s="1684"/>
      <c r="AB15" s="1684"/>
      <c r="AC15" s="1684"/>
      <c r="AD15" s="1684"/>
      <c r="AE15" s="1684"/>
      <c r="AF15" s="1684"/>
      <c r="AG15" s="1684"/>
    </row>
    <row r="16" spans="1:51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</row>
    <row r="17" spans="1:51" ht="32.25" customHeight="1">
      <c r="A17" s="1679" t="s">
        <v>574</v>
      </c>
      <c r="B17" s="1679"/>
      <c r="C17" s="1679"/>
      <c r="D17" s="1679"/>
      <c r="E17" s="1679"/>
      <c r="F17" s="1679"/>
      <c r="G17" s="1679"/>
      <c r="H17" s="1679"/>
      <c r="I17" s="1679"/>
      <c r="J17" s="1679"/>
      <c r="K17" s="1679"/>
      <c r="L17" s="1679"/>
      <c r="M17" s="1679"/>
      <c r="N17" s="1679"/>
      <c r="O17" s="1679"/>
      <c r="P17" s="1679"/>
      <c r="Q17" s="1679"/>
      <c r="R17" s="1679"/>
      <c r="S17" s="1679"/>
      <c r="T17" s="1679"/>
      <c r="U17" s="1679"/>
      <c r="V17" s="1679"/>
      <c r="W17" s="1679"/>
      <c r="X17" s="1679"/>
      <c r="Y17" s="1679"/>
      <c r="Z17" s="1679"/>
      <c r="AA17" s="1679"/>
      <c r="AB17" s="1679"/>
      <c r="AC17" s="1679"/>
      <c r="AD17" s="1679"/>
      <c r="AE17" s="1679"/>
      <c r="AF17" s="1679"/>
      <c r="AG17" s="1679"/>
      <c r="AH17" s="1679"/>
      <c r="AI17" s="1679"/>
      <c r="AJ17" s="1679"/>
      <c r="AK17" s="1679"/>
      <c r="AL17" s="1679"/>
      <c r="AM17" s="1679"/>
      <c r="AN17" s="1679"/>
      <c r="AO17" s="1679"/>
      <c r="AP17" s="1679"/>
      <c r="AQ17" s="1679"/>
      <c r="AR17" s="1679"/>
      <c r="AS17" s="1679"/>
      <c r="AT17" s="1679"/>
      <c r="AU17" s="1679"/>
      <c r="AV17" s="1679"/>
      <c r="AW17" s="1679"/>
      <c r="AX17" s="1679"/>
      <c r="AY17" s="1679"/>
    </row>
    <row r="18" spans="1:51" ht="32.25" customHeight="1">
      <c r="A18" s="1680" t="s">
        <v>876</v>
      </c>
      <c r="B18" s="1680"/>
      <c r="C18" s="1680"/>
      <c r="D18" s="1680"/>
      <c r="E18" s="1680"/>
      <c r="F18" s="1680"/>
      <c r="G18" s="1680"/>
      <c r="H18" s="1680"/>
      <c r="I18" s="1680"/>
      <c r="J18" s="1680"/>
      <c r="K18" s="1680"/>
      <c r="L18" s="1680"/>
      <c r="M18" s="1680"/>
      <c r="N18" s="1680"/>
      <c r="O18" s="1680"/>
      <c r="P18" s="1680"/>
      <c r="Q18" s="1680"/>
      <c r="R18" s="1680"/>
      <c r="S18" s="1680"/>
      <c r="T18" s="1680"/>
      <c r="U18" s="1680"/>
      <c r="V18" s="1680"/>
      <c r="W18" s="1680"/>
      <c r="X18" s="1680"/>
      <c r="Y18" s="1680"/>
      <c r="Z18" s="1680"/>
      <c r="AA18" s="1680"/>
      <c r="AB18" s="1680"/>
      <c r="AC18" s="1680"/>
      <c r="AD18" s="1680"/>
      <c r="AE18" s="1680"/>
      <c r="AF18" s="1680"/>
      <c r="AG18" s="1680"/>
      <c r="AH18" s="1680"/>
      <c r="AI18" s="1680"/>
      <c r="AJ18" s="1680"/>
      <c r="AK18" s="1680"/>
      <c r="AL18" s="1680"/>
      <c r="AM18" s="1680"/>
      <c r="AN18" s="1680"/>
      <c r="AO18" s="1680"/>
      <c r="AP18" s="1680"/>
      <c r="AQ18" s="1680"/>
      <c r="AR18" s="1680"/>
      <c r="AS18" s="1680"/>
      <c r="AT18" s="1680"/>
      <c r="AU18" s="1680"/>
      <c r="AV18" s="1680"/>
      <c r="AW18" s="1680"/>
      <c r="AX18" s="1680"/>
      <c r="AY18" s="1680"/>
    </row>
    <row r="19" spans="1:51" ht="34.5" customHeight="1">
      <c r="A19" s="1682" t="s">
        <v>579</v>
      </c>
      <c r="B19" s="1681">
        <v>1997</v>
      </c>
      <c r="C19" s="1681"/>
      <c r="D19" s="1681">
        <v>1998</v>
      </c>
      <c r="E19" s="1681"/>
      <c r="F19" s="1681">
        <v>1999</v>
      </c>
      <c r="G19" s="1681"/>
      <c r="H19" s="1681">
        <v>2000</v>
      </c>
      <c r="I19" s="1681"/>
      <c r="J19" s="1681">
        <v>2001</v>
      </c>
      <c r="K19" s="1681"/>
      <c r="L19" s="1681">
        <v>2002</v>
      </c>
      <c r="M19" s="1681"/>
      <c r="N19" s="1681">
        <v>2003</v>
      </c>
      <c r="O19" s="1681"/>
      <c r="P19" s="1681">
        <v>2004</v>
      </c>
      <c r="Q19" s="1681"/>
      <c r="R19" s="1282">
        <v>2005</v>
      </c>
      <c r="S19" s="1282"/>
      <c r="T19" s="1282">
        <v>2006</v>
      </c>
      <c r="U19" s="1282"/>
      <c r="V19" s="1282">
        <v>2007</v>
      </c>
      <c r="W19" s="1282"/>
      <c r="X19" s="1282">
        <v>2008</v>
      </c>
      <c r="Y19" s="1282"/>
      <c r="Z19" s="1282">
        <v>2009</v>
      </c>
      <c r="AA19" s="1282"/>
      <c r="AB19" s="1282">
        <v>2010</v>
      </c>
      <c r="AC19" s="1282"/>
      <c r="AD19" s="1282">
        <v>2011</v>
      </c>
      <c r="AE19" s="1282"/>
      <c r="AF19" s="1282">
        <v>2012</v>
      </c>
      <c r="AG19" s="1282"/>
      <c r="AH19" s="1282">
        <v>2013</v>
      </c>
      <c r="AI19" s="1282"/>
      <c r="AJ19" s="1282">
        <v>2014</v>
      </c>
      <c r="AK19" s="1282"/>
      <c r="AL19" s="1282">
        <v>2015</v>
      </c>
      <c r="AM19" s="1282"/>
      <c r="AN19" s="1282">
        <v>2016</v>
      </c>
      <c r="AO19" s="1282"/>
      <c r="AP19" s="1282">
        <v>2017</v>
      </c>
      <c r="AQ19" s="1282"/>
      <c r="AR19" s="1282">
        <v>2018</v>
      </c>
      <c r="AS19" s="1282"/>
      <c r="AT19" s="1282">
        <v>2019</v>
      </c>
      <c r="AU19" s="1282"/>
      <c r="AV19" s="1282">
        <v>2020</v>
      </c>
      <c r="AW19" s="1282"/>
      <c r="AX19" s="1282">
        <v>2021</v>
      </c>
      <c r="AY19" s="1282"/>
    </row>
    <row r="20" spans="1:51" s="67" customFormat="1" ht="46.5" customHeight="1">
      <c r="A20" s="1682"/>
      <c r="B20" s="110" t="s">
        <v>235</v>
      </c>
      <c r="C20" s="111" t="s">
        <v>166</v>
      </c>
      <c r="D20" s="110" t="s">
        <v>235</v>
      </c>
      <c r="E20" s="111" t="s">
        <v>166</v>
      </c>
      <c r="F20" s="110" t="s">
        <v>235</v>
      </c>
      <c r="G20" s="111" t="s">
        <v>166</v>
      </c>
      <c r="H20" s="110" t="s">
        <v>235</v>
      </c>
      <c r="I20" s="111" t="s">
        <v>166</v>
      </c>
      <c r="J20" s="110" t="s">
        <v>235</v>
      </c>
      <c r="K20" s="111" t="s">
        <v>166</v>
      </c>
      <c r="L20" s="110" t="s">
        <v>235</v>
      </c>
      <c r="M20" s="111" t="s">
        <v>166</v>
      </c>
      <c r="N20" s="110" t="s">
        <v>235</v>
      </c>
      <c r="O20" s="111" t="s">
        <v>166</v>
      </c>
      <c r="P20" s="110" t="s">
        <v>235</v>
      </c>
      <c r="Q20" s="111" t="s">
        <v>166</v>
      </c>
      <c r="R20" s="110" t="s">
        <v>235</v>
      </c>
      <c r="S20" s="111" t="s">
        <v>166</v>
      </c>
      <c r="T20" s="110" t="s">
        <v>235</v>
      </c>
      <c r="U20" s="111" t="s">
        <v>166</v>
      </c>
      <c r="V20" s="110" t="s">
        <v>235</v>
      </c>
      <c r="W20" s="111" t="s">
        <v>166</v>
      </c>
      <c r="X20" s="110" t="s">
        <v>235</v>
      </c>
      <c r="Y20" s="111" t="s">
        <v>166</v>
      </c>
      <c r="Z20" s="110" t="s">
        <v>235</v>
      </c>
      <c r="AA20" s="111" t="s">
        <v>166</v>
      </c>
      <c r="AB20" s="110" t="s">
        <v>235</v>
      </c>
      <c r="AC20" s="111" t="s">
        <v>166</v>
      </c>
      <c r="AD20" s="110" t="s">
        <v>235</v>
      </c>
      <c r="AE20" s="111" t="s">
        <v>166</v>
      </c>
      <c r="AF20" s="110" t="s">
        <v>235</v>
      </c>
      <c r="AG20" s="111" t="s">
        <v>166</v>
      </c>
      <c r="AH20" s="110" t="s">
        <v>235</v>
      </c>
      <c r="AI20" s="111" t="s">
        <v>166</v>
      </c>
      <c r="AJ20" s="110" t="s">
        <v>235</v>
      </c>
      <c r="AK20" s="111" t="s">
        <v>166</v>
      </c>
      <c r="AL20" s="110" t="s">
        <v>235</v>
      </c>
      <c r="AM20" s="111" t="s">
        <v>166</v>
      </c>
      <c r="AN20" s="110" t="s">
        <v>235</v>
      </c>
      <c r="AO20" s="111" t="s">
        <v>166</v>
      </c>
      <c r="AP20" s="110" t="s">
        <v>235</v>
      </c>
      <c r="AQ20" s="111" t="s">
        <v>166</v>
      </c>
      <c r="AR20" s="110" t="s">
        <v>235</v>
      </c>
      <c r="AS20" s="111" t="s">
        <v>166</v>
      </c>
      <c r="AT20" s="110" t="s">
        <v>235</v>
      </c>
      <c r="AU20" s="111" t="s">
        <v>166</v>
      </c>
      <c r="AV20" s="110" t="s">
        <v>235</v>
      </c>
      <c r="AW20" s="111" t="s">
        <v>166</v>
      </c>
      <c r="AX20" s="979" t="s">
        <v>235</v>
      </c>
      <c r="AY20" s="980" t="s">
        <v>166</v>
      </c>
    </row>
    <row r="21" spans="1:51" s="67" customFormat="1" ht="62.25" customHeight="1">
      <c r="A21" s="42" t="s">
        <v>580</v>
      </c>
      <c r="B21" s="42">
        <v>0</v>
      </c>
      <c r="C21" s="42">
        <f>B21/B29*100</f>
        <v>0</v>
      </c>
      <c r="D21" s="42">
        <v>0</v>
      </c>
      <c r="E21" s="42">
        <f>D21/D29*100</f>
        <v>0</v>
      </c>
      <c r="F21" s="42">
        <v>0</v>
      </c>
      <c r="G21" s="42">
        <f>F21/F29*100</f>
        <v>0</v>
      </c>
      <c r="H21" s="42">
        <v>0</v>
      </c>
      <c r="I21" s="42">
        <f>H21/H29*100</f>
        <v>0</v>
      </c>
      <c r="J21" s="42">
        <v>0</v>
      </c>
      <c r="K21" s="42">
        <f>J21/J29*100</f>
        <v>0</v>
      </c>
      <c r="L21" s="42">
        <v>0</v>
      </c>
      <c r="M21" s="68">
        <f>L21/L$29*100</f>
        <v>0</v>
      </c>
      <c r="N21" s="42">
        <v>0</v>
      </c>
      <c r="O21" s="68">
        <f>N21/N29*100</f>
        <v>0</v>
      </c>
      <c r="P21" s="42">
        <v>0</v>
      </c>
      <c r="Q21" s="68">
        <f t="shared" ref="Q21:Q29" si="24">P21/P$29*100</f>
        <v>0</v>
      </c>
      <c r="R21" s="42">
        <v>0</v>
      </c>
      <c r="S21" s="68">
        <f>R21/R$29*100</f>
        <v>0</v>
      </c>
      <c r="T21" s="42">
        <v>0</v>
      </c>
      <c r="U21" s="68">
        <f t="shared" ref="U21:U29" si="25">T21/T$29*100</f>
        <v>0</v>
      </c>
      <c r="V21" s="42">
        <v>0</v>
      </c>
      <c r="W21" s="68">
        <f t="shared" ref="W21:W29" si="26">V21/V$29*100</f>
        <v>0</v>
      </c>
      <c r="X21" s="42">
        <v>0</v>
      </c>
      <c r="Y21" s="68">
        <f>X21/X$29*100</f>
        <v>0</v>
      </c>
      <c r="Z21" s="42">
        <v>0</v>
      </c>
      <c r="AA21" s="68">
        <f t="shared" ref="AA21:AA29" si="27">Z21/Z$29*100</f>
        <v>0</v>
      </c>
      <c r="AB21" s="42">
        <v>0</v>
      </c>
      <c r="AC21" s="68">
        <f>AB21/AB$29*100</f>
        <v>0</v>
      </c>
      <c r="AD21" s="42">
        <v>0</v>
      </c>
      <c r="AE21" s="68">
        <f>AD21/AD$29*100</f>
        <v>0</v>
      </c>
      <c r="AF21" s="42">
        <v>0</v>
      </c>
      <c r="AG21" s="68">
        <f>AF21/AF$29*100</f>
        <v>0</v>
      </c>
      <c r="AH21" s="114">
        <v>0</v>
      </c>
      <c r="AI21" s="183">
        <f>AH21/$AH$29*100</f>
        <v>0</v>
      </c>
      <c r="AJ21" s="114">
        <v>0</v>
      </c>
      <c r="AK21" s="183">
        <f>AJ21/$AJ$29*100</f>
        <v>0</v>
      </c>
      <c r="AL21" s="114">
        <v>0</v>
      </c>
      <c r="AM21" s="570">
        <v>0</v>
      </c>
      <c r="AN21" s="114">
        <v>0</v>
      </c>
      <c r="AO21" s="114">
        <v>0</v>
      </c>
      <c r="AP21" s="114">
        <v>0</v>
      </c>
      <c r="AQ21" s="581">
        <f>AP21/$AP$29*100</f>
        <v>0</v>
      </c>
      <c r="AR21" s="114">
        <v>0</v>
      </c>
      <c r="AS21" s="581">
        <v>0</v>
      </c>
      <c r="AT21" s="114">
        <v>0</v>
      </c>
      <c r="AU21" s="581">
        <f>AT21/$AT$29*100</f>
        <v>0</v>
      </c>
      <c r="AV21" s="114">
        <v>0</v>
      </c>
      <c r="AW21" s="570">
        <v>0</v>
      </c>
      <c r="AX21" s="114">
        <v>0</v>
      </c>
      <c r="AY21" s="581">
        <f t="shared" ref="AY21:AY28" si="28">AX21/$AP$29*100</f>
        <v>0</v>
      </c>
    </row>
    <row r="22" spans="1:51" s="67" customFormat="1" ht="62.25" customHeight="1">
      <c r="A22" s="42" t="s">
        <v>167</v>
      </c>
      <c r="B22" s="42">
        <v>2319</v>
      </c>
      <c r="C22" s="68">
        <f>B22/B$29*100</f>
        <v>0.79544752927617357</v>
      </c>
      <c r="D22" s="42">
        <v>4390</v>
      </c>
      <c r="E22" s="68">
        <f>D22/D$29*100</f>
        <v>1.529952567985307</v>
      </c>
      <c r="F22" s="42">
        <v>5184</v>
      </c>
      <c r="G22" s="68">
        <f>F22/F$29*100</f>
        <v>1.8084015321179647</v>
      </c>
      <c r="H22" s="42">
        <v>5024</v>
      </c>
      <c r="I22" s="68">
        <f>H22/H$29*100</f>
        <v>1.8497586550958567</v>
      </c>
      <c r="J22" s="42">
        <v>6864</v>
      </c>
      <c r="K22" s="68">
        <f>J22/J$29*100</f>
        <v>2.5841330316503588</v>
      </c>
      <c r="L22" s="42">
        <v>4313</v>
      </c>
      <c r="M22" s="68">
        <f t="shared" ref="M22:M29" si="29">L22/L$29*100</f>
        <v>1.7009109910478368</v>
      </c>
      <c r="N22" s="42">
        <v>7614</v>
      </c>
      <c r="O22" s="68">
        <f>N22/N29*100</f>
        <v>2.9354162168830769</v>
      </c>
      <c r="P22" s="42">
        <v>7416</v>
      </c>
      <c r="Q22" s="68">
        <f t="shared" si="24"/>
        <v>3.1048125431747295</v>
      </c>
      <c r="R22" s="42">
        <v>6065</v>
      </c>
      <c r="S22" s="68">
        <f t="shared" ref="S22:S29" si="30">R22/R$29*100</f>
        <v>2.5832474380489137</v>
      </c>
      <c r="T22" s="42">
        <v>4286</v>
      </c>
      <c r="U22" s="68">
        <f t="shared" si="25"/>
        <v>1.8582509202374191</v>
      </c>
      <c r="V22" s="42">
        <v>5104</v>
      </c>
      <c r="W22" s="68">
        <f t="shared" si="26"/>
        <v>2.2331995922135541</v>
      </c>
      <c r="X22" s="42">
        <v>7433</v>
      </c>
      <c r="Y22" s="68">
        <f>X22/X$29*100</f>
        <v>3.2395986785331372</v>
      </c>
      <c r="Z22" s="42">
        <v>13685</v>
      </c>
      <c r="AA22" s="68">
        <f t="shared" si="27"/>
        <v>5.9876702559143835</v>
      </c>
      <c r="AB22" s="42">
        <v>1808</v>
      </c>
      <c r="AC22" s="68">
        <f>AB22/AB$29*100</f>
        <v>0.88379641397649722</v>
      </c>
      <c r="AD22" s="42">
        <v>8609</v>
      </c>
      <c r="AE22" s="68">
        <f t="shared" ref="AE22:AE29" si="31">AD22/AD$29*100</f>
        <v>4.8154155945855237</v>
      </c>
      <c r="AF22" s="42">
        <v>2976</v>
      </c>
      <c r="AG22" s="68">
        <f>AF22/AF$29*100</f>
        <v>1.9858004590829019</v>
      </c>
      <c r="AH22" s="114">
        <v>2132</v>
      </c>
      <c r="AI22" s="183">
        <f t="shared" ref="AI22:AI28" si="32">AH22/$AH$29*100</f>
        <v>1.867423446149534</v>
      </c>
      <c r="AJ22" s="114">
        <v>2286</v>
      </c>
      <c r="AK22" s="183">
        <f t="shared" ref="AK22:AK29" si="33">AJ22/$AJ$29*100</f>
        <v>2.3450242606403169</v>
      </c>
      <c r="AL22" s="114">
        <v>2482</v>
      </c>
      <c r="AM22" s="570">
        <v>3.1</v>
      </c>
      <c r="AN22" s="114">
        <v>3742</v>
      </c>
      <c r="AO22" s="570">
        <v>5</v>
      </c>
      <c r="AP22" s="114">
        <v>1896</v>
      </c>
      <c r="AQ22" s="581">
        <f t="shared" ref="AQ22:AQ29" si="34">AP22/$AP$29*100</f>
        <v>2.9922825623786751</v>
      </c>
      <c r="AR22" s="114">
        <v>2458</v>
      </c>
      <c r="AS22" s="581">
        <v>4.0928466764353271</v>
      </c>
      <c r="AT22" s="114">
        <v>738</v>
      </c>
      <c r="AU22" s="581">
        <f t="shared" ref="AU22:AU28" si="35">AT22/$AT$29*100</f>
        <v>1.3947950331689063</v>
      </c>
      <c r="AV22" s="114">
        <v>1109</v>
      </c>
      <c r="AW22" s="570">
        <v>2.1050433726249453</v>
      </c>
      <c r="AX22" s="114">
        <v>1189</v>
      </c>
      <c r="AY22" s="581">
        <f t="shared" si="28"/>
        <v>1.8764894338967535</v>
      </c>
    </row>
    <row r="23" spans="1:51" s="67" customFormat="1" ht="62.25" customHeight="1">
      <c r="A23" s="42" t="s">
        <v>168</v>
      </c>
      <c r="B23" s="42">
        <v>116464</v>
      </c>
      <c r="C23" s="68">
        <f t="shared" ref="C23:C29" si="36">B23/B$29*100</f>
        <v>39.948685230539148</v>
      </c>
      <c r="D23" s="42">
        <v>129868</v>
      </c>
      <c r="E23" s="68">
        <f t="shared" ref="E23:E29" si="37">D23/D$29*100</f>
        <v>45.260109361985386</v>
      </c>
      <c r="F23" s="42">
        <v>130780</v>
      </c>
      <c r="G23" s="68">
        <f t="shared" ref="G23:G29" si="38">F23/F$29*100</f>
        <v>45.621672910954366</v>
      </c>
      <c r="H23" s="42">
        <v>87658</v>
      </c>
      <c r="I23" s="68">
        <f t="shared" ref="I23:I29" si="39">H23/H$29*100</f>
        <v>32.274312139409361</v>
      </c>
      <c r="J23" s="42">
        <v>87974</v>
      </c>
      <c r="K23" s="68">
        <f t="shared" ref="K23:K29" si="40">J23/J$29*100</f>
        <v>33.120122279488449</v>
      </c>
      <c r="L23" s="42">
        <v>91116</v>
      </c>
      <c r="M23" s="68">
        <f t="shared" si="29"/>
        <v>35.933272863509089</v>
      </c>
      <c r="N23" s="42">
        <v>93053</v>
      </c>
      <c r="O23" s="68">
        <f>N23/N29*100</f>
        <v>35.874610615920801</v>
      </c>
      <c r="P23" s="42">
        <v>78859</v>
      </c>
      <c r="Q23" s="68">
        <f t="shared" si="24"/>
        <v>33.015427769985969</v>
      </c>
      <c r="R23" s="42">
        <v>75244</v>
      </c>
      <c r="S23" s="68">
        <f t="shared" si="30"/>
        <v>32.048453458953411</v>
      </c>
      <c r="T23" s="42">
        <v>86590</v>
      </c>
      <c r="U23" s="68">
        <f t="shared" si="25"/>
        <v>37.542218194903896</v>
      </c>
      <c r="V23" s="42">
        <v>72230</v>
      </c>
      <c r="W23" s="68">
        <f t="shared" si="26"/>
        <v>31.603449558304277</v>
      </c>
      <c r="X23" s="42">
        <v>79687</v>
      </c>
      <c r="Y23" s="68">
        <f t="shared" ref="Y23:Y29" si="41">X23/X$29*100</f>
        <v>34.730781635445993</v>
      </c>
      <c r="Z23" s="42">
        <v>83773</v>
      </c>
      <c r="AA23" s="68">
        <f t="shared" si="27"/>
        <v>36.653642699942687</v>
      </c>
      <c r="AB23" s="42">
        <v>68601</v>
      </c>
      <c r="AC23" s="68">
        <f t="shared" ref="AC23:AC29" si="42">AB23/AB$29*100</f>
        <v>33.533914709735448</v>
      </c>
      <c r="AD23" s="42">
        <v>72515</v>
      </c>
      <c r="AE23" s="68">
        <f t="shared" si="31"/>
        <v>40.561024723123388</v>
      </c>
      <c r="AF23" s="42">
        <v>48848</v>
      </c>
      <c r="AG23" s="68">
        <f t="shared" ref="AG23:AG29" si="43">AF23/AF$29*100</f>
        <v>32.594886030000538</v>
      </c>
      <c r="AH23" s="114">
        <v>41837</v>
      </c>
      <c r="AI23" s="183">
        <f t="shared" si="32"/>
        <v>36.64511947305725</v>
      </c>
      <c r="AJ23" s="114">
        <v>32110</v>
      </c>
      <c r="AK23" s="183">
        <f t="shared" si="33"/>
        <v>32.939076556938133</v>
      </c>
      <c r="AL23" s="114">
        <v>30977</v>
      </c>
      <c r="AM23" s="570">
        <v>38.200000000000003</v>
      </c>
      <c r="AN23" s="114">
        <v>26703</v>
      </c>
      <c r="AO23" s="114">
        <v>35.6</v>
      </c>
      <c r="AP23" s="114">
        <v>22595</v>
      </c>
      <c r="AQ23" s="581">
        <f t="shared" si="34"/>
        <v>35.659612076448397</v>
      </c>
      <c r="AR23" s="114">
        <v>23814</v>
      </c>
      <c r="AS23" s="581">
        <v>39.652990542160651</v>
      </c>
      <c r="AT23" s="114">
        <v>19955</v>
      </c>
      <c r="AU23" s="581">
        <f t="shared" si="35"/>
        <v>37.714274914479027</v>
      </c>
      <c r="AV23" s="114">
        <v>16377</v>
      </c>
      <c r="AW23" s="570">
        <v>31.085929047320764</v>
      </c>
      <c r="AX23" s="114">
        <v>17994</v>
      </c>
      <c r="AY23" s="581">
        <f t="shared" si="28"/>
        <v>28.398276596752048</v>
      </c>
    </row>
    <row r="24" spans="1:51" s="67" customFormat="1" ht="62.25" customHeight="1">
      <c r="A24" s="42" t="s">
        <v>169</v>
      </c>
      <c r="B24" s="42">
        <v>117215</v>
      </c>
      <c r="C24" s="68">
        <f t="shared" si="36"/>
        <v>40.206288117337948</v>
      </c>
      <c r="D24" s="42">
        <v>102896</v>
      </c>
      <c r="E24" s="68">
        <f t="shared" si="37"/>
        <v>35.860136545652878</v>
      </c>
      <c r="F24" s="42">
        <v>107503</v>
      </c>
      <c r="G24" s="68">
        <f t="shared" si="38"/>
        <v>37.501657003718663</v>
      </c>
      <c r="H24" s="42">
        <v>97598</v>
      </c>
      <c r="I24" s="68">
        <f t="shared" si="39"/>
        <v>35.934065529467638</v>
      </c>
      <c r="J24" s="42">
        <v>98556</v>
      </c>
      <c r="K24" s="68">
        <f t="shared" si="40"/>
        <v>37.103994036616079</v>
      </c>
      <c r="L24" s="42">
        <v>93596</v>
      </c>
      <c r="M24" s="68">
        <f t="shared" si="29"/>
        <v>36.911306542572071</v>
      </c>
      <c r="N24" s="42">
        <v>84576</v>
      </c>
      <c r="O24" s="68">
        <f>N24/N29*100</f>
        <v>32.606483052154331</v>
      </c>
      <c r="P24" s="42">
        <v>83283</v>
      </c>
      <c r="Q24" s="68">
        <f t="shared" si="24"/>
        <v>34.867597496389024</v>
      </c>
      <c r="R24" s="42">
        <v>87842</v>
      </c>
      <c r="S24" s="68">
        <f t="shared" si="30"/>
        <v>37.414282185176035</v>
      </c>
      <c r="T24" s="42">
        <v>75799</v>
      </c>
      <c r="U24" s="68">
        <f t="shared" si="25"/>
        <v>32.863640108043896</v>
      </c>
      <c r="V24" s="42">
        <v>84219</v>
      </c>
      <c r="W24" s="68">
        <f t="shared" si="26"/>
        <v>36.849105888838814</v>
      </c>
      <c r="X24" s="42">
        <v>84048</v>
      </c>
      <c r="Y24" s="68">
        <f t="shared" si="41"/>
        <v>36.631479851117064</v>
      </c>
      <c r="Z24" s="42">
        <v>81353</v>
      </c>
      <c r="AA24" s="68">
        <f t="shared" si="27"/>
        <v>35.594807331341087</v>
      </c>
      <c r="AB24" s="42">
        <v>81522</v>
      </c>
      <c r="AC24" s="68">
        <f t="shared" si="42"/>
        <v>39.850028351876112</v>
      </c>
      <c r="AD24" s="42">
        <v>64511</v>
      </c>
      <c r="AE24" s="68">
        <f t="shared" si="31"/>
        <v>36.084013871797737</v>
      </c>
      <c r="AF24" s="42">
        <v>55637</v>
      </c>
      <c r="AG24" s="68">
        <f t="shared" si="43"/>
        <v>37.124993327283399</v>
      </c>
      <c r="AH24" s="114">
        <v>40858</v>
      </c>
      <c r="AI24" s="183">
        <f t="shared" si="32"/>
        <v>35.787611239576769</v>
      </c>
      <c r="AJ24" s="114">
        <v>35096</v>
      </c>
      <c r="AK24" s="183">
        <f t="shared" si="33"/>
        <v>36.002174738159475</v>
      </c>
      <c r="AL24" s="114">
        <v>30299</v>
      </c>
      <c r="AM24" s="570">
        <v>37.4</v>
      </c>
      <c r="AN24" s="114">
        <v>25133</v>
      </c>
      <c r="AO24" s="114">
        <v>33.5</v>
      </c>
      <c r="AP24" s="114">
        <v>22688</v>
      </c>
      <c r="AQ24" s="581">
        <f t="shared" si="34"/>
        <v>35.806385429982797</v>
      </c>
      <c r="AR24" s="114">
        <v>20249</v>
      </c>
      <c r="AS24" s="581">
        <v>33.716864260023975</v>
      </c>
      <c r="AT24" s="114">
        <v>20508</v>
      </c>
      <c r="AU24" s="581">
        <f t="shared" si="35"/>
        <v>38.759426206270909</v>
      </c>
      <c r="AV24" s="114">
        <v>21175</v>
      </c>
      <c r="AW24" s="570">
        <v>40.193231213104795</v>
      </c>
      <c r="AX24" s="114">
        <v>20116</v>
      </c>
      <c r="AY24" s="581">
        <f t="shared" si="28"/>
        <v>31.747234190300333</v>
      </c>
    </row>
    <row r="25" spans="1:51" s="67" customFormat="1" ht="62.25" customHeight="1">
      <c r="A25" s="42" t="s">
        <v>170</v>
      </c>
      <c r="B25" s="42">
        <v>40406</v>
      </c>
      <c r="C25" s="68">
        <f t="shared" si="36"/>
        <v>13.859789938737849</v>
      </c>
      <c r="D25" s="42">
        <v>35121</v>
      </c>
      <c r="E25" s="68">
        <f t="shared" si="37"/>
        <v>12.239969052440083</v>
      </c>
      <c r="F25" s="42">
        <v>31465</v>
      </c>
      <c r="G25" s="68">
        <f t="shared" si="38"/>
        <v>10.976341475326343</v>
      </c>
      <c r="H25" s="42">
        <v>51610</v>
      </c>
      <c r="I25" s="68">
        <f t="shared" si="39"/>
        <v>19.001999241540041</v>
      </c>
      <c r="J25" s="42">
        <v>44524</v>
      </c>
      <c r="K25" s="68">
        <f t="shared" si="40"/>
        <v>16.76222889003505</v>
      </c>
      <c r="L25" s="42">
        <v>45192</v>
      </c>
      <c r="M25" s="68">
        <f t="shared" si="29"/>
        <v>17.822297590408958</v>
      </c>
      <c r="N25" s="42">
        <v>45905</v>
      </c>
      <c r="O25" s="68">
        <f>N25/N29*100</f>
        <v>17.697699164173581</v>
      </c>
      <c r="P25" s="42">
        <v>52069</v>
      </c>
      <c r="Q25" s="68">
        <f t="shared" si="24"/>
        <v>21.799418056980176</v>
      </c>
      <c r="R25" s="42">
        <v>45441</v>
      </c>
      <c r="S25" s="68">
        <f t="shared" si="30"/>
        <v>19.354550178463427</v>
      </c>
      <c r="T25" s="42">
        <v>45571</v>
      </c>
      <c r="U25" s="68">
        <f t="shared" si="25"/>
        <v>19.757898433536962</v>
      </c>
      <c r="V25" s="42">
        <v>44875</v>
      </c>
      <c r="W25" s="68">
        <f t="shared" si="26"/>
        <v>19.634567339455963</v>
      </c>
      <c r="X25" s="42">
        <v>39166</v>
      </c>
      <c r="Y25" s="68">
        <f t="shared" si="41"/>
        <v>17.070109221502602</v>
      </c>
      <c r="Z25" s="42">
        <v>33517</v>
      </c>
      <c r="AA25" s="68">
        <f t="shared" si="27"/>
        <v>14.664869855132071</v>
      </c>
      <c r="AB25" s="42">
        <v>31930</v>
      </c>
      <c r="AC25" s="68">
        <f t="shared" si="42"/>
        <v>15.608196625149093</v>
      </c>
      <c r="AD25" s="42">
        <v>24725</v>
      </c>
      <c r="AE25" s="68">
        <f t="shared" si="31"/>
        <v>13.829846739008838</v>
      </c>
      <c r="AF25" s="42">
        <v>26866</v>
      </c>
      <c r="AG25" s="68">
        <f t="shared" si="43"/>
        <v>17.926920407836437</v>
      </c>
      <c r="AH25" s="114">
        <v>19136</v>
      </c>
      <c r="AI25" s="183">
        <f t="shared" si="32"/>
        <v>16.761264102025088</v>
      </c>
      <c r="AJ25" s="114">
        <v>19558</v>
      </c>
      <c r="AK25" s="183">
        <f t="shared" si="33"/>
        <v>20.062985341033819</v>
      </c>
      <c r="AL25" s="114">
        <v>12897</v>
      </c>
      <c r="AM25" s="570">
        <v>15.9</v>
      </c>
      <c r="AN25" s="114">
        <v>14358</v>
      </c>
      <c r="AO25" s="114">
        <v>19.100000000000001</v>
      </c>
      <c r="AP25" s="114">
        <v>11606</v>
      </c>
      <c r="AQ25" s="581">
        <f t="shared" si="34"/>
        <v>18.316683237851745</v>
      </c>
      <c r="AR25" s="114">
        <v>10278</v>
      </c>
      <c r="AS25" s="581">
        <v>17.114026908218996</v>
      </c>
      <c r="AT25" s="114">
        <v>9135</v>
      </c>
      <c r="AU25" s="581">
        <f t="shared" si="35"/>
        <v>17.264840959346827</v>
      </c>
      <c r="AV25" s="114">
        <v>10384</v>
      </c>
      <c r="AW25" s="570">
        <v>19.710342994893988</v>
      </c>
      <c r="AX25" s="114">
        <v>12310</v>
      </c>
      <c r="AY25" s="581">
        <f t="shared" si="28"/>
        <v>19.427741742026104</v>
      </c>
    </row>
    <row r="26" spans="1:51" s="67" customFormat="1" ht="62.25" customHeight="1">
      <c r="A26" s="42" t="s">
        <v>171</v>
      </c>
      <c r="B26" s="42">
        <v>13228</v>
      </c>
      <c r="C26" s="68">
        <f t="shared" si="36"/>
        <v>4.5373781445731884</v>
      </c>
      <c r="D26" s="42">
        <v>12281</v>
      </c>
      <c r="E26" s="68">
        <f t="shared" si="37"/>
        <v>4.2800335962249552</v>
      </c>
      <c r="F26" s="42">
        <v>8930</v>
      </c>
      <c r="G26" s="68">
        <f t="shared" si="38"/>
        <v>3.1151669910905526</v>
      </c>
      <c r="H26" s="42">
        <v>24526</v>
      </c>
      <c r="I26" s="68">
        <f t="shared" si="39"/>
        <v>9.0300917147454189</v>
      </c>
      <c r="J26" s="42">
        <v>25366</v>
      </c>
      <c r="K26" s="68">
        <f t="shared" si="40"/>
        <v>9.5496967483745649</v>
      </c>
      <c r="L26" s="42">
        <v>14850</v>
      </c>
      <c r="M26" s="68">
        <f t="shared" si="29"/>
        <v>5.8563710218085738</v>
      </c>
      <c r="N26" s="42">
        <v>19487</v>
      </c>
      <c r="O26" s="68">
        <f>N26/N29*100</f>
        <v>7.5127995558708323</v>
      </c>
      <c r="P26" s="42">
        <v>13513</v>
      </c>
      <c r="Q26" s="68">
        <f t="shared" si="24"/>
        <v>5.657407213581461</v>
      </c>
      <c r="R26" s="42">
        <v>16275</v>
      </c>
      <c r="S26" s="68">
        <f t="shared" si="30"/>
        <v>6.9319624161988571</v>
      </c>
      <c r="T26" s="42">
        <v>15536</v>
      </c>
      <c r="U26" s="68">
        <f t="shared" si="25"/>
        <v>6.7358344136277521</v>
      </c>
      <c r="V26" s="42">
        <v>16634</v>
      </c>
      <c r="W26" s="68">
        <f t="shared" si="26"/>
        <v>7.2780254735266965</v>
      </c>
      <c r="X26" s="42">
        <v>15033</v>
      </c>
      <c r="Y26" s="68">
        <f t="shared" si="41"/>
        <v>6.5519826361346221</v>
      </c>
      <c r="Z26" s="42">
        <v>13477</v>
      </c>
      <c r="AA26" s="68">
        <f t="shared" si="27"/>
        <v>5.8966629184478005</v>
      </c>
      <c r="AB26" s="42">
        <v>14979</v>
      </c>
      <c r="AC26" s="68">
        <f t="shared" si="42"/>
        <v>7.3221164186692222</v>
      </c>
      <c r="AD26" s="42">
        <v>7389</v>
      </c>
      <c r="AE26" s="68">
        <f t="shared" si="31"/>
        <v>4.1330126412350374</v>
      </c>
      <c r="AF26" s="42">
        <v>11198</v>
      </c>
      <c r="AG26" s="68">
        <f t="shared" si="43"/>
        <v>7.4721080446271282</v>
      </c>
      <c r="AH26" s="114">
        <v>8041</v>
      </c>
      <c r="AI26" s="183">
        <f t="shared" si="32"/>
        <v>7.0431294233060049</v>
      </c>
      <c r="AJ26" s="114">
        <v>6805</v>
      </c>
      <c r="AK26" s="183">
        <f t="shared" si="33"/>
        <v>6.9807043279341006</v>
      </c>
      <c r="AL26" s="114">
        <v>3556</v>
      </c>
      <c r="AM26" s="570">
        <v>4.4000000000000004</v>
      </c>
      <c r="AN26" s="114">
        <v>4144</v>
      </c>
      <c r="AO26" s="114">
        <v>5.5</v>
      </c>
      <c r="AP26" s="114">
        <v>4138</v>
      </c>
      <c r="AQ26" s="581">
        <f t="shared" si="34"/>
        <v>6.530625128229409</v>
      </c>
      <c r="AR26" s="114">
        <v>2831</v>
      </c>
      <c r="AS26" s="581">
        <v>4.7139336619155454</v>
      </c>
      <c r="AT26" s="114">
        <v>2186</v>
      </c>
      <c r="AU26" s="581">
        <f t="shared" si="35"/>
        <v>4.1314660467577635</v>
      </c>
      <c r="AV26" s="114">
        <v>3064</v>
      </c>
      <c r="AW26" s="570">
        <v>5.8159178482622478</v>
      </c>
      <c r="AX26" s="114">
        <v>3516</v>
      </c>
      <c r="AY26" s="581">
        <f t="shared" si="28"/>
        <v>5.5489796884617206</v>
      </c>
    </row>
    <row r="27" spans="1:51" s="67" customFormat="1" ht="62.25" customHeight="1">
      <c r="A27" s="42" t="s">
        <v>172</v>
      </c>
      <c r="B27" s="42">
        <v>1545</v>
      </c>
      <c r="C27" s="68">
        <f t="shared" si="36"/>
        <v>0.52995533968593711</v>
      </c>
      <c r="D27" s="42">
        <v>1980</v>
      </c>
      <c r="E27" s="68">
        <f t="shared" si="37"/>
        <v>0.6900469441027125</v>
      </c>
      <c r="F27" s="42">
        <v>2780</v>
      </c>
      <c r="G27" s="68">
        <f t="shared" si="38"/>
        <v>0.9697832290293098</v>
      </c>
      <c r="H27" s="42">
        <v>5187</v>
      </c>
      <c r="I27" s="68">
        <f t="shared" si="39"/>
        <v>1.9097727197416818</v>
      </c>
      <c r="J27" s="42">
        <v>2216</v>
      </c>
      <c r="K27" s="68">
        <f t="shared" si="40"/>
        <v>0.83427138667499934</v>
      </c>
      <c r="L27" s="42">
        <v>4109</v>
      </c>
      <c r="M27" s="68">
        <f t="shared" si="29"/>
        <v>1.620459833576527</v>
      </c>
      <c r="N27" s="42">
        <v>8513</v>
      </c>
      <c r="O27" s="68">
        <f>N27/N29*100</f>
        <v>3.2820066002529069</v>
      </c>
      <c r="P27" s="42">
        <v>1731</v>
      </c>
      <c r="Q27" s="68">
        <f t="shared" si="24"/>
        <v>0.72470745849992668</v>
      </c>
      <c r="R27" s="42">
        <v>3272</v>
      </c>
      <c r="S27" s="68">
        <f t="shared" si="30"/>
        <v>1.3936332427528515</v>
      </c>
      <c r="T27" s="42">
        <v>2821</v>
      </c>
      <c r="U27" s="68">
        <f t="shared" si="25"/>
        <v>1.2230811586537003</v>
      </c>
      <c r="V27" s="42">
        <v>4117</v>
      </c>
      <c r="W27" s="68">
        <f t="shared" si="26"/>
        <v>1.8013484955217873</v>
      </c>
      <c r="X27" s="42">
        <v>1946</v>
      </c>
      <c r="Y27" s="68">
        <f t="shared" si="41"/>
        <v>0.84814462914374866</v>
      </c>
      <c r="Z27" s="42">
        <v>1782</v>
      </c>
      <c r="AA27" s="68">
        <f t="shared" si="27"/>
        <v>0.77968786233390064</v>
      </c>
      <c r="AB27" s="42">
        <v>5271</v>
      </c>
      <c r="AC27" s="68">
        <f t="shared" si="42"/>
        <v>2.5765989480476312</v>
      </c>
      <c r="AD27" s="42">
        <v>1031</v>
      </c>
      <c r="AE27" s="68">
        <f t="shared" si="31"/>
        <v>0.57668643024946864</v>
      </c>
      <c r="AF27" s="42">
        <v>2326</v>
      </c>
      <c r="AG27" s="68">
        <f t="shared" si="43"/>
        <v>1.5520738803181551</v>
      </c>
      <c r="AH27" s="114">
        <v>2141</v>
      </c>
      <c r="AI27" s="183">
        <f t="shared" si="32"/>
        <v>1.8753065657627355</v>
      </c>
      <c r="AJ27" s="114">
        <v>1412</v>
      </c>
      <c r="AK27" s="183">
        <f t="shared" si="33"/>
        <v>1.4484576798005806</v>
      </c>
      <c r="AL27" s="114">
        <v>711</v>
      </c>
      <c r="AM27" s="570">
        <v>0.9</v>
      </c>
      <c r="AN27" s="114">
        <v>988</v>
      </c>
      <c r="AO27" s="114">
        <v>1.3</v>
      </c>
      <c r="AP27" s="114">
        <v>437</v>
      </c>
      <c r="AQ27" s="581">
        <f t="shared" si="34"/>
        <v>0.68967694080141406</v>
      </c>
      <c r="AR27" s="114">
        <v>366</v>
      </c>
      <c r="AS27" s="581">
        <v>0.60943119754895436</v>
      </c>
      <c r="AT27" s="114">
        <v>366</v>
      </c>
      <c r="AU27" s="581">
        <f t="shared" si="35"/>
        <v>0.69172761807563643</v>
      </c>
      <c r="AV27" s="114">
        <v>560</v>
      </c>
      <c r="AW27" s="570">
        <v>1.062961486627565</v>
      </c>
      <c r="AX27" s="114">
        <v>728</v>
      </c>
      <c r="AY27" s="581">
        <f t="shared" si="28"/>
        <v>1.1489354986348499</v>
      </c>
    </row>
    <row r="28" spans="1:51" s="67" customFormat="1" ht="62.25" customHeight="1">
      <c r="A28" s="42" t="s">
        <v>236</v>
      </c>
      <c r="B28" s="42">
        <v>357</v>
      </c>
      <c r="C28" s="68">
        <f t="shared" si="36"/>
        <v>0.12245569984976025</v>
      </c>
      <c r="D28" s="42">
        <v>401</v>
      </c>
      <c r="E28" s="68">
        <f t="shared" si="37"/>
        <v>0.13975193160868066</v>
      </c>
      <c r="F28" s="42">
        <v>20</v>
      </c>
      <c r="G28" s="68">
        <f t="shared" si="38"/>
        <v>6.9768577628007899E-3</v>
      </c>
      <c r="H28" s="42">
        <v>0</v>
      </c>
      <c r="I28" s="68">
        <f t="shared" si="39"/>
        <v>0</v>
      </c>
      <c r="J28" s="42">
        <v>121</v>
      </c>
      <c r="K28" s="68">
        <f t="shared" si="40"/>
        <v>4.5553627160503124E-2</v>
      </c>
      <c r="L28" s="42">
        <v>394</v>
      </c>
      <c r="M28" s="68">
        <f t="shared" si="29"/>
        <v>0.15538115707694128</v>
      </c>
      <c r="N28" s="42">
        <v>236</v>
      </c>
      <c r="O28" s="68">
        <f>N28/N29*100</f>
        <v>9.098479474447152E-2</v>
      </c>
      <c r="P28" s="42">
        <v>1984</v>
      </c>
      <c r="Q28" s="68">
        <f t="shared" si="24"/>
        <v>0.83062946138870863</v>
      </c>
      <c r="R28" s="42">
        <v>643</v>
      </c>
      <c r="S28" s="68">
        <f t="shared" si="30"/>
        <v>0.27387108040650476</v>
      </c>
      <c r="T28" s="42">
        <v>44</v>
      </c>
      <c r="U28" s="68">
        <f t="shared" si="25"/>
        <v>1.9076770996371079E-2</v>
      </c>
      <c r="V28" s="42">
        <v>1372</v>
      </c>
      <c r="W28" s="68">
        <f t="shared" si="26"/>
        <v>0.6003036521389099</v>
      </c>
      <c r="X28" s="42">
        <v>2129</v>
      </c>
      <c r="Y28" s="68">
        <f t="shared" si="41"/>
        <v>0.92790334812283726</v>
      </c>
      <c r="Z28" s="42">
        <v>966</v>
      </c>
      <c r="AA28" s="68">
        <f t="shared" si="27"/>
        <v>0.42265907688807408</v>
      </c>
      <c r="AB28" s="42">
        <v>461</v>
      </c>
      <c r="AC28" s="68">
        <f t="shared" si="42"/>
        <v>0.22534853254599849</v>
      </c>
      <c r="AD28" s="42">
        <v>0</v>
      </c>
      <c r="AE28" s="68">
        <f t="shared" si="31"/>
        <v>0</v>
      </c>
      <c r="AF28" s="42">
        <v>2013</v>
      </c>
      <c r="AG28" s="68">
        <f t="shared" si="43"/>
        <v>1.3432178508514387</v>
      </c>
      <c r="AH28" s="114">
        <v>23</v>
      </c>
      <c r="AI28" s="183">
        <f t="shared" si="32"/>
        <v>2.0145750122626305E-2</v>
      </c>
      <c r="AJ28" s="114">
        <v>216</v>
      </c>
      <c r="AK28" s="183">
        <f t="shared" si="33"/>
        <v>0.22157709549357321</v>
      </c>
      <c r="AL28" s="114">
        <v>99</v>
      </c>
      <c r="AM28" s="570">
        <v>0.1</v>
      </c>
      <c r="AN28" s="114">
        <v>9</v>
      </c>
      <c r="AO28" s="114">
        <v>0</v>
      </c>
      <c r="AP28" s="114">
        <v>3</v>
      </c>
      <c r="AQ28" s="581">
        <f t="shared" si="34"/>
        <v>4.734624307561195E-3</v>
      </c>
      <c r="AR28" s="114">
        <v>60</v>
      </c>
      <c r="AS28" s="581">
        <v>9.9906753696549888E-2</v>
      </c>
      <c r="AT28" s="114">
        <v>23</v>
      </c>
      <c r="AU28" s="581">
        <f t="shared" si="35"/>
        <v>4.3469221900927973E-2</v>
      </c>
      <c r="AV28" s="114">
        <v>14</v>
      </c>
      <c r="AW28" s="570">
        <v>2.6574037165689124E-2</v>
      </c>
      <c r="AX28" s="114">
        <v>21</v>
      </c>
      <c r="AY28" s="581">
        <f t="shared" si="28"/>
        <v>3.3142370152928362E-2</v>
      </c>
    </row>
    <row r="29" spans="1:51" s="67" customFormat="1" ht="62.25" customHeight="1">
      <c r="A29" s="113" t="s">
        <v>237</v>
      </c>
      <c r="B29" s="113">
        <f>SUM(B21:B28)</f>
        <v>291534</v>
      </c>
      <c r="C29" s="115">
        <f t="shared" si="36"/>
        <v>100</v>
      </c>
      <c r="D29" s="113">
        <f>SUM(D21:D28)</f>
        <v>286937</v>
      </c>
      <c r="E29" s="115">
        <f t="shared" si="37"/>
        <v>100</v>
      </c>
      <c r="F29" s="113">
        <f>SUM(F21:F28)</f>
        <v>286662</v>
      </c>
      <c r="G29" s="115">
        <f t="shared" si="38"/>
        <v>100</v>
      </c>
      <c r="H29" s="113">
        <f>SUM(H21:H28)</f>
        <v>271603</v>
      </c>
      <c r="I29" s="115">
        <f t="shared" si="39"/>
        <v>100</v>
      </c>
      <c r="J29" s="113">
        <f>SUM(J21:J28)</f>
        <v>265621</v>
      </c>
      <c r="K29" s="115">
        <f t="shared" si="40"/>
        <v>100</v>
      </c>
      <c r="L29" s="113">
        <f>SUM(L21:L28)</f>
        <v>253570</v>
      </c>
      <c r="M29" s="115">
        <f t="shared" si="29"/>
        <v>100</v>
      </c>
      <c r="N29" s="113">
        <f>SUM(N22:N28)</f>
        <v>259384</v>
      </c>
      <c r="O29" s="115">
        <f>N29/N29*100</f>
        <v>100</v>
      </c>
      <c r="P29" s="113">
        <f>SUM(P21:P28)</f>
        <v>238855</v>
      </c>
      <c r="Q29" s="115">
        <f t="shared" si="24"/>
        <v>100</v>
      </c>
      <c r="R29" s="113">
        <f>SUM(R21:R28)</f>
        <v>234782</v>
      </c>
      <c r="S29" s="115">
        <f t="shared" si="30"/>
        <v>100</v>
      </c>
      <c r="T29" s="113">
        <f>SUM(T21:T28)</f>
        <v>230647</v>
      </c>
      <c r="U29" s="115">
        <f t="shared" si="25"/>
        <v>100</v>
      </c>
      <c r="V29" s="113">
        <f>SUM(V21:V28)</f>
        <v>228551</v>
      </c>
      <c r="W29" s="115">
        <f t="shared" si="26"/>
        <v>100</v>
      </c>
      <c r="X29" s="113">
        <f>SUM(X22:X28)</f>
        <v>229442</v>
      </c>
      <c r="Y29" s="115">
        <f t="shared" si="41"/>
        <v>100</v>
      </c>
      <c r="Z29" s="113">
        <f>SUM(Z21:Z28)</f>
        <v>228553</v>
      </c>
      <c r="AA29" s="115">
        <f t="shared" si="27"/>
        <v>100</v>
      </c>
      <c r="AB29" s="113">
        <f>SUM(AB21:AB28)</f>
        <v>204572</v>
      </c>
      <c r="AC29" s="115">
        <f t="shared" si="42"/>
        <v>100</v>
      </c>
      <c r="AD29" s="113">
        <f>SUM(AD21:AD28)</f>
        <v>178780</v>
      </c>
      <c r="AE29" s="115">
        <f t="shared" si="31"/>
        <v>100</v>
      </c>
      <c r="AF29" s="113">
        <f>SUM(AF21:AF28)</f>
        <v>149864</v>
      </c>
      <c r="AG29" s="115">
        <f t="shared" si="43"/>
        <v>100</v>
      </c>
      <c r="AH29" s="113">
        <f>SUM(AH21:AH28)</f>
        <v>114168</v>
      </c>
      <c r="AI29" s="115">
        <f>AH29/AH$29*100</f>
        <v>100</v>
      </c>
      <c r="AJ29" s="184">
        <f>SUM(AJ21:AJ28)</f>
        <v>97483</v>
      </c>
      <c r="AK29" s="185">
        <f t="shared" si="33"/>
        <v>100</v>
      </c>
      <c r="AL29" s="184">
        <f>SUM(AL21:AL28)</f>
        <v>81021</v>
      </c>
      <c r="AM29" s="185">
        <f>AL29/$AL$29*100</f>
        <v>100</v>
      </c>
      <c r="AN29" s="184">
        <f>SUM(AN21:AN28)</f>
        <v>75077</v>
      </c>
      <c r="AO29" s="185">
        <f>AN29/$AN$29*100</f>
        <v>100</v>
      </c>
      <c r="AP29" s="580">
        <f>SUM(AP21:AP28)</f>
        <v>63363</v>
      </c>
      <c r="AQ29" s="185">
        <f t="shared" si="34"/>
        <v>100</v>
      </c>
      <c r="AR29" s="580">
        <f t="shared" ref="AR29" si="44">SUM(AR21:AR28)</f>
        <v>60056</v>
      </c>
      <c r="AS29" s="185">
        <f>AR29/$AR$29*100</f>
        <v>100</v>
      </c>
      <c r="AT29" s="580">
        <f t="shared" ref="AT29" si="45">SUM(AT21:AT28)</f>
        <v>52911</v>
      </c>
      <c r="AU29" s="185">
        <f>AT29/$AT$29*100</f>
        <v>100</v>
      </c>
      <c r="AV29" s="580">
        <f t="shared" ref="AV29" si="46">SUM(AV21:AV28)</f>
        <v>52683</v>
      </c>
      <c r="AW29" s="185">
        <f>AV29/$AV$29*100</f>
        <v>100</v>
      </c>
      <c r="AX29" s="580">
        <f t="shared" ref="AX29" si="47">SUM(AX21:AX28)</f>
        <v>55874</v>
      </c>
      <c r="AY29" s="185">
        <f>AX29/$AX$29*100</f>
        <v>100</v>
      </c>
    </row>
    <row r="30" spans="1:5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</row>
    <row r="31" spans="1:5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74"/>
      <c r="X31" s="65"/>
      <c r="Y31" s="65"/>
      <c r="Z31" s="65"/>
      <c r="AA31" s="65"/>
      <c r="AB31" s="65"/>
      <c r="AC31" s="65"/>
      <c r="AD31" s="65"/>
      <c r="AE31" s="65"/>
    </row>
    <row r="32" spans="1:5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</row>
    <row r="33" spans="1:51" ht="28.5" customHeight="1">
      <c r="A33" s="1677" t="s">
        <v>575</v>
      </c>
      <c r="B33" s="1677"/>
      <c r="C33" s="1677"/>
      <c r="D33" s="1677"/>
      <c r="E33" s="1677"/>
      <c r="F33" s="1677"/>
      <c r="G33" s="1677"/>
      <c r="H33" s="1677"/>
      <c r="I33" s="1677"/>
      <c r="J33" s="1677"/>
      <c r="K33" s="1677"/>
      <c r="L33" s="1677"/>
      <c r="M33" s="1677"/>
      <c r="N33" s="1677"/>
      <c r="O33" s="1677"/>
      <c r="P33" s="1677"/>
      <c r="Q33" s="1677"/>
      <c r="R33" s="1677"/>
      <c r="S33" s="1677"/>
      <c r="T33" s="1677"/>
      <c r="U33" s="1677"/>
      <c r="V33" s="1677"/>
      <c r="W33" s="1677"/>
      <c r="X33" s="1677"/>
      <c r="Y33" s="1677"/>
      <c r="Z33" s="1677"/>
      <c r="AA33" s="1677"/>
      <c r="AB33" s="1677"/>
      <c r="AC33" s="1677"/>
      <c r="AD33" s="1677"/>
      <c r="AE33" s="1677"/>
      <c r="AF33" s="1677"/>
      <c r="AG33" s="1677"/>
      <c r="AH33" s="1677"/>
      <c r="AI33" s="1677"/>
      <c r="AJ33" s="1677"/>
      <c r="AK33" s="1677"/>
      <c r="AL33" s="1677"/>
      <c r="AM33" s="1677"/>
      <c r="AN33" s="1677"/>
      <c r="AO33" s="1677"/>
      <c r="AP33" s="1677"/>
      <c r="AQ33" s="1677"/>
      <c r="AR33" s="1677"/>
      <c r="AS33" s="1677"/>
      <c r="AT33" s="1677"/>
      <c r="AU33" s="1677"/>
      <c r="AV33" s="1677"/>
      <c r="AW33" s="1677"/>
      <c r="AX33" s="1677"/>
      <c r="AY33" s="1677"/>
    </row>
    <row r="34" spans="1:51" ht="28.5" customHeight="1">
      <c r="A34" s="1683" t="s">
        <v>876</v>
      </c>
      <c r="B34" s="1683"/>
      <c r="C34" s="1683"/>
      <c r="D34" s="1683"/>
      <c r="E34" s="1683"/>
      <c r="F34" s="1683"/>
      <c r="G34" s="1683"/>
      <c r="H34" s="1683"/>
      <c r="I34" s="1683"/>
      <c r="J34" s="1683"/>
      <c r="K34" s="1683"/>
      <c r="L34" s="1683"/>
      <c r="M34" s="1683"/>
      <c r="N34" s="1683"/>
      <c r="O34" s="1683"/>
      <c r="P34" s="1683"/>
      <c r="Q34" s="1683"/>
      <c r="R34" s="1683"/>
      <c r="S34" s="1683"/>
      <c r="T34" s="1683"/>
      <c r="U34" s="1683"/>
      <c r="V34" s="1683"/>
      <c r="W34" s="1683"/>
      <c r="X34" s="1683"/>
      <c r="Y34" s="1683"/>
      <c r="Z34" s="1683"/>
      <c r="AA34" s="1683"/>
      <c r="AB34" s="1683"/>
      <c r="AC34" s="1683"/>
      <c r="AD34" s="1683"/>
      <c r="AE34" s="1683"/>
      <c r="AF34" s="1683"/>
      <c r="AG34" s="1683"/>
      <c r="AH34" s="1683"/>
      <c r="AI34" s="1683"/>
      <c r="AJ34" s="1683"/>
      <c r="AK34" s="1683"/>
      <c r="AL34" s="1683"/>
      <c r="AM34" s="1683"/>
      <c r="AN34" s="1683"/>
      <c r="AO34" s="1683"/>
      <c r="AP34" s="1683"/>
      <c r="AQ34" s="1683"/>
      <c r="AR34" s="1683"/>
      <c r="AS34" s="1683"/>
      <c r="AT34" s="1683"/>
      <c r="AU34" s="1683"/>
      <c r="AV34" s="1683"/>
      <c r="AW34" s="1683"/>
      <c r="AX34" s="1683"/>
      <c r="AY34" s="1683"/>
    </row>
    <row r="35" spans="1:51" ht="33" customHeight="1">
      <c r="A35" s="1682" t="s">
        <v>579</v>
      </c>
      <c r="B35" s="1681">
        <v>1997</v>
      </c>
      <c r="C35" s="1681"/>
      <c r="D35" s="1681">
        <v>1998</v>
      </c>
      <c r="E35" s="1681"/>
      <c r="F35" s="1681">
        <v>1999</v>
      </c>
      <c r="G35" s="1681"/>
      <c r="H35" s="1681">
        <v>2000</v>
      </c>
      <c r="I35" s="1681"/>
      <c r="J35" s="1681">
        <v>2001</v>
      </c>
      <c r="K35" s="1681"/>
      <c r="L35" s="1681">
        <v>2002</v>
      </c>
      <c r="M35" s="1681"/>
      <c r="N35" s="1681">
        <v>2003</v>
      </c>
      <c r="O35" s="1681"/>
      <c r="P35" s="1681">
        <v>2004</v>
      </c>
      <c r="Q35" s="1681"/>
      <c r="R35" s="1282">
        <v>2005</v>
      </c>
      <c r="S35" s="1282"/>
      <c r="T35" s="1282">
        <v>2006</v>
      </c>
      <c r="U35" s="1282"/>
      <c r="V35" s="1282">
        <v>2007</v>
      </c>
      <c r="W35" s="1282"/>
      <c r="X35" s="1282">
        <v>2008</v>
      </c>
      <c r="Y35" s="1282"/>
      <c r="Z35" s="1282">
        <v>2009</v>
      </c>
      <c r="AA35" s="1282"/>
      <c r="AB35" s="1282">
        <v>2010</v>
      </c>
      <c r="AC35" s="1282"/>
      <c r="AD35" s="1282">
        <v>2011</v>
      </c>
      <c r="AE35" s="1282"/>
      <c r="AF35" s="1282">
        <v>2012</v>
      </c>
      <c r="AG35" s="1282"/>
      <c r="AH35" s="1282">
        <v>2013</v>
      </c>
      <c r="AI35" s="1282"/>
      <c r="AJ35" s="1282">
        <v>2014</v>
      </c>
      <c r="AK35" s="1282"/>
      <c r="AL35" s="1282">
        <v>2015</v>
      </c>
      <c r="AM35" s="1282"/>
      <c r="AN35" s="1282">
        <v>2016</v>
      </c>
      <c r="AO35" s="1282"/>
      <c r="AP35" s="1282">
        <v>2017</v>
      </c>
      <c r="AQ35" s="1282"/>
      <c r="AR35" s="1282">
        <v>2018</v>
      </c>
      <c r="AS35" s="1282"/>
      <c r="AT35" s="1282">
        <v>2019</v>
      </c>
      <c r="AU35" s="1282"/>
      <c r="AV35" s="1282">
        <v>2020</v>
      </c>
      <c r="AW35" s="1282"/>
      <c r="AX35" s="1282">
        <v>2021</v>
      </c>
      <c r="AY35" s="1282"/>
    </row>
    <row r="36" spans="1:51" s="67" customFormat="1" ht="47.25">
      <c r="A36" s="1682"/>
      <c r="B36" s="112" t="s">
        <v>235</v>
      </c>
      <c r="C36" s="113" t="s">
        <v>166</v>
      </c>
      <c r="D36" s="112" t="s">
        <v>235</v>
      </c>
      <c r="E36" s="113" t="s">
        <v>166</v>
      </c>
      <c r="F36" s="112" t="s">
        <v>235</v>
      </c>
      <c r="G36" s="113" t="s">
        <v>166</v>
      </c>
      <c r="H36" s="112" t="s">
        <v>235</v>
      </c>
      <c r="I36" s="113" t="s">
        <v>166</v>
      </c>
      <c r="J36" s="112" t="s">
        <v>235</v>
      </c>
      <c r="K36" s="113" t="s">
        <v>166</v>
      </c>
      <c r="L36" s="112" t="s">
        <v>235</v>
      </c>
      <c r="M36" s="113" t="s">
        <v>166</v>
      </c>
      <c r="N36" s="110" t="s">
        <v>235</v>
      </c>
      <c r="O36" s="111" t="s">
        <v>166</v>
      </c>
      <c r="P36" s="112" t="s">
        <v>235</v>
      </c>
      <c r="Q36" s="113" t="s">
        <v>166</v>
      </c>
      <c r="R36" s="110" t="s">
        <v>235</v>
      </c>
      <c r="S36" s="111" t="s">
        <v>166</v>
      </c>
      <c r="T36" s="110" t="s">
        <v>235</v>
      </c>
      <c r="U36" s="111" t="s">
        <v>166</v>
      </c>
      <c r="V36" s="110" t="s">
        <v>235</v>
      </c>
      <c r="W36" s="111" t="s">
        <v>166</v>
      </c>
      <c r="X36" s="110" t="s">
        <v>235</v>
      </c>
      <c r="Y36" s="111" t="s">
        <v>166</v>
      </c>
      <c r="Z36" s="110" t="s">
        <v>235</v>
      </c>
      <c r="AA36" s="111" t="s">
        <v>166</v>
      </c>
      <c r="AB36" s="110" t="s">
        <v>235</v>
      </c>
      <c r="AC36" s="111" t="s">
        <v>166</v>
      </c>
      <c r="AD36" s="110" t="s">
        <v>235</v>
      </c>
      <c r="AE36" s="111" t="s">
        <v>166</v>
      </c>
      <c r="AF36" s="110" t="s">
        <v>235</v>
      </c>
      <c r="AG36" s="111" t="s">
        <v>166</v>
      </c>
      <c r="AH36" s="110" t="s">
        <v>235</v>
      </c>
      <c r="AI36" s="111" t="s">
        <v>166</v>
      </c>
      <c r="AJ36" s="110" t="s">
        <v>235</v>
      </c>
      <c r="AK36" s="111" t="s">
        <v>166</v>
      </c>
      <c r="AL36" s="110" t="s">
        <v>235</v>
      </c>
      <c r="AM36" s="111" t="s">
        <v>166</v>
      </c>
      <c r="AN36" s="110" t="s">
        <v>235</v>
      </c>
      <c r="AO36" s="111" t="s">
        <v>166</v>
      </c>
      <c r="AP36" s="110" t="s">
        <v>235</v>
      </c>
      <c r="AQ36" s="111" t="s">
        <v>166</v>
      </c>
      <c r="AR36" s="110" t="s">
        <v>235</v>
      </c>
      <c r="AS36" s="111" t="s">
        <v>166</v>
      </c>
      <c r="AT36" s="110" t="s">
        <v>235</v>
      </c>
      <c r="AU36" s="111" t="s">
        <v>166</v>
      </c>
      <c r="AV36" s="110" t="s">
        <v>235</v>
      </c>
      <c r="AW36" s="111" t="s">
        <v>166</v>
      </c>
      <c r="AX36" s="979" t="s">
        <v>235</v>
      </c>
      <c r="AY36" s="980" t="s">
        <v>166</v>
      </c>
    </row>
    <row r="37" spans="1:51" s="67" customFormat="1" ht="62.25" customHeight="1">
      <c r="A37" s="42" t="s">
        <v>580</v>
      </c>
      <c r="B37" s="42">
        <f>B21+B5</f>
        <v>0</v>
      </c>
      <c r="C37" s="42">
        <f>B37/B45*100</f>
        <v>0</v>
      </c>
      <c r="D37" s="42">
        <f>D21+D5</f>
        <v>0</v>
      </c>
      <c r="E37" s="42">
        <f>D37/D45*100</f>
        <v>0</v>
      </c>
      <c r="F37" s="42">
        <f>F21+F5</f>
        <v>0</v>
      </c>
      <c r="G37" s="42">
        <f>F37/F45*100</f>
        <v>0</v>
      </c>
      <c r="H37" s="42">
        <f>H21+H5</f>
        <v>0</v>
      </c>
      <c r="I37" s="42">
        <f>H37/H45*100</f>
        <v>0</v>
      </c>
      <c r="J37" s="42">
        <f>J21+J5</f>
        <v>0</v>
      </c>
      <c r="K37" s="42">
        <f>J37/J45*100</f>
        <v>0</v>
      </c>
      <c r="L37" s="42">
        <f>L21+L5</f>
        <v>0</v>
      </c>
      <c r="M37" s="42">
        <v>0</v>
      </c>
      <c r="N37" s="42">
        <f t="shared" ref="N37:N45" si="48">N21+N5</f>
        <v>0</v>
      </c>
      <c r="O37" s="68">
        <f>N37/N45*100</f>
        <v>0</v>
      </c>
      <c r="P37" s="42">
        <f t="shared" ref="P37:P45" si="49">P21+P5</f>
        <v>0</v>
      </c>
      <c r="Q37" s="68">
        <f t="shared" ref="Q37:Q45" si="50">P37/P$45*100</f>
        <v>0</v>
      </c>
      <c r="R37" s="42">
        <f t="shared" ref="R37:R45" si="51">R21+R5</f>
        <v>0</v>
      </c>
      <c r="S37" s="68">
        <f>R37/R$45*100</f>
        <v>0</v>
      </c>
      <c r="T37" s="42">
        <f>T21+T5</f>
        <v>0</v>
      </c>
      <c r="U37" s="68">
        <f t="shared" ref="U37:U45" si="52">T37/T$45*100</f>
        <v>0</v>
      </c>
      <c r="V37" s="42">
        <f>V21+V5</f>
        <v>0</v>
      </c>
      <c r="W37" s="68">
        <f>V37/V$45*100</f>
        <v>0</v>
      </c>
      <c r="X37" s="42">
        <f t="shared" ref="X37:X45" si="53">X21+X5</f>
        <v>0</v>
      </c>
      <c r="Y37" s="68">
        <f>X37/X$45*100</f>
        <v>0</v>
      </c>
      <c r="Z37" s="42">
        <f>Z21+Z5</f>
        <v>0</v>
      </c>
      <c r="AA37" s="68">
        <f t="shared" ref="AA37:AA45" si="54">Z37/Z$45*100</f>
        <v>0</v>
      </c>
      <c r="AB37" s="42">
        <f t="shared" ref="AB37:AB45" si="55">AB21+AB5</f>
        <v>0</v>
      </c>
      <c r="AC37" s="68">
        <f>AB37/AB$45*100</f>
        <v>0</v>
      </c>
      <c r="AD37" s="42">
        <f>AD21+AD5</f>
        <v>0</v>
      </c>
      <c r="AE37" s="68">
        <f>AD37/AD$45*100</f>
        <v>0</v>
      </c>
      <c r="AF37" s="42">
        <f t="shared" ref="AF37:AF45" si="56">AF21+AF5</f>
        <v>0</v>
      </c>
      <c r="AG37" s="68">
        <f>AF37/AF$45*100</f>
        <v>0</v>
      </c>
      <c r="AH37" s="114">
        <f>AH5+AH21</f>
        <v>0</v>
      </c>
      <c r="AI37" s="183">
        <f>AH37/$AH$45*100</f>
        <v>0</v>
      </c>
      <c r="AJ37" s="114">
        <f>AJ5+AJ21</f>
        <v>0</v>
      </c>
      <c r="AK37" s="183">
        <f>AJ37/$AJ$45*100</f>
        <v>0</v>
      </c>
      <c r="AL37" s="114">
        <f>+AL5+AL21</f>
        <v>0</v>
      </c>
      <c r="AM37" s="183">
        <f>AL37/$AL$45*100</f>
        <v>0</v>
      </c>
      <c r="AN37" s="114">
        <f>+AN5+AN21</f>
        <v>2</v>
      </c>
      <c r="AO37" s="183">
        <f>AN37/$AN$45*100</f>
        <v>4.7501876324114803E-4</v>
      </c>
      <c r="AP37" s="114">
        <f>AP21+AP5</f>
        <v>0</v>
      </c>
      <c r="AQ37" s="1081">
        <f>AP37/$AP$45*100</f>
        <v>0</v>
      </c>
      <c r="AR37" s="114">
        <f>AR21+AR5</f>
        <v>0</v>
      </c>
      <c r="AS37" s="1081">
        <f>AR37/$AR$45*100</f>
        <v>0</v>
      </c>
      <c r="AT37" s="114">
        <f>AT21+AT5</f>
        <v>0</v>
      </c>
      <c r="AU37" s="1081">
        <f>AT37/$AT$45*100</f>
        <v>0</v>
      </c>
      <c r="AV37" s="114">
        <f>AV21+AV5</f>
        <v>0</v>
      </c>
      <c r="AW37" s="1081">
        <f>AV37/$AV$45*100</f>
        <v>0</v>
      </c>
      <c r="AX37" s="114">
        <f>AX21+AX5</f>
        <v>0</v>
      </c>
      <c r="AY37" s="1081">
        <f>AX37/$AX$45*100</f>
        <v>0</v>
      </c>
    </row>
    <row r="38" spans="1:51" s="67" customFormat="1" ht="62.25" customHeight="1">
      <c r="A38" s="42" t="s">
        <v>167</v>
      </c>
      <c r="B38" s="42">
        <f t="shared" ref="B38:B44" si="57">B22+B6</f>
        <v>4396</v>
      </c>
      <c r="C38" s="68">
        <f>B38/B$45*100</f>
        <v>0.90776181783640464</v>
      </c>
      <c r="D38" s="42">
        <f t="shared" ref="D38:D45" si="58">D22+D6</f>
        <v>7498</v>
      </c>
      <c r="E38" s="68">
        <f t="shared" ref="E38:E45" si="59">D38/D$45*100</f>
        <v>1.5557307660386754</v>
      </c>
      <c r="F38" s="42">
        <f t="shared" ref="F38:F44" si="60">F22+F6</f>
        <v>8867</v>
      </c>
      <c r="G38" s="68">
        <f t="shared" ref="G38:G45" si="61">F38/F$45*100</f>
        <v>1.8253719913373572</v>
      </c>
      <c r="H38" s="42">
        <f t="shared" ref="H38:H44" si="62">H22+H6</f>
        <v>11146</v>
      </c>
      <c r="I38" s="68">
        <f t="shared" ref="I38:I45" si="63">H38/H$45*100</f>
        <v>2.331496751467383</v>
      </c>
      <c r="J38" s="42">
        <f t="shared" ref="J38:J44" si="64">J22+J6</f>
        <v>11323</v>
      </c>
      <c r="K38" s="68">
        <f t="shared" ref="K38:K45" si="65">J38/J$45*100</f>
        <v>2.4063483562747185</v>
      </c>
      <c r="L38" s="42">
        <f t="shared" ref="L38:L45" si="66">L22+L6</f>
        <v>11290</v>
      </c>
      <c r="M38" s="68">
        <f t="shared" ref="M38:M45" si="67">L38/L$45*100</f>
        <v>2.452924063641321</v>
      </c>
      <c r="N38" s="42">
        <f t="shared" si="48"/>
        <v>12366</v>
      </c>
      <c r="O38" s="68">
        <f>N38/N45*100</f>
        <v>2.5950260950586221</v>
      </c>
      <c r="P38" s="42">
        <f t="shared" si="49"/>
        <v>13357</v>
      </c>
      <c r="Q38" s="68">
        <f t="shared" si="50"/>
        <v>2.7821982636516642</v>
      </c>
      <c r="R38" s="42">
        <f t="shared" si="51"/>
        <v>10571</v>
      </c>
      <c r="S38" s="68">
        <f t="shared" ref="S38:S45" si="68">R38/R$45*100</f>
        <v>2.1767824967824967</v>
      </c>
      <c r="T38" s="42">
        <f t="shared" ref="T38:T45" si="69">T22+T6</f>
        <v>10424</v>
      </c>
      <c r="U38" s="68">
        <f t="shared" si="52"/>
        <v>2.1065820584847321</v>
      </c>
      <c r="V38" s="42">
        <f t="shared" ref="V38:V45" si="70">V22+V6</f>
        <v>12118</v>
      </c>
      <c r="W38" s="68">
        <f t="shared" ref="W38:W45" si="71">V38/V$45*100</f>
        <v>2.447769273809596</v>
      </c>
      <c r="X38" s="42">
        <f t="shared" si="53"/>
        <v>13162</v>
      </c>
      <c r="Y38" s="68">
        <f t="shared" ref="Y38:Y45" si="72">X38/X$45*100</f>
        <v>2.5975717578704725</v>
      </c>
      <c r="Z38" s="42">
        <f t="shared" ref="Z38:Z45" si="73">Z22+Z6</f>
        <v>37657</v>
      </c>
      <c r="AA38" s="68">
        <f t="shared" si="54"/>
        <v>7.294390658716968</v>
      </c>
      <c r="AB38" s="42">
        <f t="shared" si="55"/>
        <v>7716</v>
      </c>
      <c r="AC38" s="68">
        <f t="shared" ref="AC38:AC45" si="74">AB38/AB$45*100</f>
        <v>1.5198999340116022</v>
      </c>
      <c r="AD38" s="42">
        <f>AD22+AD6</f>
        <v>14191</v>
      </c>
      <c r="AE38" s="68">
        <f>AD38/AD$45*100</f>
        <v>2.7767885445487597</v>
      </c>
      <c r="AF38" s="42">
        <f t="shared" si="56"/>
        <v>12138</v>
      </c>
      <c r="AG38" s="68">
        <f>AF38/AF$45*100</f>
        <v>2.53839590443686</v>
      </c>
      <c r="AH38" s="114">
        <f t="shared" ref="AH38:AH44" si="75">AH6+AH22</f>
        <v>7530</v>
      </c>
      <c r="AI38" s="183">
        <f t="shared" ref="AI38:AI44" si="76">AH38/$AH$45*100</f>
        <v>1.6792704874344626</v>
      </c>
      <c r="AJ38" s="114">
        <f t="shared" ref="AJ38:AJ44" si="77">AJ6+AJ22</f>
        <v>8491</v>
      </c>
      <c r="AK38" s="183">
        <f t="shared" ref="AK38:AK44" si="78">AJ38/$AJ$45*100</f>
        <v>1.8311842635904667</v>
      </c>
      <c r="AL38" s="114">
        <f t="shared" ref="AL38:AL45" si="79">+AL6+AL22</f>
        <v>11220</v>
      </c>
      <c r="AM38" s="183">
        <f t="shared" ref="AM38:AM44" si="80">AL38/$AL$45*100</f>
        <v>2.5723914987275602</v>
      </c>
      <c r="AN38" s="114">
        <f t="shared" ref="AN38:AN45" si="81">+AN6+AN22</f>
        <v>9905</v>
      </c>
      <c r="AO38" s="183">
        <f t="shared" ref="AO38:AO45" si="82">AN38/$AN$45*100</f>
        <v>2.3525304249517855</v>
      </c>
      <c r="AP38" s="114">
        <f t="shared" ref="AP38:AP44" si="83">AP22+AP6</f>
        <v>12354</v>
      </c>
      <c r="AQ38" s="1081">
        <f t="shared" ref="AQ38:AQ45" si="84">AP38/$AP$45*100</f>
        <v>3.0681733515460077</v>
      </c>
      <c r="AR38" s="114">
        <f t="shared" ref="AR38:AR45" si="85">AR22+AR6</f>
        <v>9063</v>
      </c>
      <c r="AS38" s="1081">
        <f t="shared" ref="AS38:AS45" si="86">AR38/$AR$45*100</f>
        <v>2.3110877642144776</v>
      </c>
      <c r="AT38" s="114">
        <f t="shared" ref="AT38:AV45" si="87">AT22+AT6</f>
        <v>1974</v>
      </c>
      <c r="AU38" s="1081">
        <f t="shared" ref="AU38:AU45" si="88">AT38/$AT$45*100</f>
        <v>0.51767680078884082</v>
      </c>
      <c r="AV38" s="114">
        <f t="shared" ref="AV38:AV44" si="89">AV22+AV6</f>
        <v>3068</v>
      </c>
      <c r="AW38" s="1081">
        <f t="shared" ref="AW38:AW44" si="90">AV38/$AV$45*100</f>
        <v>0.82528137037594962</v>
      </c>
      <c r="AX38" s="114">
        <f t="shared" ref="AX38:AX45" si="91">AX22+AX6</f>
        <v>6241</v>
      </c>
      <c r="AY38" s="1081">
        <f t="shared" ref="AY38:AY45" si="92">AX38/$AX$45*100</f>
        <v>1.6723429683082836</v>
      </c>
    </row>
    <row r="39" spans="1:51" s="67" customFormat="1" ht="62.25" customHeight="1">
      <c r="A39" s="42" t="s">
        <v>168</v>
      </c>
      <c r="B39" s="42">
        <f t="shared" si="57"/>
        <v>194228</v>
      </c>
      <c r="C39" s="68">
        <f>B39/B$45*100</f>
        <v>40.107543756762787</v>
      </c>
      <c r="D39" s="42">
        <f t="shared" si="58"/>
        <v>225398</v>
      </c>
      <c r="E39" s="68">
        <f t="shared" si="59"/>
        <v>46.766951614241847</v>
      </c>
      <c r="F39" s="42">
        <f t="shared" si="60"/>
        <v>217698</v>
      </c>
      <c r="G39" s="68">
        <f t="shared" si="61"/>
        <v>44.815589463196119</v>
      </c>
      <c r="H39" s="42">
        <f t="shared" si="62"/>
        <v>150303</v>
      </c>
      <c r="I39" s="68">
        <f t="shared" si="63"/>
        <v>31.440064259447521</v>
      </c>
      <c r="J39" s="42">
        <f t="shared" si="64"/>
        <v>162506</v>
      </c>
      <c r="K39" s="68">
        <f t="shared" si="65"/>
        <v>34.535551177671941</v>
      </c>
      <c r="L39" s="42">
        <f t="shared" si="66"/>
        <v>162811</v>
      </c>
      <c r="M39" s="68">
        <f t="shared" si="67"/>
        <v>35.373163837511704</v>
      </c>
      <c r="N39" s="42">
        <f t="shared" si="48"/>
        <v>167464</v>
      </c>
      <c r="O39" s="68">
        <f>N39/N45*100</f>
        <v>35.142604721243501</v>
      </c>
      <c r="P39" s="42">
        <f t="shared" si="49"/>
        <v>159178</v>
      </c>
      <c r="Q39" s="68">
        <f t="shared" si="50"/>
        <v>33.156004732465718</v>
      </c>
      <c r="R39" s="42">
        <f t="shared" si="51"/>
        <v>163237</v>
      </c>
      <c r="S39" s="68">
        <f t="shared" si="68"/>
        <v>33.613796653796655</v>
      </c>
      <c r="T39" s="42">
        <f t="shared" si="69"/>
        <v>190103</v>
      </c>
      <c r="U39" s="68">
        <f t="shared" si="52"/>
        <v>38.417840470464604</v>
      </c>
      <c r="V39" s="42">
        <f t="shared" si="70"/>
        <v>176783</v>
      </c>
      <c r="W39" s="68">
        <f t="shared" si="71"/>
        <v>35.709192567410611</v>
      </c>
      <c r="X39" s="42">
        <f t="shared" si="53"/>
        <v>188929</v>
      </c>
      <c r="Y39" s="68">
        <f t="shared" si="72"/>
        <v>37.28587104108118</v>
      </c>
      <c r="Z39" s="42">
        <f t="shared" si="73"/>
        <v>195823</v>
      </c>
      <c r="AA39" s="68">
        <f t="shared" si="54"/>
        <v>37.932109885597178</v>
      </c>
      <c r="AB39" s="42">
        <f t="shared" si="55"/>
        <v>178589</v>
      </c>
      <c r="AC39" s="68">
        <f t="shared" si="74"/>
        <v>35.178513389735357</v>
      </c>
      <c r="AD39" s="42">
        <f t="shared" ref="AD39:AD45" si="93">AD23+AD7</f>
        <v>198656</v>
      </c>
      <c r="AE39" s="68">
        <f>AD39/AD$45*100</f>
        <v>38.871517518559543</v>
      </c>
      <c r="AF39" s="42">
        <f t="shared" si="56"/>
        <v>166331</v>
      </c>
      <c r="AG39" s="68">
        <f>AF39/AF$45*100</f>
        <v>34.784472662785248</v>
      </c>
      <c r="AH39" s="114">
        <f t="shared" si="75"/>
        <v>164729</v>
      </c>
      <c r="AI39" s="183">
        <f t="shared" si="76"/>
        <v>36.736327772190123</v>
      </c>
      <c r="AJ39" s="114">
        <f t="shared" si="77"/>
        <v>141731</v>
      </c>
      <c r="AK39" s="183">
        <f t="shared" si="78"/>
        <v>30.565961236949768</v>
      </c>
      <c r="AL39" s="114">
        <f t="shared" si="79"/>
        <v>165886</v>
      </c>
      <c r="AM39" s="183">
        <f t="shared" si="80"/>
        <v>38.032418552399292</v>
      </c>
      <c r="AN39" s="114">
        <f t="shared" si="81"/>
        <v>123752</v>
      </c>
      <c r="AO39" s="183">
        <f t="shared" si="82"/>
        <v>29.392260994309279</v>
      </c>
      <c r="AP39" s="114">
        <f t="shared" si="83"/>
        <v>141644</v>
      </c>
      <c r="AQ39" s="1081">
        <f t="shared" si="84"/>
        <v>35.177946107040853</v>
      </c>
      <c r="AR39" s="114">
        <f t="shared" si="85"/>
        <v>135056</v>
      </c>
      <c r="AS39" s="1081">
        <f t="shared" si="86"/>
        <v>34.43961923024942</v>
      </c>
      <c r="AT39" s="114">
        <f t="shared" si="87"/>
        <v>134930</v>
      </c>
      <c r="AU39" s="1081">
        <f t="shared" si="88"/>
        <v>35.385071292015347</v>
      </c>
      <c r="AV39" s="114">
        <f t="shared" si="89"/>
        <v>130235</v>
      </c>
      <c r="AW39" s="1081">
        <f t="shared" si="90"/>
        <v>35.03276377800254</v>
      </c>
      <c r="AX39" s="114">
        <f t="shared" si="91"/>
        <v>119033</v>
      </c>
      <c r="AY39" s="1081">
        <f t="shared" si="92"/>
        <v>31.89617057308763</v>
      </c>
    </row>
    <row r="40" spans="1:51" s="67" customFormat="1" ht="62.25" customHeight="1">
      <c r="A40" s="42" t="s">
        <v>169</v>
      </c>
      <c r="B40" s="42">
        <f t="shared" si="57"/>
        <v>192996</v>
      </c>
      <c r="C40" s="68">
        <f t="shared" ref="C40:C45" si="94">B40/B$45*100</f>
        <v>39.853139170872325</v>
      </c>
      <c r="D40" s="42">
        <f t="shared" si="58"/>
        <v>171485</v>
      </c>
      <c r="E40" s="68">
        <f t="shared" si="59"/>
        <v>35.580753589509499</v>
      </c>
      <c r="F40" s="42">
        <f t="shared" si="60"/>
        <v>182868</v>
      </c>
      <c r="G40" s="68">
        <f t="shared" si="61"/>
        <v>37.645440996039234</v>
      </c>
      <c r="H40" s="42">
        <f t="shared" si="62"/>
        <v>168289</v>
      </c>
      <c r="I40" s="68">
        <f t="shared" si="63"/>
        <v>35.202337772088136</v>
      </c>
      <c r="J40" s="42">
        <f t="shared" si="64"/>
        <v>177201</v>
      </c>
      <c r="K40" s="68">
        <f t="shared" si="65"/>
        <v>37.658512327142667</v>
      </c>
      <c r="L40" s="42">
        <f t="shared" si="66"/>
        <v>164830</v>
      </c>
      <c r="M40" s="68">
        <f t="shared" si="67"/>
        <v>35.811822268379004</v>
      </c>
      <c r="N40" s="42">
        <f t="shared" si="48"/>
        <v>167128</v>
      </c>
      <c r="O40" s="68">
        <f>N40/N45*100</f>
        <v>35.07209455078096</v>
      </c>
      <c r="P40" s="42">
        <f t="shared" si="49"/>
        <v>168673</v>
      </c>
      <c r="Q40" s="68">
        <f t="shared" si="50"/>
        <v>35.133767142690509</v>
      </c>
      <c r="R40" s="42">
        <f t="shared" si="51"/>
        <v>176197</v>
      </c>
      <c r="S40" s="68">
        <f t="shared" si="68"/>
        <v>36.28252252252252</v>
      </c>
      <c r="T40" s="42">
        <f t="shared" si="69"/>
        <v>167559</v>
      </c>
      <c r="U40" s="68">
        <f t="shared" si="52"/>
        <v>33.861932380817656</v>
      </c>
      <c r="V40" s="42">
        <f t="shared" si="70"/>
        <v>182393</v>
      </c>
      <c r="W40" s="68">
        <f t="shared" si="71"/>
        <v>36.842381676675494</v>
      </c>
      <c r="X40" s="42">
        <f t="shared" si="53"/>
        <v>193320</v>
      </c>
      <c r="Y40" s="68">
        <f t="shared" si="72"/>
        <v>38.152451924595034</v>
      </c>
      <c r="Z40" s="42">
        <f t="shared" si="73"/>
        <v>180502</v>
      </c>
      <c r="AA40" s="68">
        <f t="shared" si="54"/>
        <v>34.964338706740584</v>
      </c>
      <c r="AB40" s="42">
        <f t="shared" si="55"/>
        <v>202642</v>
      </c>
      <c r="AC40" s="68">
        <f t="shared" si="74"/>
        <v>39.916480356140369</v>
      </c>
      <c r="AD40" s="42">
        <f t="shared" si="93"/>
        <v>190309</v>
      </c>
      <c r="AE40" s="68">
        <f t="shared" ref="AE40:AE45" si="95">AD40/AD$45*100</f>
        <v>37.238239103976454</v>
      </c>
      <c r="AF40" s="42">
        <f t="shared" si="56"/>
        <v>179595</v>
      </c>
      <c r="AG40" s="68">
        <f t="shared" ref="AG40:AG45" si="96">AF40/AF$45*100</f>
        <v>37.558346717526604</v>
      </c>
      <c r="AH40" s="114">
        <f t="shared" si="75"/>
        <v>169378</v>
      </c>
      <c r="AI40" s="183">
        <f t="shared" si="76"/>
        <v>37.773104464897003</v>
      </c>
      <c r="AJ40" s="114">
        <f t="shared" si="77"/>
        <v>170609</v>
      </c>
      <c r="AK40" s="183">
        <f t="shared" si="78"/>
        <v>36.793842424556118</v>
      </c>
      <c r="AL40" s="114">
        <f t="shared" si="79"/>
        <v>156700</v>
      </c>
      <c r="AM40" s="183">
        <f t="shared" si="80"/>
        <v>35.926358988467797</v>
      </c>
      <c r="AN40" s="114">
        <f t="shared" si="81"/>
        <v>145091</v>
      </c>
      <c r="AO40" s="183">
        <f t="shared" si="82"/>
        <v>34.460473688710699</v>
      </c>
      <c r="AP40" s="114">
        <f t="shared" si="83"/>
        <v>146579</v>
      </c>
      <c r="AQ40" s="1081">
        <f t="shared" si="84"/>
        <v>36.403576306966343</v>
      </c>
      <c r="AR40" s="114">
        <f t="shared" si="85"/>
        <v>142733</v>
      </c>
      <c r="AS40" s="1081">
        <f t="shared" si="86"/>
        <v>36.397273513144107</v>
      </c>
      <c r="AT40" s="114">
        <f t="shared" si="87"/>
        <v>149231</v>
      </c>
      <c r="AU40" s="1081">
        <f t="shared" si="88"/>
        <v>39.13547449773025</v>
      </c>
      <c r="AV40" s="114">
        <f t="shared" si="89"/>
        <v>144370</v>
      </c>
      <c r="AW40" s="1081">
        <f t="shared" si="90"/>
        <v>38.835029804816109</v>
      </c>
      <c r="AX40" s="114">
        <f t="shared" si="91"/>
        <v>139362</v>
      </c>
      <c r="AY40" s="1081">
        <f t="shared" si="92"/>
        <v>37.343544423871016</v>
      </c>
    </row>
    <row r="41" spans="1:51" s="67" customFormat="1" ht="62.25" customHeight="1">
      <c r="A41" s="42" t="s">
        <v>170</v>
      </c>
      <c r="B41" s="42">
        <f t="shared" si="57"/>
        <v>66102</v>
      </c>
      <c r="C41" s="68">
        <f t="shared" si="94"/>
        <v>13.649879818612835</v>
      </c>
      <c r="D41" s="42">
        <f t="shared" si="58"/>
        <v>55342</v>
      </c>
      <c r="E41" s="68">
        <f t="shared" si="59"/>
        <v>11.482695659390821</v>
      </c>
      <c r="F41" s="42">
        <f t="shared" si="60"/>
        <v>55195</v>
      </c>
      <c r="G41" s="68">
        <f t="shared" si="61"/>
        <v>11.362513483914</v>
      </c>
      <c r="H41" s="42">
        <f t="shared" si="62"/>
        <v>90782</v>
      </c>
      <c r="I41" s="68">
        <f t="shared" si="63"/>
        <v>18.989587124682572</v>
      </c>
      <c r="J41" s="42">
        <f t="shared" si="64"/>
        <v>74870</v>
      </c>
      <c r="K41" s="68">
        <f t="shared" si="65"/>
        <v>15.911269224965837</v>
      </c>
      <c r="L41" s="42">
        <f t="shared" si="66"/>
        <v>82452</v>
      </c>
      <c r="M41" s="68">
        <f t="shared" si="67"/>
        <v>17.913949946444131</v>
      </c>
      <c r="N41" s="42">
        <f t="shared" si="48"/>
        <v>77931</v>
      </c>
      <c r="O41" s="68">
        <f>N41/N45*100</f>
        <v>16.353952661654009</v>
      </c>
      <c r="P41" s="42">
        <f t="shared" si="49"/>
        <v>100388</v>
      </c>
      <c r="Q41" s="68">
        <f t="shared" si="50"/>
        <v>20.910333105597307</v>
      </c>
      <c r="R41" s="42">
        <f t="shared" si="51"/>
        <v>95920</v>
      </c>
      <c r="S41" s="68">
        <f t="shared" si="68"/>
        <v>19.751866151866153</v>
      </c>
      <c r="T41" s="42">
        <f t="shared" si="69"/>
        <v>89919</v>
      </c>
      <c r="U41" s="68">
        <f t="shared" si="52"/>
        <v>18.171695329709191</v>
      </c>
      <c r="V41" s="42">
        <f t="shared" si="70"/>
        <v>86711</v>
      </c>
      <c r="W41" s="68">
        <f t="shared" si="71"/>
        <v>17.515144537159916</v>
      </c>
      <c r="X41" s="42">
        <f t="shared" si="53"/>
        <v>80023</v>
      </c>
      <c r="Y41" s="68">
        <f t="shared" si="72"/>
        <v>15.792849474249266</v>
      </c>
      <c r="Z41" s="42">
        <f t="shared" si="73"/>
        <v>72680</v>
      </c>
      <c r="AA41" s="68">
        <f t="shared" si="54"/>
        <v>14.078559446465444</v>
      </c>
      <c r="AB41" s="42">
        <f t="shared" si="55"/>
        <v>80209</v>
      </c>
      <c r="AC41" s="68">
        <f t="shared" si="74"/>
        <v>15.799592250795309</v>
      </c>
      <c r="AD41" s="42">
        <f t="shared" si="93"/>
        <v>76578</v>
      </c>
      <c r="AE41" s="68">
        <f t="shared" si="95"/>
        <v>14.984209228698111</v>
      </c>
      <c r="AF41" s="42">
        <f t="shared" si="56"/>
        <v>88002</v>
      </c>
      <c r="AG41" s="68">
        <f t="shared" si="96"/>
        <v>18.40368399919695</v>
      </c>
      <c r="AH41" s="114">
        <f t="shared" si="75"/>
        <v>74665</v>
      </c>
      <c r="AI41" s="183">
        <f t="shared" si="76"/>
        <v>16.651093086891656</v>
      </c>
      <c r="AJ41" s="114">
        <f t="shared" si="77"/>
        <v>104261</v>
      </c>
      <c r="AK41" s="183">
        <f t="shared" si="78"/>
        <v>22.485113944907038</v>
      </c>
      <c r="AL41" s="114">
        <f t="shared" si="79"/>
        <v>76989</v>
      </c>
      <c r="AM41" s="183">
        <f t="shared" si="80"/>
        <v>17.651145195680584</v>
      </c>
      <c r="AN41" s="114">
        <f t="shared" si="81"/>
        <v>100403</v>
      </c>
      <c r="AO41" s="183">
        <f t="shared" si="82"/>
        <v>23.846654442850493</v>
      </c>
      <c r="AP41" s="114">
        <f t="shared" si="83"/>
        <v>79015</v>
      </c>
      <c r="AQ41" s="1081">
        <f t="shared" si="84"/>
        <v>19.623742704582142</v>
      </c>
      <c r="AR41" s="114">
        <f t="shared" si="85"/>
        <v>78808</v>
      </c>
      <c r="AS41" s="1081">
        <f t="shared" si="86"/>
        <v>20.096237947943788</v>
      </c>
      <c r="AT41" s="114">
        <f t="shared" si="87"/>
        <v>68093</v>
      </c>
      <c r="AU41" s="1081">
        <f t="shared" si="88"/>
        <v>17.857227151020535</v>
      </c>
      <c r="AV41" s="114">
        <f t="shared" si="89"/>
        <v>66692</v>
      </c>
      <c r="AW41" s="1081">
        <f t="shared" si="90"/>
        <v>17.939916933869892</v>
      </c>
      <c r="AX41" s="114">
        <f t="shared" si="91"/>
        <v>76950</v>
      </c>
      <c r="AY41" s="1081">
        <f t="shared" si="92"/>
        <v>20.619578819311393</v>
      </c>
    </row>
    <row r="42" spans="1:51" s="67" customFormat="1" ht="62.25" customHeight="1">
      <c r="A42" s="42" t="s">
        <v>171</v>
      </c>
      <c r="B42" s="42">
        <f t="shared" si="57"/>
        <v>22590</v>
      </c>
      <c r="C42" s="68">
        <f t="shared" si="94"/>
        <v>4.6647723987544092</v>
      </c>
      <c r="D42" s="42">
        <f t="shared" si="58"/>
        <v>18525</v>
      </c>
      <c r="E42" s="68">
        <f t="shared" si="59"/>
        <v>3.843679973441779</v>
      </c>
      <c r="F42" s="42">
        <f t="shared" si="60"/>
        <v>16710</v>
      </c>
      <c r="G42" s="68">
        <f t="shared" si="61"/>
        <v>3.4399420294628671</v>
      </c>
      <c r="H42" s="42">
        <f t="shared" si="62"/>
        <v>49404</v>
      </c>
      <c r="I42" s="68">
        <f t="shared" si="63"/>
        <v>10.334224431140731</v>
      </c>
      <c r="J42" s="42">
        <f t="shared" si="64"/>
        <v>39730</v>
      </c>
      <c r="K42" s="68">
        <f t="shared" si="65"/>
        <v>8.4433648498449667</v>
      </c>
      <c r="L42" s="42">
        <f t="shared" si="66"/>
        <v>30065</v>
      </c>
      <c r="M42" s="68">
        <f t="shared" si="67"/>
        <v>6.5320781198738995</v>
      </c>
      <c r="N42" s="42">
        <f t="shared" si="48"/>
        <v>36913</v>
      </c>
      <c r="O42" s="68">
        <f>N42/N45*100</f>
        <v>7.7462557210819112</v>
      </c>
      <c r="P42" s="42">
        <f t="shared" si="49"/>
        <v>30902</v>
      </c>
      <c r="Q42" s="68">
        <f t="shared" si="50"/>
        <v>6.4367365982903131</v>
      </c>
      <c r="R42" s="42">
        <f t="shared" si="51"/>
        <v>33481</v>
      </c>
      <c r="S42" s="68">
        <f t="shared" si="68"/>
        <v>6.8944144144144142</v>
      </c>
      <c r="T42" s="42">
        <f t="shared" si="69"/>
        <v>31053</v>
      </c>
      <c r="U42" s="68">
        <f t="shared" si="52"/>
        <v>6.2754885516237895</v>
      </c>
      <c r="V42" s="42">
        <f t="shared" si="70"/>
        <v>27899</v>
      </c>
      <c r="W42" s="68">
        <f t="shared" si="71"/>
        <v>5.6354443777862615</v>
      </c>
      <c r="X42" s="42">
        <f t="shared" si="53"/>
        <v>26157</v>
      </c>
      <c r="Y42" s="68">
        <f t="shared" si="72"/>
        <v>5.1621854179165743</v>
      </c>
      <c r="Z42" s="42">
        <f t="shared" si="73"/>
        <v>24398</v>
      </c>
      <c r="AA42" s="68">
        <f t="shared" si="54"/>
        <v>4.7260414608539341</v>
      </c>
      <c r="AB42" s="42">
        <f t="shared" si="55"/>
        <v>29122</v>
      </c>
      <c r="AC42" s="68">
        <f t="shared" si="74"/>
        <v>5.7364600671702801</v>
      </c>
      <c r="AD42" s="42">
        <f t="shared" si="93"/>
        <v>28038</v>
      </c>
      <c r="AE42" s="68">
        <f t="shared" si="95"/>
        <v>5.486265746744988</v>
      </c>
      <c r="AF42" s="42">
        <f t="shared" si="56"/>
        <v>25268</v>
      </c>
      <c r="AG42" s="68">
        <f t="shared" si="96"/>
        <v>5.2842468045238578</v>
      </c>
      <c r="AH42" s="114">
        <f t="shared" si="75"/>
        <v>27032</v>
      </c>
      <c r="AI42" s="183">
        <f t="shared" si="76"/>
        <v>6.0284249424074901</v>
      </c>
      <c r="AJ42" s="114">
        <f t="shared" si="77"/>
        <v>31744</v>
      </c>
      <c r="AK42" s="183">
        <f t="shared" si="78"/>
        <v>6.8459678793329148</v>
      </c>
      <c r="AL42" s="114">
        <f t="shared" si="79"/>
        <v>20783</v>
      </c>
      <c r="AM42" s="183">
        <f t="shared" si="80"/>
        <v>4.7648852511635376</v>
      </c>
      <c r="AN42" s="114">
        <f t="shared" si="81"/>
        <v>35212</v>
      </c>
      <c r="AO42" s="183">
        <f t="shared" si="82"/>
        <v>8.3631803456236522</v>
      </c>
      <c r="AP42" s="114">
        <f t="shared" si="83"/>
        <v>20655</v>
      </c>
      <c r="AQ42" s="1081">
        <f t="shared" si="84"/>
        <v>5.1297653048553338</v>
      </c>
      <c r="AR42" s="114">
        <f t="shared" si="85"/>
        <v>23222</v>
      </c>
      <c r="AS42" s="1081">
        <f t="shared" si="86"/>
        <v>5.9216683284330349</v>
      </c>
      <c r="AT42" s="114">
        <f t="shared" si="87"/>
        <v>23014</v>
      </c>
      <c r="AU42" s="1081">
        <f t="shared" si="88"/>
        <v>6.0353667139586546</v>
      </c>
      <c r="AV42" s="114">
        <f t="shared" si="89"/>
        <v>23423</v>
      </c>
      <c r="AW42" s="1081">
        <f t="shared" si="90"/>
        <v>6.3007058469086914</v>
      </c>
      <c r="AX42" s="114">
        <f t="shared" si="91"/>
        <v>25715</v>
      </c>
      <c r="AY42" s="1081">
        <f t="shared" si="92"/>
        <v>6.8906103877659843</v>
      </c>
    </row>
    <row r="43" spans="1:51" s="67" customFormat="1" ht="62.25" customHeight="1">
      <c r="A43" s="42" t="s">
        <v>172</v>
      </c>
      <c r="B43" s="42">
        <f t="shared" si="57"/>
        <v>3549</v>
      </c>
      <c r="C43" s="68">
        <f t="shared" si="94"/>
        <v>0.73285866503671526</v>
      </c>
      <c r="D43" s="42">
        <f t="shared" si="58"/>
        <v>3179</v>
      </c>
      <c r="E43" s="68">
        <f t="shared" si="59"/>
        <v>0.65959830691343679</v>
      </c>
      <c r="F43" s="42">
        <f t="shared" si="60"/>
        <v>4315</v>
      </c>
      <c r="G43" s="68">
        <f t="shared" si="61"/>
        <v>0.88829143370031538</v>
      </c>
      <c r="H43" s="42">
        <f t="shared" si="62"/>
        <v>7916</v>
      </c>
      <c r="I43" s="68">
        <f t="shared" si="63"/>
        <v>1.655852169802243</v>
      </c>
      <c r="J43" s="42">
        <f t="shared" si="64"/>
        <v>4678</v>
      </c>
      <c r="K43" s="68">
        <f t="shared" si="65"/>
        <v>0.99416211345519157</v>
      </c>
      <c r="L43" s="42">
        <f t="shared" si="66"/>
        <v>8182</v>
      </c>
      <c r="M43" s="68">
        <f t="shared" si="67"/>
        <v>1.7776638342527271</v>
      </c>
      <c r="N43" s="42">
        <f t="shared" si="48"/>
        <v>14477</v>
      </c>
      <c r="O43" s="68">
        <f>N43/N45*100</f>
        <v>3.0380230291253172</v>
      </c>
      <c r="P43" s="42">
        <f t="shared" si="49"/>
        <v>4497</v>
      </c>
      <c r="Q43" s="68">
        <f t="shared" si="50"/>
        <v>0.93670327106697115</v>
      </c>
      <c r="R43" s="42">
        <f t="shared" si="51"/>
        <v>5134</v>
      </c>
      <c r="S43" s="68">
        <f t="shared" si="68"/>
        <v>1.0571943371943373</v>
      </c>
      <c r="T43" s="42">
        <f t="shared" si="69"/>
        <v>5252</v>
      </c>
      <c r="U43" s="68">
        <f t="shared" si="52"/>
        <v>1.0613746135036275</v>
      </c>
      <c r="V43" s="42">
        <f t="shared" si="70"/>
        <v>7154</v>
      </c>
      <c r="W43" s="68">
        <f t="shared" si="71"/>
        <v>1.4450686074297614</v>
      </c>
      <c r="X43" s="42">
        <f t="shared" si="53"/>
        <v>2876</v>
      </c>
      <c r="Y43" s="68">
        <f t="shared" si="72"/>
        <v>0.56758975654425459</v>
      </c>
      <c r="Z43" s="42">
        <f t="shared" si="73"/>
        <v>3862</v>
      </c>
      <c r="AA43" s="68">
        <f t="shared" si="54"/>
        <v>0.74809296343216225</v>
      </c>
      <c r="AB43" s="42">
        <f t="shared" si="55"/>
        <v>8856</v>
      </c>
      <c r="AC43" s="68">
        <f t="shared" si="74"/>
        <v>1.7444574670304236</v>
      </c>
      <c r="AD43" s="42">
        <f t="shared" si="93"/>
        <v>2857</v>
      </c>
      <c r="AE43" s="68">
        <f t="shared" si="95"/>
        <v>0.55903635203832058</v>
      </c>
      <c r="AF43" s="42">
        <f t="shared" si="56"/>
        <v>4431</v>
      </c>
      <c r="AG43" s="68">
        <f t="shared" si="96"/>
        <v>0.92664625577193338</v>
      </c>
      <c r="AH43" s="114">
        <f t="shared" si="75"/>
        <v>4760</v>
      </c>
      <c r="AI43" s="183">
        <f t="shared" si="76"/>
        <v>1.0615308791750389</v>
      </c>
      <c r="AJ43" s="114">
        <f t="shared" si="77"/>
        <v>6458</v>
      </c>
      <c r="AK43" s="183">
        <f t="shared" si="78"/>
        <v>1.3927438433950341</v>
      </c>
      <c r="AL43" s="114">
        <f t="shared" si="79"/>
        <v>4070</v>
      </c>
      <c r="AM43" s="183">
        <f t="shared" si="80"/>
        <v>0.93312240640117372</v>
      </c>
      <c r="AN43" s="114">
        <f t="shared" si="81"/>
        <v>5979</v>
      </c>
      <c r="AO43" s="183">
        <f t="shared" si="82"/>
        <v>1.4200685927094119</v>
      </c>
      <c r="AP43" s="114">
        <f t="shared" si="83"/>
        <v>2233</v>
      </c>
      <c r="AQ43" s="1081">
        <f t="shared" si="84"/>
        <v>0.55457593443437225</v>
      </c>
      <c r="AR43" s="114">
        <f t="shared" si="85"/>
        <v>2892</v>
      </c>
      <c r="AS43" s="1081">
        <f t="shared" si="86"/>
        <v>0.73746726405255092</v>
      </c>
      <c r="AT43" s="114">
        <f t="shared" si="87"/>
        <v>3714</v>
      </c>
      <c r="AU43" s="1081">
        <f t="shared" si="88"/>
        <v>0.97398765862702874</v>
      </c>
      <c r="AV43" s="114">
        <f t="shared" si="89"/>
        <v>3783</v>
      </c>
      <c r="AW43" s="1081">
        <f t="shared" si="90"/>
        <v>1.0176138931330565</v>
      </c>
      <c r="AX43" s="114">
        <f t="shared" si="91"/>
        <v>5315</v>
      </c>
      <c r="AY43" s="1081">
        <f t="shared" si="92"/>
        <v>1.4242113245567261</v>
      </c>
    </row>
    <row r="44" spans="1:51" s="67" customFormat="1" ht="62.25" customHeight="1">
      <c r="A44" s="42" t="s">
        <v>236</v>
      </c>
      <c r="B44" s="42">
        <f t="shared" si="57"/>
        <v>407</v>
      </c>
      <c r="C44" s="68">
        <f t="shared" si="94"/>
        <v>8.404437212452609E-2</v>
      </c>
      <c r="D44" s="42">
        <f t="shared" si="58"/>
        <v>533</v>
      </c>
      <c r="E44" s="68">
        <f t="shared" si="59"/>
        <v>0.11059009046393892</v>
      </c>
      <c r="F44" s="42">
        <f t="shared" si="60"/>
        <v>111</v>
      </c>
      <c r="G44" s="68">
        <f t="shared" si="61"/>
        <v>2.2850602350112399E-2</v>
      </c>
      <c r="H44" s="42">
        <f t="shared" si="62"/>
        <v>222</v>
      </c>
      <c r="I44" s="68">
        <f t="shared" si="63"/>
        <v>4.6437491371412079E-2</v>
      </c>
      <c r="J44" s="42">
        <f t="shared" si="64"/>
        <v>239</v>
      </c>
      <c r="K44" s="68">
        <f t="shared" si="65"/>
        <v>5.0791950644675239E-2</v>
      </c>
      <c r="L44" s="42">
        <f t="shared" si="66"/>
        <v>637</v>
      </c>
      <c r="M44" s="68">
        <f t="shared" si="67"/>
        <v>0.13839792989721184</v>
      </c>
      <c r="N44" s="42">
        <f t="shared" si="48"/>
        <v>248</v>
      </c>
      <c r="O44" s="68">
        <f>N44/N45*100</f>
        <v>5.2043221055679947E-2</v>
      </c>
      <c r="P44" s="42">
        <f t="shared" si="49"/>
        <v>3093</v>
      </c>
      <c r="Q44" s="68">
        <f t="shared" si="50"/>
        <v>0.64425688623752309</v>
      </c>
      <c r="R44" s="42">
        <f t="shared" si="51"/>
        <v>1085</v>
      </c>
      <c r="S44" s="68">
        <f t="shared" si="68"/>
        <v>0.22342342342342342</v>
      </c>
      <c r="T44" s="42">
        <f t="shared" si="69"/>
        <v>520</v>
      </c>
      <c r="U44" s="68">
        <f t="shared" si="52"/>
        <v>0.10508659539639877</v>
      </c>
      <c r="V44" s="42">
        <f t="shared" si="70"/>
        <v>2005</v>
      </c>
      <c r="W44" s="68">
        <f t="shared" si="71"/>
        <v>0.40499895972835781</v>
      </c>
      <c r="X44" s="42">
        <f t="shared" si="53"/>
        <v>2237</v>
      </c>
      <c r="Y44" s="68">
        <f t="shared" si="72"/>
        <v>0.44148062774321895</v>
      </c>
      <c r="Z44" s="42">
        <f t="shared" si="73"/>
        <v>1324</v>
      </c>
      <c r="AA44" s="68">
        <f t="shared" si="54"/>
        <v>0.25646687819372938</v>
      </c>
      <c r="AB44" s="42">
        <f t="shared" si="55"/>
        <v>531</v>
      </c>
      <c r="AC44" s="68">
        <f t="shared" si="74"/>
        <v>0.10459653511666157</v>
      </c>
      <c r="AD44" s="42">
        <f t="shared" si="93"/>
        <v>429</v>
      </c>
      <c r="AE44" s="68">
        <f t="shared" si="95"/>
        <v>8.3943505433825519E-2</v>
      </c>
      <c r="AF44" s="42">
        <f t="shared" si="56"/>
        <v>2411</v>
      </c>
      <c r="AG44" s="68">
        <f t="shared" si="96"/>
        <v>0.50420765575854909</v>
      </c>
      <c r="AH44" s="114">
        <f t="shared" si="75"/>
        <v>315</v>
      </c>
      <c r="AI44" s="183">
        <f t="shared" si="76"/>
        <v>7.0248367004230511E-2</v>
      </c>
      <c r="AJ44" s="114">
        <f t="shared" si="77"/>
        <v>395</v>
      </c>
      <c r="AK44" s="183">
        <f t="shared" si="78"/>
        <v>8.5186407268664985E-2</v>
      </c>
      <c r="AL44" s="114">
        <f t="shared" si="79"/>
        <v>522</v>
      </c>
      <c r="AM44" s="183">
        <f t="shared" si="80"/>
        <v>0.11967810716005227</v>
      </c>
      <c r="AN44" s="114">
        <f t="shared" si="81"/>
        <v>692</v>
      </c>
      <c r="AO44" s="183">
        <f t="shared" si="82"/>
        <v>0.16435649208143721</v>
      </c>
      <c r="AP44" s="114">
        <f t="shared" si="83"/>
        <v>170</v>
      </c>
      <c r="AQ44" s="1081">
        <f t="shared" si="84"/>
        <v>4.2220290574941012E-2</v>
      </c>
      <c r="AR44" s="114">
        <f t="shared" si="85"/>
        <v>379</v>
      </c>
      <c r="AS44" s="1081">
        <f t="shared" si="86"/>
        <v>9.6645951962626833E-2</v>
      </c>
      <c r="AT44" s="114">
        <f t="shared" si="87"/>
        <v>363</v>
      </c>
      <c r="AU44" s="1081">
        <f t="shared" si="88"/>
        <v>9.5195885859346116E-2</v>
      </c>
      <c r="AV44" s="114">
        <f t="shared" si="89"/>
        <v>181</v>
      </c>
      <c r="AW44" s="1081">
        <f t="shared" si="90"/>
        <v>4.8688372893757131E-2</v>
      </c>
      <c r="AX44" s="114">
        <f t="shared" si="91"/>
        <v>573</v>
      </c>
      <c r="AY44" s="1081">
        <f t="shared" si="92"/>
        <v>0.15354150309896594</v>
      </c>
    </row>
    <row r="45" spans="1:51" s="67" customFormat="1" ht="62.25" customHeight="1">
      <c r="A45" s="113" t="s">
        <v>237</v>
      </c>
      <c r="B45" s="113">
        <f>SUM(B37:B44)</f>
        <v>484268</v>
      </c>
      <c r="C45" s="115">
        <f t="shared" si="94"/>
        <v>100</v>
      </c>
      <c r="D45" s="113">
        <f t="shared" si="58"/>
        <v>481960</v>
      </c>
      <c r="E45" s="115">
        <f t="shared" si="59"/>
        <v>100</v>
      </c>
      <c r="F45" s="113">
        <f>SUM(F37:F44)</f>
        <v>485764</v>
      </c>
      <c r="G45" s="115">
        <f t="shared" si="61"/>
        <v>100</v>
      </c>
      <c r="H45" s="113">
        <f>SUM(H37:H44)</f>
        <v>478062</v>
      </c>
      <c r="I45" s="115">
        <f t="shared" si="63"/>
        <v>100</v>
      </c>
      <c r="J45" s="113">
        <f>SUM(J37:J44)</f>
        <v>470547</v>
      </c>
      <c r="K45" s="115">
        <f t="shared" si="65"/>
        <v>100</v>
      </c>
      <c r="L45" s="113">
        <f t="shared" si="66"/>
        <v>460267</v>
      </c>
      <c r="M45" s="115">
        <f t="shared" si="67"/>
        <v>100</v>
      </c>
      <c r="N45" s="113">
        <f t="shared" si="48"/>
        <v>476527</v>
      </c>
      <c r="O45" s="115">
        <f>N45/N45*100</f>
        <v>100</v>
      </c>
      <c r="P45" s="113">
        <f t="shared" si="49"/>
        <v>480088</v>
      </c>
      <c r="Q45" s="115">
        <f t="shared" si="50"/>
        <v>100</v>
      </c>
      <c r="R45" s="113">
        <f t="shared" si="51"/>
        <v>485625</v>
      </c>
      <c r="S45" s="115">
        <f t="shared" si="68"/>
        <v>100</v>
      </c>
      <c r="T45" s="113">
        <f t="shared" si="69"/>
        <v>494830</v>
      </c>
      <c r="U45" s="115">
        <f t="shared" si="52"/>
        <v>100</v>
      </c>
      <c r="V45" s="113">
        <f t="shared" si="70"/>
        <v>495063</v>
      </c>
      <c r="W45" s="115">
        <f t="shared" si="71"/>
        <v>100</v>
      </c>
      <c r="X45" s="113">
        <f t="shared" si="53"/>
        <v>506704</v>
      </c>
      <c r="Y45" s="115">
        <f t="shared" si="72"/>
        <v>100</v>
      </c>
      <c r="Z45" s="113">
        <f t="shared" si="73"/>
        <v>516246</v>
      </c>
      <c r="AA45" s="115">
        <f t="shared" si="54"/>
        <v>100</v>
      </c>
      <c r="AB45" s="113">
        <f t="shared" si="55"/>
        <v>507665</v>
      </c>
      <c r="AC45" s="115">
        <f t="shared" si="74"/>
        <v>100</v>
      </c>
      <c r="AD45" s="113">
        <f t="shared" si="93"/>
        <v>511058</v>
      </c>
      <c r="AE45" s="115">
        <f t="shared" si="95"/>
        <v>100</v>
      </c>
      <c r="AF45" s="113">
        <f t="shared" si="56"/>
        <v>478176</v>
      </c>
      <c r="AG45" s="115">
        <f t="shared" si="96"/>
        <v>100</v>
      </c>
      <c r="AH45" s="113">
        <f>AH29+AH13</f>
        <v>448409</v>
      </c>
      <c r="AI45" s="115">
        <f>AH45/AH$45*100</f>
        <v>100</v>
      </c>
      <c r="AJ45" s="184">
        <f>SUM(AJ37:AJ44)</f>
        <v>463689</v>
      </c>
      <c r="AK45" s="185">
        <f t="shared" ref="AK45" si="97">AJ45/$AJ$45*100</f>
        <v>100</v>
      </c>
      <c r="AL45" s="184">
        <f t="shared" si="79"/>
        <v>436170</v>
      </c>
      <c r="AM45" s="185">
        <f>AL45/$AL$45*100</f>
        <v>100</v>
      </c>
      <c r="AN45" s="184">
        <f t="shared" si="81"/>
        <v>421036</v>
      </c>
      <c r="AO45" s="185">
        <f t="shared" si="82"/>
        <v>100</v>
      </c>
      <c r="AP45" s="580">
        <f>SUM(AP37:AP44)</f>
        <v>402650</v>
      </c>
      <c r="AQ45" s="185">
        <f t="shared" si="84"/>
        <v>100</v>
      </c>
      <c r="AR45" s="580">
        <f t="shared" si="85"/>
        <v>392153</v>
      </c>
      <c r="AS45" s="185">
        <f t="shared" si="86"/>
        <v>100</v>
      </c>
      <c r="AT45" s="580">
        <f t="shared" si="87"/>
        <v>381319</v>
      </c>
      <c r="AU45" s="185">
        <f t="shared" si="88"/>
        <v>100</v>
      </c>
      <c r="AV45" s="580">
        <f t="shared" si="87"/>
        <v>371752</v>
      </c>
      <c r="AW45" s="185">
        <f>AV45/$AV$45*100</f>
        <v>100</v>
      </c>
      <c r="AX45" s="580">
        <f t="shared" si="91"/>
        <v>373189</v>
      </c>
      <c r="AY45" s="185">
        <f t="shared" si="92"/>
        <v>100</v>
      </c>
    </row>
    <row r="47" spans="1:51">
      <c r="W47" s="75"/>
    </row>
  </sheetData>
  <mergeCells count="85">
    <mergeCell ref="AX35:AY35"/>
    <mergeCell ref="AV3:AW3"/>
    <mergeCell ref="AV19:AW19"/>
    <mergeCell ref="AV35:AW35"/>
    <mergeCell ref="B3:C3"/>
    <mergeCell ref="T3:U3"/>
    <mergeCell ref="P19:Q19"/>
    <mergeCell ref="R19:S19"/>
    <mergeCell ref="AX3:AY3"/>
    <mergeCell ref="AX19:AY19"/>
    <mergeCell ref="D3:E3"/>
    <mergeCell ref="F3:G3"/>
    <mergeCell ref="H3:I3"/>
    <mergeCell ref="J3:K3"/>
    <mergeCell ref="D19:E19"/>
    <mergeCell ref="AR35:AS35"/>
    <mergeCell ref="AL35:AM35"/>
    <mergeCell ref="V3:W3"/>
    <mergeCell ref="AL3:AM3"/>
    <mergeCell ref="AH19:AI19"/>
    <mergeCell ref="AF3:AG3"/>
    <mergeCell ref="AR3:AS3"/>
    <mergeCell ref="AR19:AS19"/>
    <mergeCell ref="L35:M35"/>
    <mergeCell ref="Z19:AA19"/>
    <mergeCell ref="AF19:AG19"/>
    <mergeCell ref="AD19:AE19"/>
    <mergeCell ref="T35:U35"/>
    <mergeCell ref="V35:W35"/>
    <mergeCell ref="AD35:AE35"/>
    <mergeCell ref="P35:Q35"/>
    <mergeCell ref="R35:S35"/>
    <mergeCell ref="X19:Y19"/>
    <mergeCell ref="T19:U19"/>
    <mergeCell ref="L19:M19"/>
    <mergeCell ref="N19:O19"/>
    <mergeCell ref="AL19:AM19"/>
    <mergeCell ref="B35:C35"/>
    <mergeCell ref="D35:E35"/>
    <mergeCell ref="F35:G35"/>
    <mergeCell ref="H35:I35"/>
    <mergeCell ref="AB3:AC3"/>
    <mergeCell ref="A34:AY34"/>
    <mergeCell ref="R3:S3"/>
    <mergeCell ref="A15:AG15"/>
    <mergeCell ref="A3:A4"/>
    <mergeCell ref="A19:A20"/>
    <mergeCell ref="B19:C19"/>
    <mergeCell ref="J35:K35"/>
    <mergeCell ref="AF35:AG35"/>
    <mergeCell ref="AB35:AC35"/>
    <mergeCell ref="AB19:AC19"/>
    <mergeCell ref="V19:W19"/>
    <mergeCell ref="AT35:AU35"/>
    <mergeCell ref="A35:A36"/>
    <mergeCell ref="N35:O35"/>
    <mergeCell ref="AP3:AQ3"/>
    <mergeCell ref="AP19:AQ19"/>
    <mergeCell ref="AP35:AQ35"/>
    <mergeCell ref="AN19:AO19"/>
    <mergeCell ref="AN35:AO35"/>
    <mergeCell ref="AN3:AO3"/>
    <mergeCell ref="AJ19:AK19"/>
    <mergeCell ref="AJ35:AK35"/>
    <mergeCell ref="AH35:AI35"/>
    <mergeCell ref="X35:Y35"/>
    <mergeCell ref="Z35:AA35"/>
    <mergeCell ref="AJ3:AK3"/>
    <mergeCell ref="X3:Y3"/>
    <mergeCell ref="A1:AY1"/>
    <mergeCell ref="A2:AY2"/>
    <mergeCell ref="A17:AY17"/>
    <mergeCell ref="A18:AY18"/>
    <mergeCell ref="A33:AY33"/>
    <mergeCell ref="AT3:AU3"/>
    <mergeCell ref="AT19:AU19"/>
    <mergeCell ref="Z3:AA3"/>
    <mergeCell ref="AH3:AI3"/>
    <mergeCell ref="AD3:AE3"/>
    <mergeCell ref="F19:G19"/>
    <mergeCell ref="H19:I19"/>
    <mergeCell ref="J19:K19"/>
    <mergeCell ref="L3:M3"/>
    <mergeCell ref="N3:O3"/>
    <mergeCell ref="P3:Q3"/>
  </mergeCells>
  <printOptions horizontalCentered="1" verticalCentered="1"/>
  <pageMargins left="0.70866141732283472" right="0.43307086614173229" top="0.74803149606299213" bottom="0.74803149606299213" header="0.31496062992125984" footer="0.31496062992125984"/>
  <pageSetup paperSize="9" scale="66" orientation="landscape" r:id="rId1"/>
  <headerFooter alignWithMargins="0"/>
  <rowBreaks count="2" manualBreakCount="2">
    <brk id="16" max="16383" man="1"/>
    <brk id="3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70C0"/>
  </sheetPr>
  <dimension ref="A1:AY44"/>
  <sheetViews>
    <sheetView workbookViewId="0">
      <pane xSplit="17" ySplit="5" topLeftCell="AD40" activePane="bottomRight" state="frozen"/>
      <selection pane="topRight" activeCell="R1" sqref="R1"/>
      <selection pane="bottomLeft" activeCell="A6" sqref="A6"/>
      <selection pane="bottomRight" activeCell="AY34" sqref="AY34"/>
    </sheetView>
  </sheetViews>
  <sheetFormatPr defaultColWidth="9" defaultRowHeight="15"/>
  <cols>
    <col min="1" max="1" width="11.5703125" style="76" customWidth="1"/>
    <col min="2" max="2" width="0" style="76" hidden="1" customWidth="1"/>
    <col min="3" max="3" width="9.5703125" style="76" hidden="1" customWidth="1"/>
    <col min="4" max="4" width="0" style="76" hidden="1" customWidth="1"/>
    <col min="5" max="5" width="9.5703125" style="76" hidden="1" customWidth="1"/>
    <col min="6" max="6" width="0" style="76" hidden="1" customWidth="1"/>
    <col min="7" max="7" width="9.5703125" style="76" hidden="1" customWidth="1"/>
    <col min="8" max="17" width="0" style="76" hidden="1" customWidth="1"/>
    <col min="18" max="18" width="11.5703125" style="76" hidden="1" customWidth="1"/>
    <col min="19" max="19" width="9.140625" style="76" hidden="1" customWidth="1"/>
    <col min="20" max="20" width="10.140625" style="76" hidden="1" customWidth="1"/>
    <col min="21" max="21" width="9.140625" style="76" hidden="1" customWidth="1"/>
    <col min="22" max="22" width="10.140625" style="76" hidden="1" customWidth="1"/>
    <col min="23" max="23" width="9.140625" style="76" hidden="1" customWidth="1"/>
    <col min="24" max="24" width="10.140625" style="76" hidden="1" customWidth="1"/>
    <col min="25" max="25" width="9.140625" style="76" hidden="1" customWidth="1"/>
    <col min="26" max="26" width="10.140625" style="76" hidden="1" customWidth="1"/>
    <col min="27" max="27" width="9.140625" style="76" hidden="1" customWidth="1"/>
    <col min="28" max="28" width="10.140625" style="76" hidden="1" customWidth="1"/>
    <col min="29" max="29" width="9.140625" style="76" hidden="1" customWidth="1"/>
    <col min="30" max="30" width="10.140625" style="76" bestFit="1" customWidth="1"/>
    <col min="31" max="31" width="9.140625" style="76" bestFit="1" customWidth="1"/>
    <col min="32" max="32" width="10.140625" style="76" bestFit="1" customWidth="1"/>
    <col min="33" max="33" width="9.140625" style="76" bestFit="1" customWidth="1"/>
    <col min="34" max="34" width="11.7109375" style="76" customWidth="1"/>
    <col min="35" max="35" width="9.140625" style="76" bestFit="1" customWidth="1"/>
    <col min="36" max="36" width="11.5703125" style="76" customWidth="1"/>
    <col min="37" max="37" width="9.140625" style="76" bestFit="1" customWidth="1"/>
    <col min="38" max="41" width="9" style="76"/>
    <col min="42" max="42" width="9.42578125" style="76" customWidth="1"/>
    <col min="43" max="43" width="9.5703125" style="76" customWidth="1"/>
    <col min="44" max="16384" width="9" style="76"/>
  </cols>
  <sheetData>
    <row r="1" spans="1:51" ht="15.75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</row>
    <row r="2" spans="1:51" ht="29.25" customHeight="1">
      <c r="A2" s="1685" t="s">
        <v>576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685"/>
      <c r="U2" s="1685"/>
      <c r="V2" s="1685"/>
      <c r="W2" s="1685"/>
      <c r="X2" s="1685"/>
      <c r="Y2" s="1685"/>
      <c r="Z2" s="1685"/>
      <c r="AA2" s="1685"/>
      <c r="AB2" s="1685"/>
      <c r="AC2" s="1685"/>
      <c r="AD2" s="1685"/>
      <c r="AE2" s="1685"/>
      <c r="AF2" s="1685"/>
      <c r="AG2" s="1685"/>
      <c r="AH2" s="1685"/>
      <c r="AI2" s="1685"/>
      <c r="AJ2" s="1685"/>
      <c r="AK2" s="1685"/>
      <c r="AL2" s="1685"/>
      <c r="AM2" s="1685"/>
      <c r="AN2" s="1685"/>
      <c r="AO2" s="1685"/>
      <c r="AP2" s="1685"/>
      <c r="AQ2" s="1685"/>
      <c r="AR2" s="1685"/>
      <c r="AS2" s="1685"/>
      <c r="AT2" s="1685"/>
      <c r="AU2" s="1685"/>
      <c r="AV2" s="1685"/>
      <c r="AW2" s="1685"/>
      <c r="AX2" s="1685"/>
      <c r="AY2" s="1685"/>
    </row>
    <row r="3" spans="1:51" ht="29.25" customHeight="1">
      <c r="A3" s="1683" t="s">
        <v>876</v>
      </c>
      <c r="B3" s="1683"/>
      <c r="C3" s="1683"/>
      <c r="D3" s="1683"/>
      <c r="E3" s="1683"/>
      <c r="F3" s="1683"/>
      <c r="G3" s="1683"/>
      <c r="H3" s="1683"/>
      <c r="I3" s="1683"/>
      <c r="J3" s="1683"/>
      <c r="K3" s="1683"/>
      <c r="L3" s="1683"/>
      <c r="M3" s="1683"/>
      <c r="N3" s="1683"/>
      <c r="O3" s="1683"/>
      <c r="P3" s="1683"/>
      <c r="Q3" s="1683"/>
      <c r="R3" s="1683"/>
      <c r="S3" s="1683"/>
      <c r="T3" s="1683"/>
      <c r="U3" s="1683"/>
      <c r="V3" s="1683"/>
      <c r="W3" s="1683"/>
      <c r="X3" s="1683"/>
      <c r="Y3" s="1683"/>
      <c r="Z3" s="1683"/>
      <c r="AA3" s="1683"/>
      <c r="AB3" s="1683"/>
      <c r="AC3" s="1683"/>
      <c r="AD3" s="1683"/>
      <c r="AE3" s="1683"/>
      <c r="AF3" s="1683"/>
      <c r="AG3" s="1683"/>
      <c r="AH3" s="1683"/>
      <c r="AI3" s="1683"/>
      <c r="AJ3" s="1683"/>
      <c r="AK3" s="1683"/>
      <c r="AL3" s="1683"/>
      <c r="AM3" s="1683"/>
      <c r="AN3" s="1683"/>
      <c r="AO3" s="1683"/>
      <c r="AP3" s="1683"/>
      <c r="AQ3" s="1683"/>
      <c r="AR3" s="1683"/>
      <c r="AS3" s="1683"/>
      <c r="AT3" s="1683"/>
      <c r="AU3" s="1683"/>
      <c r="AV3" s="1683"/>
      <c r="AW3" s="1683"/>
      <c r="AX3" s="1683"/>
      <c r="AY3" s="1683"/>
    </row>
    <row r="4" spans="1:51" s="67" customFormat="1" ht="33" customHeight="1">
      <c r="A4" s="582" t="s">
        <v>164</v>
      </c>
      <c r="B4" s="583">
        <v>1997</v>
      </c>
      <c r="C4" s="584"/>
      <c r="D4" s="583">
        <v>1998</v>
      </c>
      <c r="E4" s="584"/>
      <c r="F4" s="583">
        <v>1999</v>
      </c>
      <c r="G4" s="584"/>
      <c r="H4" s="583">
        <v>2000</v>
      </c>
      <c r="I4" s="584"/>
      <c r="J4" s="583">
        <v>2001</v>
      </c>
      <c r="K4" s="584"/>
      <c r="L4" s="583">
        <v>2002</v>
      </c>
      <c r="M4" s="584"/>
      <c r="N4" s="583">
        <v>2003</v>
      </c>
      <c r="O4" s="584"/>
      <c r="P4" s="583">
        <v>2004</v>
      </c>
      <c r="Q4" s="584"/>
      <c r="R4" s="585">
        <v>2005</v>
      </c>
      <c r="S4" s="586"/>
      <c r="T4" s="585">
        <v>2006</v>
      </c>
      <c r="U4" s="586"/>
      <c r="V4" s="585">
        <v>2007</v>
      </c>
      <c r="W4" s="586"/>
      <c r="X4" s="585">
        <v>2008</v>
      </c>
      <c r="Y4" s="586"/>
      <c r="Z4" s="585">
        <v>2009</v>
      </c>
      <c r="AA4" s="586"/>
      <c r="AB4" s="585">
        <v>2010</v>
      </c>
      <c r="AC4" s="586"/>
      <c r="AD4" s="1515">
        <v>2011</v>
      </c>
      <c r="AE4" s="1281"/>
      <c r="AF4" s="1515">
        <v>2012</v>
      </c>
      <c r="AG4" s="1281"/>
      <c r="AH4" s="1515">
        <v>2013</v>
      </c>
      <c r="AI4" s="1281"/>
      <c r="AJ4" s="1515">
        <v>2014</v>
      </c>
      <c r="AK4" s="1281"/>
      <c r="AL4" s="1515">
        <v>2015</v>
      </c>
      <c r="AM4" s="1281"/>
      <c r="AN4" s="1515">
        <v>2016</v>
      </c>
      <c r="AO4" s="1281"/>
      <c r="AP4" s="1515">
        <v>2017</v>
      </c>
      <c r="AQ4" s="1281"/>
      <c r="AR4" s="1515">
        <v>2018</v>
      </c>
      <c r="AS4" s="1281"/>
      <c r="AT4" s="1515">
        <v>2019</v>
      </c>
      <c r="AU4" s="1281"/>
      <c r="AV4" s="1515">
        <v>2020</v>
      </c>
      <c r="AW4" s="1281"/>
      <c r="AX4" s="1515">
        <v>2021</v>
      </c>
      <c r="AY4" s="1281"/>
    </row>
    <row r="5" spans="1:51" s="71" customFormat="1" ht="44.25" customHeight="1">
      <c r="A5" s="587"/>
      <c r="B5" s="118" t="s">
        <v>235</v>
      </c>
      <c r="C5" s="119" t="s">
        <v>166</v>
      </c>
      <c r="D5" s="118" t="s">
        <v>235</v>
      </c>
      <c r="E5" s="119" t="s">
        <v>166</v>
      </c>
      <c r="F5" s="118" t="s">
        <v>235</v>
      </c>
      <c r="G5" s="119" t="s">
        <v>166</v>
      </c>
      <c r="H5" s="118" t="s">
        <v>235</v>
      </c>
      <c r="I5" s="119" t="s">
        <v>166</v>
      </c>
      <c r="J5" s="118" t="s">
        <v>235</v>
      </c>
      <c r="K5" s="119" t="s">
        <v>166</v>
      </c>
      <c r="L5" s="118" t="s">
        <v>235</v>
      </c>
      <c r="M5" s="118" t="s">
        <v>166</v>
      </c>
      <c r="N5" s="118" t="s">
        <v>235</v>
      </c>
      <c r="O5" s="118" t="s">
        <v>166</v>
      </c>
      <c r="P5" s="118" t="s">
        <v>235</v>
      </c>
      <c r="Q5" s="118" t="s">
        <v>166</v>
      </c>
      <c r="R5" s="118" t="s">
        <v>235</v>
      </c>
      <c r="S5" s="118" t="s">
        <v>166</v>
      </c>
      <c r="T5" s="118" t="s">
        <v>235</v>
      </c>
      <c r="U5" s="118" t="s">
        <v>166</v>
      </c>
      <c r="V5" s="118" t="s">
        <v>235</v>
      </c>
      <c r="W5" s="118" t="s">
        <v>166</v>
      </c>
      <c r="X5" s="118" t="s">
        <v>235</v>
      </c>
      <c r="Y5" s="118" t="s">
        <v>166</v>
      </c>
      <c r="Z5" s="118" t="s">
        <v>235</v>
      </c>
      <c r="AA5" s="118" t="s">
        <v>166</v>
      </c>
      <c r="AB5" s="118" t="s">
        <v>235</v>
      </c>
      <c r="AC5" s="118" t="s">
        <v>166</v>
      </c>
      <c r="AD5" s="118" t="s">
        <v>235</v>
      </c>
      <c r="AE5" s="118" t="s">
        <v>166</v>
      </c>
      <c r="AF5" s="118" t="s">
        <v>235</v>
      </c>
      <c r="AG5" s="118" t="s">
        <v>166</v>
      </c>
      <c r="AH5" s="118" t="s">
        <v>235</v>
      </c>
      <c r="AI5" s="118" t="s">
        <v>166</v>
      </c>
      <c r="AJ5" s="118" t="s">
        <v>235</v>
      </c>
      <c r="AK5" s="118" t="s">
        <v>166</v>
      </c>
      <c r="AL5" s="118" t="s">
        <v>235</v>
      </c>
      <c r="AM5" s="118" t="s">
        <v>166</v>
      </c>
      <c r="AN5" s="118" t="s">
        <v>235</v>
      </c>
      <c r="AO5" s="118" t="s">
        <v>166</v>
      </c>
      <c r="AP5" s="118" t="s">
        <v>235</v>
      </c>
      <c r="AQ5" s="118" t="s">
        <v>166</v>
      </c>
      <c r="AR5" s="118" t="s">
        <v>235</v>
      </c>
      <c r="AS5" s="118" t="s">
        <v>166</v>
      </c>
      <c r="AT5" s="118" t="s">
        <v>235</v>
      </c>
      <c r="AU5" s="118" t="s">
        <v>166</v>
      </c>
      <c r="AV5" s="118" t="s">
        <v>235</v>
      </c>
      <c r="AW5" s="118" t="s">
        <v>166</v>
      </c>
      <c r="AX5" s="118" t="s">
        <v>235</v>
      </c>
      <c r="AY5" s="118" t="s">
        <v>166</v>
      </c>
    </row>
    <row r="6" spans="1:51" ht="61.5" customHeight="1">
      <c r="A6" s="42">
        <v>1</v>
      </c>
      <c r="B6" s="72">
        <v>65227</v>
      </c>
      <c r="C6" s="73">
        <f>B6/B14*100</f>
        <v>33.84301680035697</v>
      </c>
      <c r="D6" s="72">
        <v>75132</v>
      </c>
      <c r="E6" s="73">
        <f>D6/D14*100</f>
        <v>38.524686831809582</v>
      </c>
      <c r="F6" s="72">
        <v>76361</v>
      </c>
      <c r="G6" s="73">
        <f>F6/F14*100</f>
        <v>38.352703639340639</v>
      </c>
      <c r="H6" s="72">
        <v>56258</v>
      </c>
      <c r="I6" s="73">
        <f>H6/H14*100</f>
        <v>27.248993746942489</v>
      </c>
      <c r="J6" s="72">
        <v>61779</v>
      </c>
      <c r="K6" s="73">
        <f>J6/J14*100</f>
        <v>30.146979885422056</v>
      </c>
      <c r="L6" s="72">
        <v>67544</v>
      </c>
      <c r="M6" s="73">
        <f>L6/L14*100</f>
        <v>32.677784389710538</v>
      </c>
      <c r="N6" s="72">
        <v>77168</v>
      </c>
      <c r="O6" s="73">
        <f>N6/N14*100</f>
        <v>35.53787135666358</v>
      </c>
      <c r="P6" s="72">
        <v>83393</v>
      </c>
      <c r="Q6" s="73">
        <f>P6/P14*100</f>
        <v>34.569482616391625</v>
      </c>
      <c r="R6" s="72">
        <v>92416</v>
      </c>
      <c r="S6" s="73">
        <f>R6/R14*100</f>
        <v>36.842168208799926</v>
      </c>
      <c r="T6" s="72">
        <v>102315</v>
      </c>
      <c r="U6" s="73">
        <f>T6/T14*100</f>
        <v>38.72883569343977</v>
      </c>
      <c r="V6" s="72">
        <v>102330</v>
      </c>
      <c r="W6" s="73">
        <f>V6/V14*100</f>
        <v>38.396019691421024</v>
      </c>
      <c r="X6" s="72">
        <v>105256</v>
      </c>
      <c r="Y6" s="73">
        <f>X6/X14*100</f>
        <v>37.962649046750009</v>
      </c>
      <c r="Z6" s="72">
        <v>121532</v>
      </c>
      <c r="AA6" s="73">
        <f>Z6/Z14*100</f>
        <v>42.243641659685842</v>
      </c>
      <c r="AB6" s="72">
        <v>113475</v>
      </c>
      <c r="AC6" s="73">
        <f>AB6/AB14*100</f>
        <v>37.439003870099278</v>
      </c>
      <c r="AD6" s="42">
        <v>133115</v>
      </c>
      <c r="AE6" s="68">
        <f>AD6/AD14*100</f>
        <v>40.061334184026627</v>
      </c>
      <c r="AF6" s="42">
        <v>132118</v>
      </c>
      <c r="AG6" s="68">
        <f>AF6/AF14*100</f>
        <v>40.241599454177731</v>
      </c>
      <c r="AH6" s="114">
        <v>134273</v>
      </c>
      <c r="AI6" s="183">
        <f>AH6/$AH$14*100</f>
        <v>40.172510254576785</v>
      </c>
      <c r="AJ6" s="114">
        <v>135227</v>
      </c>
      <c r="AK6" s="183">
        <f>AJ6/$AJ$14*100</f>
        <v>36.926484000808287</v>
      </c>
      <c r="AL6" s="114">
        <v>148108</v>
      </c>
      <c r="AM6" s="183">
        <f>AL6/$AL$14*100</f>
        <v>41.703059842488642</v>
      </c>
      <c r="AN6" s="114">
        <v>155369</v>
      </c>
      <c r="AO6" s="183">
        <f>AN6/$AN$14*100</f>
        <v>44.909656924664482</v>
      </c>
      <c r="AP6" s="114">
        <v>147790</v>
      </c>
      <c r="AQ6" s="1081">
        <f>AP6/$AP$14*100</f>
        <v>43.558992829079806</v>
      </c>
      <c r="AR6" s="114">
        <v>143014</v>
      </c>
      <c r="AS6" s="1081">
        <f>AR6/$AR$14*100</f>
        <v>43.06392409446638</v>
      </c>
      <c r="AT6" s="114">
        <v>141019</v>
      </c>
      <c r="AU6" s="1081">
        <f>AT6/$AT$14*100</f>
        <v>42.940184161165377</v>
      </c>
      <c r="AV6" s="114">
        <v>135726</v>
      </c>
      <c r="AW6" s="1081">
        <f>AV6/$AV$14*100</f>
        <v>42.538134384725559</v>
      </c>
      <c r="AX6" s="114">
        <v>148426</v>
      </c>
      <c r="AY6" s="1081">
        <f>AX6/$AX$14*100</f>
        <v>46.77560153160109</v>
      </c>
    </row>
    <row r="7" spans="1:51" ht="61.5" customHeight="1">
      <c r="A7" s="42">
        <v>2</v>
      </c>
      <c r="B7" s="72">
        <v>62210</v>
      </c>
      <c r="C7" s="73">
        <f>B7/B$14*100</f>
        <v>32.277646912324762</v>
      </c>
      <c r="D7" s="72">
        <v>69141</v>
      </c>
      <c r="E7" s="73">
        <f>D7/D$14*100</f>
        <v>35.452741471518742</v>
      </c>
      <c r="F7" s="72">
        <v>63974</v>
      </c>
      <c r="G7" s="73">
        <f>F7/F$14*100</f>
        <v>32.131269399604221</v>
      </c>
      <c r="H7" s="72">
        <v>67453</v>
      </c>
      <c r="I7" s="73">
        <f>H7/H$14*100</f>
        <v>32.671377852261223</v>
      </c>
      <c r="J7" s="72">
        <v>75487</v>
      </c>
      <c r="K7" s="73">
        <f>J7/J$14*100</f>
        <v>36.83622380761836</v>
      </c>
      <c r="L7" s="72">
        <v>84511</v>
      </c>
      <c r="M7" s="73">
        <f>L7/L$14*100</f>
        <v>40.88641828376803</v>
      </c>
      <c r="N7" s="72">
        <v>76863</v>
      </c>
      <c r="O7" s="73">
        <f>N7/N14*100</f>
        <v>35.397410922755974</v>
      </c>
      <c r="P7" s="72">
        <v>86694</v>
      </c>
      <c r="Q7" s="73">
        <f>P7/P14*100</f>
        <v>35.93786919700041</v>
      </c>
      <c r="R7" s="72">
        <v>89352</v>
      </c>
      <c r="S7" s="73">
        <f>R7/R14*100</f>
        <v>35.620687043290026</v>
      </c>
      <c r="T7" s="72">
        <v>95427</v>
      </c>
      <c r="U7" s="73">
        <f>T7/T14*100</f>
        <v>36.121552105926575</v>
      </c>
      <c r="V7" s="72">
        <v>95456</v>
      </c>
      <c r="W7" s="73">
        <f>V7/V14*100</f>
        <v>35.816773728762676</v>
      </c>
      <c r="X7" s="72">
        <v>104457</v>
      </c>
      <c r="Y7" s="73">
        <f>X7/X14*100</f>
        <v>37.674473963254975</v>
      </c>
      <c r="Z7" s="72">
        <v>101065</v>
      </c>
      <c r="AA7" s="73">
        <f>Z7/Z14*100</f>
        <v>35.129460918409556</v>
      </c>
      <c r="AB7" s="72">
        <v>118079</v>
      </c>
      <c r="AC7" s="73">
        <f>AB7/AB14*100</f>
        <v>38.958009587816285</v>
      </c>
      <c r="AD7" s="42">
        <v>122470</v>
      </c>
      <c r="AE7" s="68">
        <f>AD7/AD14*100</f>
        <v>36.857691451134286</v>
      </c>
      <c r="AF7" s="42">
        <v>119003</v>
      </c>
      <c r="AG7" s="68">
        <f>AF7/AF14*100</f>
        <v>36.246923657983871</v>
      </c>
      <c r="AH7" s="114">
        <v>121345</v>
      </c>
      <c r="AI7" s="183">
        <f t="shared" ref="AI7:AI13" si="0">AH7/$AH$14*100</f>
        <v>36.304642458585271</v>
      </c>
      <c r="AJ7" s="114">
        <v>149036</v>
      </c>
      <c r="AK7" s="183">
        <f t="shared" ref="AK7:AK13" si="1">AJ7/$AJ$14*100</f>
        <v>40.697312441631212</v>
      </c>
      <c r="AL7" s="114">
        <v>136418</v>
      </c>
      <c r="AM7" s="183">
        <f t="shared" ref="AM7:AM14" si="2">AL7/$AL$14*100</f>
        <v>38.411483630814111</v>
      </c>
      <c r="AN7" s="114">
        <v>131589</v>
      </c>
      <c r="AO7" s="183">
        <f t="shared" ref="AO7:AO13" si="3">AN7/$AN$14*100</f>
        <v>38.036010047433365</v>
      </c>
      <c r="AP7" s="114">
        <v>133355</v>
      </c>
      <c r="AQ7" s="1081">
        <f t="shared" ref="AQ7:AQ14" si="4">AP7/$AP$14*100</f>
        <v>39.304482635644753</v>
      </c>
      <c r="AR7" s="114">
        <v>134597</v>
      </c>
      <c r="AS7" s="1081">
        <f t="shared" ref="AS7:AS14" si="5">AR7/$AR$14*100</f>
        <v>40.529423632252019</v>
      </c>
      <c r="AT7" s="114">
        <v>124886</v>
      </c>
      <c r="AU7" s="1081">
        <f t="shared" ref="AU7:AU14" si="6">AT7/$AT$14*100</f>
        <v>38.027697254634482</v>
      </c>
      <c r="AV7" s="114">
        <v>123527</v>
      </c>
      <c r="AW7" s="1081">
        <f t="shared" ref="AW7:AW13" si="7">AV7/$AV$14*100</f>
        <v>38.714823439444132</v>
      </c>
      <c r="AX7" s="114">
        <v>120390</v>
      </c>
      <c r="AY7" s="1081">
        <f t="shared" ref="AY7:AY13" si="8">AX7/$AX$14*100</f>
        <v>37.940217134393265</v>
      </c>
    </row>
    <row r="8" spans="1:51" ht="61.5" customHeight="1">
      <c r="A8" s="42">
        <v>3</v>
      </c>
      <c r="B8" s="72">
        <v>41026</v>
      </c>
      <c r="C8" s="73">
        <f>B8/B$14*100</f>
        <v>21.286332458206648</v>
      </c>
      <c r="D8" s="72">
        <v>36471</v>
      </c>
      <c r="E8" s="73">
        <f t="shared" ref="E8:E14" si="9">D8/D$14*100</f>
        <v>18.700871179296801</v>
      </c>
      <c r="F8" s="72">
        <v>37690</v>
      </c>
      <c r="G8" s="73">
        <f t="shared" ref="G8:G14" si="10">F8/F$14*100</f>
        <v>18.92999568060592</v>
      </c>
      <c r="H8" s="72">
        <v>40429</v>
      </c>
      <c r="I8" s="73">
        <f t="shared" ref="I8:I14" si="11">H8/H$14*100</f>
        <v>19.582096203120233</v>
      </c>
      <c r="J8" s="72">
        <v>48712</v>
      </c>
      <c r="K8" s="73">
        <f t="shared" ref="K8:K14" si="12">J8/J$14*100</f>
        <v>23.77053180172355</v>
      </c>
      <c r="L8" s="72">
        <v>38379</v>
      </c>
      <c r="M8" s="73">
        <f t="shared" ref="M8:M14" si="13">L8/L$14*100</f>
        <v>18.567758603172759</v>
      </c>
      <c r="N8" s="72">
        <v>40204</v>
      </c>
      <c r="O8" s="73">
        <f>N8/N14*100</f>
        <v>18.514987819086961</v>
      </c>
      <c r="P8" s="72">
        <v>50383</v>
      </c>
      <c r="Q8" s="73">
        <f>P8/P14*100</f>
        <v>20.885616810303731</v>
      </c>
      <c r="R8" s="72">
        <v>47290</v>
      </c>
      <c r="S8" s="73">
        <f>R8/R14*100</f>
        <v>18.85242960736397</v>
      </c>
      <c r="T8" s="72">
        <v>48924</v>
      </c>
      <c r="U8" s="73">
        <f>T8/T14*100</f>
        <v>18.518981160786275</v>
      </c>
      <c r="V8" s="72">
        <v>50416</v>
      </c>
      <c r="W8" s="73">
        <f>V8/V14*100</f>
        <v>18.916971843669327</v>
      </c>
      <c r="X8" s="72">
        <v>50673</v>
      </c>
      <c r="Y8" s="73">
        <f>X8/X14*100</f>
        <v>18.276215276525456</v>
      </c>
      <c r="Z8" s="72">
        <v>49375</v>
      </c>
      <c r="AA8" s="73">
        <f>Z8/Z14*100</f>
        <v>17.162391855206767</v>
      </c>
      <c r="AB8" s="72">
        <v>52234</v>
      </c>
      <c r="AC8" s="73">
        <f>AB8/AB14*100</f>
        <v>17.233654356913554</v>
      </c>
      <c r="AD8" s="42">
        <v>59942</v>
      </c>
      <c r="AE8" s="68">
        <f>AD8/AD14*100</f>
        <v>18.039713733680834</v>
      </c>
      <c r="AF8" s="42">
        <v>53971</v>
      </c>
      <c r="AG8" s="68">
        <f>AF8/AF14*100</f>
        <v>16.438936133921391</v>
      </c>
      <c r="AH8" s="114">
        <v>62693</v>
      </c>
      <c r="AI8" s="183">
        <f t="shared" si="0"/>
        <v>18.756825165075501</v>
      </c>
      <c r="AJ8" s="114">
        <v>65222</v>
      </c>
      <c r="AK8" s="183">
        <f t="shared" si="1"/>
        <v>17.81019426224584</v>
      </c>
      <c r="AL8" s="114">
        <v>53039</v>
      </c>
      <c r="AM8" s="183">
        <f t="shared" si="2"/>
        <v>14.934295183148482</v>
      </c>
      <c r="AN8" s="114">
        <v>43290</v>
      </c>
      <c r="AO8" s="183">
        <f t="shared" si="3"/>
        <v>12.513043453125949</v>
      </c>
      <c r="AP8" s="114">
        <v>45389</v>
      </c>
      <c r="AQ8" s="1081">
        <f t="shared" si="4"/>
        <v>13.377759831646955</v>
      </c>
      <c r="AR8" s="114">
        <v>42461</v>
      </c>
      <c r="AS8" s="1081">
        <f t="shared" si="5"/>
        <v>12.785722243802264</v>
      </c>
      <c r="AT8" s="114">
        <v>47386</v>
      </c>
      <c r="AU8" s="1081">
        <f t="shared" si="6"/>
        <v>14.429002947553043</v>
      </c>
      <c r="AV8" s="114">
        <v>45658</v>
      </c>
      <c r="AW8" s="1081">
        <f t="shared" si="7"/>
        <v>14.309757450582788</v>
      </c>
      <c r="AX8" s="114">
        <v>39660</v>
      </c>
      <c r="AY8" s="1081">
        <f t="shared" si="8"/>
        <v>12.498621243874384</v>
      </c>
    </row>
    <row r="9" spans="1:51" ht="61.5" customHeight="1">
      <c r="A9" s="42">
        <v>4</v>
      </c>
      <c r="B9" s="72">
        <v>17545</v>
      </c>
      <c r="C9" s="73">
        <f t="shared" ref="C9:C14" si="14">B9/B$14*100</f>
        <v>9.1032199819440258</v>
      </c>
      <c r="D9" s="72">
        <v>9663</v>
      </c>
      <c r="E9" s="73">
        <f t="shared" si="9"/>
        <v>4.9548002030529732</v>
      </c>
      <c r="F9" s="72">
        <v>14746</v>
      </c>
      <c r="G9" s="73">
        <f t="shared" si="10"/>
        <v>7.4062540808228956</v>
      </c>
      <c r="H9" s="72">
        <v>29202</v>
      </c>
      <c r="I9" s="73">
        <f t="shared" si="11"/>
        <v>14.14421265239103</v>
      </c>
      <c r="J9" s="72">
        <v>14602</v>
      </c>
      <c r="K9" s="73">
        <f t="shared" si="12"/>
        <v>7.1254989606004111</v>
      </c>
      <c r="L9" s="72">
        <v>13010</v>
      </c>
      <c r="M9" s="73">
        <f t="shared" si="13"/>
        <v>6.2942374586955783</v>
      </c>
      <c r="N9" s="72">
        <v>17843</v>
      </c>
      <c r="O9" s="73">
        <f>N9/N14*100</f>
        <v>8.2171656466015488</v>
      </c>
      <c r="P9" s="72">
        <v>14918</v>
      </c>
      <c r="Q9" s="73">
        <f>P9/P14*100</f>
        <v>6.1840627111547759</v>
      </c>
      <c r="R9" s="72">
        <v>16918</v>
      </c>
      <c r="S9" s="73">
        <f>R9/R14*100</f>
        <v>6.7444576886737924</v>
      </c>
      <c r="T9" s="72">
        <v>15799</v>
      </c>
      <c r="U9" s="73">
        <f>T9/T14*100</f>
        <v>5.9803242449362752</v>
      </c>
      <c r="V9" s="72">
        <v>13967</v>
      </c>
      <c r="W9" s="73">
        <f>V9/V14*100</f>
        <v>5.2406645854595668</v>
      </c>
      <c r="X9" s="72">
        <v>13187</v>
      </c>
      <c r="Y9" s="73">
        <f>X9/X14*100</f>
        <v>4.7561512215882455</v>
      </c>
      <c r="Z9" s="72">
        <v>11905</v>
      </c>
      <c r="AA9" s="73">
        <f>Z9/Z14*100</f>
        <v>4.1380916463035256</v>
      </c>
      <c r="AB9" s="72">
        <v>14242</v>
      </c>
      <c r="AC9" s="73">
        <f>AB9/AB14*100</f>
        <v>4.6988878001141563</v>
      </c>
      <c r="AD9" s="42">
        <v>12838</v>
      </c>
      <c r="AE9" s="68">
        <f>AD9/AD14*100</f>
        <v>3.8636322597343189</v>
      </c>
      <c r="AF9" s="42">
        <v>19181</v>
      </c>
      <c r="AG9" s="68">
        <f>AF9/AF14*100</f>
        <v>5.8423085357830358</v>
      </c>
      <c r="AH9" s="114">
        <v>13064</v>
      </c>
      <c r="AI9" s="183">
        <f t="shared" si="0"/>
        <v>3.9085569992909313</v>
      </c>
      <c r="AJ9" s="114">
        <v>13837</v>
      </c>
      <c r="AK9" s="183">
        <f t="shared" si="1"/>
        <v>3.7784744105776529</v>
      </c>
      <c r="AL9" s="114">
        <v>14442</v>
      </c>
      <c r="AM9" s="183">
        <f t="shared" si="2"/>
        <v>4.066462245423752</v>
      </c>
      <c r="AN9" s="114">
        <v>12474</v>
      </c>
      <c r="AO9" s="183">
        <f t="shared" si="3"/>
        <v>3.6056295688217386</v>
      </c>
      <c r="AP9" s="114">
        <v>10760</v>
      </c>
      <c r="AQ9" s="1081">
        <f t="shared" si="4"/>
        <v>3.1713564032809982</v>
      </c>
      <c r="AR9" s="114">
        <v>9977</v>
      </c>
      <c r="AS9" s="1081">
        <f t="shared" si="5"/>
        <v>3.0042427363089699</v>
      </c>
      <c r="AT9" s="114">
        <v>12284</v>
      </c>
      <c r="AU9" s="1081">
        <f t="shared" si="6"/>
        <v>3.740469172492753</v>
      </c>
      <c r="AV9" s="114">
        <v>11657</v>
      </c>
      <c r="AW9" s="1081">
        <f t="shared" si="7"/>
        <v>3.653441732039151</v>
      </c>
      <c r="AX9" s="114">
        <v>7785</v>
      </c>
      <c r="AY9" s="1081">
        <f t="shared" si="8"/>
        <v>2.453398042954162</v>
      </c>
    </row>
    <row r="10" spans="1:51" ht="61.5" customHeight="1">
      <c r="A10" s="42">
        <v>5</v>
      </c>
      <c r="B10" s="72">
        <v>4728</v>
      </c>
      <c r="C10" s="73">
        <f t="shared" si="14"/>
        <v>2.4531219193292308</v>
      </c>
      <c r="D10" s="72">
        <v>3382</v>
      </c>
      <c r="E10" s="73">
        <f t="shared" si="9"/>
        <v>1.734154433066869</v>
      </c>
      <c r="F10" s="72">
        <v>4382</v>
      </c>
      <c r="G10" s="73">
        <f t="shared" si="10"/>
        <v>2.2008819600004017</v>
      </c>
      <c r="H10" s="72">
        <v>9049</v>
      </c>
      <c r="I10" s="73">
        <f t="shared" si="11"/>
        <v>4.3829525474791602</v>
      </c>
      <c r="J10" s="72">
        <v>3654</v>
      </c>
      <c r="K10" s="73">
        <f t="shared" si="12"/>
        <v>1.7830826737456447</v>
      </c>
      <c r="L10" s="72">
        <v>2499</v>
      </c>
      <c r="M10" s="73">
        <f t="shared" si="13"/>
        <v>1.2090160960246157</v>
      </c>
      <c r="N10" s="72">
        <v>3516</v>
      </c>
      <c r="O10" s="73">
        <f>N10/N14*100</f>
        <v>1.6192094610464072</v>
      </c>
      <c r="P10" s="72">
        <v>3539</v>
      </c>
      <c r="Q10" s="73">
        <f>P10/P14*100</f>
        <v>1.4670463825430187</v>
      </c>
      <c r="R10" s="72">
        <v>3603</v>
      </c>
      <c r="S10" s="73">
        <f>R10/R14*100</f>
        <v>1.4363566055261658</v>
      </c>
      <c r="T10" s="72">
        <v>1315</v>
      </c>
      <c r="U10" s="73">
        <f>T10/T14*100</f>
        <v>0.4977610217160075</v>
      </c>
      <c r="V10" s="72">
        <v>3818</v>
      </c>
      <c r="W10" s="73">
        <f>V10/V14*100</f>
        <v>1.4325808969202138</v>
      </c>
      <c r="X10" s="72">
        <v>3190</v>
      </c>
      <c r="Y10" s="73">
        <f>X10/X14*100</f>
        <v>1.1505363158312354</v>
      </c>
      <c r="Z10" s="72">
        <v>3132</v>
      </c>
      <c r="AA10" s="73">
        <f>Z10/Z14*100</f>
        <v>1.0886604818330652</v>
      </c>
      <c r="AB10" s="72">
        <v>3851</v>
      </c>
      <c r="AC10" s="73">
        <f>AB10/AB14*100</f>
        <v>1.2705671196629418</v>
      </c>
      <c r="AD10" s="42">
        <v>3516</v>
      </c>
      <c r="AE10" s="68">
        <f>AD10/AD14*100</f>
        <v>1.0581501032268161</v>
      </c>
      <c r="AF10" s="42">
        <v>3495</v>
      </c>
      <c r="AG10" s="68">
        <f>AF10/AF14*100</f>
        <v>1.0645361729086966</v>
      </c>
      <c r="AH10" s="114">
        <v>2368</v>
      </c>
      <c r="AI10" s="183">
        <f t="shared" si="0"/>
        <v>0.70847083391923793</v>
      </c>
      <c r="AJ10" s="114">
        <v>2142</v>
      </c>
      <c r="AK10" s="183">
        <f t="shared" si="1"/>
        <v>0.58491668623670834</v>
      </c>
      <c r="AL10" s="114">
        <v>2384</v>
      </c>
      <c r="AM10" s="183">
        <f t="shared" si="2"/>
        <v>0.67126755249205272</v>
      </c>
      <c r="AN10" s="114">
        <v>2493</v>
      </c>
      <c r="AO10" s="183">
        <f t="shared" si="3"/>
        <v>0.72060562089727398</v>
      </c>
      <c r="AP10" s="114">
        <v>1569</v>
      </c>
      <c r="AQ10" s="1081">
        <f t="shared" si="4"/>
        <v>0.4624403528576102</v>
      </c>
      <c r="AR10" s="114">
        <v>1730</v>
      </c>
      <c r="AS10" s="1081">
        <f t="shared" si="5"/>
        <v>0.52093213729723542</v>
      </c>
      <c r="AT10" s="114">
        <v>2274</v>
      </c>
      <c r="AU10" s="1081">
        <f t="shared" si="6"/>
        <v>0.69243136586197662</v>
      </c>
      <c r="AV10" s="114">
        <v>2085</v>
      </c>
      <c r="AW10" s="1081">
        <f t="shared" si="7"/>
        <v>0.65346367086742996</v>
      </c>
      <c r="AX10" s="114">
        <v>1054</v>
      </c>
      <c r="AY10" s="1081">
        <f t="shared" si="8"/>
        <v>0.3321620471770953</v>
      </c>
    </row>
    <row r="11" spans="1:51" ht="61.5" customHeight="1">
      <c r="A11" s="42">
        <v>6</v>
      </c>
      <c r="B11" s="72">
        <v>1498</v>
      </c>
      <c r="C11" s="73">
        <f t="shared" si="14"/>
        <v>0.77723702097190939</v>
      </c>
      <c r="D11" s="72">
        <v>949</v>
      </c>
      <c r="E11" s="73">
        <f t="shared" si="9"/>
        <v>0.48660927172692453</v>
      </c>
      <c r="F11" s="72">
        <v>1297</v>
      </c>
      <c r="G11" s="73">
        <f t="shared" si="10"/>
        <v>0.65142489779108192</v>
      </c>
      <c r="H11" s="72">
        <v>2788</v>
      </c>
      <c r="I11" s="73">
        <f t="shared" si="11"/>
        <v>1.3503891813871036</v>
      </c>
      <c r="J11" s="72">
        <v>543</v>
      </c>
      <c r="K11" s="73">
        <f t="shared" si="12"/>
        <v>0.26497369782262864</v>
      </c>
      <c r="L11" s="72">
        <v>507</v>
      </c>
      <c r="M11" s="73">
        <f t="shared" si="13"/>
        <v>0.24528657890535419</v>
      </c>
      <c r="N11" s="72">
        <v>1548</v>
      </c>
      <c r="O11" s="73">
        <f>N11/N14*100</f>
        <v>0.71289426783271859</v>
      </c>
      <c r="P11" s="72">
        <v>1108</v>
      </c>
      <c r="Q11" s="73">
        <f>P11/P14*100</f>
        <v>0.4593069770719595</v>
      </c>
      <c r="R11" s="72">
        <v>1185</v>
      </c>
      <c r="S11" s="73">
        <f>R11/R14*100</f>
        <v>0.47240704344948831</v>
      </c>
      <c r="T11" s="72">
        <v>327</v>
      </c>
      <c r="U11" s="73">
        <f>T11/T14*100</f>
        <v>0.12377783581835318</v>
      </c>
      <c r="V11" s="72">
        <v>461</v>
      </c>
      <c r="W11" s="73">
        <f>V11/V14*100</f>
        <v>0.17297532568889956</v>
      </c>
      <c r="X11" s="72">
        <v>415</v>
      </c>
      <c r="Y11" s="73">
        <f>X11/X14*100</f>
        <v>0.14967792196550556</v>
      </c>
      <c r="Z11" s="72">
        <v>521</v>
      </c>
      <c r="AA11" s="73">
        <f>Z11/Z14*100</f>
        <v>0.18109582089240961</v>
      </c>
      <c r="AB11" s="72">
        <v>1185</v>
      </c>
      <c r="AC11" s="73">
        <f>AB11/AB14*100</f>
        <v>0.39096910849145311</v>
      </c>
      <c r="AD11" s="42">
        <v>357</v>
      </c>
      <c r="AE11" s="68">
        <f>AD11/AD14*100</f>
        <v>0.10744015553241562</v>
      </c>
      <c r="AF11" s="42">
        <v>344</v>
      </c>
      <c r="AG11" s="68">
        <f>AF11/AF14*100</f>
        <v>0.10477838153951119</v>
      </c>
      <c r="AH11" s="114">
        <v>458</v>
      </c>
      <c r="AI11" s="183">
        <f t="shared" si="0"/>
        <v>0.13702687581714992</v>
      </c>
      <c r="AJ11" s="114">
        <v>422</v>
      </c>
      <c r="AK11" s="183">
        <f t="shared" si="1"/>
        <v>0.11523568701768949</v>
      </c>
      <c r="AL11" s="114">
        <v>654</v>
      </c>
      <c r="AM11" s="183">
        <f t="shared" si="2"/>
        <v>0.18414806179941376</v>
      </c>
      <c r="AN11" s="114">
        <v>596</v>
      </c>
      <c r="AO11" s="183">
        <f t="shared" si="3"/>
        <v>0.17227474932000614</v>
      </c>
      <c r="AP11" s="114">
        <v>345</v>
      </c>
      <c r="AQ11" s="1081">
        <f t="shared" si="4"/>
        <v>0.10168382519813608</v>
      </c>
      <c r="AR11" s="114">
        <v>240</v>
      </c>
      <c r="AS11" s="1081">
        <f t="shared" si="5"/>
        <v>7.2268042168402602E-2</v>
      </c>
      <c r="AT11" s="114">
        <v>520</v>
      </c>
      <c r="AU11" s="1081">
        <f t="shared" si="6"/>
        <v>0.15833962631848189</v>
      </c>
      <c r="AV11" s="114">
        <v>390</v>
      </c>
      <c r="AW11" s="1081">
        <f t="shared" si="7"/>
        <v>0.12223061469462718</v>
      </c>
      <c r="AX11" s="114">
        <v>0</v>
      </c>
      <c r="AY11" s="1081">
        <f t="shared" si="8"/>
        <v>0</v>
      </c>
    </row>
    <row r="12" spans="1:51" ht="61.5" customHeight="1">
      <c r="A12" s="42">
        <v>7</v>
      </c>
      <c r="B12" s="72">
        <v>392</v>
      </c>
      <c r="C12" s="73">
        <f t="shared" si="14"/>
        <v>0.20338912698330344</v>
      </c>
      <c r="D12" s="72">
        <v>238</v>
      </c>
      <c r="E12" s="73">
        <f t="shared" si="9"/>
        <v>0.12203688795680509</v>
      </c>
      <c r="F12" s="72">
        <v>459</v>
      </c>
      <c r="G12" s="73">
        <f t="shared" si="10"/>
        <v>0.23053510261072216</v>
      </c>
      <c r="H12" s="72">
        <v>1212</v>
      </c>
      <c r="I12" s="73">
        <f t="shared" si="11"/>
        <v>0.58704149492150981</v>
      </c>
      <c r="J12" s="72">
        <v>149</v>
      </c>
      <c r="K12" s="73">
        <f t="shared" si="12"/>
        <v>7.270917306735114E-2</v>
      </c>
      <c r="L12" s="72">
        <v>247</v>
      </c>
      <c r="M12" s="73">
        <f t="shared" si="13"/>
        <v>0.11949858972312129</v>
      </c>
      <c r="N12" s="72">
        <v>1</v>
      </c>
      <c r="O12" s="73">
        <f>N12/N14*100</f>
        <v>4.6052601281183363E-4</v>
      </c>
      <c r="P12" s="72">
        <v>1198</v>
      </c>
      <c r="Q12" s="73">
        <f>P12/P14*100</f>
        <v>0.4966153055344833</v>
      </c>
      <c r="R12" s="72">
        <v>79</v>
      </c>
      <c r="S12" s="73">
        <f>R12/R14*100</f>
        <v>3.1493802896632554E-2</v>
      </c>
      <c r="T12" s="72">
        <v>76</v>
      </c>
      <c r="U12" s="73">
        <f>T12/T14*100</f>
        <v>2.8767937376742634E-2</v>
      </c>
      <c r="V12" s="72">
        <v>64</v>
      </c>
      <c r="W12" s="73">
        <f>V12/V14*100</f>
        <v>2.4013928078285406E-2</v>
      </c>
      <c r="X12" s="72">
        <v>84</v>
      </c>
      <c r="Y12" s="73">
        <f>X12/X14*100</f>
        <v>3.0296254084584254E-2</v>
      </c>
      <c r="Z12" s="72">
        <v>163</v>
      </c>
      <c r="AA12" s="73">
        <f>Z12/Z14*100</f>
        <v>5.6657617668834488E-2</v>
      </c>
      <c r="AB12" s="72">
        <v>27</v>
      </c>
      <c r="AC12" s="73">
        <f>AB12/AB14*100</f>
        <v>8.908156902336907E-3</v>
      </c>
      <c r="AD12" s="42">
        <v>40</v>
      </c>
      <c r="AE12" s="68">
        <f>AD12/AD14*100</f>
        <v>1.2038112664696428E-2</v>
      </c>
      <c r="AF12" s="42">
        <v>200</v>
      </c>
      <c r="AG12" s="68">
        <f>AF12/AF14*100</f>
        <v>6.0917663685762326E-2</v>
      </c>
      <c r="AH12" s="114">
        <v>40</v>
      </c>
      <c r="AI12" s="183">
        <f t="shared" si="0"/>
        <v>1.1967412735122262E-2</v>
      </c>
      <c r="AJ12" s="114">
        <v>320</v>
      </c>
      <c r="AK12" s="183">
        <f t="shared" si="1"/>
        <v>8.7382511482608158E-2</v>
      </c>
      <c r="AL12" s="114">
        <v>104</v>
      </c>
      <c r="AM12" s="183">
        <f t="shared" si="2"/>
        <v>2.9283483833545922E-2</v>
      </c>
      <c r="AN12" s="114">
        <v>148</v>
      </c>
      <c r="AO12" s="183">
        <f t="shared" si="3"/>
        <v>4.2779635737182735E-2</v>
      </c>
      <c r="AP12" s="114">
        <v>79</v>
      </c>
      <c r="AQ12" s="1081">
        <f t="shared" si="4"/>
        <v>2.3284122291747103E-2</v>
      </c>
      <c r="AR12" s="114">
        <v>78</v>
      </c>
      <c r="AS12" s="1081">
        <f t="shared" si="5"/>
        <v>2.3487113704730847E-2</v>
      </c>
      <c r="AT12" s="114">
        <v>39</v>
      </c>
      <c r="AU12" s="1081">
        <f t="shared" si="6"/>
        <v>1.1875471973886142E-2</v>
      </c>
      <c r="AV12" s="114">
        <v>26</v>
      </c>
      <c r="AW12" s="1081">
        <f t="shared" si="7"/>
        <v>8.1487076463084788E-3</v>
      </c>
      <c r="AX12" s="114">
        <v>0</v>
      </c>
      <c r="AY12" s="1081">
        <f t="shared" si="8"/>
        <v>0</v>
      </c>
    </row>
    <row r="13" spans="1:51" ht="61.5" customHeight="1">
      <c r="A13" s="42" t="s">
        <v>238</v>
      </c>
      <c r="B13" s="72">
        <v>108</v>
      </c>
      <c r="C13" s="73">
        <f t="shared" si="14"/>
        <v>5.6035779883155022E-2</v>
      </c>
      <c r="D13" s="72">
        <v>47</v>
      </c>
      <c r="E13" s="73">
        <f t="shared" si="9"/>
        <v>2.4099721571301847E-2</v>
      </c>
      <c r="F13" s="72">
        <v>193</v>
      </c>
      <c r="G13" s="73">
        <f t="shared" si="10"/>
        <v>9.6935239224116287E-2</v>
      </c>
      <c r="H13" s="72">
        <v>68</v>
      </c>
      <c r="I13" s="73">
        <f t="shared" si="11"/>
        <v>3.2936321497246422E-2</v>
      </c>
      <c r="J13" s="72">
        <v>0</v>
      </c>
      <c r="K13" s="73">
        <f t="shared" si="12"/>
        <v>0</v>
      </c>
      <c r="L13" s="72">
        <v>0</v>
      </c>
      <c r="M13" s="73">
        <f t="shared" si="13"/>
        <v>0</v>
      </c>
      <c r="N13" s="72">
        <v>0</v>
      </c>
      <c r="O13" s="73">
        <f>N13/N14*100</f>
        <v>0</v>
      </c>
      <c r="P13" s="72">
        <v>0</v>
      </c>
      <c r="Q13" s="73">
        <f>P13/P14*100</f>
        <v>0</v>
      </c>
      <c r="R13" s="72">
        <v>0</v>
      </c>
      <c r="S13" s="73">
        <f>R13/R14*100</f>
        <v>0</v>
      </c>
      <c r="T13" s="72">
        <v>0</v>
      </c>
      <c r="U13" s="73">
        <f>T13/T14*100</f>
        <v>0</v>
      </c>
      <c r="V13" s="72">
        <v>0</v>
      </c>
      <c r="W13" s="73">
        <f>V13/V14*100</f>
        <v>0</v>
      </c>
      <c r="X13" s="72">
        <v>0</v>
      </c>
      <c r="Y13" s="73">
        <f>X13/X14*100</f>
        <v>0</v>
      </c>
      <c r="Z13" s="72">
        <v>0</v>
      </c>
      <c r="AA13" s="73">
        <f>Z13/Z14*100</f>
        <v>0</v>
      </c>
      <c r="AB13" s="72">
        <v>0</v>
      </c>
      <c r="AC13" s="73">
        <f>AB13/AB14*100</f>
        <v>0</v>
      </c>
      <c r="AD13" s="42">
        <v>0</v>
      </c>
      <c r="AE13" s="68">
        <f>AD13/AD14*100</f>
        <v>0</v>
      </c>
      <c r="AF13" s="42">
        <v>0</v>
      </c>
      <c r="AG13" s="68">
        <f>AF13/AF14*100</f>
        <v>0</v>
      </c>
      <c r="AH13" s="114">
        <v>0</v>
      </c>
      <c r="AI13" s="183">
        <f t="shared" si="0"/>
        <v>0</v>
      </c>
      <c r="AJ13" s="114">
        <v>0</v>
      </c>
      <c r="AK13" s="183">
        <f t="shared" si="1"/>
        <v>0</v>
      </c>
      <c r="AL13" s="114">
        <v>0</v>
      </c>
      <c r="AM13" s="183">
        <f t="shared" si="2"/>
        <v>0</v>
      </c>
      <c r="AN13" s="114">
        <v>0</v>
      </c>
      <c r="AO13" s="183">
        <f t="shared" si="3"/>
        <v>0</v>
      </c>
      <c r="AP13" s="114">
        <v>0</v>
      </c>
      <c r="AQ13" s="1081">
        <f t="shared" si="4"/>
        <v>0</v>
      </c>
      <c r="AR13" s="114">
        <v>0</v>
      </c>
      <c r="AS13" s="1081">
        <f t="shared" si="5"/>
        <v>0</v>
      </c>
      <c r="AT13" s="114">
        <v>0</v>
      </c>
      <c r="AU13" s="1081">
        <f t="shared" si="6"/>
        <v>0</v>
      </c>
      <c r="AV13" s="114">
        <v>0</v>
      </c>
      <c r="AW13" s="1081">
        <f t="shared" si="7"/>
        <v>0</v>
      </c>
      <c r="AX13" s="114">
        <v>0</v>
      </c>
      <c r="AY13" s="1081">
        <f t="shared" si="8"/>
        <v>0</v>
      </c>
    </row>
    <row r="14" spans="1:51" ht="61.5" customHeight="1">
      <c r="A14" s="116" t="s">
        <v>239</v>
      </c>
      <c r="B14" s="116">
        <f>SUM(B6:B13)</f>
        <v>192734</v>
      </c>
      <c r="C14" s="117">
        <f t="shared" si="14"/>
        <v>100</v>
      </c>
      <c r="D14" s="116">
        <f>SUM(D6:D13)</f>
        <v>195023</v>
      </c>
      <c r="E14" s="117">
        <f t="shared" si="9"/>
        <v>100</v>
      </c>
      <c r="F14" s="116">
        <f>SUM(F6:F13)</f>
        <v>199102</v>
      </c>
      <c r="G14" s="117">
        <f t="shared" si="10"/>
        <v>100</v>
      </c>
      <c r="H14" s="116">
        <f>SUM(H6:H13)</f>
        <v>206459</v>
      </c>
      <c r="I14" s="117">
        <f t="shared" si="11"/>
        <v>100</v>
      </c>
      <c r="J14" s="116">
        <f>SUM(J6:J13)</f>
        <v>204926</v>
      </c>
      <c r="K14" s="117">
        <f t="shared" si="12"/>
        <v>100</v>
      </c>
      <c r="L14" s="116">
        <f>SUM(L6:L13)</f>
        <v>206697</v>
      </c>
      <c r="M14" s="117">
        <f t="shared" si="13"/>
        <v>100</v>
      </c>
      <c r="N14" s="116">
        <f>SUM(N6:N13)</f>
        <v>217143</v>
      </c>
      <c r="O14" s="117">
        <f>N14/N14*100</f>
        <v>100</v>
      </c>
      <c r="P14" s="116">
        <f>SUM(P6:P13)</f>
        <v>241233</v>
      </c>
      <c r="Q14" s="117">
        <f>P14/P14*100</f>
        <v>100</v>
      </c>
      <c r="R14" s="116">
        <f>SUM(R6:R13)</f>
        <v>250843</v>
      </c>
      <c r="S14" s="117">
        <f>R14/R14*100</f>
        <v>100</v>
      </c>
      <c r="T14" s="116">
        <f>SUM(T6:T13)</f>
        <v>264183</v>
      </c>
      <c r="U14" s="117">
        <f>T14/T14*100</f>
        <v>100</v>
      </c>
      <c r="V14" s="116">
        <f>SUM(V6:V13)</f>
        <v>266512</v>
      </c>
      <c r="W14" s="117">
        <f>V14/V14*100</f>
        <v>100</v>
      </c>
      <c r="X14" s="116">
        <f>SUM(X6:X13)</f>
        <v>277262</v>
      </c>
      <c r="Y14" s="117">
        <f>X14/X14*100</f>
        <v>100</v>
      </c>
      <c r="Z14" s="116">
        <f>SUM(Z6:Z13)</f>
        <v>287693</v>
      </c>
      <c r="AA14" s="117">
        <f>Z14/Z14*100</f>
        <v>100</v>
      </c>
      <c r="AB14" s="116">
        <f>SUM(AB6:AB13)</f>
        <v>303093</v>
      </c>
      <c r="AC14" s="117">
        <f>AB14/AB14*100</f>
        <v>100</v>
      </c>
      <c r="AD14" s="981">
        <f>SUM(AD6:AD13)</f>
        <v>332278</v>
      </c>
      <c r="AE14" s="115">
        <f>AD14/AD14*100</f>
        <v>100</v>
      </c>
      <c r="AF14" s="981">
        <f>SUM(AF6:AF13)</f>
        <v>328312</v>
      </c>
      <c r="AG14" s="115">
        <f>AF14/AF14*100</f>
        <v>100</v>
      </c>
      <c r="AH14" s="981">
        <f>SUM(AH6:AH13)</f>
        <v>334241</v>
      </c>
      <c r="AI14" s="115">
        <f>AH14/AH14*100</f>
        <v>100</v>
      </c>
      <c r="AJ14" s="981">
        <f>SUM(AJ6:AJ13)</f>
        <v>366206</v>
      </c>
      <c r="AK14" s="115">
        <f>AJ14/$AJ$14*100</f>
        <v>100</v>
      </c>
      <c r="AL14" s="982">
        <f>SUM(AL6:AL13)</f>
        <v>355149</v>
      </c>
      <c r="AM14" s="185">
        <f t="shared" si="2"/>
        <v>100</v>
      </c>
      <c r="AN14" s="982">
        <f>SUM(AN6:AN13)</f>
        <v>345959</v>
      </c>
      <c r="AO14" s="185">
        <f>SUM(AO6:AO13)</f>
        <v>100</v>
      </c>
      <c r="AP14" s="1083">
        <f>SUM(AP6:AP13)</f>
        <v>339287</v>
      </c>
      <c r="AQ14" s="1082">
        <f t="shared" si="4"/>
        <v>100</v>
      </c>
      <c r="AR14" s="1083">
        <f>SUM(AR6:AR13)</f>
        <v>332097</v>
      </c>
      <c r="AS14" s="1082">
        <f t="shared" si="5"/>
        <v>100</v>
      </c>
      <c r="AT14" s="1083">
        <f>SUM(AT6:AT13)</f>
        <v>328408</v>
      </c>
      <c r="AU14" s="1083">
        <f t="shared" si="6"/>
        <v>100</v>
      </c>
      <c r="AV14" s="1083">
        <f t="shared" ref="AV14" si="15">SUM(AV6:AV13)</f>
        <v>319069</v>
      </c>
      <c r="AW14" s="1083">
        <f>AV14/$AV$14*100</f>
        <v>100</v>
      </c>
      <c r="AX14" s="1083">
        <f t="shared" ref="AX14" si="16">SUM(AX6:AX13)</f>
        <v>317315</v>
      </c>
      <c r="AY14" s="1083">
        <f>AX14/$AX$14*100</f>
        <v>100</v>
      </c>
    </row>
    <row r="15" spans="1:51" ht="15.7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</row>
    <row r="16" spans="1:51" ht="29.25" customHeight="1">
      <c r="A16" s="1685" t="s">
        <v>577</v>
      </c>
      <c r="B16" s="1685"/>
      <c r="C16" s="1685"/>
      <c r="D16" s="1685"/>
      <c r="E16" s="1685"/>
      <c r="F16" s="1685"/>
      <c r="G16" s="1685"/>
      <c r="H16" s="1685"/>
      <c r="I16" s="1685"/>
      <c r="J16" s="1685"/>
      <c r="K16" s="1685"/>
      <c r="L16" s="1685"/>
      <c r="M16" s="1685"/>
      <c r="N16" s="1685"/>
      <c r="O16" s="1685"/>
      <c r="P16" s="1685"/>
      <c r="Q16" s="1685"/>
      <c r="R16" s="1685"/>
      <c r="S16" s="1685"/>
      <c r="T16" s="1685"/>
      <c r="U16" s="1685"/>
      <c r="V16" s="1685"/>
      <c r="W16" s="1685"/>
      <c r="X16" s="1685"/>
      <c r="Y16" s="1685"/>
      <c r="Z16" s="1685"/>
      <c r="AA16" s="1685"/>
      <c r="AB16" s="1685"/>
      <c r="AC16" s="1685"/>
      <c r="AD16" s="1685"/>
      <c r="AE16" s="1685"/>
      <c r="AF16" s="1685"/>
      <c r="AG16" s="1685"/>
      <c r="AH16" s="1685"/>
      <c r="AI16" s="1685"/>
      <c r="AJ16" s="1685"/>
      <c r="AK16" s="1685"/>
      <c r="AL16" s="1685"/>
      <c r="AM16" s="1685"/>
      <c r="AN16" s="1685"/>
      <c r="AO16" s="1685"/>
      <c r="AP16" s="1685"/>
      <c r="AQ16" s="1685"/>
      <c r="AR16" s="1685"/>
      <c r="AS16" s="1685"/>
      <c r="AT16" s="1685"/>
      <c r="AU16" s="1685"/>
      <c r="AV16" s="1685"/>
      <c r="AW16" s="1685"/>
      <c r="AX16" s="1685"/>
      <c r="AY16" s="1685"/>
    </row>
    <row r="17" spans="1:51" ht="29.25" customHeight="1">
      <c r="A17" s="1683" t="s">
        <v>863</v>
      </c>
      <c r="B17" s="1683"/>
      <c r="C17" s="1683"/>
      <c r="D17" s="1683"/>
      <c r="E17" s="1683"/>
      <c r="F17" s="1683"/>
      <c r="G17" s="1683"/>
      <c r="H17" s="1683"/>
      <c r="I17" s="1683"/>
      <c r="J17" s="1683"/>
      <c r="K17" s="1683"/>
      <c r="L17" s="1683"/>
      <c r="M17" s="1683"/>
      <c r="N17" s="1683"/>
      <c r="O17" s="1683"/>
      <c r="P17" s="1683"/>
      <c r="Q17" s="1683"/>
      <c r="R17" s="1683"/>
      <c r="S17" s="1683"/>
      <c r="T17" s="1683"/>
      <c r="U17" s="1683"/>
      <c r="V17" s="1683"/>
      <c r="W17" s="1683"/>
      <c r="X17" s="1683"/>
      <c r="Y17" s="1683"/>
      <c r="Z17" s="1683"/>
      <c r="AA17" s="1683"/>
      <c r="AB17" s="1683"/>
      <c r="AC17" s="1683"/>
      <c r="AD17" s="1683"/>
      <c r="AE17" s="1683"/>
      <c r="AF17" s="1683"/>
      <c r="AG17" s="1683"/>
      <c r="AH17" s="1683"/>
      <c r="AI17" s="1683"/>
      <c r="AJ17" s="1683"/>
      <c r="AK17" s="1683"/>
      <c r="AL17" s="1683"/>
      <c r="AM17" s="1683"/>
      <c r="AN17" s="1683"/>
      <c r="AO17" s="1683"/>
      <c r="AP17" s="1683"/>
      <c r="AQ17" s="1683"/>
      <c r="AR17" s="1683"/>
      <c r="AS17" s="1683"/>
      <c r="AT17" s="1683"/>
      <c r="AU17" s="1683"/>
      <c r="AV17" s="1683"/>
      <c r="AW17" s="1683"/>
      <c r="AX17" s="1683"/>
      <c r="AY17" s="1683"/>
    </row>
    <row r="18" spans="1:51" ht="32.25" customHeight="1">
      <c r="A18" s="1688" t="s">
        <v>164</v>
      </c>
      <c r="B18" s="1686">
        <v>1997</v>
      </c>
      <c r="C18" s="1687"/>
      <c r="D18" s="1686">
        <v>1998</v>
      </c>
      <c r="E18" s="1687"/>
      <c r="F18" s="1686">
        <v>1999</v>
      </c>
      <c r="G18" s="1687"/>
      <c r="H18" s="1686">
        <v>2000</v>
      </c>
      <c r="I18" s="1687"/>
      <c r="J18" s="1686">
        <v>2001</v>
      </c>
      <c r="K18" s="1687"/>
      <c r="L18" s="1686">
        <v>2002</v>
      </c>
      <c r="M18" s="1687"/>
      <c r="N18" s="1686">
        <v>2003</v>
      </c>
      <c r="O18" s="1687"/>
      <c r="P18" s="1686">
        <v>2004</v>
      </c>
      <c r="Q18" s="1687"/>
      <c r="R18" s="1515">
        <v>2005</v>
      </c>
      <c r="S18" s="1281"/>
      <c r="T18" s="1515">
        <v>2006</v>
      </c>
      <c r="U18" s="1281"/>
      <c r="V18" s="1515">
        <v>2007</v>
      </c>
      <c r="W18" s="1281"/>
      <c r="X18" s="1515">
        <v>2008</v>
      </c>
      <c r="Y18" s="1281"/>
      <c r="Z18" s="1282">
        <v>2009</v>
      </c>
      <c r="AA18" s="1282"/>
      <c r="AB18" s="1282">
        <v>2010</v>
      </c>
      <c r="AC18" s="1282"/>
      <c r="AD18" s="1282">
        <v>2011</v>
      </c>
      <c r="AE18" s="1282"/>
      <c r="AF18" s="1282">
        <v>2012</v>
      </c>
      <c r="AG18" s="1282"/>
      <c r="AH18" s="1282">
        <v>2013</v>
      </c>
      <c r="AI18" s="1282"/>
      <c r="AJ18" s="1282">
        <v>2014</v>
      </c>
      <c r="AK18" s="1282"/>
      <c r="AL18" s="1282">
        <v>2015</v>
      </c>
      <c r="AM18" s="1282"/>
      <c r="AN18" s="1282">
        <v>2016</v>
      </c>
      <c r="AO18" s="1282"/>
      <c r="AP18" s="1282">
        <v>2017</v>
      </c>
      <c r="AQ18" s="1282"/>
      <c r="AR18" s="1282">
        <v>2018</v>
      </c>
      <c r="AS18" s="1282"/>
      <c r="AT18" s="1282">
        <v>2019</v>
      </c>
      <c r="AU18" s="1282"/>
      <c r="AV18" s="1282">
        <v>2020</v>
      </c>
      <c r="AW18" s="1282"/>
      <c r="AX18" s="1282">
        <v>2021</v>
      </c>
      <c r="AY18" s="1282"/>
    </row>
    <row r="19" spans="1:51" s="71" customFormat="1" ht="44.25" customHeight="1">
      <c r="A19" s="1689"/>
      <c r="B19" s="118" t="s">
        <v>235</v>
      </c>
      <c r="C19" s="119" t="s">
        <v>166</v>
      </c>
      <c r="D19" s="118" t="s">
        <v>235</v>
      </c>
      <c r="E19" s="119" t="s">
        <v>166</v>
      </c>
      <c r="F19" s="118" t="s">
        <v>235</v>
      </c>
      <c r="G19" s="119" t="s">
        <v>166</v>
      </c>
      <c r="H19" s="118" t="s">
        <v>235</v>
      </c>
      <c r="I19" s="119" t="s">
        <v>166</v>
      </c>
      <c r="J19" s="118" t="s">
        <v>235</v>
      </c>
      <c r="K19" s="119" t="s">
        <v>166</v>
      </c>
      <c r="L19" s="118" t="s">
        <v>235</v>
      </c>
      <c r="M19" s="118" t="s">
        <v>166</v>
      </c>
      <c r="N19" s="118" t="s">
        <v>235</v>
      </c>
      <c r="O19" s="118" t="s">
        <v>166</v>
      </c>
      <c r="P19" s="118" t="s">
        <v>235</v>
      </c>
      <c r="Q19" s="118" t="s">
        <v>166</v>
      </c>
      <c r="R19" s="118" t="s">
        <v>235</v>
      </c>
      <c r="S19" s="118" t="s">
        <v>166</v>
      </c>
      <c r="T19" s="118" t="s">
        <v>235</v>
      </c>
      <c r="U19" s="118" t="s">
        <v>166</v>
      </c>
      <c r="V19" s="118" t="s">
        <v>235</v>
      </c>
      <c r="W19" s="118" t="s">
        <v>166</v>
      </c>
      <c r="X19" s="118" t="s">
        <v>235</v>
      </c>
      <c r="Y19" s="118" t="s">
        <v>166</v>
      </c>
      <c r="Z19" s="118" t="s">
        <v>235</v>
      </c>
      <c r="AA19" s="118" t="s">
        <v>166</v>
      </c>
      <c r="AB19" s="118" t="s">
        <v>235</v>
      </c>
      <c r="AC19" s="118" t="s">
        <v>166</v>
      </c>
      <c r="AD19" s="118" t="s">
        <v>235</v>
      </c>
      <c r="AE19" s="118" t="s">
        <v>166</v>
      </c>
      <c r="AF19" s="118" t="s">
        <v>235</v>
      </c>
      <c r="AG19" s="118" t="s">
        <v>166</v>
      </c>
      <c r="AH19" s="118" t="s">
        <v>235</v>
      </c>
      <c r="AI19" s="118" t="s">
        <v>166</v>
      </c>
      <c r="AJ19" s="118" t="s">
        <v>235</v>
      </c>
      <c r="AK19" s="118" t="s">
        <v>166</v>
      </c>
      <c r="AL19" s="118" t="s">
        <v>235</v>
      </c>
      <c r="AM19" s="118" t="s">
        <v>166</v>
      </c>
      <c r="AN19" s="118" t="s">
        <v>235</v>
      </c>
      <c r="AO19" s="118" t="s">
        <v>166</v>
      </c>
      <c r="AP19" s="118" t="s">
        <v>235</v>
      </c>
      <c r="AQ19" s="118" t="s">
        <v>166</v>
      </c>
      <c r="AR19" s="118" t="s">
        <v>235</v>
      </c>
      <c r="AS19" s="118" t="s">
        <v>166</v>
      </c>
      <c r="AT19" s="118" t="s">
        <v>235</v>
      </c>
      <c r="AU19" s="118" t="s">
        <v>166</v>
      </c>
      <c r="AV19" s="118" t="s">
        <v>235</v>
      </c>
      <c r="AW19" s="118" t="s">
        <v>166</v>
      </c>
      <c r="AX19" s="118" t="s">
        <v>235</v>
      </c>
      <c r="AY19" s="118" t="s">
        <v>166</v>
      </c>
    </row>
    <row r="20" spans="1:51" ht="60.75" customHeight="1">
      <c r="A20" s="42">
        <v>1</v>
      </c>
      <c r="B20" s="72">
        <v>99452</v>
      </c>
      <c r="C20" s="73">
        <f>B20/B28*100</f>
        <v>34.08995866097198</v>
      </c>
      <c r="D20" s="72">
        <v>110557</v>
      </c>
      <c r="E20" s="73">
        <f>D20/D28*100</f>
        <v>38.527375181647422</v>
      </c>
      <c r="F20" s="72">
        <v>98656</v>
      </c>
      <c r="G20" s="73">
        <f>F20/F28*100</f>
        <v>34.415443972343738</v>
      </c>
      <c r="H20" s="72">
        <v>58010</v>
      </c>
      <c r="I20" s="73">
        <f>H20/H28*100</f>
        <v>21.358379693891454</v>
      </c>
      <c r="J20" s="72">
        <v>77813</v>
      </c>
      <c r="K20" s="73">
        <f>J20/J28*100</f>
        <v>29.294747026778754</v>
      </c>
      <c r="L20" s="72">
        <v>80415</v>
      </c>
      <c r="M20" s="73">
        <f>L20/L28*100</f>
        <v>31.713136412036125</v>
      </c>
      <c r="N20" s="72">
        <v>89701</v>
      </c>
      <c r="O20" s="73">
        <f>N20/N28*100</f>
        <v>34.582318107516272</v>
      </c>
      <c r="P20" s="72">
        <v>78787</v>
      </c>
      <c r="Q20" s="73">
        <f>P20/P28*100</f>
        <v>32.985283958887187</v>
      </c>
      <c r="R20" s="72">
        <v>81328</v>
      </c>
      <c r="S20" s="73">
        <f>R20/R28*100</f>
        <v>34.639793510575764</v>
      </c>
      <c r="T20" s="72">
        <v>79544</v>
      </c>
      <c r="U20" s="73">
        <f>T20/T28*100</f>
        <v>34.487333457621389</v>
      </c>
      <c r="V20" s="72">
        <v>82095</v>
      </c>
      <c r="W20" s="73">
        <f>V20/V28*100</f>
        <v>35.920244325043313</v>
      </c>
      <c r="X20" s="72">
        <v>87618</v>
      </c>
      <c r="Y20" s="73">
        <f>X20/X28*100</f>
        <v>38.187428631200916</v>
      </c>
      <c r="Z20" s="72">
        <v>67920</v>
      </c>
      <c r="AA20" s="73">
        <f>Z20/Z28*100</f>
        <v>29.717395965049683</v>
      </c>
      <c r="AB20" s="72">
        <v>58384</v>
      </c>
      <c r="AC20" s="73">
        <f>AB20/AB28*100</f>
        <v>28.539585084957864</v>
      </c>
      <c r="AD20" s="42">
        <v>63359</v>
      </c>
      <c r="AE20" s="68">
        <f>AD20/AD28*100</f>
        <v>35.439646492896301</v>
      </c>
      <c r="AF20" s="42">
        <v>49381</v>
      </c>
      <c r="AG20" s="68">
        <f>AF20/AF28*100</f>
        <v>32.950541824587624</v>
      </c>
      <c r="AH20" s="114">
        <v>43577</v>
      </c>
      <c r="AI20" s="183">
        <f>AH20/$AH$28*100</f>
        <v>38.169189264942894</v>
      </c>
      <c r="AJ20" s="114">
        <v>36080</v>
      </c>
      <c r="AK20" s="183">
        <f>AJ20/$AJ$28*100</f>
        <v>37.011581506519086</v>
      </c>
      <c r="AL20" s="114">
        <v>30162</v>
      </c>
      <c r="AM20" s="183">
        <f>AL20/$AL$28*100</f>
        <v>37.227385492650058</v>
      </c>
      <c r="AN20" s="114">
        <v>32110</v>
      </c>
      <c r="AO20" s="183">
        <f>AN20/$AN$28*100</f>
        <v>42.769423391984226</v>
      </c>
      <c r="AP20" s="114">
        <v>25798</v>
      </c>
      <c r="AQ20" s="1081">
        <f>AP20/$AP$28*100</f>
        <v>40.714612628821236</v>
      </c>
      <c r="AR20" s="114">
        <v>24850</v>
      </c>
      <c r="AS20" s="1081">
        <f>AR20/$AR$28*100</f>
        <v>41.378047155987744</v>
      </c>
      <c r="AT20" s="114">
        <v>22002</v>
      </c>
      <c r="AU20" s="1081">
        <f>AT20/$AT$28*100</f>
        <v>41.583035663661619</v>
      </c>
      <c r="AV20" s="114">
        <v>21358</v>
      </c>
      <c r="AW20" s="1081">
        <f>AV20/$AV$28*100</f>
        <v>40.540591841770592</v>
      </c>
      <c r="AX20" s="114">
        <v>23664</v>
      </c>
      <c r="AY20" s="1081">
        <f t="shared" ref="AY20:AY21" si="17">AX20/$AX$28*100</f>
        <v>42.352435837777861</v>
      </c>
    </row>
    <row r="21" spans="1:51" ht="60.75" customHeight="1">
      <c r="A21" s="42">
        <v>2</v>
      </c>
      <c r="B21" s="72">
        <v>93583</v>
      </c>
      <c r="C21" s="73">
        <f>B21/B$28*100</f>
        <v>32.078194519665175</v>
      </c>
      <c r="D21" s="72">
        <v>94058</v>
      </c>
      <c r="E21" s="73">
        <f t="shared" ref="E21:E28" si="18">D21/D$28*100</f>
        <v>32.777733249232469</v>
      </c>
      <c r="F21" s="72">
        <v>93252</v>
      </c>
      <c r="G21" s="73">
        <f>F21/F$28*100</f>
        <v>32.530297004834964</v>
      </c>
      <c r="H21" s="72">
        <v>85584</v>
      </c>
      <c r="I21" s="73">
        <f>H21/H$28*100</f>
        <v>31.510697599069232</v>
      </c>
      <c r="J21" s="72">
        <v>99731</v>
      </c>
      <c r="K21" s="73">
        <f>J21/J$28*100</f>
        <v>37.546353639207744</v>
      </c>
      <c r="L21" s="72">
        <v>93431</v>
      </c>
      <c r="M21" s="73">
        <f>L21/L$28*100</f>
        <v>36.846235753440865</v>
      </c>
      <c r="N21" s="72">
        <v>94790</v>
      </c>
      <c r="O21" s="73">
        <f>N21/N$28*100</f>
        <v>36.544274126391755</v>
      </c>
      <c r="P21" s="72">
        <v>86108</v>
      </c>
      <c r="Q21" s="73">
        <f>P21/P$28*100</f>
        <v>36.050323417973246</v>
      </c>
      <c r="R21" s="72">
        <v>87486</v>
      </c>
      <c r="S21" s="73">
        <f>R21/R$28*100</f>
        <v>37.262652162431529</v>
      </c>
      <c r="T21" s="72">
        <v>82651</v>
      </c>
      <c r="U21" s="73">
        <f>T21/T$28*100</f>
        <v>35.834413627751502</v>
      </c>
      <c r="V21" s="72">
        <v>79709</v>
      </c>
      <c r="W21" s="73">
        <f>V21/V$28*100</f>
        <v>34.876262316887477</v>
      </c>
      <c r="X21" s="72">
        <v>78980</v>
      </c>
      <c r="Y21" s="73">
        <f>X21/X$28*100</f>
        <v>34.422642759390172</v>
      </c>
      <c r="Z21" s="72">
        <v>87668</v>
      </c>
      <c r="AA21" s="73">
        <f>Z21/Z$28*100</f>
        <v>38.357842601059708</v>
      </c>
      <c r="AB21" s="72">
        <v>80976</v>
      </c>
      <c r="AC21" s="73">
        <f>AB21/AB$28*100</f>
        <v>39.583129656062418</v>
      </c>
      <c r="AD21" s="42">
        <v>66559</v>
      </c>
      <c r="AE21" s="68">
        <f>AD21/AD$28*100</f>
        <v>37.229555878733642</v>
      </c>
      <c r="AF21" s="42">
        <v>53164</v>
      </c>
      <c r="AG21" s="68">
        <f>AF21/AF$28*100</f>
        <v>35.474830512998452</v>
      </c>
      <c r="AH21" s="114">
        <v>42384</v>
      </c>
      <c r="AI21" s="183">
        <f t="shared" ref="AI21:AI27" si="19">AH21/$AH$28*100</f>
        <v>37.124237965104058</v>
      </c>
      <c r="AJ21" s="114">
        <v>35203</v>
      </c>
      <c r="AK21" s="183">
        <f t="shared" ref="AK21:AK27" si="20">AJ21/$AJ$28*100</f>
        <v>36.111937466019718</v>
      </c>
      <c r="AL21" s="114">
        <v>30897</v>
      </c>
      <c r="AM21" s="183">
        <f t="shared" ref="AM21:AM28" si="21">AL21/$AL$28*100</f>
        <v>38.134557707261081</v>
      </c>
      <c r="AN21" s="114">
        <v>24737</v>
      </c>
      <c r="AO21" s="183">
        <f t="shared" ref="AO21:AO28" si="22">AN21/$AN$28*100</f>
        <v>32.948839191763128</v>
      </c>
      <c r="AP21" s="114">
        <v>22591</v>
      </c>
      <c r="AQ21" s="1081">
        <f t="shared" ref="AQ21:AQ28" si="23">AP21/$AP$28*100</f>
        <v>35.653299244038315</v>
      </c>
      <c r="AR21" s="114">
        <v>21016</v>
      </c>
      <c r="AS21" s="1081">
        <f t="shared" ref="AS21:AS28" si="24">AR21/$AR$28*100</f>
        <v>34.994005594778201</v>
      </c>
      <c r="AT21" s="114">
        <v>18456</v>
      </c>
      <c r="AU21" s="1081">
        <f t="shared" ref="AU21:AU28" si="25">AT21/$AT$28*100</f>
        <v>34.881215626240291</v>
      </c>
      <c r="AV21" s="114">
        <v>18467</v>
      </c>
      <c r="AW21" s="1081">
        <f t="shared" ref="AW21:AW27" si="26">AV21/$AV$28*100</f>
        <v>35.053053167055786</v>
      </c>
      <c r="AX21" s="114">
        <v>19208</v>
      </c>
      <c r="AY21" s="1081">
        <f t="shared" si="17"/>
        <v>34.377349035329487</v>
      </c>
    </row>
    <row r="22" spans="1:51" ht="60.75" customHeight="1">
      <c r="A22" s="42">
        <v>3</v>
      </c>
      <c r="B22" s="72">
        <v>56824</v>
      </c>
      <c r="C22" s="73">
        <f>B22/B$28*100</f>
        <v>19.47801764621196</v>
      </c>
      <c r="D22" s="72">
        <v>51620</v>
      </c>
      <c r="E22" s="73">
        <f t="shared" si="18"/>
        <v>17.988757897524714</v>
      </c>
      <c r="F22" s="72">
        <v>66392</v>
      </c>
      <c r="G22" s="73">
        <f t="shared" ref="G22:G28" si="27">F22/F$28*100</f>
        <v>23.160377029393501</v>
      </c>
      <c r="H22" s="72">
        <v>80806</v>
      </c>
      <c r="I22" s="73">
        <f t="shared" ref="I22:I28" si="28">H22/H$28*100</f>
        <v>29.751512317610629</v>
      </c>
      <c r="J22" s="72">
        <v>57609</v>
      </c>
      <c r="K22" s="73">
        <f t="shared" ref="K22:K28" si="29">J22/J$28*100</f>
        <v>21.68842071974731</v>
      </c>
      <c r="L22" s="72">
        <v>48594</v>
      </c>
      <c r="M22" s="73">
        <f t="shared" ref="M22:M28" si="30">L22/L$28*100</f>
        <v>19.163938951768742</v>
      </c>
      <c r="N22" s="72">
        <v>44048</v>
      </c>
      <c r="O22" s="73">
        <f t="shared" ref="O22:O28" si="31">N22/N$28*100</f>
        <v>16.981772198747802</v>
      </c>
      <c r="P22" s="72">
        <v>48938</v>
      </c>
      <c r="Q22" s="73">
        <f t="shared" ref="Q22:Q28" si="32">P22/P$28*100</f>
        <v>20.488580938226121</v>
      </c>
      <c r="R22" s="72">
        <v>44380</v>
      </c>
      <c r="S22" s="73">
        <f t="shared" ref="S22:S28" si="33">R22/R$28*100</f>
        <v>18.902641599441182</v>
      </c>
      <c r="T22" s="72">
        <v>46298</v>
      </c>
      <c r="U22" s="73">
        <f t="shared" ref="U22:U28" si="34">T22/T$28*100</f>
        <v>20.073098717954277</v>
      </c>
      <c r="V22" s="72">
        <v>46358</v>
      </c>
      <c r="W22" s="73">
        <f t="shared" ref="W22:W28" si="35">V22/V$28*100</f>
        <v>20.283704079668166</v>
      </c>
      <c r="X22" s="72">
        <v>42832</v>
      </c>
      <c r="Y22" s="73">
        <f t="shared" ref="Y22:Y28" si="36">X22/X$28*100</f>
        <v>18.667898641050897</v>
      </c>
      <c r="Z22" s="72">
        <v>53486</v>
      </c>
      <c r="AA22" s="73">
        <f t="shared" ref="AA22:AA28" si="37">Z22/Z$28*100</f>
        <v>23.402011787200344</v>
      </c>
      <c r="AB22" s="72">
        <v>49569</v>
      </c>
      <c r="AC22" s="73">
        <f t="shared" ref="AC22:AC28" si="38">AB22/AB$28*100</f>
        <v>24.23058874137223</v>
      </c>
      <c r="AD22" s="42">
        <v>33303</v>
      </c>
      <c r="AE22" s="68">
        <f>AD22/AD$28*100</f>
        <v>18.627922586419064</v>
      </c>
      <c r="AF22" s="42">
        <v>31064</v>
      </c>
      <c r="AG22" s="68">
        <f t="shared" ref="AG22:AG28" si="39">AF22/AF$28*100</f>
        <v>20.728126834997063</v>
      </c>
      <c r="AH22" s="114">
        <v>21274</v>
      </c>
      <c r="AI22" s="183">
        <f t="shared" si="19"/>
        <v>18.633942961250089</v>
      </c>
      <c r="AJ22" s="114">
        <v>19674</v>
      </c>
      <c r="AK22" s="183">
        <f t="shared" si="20"/>
        <v>20.181980447872963</v>
      </c>
      <c r="AL22" s="114">
        <v>14052</v>
      </c>
      <c r="AM22" s="183">
        <f t="shared" si="21"/>
        <v>17.343651645869588</v>
      </c>
      <c r="AN22" s="114">
        <v>12515</v>
      </c>
      <c r="AO22" s="183">
        <f t="shared" si="22"/>
        <v>16.669552592671526</v>
      </c>
      <c r="AP22" s="114">
        <v>11110</v>
      </c>
      <c r="AQ22" s="1081">
        <f t="shared" si="23"/>
        <v>17.533892019001627</v>
      </c>
      <c r="AR22" s="114">
        <v>10175</v>
      </c>
      <c r="AS22" s="1081">
        <f t="shared" si="24"/>
        <v>16.942520314373251</v>
      </c>
      <c r="AT22" s="114">
        <v>8564</v>
      </c>
      <c r="AU22" s="1081">
        <f t="shared" si="25"/>
        <v>16.185670276502051</v>
      </c>
      <c r="AV22" s="114">
        <v>9607</v>
      </c>
      <c r="AW22" s="1081">
        <f t="shared" si="26"/>
        <v>18.235483932198242</v>
      </c>
      <c r="AX22" s="114">
        <v>9716</v>
      </c>
      <c r="AY22" s="1081">
        <f>AX22/$AX$28*100</f>
        <v>17.389125532448009</v>
      </c>
    </row>
    <row r="23" spans="1:51" ht="60.75" customHeight="1">
      <c r="A23" s="42">
        <v>4</v>
      </c>
      <c r="B23" s="72">
        <v>26827</v>
      </c>
      <c r="C23" s="73">
        <f t="shared" ref="C23:C28" si="40">B23/B$28*100</f>
        <v>9.1957056770894035</v>
      </c>
      <c r="D23" s="72">
        <v>20487</v>
      </c>
      <c r="E23" s="73">
        <f t="shared" si="18"/>
        <v>7.1393971919137709</v>
      </c>
      <c r="F23" s="72">
        <v>19475</v>
      </c>
      <c r="G23" s="73">
        <f t="shared" si="27"/>
        <v>6.7937152465272694</v>
      </c>
      <c r="H23" s="72">
        <v>34350</v>
      </c>
      <c r="I23" s="73">
        <f t="shared" si="28"/>
        <v>12.647135709104834</v>
      </c>
      <c r="J23" s="72">
        <v>21403</v>
      </c>
      <c r="K23" s="73">
        <f t="shared" si="29"/>
        <v>8.057721339803706</v>
      </c>
      <c r="L23" s="72">
        <v>24640</v>
      </c>
      <c r="M23" s="73">
        <f t="shared" si="30"/>
        <v>9.7172378435934839</v>
      </c>
      <c r="N23" s="72">
        <v>20879</v>
      </c>
      <c r="O23" s="73">
        <f t="shared" si="31"/>
        <v>8.0494556333466978</v>
      </c>
      <c r="P23" s="72">
        <v>16274</v>
      </c>
      <c r="Q23" s="73">
        <f t="shared" si="32"/>
        <v>6.8133386364112116</v>
      </c>
      <c r="R23" s="72">
        <v>17398</v>
      </c>
      <c r="S23" s="73">
        <f t="shared" si="33"/>
        <v>7.4102784710923322</v>
      </c>
      <c r="T23" s="72">
        <v>16837</v>
      </c>
      <c r="U23" s="73">
        <f t="shared" si="34"/>
        <v>7.2998998469522691</v>
      </c>
      <c r="V23" s="72">
        <v>15805</v>
      </c>
      <c r="W23" s="73">
        <f t="shared" si="35"/>
        <v>6.9153963281236326</v>
      </c>
      <c r="X23" s="72">
        <v>16243</v>
      </c>
      <c r="Y23" s="73">
        <f t="shared" si="36"/>
        <v>7.0793490293843329</v>
      </c>
      <c r="Z23" s="72">
        <v>16448</v>
      </c>
      <c r="AA23" s="73">
        <f t="shared" si="37"/>
        <v>7.1965802242805825</v>
      </c>
      <c r="AB23" s="72">
        <v>12549</v>
      </c>
      <c r="AC23" s="73">
        <f t="shared" si="38"/>
        <v>6.1342705746631987</v>
      </c>
      <c r="AD23" s="42">
        <v>10228</v>
      </c>
      <c r="AE23" s="68">
        <f t="shared" ref="AE23:AE28" si="41">AD23/AD$28*100</f>
        <v>5.7209978744826042</v>
      </c>
      <c r="AF23" s="42">
        <v>13368</v>
      </c>
      <c r="AG23" s="68">
        <f t="shared" si="39"/>
        <v>8.9200875460417439</v>
      </c>
      <c r="AH23" s="114">
        <v>5402</v>
      </c>
      <c r="AI23" s="183">
        <f t="shared" si="19"/>
        <v>4.7316235722794477</v>
      </c>
      <c r="AJ23" s="114">
        <v>4735</v>
      </c>
      <c r="AK23" s="183">
        <f t="shared" si="20"/>
        <v>4.8572571627873584</v>
      </c>
      <c r="AL23" s="114">
        <v>4273</v>
      </c>
      <c r="AM23" s="183">
        <f t="shared" si="21"/>
        <v>5.2739413238543094</v>
      </c>
      <c r="AN23" s="114">
        <v>3772</v>
      </c>
      <c r="AO23" s="183">
        <f t="shared" si="22"/>
        <v>5.0241751801483812</v>
      </c>
      <c r="AP23" s="114">
        <v>3181</v>
      </c>
      <c r="AQ23" s="1081">
        <f t="shared" si="23"/>
        <v>5.0202799741173871</v>
      </c>
      <c r="AR23" s="114">
        <v>3319</v>
      </c>
      <c r="AS23" s="1081">
        <f t="shared" si="24"/>
        <v>5.5265085919808179</v>
      </c>
      <c r="AT23" s="114">
        <v>3053</v>
      </c>
      <c r="AU23" s="1081">
        <f t="shared" si="25"/>
        <v>5.770066715805787</v>
      </c>
      <c r="AV23" s="114">
        <v>2570</v>
      </c>
      <c r="AW23" s="1081">
        <f t="shared" si="26"/>
        <v>4.8782339654157889</v>
      </c>
      <c r="AX23" s="1084">
        <v>2623</v>
      </c>
      <c r="AY23" s="1081">
        <f t="shared" ref="AY23:AY27" si="42">AX23/$AX$28*100</f>
        <v>4.694491176575867</v>
      </c>
    </row>
    <row r="24" spans="1:51" ht="60.75" customHeight="1">
      <c r="A24" s="42">
        <v>5</v>
      </c>
      <c r="B24" s="72">
        <v>10053</v>
      </c>
      <c r="C24" s="73">
        <f t="shared" si="40"/>
        <v>3.4459473355865273</v>
      </c>
      <c r="D24" s="72">
        <v>7001</v>
      </c>
      <c r="E24" s="73">
        <f t="shared" si="18"/>
        <v>2.4397383580118275</v>
      </c>
      <c r="F24" s="72">
        <v>5544</v>
      </c>
      <c r="G24" s="73">
        <f t="shared" si="27"/>
        <v>1.9339849718483788</v>
      </c>
      <c r="H24" s="72">
        <v>11225</v>
      </c>
      <c r="I24" s="73">
        <f t="shared" si="28"/>
        <v>4.1328704027569652</v>
      </c>
      <c r="J24" s="72">
        <v>7745</v>
      </c>
      <c r="K24" s="73">
        <f t="shared" si="29"/>
        <v>2.9158086145297246</v>
      </c>
      <c r="L24" s="72">
        <v>5059</v>
      </c>
      <c r="M24" s="73">
        <f t="shared" si="30"/>
        <v>1.9951098316046851</v>
      </c>
      <c r="N24" s="72">
        <v>6976</v>
      </c>
      <c r="O24" s="73">
        <f t="shared" si="31"/>
        <v>2.6894488480399716</v>
      </c>
      <c r="P24" s="72">
        <v>4964</v>
      </c>
      <c r="Q24" s="73">
        <f t="shared" si="32"/>
        <v>2.0782483096439264</v>
      </c>
      <c r="R24" s="72">
        <v>3279</v>
      </c>
      <c r="S24" s="73">
        <f t="shared" si="33"/>
        <v>1.3966147319641198</v>
      </c>
      <c r="T24" s="72">
        <v>4304</v>
      </c>
      <c r="U24" s="73">
        <f t="shared" si="34"/>
        <v>1.8660550538268434</v>
      </c>
      <c r="V24" s="72">
        <v>3875</v>
      </c>
      <c r="W24" s="73">
        <f t="shared" si="35"/>
        <v>1.6954862873444529</v>
      </c>
      <c r="X24" s="72">
        <v>3130</v>
      </c>
      <c r="Y24" s="73">
        <f t="shared" si="36"/>
        <v>1.3641791825385063</v>
      </c>
      <c r="Z24" s="72">
        <v>2512</v>
      </c>
      <c r="AA24" s="73">
        <f t="shared" si="37"/>
        <v>1.0990886140195053</v>
      </c>
      <c r="AB24" s="72">
        <v>2408</v>
      </c>
      <c r="AC24" s="73">
        <f t="shared" si="38"/>
        <v>1.1770916841014409</v>
      </c>
      <c r="AD24" s="42">
        <v>4879</v>
      </c>
      <c r="AE24" s="68">
        <f t="shared" si="41"/>
        <v>2.7290524667188722</v>
      </c>
      <c r="AF24" s="42">
        <v>2425</v>
      </c>
      <c r="AG24" s="68">
        <f t="shared" si="39"/>
        <v>1.6181337746223243</v>
      </c>
      <c r="AH24" s="114">
        <v>1313</v>
      </c>
      <c r="AI24" s="183">
        <f t="shared" si="19"/>
        <v>1.1500595613481885</v>
      </c>
      <c r="AJ24" s="114">
        <v>1634</v>
      </c>
      <c r="AK24" s="183">
        <f t="shared" si="20"/>
        <v>1.6761896946134196</v>
      </c>
      <c r="AL24" s="114">
        <v>1287</v>
      </c>
      <c r="AM24" s="183">
        <f t="shared" si="21"/>
        <v>1.5884770615025734</v>
      </c>
      <c r="AN24" s="114">
        <v>1396</v>
      </c>
      <c r="AO24" s="183">
        <f t="shared" si="22"/>
        <v>1.8594243243603235</v>
      </c>
      <c r="AP24" s="114">
        <v>602</v>
      </c>
      <c r="AQ24" s="1081">
        <f t="shared" si="23"/>
        <v>0.95008127771727979</v>
      </c>
      <c r="AR24" s="114">
        <v>583</v>
      </c>
      <c r="AS24" s="1081">
        <f t="shared" si="24"/>
        <v>0.97076062341814295</v>
      </c>
      <c r="AT24" s="114">
        <v>708</v>
      </c>
      <c r="AU24" s="1081">
        <f t="shared" si="25"/>
        <v>1.3380960480807393</v>
      </c>
      <c r="AV24" s="114">
        <v>544</v>
      </c>
      <c r="AW24" s="1081">
        <f t="shared" si="26"/>
        <v>1.0325911584382059</v>
      </c>
      <c r="AX24" s="1084">
        <v>580</v>
      </c>
      <c r="AY24" s="1081">
        <f t="shared" si="42"/>
        <v>1.0380498979847514</v>
      </c>
    </row>
    <row r="25" spans="1:51" ht="60.75" customHeight="1">
      <c r="A25" s="42">
        <v>6</v>
      </c>
      <c r="B25" s="72">
        <v>3668</v>
      </c>
      <c r="C25" s="73">
        <f t="shared" si="40"/>
        <v>1.2573097410654912</v>
      </c>
      <c r="D25" s="72">
        <v>2238</v>
      </c>
      <c r="E25" s="73">
        <f t="shared" si="18"/>
        <v>0.77990779106277253</v>
      </c>
      <c r="F25" s="72">
        <v>2002</v>
      </c>
      <c r="G25" s="73">
        <f t="shared" si="27"/>
        <v>0.69838346205635904</v>
      </c>
      <c r="H25" s="72">
        <v>1200</v>
      </c>
      <c r="I25" s="73">
        <f t="shared" si="28"/>
        <v>0.44182133481588937</v>
      </c>
      <c r="J25" s="72">
        <v>1057</v>
      </c>
      <c r="K25" s="73">
        <f t="shared" si="29"/>
        <v>0.39793540420373391</v>
      </c>
      <c r="L25" s="72">
        <v>1068</v>
      </c>
      <c r="M25" s="73">
        <f t="shared" si="30"/>
        <v>0.42118547146744489</v>
      </c>
      <c r="N25" s="72">
        <v>2510</v>
      </c>
      <c r="O25" s="73">
        <f t="shared" si="31"/>
        <v>0.96767726613823513</v>
      </c>
      <c r="P25" s="72">
        <v>1655</v>
      </c>
      <c r="Q25" s="73">
        <f t="shared" si="32"/>
        <v>0.69288899122898828</v>
      </c>
      <c r="R25" s="72">
        <v>777</v>
      </c>
      <c r="S25" s="73">
        <f t="shared" si="33"/>
        <v>0.33094530245078413</v>
      </c>
      <c r="T25" s="72">
        <v>931</v>
      </c>
      <c r="U25" s="73">
        <f t="shared" si="34"/>
        <v>0.40364713176412437</v>
      </c>
      <c r="V25" s="72">
        <v>546</v>
      </c>
      <c r="W25" s="73">
        <f t="shared" si="35"/>
        <v>0.23889948719743775</v>
      </c>
      <c r="X25" s="72">
        <v>286</v>
      </c>
      <c r="Y25" s="73">
        <f t="shared" si="36"/>
        <v>0.12465023840447695</v>
      </c>
      <c r="Z25" s="72">
        <v>489</v>
      </c>
      <c r="AA25" s="73">
        <f t="shared" si="37"/>
        <v>0.21395475010172696</v>
      </c>
      <c r="AB25" s="72">
        <v>641</v>
      </c>
      <c r="AC25" s="73">
        <f t="shared" si="38"/>
        <v>0.31333711358348165</v>
      </c>
      <c r="AD25" s="42">
        <v>425</v>
      </c>
      <c r="AE25" s="68">
        <f t="shared" si="41"/>
        <v>0.23772234030652201</v>
      </c>
      <c r="AF25" s="42">
        <v>457</v>
      </c>
      <c r="AG25" s="68">
        <f t="shared" si="39"/>
        <v>0.30494314845459886</v>
      </c>
      <c r="AH25" s="114">
        <v>216</v>
      </c>
      <c r="AI25" s="183">
        <f t="shared" si="19"/>
        <v>0.18919487071683833</v>
      </c>
      <c r="AJ25" s="114">
        <v>149</v>
      </c>
      <c r="AK25" s="183">
        <f t="shared" si="20"/>
        <v>0.15284716309510377</v>
      </c>
      <c r="AL25" s="114">
        <v>306</v>
      </c>
      <c r="AM25" s="183">
        <f t="shared" si="21"/>
        <v>0.37767986077683563</v>
      </c>
      <c r="AN25" s="114">
        <v>536</v>
      </c>
      <c r="AO25" s="183">
        <f t="shared" si="22"/>
        <v>0.71393369474006685</v>
      </c>
      <c r="AP25" s="114">
        <v>62</v>
      </c>
      <c r="AQ25" s="1081">
        <f t="shared" si="23"/>
        <v>9.78489023562647E-2</v>
      </c>
      <c r="AR25" s="114">
        <v>73</v>
      </c>
      <c r="AS25" s="1081">
        <f t="shared" si="24"/>
        <v>0.12155321699746902</v>
      </c>
      <c r="AT25" s="114">
        <v>105</v>
      </c>
      <c r="AU25" s="1081">
        <f t="shared" si="25"/>
        <v>0.19844644780858423</v>
      </c>
      <c r="AV25" s="114">
        <v>118</v>
      </c>
      <c r="AW25" s="1081">
        <f t="shared" si="26"/>
        <v>0.2239811703965226</v>
      </c>
      <c r="AX25" s="1084">
        <v>64</v>
      </c>
      <c r="AY25" s="1081">
        <f t="shared" si="42"/>
        <v>0.11454343701900706</v>
      </c>
    </row>
    <row r="26" spans="1:51" ht="60.75" customHeight="1">
      <c r="A26" s="42">
        <v>7</v>
      </c>
      <c r="B26" s="72">
        <v>972</v>
      </c>
      <c r="C26" s="73">
        <f t="shared" si="40"/>
        <v>0.33318022582215306</v>
      </c>
      <c r="D26" s="72">
        <v>717</v>
      </c>
      <c r="E26" s="73">
        <f t="shared" si="18"/>
        <v>0.24986321992493651</v>
      </c>
      <c r="F26" s="72">
        <v>1001</v>
      </c>
      <c r="G26" s="73">
        <f t="shared" si="27"/>
        <v>0.34919173102817952</v>
      </c>
      <c r="H26" s="72">
        <v>376</v>
      </c>
      <c r="I26" s="73">
        <f t="shared" si="28"/>
        <v>0.13843735157564532</v>
      </c>
      <c r="J26" s="72">
        <v>263</v>
      </c>
      <c r="K26" s="73">
        <f t="shared" si="29"/>
        <v>9.9013255729027458E-2</v>
      </c>
      <c r="L26" s="72">
        <v>363</v>
      </c>
      <c r="M26" s="73">
        <f t="shared" si="30"/>
        <v>0.14315573608865403</v>
      </c>
      <c r="N26" s="72">
        <v>446</v>
      </c>
      <c r="O26" s="73">
        <f t="shared" si="31"/>
        <v>0.17194584091539958</v>
      </c>
      <c r="P26" s="72">
        <v>2129</v>
      </c>
      <c r="Q26" s="73">
        <f t="shared" si="32"/>
        <v>0.89133574762931489</v>
      </c>
      <c r="R26" s="72">
        <v>134</v>
      </c>
      <c r="S26" s="73">
        <f t="shared" si="33"/>
        <v>5.7074222044279373E-2</v>
      </c>
      <c r="T26" s="72">
        <v>82</v>
      </c>
      <c r="U26" s="73">
        <f t="shared" si="34"/>
        <v>3.5552164129600647E-2</v>
      </c>
      <c r="V26" s="72">
        <v>160</v>
      </c>
      <c r="W26" s="73">
        <f t="shared" si="35"/>
        <v>7.0007175735512892E-2</v>
      </c>
      <c r="X26" s="72">
        <v>353</v>
      </c>
      <c r="Y26" s="73">
        <f t="shared" si="36"/>
        <v>0.15385151803070057</v>
      </c>
      <c r="Z26" s="72">
        <v>30</v>
      </c>
      <c r="AA26" s="73">
        <f t="shared" si="37"/>
        <v>1.3126058288449505E-2</v>
      </c>
      <c r="AB26" s="72">
        <v>45</v>
      </c>
      <c r="AC26" s="73">
        <f t="shared" si="38"/>
        <v>2.1997145259370784E-2</v>
      </c>
      <c r="AD26" s="42">
        <v>27</v>
      </c>
      <c r="AE26" s="68">
        <f t="shared" si="41"/>
        <v>1.5102360443002573E-2</v>
      </c>
      <c r="AF26" s="42">
        <v>5</v>
      </c>
      <c r="AG26" s="68">
        <f t="shared" si="39"/>
        <v>3.3363582981903598E-3</v>
      </c>
      <c r="AH26" s="114">
        <v>2</v>
      </c>
      <c r="AI26" s="183">
        <f t="shared" si="19"/>
        <v>1.751804358489244E-3</v>
      </c>
      <c r="AJ26" s="114">
        <v>8</v>
      </c>
      <c r="AK26" s="183">
        <f t="shared" si="20"/>
        <v>8.2065590923545637E-3</v>
      </c>
      <c r="AL26" s="114">
        <v>44</v>
      </c>
      <c r="AM26" s="183">
        <f t="shared" si="21"/>
        <v>5.4306908085558069E-2</v>
      </c>
      <c r="AN26" s="114">
        <v>11</v>
      </c>
      <c r="AO26" s="183">
        <f t="shared" si="22"/>
        <v>1.4651624332352118E-2</v>
      </c>
      <c r="AP26" s="114">
        <v>19</v>
      </c>
      <c r="AQ26" s="1081">
        <f t="shared" si="23"/>
        <v>2.9985953947887566E-2</v>
      </c>
      <c r="AR26" s="114">
        <v>40</v>
      </c>
      <c r="AS26" s="1081">
        <f t="shared" si="24"/>
        <v>6.6604502464366583E-2</v>
      </c>
      <c r="AT26" s="114">
        <v>23</v>
      </c>
      <c r="AU26" s="1081">
        <f t="shared" si="25"/>
        <v>4.3469221900927973E-2</v>
      </c>
      <c r="AV26" s="114">
        <v>19</v>
      </c>
      <c r="AW26" s="1081">
        <f t="shared" si="26"/>
        <v>3.6064764724863807E-2</v>
      </c>
      <c r="AX26" s="1084">
        <v>19</v>
      </c>
      <c r="AY26" s="1081">
        <f t="shared" si="42"/>
        <v>3.4005082865017716E-2</v>
      </c>
    </row>
    <row r="27" spans="1:51" ht="60.75" customHeight="1">
      <c r="A27" s="42" t="s">
        <v>238</v>
      </c>
      <c r="B27" s="72">
        <v>355</v>
      </c>
      <c r="C27" s="73">
        <f t="shared" si="40"/>
        <v>0.12168619358730898</v>
      </c>
      <c r="D27" s="72">
        <v>279</v>
      </c>
      <c r="E27" s="73">
        <f t="shared" si="18"/>
        <v>9.7227110682088252E-2</v>
      </c>
      <c r="F27" s="72">
        <v>340</v>
      </c>
      <c r="G27" s="73">
        <f t="shared" si="27"/>
        <v>0.11860658196761342</v>
      </c>
      <c r="H27" s="72">
        <v>52</v>
      </c>
      <c r="I27" s="73">
        <f t="shared" si="28"/>
        <v>1.9145591175355206E-2</v>
      </c>
      <c r="J27" s="72">
        <v>0</v>
      </c>
      <c r="K27" s="73">
        <f t="shared" si="29"/>
        <v>0</v>
      </c>
      <c r="L27" s="72">
        <v>0</v>
      </c>
      <c r="M27" s="73">
        <f t="shared" si="30"/>
        <v>0</v>
      </c>
      <c r="N27" s="72">
        <v>34</v>
      </c>
      <c r="O27" s="73">
        <f t="shared" si="31"/>
        <v>1.3107978903864542E-2</v>
      </c>
      <c r="P27" s="72">
        <v>0</v>
      </c>
      <c r="Q27" s="73">
        <f t="shared" si="32"/>
        <v>0</v>
      </c>
      <c r="R27" s="72">
        <v>0</v>
      </c>
      <c r="S27" s="73">
        <f t="shared" si="33"/>
        <v>0</v>
      </c>
      <c r="T27" s="72">
        <v>0</v>
      </c>
      <c r="U27" s="73">
        <f t="shared" si="34"/>
        <v>0</v>
      </c>
      <c r="V27" s="72">
        <v>0</v>
      </c>
      <c r="W27" s="73">
        <f t="shared" si="35"/>
        <v>0</v>
      </c>
      <c r="X27" s="72">
        <v>0</v>
      </c>
      <c r="Y27" s="73">
        <f t="shared" si="36"/>
        <v>0</v>
      </c>
      <c r="Z27" s="72">
        <v>0</v>
      </c>
      <c r="AA27" s="73">
        <f t="shared" si="37"/>
        <v>0</v>
      </c>
      <c r="AB27" s="72">
        <v>0</v>
      </c>
      <c r="AC27" s="73">
        <f t="shared" si="38"/>
        <v>0</v>
      </c>
      <c r="AD27" s="42">
        <v>0</v>
      </c>
      <c r="AE27" s="68">
        <f t="shared" si="41"/>
        <v>0</v>
      </c>
      <c r="AF27" s="42"/>
      <c r="AG27" s="68">
        <f t="shared" si="39"/>
        <v>0</v>
      </c>
      <c r="AH27" s="114">
        <v>0</v>
      </c>
      <c r="AI27" s="183">
        <f t="shared" si="19"/>
        <v>0</v>
      </c>
      <c r="AJ27" s="114">
        <v>0</v>
      </c>
      <c r="AK27" s="183">
        <f t="shared" si="20"/>
        <v>0</v>
      </c>
      <c r="AL27" s="114">
        <v>0</v>
      </c>
      <c r="AM27" s="183">
        <f t="shared" si="21"/>
        <v>0</v>
      </c>
      <c r="AN27" s="114">
        <v>0</v>
      </c>
      <c r="AO27" s="183">
        <f t="shared" si="22"/>
        <v>0</v>
      </c>
      <c r="AP27" s="114">
        <v>0</v>
      </c>
      <c r="AQ27" s="1081">
        <f t="shared" si="23"/>
        <v>0</v>
      </c>
      <c r="AR27" s="114">
        <v>0</v>
      </c>
      <c r="AS27" s="1081">
        <f t="shared" si="24"/>
        <v>0</v>
      </c>
      <c r="AT27" s="114">
        <v>0</v>
      </c>
      <c r="AU27" s="1081">
        <f t="shared" si="25"/>
        <v>0</v>
      </c>
      <c r="AV27" s="114">
        <v>0</v>
      </c>
      <c r="AW27" s="1081">
        <f t="shared" si="26"/>
        <v>0</v>
      </c>
      <c r="AX27" s="1084">
        <v>0</v>
      </c>
      <c r="AY27" s="1081">
        <f t="shared" si="42"/>
        <v>0</v>
      </c>
    </row>
    <row r="28" spans="1:51" ht="60.75" customHeight="1">
      <c r="A28" s="116" t="s">
        <v>239</v>
      </c>
      <c r="B28" s="116">
        <f>SUM(B20:B27)</f>
        <v>291734</v>
      </c>
      <c r="C28" s="117">
        <f t="shared" si="40"/>
        <v>100</v>
      </c>
      <c r="D28" s="116">
        <f>SUM(D20:D27)</f>
        <v>286957</v>
      </c>
      <c r="E28" s="117">
        <f t="shared" si="18"/>
        <v>100</v>
      </c>
      <c r="F28" s="116">
        <f>SUM(F20:F27)</f>
        <v>286662</v>
      </c>
      <c r="G28" s="117">
        <f t="shared" si="27"/>
        <v>100</v>
      </c>
      <c r="H28" s="116">
        <f>SUM(H20:H27)</f>
        <v>271603</v>
      </c>
      <c r="I28" s="117">
        <f t="shared" si="28"/>
        <v>100</v>
      </c>
      <c r="J28" s="116">
        <f>SUM(J20:J27)</f>
        <v>265621</v>
      </c>
      <c r="K28" s="117">
        <f t="shared" si="29"/>
        <v>100</v>
      </c>
      <c r="L28" s="116">
        <f>SUM(L20:L27)</f>
        <v>253570</v>
      </c>
      <c r="M28" s="117">
        <f t="shared" si="30"/>
        <v>100</v>
      </c>
      <c r="N28" s="116">
        <f>SUM(N20:N27)</f>
        <v>259384</v>
      </c>
      <c r="O28" s="117">
        <f t="shared" si="31"/>
        <v>100</v>
      </c>
      <c r="P28" s="116">
        <f>SUM(P20:P27)</f>
        <v>238855</v>
      </c>
      <c r="Q28" s="117">
        <f t="shared" si="32"/>
        <v>100</v>
      </c>
      <c r="R28" s="116">
        <f>SUM(R20:R27)</f>
        <v>234782</v>
      </c>
      <c r="S28" s="117">
        <f t="shared" si="33"/>
        <v>100</v>
      </c>
      <c r="T28" s="116">
        <f>SUM(T20:T27)</f>
        <v>230647</v>
      </c>
      <c r="U28" s="117">
        <f t="shared" si="34"/>
        <v>100</v>
      </c>
      <c r="V28" s="116">
        <f>SUM(V20:V27)</f>
        <v>228548</v>
      </c>
      <c r="W28" s="117">
        <f t="shared" si="35"/>
        <v>100</v>
      </c>
      <c r="X28" s="116">
        <f>SUM(X20:X27)</f>
        <v>229442</v>
      </c>
      <c r="Y28" s="117">
        <f t="shared" si="36"/>
        <v>100</v>
      </c>
      <c r="Z28" s="116">
        <f>SUM(Z20:Z27)</f>
        <v>228553</v>
      </c>
      <c r="AA28" s="117">
        <f t="shared" si="37"/>
        <v>100</v>
      </c>
      <c r="AB28" s="116">
        <f>SUM(AB20:AB27)</f>
        <v>204572</v>
      </c>
      <c r="AC28" s="117">
        <f t="shared" si="38"/>
        <v>100</v>
      </c>
      <c r="AD28" s="981">
        <f>SUM(AD20:AD27)</f>
        <v>178780</v>
      </c>
      <c r="AE28" s="115">
        <f t="shared" si="41"/>
        <v>100</v>
      </c>
      <c r="AF28" s="981">
        <f>SUM(AF20:AF27)</f>
        <v>149864</v>
      </c>
      <c r="AG28" s="115">
        <f t="shared" si="39"/>
        <v>100</v>
      </c>
      <c r="AH28" s="981">
        <f>SUM(AH20:AH27)</f>
        <v>114168</v>
      </c>
      <c r="AI28" s="115">
        <f>AH28/AH$28*100</f>
        <v>100</v>
      </c>
      <c r="AJ28" s="981">
        <f>SUM(AJ20:AJ27)</f>
        <v>97483</v>
      </c>
      <c r="AK28" s="115">
        <f>AJ28/$AJ$28*100</f>
        <v>100</v>
      </c>
      <c r="AL28" s="982">
        <f>SUM(AL20:AL27)</f>
        <v>81021</v>
      </c>
      <c r="AM28" s="115">
        <f t="shared" si="21"/>
        <v>100</v>
      </c>
      <c r="AN28" s="982">
        <f>SUM(AN20:AN27)</f>
        <v>75077</v>
      </c>
      <c r="AO28" s="185">
        <f t="shared" si="22"/>
        <v>100</v>
      </c>
      <c r="AP28" s="580">
        <f>SUM(AP20:AP27)</f>
        <v>63363</v>
      </c>
      <c r="AQ28" s="185">
        <f t="shared" si="23"/>
        <v>100</v>
      </c>
      <c r="AR28" s="580">
        <f>SUM(AR20:AR27)</f>
        <v>60056</v>
      </c>
      <c r="AS28" s="185">
        <f t="shared" si="24"/>
        <v>100</v>
      </c>
      <c r="AT28" s="580">
        <f>SUM(AT20:AT27)</f>
        <v>52911</v>
      </c>
      <c r="AU28" s="185">
        <f t="shared" si="25"/>
        <v>100</v>
      </c>
      <c r="AV28" s="580">
        <f>SUM(AV20:AV27)</f>
        <v>52683</v>
      </c>
      <c r="AW28" s="185">
        <f>AV28/$AV$28*100</f>
        <v>100</v>
      </c>
      <c r="AX28" s="580">
        <f>SUM(AX20:AX27)</f>
        <v>55874</v>
      </c>
      <c r="AY28" s="185">
        <f>AX28/$AX$28*100</f>
        <v>100</v>
      </c>
    </row>
    <row r="29" spans="1:51" ht="15.7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</row>
    <row r="30" spans="1:51" ht="29.25" customHeight="1">
      <c r="A30" s="1685" t="s">
        <v>578</v>
      </c>
      <c r="B30" s="1685"/>
      <c r="C30" s="1685"/>
      <c r="D30" s="1685"/>
      <c r="E30" s="1685"/>
      <c r="F30" s="1685"/>
      <c r="G30" s="1685"/>
      <c r="H30" s="1685"/>
      <c r="I30" s="1685"/>
      <c r="J30" s="1685"/>
      <c r="K30" s="1685"/>
      <c r="L30" s="1685"/>
      <c r="M30" s="1685"/>
      <c r="N30" s="1685"/>
      <c r="O30" s="1685"/>
      <c r="P30" s="1685"/>
      <c r="Q30" s="1685"/>
      <c r="R30" s="1685"/>
      <c r="S30" s="1685"/>
      <c r="T30" s="1685"/>
      <c r="U30" s="1685"/>
      <c r="V30" s="1685"/>
      <c r="W30" s="1685"/>
      <c r="X30" s="1685"/>
      <c r="Y30" s="1685"/>
      <c r="Z30" s="1685"/>
      <c r="AA30" s="1685"/>
      <c r="AB30" s="1685"/>
      <c r="AC30" s="1685"/>
      <c r="AD30" s="1685"/>
      <c r="AE30" s="1685"/>
      <c r="AF30" s="1685"/>
      <c r="AG30" s="1685"/>
      <c r="AH30" s="1685"/>
      <c r="AI30" s="1685"/>
      <c r="AJ30" s="1685"/>
      <c r="AK30" s="1685"/>
      <c r="AL30" s="1685"/>
      <c r="AM30" s="1685"/>
      <c r="AN30" s="1685"/>
      <c r="AO30" s="1685"/>
      <c r="AP30" s="1685"/>
      <c r="AQ30" s="1685"/>
      <c r="AR30" s="1685"/>
      <c r="AS30" s="1685"/>
      <c r="AT30" s="1685"/>
      <c r="AU30" s="1685"/>
      <c r="AV30" s="1685"/>
      <c r="AW30" s="1685"/>
      <c r="AX30" s="1685"/>
      <c r="AY30" s="1685"/>
    </row>
    <row r="31" spans="1:51" ht="29.25" customHeight="1">
      <c r="A31" s="1683" t="s">
        <v>863</v>
      </c>
      <c r="B31" s="1683"/>
      <c r="C31" s="1683"/>
      <c r="D31" s="1683"/>
      <c r="E31" s="1683"/>
      <c r="F31" s="1683"/>
      <c r="G31" s="1683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3"/>
      <c r="W31" s="1683"/>
      <c r="X31" s="1683"/>
      <c r="Y31" s="1683"/>
      <c r="Z31" s="1683"/>
      <c r="AA31" s="1683"/>
      <c r="AB31" s="1683"/>
      <c r="AC31" s="1683"/>
      <c r="AD31" s="1683"/>
      <c r="AE31" s="1683"/>
      <c r="AF31" s="1683"/>
      <c r="AG31" s="1683"/>
      <c r="AH31" s="1683"/>
      <c r="AI31" s="1683"/>
      <c r="AJ31" s="1683"/>
      <c r="AK31" s="1683"/>
      <c r="AL31" s="1683"/>
      <c r="AM31" s="1683"/>
      <c r="AN31" s="1683"/>
      <c r="AO31" s="1683"/>
      <c r="AP31" s="1683"/>
      <c r="AQ31" s="1683"/>
      <c r="AR31" s="1683"/>
      <c r="AS31" s="1683"/>
      <c r="AT31" s="1683"/>
      <c r="AU31" s="1683"/>
      <c r="AV31" s="1683"/>
      <c r="AW31" s="1683"/>
      <c r="AX31" s="1683"/>
      <c r="AY31" s="1683"/>
    </row>
    <row r="32" spans="1:51" ht="33" customHeight="1">
      <c r="A32" s="1690" t="s">
        <v>164</v>
      </c>
      <c r="B32" s="1283">
        <v>1997</v>
      </c>
      <c r="C32" s="1283"/>
      <c r="D32" s="1283">
        <v>1998</v>
      </c>
      <c r="E32" s="1283"/>
      <c r="F32" s="1283">
        <v>1999</v>
      </c>
      <c r="G32" s="1283"/>
      <c r="H32" s="1283">
        <v>2000</v>
      </c>
      <c r="I32" s="1283"/>
      <c r="J32" s="1283">
        <v>2001</v>
      </c>
      <c r="K32" s="1283"/>
      <c r="L32" s="1283">
        <v>2002</v>
      </c>
      <c r="M32" s="1283"/>
      <c r="N32" s="1283">
        <v>2003</v>
      </c>
      <c r="O32" s="1283"/>
      <c r="P32" s="1283">
        <v>2004</v>
      </c>
      <c r="Q32" s="1283"/>
      <c r="R32" s="1282">
        <v>2005</v>
      </c>
      <c r="S32" s="1282"/>
      <c r="T32" s="1282">
        <v>2006</v>
      </c>
      <c r="U32" s="1282"/>
      <c r="V32" s="1282">
        <v>2007</v>
      </c>
      <c r="W32" s="1282"/>
      <c r="X32" s="1282">
        <v>2008</v>
      </c>
      <c r="Y32" s="1282"/>
      <c r="Z32" s="1282">
        <v>2009</v>
      </c>
      <c r="AA32" s="1282"/>
      <c r="AB32" s="1282">
        <v>2010</v>
      </c>
      <c r="AC32" s="1282"/>
      <c r="AD32" s="1282">
        <v>2011</v>
      </c>
      <c r="AE32" s="1282"/>
      <c r="AF32" s="1282">
        <v>2012</v>
      </c>
      <c r="AG32" s="1282"/>
      <c r="AH32" s="1282">
        <v>2013</v>
      </c>
      <c r="AI32" s="1282"/>
      <c r="AJ32" s="1282">
        <v>2014</v>
      </c>
      <c r="AK32" s="1282"/>
      <c r="AL32" s="1282">
        <v>2015</v>
      </c>
      <c r="AM32" s="1282"/>
      <c r="AN32" s="1282">
        <v>2016</v>
      </c>
      <c r="AO32" s="1282"/>
      <c r="AP32" s="1282">
        <v>2017</v>
      </c>
      <c r="AQ32" s="1282"/>
      <c r="AR32" s="1282">
        <v>2018</v>
      </c>
      <c r="AS32" s="1282"/>
      <c r="AT32" s="1282">
        <v>2019</v>
      </c>
      <c r="AU32" s="1282"/>
      <c r="AV32" s="1282">
        <v>2020</v>
      </c>
      <c r="AW32" s="1282"/>
      <c r="AX32" s="1282">
        <v>2021</v>
      </c>
      <c r="AY32" s="1282"/>
    </row>
    <row r="33" spans="1:51" s="71" customFormat="1" ht="45.75" customHeight="1">
      <c r="A33" s="1690"/>
      <c r="B33" s="118" t="s">
        <v>235</v>
      </c>
      <c r="C33" s="119" t="s">
        <v>166</v>
      </c>
      <c r="D33" s="118" t="s">
        <v>235</v>
      </c>
      <c r="E33" s="119" t="s">
        <v>166</v>
      </c>
      <c r="F33" s="118" t="s">
        <v>235</v>
      </c>
      <c r="G33" s="119" t="s">
        <v>166</v>
      </c>
      <c r="H33" s="118" t="s">
        <v>235</v>
      </c>
      <c r="I33" s="119" t="s">
        <v>166</v>
      </c>
      <c r="J33" s="118" t="s">
        <v>235</v>
      </c>
      <c r="K33" s="119" t="s">
        <v>166</v>
      </c>
      <c r="L33" s="118" t="s">
        <v>235</v>
      </c>
      <c r="M33" s="118" t="s">
        <v>166</v>
      </c>
      <c r="N33" s="118" t="s">
        <v>235</v>
      </c>
      <c r="O33" s="118" t="s">
        <v>166</v>
      </c>
      <c r="P33" s="118" t="s">
        <v>235</v>
      </c>
      <c r="Q33" s="118" t="s">
        <v>166</v>
      </c>
      <c r="R33" s="118" t="s">
        <v>235</v>
      </c>
      <c r="S33" s="118" t="s">
        <v>166</v>
      </c>
      <c r="T33" s="118" t="s">
        <v>235</v>
      </c>
      <c r="U33" s="118" t="s">
        <v>166</v>
      </c>
      <c r="V33" s="118" t="s">
        <v>235</v>
      </c>
      <c r="W33" s="118" t="s">
        <v>166</v>
      </c>
      <c r="X33" s="118" t="s">
        <v>235</v>
      </c>
      <c r="Y33" s="118" t="s">
        <v>166</v>
      </c>
      <c r="Z33" s="118" t="s">
        <v>235</v>
      </c>
      <c r="AA33" s="118" t="s">
        <v>166</v>
      </c>
      <c r="AB33" s="118" t="s">
        <v>235</v>
      </c>
      <c r="AC33" s="118" t="s">
        <v>166</v>
      </c>
      <c r="AD33" s="118" t="s">
        <v>235</v>
      </c>
      <c r="AE33" s="118" t="s">
        <v>166</v>
      </c>
      <c r="AF33" s="118" t="s">
        <v>235</v>
      </c>
      <c r="AG33" s="118" t="s">
        <v>166</v>
      </c>
      <c r="AH33" s="118" t="s">
        <v>235</v>
      </c>
      <c r="AI33" s="118" t="s">
        <v>166</v>
      </c>
      <c r="AJ33" s="118" t="s">
        <v>235</v>
      </c>
      <c r="AK33" s="118" t="s">
        <v>166</v>
      </c>
      <c r="AL33" s="118" t="s">
        <v>235</v>
      </c>
      <c r="AM33" s="118" t="s">
        <v>166</v>
      </c>
      <c r="AN33" s="118" t="s">
        <v>235</v>
      </c>
      <c r="AO33" s="118" t="s">
        <v>166</v>
      </c>
      <c r="AP33" s="118" t="s">
        <v>235</v>
      </c>
      <c r="AQ33" s="118" t="s">
        <v>166</v>
      </c>
      <c r="AR33" s="118" t="s">
        <v>235</v>
      </c>
      <c r="AS33" s="118" t="s">
        <v>166</v>
      </c>
      <c r="AT33" s="118" t="s">
        <v>235</v>
      </c>
      <c r="AU33" s="118" t="s">
        <v>166</v>
      </c>
      <c r="AV33" s="118" t="s">
        <v>235</v>
      </c>
      <c r="AW33" s="118" t="s">
        <v>166</v>
      </c>
      <c r="AX33" s="118" t="s">
        <v>235</v>
      </c>
      <c r="AY33" s="118" t="s">
        <v>166</v>
      </c>
    </row>
    <row r="34" spans="1:51" ht="61.5" customHeight="1">
      <c r="A34" s="42">
        <v>1</v>
      </c>
      <c r="B34" s="72">
        <f t="shared" ref="B34:B41" si="43">B20+B6</f>
        <v>164679</v>
      </c>
      <c r="C34" s="73">
        <f>B34/B42*100</f>
        <v>33.991718751290072</v>
      </c>
      <c r="D34" s="72">
        <f t="shared" ref="D34:D42" si="44">D20+D6</f>
        <v>185689</v>
      </c>
      <c r="E34" s="73">
        <f>D34/D42*100</f>
        <v>38.526287397817342</v>
      </c>
      <c r="F34" s="72">
        <f t="shared" ref="F34:F41" si="45">F20+F6</f>
        <v>175017</v>
      </c>
      <c r="G34" s="73">
        <f>F34/F42*100</f>
        <v>36.029224067654255</v>
      </c>
      <c r="H34" s="72">
        <f t="shared" ref="H34:H41" si="46">H20+H6</f>
        <v>114268</v>
      </c>
      <c r="I34" s="73">
        <f>H34/H42*100</f>
        <v>23.902339027155474</v>
      </c>
      <c r="J34" s="72">
        <f t="shared" ref="J34:J41" si="47">J20+J6</f>
        <v>139592</v>
      </c>
      <c r="K34" s="73">
        <f>J34/J42*100</f>
        <v>29.665899474441449</v>
      </c>
      <c r="L34" s="72">
        <f t="shared" ref="L34:L42" si="48">L20+L6</f>
        <v>147959</v>
      </c>
      <c r="M34" s="73">
        <f>L34/L42*100</f>
        <v>32.14634114546557</v>
      </c>
      <c r="N34" s="72">
        <f t="shared" ref="N34:N42" si="49">N20+N6</f>
        <v>166869</v>
      </c>
      <c r="O34" s="73">
        <f>N34/N42*100</f>
        <v>35.017742961049422</v>
      </c>
      <c r="P34" s="72">
        <f t="shared" ref="P34:P42" si="50">P20+P6</f>
        <v>162180</v>
      </c>
      <c r="Q34" s="73">
        <f>P34/P42*100</f>
        <v>33.781306760427256</v>
      </c>
      <c r="R34" s="72">
        <f t="shared" ref="R34:R42" si="51">R20+R6</f>
        <v>173744</v>
      </c>
      <c r="S34" s="73">
        <f>R34/R42*100</f>
        <v>35.777400257400252</v>
      </c>
      <c r="T34" s="72">
        <f t="shared" ref="T34:T42" si="52">T20+T6</f>
        <v>181859</v>
      </c>
      <c r="U34" s="73">
        <f>T34/T42*100</f>
        <v>36.751813754218624</v>
      </c>
      <c r="V34" s="72">
        <f t="shared" ref="V34:V42" si="53">V20+V6</f>
        <v>184425</v>
      </c>
      <c r="W34" s="73">
        <f>V34/V42*100</f>
        <v>37.253060235123016</v>
      </c>
      <c r="X34" s="72">
        <f t="shared" ref="X34:X42" si="54">X20+X6</f>
        <v>192874</v>
      </c>
      <c r="Y34" s="73">
        <f>X34/X42*100</f>
        <v>38.064432094477247</v>
      </c>
      <c r="Z34" s="72">
        <f t="shared" ref="Z34:Z41" si="55">Z20+Z6</f>
        <v>189452</v>
      </c>
      <c r="AA34" s="73">
        <f>Z34/Z42*100</f>
        <v>36.69800831386587</v>
      </c>
      <c r="AB34" s="72">
        <f t="shared" ref="AB34:AB41" si="56">AB20+AB6</f>
        <v>171859</v>
      </c>
      <c r="AC34" s="73">
        <f>AB34/AB42*100</f>
        <v>33.85283602375582</v>
      </c>
      <c r="AD34" s="42">
        <f t="shared" ref="AD34:AD41" si="57">AD20+AD6</f>
        <v>196474</v>
      </c>
      <c r="AE34" s="68">
        <f>AD34/AD42*100</f>
        <v>38.444560108637376</v>
      </c>
      <c r="AF34" s="42">
        <f t="shared" ref="AF34:AF41" si="58">AF20+AF6</f>
        <v>181499</v>
      </c>
      <c r="AG34" s="68">
        <f>AF34/AF42*100</f>
        <v>37.956526467242185</v>
      </c>
      <c r="AH34" s="114">
        <f t="shared" ref="AH34:AH41" si="59">AH6+AH20</f>
        <v>177850</v>
      </c>
      <c r="AI34" s="183">
        <f>AH34/$AH$42*100</f>
        <v>39.662451021277448</v>
      </c>
      <c r="AJ34" s="114">
        <f t="shared" ref="AJ34:AJ41" si="60">AJ6+AJ20</f>
        <v>171307</v>
      </c>
      <c r="AK34" s="183">
        <f>AJ34/$AJ$42*100</f>
        <v>36.944374354362516</v>
      </c>
      <c r="AL34" s="114">
        <f>AL6+AL20</f>
        <v>178270</v>
      </c>
      <c r="AM34" s="183">
        <f>AL34/$AL$42*100</f>
        <v>40.871678473989498</v>
      </c>
      <c r="AN34" s="114">
        <f>AN6+AN20</f>
        <v>187479</v>
      </c>
      <c r="AO34" s="183">
        <f>AN34/$AN$42*100</f>
        <v>44.528021356843595</v>
      </c>
      <c r="AP34" s="114">
        <f>AP20+AP6</f>
        <v>173588</v>
      </c>
      <c r="AQ34" s="1081">
        <f>AP34/$AP$42*100</f>
        <v>43.111387060722713</v>
      </c>
      <c r="AR34" s="114">
        <f>AR20+AR6</f>
        <v>167864</v>
      </c>
      <c r="AS34" s="1081">
        <f>AR34/$AR$42*100</f>
        <v>42.805741636555119</v>
      </c>
      <c r="AT34" s="114">
        <f>AT20+AT6</f>
        <v>163021</v>
      </c>
      <c r="AU34" s="1081">
        <f>AT34/$AT$42*100</f>
        <v>42.751869169907607</v>
      </c>
      <c r="AV34" s="114">
        <f>AV20+AV6</f>
        <v>157084</v>
      </c>
      <c r="AW34" s="1081">
        <f>AV34/$AV$42*100</f>
        <v>42.255051754933397</v>
      </c>
      <c r="AX34" s="114">
        <f>AX20+AX6</f>
        <v>172090</v>
      </c>
      <c r="AY34" s="1081">
        <f>AX34/$AX$42*100</f>
        <v>46.113363469984378</v>
      </c>
    </row>
    <row r="35" spans="1:51" ht="61.5" customHeight="1">
      <c r="A35" s="42">
        <v>2</v>
      </c>
      <c r="B35" s="72">
        <f t="shared" si="43"/>
        <v>155793</v>
      </c>
      <c r="C35" s="73">
        <f>B35/B$42*100</f>
        <v>32.157541880991111</v>
      </c>
      <c r="D35" s="72">
        <f t="shared" si="44"/>
        <v>163199</v>
      </c>
      <c r="E35" s="73">
        <f t="shared" ref="E35:E42" si="61">D35/D$42*100</f>
        <v>33.860118677123531</v>
      </c>
      <c r="F35" s="72">
        <f t="shared" si="45"/>
        <v>157226</v>
      </c>
      <c r="G35" s="73">
        <f>F35/F$42*100</f>
        <v>32.366745991880833</v>
      </c>
      <c r="H35" s="72">
        <f t="shared" si="46"/>
        <v>153037</v>
      </c>
      <c r="I35" s="73">
        <f>H35/H$42*100</f>
        <v>32.011956608138689</v>
      </c>
      <c r="J35" s="72">
        <f t="shared" si="47"/>
        <v>175218</v>
      </c>
      <c r="K35" s="73">
        <f>J35/J$42*100</f>
        <v>37.237087899827223</v>
      </c>
      <c r="L35" s="72">
        <f t="shared" si="48"/>
        <v>177942</v>
      </c>
      <c r="M35" s="73">
        <f>L35/L$42*100</f>
        <v>38.660603519261642</v>
      </c>
      <c r="N35" s="72">
        <f t="shared" si="49"/>
        <v>171653</v>
      </c>
      <c r="O35" s="73">
        <f>N35/N$42*100</f>
        <v>36.021673483349318</v>
      </c>
      <c r="P35" s="72">
        <f t="shared" si="50"/>
        <v>172802</v>
      </c>
      <c r="Q35" s="73">
        <f>P35/P$42*100</f>
        <v>35.993817800069991</v>
      </c>
      <c r="R35" s="72">
        <f t="shared" si="51"/>
        <v>176838</v>
      </c>
      <c r="S35" s="73">
        <f>R35/R$42*100</f>
        <v>36.414517374517374</v>
      </c>
      <c r="T35" s="72">
        <f t="shared" si="52"/>
        <v>178078</v>
      </c>
      <c r="U35" s="73">
        <f>T35/T$42*100</f>
        <v>35.987712951922887</v>
      </c>
      <c r="V35" s="72">
        <f t="shared" si="53"/>
        <v>175165</v>
      </c>
      <c r="W35" s="73">
        <f>V35/V$42*100</f>
        <v>35.382579889306349</v>
      </c>
      <c r="X35" s="72">
        <f t="shared" si="54"/>
        <v>183437</v>
      </c>
      <c r="Y35" s="73">
        <f>X35/X$42*100</f>
        <v>36.202003536581515</v>
      </c>
      <c r="Z35" s="72">
        <f t="shared" si="55"/>
        <v>188733</v>
      </c>
      <c r="AA35" s="73">
        <f>Z35/Z$42*100</f>
        <v>36.558733626991788</v>
      </c>
      <c r="AB35" s="72">
        <f t="shared" si="56"/>
        <v>199055</v>
      </c>
      <c r="AC35" s="73">
        <f>AB35/AB$42*100</f>
        <v>39.209912048299564</v>
      </c>
      <c r="AD35" s="42">
        <f t="shared" si="57"/>
        <v>189029</v>
      </c>
      <c r="AE35" s="68">
        <f>AD35/AD$42*100</f>
        <v>36.987778295222853</v>
      </c>
      <c r="AF35" s="42">
        <f t="shared" si="58"/>
        <v>172167</v>
      </c>
      <c r="AG35" s="68">
        <f>AF35/AF$42*100</f>
        <v>36.004943786388274</v>
      </c>
      <c r="AH35" s="114">
        <f t="shared" si="59"/>
        <v>163729</v>
      </c>
      <c r="AI35" s="183">
        <f t="shared" ref="AI35:AI41" si="62">AH35/$AH$42*100</f>
        <v>36.513317083287802</v>
      </c>
      <c r="AJ35" s="114">
        <f t="shared" si="60"/>
        <v>184239</v>
      </c>
      <c r="AK35" s="183">
        <f t="shared" ref="AK35:AK41" si="63">AJ35/$AJ$42*100</f>
        <v>39.733312629801446</v>
      </c>
      <c r="AL35" s="114">
        <f t="shared" ref="AL35:AL42" si="64">AL7+AL21</f>
        <v>167315</v>
      </c>
      <c r="AM35" s="183">
        <f t="shared" ref="AM35:AM42" si="65">AL35/$AL$42*100</f>
        <v>38.360043102460054</v>
      </c>
      <c r="AN35" s="114">
        <f t="shared" ref="AN35:AN42" si="66">AN7+AN21</f>
        <v>156326</v>
      </c>
      <c r="AO35" s="183">
        <f t="shared" ref="AO35:AO42" si="67">AN35/$AN$42*100</f>
        <v>37.128891591217858</v>
      </c>
      <c r="AP35" s="114">
        <f t="shared" ref="AP35:AP42" si="68">AP21+AP7</f>
        <v>155946</v>
      </c>
      <c r="AQ35" s="1081">
        <f t="shared" ref="AQ35:AQ42" si="69">AP35/$AP$42*100</f>
        <v>38.729914317645594</v>
      </c>
      <c r="AR35" s="114">
        <f t="shared" ref="AR35:AT42" si="70">AR21+AR7</f>
        <v>155613</v>
      </c>
      <c r="AS35" s="1081">
        <f t="shared" ref="AS35:AS42" si="71">AR35/$AR$42*100</f>
        <v>39.681705864802765</v>
      </c>
      <c r="AT35" s="114">
        <f t="shared" ref="AT35:AT41" si="72">AT21+AT7</f>
        <v>143342</v>
      </c>
      <c r="AU35" s="1081">
        <f t="shared" ref="AU35:AU42" si="73">AT35/$AT$42*100</f>
        <v>37.591098266805481</v>
      </c>
      <c r="AV35" s="114">
        <f t="shared" ref="AV35:AV41" si="74">AV21+AV7</f>
        <v>141994</v>
      </c>
      <c r="AW35" s="1081">
        <f t="shared" ref="AW35:AW42" si="75">AV35/$AV$42*100</f>
        <v>38.195894036884802</v>
      </c>
      <c r="AX35" s="114">
        <f t="shared" ref="AX35:AX41" si="76">AX21+AX7</f>
        <v>139598</v>
      </c>
      <c r="AY35" s="1081">
        <f t="shared" ref="AY35:AY41" si="77">AX35/$AX$42*100</f>
        <v>37.406783158131667</v>
      </c>
    </row>
    <row r="36" spans="1:51" ht="61.5" customHeight="1">
      <c r="A36" s="42">
        <v>3</v>
      </c>
      <c r="B36" s="72">
        <f t="shared" si="43"/>
        <v>97850</v>
      </c>
      <c r="C36" s="73">
        <f>B36/B$42*100</f>
        <v>20.197412419396123</v>
      </c>
      <c r="D36" s="72">
        <f t="shared" si="44"/>
        <v>88091</v>
      </c>
      <c r="E36" s="73">
        <f t="shared" si="61"/>
        <v>18.27689945640898</v>
      </c>
      <c r="F36" s="72">
        <f t="shared" si="45"/>
        <v>104082</v>
      </c>
      <c r="G36" s="73">
        <f t="shared" ref="G36:G42" si="78">F36/F$42*100</f>
        <v>21.426453998237825</v>
      </c>
      <c r="H36" s="72">
        <f t="shared" si="46"/>
        <v>121235</v>
      </c>
      <c r="I36" s="73">
        <f t="shared" ref="I36:I42" si="79">H36/H$42*100</f>
        <v>25.359681380239387</v>
      </c>
      <c r="J36" s="72">
        <f t="shared" si="47"/>
        <v>106321</v>
      </c>
      <c r="K36" s="73">
        <f t="shared" ref="K36:K42" si="80">J36/J$42*100</f>
        <v>22.595192403734377</v>
      </c>
      <c r="L36" s="72">
        <f t="shared" si="48"/>
        <v>86973</v>
      </c>
      <c r="M36" s="73">
        <f t="shared" ref="M36:M42" si="81">L36/L$42*100</f>
        <v>18.896205897881014</v>
      </c>
      <c r="N36" s="72">
        <f t="shared" si="49"/>
        <v>84252</v>
      </c>
      <c r="O36" s="73">
        <f t="shared" ref="O36:O42" si="82">N36/N$42*100</f>
        <v>17.680425243480432</v>
      </c>
      <c r="P36" s="72">
        <f t="shared" si="50"/>
        <v>99321</v>
      </c>
      <c r="Q36" s="73">
        <f t="shared" ref="Q36:Q42" si="83">P36/P$42*100</f>
        <v>20.688082184932764</v>
      </c>
      <c r="R36" s="72">
        <f t="shared" si="51"/>
        <v>91670</v>
      </c>
      <c r="S36" s="73">
        <f t="shared" ref="S36:S42" si="84">R36/R$42*100</f>
        <v>18.876705276705277</v>
      </c>
      <c r="T36" s="72">
        <f t="shared" si="52"/>
        <v>95222</v>
      </c>
      <c r="U36" s="73">
        <f t="shared" ref="U36:U42" si="85">T36/T$42*100</f>
        <v>19.243376513145929</v>
      </c>
      <c r="V36" s="72">
        <f t="shared" si="53"/>
        <v>96774</v>
      </c>
      <c r="W36" s="73">
        <f t="shared" ref="W36:W42" si="86">V36/V$42*100</f>
        <v>19.547933583808021</v>
      </c>
      <c r="X36" s="72">
        <f t="shared" si="54"/>
        <v>93505</v>
      </c>
      <c r="Y36" s="73">
        <f t="shared" ref="Y36:Y42" si="87">X36/X$42*100</f>
        <v>18.453574473459849</v>
      </c>
      <c r="Z36" s="72">
        <f t="shared" si="55"/>
        <v>102861</v>
      </c>
      <c r="AA36" s="73">
        <f t="shared" ref="AA36:AA42" si="88">Z36/Z$42*100</f>
        <v>19.924803291454076</v>
      </c>
      <c r="AB36" s="72">
        <f t="shared" si="56"/>
        <v>101803</v>
      </c>
      <c r="AC36" s="73">
        <f t="shared" ref="AC36:AC42" si="89">AB36/AB$42*100</f>
        <v>20.053184678872878</v>
      </c>
      <c r="AD36" s="42">
        <f t="shared" si="57"/>
        <v>93245</v>
      </c>
      <c r="AE36" s="68">
        <f>AD36/AD$42*100</f>
        <v>18.245482900179628</v>
      </c>
      <c r="AF36" s="42">
        <f t="shared" si="58"/>
        <v>85035</v>
      </c>
      <c r="AG36" s="68">
        <f t="shared" ref="AG36:AG42" si="90">AF36/AF$42*100</f>
        <v>17.783201164424813</v>
      </c>
      <c r="AH36" s="114">
        <f t="shared" si="59"/>
        <v>83967</v>
      </c>
      <c r="AI36" s="183">
        <f t="shared" si="62"/>
        <v>18.725538515061029</v>
      </c>
      <c r="AJ36" s="114">
        <f t="shared" si="60"/>
        <v>84896</v>
      </c>
      <c r="AK36" s="183">
        <f t="shared" si="63"/>
        <v>18.308823370836919</v>
      </c>
      <c r="AL36" s="114">
        <f t="shared" si="64"/>
        <v>67091</v>
      </c>
      <c r="AM36" s="183">
        <f t="shared" si="65"/>
        <v>15.381846527730014</v>
      </c>
      <c r="AN36" s="114">
        <f t="shared" si="66"/>
        <v>55805</v>
      </c>
      <c r="AO36" s="183">
        <f t="shared" si="67"/>
        <v>13.254211041336134</v>
      </c>
      <c r="AP36" s="114">
        <f t="shared" si="68"/>
        <v>56499</v>
      </c>
      <c r="AQ36" s="1081">
        <f t="shared" si="69"/>
        <v>14.031789395256425</v>
      </c>
      <c r="AR36" s="114">
        <f t="shared" si="70"/>
        <v>52636</v>
      </c>
      <c r="AS36" s="1081">
        <f t="shared" si="71"/>
        <v>13.422312209775267</v>
      </c>
      <c r="AT36" s="114">
        <f t="shared" si="72"/>
        <v>55950</v>
      </c>
      <c r="AU36" s="1081">
        <f t="shared" si="73"/>
        <v>14.672754308072768</v>
      </c>
      <c r="AV36" s="114">
        <f t="shared" si="74"/>
        <v>55265</v>
      </c>
      <c r="AW36" s="1081">
        <f t="shared" si="75"/>
        <v>14.866093524715401</v>
      </c>
      <c r="AX36" s="114">
        <f t="shared" si="76"/>
        <v>49376</v>
      </c>
      <c r="AY36" s="1081">
        <f t="shared" si="77"/>
        <v>13.230829418873547</v>
      </c>
    </row>
    <row r="37" spans="1:51" ht="61.5" customHeight="1">
      <c r="A37" s="42">
        <v>4</v>
      </c>
      <c r="B37" s="72">
        <f t="shared" si="43"/>
        <v>44372</v>
      </c>
      <c r="C37" s="73">
        <f t="shared" ref="C37:C42" si="91">B37/B$42*100</f>
        <v>9.1589124565502775</v>
      </c>
      <c r="D37" s="72">
        <f t="shared" si="44"/>
        <v>30150</v>
      </c>
      <c r="E37" s="73">
        <f t="shared" si="61"/>
        <v>6.255446284078177</v>
      </c>
      <c r="F37" s="72">
        <f t="shared" si="45"/>
        <v>34221</v>
      </c>
      <c r="G37" s="73">
        <f t="shared" si="78"/>
        <v>7.0447789461549224</v>
      </c>
      <c r="H37" s="72">
        <f t="shared" si="46"/>
        <v>63552</v>
      </c>
      <c r="I37" s="73">
        <f t="shared" si="79"/>
        <v>13.29367320556748</v>
      </c>
      <c r="J37" s="72">
        <f t="shared" si="47"/>
        <v>36005</v>
      </c>
      <c r="K37" s="73">
        <f t="shared" si="80"/>
        <v>7.6517329831026437</v>
      </c>
      <c r="L37" s="72">
        <f t="shared" si="48"/>
        <v>37650</v>
      </c>
      <c r="M37" s="73">
        <f t="shared" si="81"/>
        <v>8.180034632072255</v>
      </c>
      <c r="N37" s="72">
        <f t="shared" si="49"/>
        <v>38722</v>
      </c>
      <c r="O37" s="73">
        <f t="shared" si="82"/>
        <v>8.125877442411447</v>
      </c>
      <c r="P37" s="72">
        <f t="shared" si="50"/>
        <v>31192</v>
      </c>
      <c r="Q37" s="73">
        <f t="shared" si="83"/>
        <v>6.4971421905983897</v>
      </c>
      <c r="R37" s="72">
        <f t="shared" si="51"/>
        <v>34316</v>
      </c>
      <c r="S37" s="73">
        <f t="shared" si="84"/>
        <v>7.0663577863577869</v>
      </c>
      <c r="T37" s="72">
        <f t="shared" si="52"/>
        <v>32636</v>
      </c>
      <c r="U37" s="73">
        <f t="shared" si="85"/>
        <v>6.5953963987632118</v>
      </c>
      <c r="V37" s="72">
        <f t="shared" si="53"/>
        <v>29772</v>
      </c>
      <c r="W37" s="73">
        <f t="shared" si="86"/>
        <v>6.0138165070900493</v>
      </c>
      <c r="X37" s="72">
        <f t="shared" si="54"/>
        <v>29430</v>
      </c>
      <c r="Y37" s="73">
        <f t="shared" si="87"/>
        <v>5.8081246644984059</v>
      </c>
      <c r="Z37" s="72">
        <f t="shared" si="55"/>
        <v>28353</v>
      </c>
      <c r="AA37" s="73">
        <f t="shared" si="88"/>
        <v>5.4921490917120908</v>
      </c>
      <c r="AB37" s="72">
        <f t="shared" si="56"/>
        <v>26791</v>
      </c>
      <c r="AC37" s="73">
        <f t="shared" si="89"/>
        <v>5.2772990062344256</v>
      </c>
      <c r="AD37" s="42">
        <f t="shared" si="57"/>
        <v>23066</v>
      </c>
      <c r="AE37" s="68">
        <f t="shared" ref="AE37:AE42" si="92">AD37/AD$42*100</f>
        <v>4.5133820427427018</v>
      </c>
      <c r="AF37" s="42">
        <f t="shared" si="58"/>
        <v>32549</v>
      </c>
      <c r="AG37" s="68">
        <f t="shared" si="90"/>
        <v>6.8069079167503181</v>
      </c>
      <c r="AH37" s="114">
        <f t="shared" si="59"/>
        <v>18466</v>
      </c>
      <c r="AI37" s="183">
        <f t="shared" si="62"/>
        <v>4.1181153812702247</v>
      </c>
      <c r="AJ37" s="114">
        <f t="shared" si="60"/>
        <v>18572</v>
      </c>
      <c r="AK37" s="183">
        <f t="shared" si="63"/>
        <v>4.0052707741611293</v>
      </c>
      <c r="AL37" s="114">
        <f t="shared" si="64"/>
        <v>18715</v>
      </c>
      <c r="AM37" s="183">
        <f t="shared" si="65"/>
        <v>4.2907581906137509</v>
      </c>
      <c r="AN37" s="114">
        <f t="shared" si="66"/>
        <v>16246</v>
      </c>
      <c r="AO37" s="183">
        <f t="shared" si="67"/>
        <v>3.8585774138078452</v>
      </c>
      <c r="AP37" s="114">
        <f t="shared" si="68"/>
        <v>13941</v>
      </c>
      <c r="AQ37" s="1081">
        <f t="shared" si="69"/>
        <v>3.4623121817956042</v>
      </c>
      <c r="AR37" s="114">
        <f t="shared" si="70"/>
        <v>13296</v>
      </c>
      <c r="AS37" s="1081">
        <f t="shared" si="71"/>
        <v>3.390513396556956</v>
      </c>
      <c r="AT37" s="114">
        <f t="shared" si="72"/>
        <v>15337</v>
      </c>
      <c r="AU37" s="1081">
        <f t="shared" si="73"/>
        <v>4.0220917394622351</v>
      </c>
      <c r="AV37" s="114">
        <f t="shared" si="74"/>
        <v>14227</v>
      </c>
      <c r="AW37" s="1081">
        <f t="shared" si="75"/>
        <v>3.8270137080634403</v>
      </c>
      <c r="AX37" s="114">
        <f t="shared" si="76"/>
        <v>10408</v>
      </c>
      <c r="AY37" s="1081">
        <f t="shared" si="77"/>
        <v>2.7889353651902922</v>
      </c>
    </row>
    <row r="38" spans="1:51" ht="61.5" customHeight="1">
      <c r="A38" s="42">
        <v>5</v>
      </c>
      <c r="B38" s="72">
        <f t="shared" si="43"/>
        <v>14781</v>
      </c>
      <c r="C38" s="73">
        <f t="shared" si="91"/>
        <v>3.0509755030259997</v>
      </c>
      <c r="D38" s="72">
        <f t="shared" si="44"/>
        <v>10383</v>
      </c>
      <c r="E38" s="73">
        <f t="shared" si="61"/>
        <v>2.1542387650939876</v>
      </c>
      <c r="F38" s="72">
        <f t="shared" si="45"/>
        <v>9926</v>
      </c>
      <c r="G38" s="73">
        <f t="shared" si="78"/>
        <v>2.0433790894343757</v>
      </c>
      <c r="H38" s="72">
        <f t="shared" si="46"/>
        <v>20274</v>
      </c>
      <c r="I38" s="73">
        <f t="shared" si="79"/>
        <v>4.2408725228108484</v>
      </c>
      <c r="J38" s="72">
        <f t="shared" si="47"/>
        <v>11399</v>
      </c>
      <c r="K38" s="73">
        <f t="shared" si="80"/>
        <v>2.4224997715424816</v>
      </c>
      <c r="L38" s="72">
        <f t="shared" si="48"/>
        <v>7558</v>
      </c>
      <c r="M38" s="73">
        <f t="shared" si="81"/>
        <v>1.6420903519044381</v>
      </c>
      <c r="N38" s="72">
        <f t="shared" si="49"/>
        <v>10492</v>
      </c>
      <c r="O38" s="73">
        <f t="shared" si="82"/>
        <v>2.2017640133717502</v>
      </c>
      <c r="P38" s="72">
        <f t="shared" si="50"/>
        <v>8503</v>
      </c>
      <c r="Q38" s="73">
        <f t="shared" si="83"/>
        <v>1.7711336255019912</v>
      </c>
      <c r="R38" s="72">
        <f t="shared" si="51"/>
        <v>6882</v>
      </c>
      <c r="S38" s="73">
        <f t="shared" si="84"/>
        <v>1.417142857142857</v>
      </c>
      <c r="T38" s="72">
        <f t="shared" si="52"/>
        <v>5619</v>
      </c>
      <c r="U38" s="73">
        <f t="shared" si="85"/>
        <v>1.1355414991007011</v>
      </c>
      <c r="V38" s="72">
        <f t="shared" si="53"/>
        <v>7693</v>
      </c>
      <c r="W38" s="73">
        <f t="shared" si="86"/>
        <v>1.5539530561952086</v>
      </c>
      <c r="X38" s="72">
        <f t="shared" si="54"/>
        <v>6320</v>
      </c>
      <c r="Y38" s="73">
        <f t="shared" si="87"/>
        <v>1.2472765164672077</v>
      </c>
      <c r="Z38" s="72">
        <f t="shared" si="55"/>
        <v>5644</v>
      </c>
      <c r="AA38" s="73">
        <f t="shared" si="88"/>
        <v>1.0932772360463809</v>
      </c>
      <c r="AB38" s="72">
        <f t="shared" si="56"/>
        <v>6259</v>
      </c>
      <c r="AC38" s="73">
        <f t="shared" si="89"/>
        <v>1.2328996483901784</v>
      </c>
      <c r="AD38" s="42">
        <f t="shared" si="57"/>
        <v>8395</v>
      </c>
      <c r="AE38" s="68">
        <f t="shared" si="92"/>
        <v>1.6426706949113408</v>
      </c>
      <c r="AF38" s="42">
        <f t="shared" si="58"/>
        <v>5920</v>
      </c>
      <c r="AG38" s="68">
        <f t="shared" si="90"/>
        <v>1.2380378772669478</v>
      </c>
      <c r="AH38" s="114">
        <f t="shared" si="59"/>
        <v>3681</v>
      </c>
      <c r="AI38" s="183">
        <f t="shared" si="62"/>
        <v>0.82090234584943655</v>
      </c>
      <c r="AJ38" s="114">
        <f t="shared" si="60"/>
        <v>3776</v>
      </c>
      <c r="AK38" s="183">
        <f t="shared" si="63"/>
        <v>0.81433892113032658</v>
      </c>
      <c r="AL38" s="114">
        <f t="shared" si="64"/>
        <v>3671</v>
      </c>
      <c r="AM38" s="183">
        <f t="shared" si="65"/>
        <v>0.84164431299722575</v>
      </c>
      <c r="AN38" s="114">
        <f t="shared" si="66"/>
        <v>3889</v>
      </c>
      <c r="AO38" s="183">
        <f t="shared" si="67"/>
        <v>0.92367398512241228</v>
      </c>
      <c r="AP38" s="114">
        <f t="shared" si="68"/>
        <v>2171</v>
      </c>
      <c r="AQ38" s="1081">
        <f t="shared" si="69"/>
        <v>0.53917794610704084</v>
      </c>
      <c r="AR38" s="114">
        <f t="shared" si="70"/>
        <v>2313</v>
      </c>
      <c r="AS38" s="1081">
        <f t="shared" si="71"/>
        <v>0.58982080973497586</v>
      </c>
      <c r="AT38" s="114">
        <f t="shared" si="72"/>
        <v>2982</v>
      </c>
      <c r="AU38" s="1081">
        <f t="shared" si="73"/>
        <v>0.78202240119165323</v>
      </c>
      <c r="AV38" s="114">
        <f t="shared" si="74"/>
        <v>2629</v>
      </c>
      <c r="AW38" s="1081">
        <f t="shared" si="75"/>
        <v>0.70719189136843918</v>
      </c>
      <c r="AX38" s="114">
        <f t="shared" si="76"/>
        <v>1634</v>
      </c>
      <c r="AY38" s="1081">
        <f t="shared" si="77"/>
        <v>0.43784784653352588</v>
      </c>
    </row>
    <row r="39" spans="1:51" ht="61.5" customHeight="1">
      <c r="A39" s="42">
        <v>6</v>
      </c>
      <c r="B39" s="72">
        <f t="shared" si="43"/>
        <v>5166</v>
      </c>
      <c r="C39" s="73">
        <f t="shared" si="91"/>
        <v>1.06632429799285</v>
      </c>
      <c r="D39" s="72">
        <f t="shared" si="44"/>
        <v>3187</v>
      </c>
      <c r="E39" s="73">
        <f t="shared" si="61"/>
        <v>0.66123075646292384</v>
      </c>
      <c r="F39" s="72">
        <f t="shared" si="45"/>
        <v>3299</v>
      </c>
      <c r="G39" s="73">
        <f t="shared" si="78"/>
        <v>0.6791363707479352</v>
      </c>
      <c r="H39" s="72">
        <f t="shared" si="46"/>
        <v>3988</v>
      </c>
      <c r="I39" s="73">
        <f t="shared" si="79"/>
        <v>0.83420142157293409</v>
      </c>
      <c r="J39" s="72">
        <f t="shared" si="47"/>
        <v>1600</v>
      </c>
      <c r="K39" s="73">
        <f t="shared" si="80"/>
        <v>0.34002979511079656</v>
      </c>
      <c r="L39" s="72">
        <f t="shared" si="48"/>
        <v>1575</v>
      </c>
      <c r="M39" s="73">
        <f t="shared" si="81"/>
        <v>0.34219268381178752</v>
      </c>
      <c r="N39" s="72">
        <f t="shared" si="49"/>
        <v>4058</v>
      </c>
      <c r="O39" s="73">
        <f t="shared" si="82"/>
        <v>0.85157818969334376</v>
      </c>
      <c r="P39" s="72">
        <f t="shared" si="50"/>
        <v>2763</v>
      </c>
      <c r="Q39" s="73">
        <f t="shared" si="83"/>
        <v>0.57551948809384945</v>
      </c>
      <c r="R39" s="72">
        <f t="shared" si="51"/>
        <v>1962</v>
      </c>
      <c r="S39" s="73">
        <f t="shared" si="84"/>
        <v>0.40401544401544404</v>
      </c>
      <c r="T39" s="72">
        <f t="shared" si="52"/>
        <v>1258</v>
      </c>
      <c r="U39" s="73">
        <f t="shared" si="85"/>
        <v>0.25422872501667237</v>
      </c>
      <c r="V39" s="72">
        <f t="shared" si="53"/>
        <v>1007</v>
      </c>
      <c r="W39" s="73">
        <f t="shared" si="86"/>
        <v>0.20340968771462045</v>
      </c>
      <c r="X39" s="72">
        <f t="shared" si="54"/>
        <v>701</v>
      </c>
      <c r="Y39" s="73">
        <f t="shared" si="87"/>
        <v>0.13834506931068238</v>
      </c>
      <c r="Z39" s="72">
        <f t="shared" si="55"/>
        <v>1010</v>
      </c>
      <c r="AA39" s="73">
        <f t="shared" si="88"/>
        <v>0.19564316236832827</v>
      </c>
      <c r="AB39" s="72">
        <f t="shared" si="56"/>
        <v>1826</v>
      </c>
      <c r="AC39" s="73">
        <f t="shared" si="89"/>
        <v>0.35968601341435791</v>
      </c>
      <c r="AD39" s="42">
        <f t="shared" si="57"/>
        <v>782</v>
      </c>
      <c r="AE39" s="68">
        <f t="shared" si="92"/>
        <v>0.15301590034790571</v>
      </c>
      <c r="AF39" s="42">
        <f t="shared" si="58"/>
        <v>801</v>
      </c>
      <c r="AG39" s="68">
        <f t="shared" si="90"/>
        <v>0.16751154386669345</v>
      </c>
      <c r="AH39" s="114">
        <f t="shared" si="59"/>
        <v>674</v>
      </c>
      <c r="AI39" s="183">
        <f t="shared" si="62"/>
        <v>0.15030920432016306</v>
      </c>
      <c r="AJ39" s="114">
        <f t="shared" si="60"/>
        <v>571</v>
      </c>
      <c r="AK39" s="183">
        <f t="shared" si="63"/>
        <v>0.12314288240609546</v>
      </c>
      <c r="AL39" s="114">
        <f t="shared" si="64"/>
        <v>960</v>
      </c>
      <c r="AM39" s="183">
        <f t="shared" si="65"/>
        <v>0.22009766834032601</v>
      </c>
      <c r="AN39" s="114">
        <f t="shared" si="66"/>
        <v>1132</v>
      </c>
      <c r="AO39" s="183">
        <f t="shared" si="67"/>
        <v>0.26886061999448979</v>
      </c>
      <c r="AP39" s="114">
        <f t="shared" si="68"/>
        <v>407</v>
      </c>
      <c r="AQ39" s="1081">
        <f t="shared" si="69"/>
        <v>0.10108034272941761</v>
      </c>
      <c r="AR39" s="114">
        <f t="shared" si="70"/>
        <v>313</v>
      </c>
      <c r="AS39" s="1081">
        <f t="shared" si="71"/>
        <v>7.9815786185493925E-2</v>
      </c>
      <c r="AT39" s="114">
        <f t="shared" si="72"/>
        <v>625</v>
      </c>
      <c r="AU39" s="1081">
        <f t="shared" si="73"/>
        <v>0.16390476215452154</v>
      </c>
      <c r="AV39" s="114">
        <f t="shared" si="74"/>
        <v>508</v>
      </c>
      <c r="AW39" s="1081">
        <f t="shared" si="75"/>
        <v>0.13665023994490949</v>
      </c>
      <c r="AX39" s="114">
        <f t="shared" si="76"/>
        <v>64</v>
      </c>
      <c r="AY39" s="1081">
        <f t="shared" si="77"/>
        <v>1.7149487257127085E-2</v>
      </c>
    </row>
    <row r="40" spans="1:51" ht="61.5" customHeight="1">
      <c r="A40" s="42">
        <v>7</v>
      </c>
      <c r="B40" s="72">
        <f t="shared" si="43"/>
        <v>1364</v>
      </c>
      <c r="C40" s="73">
        <f t="shared" si="91"/>
        <v>0.28154594317890963</v>
      </c>
      <c r="D40" s="72">
        <f t="shared" si="44"/>
        <v>955</v>
      </c>
      <c r="E40" s="73">
        <f t="shared" si="61"/>
        <v>0.19814100170131543</v>
      </c>
      <c r="F40" s="72">
        <f t="shared" si="45"/>
        <v>1460</v>
      </c>
      <c r="G40" s="73">
        <f t="shared" si="78"/>
        <v>0.30055747235282976</v>
      </c>
      <c r="H40" s="72">
        <f t="shared" si="46"/>
        <v>1588</v>
      </c>
      <c r="I40" s="73">
        <f t="shared" si="79"/>
        <v>0.33217448782793862</v>
      </c>
      <c r="J40" s="72">
        <f t="shared" si="47"/>
        <v>412</v>
      </c>
      <c r="K40" s="73">
        <f t="shared" si="80"/>
        <v>8.7557672241030116E-2</v>
      </c>
      <c r="L40" s="72">
        <f t="shared" si="48"/>
        <v>610</v>
      </c>
      <c r="M40" s="73">
        <f t="shared" si="81"/>
        <v>0.13253176960329546</v>
      </c>
      <c r="N40" s="72">
        <f t="shared" si="49"/>
        <v>447</v>
      </c>
      <c r="O40" s="73">
        <f t="shared" si="82"/>
        <v>9.3803708918907006E-2</v>
      </c>
      <c r="P40" s="72">
        <f t="shared" si="50"/>
        <v>3327</v>
      </c>
      <c r="Q40" s="73">
        <f t="shared" si="83"/>
        <v>0.69299795037576439</v>
      </c>
      <c r="R40" s="72">
        <f t="shared" si="51"/>
        <v>213</v>
      </c>
      <c r="S40" s="73">
        <f t="shared" si="84"/>
        <v>4.3861003861003861E-2</v>
      </c>
      <c r="T40" s="72">
        <f t="shared" si="52"/>
        <v>158</v>
      </c>
      <c r="U40" s="73">
        <f t="shared" si="85"/>
        <v>3.1930157831982699E-2</v>
      </c>
      <c r="V40" s="72">
        <f t="shared" si="53"/>
        <v>224</v>
      </c>
      <c r="W40" s="73">
        <f t="shared" si="86"/>
        <v>4.5247040762735828E-2</v>
      </c>
      <c r="X40" s="72">
        <f t="shared" si="54"/>
        <v>437</v>
      </c>
      <c r="Y40" s="73">
        <f t="shared" si="87"/>
        <v>8.6243645205090161E-2</v>
      </c>
      <c r="Z40" s="72">
        <f t="shared" si="55"/>
        <v>193</v>
      </c>
      <c r="AA40" s="73">
        <f t="shared" si="88"/>
        <v>3.7385277561472627E-2</v>
      </c>
      <c r="AB40" s="72">
        <f t="shared" si="56"/>
        <v>72</v>
      </c>
      <c r="AC40" s="73">
        <f t="shared" si="89"/>
        <v>1.4182581032767672E-2</v>
      </c>
      <c r="AD40" s="42">
        <f t="shared" si="57"/>
        <v>67</v>
      </c>
      <c r="AE40" s="68">
        <f t="shared" si="92"/>
        <v>1.3110057958196525E-2</v>
      </c>
      <c r="AF40" s="42">
        <f t="shared" si="58"/>
        <v>205</v>
      </c>
      <c r="AG40" s="68">
        <f t="shared" si="90"/>
        <v>4.2871244060764237E-2</v>
      </c>
      <c r="AH40" s="114">
        <f t="shared" si="59"/>
        <v>42</v>
      </c>
      <c r="AI40" s="183">
        <f t="shared" si="62"/>
        <v>9.3664489338974016E-3</v>
      </c>
      <c r="AJ40" s="114">
        <f t="shared" si="60"/>
        <v>328</v>
      </c>
      <c r="AK40" s="183">
        <f t="shared" si="63"/>
        <v>7.0737067301574988E-2</v>
      </c>
      <c r="AL40" s="114">
        <f t="shared" si="64"/>
        <v>148</v>
      </c>
      <c r="AM40" s="183">
        <f t="shared" si="65"/>
        <v>3.3931723869133595E-2</v>
      </c>
      <c r="AN40" s="114">
        <f t="shared" si="66"/>
        <v>159</v>
      </c>
      <c r="AO40" s="183">
        <f t="shared" si="67"/>
        <v>3.776399167767127E-2</v>
      </c>
      <c r="AP40" s="114">
        <f t="shared" si="68"/>
        <v>98</v>
      </c>
      <c r="AQ40" s="1081">
        <f t="shared" si="69"/>
        <v>2.4338755743201292E-2</v>
      </c>
      <c r="AR40" s="114">
        <f t="shared" si="70"/>
        <v>118</v>
      </c>
      <c r="AS40" s="1081">
        <f t="shared" si="71"/>
        <v>3.0090296389419437E-2</v>
      </c>
      <c r="AT40" s="114">
        <f t="shared" si="72"/>
        <v>62</v>
      </c>
      <c r="AU40" s="1081">
        <f t="shared" si="73"/>
        <v>1.6259352405728539E-2</v>
      </c>
      <c r="AV40" s="114">
        <f t="shared" si="74"/>
        <v>45</v>
      </c>
      <c r="AW40" s="1081">
        <f t="shared" si="75"/>
        <v>1.2104844089608126E-2</v>
      </c>
      <c r="AX40" s="114">
        <f t="shared" si="76"/>
        <v>19</v>
      </c>
      <c r="AY40" s="1081">
        <f t="shared" si="77"/>
        <v>5.0912540294596031E-3</v>
      </c>
    </row>
    <row r="41" spans="1:51" ht="61.5" customHeight="1">
      <c r="A41" s="42" t="s">
        <v>238</v>
      </c>
      <c r="B41" s="72">
        <f t="shared" si="43"/>
        <v>463</v>
      </c>
      <c r="C41" s="73">
        <f t="shared" si="91"/>
        <v>9.5568747574659219E-2</v>
      </c>
      <c r="D41" s="72">
        <f t="shared" si="44"/>
        <v>326</v>
      </c>
      <c r="E41" s="73">
        <f t="shared" si="61"/>
        <v>6.763766131374746E-2</v>
      </c>
      <c r="F41" s="72">
        <f t="shared" si="45"/>
        <v>533</v>
      </c>
      <c r="G41" s="73">
        <f t="shared" si="78"/>
        <v>0.1097240635370262</v>
      </c>
      <c r="H41" s="72">
        <f t="shared" si="46"/>
        <v>120</v>
      </c>
      <c r="I41" s="73">
        <f t="shared" si="79"/>
        <v>2.5101346687249771E-2</v>
      </c>
      <c r="J41" s="72">
        <f t="shared" si="47"/>
        <v>0</v>
      </c>
      <c r="K41" s="73">
        <f t="shared" si="80"/>
        <v>0</v>
      </c>
      <c r="L41" s="72">
        <f t="shared" si="48"/>
        <v>0</v>
      </c>
      <c r="M41" s="73">
        <f t="shared" si="81"/>
        <v>0</v>
      </c>
      <c r="N41" s="72">
        <f t="shared" si="49"/>
        <v>34</v>
      </c>
      <c r="O41" s="73">
        <f t="shared" si="82"/>
        <v>7.1349577253754775E-3</v>
      </c>
      <c r="P41" s="72">
        <f t="shared" si="50"/>
        <v>0</v>
      </c>
      <c r="Q41" s="73">
        <f t="shared" si="83"/>
        <v>0</v>
      </c>
      <c r="R41" s="72">
        <f t="shared" si="51"/>
        <v>0</v>
      </c>
      <c r="S41" s="73">
        <f t="shared" si="84"/>
        <v>0</v>
      </c>
      <c r="T41" s="72">
        <f t="shared" si="52"/>
        <v>0</v>
      </c>
      <c r="U41" s="73">
        <f t="shared" si="85"/>
        <v>0</v>
      </c>
      <c r="V41" s="72">
        <f t="shared" si="53"/>
        <v>0</v>
      </c>
      <c r="W41" s="73">
        <f t="shared" si="86"/>
        <v>0</v>
      </c>
      <c r="X41" s="72">
        <f t="shared" si="54"/>
        <v>0</v>
      </c>
      <c r="Y41" s="73">
        <f t="shared" si="87"/>
        <v>0</v>
      </c>
      <c r="Z41" s="72">
        <f t="shared" si="55"/>
        <v>0</v>
      </c>
      <c r="AA41" s="73">
        <f t="shared" si="88"/>
        <v>0</v>
      </c>
      <c r="AB41" s="72">
        <f t="shared" si="56"/>
        <v>0</v>
      </c>
      <c r="AC41" s="73">
        <f t="shared" si="89"/>
        <v>0</v>
      </c>
      <c r="AD41" s="42">
        <f t="shared" si="57"/>
        <v>0</v>
      </c>
      <c r="AE41" s="68">
        <f t="shared" si="92"/>
        <v>0</v>
      </c>
      <c r="AF41" s="42">
        <f t="shared" si="58"/>
        <v>0</v>
      </c>
      <c r="AG41" s="68">
        <f t="shared" si="90"/>
        <v>0</v>
      </c>
      <c r="AH41" s="114">
        <f t="shared" si="59"/>
        <v>0</v>
      </c>
      <c r="AI41" s="183">
        <f t="shared" si="62"/>
        <v>0</v>
      </c>
      <c r="AJ41" s="114">
        <f t="shared" si="60"/>
        <v>0</v>
      </c>
      <c r="AK41" s="183">
        <f t="shared" si="63"/>
        <v>0</v>
      </c>
      <c r="AL41" s="114">
        <f t="shared" si="64"/>
        <v>0</v>
      </c>
      <c r="AM41" s="183">
        <f t="shared" si="65"/>
        <v>0</v>
      </c>
      <c r="AN41" s="114">
        <f t="shared" si="66"/>
        <v>0</v>
      </c>
      <c r="AO41" s="183">
        <f t="shared" si="67"/>
        <v>0</v>
      </c>
      <c r="AP41" s="114">
        <f t="shared" si="68"/>
        <v>0</v>
      </c>
      <c r="AQ41" s="1081">
        <f t="shared" si="69"/>
        <v>0</v>
      </c>
      <c r="AR41" s="114">
        <f t="shared" si="70"/>
        <v>0</v>
      </c>
      <c r="AS41" s="1081">
        <f t="shared" si="71"/>
        <v>0</v>
      </c>
      <c r="AT41" s="114">
        <f t="shared" si="72"/>
        <v>0</v>
      </c>
      <c r="AU41" s="1081">
        <f t="shared" si="73"/>
        <v>0</v>
      </c>
      <c r="AV41" s="114">
        <f t="shared" si="74"/>
        <v>0</v>
      </c>
      <c r="AW41" s="1081">
        <f t="shared" si="75"/>
        <v>0</v>
      </c>
      <c r="AX41" s="114">
        <f t="shared" si="76"/>
        <v>0</v>
      </c>
      <c r="AY41" s="1081">
        <f t="shared" si="77"/>
        <v>0</v>
      </c>
    </row>
    <row r="42" spans="1:51" ht="61.5" customHeight="1">
      <c r="A42" s="116" t="s">
        <v>239</v>
      </c>
      <c r="B42" s="116">
        <f>SUM(B34:B41)</f>
        <v>484468</v>
      </c>
      <c r="C42" s="117">
        <f t="shared" si="91"/>
        <v>100</v>
      </c>
      <c r="D42" s="116">
        <f t="shared" si="44"/>
        <v>481980</v>
      </c>
      <c r="E42" s="117">
        <f t="shared" si="61"/>
        <v>100</v>
      </c>
      <c r="F42" s="116">
        <f>SUM(F34:F41)</f>
        <v>485764</v>
      </c>
      <c r="G42" s="117">
        <f t="shared" si="78"/>
        <v>100</v>
      </c>
      <c r="H42" s="116">
        <f>SUM(H34:H41)</f>
        <v>478062</v>
      </c>
      <c r="I42" s="117">
        <f t="shared" si="79"/>
        <v>100</v>
      </c>
      <c r="J42" s="116">
        <f>SUM(J34:J41)</f>
        <v>470547</v>
      </c>
      <c r="K42" s="117">
        <f t="shared" si="80"/>
        <v>100</v>
      </c>
      <c r="L42" s="116">
        <f t="shared" si="48"/>
        <v>460267</v>
      </c>
      <c r="M42" s="117">
        <f t="shared" si="81"/>
        <v>100</v>
      </c>
      <c r="N42" s="116">
        <f t="shared" si="49"/>
        <v>476527</v>
      </c>
      <c r="O42" s="117">
        <f t="shared" si="82"/>
        <v>100</v>
      </c>
      <c r="P42" s="116">
        <f t="shared" si="50"/>
        <v>480088</v>
      </c>
      <c r="Q42" s="117">
        <f t="shared" si="83"/>
        <v>100</v>
      </c>
      <c r="R42" s="116">
        <f t="shared" si="51"/>
        <v>485625</v>
      </c>
      <c r="S42" s="117">
        <f t="shared" si="84"/>
        <v>100</v>
      </c>
      <c r="T42" s="116">
        <f t="shared" si="52"/>
        <v>494830</v>
      </c>
      <c r="U42" s="117">
        <f t="shared" si="85"/>
        <v>100</v>
      </c>
      <c r="V42" s="116">
        <f t="shared" si="53"/>
        <v>495060</v>
      </c>
      <c r="W42" s="117">
        <f t="shared" si="86"/>
        <v>100</v>
      </c>
      <c r="X42" s="116">
        <f t="shared" si="54"/>
        <v>506704</v>
      </c>
      <c r="Y42" s="117">
        <f t="shared" si="87"/>
        <v>100</v>
      </c>
      <c r="Z42" s="116">
        <f>SUM(Z34:Z41)</f>
        <v>516246</v>
      </c>
      <c r="AA42" s="117">
        <f t="shared" si="88"/>
        <v>100</v>
      </c>
      <c r="AB42" s="116">
        <f>SUM(AB34:AB41)</f>
        <v>507665</v>
      </c>
      <c r="AC42" s="117">
        <f t="shared" si="89"/>
        <v>100</v>
      </c>
      <c r="AD42" s="981">
        <f>SUM(AD34:AD41)</f>
        <v>511058</v>
      </c>
      <c r="AE42" s="115">
        <f t="shared" si="92"/>
        <v>100</v>
      </c>
      <c r="AF42" s="981">
        <f>SUM(AF34:AF41)</f>
        <v>478176</v>
      </c>
      <c r="AG42" s="115">
        <f t="shared" si="90"/>
        <v>100</v>
      </c>
      <c r="AH42" s="981">
        <f>SUM(AH34:AH41)</f>
        <v>448409</v>
      </c>
      <c r="AI42" s="115">
        <f>AH42/AH$42*100</f>
        <v>100</v>
      </c>
      <c r="AJ42" s="981">
        <f>SUM(AJ34:AJ41)</f>
        <v>463689</v>
      </c>
      <c r="AK42" s="115">
        <f>AJ42/$AJ$42*100</f>
        <v>100</v>
      </c>
      <c r="AL42" s="982">
        <f t="shared" si="64"/>
        <v>436170</v>
      </c>
      <c r="AM42" s="185">
        <f t="shared" si="65"/>
        <v>100</v>
      </c>
      <c r="AN42" s="982">
        <f t="shared" si="66"/>
        <v>421036</v>
      </c>
      <c r="AO42" s="185">
        <f t="shared" si="67"/>
        <v>100</v>
      </c>
      <c r="AP42" s="580">
        <f t="shared" si="68"/>
        <v>402650</v>
      </c>
      <c r="AQ42" s="185">
        <f t="shared" si="69"/>
        <v>100</v>
      </c>
      <c r="AR42" s="580">
        <f t="shared" si="70"/>
        <v>392153</v>
      </c>
      <c r="AS42" s="185">
        <f t="shared" si="71"/>
        <v>100</v>
      </c>
      <c r="AT42" s="580">
        <f t="shared" si="70"/>
        <v>381319</v>
      </c>
      <c r="AU42" s="185">
        <f t="shared" si="73"/>
        <v>100</v>
      </c>
      <c r="AV42" s="580">
        <f>AV28+AV14</f>
        <v>371752</v>
      </c>
      <c r="AW42" s="185">
        <f t="shared" si="75"/>
        <v>100</v>
      </c>
      <c r="AX42" s="580">
        <f>AX28+AX14</f>
        <v>373189</v>
      </c>
      <c r="AY42" s="185">
        <f>AX42/$AX$42*100</f>
        <v>100</v>
      </c>
    </row>
    <row r="43" spans="1:51" ht="15.7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</row>
    <row r="44" spans="1:51">
      <c r="A44" s="1691"/>
      <c r="B44" s="1691"/>
      <c r="C44" s="1691"/>
      <c r="D44" s="1691"/>
      <c r="E44" s="1691"/>
      <c r="F44" s="1691"/>
      <c r="G44" s="1691"/>
      <c r="H44" s="1691"/>
      <c r="I44" s="1691"/>
      <c r="J44" s="1691"/>
      <c r="K44" s="1691"/>
      <c r="L44" s="1691"/>
      <c r="M44" s="1691"/>
      <c r="N44" s="1691"/>
      <c r="O44" s="1691"/>
      <c r="P44" s="1691"/>
      <c r="Q44" s="1691"/>
      <c r="R44" s="1691"/>
      <c r="S44" s="1691"/>
      <c r="T44" s="1691"/>
      <c r="U44" s="1691"/>
      <c r="V44" s="1691"/>
      <c r="W44" s="1691"/>
      <c r="X44" s="1691"/>
      <c r="Y44" s="1691"/>
      <c r="Z44" s="1691"/>
      <c r="AA44" s="1691"/>
      <c r="AB44" s="1691"/>
      <c r="AC44" s="1691"/>
      <c r="AD44" s="1691"/>
      <c r="AE44" s="1691"/>
      <c r="AF44" s="1691"/>
      <c r="AG44" s="1691"/>
    </row>
  </sheetData>
  <mergeCells count="70">
    <mergeCell ref="A44:AG44"/>
    <mergeCell ref="AF32:AG32"/>
    <mergeCell ref="J32:K32"/>
    <mergeCell ref="L32:M32"/>
    <mergeCell ref="P32:Q32"/>
    <mergeCell ref="R32:S32"/>
    <mergeCell ref="N32:O32"/>
    <mergeCell ref="AB32:AC32"/>
    <mergeCell ref="AD4:AE4"/>
    <mergeCell ref="AF4:AG4"/>
    <mergeCell ref="AH4:AI4"/>
    <mergeCell ref="AJ32:AK32"/>
    <mergeCell ref="AH32:AI32"/>
    <mergeCell ref="AD18:AE18"/>
    <mergeCell ref="A31:AY31"/>
    <mergeCell ref="AX4:AY4"/>
    <mergeCell ref="AX32:AY32"/>
    <mergeCell ref="AX18:AY18"/>
    <mergeCell ref="AV4:AW4"/>
    <mergeCell ref="AV18:AW18"/>
    <mergeCell ref="AV32:AW32"/>
    <mergeCell ref="AT4:AU4"/>
    <mergeCell ref="AT18:AU18"/>
    <mergeCell ref="AL4:AM4"/>
    <mergeCell ref="AN4:AO4"/>
    <mergeCell ref="AP4:AQ4"/>
    <mergeCell ref="AR4:AS4"/>
    <mergeCell ref="AR18:AS18"/>
    <mergeCell ref="AP18:AQ18"/>
    <mergeCell ref="A18:A19"/>
    <mergeCell ref="AN18:AO18"/>
    <mergeCell ref="AT32:AU32"/>
    <mergeCell ref="AL32:AM32"/>
    <mergeCell ref="AD32:AE32"/>
    <mergeCell ref="AR32:AS32"/>
    <mergeCell ref="AP32:AQ32"/>
    <mergeCell ref="A32:A33"/>
    <mergeCell ref="X32:Y32"/>
    <mergeCell ref="AN32:AO32"/>
    <mergeCell ref="Z32:AA32"/>
    <mergeCell ref="T32:U32"/>
    <mergeCell ref="V32:W32"/>
    <mergeCell ref="F18:G18"/>
    <mergeCell ref="Z18:AA18"/>
    <mergeCell ref="X18:Y18"/>
    <mergeCell ref="J18:K18"/>
    <mergeCell ref="B18:C18"/>
    <mergeCell ref="H32:I32"/>
    <mergeCell ref="V18:W18"/>
    <mergeCell ref="N18:O18"/>
    <mergeCell ref="P18:Q18"/>
    <mergeCell ref="F32:G32"/>
    <mergeCell ref="B32:C32"/>
    <mergeCell ref="D32:E32"/>
    <mergeCell ref="A2:AY2"/>
    <mergeCell ref="A3:AY3"/>
    <mergeCell ref="A16:AY16"/>
    <mergeCell ref="A17:AY17"/>
    <mergeCell ref="A30:AY30"/>
    <mergeCell ref="AJ4:AK4"/>
    <mergeCell ref="AL18:AM18"/>
    <mergeCell ref="AH18:AI18"/>
    <mergeCell ref="D18:E18"/>
    <mergeCell ref="H18:I18"/>
    <mergeCell ref="AJ18:AK18"/>
    <mergeCell ref="AB18:AC18"/>
    <mergeCell ref="AF18:AG18"/>
    <mergeCell ref="T18:U18"/>
    <mergeCell ref="L18:M18"/>
    <mergeCell ref="R18:S18"/>
  </mergeCells>
  <printOptions horizontalCentered="1" verticalCentered="1"/>
  <pageMargins left="0.70866141732283472" right="0.27559055118110237" top="0.74803149606299213" bottom="0.74803149606299213" header="0.31496062992125984" footer="0.31496062992125984"/>
  <pageSetup paperSize="9" scale="67" orientation="landscape" r:id="rId1"/>
  <headerFooter alignWithMargins="0"/>
  <rowBreaks count="2" manualBreakCount="2">
    <brk id="15" max="16383" man="1"/>
    <brk id="29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K29"/>
  <sheetViews>
    <sheetView workbookViewId="0">
      <selection activeCell="F5" sqref="F5"/>
    </sheetView>
  </sheetViews>
  <sheetFormatPr defaultColWidth="9.140625" defaultRowHeight="15.75"/>
  <cols>
    <col min="1" max="1" width="8" style="57" customWidth="1"/>
    <col min="2" max="2" width="18.140625" style="57" customWidth="1"/>
    <col min="3" max="3" width="10.85546875" style="57" customWidth="1"/>
    <col min="4" max="4" width="12.140625" style="57" customWidth="1"/>
    <col min="5" max="5" width="12.7109375" style="57" customWidth="1"/>
    <col min="6" max="6" width="10.5703125" style="57" customWidth="1"/>
    <col min="7" max="7" width="11.28515625" style="57" customWidth="1"/>
    <col min="8" max="8" width="12.42578125" style="57" customWidth="1"/>
    <col min="9" max="9" width="10.7109375" style="57" customWidth="1"/>
    <col min="10" max="10" width="11.28515625" style="57" customWidth="1"/>
    <col min="11" max="11" width="12.140625" style="57" customWidth="1"/>
    <col min="12" max="12" width="9.140625" style="57" bestFit="1"/>
    <col min="13" max="16384" width="9.140625" style="57"/>
  </cols>
  <sheetData>
    <row r="1" spans="1:11" ht="18.75">
      <c r="A1" s="1449" t="s">
        <v>267</v>
      </c>
      <c r="B1" s="1449"/>
      <c r="C1" s="1449"/>
      <c r="D1" s="1449"/>
      <c r="E1" s="1449"/>
      <c r="F1" s="1449"/>
      <c r="G1" s="1449"/>
      <c r="H1" s="1449"/>
      <c r="I1" s="1449"/>
      <c r="J1" s="1449"/>
      <c r="K1" s="1449"/>
    </row>
    <row r="2" spans="1:11" ht="18.75" customHeight="1" thickBot="1">
      <c r="A2" s="1697" t="s">
        <v>877</v>
      </c>
      <c r="B2" s="1697"/>
      <c r="C2" s="1697"/>
      <c r="D2" s="1697"/>
      <c r="E2" s="1697"/>
      <c r="F2" s="1697"/>
      <c r="G2" s="1697"/>
      <c r="H2" s="1697"/>
      <c r="I2" s="1697"/>
      <c r="J2" s="1697"/>
      <c r="K2" s="1697"/>
    </row>
    <row r="3" spans="1:11" s="58" customFormat="1" ht="18" customHeight="1">
      <c r="A3" s="1695" t="s">
        <v>280</v>
      </c>
      <c r="B3" s="1694" t="s">
        <v>155</v>
      </c>
      <c r="C3" s="1531" t="s">
        <v>157</v>
      </c>
      <c r="D3" s="1531"/>
      <c r="E3" s="1531"/>
      <c r="F3" s="1531" t="s">
        <v>158</v>
      </c>
      <c r="G3" s="1531"/>
      <c r="H3" s="1531"/>
      <c r="I3" s="1531" t="s">
        <v>145</v>
      </c>
      <c r="J3" s="1531"/>
      <c r="K3" s="1532"/>
    </row>
    <row r="4" spans="1:11" s="58" customFormat="1" ht="18" customHeight="1">
      <c r="A4" s="1696"/>
      <c r="B4" s="1518"/>
      <c r="C4" s="168" t="s">
        <v>268</v>
      </c>
      <c r="D4" s="168" t="s">
        <v>266</v>
      </c>
      <c r="E4" s="168" t="s">
        <v>185</v>
      </c>
      <c r="F4" s="168" t="s">
        <v>268</v>
      </c>
      <c r="G4" s="168" t="s">
        <v>266</v>
      </c>
      <c r="H4" s="168" t="s">
        <v>185</v>
      </c>
      <c r="I4" s="168" t="s">
        <v>268</v>
      </c>
      <c r="J4" s="168" t="s">
        <v>266</v>
      </c>
      <c r="K4" s="97" t="s">
        <v>185</v>
      </c>
    </row>
    <row r="5" spans="1:11" ht="18" customHeight="1">
      <c r="A5" s="59">
        <v>1</v>
      </c>
      <c r="B5" s="38" t="s">
        <v>15</v>
      </c>
      <c r="C5" s="60">
        <f>'Table B 2 d 2'!H7</f>
        <v>34900.588238706907</v>
      </c>
      <c r="D5" s="60">
        <f>'Table B 2 d 2'!K7</f>
        <v>38721</v>
      </c>
      <c r="E5" s="61">
        <f>D5/C5*100</f>
        <v>110.94655406712033</v>
      </c>
      <c r="F5" s="60">
        <f>'Table B 2 d 2'!N7</f>
        <v>21219.5576491338</v>
      </c>
      <c r="G5" s="60">
        <f>'Table B 2 d 2'!Q7</f>
        <v>24829</v>
      </c>
      <c r="H5" s="61">
        <f>G5/F5*100</f>
        <v>117.00997923966403</v>
      </c>
      <c r="I5" s="62">
        <f>'Table B 2 d 2'!T7</f>
        <v>697</v>
      </c>
      <c r="J5" s="60">
        <f>'Table B 2 d 2'!W7</f>
        <v>864</v>
      </c>
      <c r="K5" s="63">
        <f>J5/I5*100</f>
        <v>123.95982783357245</v>
      </c>
    </row>
    <row r="6" spans="1:11" ht="18" customHeight="1">
      <c r="A6" s="59">
        <v>2</v>
      </c>
      <c r="B6" s="38" t="s">
        <v>20</v>
      </c>
      <c r="C6" s="60">
        <f>'Table B 2 d 2'!H8</f>
        <v>8232.8942064795938</v>
      </c>
      <c r="D6" s="60">
        <f>'Table B 2 d 2'!K8</f>
        <v>8390</v>
      </c>
      <c r="E6" s="61">
        <f t="shared" ref="E6:E28" si="0">D6/C6*100</f>
        <v>101.90826931064846</v>
      </c>
      <c r="F6" s="60">
        <f>'Table B 2 d 2'!N8</f>
        <v>5005.5996775395924</v>
      </c>
      <c r="G6" s="60">
        <f>'Table B 2 d 2'!Q8</f>
        <v>4666</v>
      </c>
      <c r="H6" s="61">
        <f t="shared" ref="H6:H28" si="1">G6/F6*100</f>
        <v>93.21560453458963</v>
      </c>
      <c r="I6" s="62">
        <f>'Table B 2 d 2'!T8</f>
        <v>151</v>
      </c>
      <c r="J6" s="60">
        <f>'Table B 2 d 2'!W8</f>
        <v>9</v>
      </c>
      <c r="K6" s="63">
        <f t="shared" ref="K6:K28" si="2">J6/I6*100</f>
        <v>5.9602649006622519</v>
      </c>
    </row>
    <row r="7" spans="1:11" ht="18" customHeight="1">
      <c r="A7" s="59">
        <v>3</v>
      </c>
      <c r="B7" s="38" t="s">
        <v>21</v>
      </c>
      <c r="C7" s="60">
        <f>'Table B 2 d 2'!H9</f>
        <v>19670.32693666621</v>
      </c>
      <c r="D7" s="60">
        <f>'Table B 2 d 2'!K9</f>
        <v>20653</v>
      </c>
      <c r="E7" s="61">
        <f t="shared" si="0"/>
        <v>104.99571291569157</v>
      </c>
      <c r="F7" s="60">
        <f>'Table B 2 d 2'!N9</f>
        <v>11959.558777493054</v>
      </c>
      <c r="G7" s="60">
        <f>'Table B 2 d 2'!Q9</f>
        <v>13187</v>
      </c>
      <c r="H7" s="61">
        <f t="shared" si="1"/>
        <v>110.26326510319842</v>
      </c>
      <c r="I7" s="62">
        <f>'Table B 2 d 2'!T9</f>
        <v>372</v>
      </c>
      <c r="J7" s="60">
        <f>'Table B 2 d 2'!W9</f>
        <v>97</v>
      </c>
      <c r="K7" s="63">
        <f t="shared" si="2"/>
        <v>26.0752688172043</v>
      </c>
    </row>
    <row r="8" spans="1:11" ht="18" customHeight="1">
      <c r="A8" s="59">
        <v>4</v>
      </c>
      <c r="B8" s="38" t="s">
        <v>25</v>
      </c>
      <c r="C8" s="60">
        <f>'Table B 2 d 2'!H10</f>
        <v>8509.1704346086262</v>
      </c>
      <c r="D8" s="60">
        <f>'Table B 2 d 2'!K10</f>
        <v>10979</v>
      </c>
      <c r="E8" s="61">
        <f t="shared" si="0"/>
        <v>129.02550353611494</v>
      </c>
      <c r="F8" s="60">
        <f>'Table B 2 d 2'!N10</f>
        <v>5173.5756242420448</v>
      </c>
      <c r="G8" s="60">
        <f>'Table B 2 d 2'!Q10</f>
        <v>7575</v>
      </c>
      <c r="H8" s="61">
        <f t="shared" si="1"/>
        <v>146.4171116878141</v>
      </c>
      <c r="I8" s="62">
        <f>'Table B 2 d 2'!T10</f>
        <v>198</v>
      </c>
      <c r="J8" s="60">
        <f>'Table B 2 d 2'!W10</f>
        <v>288</v>
      </c>
      <c r="K8" s="63">
        <f t="shared" si="2"/>
        <v>145.45454545454547</v>
      </c>
    </row>
    <row r="9" spans="1:11" ht="18" customHeight="1">
      <c r="A9" s="59">
        <v>5</v>
      </c>
      <c r="B9" s="38" t="s">
        <v>27</v>
      </c>
      <c r="C9" s="60">
        <f>'Table B 2 d 2'!H11</f>
        <v>14451.208831558713</v>
      </c>
      <c r="D9" s="60">
        <f>'Table B 2 d 2'!K11</f>
        <v>15423</v>
      </c>
      <c r="E9" s="61">
        <f t="shared" si="0"/>
        <v>106.72463584028402</v>
      </c>
      <c r="F9" s="60">
        <f>'Table B 2 d 2'!N11</f>
        <v>8786.3349695876987</v>
      </c>
      <c r="G9" s="60">
        <f>'Table B 2 d 2'!Q11</f>
        <v>6326</v>
      </c>
      <c r="H9" s="61">
        <f t="shared" si="1"/>
        <v>71.998165582080574</v>
      </c>
      <c r="I9" s="62">
        <f>'Table B 2 d 2'!T11</f>
        <v>278</v>
      </c>
      <c r="J9" s="60">
        <f>'Table B 2 d 2'!W11</f>
        <v>37</v>
      </c>
      <c r="K9" s="63">
        <f t="shared" si="2"/>
        <v>13.309352517985612</v>
      </c>
    </row>
    <row r="10" spans="1:11" ht="18" customHeight="1">
      <c r="A10" s="59">
        <v>6</v>
      </c>
      <c r="B10" s="38" t="s">
        <v>29</v>
      </c>
      <c r="C10" s="60">
        <f>'Table B 2 d 2'!H12</f>
        <v>8206.2524510691383</v>
      </c>
      <c r="D10" s="60">
        <f>'Table B 2 d 2'!K12</f>
        <v>4775</v>
      </c>
      <c r="E10" s="61">
        <f t="shared" si="0"/>
        <v>58.187339817676417</v>
      </c>
      <c r="F10" s="60">
        <f>'Table B 2 d 2'!N12</f>
        <v>4989.4014902500348</v>
      </c>
      <c r="G10" s="60">
        <f>'Table B 2 d 2'!Q12</f>
        <v>4371</v>
      </c>
      <c r="H10" s="61">
        <f t="shared" si="1"/>
        <v>87.605697968814994</v>
      </c>
      <c r="I10" s="62">
        <f>'Table B 2 d 2'!T12</f>
        <v>86</v>
      </c>
      <c r="J10" s="60">
        <f>'Table B 2 d 2'!W12</f>
        <v>14</v>
      </c>
      <c r="K10" s="63">
        <f t="shared" si="2"/>
        <v>16.279069767441861</v>
      </c>
    </row>
    <row r="11" spans="1:11" ht="18" customHeight="1">
      <c r="A11" s="59">
        <v>7</v>
      </c>
      <c r="B11" s="38" t="s">
        <v>141</v>
      </c>
      <c r="C11" s="60">
        <f>'Table B 2 d 2'!H13</f>
        <v>14100.136622671085</v>
      </c>
      <c r="D11" s="60">
        <f>'Table B 2 d 2'!K13</f>
        <v>9713</v>
      </c>
      <c r="E11" s="61">
        <f t="shared" si="0"/>
        <v>68.885857349657371</v>
      </c>
      <c r="F11" s="60">
        <f>'Table B 2 d 2'!N13</f>
        <v>8572.8830665840196</v>
      </c>
      <c r="G11" s="60">
        <f>'Table B 2 d 2'!Q13</f>
        <v>6329</v>
      </c>
      <c r="H11" s="61">
        <f t="shared" si="1"/>
        <v>73.825805751038615</v>
      </c>
      <c r="I11" s="62">
        <f>'Table B 2 d 2'!T13</f>
        <v>175</v>
      </c>
      <c r="J11" s="60">
        <f>'Table B 2 d 2'!W13</f>
        <v>22</v>
      </c>
      <c r="K11" s="63">
        <f t="shared" si="2"/>
        <v>12.571428571428573</v>
      </c>
    </row>
    <row r="12" spans="1:11" ht="18" customHeight="1">
      <c r="A12" s="59">
        <v>8</v>
      </c>
      <c r="B12" s="38" t="s">
        <v>40</v>
      </c>
      <c r="C12" s="60">
        <f>'Table B 2 d 2'!H14</f>
        <v>22054.211669490069</v>
      </c>
      <c r="D12" s="60">
        <f>'Table B 2 d 2'!K14</f>
        <v>21274</v>
      </c>
      <c r="E12" s="61">
        <f t="shared" si="0"/>
        <v>96.4623008013956</v>
      </c>
      <c r="F12" s="60">
        <f>'Table B 2 d 2'!N14</f>
        <v>13408.96069504996</v>
      </c>
      <c r="G12" s="60">
        <f>'Table B 2 d 2'!Q14</f>
        <v>11086</v>
      </c>
      <c r="H12" s="61">
        <f t="shared" si="1"/>
        <v>82.676057094361525</v>
      </c>
      <c r="I12" s="62">
        <f>'Table B 2 d 2'!T14</f>
        <v>383</v>
      </c>
      <c r="J12" s="60">
        <f>'Table B 2 d 2'!W14</f>
        <v>3</v>
      </c>
      <c r="K12" s="63">
        <f t="shared" si="2"/>
        <v>0.7832898172323759</v>
      </c>
    </row>
    <row r="13" spans="1:11" ht="18" customHeight="1">
      <c r="A13" s="59">
        <v>9</v>
      </c>
      <c r="B13" s="38" t="s">
        <v>44</v>
      </c>
      <c r="C13" s="60">
        <f>'Table B 2 d 2'!H15</f>
        <v>21211.249234631359</v>
      </c>
      <c r="D13" s="60">
        <f>'Table B 2 d 2'!K15</f>
        <v>20176</v>
      </c>
      <c r="E13" s="61">
        <f t="shared" si="0"/>
        <v>95.119338690617425</v>
      </c>
      <c r="F13" s="60">
        <f>'Table B 2 d 2'!N15</f>
        <v>12896.439534655867</v>
      </c>
      <c r="G13" s="60">
        <f>'Table B 2 d 2'!Q15</f>
        <v>13706</v>
      </c>
      <c r="H13" s="61">
        <f t="shared" si="1"/>
        <v>106.277395114897</v>
      </c>
      <c r="I13" s="62">
        <f>'Table B 2 d 2'!T15</f>
        <v>363</v>
      </c>
      <c r="J13" s="60">
        <f>'Table B 2 d 2'!W15</f>
        <v>35</v>
      </c>
      <c r="K13" s="63">
        <f t="shared" si="2"/>
        <v>9.6418732782369148</v>
      </c>
    </row>
    <row r="14" spans="1:11" ht="18" customHeight="1">
      <c r="A14" s="59">
        <v>10</v>
      </c>
      <c r="B14" s="38" t="s">
        <v>51</v>
      </c>
      <c r="C14" s="60">
        <f>'Table B 2 d 2'!H16</f>
        <v>30158.765594640965</v>
      </c>
      <c r="D14" s="60">
        <f>'Table B 2 d 2'!K16</f>
        <v>30745</v>
      </c>
      <c r="E14" s="61">
        <f t="shared" si="0"/>
        <v>101.9438275864421</v>
      </c>
      <c r="F14" s="60">
        <f>'Table B 2 d 2'!N16</f>
        <v>18336.529481541707</v>
      </c>
      <c r="G14" s="60">
        <f>'Table B 2 d 2'!Q16</f>
        <v>22792</v>
      </c>
      <c r="H14" s="61">
        <f t="shared" si="1"/>
        <v>124.29833040621645</v>
      </c>
      <c r="I14" s="62">
        <f>'Table B 2 d 2'!T16</f>
        <v>553</v>
      </c>
      <c r="J14" s="60">
        <f>'Table B 2 d 2'!W16</f>
        <v>285</v>
      </c>
      <c r="K14" s="63">
        <f t="shared" si="2"/>
        <v>51.5370705244123</v>
      </c>
    </row>
    <row r="15" spans="1:11" ht="18" customHeight="1">
      <c r="A15" s="59">
        <v>11</v>
      </c>
      <c r="B15" s="38" t="s">
        <v>57</v>
      </c>
      <c r="C15" s="60">
        <f>'Table B 2 d 2'!H17</f>
        <v>10986.75301149915</v>
      </c>
      <c r="D15" s="60">
        <f>'Table B 2 d 2'!K17</f>
        <v>10097</v>
      </c>
      <c r="E15" s="61">
        <f t="shared" si="0"/>
        <v>91.901583565518393</v>
      </c>
      <c r="F15" s="60">
        <f>'Table B 2 d 2'!N17</f>
        <v>6679.9458309914826</v>
      </c>
      <c r="G15" s="60">
        <f>'Table B 2 d 2'!Q17</f>
        <v>6254</v>
      </c>
      <c r="H15" s="61">
        <f t="shared" si="1"/>
        <v>93.62351369654354</v>
      </c>
      <c r="I15" s="62">
        <f>'Table B 2 d 2'!T17</f>
        <v>182</v>
      </c>
      <c r="J15" s="60">
        <f>'Table B 2 d 2'!W17</f>
        <v>20</v>
      </c>
      <c r="K15" s="63">
        <f t="shared" si="2"/>
        <v>10.989010989010989</v>
      </c>
    </row>
    <row r="16" spans="1:11" ht="18" customHeight="1">
      <c r="A16" s="59">
        <v>12</v>
      </c>
      <c r="B16" s="38" t="s">
        <v>61</v>
      </c>
      <c r="C16" s="60">
        <f>'Table B 2 d 2'!H18</f>
        <v>49100.316352591493</v>
      </c>
      <c r="D16" s="60">
        <f>'Table B 2 d 2'!K18</f>
        <v>54660</v>
      </c>
      <c r="E16" s="61">
        <f t="shared" si="0"/>
        <v>111.32311166283367</v>
      </c>
      <c r="F16" s="60">
        <f>'Table B 2 d 2'!N18</f>
        <v>29852.992342375626</v>
      </c>
      <c r="G16" s="60">
        <f>'Table B 2 d 2'!Q18</f>
        <v>27303</v>
      </c>
      <c r="H16" s="61">
        <f t="shared" si="1"/>
        <v>91.458168370090092</v>
      </c>
      <c r="I16" s="62">
        <f>'Table B 2 d 2'!T18</f>
        <v>984</v>
      </c>
      <c r="J16" s="60">
        <f>'Table B 2 d 2'!W18</f>
        <v>311</v>
      </c>
      <c r="K16" s="63">
        <f t="shared" si="2"/>
        <v>31.605691056910569</v>
      </c>
    </row>
    <row r="17" spans="1:11" ht="18" customHeight="1">
      <c r="A17" s="59">
        <v>13</v>
      </c>
      <c r="B17" s="38" t="s">
        <v>91</v>
      </c>
      <c r="C17" s="60">
        <f>'Table B 2 d 2'!H19</f>
        <v>5231.0634749999999</v>
      </c>
      <c r="D17" s="60">
        <f>'Table B 2 d 2'!K19</f>
        <v>6353</v>
      </c>
      <c r="E17" s="61">
        <f t="shared" ref="E17:E18" si="3">D17/C17*100</f>
        <v>121.44758002578051</v>
      </c>
      <c r="F17" s="60">
        <f>'Table B 2 d 2'!N19</f>
        <v>3180.4865927999999</v>
      </c>
      <c r="G17" s="60">
        <f>'Table B 2 d 2'!Q19</f>
        <v>3487</v>
      </c>
      <c r="H17" s="61">
        <f t="shared" ref="H17:H18" si="4">G17/F17*100</f>
        <v>109.63731172122802</v>
      </c>
      <c r="I17" s="62">
        <f>'Table B 2 d 2'!T19</f>
        <v>114</v>
      </c>
      <c r="J17" s="60">
        <f>'Table B 2 d 2'!W19</f>
        <v>5</v>
      </c>
      <c r="K17" s="63">
        <f t="shared" ref="K17:K18" si="5">J17/I17*100</f>
        <v>4.3859649122807012</v>
      </c>
    </row>
    <row r="18" spans="1:11" ht="18" customHeight="1">
      <c r="A18" s="59">
        <v>14</v>
      </c>
      <c r="B18" s="38" t="s">
        <v>62</v>
      </c>
      <c r="C18" s="60">
        <f>'Table B 2 d 2'!H20</f>
        <v>10570.736100045797</v>
      </c>
      <c r="D18" s="60">
        <f>'Table B 2 d 2'!K20</f>
        <v>8680</v>
      </c>
      <c r="E18" s="61">
        <f t="shared" si="3"/>
        <v>82.113486874035146</v>
      </c>
      <c r="F18" s="60">
        <f>'Table B 2 d 2'!N20</f>
        <v>6427.0075488278435</v>
      </c>
      <c r="G18" s="60">
        <f>'Table B 2 d 2'!Q20</f>
        <v>6046</v>
      </c>
      <c r="H18" s="61">
        <f t="shared" si="4"/>
        <v>94.071773746440797</v>
      </c>
      <c r="I18" s="62">
        <f>'Table B 2 d 2'!T20</f>
        <v>156</v>
      </c>
      <c r="J18" s="60">
        <f>'Table B 2 d 2'!W20</f>
        <v>11</v>
      </c>
      <c r="K18" s="63">
        <f t="shared" si="5"/>
        <v>7.0512820512820511</v>
      </c>
    </row>
    <row r="19" spans="1:11" ht="18" customHeight="1">
      <c r="A19" s="59">
        <v>15</v>
      </c>
      <c r="B19" s="38" t="s">
        <v>69</v>
      </c>
      <c r="C19" s="60">
        <f>'Table B 2 d 2'!H21</f>
        <v>13662.456546924293</v>
      </c>
      <c r="D19" s="60">
        <f>'Table B 2 d 2'!K21</f>
        <v>12586</v>
      </c>
      <c r="E19" s="61">
        <f t="shared" si="0"/>
        <v>92.121061514617395</v>
      </c>
      <c r="F19" s="60">
        <f>'Table B 2 d 2'!N21</f>
        <v>8306.773580529969</v>
      </c>
      <c r="G19" s="60">
        <f>'Table B 2 d 2'!Q21</f>
        <v>8601</v>
      </c>
      <c r="H19" s="61">
        <f t="shared" si="1"/>
        <v>103.54200601012722</v>
      </c>
      <c r="I19" s="62">
        <f>'Table B 2 d 2'!T21</f>
        <v>227</v>
      </c>
      <c r="J19" s="60">
        <f>'Table B 2 d 2'!W21</f>
        <v>39</v>
      </c>
      <c r="K19" s="63">
        <f t="shared" si="2"/>
        <v>17.180616740088105</v>
      </c>
    </row>
    <row r="20" spans="1:11" ht="18" customHeight="1">
      <c r="A20" s="59">
        <v>16</v>
      </c>
      <c r="B20" s="38" t="s">
        <v>781</v>
      </c>
      <c r="C20" s="60">
        <f>'Table B 2 d 2'!H22</f>
        <v>12690.196720202433</v>
      </c>
      <c r="D20" s="60">
        <f>'Table B 2 d 2'!K22</f>
        <v>12195</v>
      </c>
      <c r="E20" s="61">
        <f t="shared" si="0"/>
        <v>96.097801073374271</v>
      </c>
      <c r="F20" s="60">
        <f>'Table B 2 d 2'!N22</f>
        <v>7715.6396058830787</v>
      </c>
      <c r="G20" s="60">
        <f>'Table B 2 d 2'!Q22</f>
        <v>6399</v>
      </c>
      <c r="H20" s="61">
        <f t="shared" si="1"/>
        <v>82.93544445908077</v>
      </c>
      <c r="I20" s="62">
        <f>'Table B 2 d 2'!T22</f>
        <v>220</v>
      </c>
      <c r="J20" s="60">
        <f>'Table B 2 d 2'!W22</f>
        <v>32</v>
      </c>
      <c r="K20" s="63">
        <f t="shared" si="2"/>
        <v>14.545454545454545</v>
      </c>
    </row>
    <row r="21" spans="1:11" ht="18" customHeight="1">
      <c r="A21" s="59">
        <v>17</v>
      </c>
      <c r="B21" s="38" t="s">
        <v>72</v>
      </c>
      <c r="C21" s="60">
        <f>'Table B 2 d 2'!H23</f>
        <v>9176.0074685135714</v>
      </c>
      <c r="D21" s="60">
        <f>'Table B 2 d 2'!K23</f>
        <v>11957</v>
      </c>
      <c r="E21" s="61">
        <f t="shared" si="0"/>
        <v>130.30721739306651</v>
      </c>
      <c r="F21" s="60">
        <f>'Table B 2 d 2'!N23</f>
        <v>5579.0125408562508</v>
      </c>
      <c r="G21" s="60">
        <f>'Table B 2 d 2'!Q23</f>
        <v>4880</v>
      </c>
      <c r="H21" s="61">
        <f t="shared" si="1"/>
        <v>87.470676293748411</v>
      </c>
      <c r="I21" s="62">
        <f>'Table B 2 d 2'!T23</f>
        <v>215</v>
      </c>
      <c r="J21" s="60">
        <f>'Table B 2 d 2'!W23</f>
        <v>44</v>
      </c>
      <c r="K21" s="63">
        <f t="shared" si="2"/>
        <v>20.465116279069768</v>
      </c>
    </row>
    <row r="22" spans="1:11" ht="18" customHeight="1">
      <c r="A22" s="59">
        <v>18</v>
      </c>
      <c r="B22" s="38" t="s">
        <v>74</v>
      </c>
      <c r="C22" s="60">
        <f>'Table B 2 d 2'!H24</f>
        <v>27136.981278414136</v>
      </c>
      <c r="D22" s="60">
        <f>'Table B 2 d 2'!K24</f>
        <v>25257</v>
      </c>
      <c r="E22" s="61">
        <f t="shared" si="0"/>
        <v>93.072253471650697</v>
      </c>
      <c r="F22" s="60">
        <f>'Table B 2 d 2'!N24</f>
        <v>16499.284617275796</v>
      </c>
      <c r="G22" s="60">
        <f>'Table B 2 d 2'!Q24</f>
        <v>16339</v>
      </c>
      <c r="H22" s="61">
        <f t="shared" si="1"/>
        <v>99.028535957807719</v>
      </c>
      <c r="I22" s="62">
        <f>'Table B 2 d 2'!T24</f>
        <v>455</v>
      </c>
      <c r="J22" s="60">
        <f>'Table B 2 d 2'!W24</f>
        <v>8</v>
      </c>
      <c r="K22" s="63">
        <f t="shared" si="2"/>
        <v>1.7582417582417582</v>
      </c>
    </row>
    <row r="23" spans="1:11" ht="18" customHeight="1">
      <c r="A23" s="59">
        <v>19</v>
      </c>
      <c r="B23" s="43" t="s">
        <v>160</v>
      </c>
      <c r="C23" s="60">
        <f>'Table B 2 d 2'!H25</f>
        <v>9282.1959653206468</v>
      </c>
      <c r="D23" s="60">
        <f>'Table B 2 d 2'!K25</f>
        <v>9311</v>
      </c>
      <c r="E23" s="61">
        <f t="shared" si="0"/>
        <v>100.31031487362438</v>
      </c>
      <c r="F23" s="60">
        <f>'Table B 2 d 2'!N25</f>
        <v>5643.5751469149536</v>
      </c>
      <c r="G23" s="60">
        <f>'Table B 2 d 2'!Q25</f>
        <v>5078</v>
      </c>
      <c r="H23" s="61">
        <f t="shared" si="1"/>
        <v>89.97842445273146</v>
      </c>
      <c r="I23" s="62">
        <f>'Table B 2 d 2'!T25</f>
        <v>168</v>
      </c>
      <c r="J23" s="60">
        <f>'Table B 2 d 2'!W25</f>
        <v>7</v>
      </c>
      <c r="K23" s="63">
        <f t="shared" si="2"/>
        <v>4.1666666666666661</v>
      </c>
    </row>
    <row r="24" spans="1:11" ht="18" customHeight="1">
      <c r="A24" s="59">
        <v>20</v>
      </c>
      <c r="B24" s="38" t="s">
        <v>85</v>
      </c>
      <c r="C24" s="60">
        <f>'Table B 2 d 2'!H26</f>
        <v>17502.5122625</v>
      </c>
      <c r="D24" s="60">
        <f>'Table B 2 d 2'!K26</f>
        <v>13078</v>
      </c>
      <c r="E24" s="61">
        <f t="shared" si="0"/>
        <v>74.720701827589991</v>
      </c>
      <c r="F24" s="60">
        <f>'Table B 2 d 2'!N26</f>
        <v>10641.527455599999</v>
      </c>
      <c r="G24" s="60">
        <f>'Table B 2 d 2'!Q26</f>
        <v>9825</v>
      </c>
      <c r="H24" s="61">
        <f t="shared" si="1"/>
        <v>92.326971301753218</v>
      </c>
      <c r="I24" s="62">
        <f>'Table B 2 d 2'!T26</f>
        <v>235</v>
      </c>
      <c r="J24" s="60">
        <f>'Table B 2 d 2'!W26</f>
        <v>14</v>
      </c>
      <c r="K24" s="63">
        <f t="shared" si="2"/>
        <v>5.9574468085106389</v>
      </c>
    </row>
    <row r="25" spans="1:11" ht="18" customHeight="1">
      <c r="A25" s="59">
        <v>21</v>
      </c>
      <c r="B25" s="38" t="s">
        <v>142</v>
      </c>
      <c r="C25" s="60">
        <f>'Table B 2 d 2'!H27</f>
        <v>15151.406861541478</v>
      </c>
      <c r="D25" s="60">
        <f>'Table B 2 d 2'!K27</f>
        <v>15400</v>
      </c>
      <c r="E25" s="61">
        <f t="shared" si="0"/>
        <v>101.64072644032495</v>
      </c>
      <c r="F25" s="60">
        <f>'Table B 2 d 2'!N27</f>
        <v>9212.0553718172177</v>
      </c>
      <c r="G25" s="60">
        <f>'Table B 2 d 2'!Q27</f>
        <v>9642</v>
      </c>
      <c r="H25" s="61">
        <f t="shared" si="1"/>
        <v>104.6671954393384</v>
      </c>
      <c r="I25" s="62">
        <f>'Table B 2 d 2'!T27</f>
        <v>277</v>
      </c>
      <c r="J25" s="60">
        <f>'Table B 2 d 2'!W27</f>
        <v>114</v>
      </c>
      <c r="K25" s="63">
        <f t="shared" si="2"/>
        <v>41.155234657039713</v>
      </c>
    </row>
    <row r="26" spans="1:11" ht="18" customHeight="1">
      <c r="A26" s="59">
        <v>22</v>
      </c>
      <c r="B26" s="43" t="s">
        <v>143</v>
      </c>
      <c r="C26" s="60">
        <f>'Table B 2 d 2'!H28</f>
        <v>8052.9697828706949</v>
      </c>
      <c r="D26" s="60">
        <f>'Table B 2 d 2'!K28</f>
        <v>8599</v>
      </c>
      <c r="E26" s="61">
        <f t="shared" si="0"/>
        <v>106.78048262754885</v>
      </c>
      <c r="F26" s="60">
        <f>'Table B 2 d 2'!N28</f>
        <v>4896.2056279853823</v>
      </c>
      <c r="G26" s="60">
        <f>'Table B 2 d 2'!Q28</f>
        <v>5729</v>
      </c>
      <c r="H26" s="61">
        <f t="shared" si="1"/>
        <v>117.00897460790027</v>
      </c>
      <c r="I26" s="62">
        <f>'Table B 2 d 2'!T28</f>
        <v>155</v>
      </c>
      <c r="J26" s="60">
        <f>'Table B 2 d 2'!W28</f>
        <v>26</v>
      </c>
      <c r="K26" s="63">
        <f t="shared" si="2"/>
        <v>16.7741935483871</v>
      </c>
    </row>
    <row r="27" spans="1:11" ht="18" customHeight="1">
      <c r="A27" s="59">
        <v>23</v>
      </c>
      <c r="B27" s="38" t="s">
        <v>144</v>
      </c>
      <c r="C27" s="60">
        <f>'Table B 2 d 2'!H29</f>
        <v>16014.68778343446</v>
      </c>
      <c r="D27" s="60">
        <f>'Table B 2 d 2'!K29</f>
        <v>14751</v>
      </c>
      <c r="E27" s="61">
        <f t="shared" si="0"/>
        <v>92.109195005714611</v>
      </c>
      <c r="F27" s="60">
        <f>'Table B 2 d 2'!N29</f>
        <v>9736.9301723281515</v>
      </c>
      <c r="G27" s="60">
        <f>'Table B 2 d 2'!Q29</f>
        <v>9510</v>
      </c>
      <c r="H27" s="61">
        <f t="shared" si="1"/>
        <v>97.669386877467034</v>
      </c>
      <c r="I27" s="62">
        <f>'Table B 2 d 2'!T29</f>
        <v>266</v>
      </c>
      <c r="J27" s="60">
        <f>'Table B 2 d 2'!W29</f>
        <v>51</v>
      </c>
      <c r="K27" s="63">
        <f t="shared" si="2"/>
        <v>19.172932330827066</v>
      </c>
    </row>
    <row r="28" spans="1:11" ht="18" customHeight="1" thickBot="1">
      <c r="A28" s="1692" t="s">
        <v>179</v>
      </c>
      <c r="B28" s="1693"/>
      <c r="C28" s="98">
        <f>SUM(C5:C27)</f>
        <v>386053.08782938088</v>
      </c>
      <c r="D28" s="98">
        <f>SUM(D5:D27)</f>
        <v>383773</v>
      </c>
      <c r="E28" s="99">
        <f t="shared" si="0"/>
        <v>99.409384900351171</v>
      </c>
      <c r="F28" s="98">
        <f>SUM(F5:F27)</f>
        <v>234720.27740026353</v>
      </c>
      <c r="G28" s="98">
        <f>SUM(G5:G27)</f>
        <v>233960</v>
      </c>
      <c r="H28" s="99">
        <f t="shared" si="1"/>
        <v>99.676092151609453</v>
      </c>
      <c r="I28" s="100">
        <f>'Table B 2 d 2'!T30</f>
        <v>6910</v>
      </c>
      <c r="J28" s="98">
        <f>'Table B 2 d 2'!W30</f>
        <v>2336</v>
      </c>
      <c r="K28" s="101">
        <f t="shared" si="2"/>
        <v>33.806078147612155</v>
      </c>
    </row>
    <row r="29" spans="1:11" ht="11.25" customHeight="1"/>
  </sheetData>
  <mergeCells count="8">
    <mergeCell ref="A28:B28"/>
    <mergeCell ref="A1:K1"/>
    <mergeCell ref="C3:E3"/>
    <mergeCell ref="F3:H3"/>
    <mergeCell ref="I3:K3"/>
    <mergeCell ref="B3:B4"/>
    <mergeCell ref="A3:A4"/>
    <mergeCell ref="A2:K2"/>
  </mergeCells>
  <printOptions horizontalCentered="1" verticalCentered="1"/>
  <pageMargins left="0.70866141732283472" right="0.23622047244094491" top="0.74803149606299213" bottom="0.39370078740157483" header="0.31496062992125984" footer="0.31496062992125984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  <pageSetUpPr fitToPage="1"/>
  </sheetPr>
  <dimension ref="A1:BL483"/>
  <sheetViews>
    <sheetView workbookViewId="0">
      <pane xSplit="3" ySplit="6" topLeftCell="D243" activePane="bottomRight" state="frozen"/>
      <selection pane="topRight" activeCell="C1" sqref="C1"/>
      <selection pane="bottomLeft" activeCell="A7" sqref="A7"/>
      <selection pane="bottomRight" activeCell="C441" sqref="C441"/>
    </sheetView>
  </sheetViews>
  <sheetFormatPr defaultColWidth="9.140625" defaultRowHeight="15" customHeight="1"/>
  <cols>
    <col min="1" max="1" width="9.140625" style="758"/>
    <col min="2" max="2" width="9.140625" style="759" customWidth="1"/>
    <col min="3" max="3" width="25.140625" style="758" customWidth="1"/>
    <col min="4" max="4" width="10.140625" style="759" customWidth="1"/>
    <col min="5" max="5" width="8.5703125" style="759" customWidth="1"/>
    <col min="6" max="6" width="9.140625" style="759" customWidth="1"/>
    <col min="7" max="7" width="7.7109375" style="759" customWidth="1"/>
    <col min="8" max="8" width="8.28515625" style="759" customWidth="1"/>
    <col min="9" max="9" width="9.140625" style="759" customWidth="1"/>
    <col min="10" max="10" width="7.5703125" style="759" customWidth="1"/>
    <col min="11" max="11" width="7.85546875" style="759" customWidth="1"/>
    <col min="12" max="12" width="7.7109375" style="759" customWidth="1"/>
    <col min="13" max="14" width="7.42578125" style="759" customWidth="1"/>
    <col min="15" max="24" width="7.7109375" style="759" customWidth="1"/>
    <col min="25" max="33" width="8.85546875" style="759" customWidth="1"/>
    <col min="34" max="36" width="9.140625" style="759" customWidth="1"/>
    <col min="37" max="37" width="7.5703125" style="759" customWidth="1"/>
    <col min="38" max="38" width="3.28515625" style="758" customWidth="1"/>
    <col min="39" max="39" width="9.140625" style="75"/>
    <col min="40" max="40" width="19.42578125" style="31" customWidth="1"/>
    <col min="41" max="45" width="8.7109375" style="31" bestFit="1" customWidth="1"/>
    <col min="46" max="46" width="10.140625" style="31" bestFit="1" customWidth="1"/>
    <col min="47" max="52" width="7.28515625" style="31" bestFit="1" customWidth="1"/>
    <col min="53" max="58" width="7.28515625" style="31" customWidth="1"/>
    <col min="59" max="59" width="7.28515625" style="31" bestFit="1" customWidth="1"/>
    <col min="60" max="60" width="5.85546875" style="31" bestFit="1" customWidth="1"/>
    <col min="61" max="61" width="7.28515625" style="31" bestFit="1" customWidth="1"/>
    <col min="62" max="64" width="10.5703125" style="31" customWidth="1"/>
    <col min="65" max="16384" width="9.140625" style="758"/>
  </cols>
  <sheetData>
    <row r="1" spans="1:37" ht="15" customHeight="1" thickBot="1"/>
    <row r="2" spans="1:37">
      <c r="B2" s="758"/>
      <c r="C2" s="759"/>
      <c r="D2" s="1179" t="s">
        <v>289</v>
      </c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  <c r="Y2" s="1180"/>
      <c r="Z2" s="1180"/>
      <c r="AA2" s="1180"/>
      <c r="AB2" s="1180"/>
      <c r="AC2" s="1180"/>
      <c r="AD2" s="1180"/>
      <c r="AE2" s="1180"/>
      <c r="AF2" s="1180"/>
      <c r="AG2" s="1181"/>
    </row>
    <row r="3" spans="1:37" ht="18" customHeight="1" thickBot="1">
      <c r="B3" s="788" t="s">
        <v>278</v>
      </c>
      <c r="C3" s="759"/>
      <c r="D3" s="1182" t="s">
        <v>886</v>
      </c>
      <c r="E3" s="1183"/>
      <c r="F3" s="1183"/>
      <c r="G3" s="1183"/>
      <c r="H3" s="1183"/>
      <c r="I3" s="1183"/>
      <c r="J3" s="1183"/>
      <c r="K3" s="1183"/>
      <c r="L3" s="1183"/>
      <c r="M3" s="1183"/>
      <c r="N3" s="1183"/>
      <c r="O3" s="1183"/>
      <c r="P3" s="1183"/>
      <c r="Q3" s="1183"/>
      <c r="R3" s="1183"/>
      <c r="S3" s="1183"/>
      <c r="T3" s="1183"/>
      <c r="U3" s="1183"/>
      <c r="V3" s="1183"/>
      <c r="W3" s="1183"/>
      <c r="X3" s="1183"/>
      <c r="Y3" s="1183"/>
      <c r="Z3" s="1183"/>
      <c r="AA3" s="1183"/>
      <c r="AB3" s="1183"/>
      <c r="AC3" s="1183"/>
      <c r="AD3" s="1183"/>
      <c r="AE3" s="1183"/>
      <c r="AF3" s="1183"/>
      <c r="AG3" s="1184"/>
    </row>
    <row r="4" spans="1:37" s="741" customFormat="1" ht="30.75" customHeight="1">
      <c r="B4" s="1192" t="s">
        <v>1</v>
      </c>
      <c r="C4" s="1191" t="s">
        <v>284</v>
      </c>
      <c r="D4" s="1187" t="s">
        <v>3</v>
      </c>
      <c r="E4" s="1188"/>
      <c r="F4" s="1189"/>
      <c r="G4" s="1187" t="s">
        <v>4</v>
      </c>
      <c r="H4" s="1188"/>
      <c r="I4" s="1189"/>
      <c r="J4" s="1187" t="s">
        <v>5</v>
      </c>
      <c r="K4" s="1188"/>
      <c r="L4" s="1189"/>
      <c r="M4" s="1187" t="s">
        <v>291</v>
      </c>
      <c r="N4" s="1188"/>
      <c r="O4" s="1189"/>
      <c r="P4" s="1194" t="s">
        <v>870</v>
      </c>
      <c r="Q4" s="1194"/>
      <c r="R4" s="1194"/>
      <c r="S4" s="1194" t="s">
        <v>871</v>
      </c>
      <c r="T4" s="1194"/>
      <c r="U4" s="1194"/>
      <c r="V4" s="1187" t="s">
        <v>351</v>
      </c>
      <c r="W4" s="1188"/>
      <c r="X4" s="1189"/>
      <c r="Y4" s="1187" t="s">
        <v>6</v>
      </c>
      <c r="Z4" s="1188"/>
      <c r="AA4" s="1189"/>
      <c r="AB4" s="1187" t="s">
        <v>285</v>
      </c>
      <c r="AC4" s="1188"/>
      <c r="AD4" s="1189"/>
      <c r="AE4" s="1187" t="s">
        <v>288</v>
      </c>
      <c r="AF4" s="1188"/>
      <c r="AG4" s="1189"/>
      <c r="AH4" s="1190" t="s">
        <v>226</v>
      </c>
      <c r="AI4" s="1190"/>
      <c r="AJ4" s="1190"/>
      <c r="AK4" s="1178" t="s">
        <v>292</v>
      </c>
    </row>
    <row r="5" spans="1:37" s="741" customFormat="1" ht="39" customHeight="1">
      <c r="A5" s="858" t="s">
        <v>898</v>
      </c>
      <c r="B5" s="1193"/>
      <c r="C5" s="1191"/>
      <c r="D5" s="790" t="s">
        <v>240</v>
      </c>
      <c r="E5" s="790" t="s">
        <v>241</v>
      </c>
      <c r="F5" s="790" t="s">
        <v>234</v>
      </c>
      <c r="G5" s="790" t="s">
        <v>240</v>
      </c>
      <c r="H5" s="790" t="s">
        <v>241</v>
      </c>
      <c r="I5" s="790" t="s">
        <v>234</v>
      </c>
      <c r="J5" s="790" t="s">
        <v>240</v>
      </c>
      <c r="K5" s="790" t="s">
        <v>241</v>
      </c>
      <c r="L5" s="790" t="s">
        <v>234</v>
      </c>
      <c r="M5" s="790" t="s">
        <v>240</v>
      </c>
      <c r="N5" s="790" t="s">
        <v>241</v>
      </c>
      <c r="O5" s="790" t="s">
        <v>234</v>
      </c>
      <c r="P5" s="790" t="s">
        <v>240</v>
      </c>
      <c r="Q5" s="790" t="s">
        <v>241</v>
      </c>
      <c r="R5" s="790" t="s">
        <v>234</v>
      </c>
      <c r="S5" s="790" t="s">
        <v>240</v>
      </c>
      <c r="T5" s="790" t="s">
        <v>241</v>
      </c>
      <c r="U5" s="790" t="s">
        <v>234</v>
      </c>
      <c r="V5" s="790" t="s">
        <v>240</v>
      </c>
      <c r="W5" s="790" t="s">
        <v>241</v>
      </c>
      <c r="X5" s="790" t="s">
        <v>234</v>
      </c>
      <c r="Y5" s="790" t="s">
        <v>240</v>
      </c>
      <c r="Z5" s="790" t="s">
        <v>241</v>
      </c>
      <c r="AA5" s="790" t="s">
        <v>234</v>
      </c>
      <c r="AB5" s="790" t="s">
        <v>240</v>
      </c>
      <c r="AC5" s="790" t="s">
        <v>241</v>
      </c>
      <c r="AD5" s="790" t="s">
        <v>234</v>
      </c>
      <c r="AE5" s="790" t="s">
        <v>240</v>
      </c>
      <c r="AF5" s="790" t="s">
        <v>241</v>
      </c>
      <c r="AG5" s="790" t="s">
        <v>234</v>
      </c>
      <c r="AH5" s="790" t="s">
        <v>240</v>
      </c>
      <c r="AI5" s="790" t="s">
        <v>241</v>
      </c>
      <c r="AJ5" s="790" t="s">
        <v>234</v>
      </c>
      <c r="AK5" s="1178"/>
    </row>
    <row r="6" spans="1:37" s="758" customFormat="1" ht="27" customHeight="1">
      <c r="B6" s="791" t="s">
        <v>15</v>
      </c>
      <c r="C6" s="792"/>
      <c r="D6" s="793"/>
      <c r="E6" s="793"/>
      <c r="F6" s="793"/>
      <c r="G6" s="793"/>
      <c r="H6" s="793"/>
      <c r="I6" s="793"/>
      <c r="J6" s="793"/>
      <c r="K6" s="793"/>
      <c r="L6" s="793"/>
      <c r="M6" s="793"/>
      <c r="N6" s="793"/>
      <c r="O6" s="793"/>
      <c r="P6" s="793"/>
      <c r="Q6" s="793"/>
      <c r="R6" s="793"/>
      <c r="S6" s="793"/>
      <c r="T6" s="793"/>
      <c r="U6" s="793"/>
      <c r="V6" s="793"/>
      <c r="W6" s="793"/>
      <c r="X6" s="793"/>
      <c r="Y6" s="793"/>
      <c r="Z6" s="793"/>
      <c r="AA6" s="793"/>
      <c r="AB6" s="793"/>
      <c r="AC6" s="793"/>
      <c r="AD6" s="793"/>
      <c r="AE6" s="793"/>
      <c r="AF6" s="793"/>
      <c r="AG6" s="793"/>
      <c r="AH6" s="794"/>
      <c r="AI6" s="794"/>
      <c r="AJ6" s="794"/>
      <c r="AK6" s="794"/>
    </row>
    <row r="7" spans="1:37" ht="27" customHeight="1">
      <c r="A7" s="10">
        <v>1</v>
      </c>
      <c r="B7" s="794">
        <v>1</v>
      </c>
      <c r="C7" s="795" t="s">
        <v>96</v>
      </c>
      <c r="D7" s="149">
        <v>70</v>
      </c>
      <c r="E7" s="149">
        <v>42</v>
      </c>
      <c r="F7" s="149">
        <f t="shared" ref="F7:F13" si="0">D7+E7</f>
        <v>112</v>
      </c>
      <c r="G7" s="149">
        <v>772</v>
      </c>
      <c r="H7" s="149">
        <v>550</v>
      </c>
      <c r="I7" s="149">
        <f t="shared" ref="I7:I13" si="1">G7+H7</f>
        <v>1322</v>
      </c>
      <c r="J7" s="149">
        <v>2</v>
      </c>
      <c r="K7" s="149">
        <v>3</v>
      </c>
      <c r="L7" s="149">
        <f t="shared" ref="L7:L13" si="2">J7+K7</f>
        <v>5</v>
      </c>
      <c r="M7" s="149">
        <v>3</v>
      </c>
      <c r="N7" s="149">
        <v>0</v>
      </c>
      <c r="O7" s="149">
        <f t="shared" ref="O7:O13" si="3">M7+N7</f>
        <v>3</v>
      </c>
      <c r="P7" s="149"/>
      <c r="Q7" s="149"/>
      <c r="R7" s="149">
        <f t="shared" ref="R7:R13" si="4">P7+Q7</f>
        <v>0</v>
      </c>
      <c r="S7" s="149"/>
      <c r="T7" s="149"/>
      <c r="U7" s="149">
        <f t="shared" ref="U7:U13" si="5">S7+T7</f>
        <v>0</v>
      </c>
      <c r="V7" s="149"/>
      <c r="W7" s="149"/>
      <c r="X7" s="149">
        <f>V7+W7</f>
        <v>0</v>
      </c>
      <c r="Y7" s="149">
        <f t="shared" ref="Y7" si="6">D7+G7+J7+M7+V7+S7+P7</f>
        <v>847</v>
      </c>
      <c r="Z7" s="149">
        <f t="shared" ref="Z7" si="7">E7+H7+K7+N7+W7+T7+Q7</f>
        <v>595</v>
      </c>
      <c r="AA7" s="149">
        <f t="shared" ref="AA7" si="8">F7+I7+L7+O7+X7+U7+R7</f>
        <v>1442</v>
      </c>
      <c r="AB7" s="149"/>
      <c r="AC7" s="149"/>
      <c r="AD7" s="149">
        <f t="shared" ref="AD7:AD13" si="9">AB7+AC7</f>
        <v>0</v>
      </c>
      <c r="AE7" s="149">
        <f t="shared" ref="AE7:AF13" si="10">Y7+AB7</f>
        <v>847</v>
      </c>
      <c r="AF7" s="149">
        <f t="shared" si="10"/>
        <v>595</v>
      </c>
      <c r="AG7" s="149">
        <f t="shared" ref="AG7:AG13" si="11">AE7+AF7</f>
        <v>1442</v>
      </c>
      <c r="AH7" s="149">
        <v>5</v>
      </c>
      <c r="AI7" s="149">
        <v>1</v>
      </c>
      <c r="AJ7" s="149">
        <f>AH7+AI7</f>
        <v>6</v>
      </c>
      <c r="AK7" s="149"/>
    </row>
    <row r="8" spans="1:37" ht="27" customHeight="1">
      <c r="A8" s="10">
        <v>2</v>
      </c>
      <c r="B8" s="794">
        <v>2</v>
      </c>
      <c r="C8" s="795" t="s">
        <v>97</v>
      </c>
      <c r="D8" s="149">
        <v>7</v>
      </c>
      <c r="E8" s="149">
        <v>9</v>
      </c>
      <c r="F8" s="149">
        <f t="shared" si="0"/>
        <v>16</v>
      </c>
      <c r="G8" s="149">
        <v>841</v>
      </c>
      <c r="H8" s="149">
        <v>494</v>
      </c>
      <c r="I8" s="149">
        <f t="shared" si="1"/>
        <v>1335</v>
      </c>
      <c r="J8" s="149">
        <v>0</v>
      </c>
      <c r="K8" s="149">
        <v>0</v>
      </c>
      <c r="L8" s="149">
        <f t="shared" si="2"/>
        <v>0</v>
      </c>
      <c r="M8" s="149">
        <v>14</v>
      </c>
      <c r="N8" s="149">
        <v>10</v>
      </c>
      <c r="O8" s="149">
        <f t="shared" si="3"/>
        <v>24</v>
      </c>
      <c r="P8" s="149"/>
      <c r="Q8" s="149"/>
      <c r="R8" s="149">
        <f t="shared" si="4"/>
        <v>0</v>
      </c>
      <c r="S8" s="149"/>
      <c r="T8" s="149"/>
      <c r="U8" s="149">
        <f t="shared" si="5"/>
        <v>0</v>
      </c>
      <c r="V8" s="149"/>
      <c r="W8" s="149"/>
      <c r="X8" s="149">
        <f t="shared" ref="X8:X13" si="12">V8+W8</f>
        <v>0</v>
      </c>
      <c r="Y8" s="149">
        <f t="shared" ref="Y8:Y13" si="13">D8+G8+J8+M8+V8+S8+P8</f>
        <v>862</v>
      </c>
      <c r="Z8" s="149">
        <f t="shared" ref="Z8:Z13" si="14">E8+H8+K8+N8+W8+T8+Q8</f>
        <v>513</v>
      </c>
      <c r="AA8" s="149">
        <f t="shared" ref="AA8:AA13" si="15">F8+I8+L8+O8+X8+U8+R8</f>
        <v>1375</v>
      </c>
      <c r="AB8" s="149"/>
      <c r="AC8" s="149"/>
      <c r="AD8" s="149">
        <f t="shared" si="9"/>
        <v>0</v>
      </c>
      <c r="AE8" s="149">
        <f t="shared" si="10"/>
        <v>862</v>
      </c>
      <c r="AF8" s="149">
        <f t="shared" si="10"/>
        <v>513</v>
      </c>
      <c r="AG8" s="149">
        <f t="shared" si="11"/>
        <v>1375</v>
      </c>
      <c r="AH8" s="149">
        <v>0</v>
      </c>
      <c r="AI8" s="149">
        <v>1</v>
      </c>
      <c r="AJ8" s="149">
        <f t="shared" ref="AJ8:AJ13" si="16">AH8+AI8</f>
        <v>1</v>
      </c>
      <c r="AK8" s="149"/>
    </row>
    <row r="9" spans="1:37" ht="27" customHeight="1">
      <c r="A9" s="10">
        <v>3</v>
      </c>
      <c r="B9" s="794">
        <v>3</v>
      </c>
      <c r="C9" s="795" t="s">
        <v>98</v>
      </c>
      <c r="D9" s="149">
        <v>9</v>
      </c>
      <c r="E9" s="149">
        <v>8</v>
      </c>
      <c r="F9" s="149">
        <f t="shared" si="0"/>
        <v>17</v>
      </c>
      <c r="G9" s="149">
        <v>585</v>
      </c>
      <c r="H9" s="149">
        <v>408</v>
      </c>
      <c r="I9" s="149">
        <f t="shared" si="1"/>
        <v>993</v>
      </c>
      <c r="J9" s="149"/>
      <c r="K9" s="149"/>
      <c r="L9" s="149">
        <f t="shared" si="2"/>
        <v>0</v>
      </c>
      <c r="M9" s="149">
        <v>2</v>
      </c>
      <c r="N9" s="149">
        <v>0</v>
      </c>
      <c r="O9" s="149">
        <f t="shared" si="3"/>
        <v>2</v>
      </c>
      <c r="P9" s="149"/>
      <c r="Q9" s="149"/>
      <c r="R9" s="149">
        <f t="shared" si="4"/>
        <v>0</v>
      </c>
      <c r="S9" s="149"/>
      <c r="T9" s="149"/>
      <c r="U9" s="149">
        <f t="shared" si="5"/>
        <v>0</v>
      </c>
      <c r="V9" s="149"/>
      <c r="W9" s="149"/>
      <c r="X9" s="149">
        <f t="shared" si="12"/>
        <v>0</v>
      </c>
      <c r="Y9" s="149">
        <f t="shared" si="13"/>
        <v>596</v>
      </c>
      <c r="Z9" s="149">
        <f t="shared" si="14"/>
        <v>416</v>
      </c>
      <c r="AA9" s="149">
        <f t="shared" si="15"/>
        <v>1012</v>
      </c>
      <c r="AB9" s="149"/>
      <c r="AC9" s="149"/>
      <c r="AD9" s="149">
        <f t="shared" si="9"/>
        <v>0</v>
      </c>
      <c r="AE9" s="149">
        <f t="shared" si="10"/>
        <v>596</v>
      </c>
      <c r="AF9" s="149">
        <f t="shared" si="10"/>
        <v>416</v>
      </c>
      <c r="AG9" s="149">
        <f t="shared" si="11"/>
        <v>1012</v>
      </c>
      <c r="AH9" s="149">
        <v>15</v>
      </c>
      <c r="AI9" s="149">
        <v>12</v>
      </c>
      <c r="AJ9" s="149">
        <f t="shared" si="16"/>
        <v>27</v>
      </c>
      <c r="AK9" s="149"/>
    </row>
    <row r="10" spans="1:37" ht="27" customHeight="1">
      <c r="A10" s="10">
        <v>4</v>
      </c>
      <c r="B10" s="794">
        <v>4</v>
      </c>
      <c r="C10" s="795" t="s">
        <v>18</v>
      </c>
      <c r="D10" s="149">
        <v>25</v>
      </c>
      <c r="E10" s="149">
        <v>8</v>
      </c>
      <c r="F10" s="149">
        <f t="shared" si="0"/>
        <v>33</v>
      </c>
      <c r="G10" s="149">
        <v>766</v>
      </c>
      <c r="H10" s="149">
        <v>510</v>
      </c>
      <c r="I10" s="149">
        <f t="shared" si="1"/>
        <v>1276</v>
      </c>
      <c r="J10" s="149">
        <v>0</v>
      </c>
      <c r="K10" s="149">
        <v>0</v>
      </c>
      <c r="L10" s="149">
        <f t="shared" si="2"/>
        <v>0</v>
      </c>
      <c r="M10" s="149">
        <v>82</v>
      </c>
      <c r="N10" s="149">
        <v>41</v>
      </c>
      <c r="O10" s="149">
        <f t="shared" si="3"/>
        <v>123</v>
      </c>
      <c r="P10" s="149"/>
      <c r="Q10" s="149"/>
      <c r="R10" s="149">
        <f t="shared" si="4"/>
        <v>0</v>
      </c>
      <c r="S10" s="149"/>
      <c r="T10" s="149"/>
      <c r="U10" s="149">
        <f t="shared" si="5"/>
        <v>0</v>
      </c>
      <c r="V10" s="149"/>
      <c r="W10" s="149"/>
      <c r="X10" s="149">
        <f t="shared" si="12"/>
        <v>0</v>
      </c>
      <c r="Y10" s="149">
        <f t="shared" si="13"/>
        <v>873</v>
      </c>
      <c r="Z10" s="149">
        <f t="shared" si="14"/>
        <v>559</v>
      </c>
      <c r="AA10" s="149">
        <f t="shared" si="15"/>
        <v>1432</v>
      </c>
      <c r="AB10" s="149"/>
      <c r="AC10" s="149"/>
      <c r="AD10" s="149">
        <f t="shared" si="9"/>
        <v>0</v>
      </c>
      <c r="AE10" s="149">
        <f t="shared" si="10"/>
        <v>873</v>
      </c>
      <c r="AF10" s="149">
        <f t="shared" si="10"/>
        <v>559</v>
      </c>
      <c r="AG10" s="149">
        <f t="shared" si="11"/>
        <v>1432</v>
      </c>
      <c r="AH10" s="149">
        <v>0</v>
      </c>
      <c r="AI10" s="149">
        <v>0</v>
      </c>
      <c r="AJ10" s="149">
        <f t="shared" si="16"/>
        <v>0</v>
      </c>
      <c r="AK10" s="149"/>
    </row>
    <row r="11" spans="1:37" ht="27" customHeight="1">
      <c r="A11" s="10">
        <v>5</v>
      </c>
      <c r="B11" s="794">
        <v>5</v>
      </c>
      <c r="C11" s="795" t="s">
        <v>100</v>
      </c>
      <c r="D11" s="149">
        <v>4</v>
      </c>
      <c r="E11" s="149">
        <v>3</v>
      </c>
      <c r="F11" s="149">
        <f t="shared" si="0"/>
        <v>7</v>
      </c>
      <c r="G11" s="149">
        <v>526</v>
      </c>
      <c r="H11" s="149">
        <v>329</v>
      </c>
      <c r="I11" s="149">
        <f t="shared" si="1"/>
        <v>855</v>
      </c>
      <c r="J11" s="149">
        <v>0</v>
      </c>
      <c r="K11" s="149">
        <v>0</v>
      </c>
      <c r="L11" s="149">
        <f t="shared" si="2"/>
        <v>0</v>
      </c>
      <c r="M11" s="149">
        <v>0</v>
      </c>
      <c r="N11" s="149">
        <v>0</v>
      </c>
      <c r="O11" s="149">
        <f t="shared" si="3"/>
        <v>0</v>
      </c>
      <c r="P11" s="149"/>
      <c r="Q11" s="149"/>
      <c r="R11" s="149">
        <f t="shared" si="4"/>
        <v>0</v>
      </c>
      <c r="S11" s="149"/>
      <c r="T11" s="149"/>
      <c r="U11" s="149">
        <f t="shared" si="5"/>
        <v>0</v>
      </c>
      <c r="V11" s="149"/>
      <c r="W11" s="149"/>
      <c r="X11" s="149">
        <f t="shared" si="12"/>
        <v>0</v>
      </c>
      <c r="Y11" s="149">
        <f t="shared" si="13"/>
        <v>530</v>
      </c>
      <c r="Z11" s="149">
        <f t="shared" si="14"/>
        <v>332</v>
      </c>
      <c r="AA11" s="149">
        <f t="shared" si="15"/>
        <v>862</v>
      </c>
      <c r="AB11" s="149"/>
      <c r="AC11" s="149"/>
      <c r="AD11" s="149">
        <f t="shared" si="9"/>
        <v>0</v>
      </c>
      <c r="AE11" s="149">
        <f t="shared" si="10"/>
        <v>530</v>
      </c>
      <c r="AF11" s="149">
        <f t="shared" si="10"/>
        <v>332</v>
      </c>
      <c r="AG11" s="149">
        <f t="shared" si="11"/>
        <v>862</v>
      </c>
      <c r="AH11" s="149">
        <v>0</v>
      </c>
      <c r="AI11" s="149">
        <v>0</v>
      </c>
      <c r="AJ11" s="149">
        <f t="shared" si="16"/>
        <v>0</v>
      </c>
      <c r="AK11" s="149"/>
    </row>
    <row r="12" spans="1:37" ht="27" customHeight="1">
      <c r="A12" s="10">
        <v>6</v>
      </c>
      <c r="B12" s="794">
        <v>6</v>
      </c>
      <c r="C12" s="795" t="s">
        <v>101</v>
      </c>
      <c r="D12" s="149">
        <v>67</v>
      </c>
      <c r="E12" s="149">
        <v>50</v>
      </c>
      <c r="F12" s="149">
        <f t="shared" si="0"/>
        <v>117</v>
      </c>
      <c r="G12" s="149">
        <v>569</v>
      </c>
      <c r="H12" s="149">
        <v>464</v>
      </c>
      <c r="I12" s="149">
        <f t="shared" si="1"/>
        <v>1033</v>
      </c>
      <c r="J12" s="149">
        <v>0</v>
      </c>
      <c r="K12" s="149">
        <v>0</v>
      </c>
      <c r="L12" s="149">
        <f t="shared" si="2"/>
        <v>0</v>
      </c>
      <c r="M12" s="149">
        <v>27</v>
      </c>
      <c r="N12" s="149">
        <v>14</v>
      </c>
      <c r="O12" s="149">
        <f t="shared" si="3"/>
        <v>41</v>
      </c>
      <c r="P12" s="149"/>
      <c r="Q12" s="149"/>
      <c r="R12" s="149">
        <f t="shared" si="4"/>
        <v>0</v>
      </c>
      <c r="S12" s="149"/>
      <c r="T12" s="149"/>
      <c r="U12" s="149">
        <f t="shared" si="5"/>
        <v>0</v>
      </c>
      <c r="V12" s="149"/>
      <c r="W12" s="149"/>
      <c r="X12" s="149">
        <f t="shared" si="12"/>
        <v>0</v>
      </c>
      <c r="Y12" s="149">
        <f t="shared" si="13"/>
        <v>663</v>
      </c>
      <c r="Z12" s="149">
        <f t="shared" si="14"/>
        <v>528</v>
      </c>
      <c r="AA12" s="149">
        <f t="shared" si="15"/>
        <v>1191</v>
      </c>
      <c r="AB12" s="149"/>
      <c r="AC12" s="149"/>
      <c r="AD12" s="149">
        <f t="shared" si="9"/>
        <v>0</v>
      </c>
      <c r="AE12" s="149">
        <f t="shared" si="10"/>
        <v>663</v>
      </c>
      <c r="AF12" s="149">
        <f t="shared" si="10"/>
        <v>528</v>
      </c>
      <c r="AG12" s="149">
        <f t="shared" si="11"/>
        <v>1191</v>
      </c>
      <c r="AH12" s="149">
        <v>0</v>
      </c>
      <c r="AI12" s="149">
        <v>0</v>
      </c>
      <c r="AJ12" s="149">
        <f t="shared" si="16"/>
        <v>0</v>
      </c>
      <c r="AK12" s="149"/>
    </row>
    <row r="13" spans="1:37" ht="27" customHeight="1">
      <c r="A13" s="10">
        <v>7</v>
      </c>
      <c r="B13" s="794">
        <v>7</v>
      </c>
      <c r="C13" s="796" t="s">
        <v>102</v>
      </c>
      <c r="D13" s="149">
        <v>62</v>
      </c>
      <c r="E13" s="149">
        <v>31</v>
      </c>
      <c r="F13" s="149">
        <f t="shared" si="0"/>
        <v>93</v>
      </c>
      <c r="G13" s="149">
        <v>905</v>
      </c>
      <c r="H13" s="149">
        <v>541</v>
      </c>
      <c r="I13" s="149">
        <f t="shared" si="1"/>
        <v>1446</v>
      </c>
      <c r="J13" s="149">
        <v>3</v>
      </c>
      <c r="K13" s="149">
        <v>0</v>
      </c>
      <c r="L13" s="149">
        <f t="shared" si="2"/>
        <v>3</v>
      </c>
      <c r="M13" s="149">
        <v>6</v>
      </c>
      <c r="N13" s="149">
        <v>3</v>
      </c>
      <c r="O13" s="149">
        <f t="shared" si="3"/>
        <v>9</v>
      </c>
      <c r="P13" s="149"/>
      <c r="Q13" s="149"/>
      <c r="R13" s="149">
        <f t="shared" si="4"/>
        <v>0</v>
      </c>
      <c r="S13" s="149"/>
      <c r="T13" s="149"/>
      <c r="U13" s="149">
        <f t="shared" si="5"/>
        <v>0</v>
      </c>
      <c r="V13" s="149"/>
      <c r="W13" s="149"/>
      <c r="X13" s="149">
        <f t="shared" si="12"/>
        <v>0</v>
      </c>
      <c r="Y13" s="149">
        <f t="shared" si="13"/>
        <v>976</v>
      </c>
      <c r="Z13" s="149">
        <f t="shared" si="14"/>
        <v>575</v>
      </c>
      <c r="AA13" s="149">
        <f t="shared" si="15"/>
        <v>1551</v>
      </c>
      <c r="AB13" s="149"/>
      <c r="AC13" s="149"/>
      <c r="AD13" s="149">
        <f t="shared" si="9"/>
        <v>0</v>
      </c>
      <c r="AE13" s="149">
        <f t="shared" si="10"/>
        <v>976</v>
      </c>
      <c r="AF13" s="149">
        <f t="shared" si="10"/>
        <v>575</v>
      </c>
      <c r="AG13" s="149">
        <f t="shared" si="11"/>
        <v>1551</v>
      </c>
      <c r="AH13" s="149">
        <v>1</v>
      </c>
      <c r="AI13" s="149">
        <v>0</v>
      </c>
      <c r="AJ13" s="149">
        <f t="shared" si="16"/>
        <v>1</v>
      </c>
      <c r="AK13" s="149"/>
    </row>
    <row r="14" spans="1:37" s="758" customFormat="1" ht="27" customHeight="1">
      <c r="A14" s="10"/>
      <c r="B14" s="797"/>
      <c r="C14" s="798" t="s">
        <v>6</v>
      </c>
      <c r="D14" s="184">
        <f>SUM(D7:D13)</f>
        <v>244</v>
      </c>
      <c r="E14" s="580">
        <f t="shared" ref="E14:AK14" si="17">SUM(E7:E13)</f>
        <v>151</v>
      </c>
      <c r="F14" s="580">
        <f t="shared" si="17"/>
        <v>395</v>
      </c>
      <c r="G14" s="580">
        <f t="shared" si="17"/>
        <v>4964</v>
      </c>
      <c r="H14" s="580">
        <f t="shared" si="17"/>
        <v>3296</v>
      </c>
      <c r="I14" s="580">
        <f t="shared" si="17"/>
        <v>8260</v>
      </c>
      <c r="J14" s="580">
        <f t="shared" si="17"/>
        <v>5</v>
      </c>
      <c r="K14" s="580">
        <f t="shared" si="17"/>
        <v>3</v>
      </c>
      <c r="L14" s="580">
        <f t="shared" si="17"/>
        <v>8</v>
      </c>
      <c r="M14" s="580">
        <f t="shared" si="17"/>
        <v>134</v>
      </c>
      <c r="N14" s="580">
        <f t="shared" si="17"/>
        <v>68</v>
      </c>
      <c r="O14" s="580">
        <f t="shared" si="17"/>
        <v>202</v>
      </c>
      <c r="P14" s="580">
        <f t="shared" si="17"/>
        <v>0</v>
      </c>
      <c r="Q14" s="580">
        <f t="shared" si="17"/>
        <v>0</v>
      </c>
      <c r="R14" s="580">
        <f t="shared" si="17"/>
        <v>0</v>
      </c>
      <c r="S14" s="580">
        <f t="shared" si="17"/>
        <v>0</v>
      </c>
      <c r="T14" s="580">
        <f t="shared" si="17"/>
        <v>0</v>
      </c>
      <c r="U14" s="580">
        <f t="shared" si="17"/>
        <v>0</v>
      </c>
      <c r="V14" s="580">
        <f t="shared" si="17"/>
        <v>0</v>
      </c>
      <c r="W14" s="580">
        <f t="shared" si="17"/>
        <v>0</v>
      </c>
      <c r="X14" s="580">
        <f t="shared" si="17"/>
        <v>0</v>
      </c>
      <c r="Y14" s="580">
        <f t="shared" si="17"/>
        <v>5347</v>
      </c>
      <c r="Z14" s="580">
        <f t="shared" si="17"/>
        <v>3518</v>
      </c>
      <c r="AA14" s="580">
        <f t="shared" si="17"/>
        <v>8865</v>
      </c>
      <c r="AB14" s="580">
        <f t="shared" si="17"/>
        <v>0</v>
      </c>
      <c r="AC14" s="580">
        <f t="shared" si="17"/>
        <v>0</v>
      </c>
      <c r="AD14" s="580">
        <f t="shared" si="17"/>
        <v>0</v>
      </c>
      <c r="AE14" s="580">
        <f t="shared" si="17"/>
        <v>5347</v>
      </c>
      <c r="AF14" s="580">
        <f t="shared" si="17"/>
        <v>3518</v>
      </c>
      <c r="AG14" s="580">
        <f t="shared" si="17"/>
        <v>8865</v>
      </c>
      <c r="AH14" s="580">
        <f t="shared" si="17"/>
        <v>21</v>
      </c>
      <c r="AI14" s="580">
        <f t="shared" si="17"/>
        <v>14</v>
      </c>
      <c r="AJ14" s="580">
        <f t="shared" si="17"/>
        <v>35</v>
      </c>
      <c r="AK14" s="184">
        <f t="shared" si="17"/>
        <v>0</v>
      </c>
    </row>
    <row r="15" spans="1:37" s="758" customFormat="1" ht="27" customHeight="1">
      <c r="A15" s="10"/>
      <c r="B15" s="799" t="s">
        <v>20</v>
      </c>
      <c r="D15" s="800"/>
      <c r="E15" s="801"/>
      <c r="F15" s="801"/>
      <c r="G15" s="801"/>
      <c r="H15" s="801"/>
      <c r="I15" s="801"/>
      <c r="J15" s="801"/>
      <c r="K15" s="801"/>
      <c r="L15" s="801"/>
      <c r="M15" s="800"/>
      <c r="N15" s="800"/>
      <c r="O15" s="800"/>
      <c r="P15" s="800"/>
      <c r="Q15" s="800"/>
      <c r="R15" s="800"/>
      <c r="S15" s="800"/>
      <c r="T15" s="800"/>
      <c r="U15" s="800"/>
      <c r="V15" s="800"/>
      <c r="W15" s="800"/>
      <c r="X15" s="800"/>
      <c r="Y15" s="800"/>
      <c r="Z15" s="800"/>
      <c r="AA15" s="800"/>
      <c r="AB15" s="800"/>
      <c r="AC15" s="800"/>
      <c r="AD15" s="800"/>
      <c r="AE15" s="800"/>
      <c r="AF15" s="800"/>
      <c r="AG15" s="800"/>
      <c r="AH15" s="800"/>
      <c r="AI15" s="800"/>
      <c r="AJ15" s="802"/>
      <c r="AK15" s="794"/>
    </row>
    <row r="16" spans="1:37" s="758" customFormat="1" ht="27" customHeight="1">
      <c r="A16" s="10">
        <v>1</v>
      </c>
      <c r="B16" s="803">
        <v>8</v>
      </c>
      <c r="C16" s="594" t="s">
        <v>637</v>
      </c>
      <c r="D16" s="114">
        <v>22</v>
      </c>
      <c r="E16" s="114">
        <v>20</v>
      </c>
      <c r="F16" s="782">
        <f>+D16+E16</f>
        <v>42</v>
      </c>
      <c r="G16" s="114">
        <v>514</v>
      </c>
      <c r="H16" s="114">
        <v>324</v>
      </c>
      <c r="I16" s="782">
        <f>+G16+H16</f>
        <v>838</v>
      </c>
      <c r="J16" s="114">
        <v>9</v>
      </c>
      <c r="K16" s="114">
        <v>6</v>
      </c>
      <c r="L16" s="782">
        <f>+J16+K16</f>
        <v>15</v>
      </c>
      <c r="M16" s="114"/>
      <c r="N16" s="114"/>
      <c r="O16" s="782">
        <f>+M16+N16</f>
        <v>0</v>
      </c>
      <c r="P16" s="114"/>
      <c r="Q16" s="114"/>
      <c r="R16" s="782">
        <f>+P16+Q16</f>
        <v>0</v>
      </c>
      <c r="S16" s="114"/>
      <c r="T16" s="114"/>
      <c r="U16" s="782">
        <f>+S16+T16</f>
        <v>0</v>
      </c>
      <c r="V16" s="114"/>
      <c r="W16" s="114"/>
      <c r="X16" s="782">
        <f>+V16+W16</f>
        <v>0</v>
      </c>
      <c r="Y16" s="149">
        <f t="shared" ref="Y16" si="18">D16+G16+J16+M16+V16+S16+P16</f>
        <v>545</v>
      </c>
      <c r="Z16" s="149">
        <f t="shared" ref="Z16" si="19">E16+H16+K16+N16+W16+T16+Q16</f>
        <v>350</v>
      </c>
      <c r="AA16" s="149">
        <f t="shared" ref="AA16" si="20">F16+I16+L16+O16+X16+U16+R16</f>
        <v>895</v>
      </c>
      <c r="AB16" s="114">
        <v>1</v>
      </c>
      <c r="AC16" s="114">
        <v>7</v>
      </c>
      <c r="AD16" s="114">
        <f>+AB16+AC16</f>
        <v>8</v>
      </c>
      <c r="AE16" s="794">
        <f t="shared" ref="AE16:AF18" si="21">Y16+AB16</f>
        <v>546</v>
      </c>
      <c r="AF16" s="794">
        <f t="shared" si="21"/>
        <v>357</v>
      </c>
      <c r="AG16" s="114">
        <f>+AE16+AF16</f>
        <v>903</v>
      </c>
      <c r="AH16" s="594">
        <v>2</v>
      </c>
      <c r="AI16" s="594"/>
      <c r="AJ16" s="114">
        <f>+AH16+AI16</f>
        <v>2</v>
      </c>
      <c r="AK16" s="794"/>
    </row>
    <row r="17" spans="1:37" s="758" customFormat="1" ht="27" customHeight="1">
      <c r="A17" s="10">
        <v>2</v>
      </c>
      <c r="B17" s="803">
        <v>9</v>
      </c>
      <c r="C17" s="594" t="s">
        <v>638</v>
      </c>
      <c r="D17" s="114">
        <v>8</v>
      </c>
      <c r="E17" s="114">
        <v>5</v>
      </c>
      <c r="F17" s="782">
        <f>+D17+E17</f>
        <v>13</v>
      </c>
      <c r="G17" s="114">
        <v>419</v>
      </c>
      <c r="H17" s="114">
        <v>301</v>
      </c>
      <c r="I17" s="782">
        <f>+G17+H17</f>
        <v>720</v>
      </c>
      <c r="J17" s="114">
        <v>5</v>
      </c>
      <c r="K17" s="114">
        <v>6</v>
      </c>
      <c r="L17" s="782">
        <f>+J17+K17</f>
        <v>11</v>
      </c>
      <c r="M17" s="114"/>
      <c r="N17" s="114"/>
      <c r="O17" s="782">
        <f>+M17+N17</f>
        <v>0</v>
      </c>
      <c r="P17" s="114"/>
      <c r="Q17" s="114"/>
      <c r="R17" s="782">
        <f>+P17+Q17</f>
        <v>0</v>
      </c>
      <c r="S17" s="114"/>
      <c r="T17" s="114"/>
      <c r="U17" s="782">
        <f>+S17+T17</f>
        <v>0</v>
      </c>
      <c r="V17" s="114"/>
      <c r="W17" s="114"/>
      <c r="X17" s="782">
        <f>+V17+W17</f>
        <v>0</v>
      </c>
      <c r="Y17" s="149">
        <f t="shared" ref="Y17:Y18" si="22">D17+G17+J17+M17+V17+S17+P17</f>
        <v>432</v>
      </c>
      <c r="Z17" s="149">
        <f t="shared" ref="Z17:Z18" si="23">E17+H17+K17+N17+W17+T17+Q17</f>
        <v>312</v>
      </c>
      <c r="AA17" s="149">
        <f t="shared" ref="AA17:AA18" si="24">F17+I17+L17+O17+X17+U17+R17</f>
        <v>744</v>
      </c>
      <c r="AB17" s="114">
        <v>1</v>
      </c>
      <c r="AC17" s="114">
        <v>4</v>
      </c>
      <c r="AD17" s="114">
        <f>+AB17+AC17</f>
        <v>5</v>
      </c>
      <c r="AE17" s="794">
        <f t="shared" si="21"/>
        <v>433</v>
      </c>
      <c r="AF17" s="794">
        <f t="shared" si="21"/>
        <v>316</v>
      </c>
      <c r="AG17" s="114">
        <f>+AE17+AF17</f>
        <v>749</v>
      </c>
      <c r="AH17" s="594">
        <v>0</v>
      </c>
      <c r="AI17" s="594">
        <v>3</v>
      </c>
      <c r="AJ17" s="114">
        <f>+AH17+AI17</f>
        <v>3</v>
      </c>
      <c r="AK17" s="794"/>
    </row>
    <row r="18" spans="1:37" s="758" customFormat="1" ht="27" customHeight="1">
      <c r="A18" s="10">
        <v>3</v>
      </c>
      <c r="B18" s="803">
        <v>10</v>
      </c>
      <c r="C18" s="594" t="s">
        <v>782</v>
      </c>
      <c r="D18" s="114">
        <v>44</v>
      </c>
      <c r="E18" s="114">
        <v>35</v>
      </c>
      <c r="F18" s="782">
        <f>+D18+E18</f>
        <v>79</v>
      </c>
      <c r="G18" s="114">
        <v>818</v>
      </c>
      <c r="H18" s="114">
        <v>520</v>
      </c>
      <c r="I18" s="782">
        <f>+G18+H18</f>
        <v>1338</v>
      </c>
      <c r="J18" s="114">
        <v>14</v>
      </c>
      <c r="K18" s="114">
        <v>9</v>
      </c>
      <c r="L18" s="782">
        <f>+J18+K18</f>
        <v>23</v>
      </c>
      <c r="M18" s="114"/>
      <c r="N18" s="114"/>
      <c r="O18" s="782">
        <f>+M18+N18</f>
        <v>0</v>
      </c>
      <c r="P18" s="114"/>
      <c r="Q18" s="114"/>
      <c r="R18" s="782">
        <f>+P18+Q18</f>
        <v>0</v>
      </c>
      <c r="S18" s="114"/>
      <c r="T18" s="114"/>
      <c r="U18" s="782">
        <f>+S18+T18</f>
        <v>0</v>
      </c>
      <c r="V18" s="114"/>
      <c r="W18" s="114"/>
      <c r="X18" s="782">
        <f>+V18+W18</f>
        <v>0</v>
      </c>
      <c r="Y18" s="149">
        <f t="shared" si="22"/>
        <v>876</v>
      </c>
      <c r="Z18" s="149">
        <f t="shared" si="23"/>
        <v>564</v>
      </c>
      <c r="AA18" s="149">
        <f t="shared" si="24"/>
        <v>1440</v>
      </c>
      <c r="AB18" s="114">
        <v>13</v>
      </c>
      <c r="AC18" s="114">
        <v>11</v>
      </c>
      <c r="AD18" s="114">
        <f>+AB18+AC18</f>
        <v>24</v>
      </c>
      <c r="AE18" s="794">
        <f t="shared" si="21"/>
        <v>889</v>
      </c>
      <c r="AF18" s="794">
        <f t="shared" si="21"/>
        <v>575</v>
      </c>
      <c r="AG18" s="114">
        <f>+AE18+AF18</f>
        <v>1464</v>
      </c>
      <c r="AH18" s="594">
        <v>1</v>
      </c>
      <c r="AI18" s="594"/>
      <c r="AJ18" s="114">
        <f>+AH18+AI18</f>
        <v>1</v>
      </c>
      <c r="AK18" s="794"/>
    </row>
    <row r="19" spans="1:37" s="758" customFormat="1" ht="27" customHeight="1">
      <c r="A19" s="10"/>
      <c r="B19" s="797"/>
      <c r="C19" s="798" t="s">
        <v>6</v>
      </c>
      <c r="D19" s="804">
        <f t="shared" ref="D19:AK19" si="25">SUM(D16:D18)</f>
        <v>74</v>
      </c>
      <c r="E19" s="804">
        <f t="shared" si="25"/>
        <v>60</v>
      </c>
      <c r="F19" s="804">
        <f t="shared" si="25"/>
        <v>134</v>
      </c>
      <c r="G19" s="804">
        <f t="shared" si="25"/>
        <v>1751</v>
      </c>
      <c r="H19" s="804">
        <f t="shared" si="25"/>
        <v>1145</v>
      </c>
      <c r="I19" s="804">
        <f t="shared" si="25"/>
        <v>2896</v>
      </c>
      <c r="J19" s="804">
        <f t="shared" si="25"/>
        <v>28</v>
      </c>
      <c r="K19" s="804">
        <f t="shared" si="25"/>
        <v>21</v>
      </c>
      <c r="L19" s="804">
        <f t="shared" si="25"/>
        <v>49</v>
      </c>
      <c r="M19" s="804">
        <f t="shared" si="25"/>
        <v>0</v>
      </c>
      <c r="N19" s="804">
        <f t="shared" si="25"/>
        <v>0</v>
      </c>
      <c r="O19" s="804">
        <f t="shared" si="25"/>
        <v>0</v>
      </c>
      <c r="P19" s="804">
        <f t="shared" si="25"/>
        <v>0</v>
      </c>
      <c r="Q19" s="804">
        <f t="shared" si="25"/>
        <v>0</v>
      </c>
      <c r="R19" s="804">
        <f t="shared" si="25"/>
        <v>0</v>
      </c>
      <c r="S19" s="804">
        <f t="shared" si="25"/>
        <v>0</v>
      </c>
      <c r="T19" s="804">
        <f t="shared" si="25"/>
        <v>0</v>
      </c>
      <c r="U19" s="804">
        <f t="shared" si="25"/>
        <v>0</v>
      </c>
      <c r="V19" s="804">
        <f t="shared" si="25"/>
        <v>0</v>
      </c>
      <c r="W19" s="804">
        <f t="shared" si="25"/>
        <v>0</v>
      </c>
      <c r="X19" s="804">
        <f t="shared" si="25"/>
        <v>0</v>
      </c>
      <c r="Y19" s="804">
        <f t="shared" si="25"/>
        <v>1853</v>
      </c>
      <c r="Z19" s="804">
        <f t="shared" si="25"/>
        <v>1226</v>
      </c>
      <c r="AA19" s="804">
        <f t="shared" si="25"/>
        <v>3079</v>
      </c>
      <c r="AB19" s="804">
        <f t="shared" si="25"/>
        <v>15</v>
      </c>
      <c r="AC19" s="804">
        <f t="shared" si="25"/>
        <v>22</v>
      </c>
      <c r="AD19" s="804">
        <f t="shared" si="25"/>
        <v>37</v>
      </c>
      <c r="AE19" s="804">
        <f t="shared" si="25"/>
        <v>1868</v>
      </c>
      <c r="AF19" s="804">
        <f t="shared" si="25"/>
        <v>1248</v>
      </c>
      <c r="AG19" s="804">
        <f t="shared" si="25"/>
        <v>3116</v>
      </c>
      <c r="AH19" s="804">
        <f t="shared" si="25"/>
        <v>3</v>
      </c>
      <c r="AI19" s="804">
        <f t="shared" si="25"/>
        <v>3</v>
      </c>
      <c r="AJ19" s="804">
        <f t="shared" si="25"/>
        <v>6</v>
      </c>
      <c r="AK19" s="804">
        <f t="shared" si="25"/>
        <v>0</v>
      </c>
    </row>
    <row r="20" spans="1:37" s="758" customFormat="1" ht="27" customHeight="1">
      <c r="A20" s="10"/>
      <c r="B20" s="795" t="s">
        <v>21</v>
      </c>
      <c r="C20" s="792"/>
      <c r="D20" s="800"/>
      <c r="E20" s="801"/>
      <c r="F20" s="801"/>
      <c r="G20" s="801"/>
      <c r="H20" s="801"/>
      <c r="I20" s="801"/>
      <c r="J20" s="801"/>
      <c r="K20" s="801"/>
      <c r="L20" s="801"/>
      <c r="M20" s="800"/>
      <c r="N20" s="800"/>
      <c r="O20" s="800"/>
      <c r="P20" s="800"/>
      <c r="Q20" s="800"/>
      <c r="R20" s="800"/>
      <c r="S20" s="800"/>
      <c r="T20" s="800"/>
      <c r="U20" s="800"/>
      <c r="V20" s="800"/>
      <c r="W20" s="800"/>
      <c r="X20" s="800"/>
      <c r="Y20" s="800"/>
      <c r="Z20" s="800"/>
      <c r="AA20" s="800"/>
      <c r="AB20" s="800"/>
      <c r="AC20" s="800"/>
      <c r="AD20" s="800"/>
      <c r="AE20" s="800"/>
      <c r="AF20" s="800"/>
      <c r="AG20" s="800"/>
      <c r="AH20" s="800"/>
      <c r="AI20" s="800"/>
      <c r="AJ20" s="802"/>
      <c r="AK20" s="806"/>
    </row>
    <row r="21" spans="1:37" s="758" customFormat="1" ht="27" customHeight="1">
      <c r="A21" s="10">
        <v>1</v>
      </c>
      <c r="B21" s="803">
        <v>11</v>
      </c>
      <c r="C21" s="807" t="s">
        <v>22</v>
      </c>
      <c r="D21" s="808">
        <v>47</v>
      </c>
      <c r="E21" s="808">
        <v>16</v>
      </c>
      <c r="F21" s="782">
        <f t="shared" ref="F21:F26" si="26">+D21+E21</f>
        <v>63</v>
      </c>
      <c r="G21" s="808">
        <v>754</v>
      </c>
      <c r="H21" s="808">
        <v>516</v>
      </c>
      <c r="I21" s="782">
        <f t="shared" ref="I21:I26" si="27">+G21+H21</f>
        <v>1270</v>
      </c>
      <c r="J21" s="808">
        <v>6</v>
      </c>
      <c r="K21" s="808">
        <v>3</v>
      </c>
      <c r="L21" s="782">
        <f t="shared" ref="L21:L26" si="28">+J21+K21</f>
        <v>9</v>
      </c>
      <c r="M21" s="808">
        <v>1</v>
      </c>
      <c r="N21" s="808"/>
      <c r="O21" s="782">
        <f t="shared" ref="O21:O26" si="29">+M21+N21</f>
        <v>1</v>
      </c>
      <c r="P21" s="808"/>
      <c r="Q21" s="808"/>
      <c r="R21" s="782">
        <f t="shared" ref="R21:R26" si="30">+P21+Q21</f>
        <v>0</v>
      </c>
      <c r="S21" s="808"/>
      <c r="T21" s="808"/>
      <c r="U21" s="782">
        <f t="shared" ref="U21:U26" si="31">+S21+T21</f>
        <v>0</v>
      </c>
      <c r="V21" s="808"/>
      <c r="W21" s="808"/>
      <c r="X21" s="782">
        <f t="shared" ref="X21:X26" si="32">+V21+W21</f>
        <v>0</v>
      </c>
      <c r="Y21" s="149">
        <f t="shared" ref="Y21:AA26" si="33">D21+G21+J21+M21+V21+S21+P21</f>
        <v>808</v>
      </c>
      <c r="Z21" s="149">
        <f t="shared" si="33"/>
        <v>535</v>
      </c>
      <c r="AA21" s="149">
        <f t="shared" si="33"/>
        <v>1343</v>
      </c>
      <c r="AB21" s="808"/>
      <c r="AC21" s="808"/>
      <c r="AD21" s="808">
        <f t="shared" ref="AD21:AD26" si="34">AB21+AC21</f>
        <v>0</v>
      </c>
      <c r="AE21" s="794">
        <f t="shared" ref="AE21:AF26" si="35">Y21+AB21</f>
        <v>808</v>
      </c>
      <c r="AF21" s="794">
        <f t="shared" si="35"/>
        <v>535</v>
      </c>
      <c r="AG21" s="808">
        <f t="shared" ref="AG21:AG26" si="36">AE21+AF21</f>
        <v>1343</v>
      </c>
      <c r="AH21" s="808"/>
      <c r="AI21" s="808"/>
      <c r="AJ21" s="808">
        <f t="shared" ref="AJ21:AJ26" si="37">AH21+AI21</f>
        <v>0</v>
      </c>
      <c r="AK21" s="794">
        <v>1</v>
      </c>
    </row>
    <row r="22" spans="1:37" s="758" customFormat="1" ht="27" customHeight="1">
      <c r="A22" s="10">
        <v>2</v>
      </c>
      <c r="B22" s="803">
        <v>12</v>
      </c>
      <c r="C22" s="807" t="s">
        <v>23</v>
      </c>
      <c r="D22" s="808">
        <v>65</v>
      </c>
      <c r="E22" s="808">
        <v>33</v>
      </c>
      <c r="F22" s="782">
        <f t="shared" si="26"/>
        <v>98</v>
      </c>
      <c r="G22" s="808">
        <v>610</v>
      </c>
      <c r="H22" s="808">
        <v>427</v>
      </c>
      <c r="I22" s="782">
        <f t="shared" si="27"/>
        <v>1037</v>
      </c>
      <c r="J22" s="808">
        <v>1</v>
      </c>
      <c r="K22" s="808">
        <v>0</v>
      </c>
      <c r="L22" s="782">
        <f t="shared" si="28"/>
        <v>1</v>
      </c>
      <c r="M22" s="808">
        <v>1</v>
      </c>
      <c r="N22" s="808"/>
      <c r="O22" s="782">
        <f t="shared" si="29"/>
        <v>1</v>
      </c>
      <c r="P22" s="808"/>
      <c r="Q22" s="808"/>
      <c r="R22" s="782">
        <f t="shared" si="30"/>
        <v>0</v>
      </c>
      <c r="S22" s="808"/>
      <c r="T22" s="808"/>
      <c r="U22" s="782">
        <f t="shared" si="31"/>
        <v>0</v>
      </c>
      <c r="V22" s="808"/>
      <c r="W22" s="808"/>
      <c r="X22" s="782">
        <f t="shared" si="32"/>
        <v>0</v>
      </c>
      <c r="Y22" s="149">
        <f t="shared" si="33"/>
        <v>677</v>
      </c>
      <c r="Z22" s="149">
        <f t="shared" si="33"/>
        <v>460</v>
      </c>
      <c r="AA22" s="149">
        <f t="shared" si="33"/>
        <v>1137</v>
      </c>
      <c r="AB22" s="808"/>
      <c r="AC22" s="808"/>
      <c r="AD22" s="808">
        <f t="shared" si="34"/>
        <v>0</v>
      </c>
      <c r="AE22" s="794">
        <f t="shared" si="35"/>
        <v>677</v>
      </c>
      <c r="AF22" s="794">
        <f t="shared" si="35"/>
        <v>460</v>
      </c>
      <c r="AG22" s="808">
        <f t="shared" si="36"/>
        <v>1137</v>
      </c>
      <c r="AH22" s="808"/>
      <c r="AI22" s="808"/>
      <c r="AJ22" s="808">
        <f t="shared" si="37"/>
        <v>0</v>
      </c>
      <c r="AK22" s="794">
        <v>1</v>
      </c>
    </row>
    <row r="23" spans="1:37" s="758" customFormat="1" ht="27" customHeight="1">
      <c r="A23" s="10">
        <v>3</v>
      </c>
      <c r="B23" s="803">
        <v>13</v>
      </c>
      <c r="C23" s="807" t="s">
        <v>105</v>
      </c>
      <c r="D23" s="808">
        <v>136</v>
      </c>
      <c r="E23" s="808">
        <v>82</v>
      </c>
      <c r="F23" s="782">
        <f t="shared" si="26"/>
        <v>218</v>
      </c>
      <c r="G23" s="808">
        <v>832</v>
      </c>
      <c r="H23" s="808">
        <v>483</v>
      </c>
      <c r="I23" s="782">
        <f t="shared" si="27"/>
        <v>1315</v>
      </c>
      <c r="J23" s="808">
        <v>3</v>
      </c>
      <c r="K23" s="808">
        <v>2</v>
      </c>
      <c r="L23" s="782">
        <f t="shared" si="28"/>
        <v>5</v>
      </c>
      <c r="M23" s="808"/>
      <c r="N23" s="808"/>
      <c r="O23" s="782">
        <f t="shared" si="29"/>
        <v>0</v>
      </c>
      <c r="P23" s="808"/>
      <c r="Q23" s="808"/>
      <c r="R23" s="782">
        <f t="shared" si="30"/>
        <v>0</v>
      </c>
      <c r="S23" s="808"/>
      <c r="T23" s="808"/>
      <c r="U23" s="782">
        <f t="shared" si="31"/>
        <v>0</v>
      </c>
      <c r="V23" s="808"/>
      <c r="W23" s="808"/>
      <c r="X23" s="782">
        <f t="shared" si="32"/>
        <v>0</v>
      </c>
      <c r="Y23" s="149">
        <f t="shared" si="33"/>
        <v>971</v>
      </c>
      <c r="Z23" s="149">
        <f t="shared" si="33"/>
        <v>567</v>
      </c>
      <c r="AA23" s="149">
        <f t="shared" si="33"/>
        <v>1538</v>
      </c>
      <c r="AB23" s="808"/>
      <c r="AC23" s="808"/>
      <c r="AD23" s="808">
        <f t="shared" si="34"/>
        <v>0</v>
      </c>
      <c r="AE23" s="794">
        <f t="shared" si="35"/>
        <v>971</v>
      </c>
      <c r="AF23" s="794">
        <f t="shared" si="35"/>
        <v>567</v>
      </c>
      <c r="AG23" s="808">
        <f t="shared" si="36"/>
        <v>1538</v>
      </c>
      <c r="AH23" s="808">
        <v>21</v>
      </c>
      <c r="AI23" s="808">
        <v>13</v>
      </c>
      <c r="AJ23" s="808">
        <f t="shared" si="37"/>
        <v>34</v>
      </c>
      <c r="AK23" s="794"/>
    </row>
    <row r="24" spans="1:37" s="758" customFormat="1" ht="27" customHeight="1">
      <c r="A24" s="10">
        <v>4</v>
      </c>
      <c r="B24" s="803">
        <v>14</v>
      </c>
      <c r="C24" s="807" t="s">
        <v>454</v>
      </c>
      <c r="D24" s="808">
        <v>40</v>
      </c>
      <c r="E24" s="808">
        <v>17</v>
      </c>
      <c r="F24" s="782">
        <f t="shared" si="26"/>
        <v>57</v>
      </c>
      <c r="G24" s="808">
        <v>475</v>
      </c>
      <c r="H24" s="808">
        <v>309</v>
      </c>
      <c r="I24" s="782">
        <f t="shared" si="27"/>
        <v>784</v>
      </c>
      <c r="J24" s="808">
        <v>4</v>
      </c>
      <c r="K24" s="808">
        <v>3</v>
      </c>
      <c r="L24" s="782">
        <f t="shared" si="28"/>
        <v>7</v>
      </c>
      <c r="M24" s="808"/>
      <c r="N24" s="808"/>
      <c r="O24" s="782">
        <f t="shared" si="29"/>
        <v>0</v>
      </c>
      <c r="P24" s="808"/>
      <c r="Q24" s="808"/>
      <c r="R24" s="782">
        <f t="shared" si="30"/>
        <v>0</v>
      </c>
      <c r="S24" s="808"/>
      <c r="T24" s="808"/>
      <c r="U24" s="782">
        <f t="shared" si="31"/>
        <v>0</v>
      </c>
      <c r="V24" s="808"/>
      <c r="W24" s="808"/>
      <c r="X24" s="782">
        <f t="shared" si="32"/>
        <v>0</v>
      </c>
      <c r="Y24" s="149">
        <f t="shared" si="33"/>
        <v>519</v>
      </c>
      <c r="Z24" s="149">
        <f t="shared" si="33"/>
        <v>329</v>
      </c>
      <c r="AA24" s="149">
        <f t="shared" si="33"/>
        <v>848</v>
      </c>
      <c r="AB24" s="808"/>
      <c r="AC24" s="808"/>
      <c r="AD24" s="808">
        <f t="shared" si="34"/>
        <v>0</v>
      </c>
      <c r="AE24" s="794">
        <f t="shared" si="35"/>
        <v>519</v>
      </c>
      <c r="AF24" s="794">
        <f t="shared" si="35"/>
        <v>329</v>
      </c>
      <c r="AG24" s="808">
        <f t="shared" si="36"/>
        <v>848</v>
      </c>
      <c r="AH24" s="808"/>
      <c r="AI24" s="808"/>
      <c r="AJ24" s="808">
        <f t="shared" si="37"/>
        <v>0</v>
      </c>
      <c r="AK24" s="794"/>
    </row>
    <row r="25" spans="1:37" s="758" customFormat="1" ht="27" customHeight="1">
      <c r="A25" s="10">
        <v>5</v>
      </c>
      <c r="B25" s="803">
        <v>15</v>
      </c>
      <c r="C25" s="807" t="s">
        <v>24</v>
      </c>
      <c r="D25" s="808">
        <v>22</v>
      </c>
      <c r="E25" s="808">
        <v>10</v>
      </c>
      <c r="F25" s="782">
        <f t="shared" si="26"/>
        <v>32</v>
      </c>
      <c r="G25" s="808">
        <v>845</v>
      </c>
      <c r="H25" s="808">
        <v>516</v>
      </c>
      <c r="I25" s="782">
        <f t="shared" si="27"/>
        <v>1361</v>
      </c>
      <c r="J25" s="808">
        <v>4</v>
      </c>
      <c r="K25" s="808">
        <v>4</v>
      </c>
      <c r="L25" s="782">
        <f t="shared" si="28"/>
        <v>8</v>
      </c>
      <c r="M25" s="808"/>
      <c r="N25" s="808"/>
      <c r="O25" s="782">
        <f t="shared" si="29"/>
        <v>0</v>
      </c>
      <c r="P25" s="808"/>
      <c r="Q25" s="808"/>
      <c r="R25" s="782">
        <f t="shared" si="30"/>
        <v>0</v>
      </c>
      <c r="S25" s="808"/>
      <c r="T25" s="808"/>
      <c r="U25" s="782">
        <f t="shared" si="31"/>
        <v>0</v>
      </c>
      <c r="V25" s="808"/>
      <c r="W25" s="808"/>
      <c r="X25" s="782">
        <f t="shared" si="32"/>
        <v>0</v>
      </c>
      <c r="Y25" s="149">
        <f t="shared" si="33"/>
        <v>871</v>
      </c>
      <c r="Z25" s="149">
        <f t="shared" si="33"/>
        <v>530</v>
      </c>
      <c r="AA25" s="149">
        <f t="shared" si="33"/>
        <v>1401</v>
      </c>
      <c r="AB25" s="808"/>
      <c r="AC25" s="808"/>
      <c r="AD25" s="808">
        <f t="shared" si="34"/>
        <v>0</v>
      </c>
      <c r="AE25" s="794">
        <f t="shared" si="35"/>
        <v>871</v>
      </c>
      <c r="AF25" s="794">
        <f t="shared" si="35"/>
        <v>530</v>
      </c>
      <c r="AG25" s="808">
        <f t="shared" si="36"/>
        <v>1401</v>
      </c>
      <c r="AH25" s="808"/>
      <c r="AI25" s="808">
        <v>1</v>
      </c>
      <c r="AJ25" s="808">
        <f t="shared" si="37"/>
        <v>1</v>
      </c>
      <c r="AK25" s="794"/>
    </row>
    <row r="26" spans="1:37" s="758" customFormat="1" ht="27" customHeight="1">
      <c r="A26" s="10">
        <v>6</v>
      </c>
      <c r="B26" s="803">
        <v>16</v>
      </c>
      <c r="C26" s="807" t="s">
        <v>104</v>
      </c>
      <c r="D26" s="808">
        <v>14</v>
      </c>
      <c r="E26" s="808">
        <v>6</v>
      </c>
      <c r="F26" s="782">
        <f t="shared" si="26"/>
        <v>20</v>
      </c>
      <c r="G26" s="808">
        <v>532</v>
      </c>
      <c r="H26" s="808">
        <v>369</v>
      </c>
      <c r="I26" s="782">
        <f t="shared" si="27"/>
        <v>901</v>
      </c>
      <c r="J26" s="808">
        <v>8</v>
      </c>
      <c r="K26" s="808">
        <v>4</v>
      </c>
      <c r="L26" s="782">
        <f t="shared" si="28"/>
        <v>12</v>
      </c>
      <c r="M26" s="808"/>
      <c r="N26" s="808"/>
      <c r="O26" s="782">
        <f t="shared" si="29"/>
        <v>0</v>
      </c>
      <c r="P26" s="808"/>
      <c r="Q26" s="808"/>
      <c r="R26" s="782">
        <f t="shared" si="30"/>
        <v>0</v>
      </c>
      <c r="S26" s="808"/>
      <c r="T26" s="808"/>
      <c r="U26" s="782">
        <f t="shared" si="31"/>
        <v>0</v>
      </c>
      <c r="V26" s="808"/>
      <c r="W26" s="808"/>
      <c r="X26" s="782">
        <f t="shared" si="32"/>
        <v>0</v>
      </c>
      <c r="Y26" s="149">
        <f t="shared" si="33"/>
        <v>554</v>
      </c>
      <c r="Z26" s="149">
        <f t="shared" si="33"/>
        <v>379</v>
      </c>
      <c r="AA26" s="149">
        <f t="shared" si="33"/>
        <v>933</v>
      </c>
      <c r="AB26" s="808"/>
      <c r="AC26" s="808"/>
      <c r="AD26" s="808">
        <f t="shared" si="34"/>
        <v>0</v>
      </c>
      <c r="AE26" s="794">
        <f t="shared" si="35"/>
        <v>554</v>
      </c>
      <c r="AF26" s="794">
        <f t="shared" si="35"/>
        <v>379</v>
      </c>
      <c r="AG26" s="808">
        <f t="shared" si="36"/>
        <v>933</v>
      </c>
      <c r="AH26" s="808">
        <v>1</v>
      </c>
      <c r="AI26" s="808">
        <v>1</v>
      </c>
      <c r="AJ26" s="808">
        <f t="shared" si="37"/>
        <v>2</v>
      </c>
      <c r="AK26" s="794"/>
    </row>
    <row r="27" spans="1:37" s="758" customFormat="1" ht="27" customHeight="1">
      <c r="A27" s="10"/>
      <c r="B27" s="797"/>
      <c r="C27" s="798" t="s">
        <v>6</v>
      </c>
      <c r="D27" s="804">
        <f t="shared" ref="D27:AK27" si="38">SUM(D21:D26)</f>
        <v>324</v>
      </c>
      <c r="E27" s="804">
        <f t="shared" si="38"/>
        <v>164</v>
      </c>
      <c r="F27" s="804">
        <f t="shared" si="38"/>
        <v>488</v>
      </c>
      <c r="G27" s="804">
        <f t="shared" si="38"/>
        <v>4048</v>
      </c>
      <c r="H27" s="804">
        <f t="shared" si="38"/>
        <v>2620</v>
      </c>
      <c r="I27" s="804">
        <f t="shared" si="38"/>
        <v>6668</v>
      </c>
      <c r="J27" s="804">
        <f t="shared" si="38"/>
        <v>26</v>
      </c>
      <c r="K27" s="804">
        <f t="shared" si="38"/>
        <v>16</v>
      </c>
      <c r="L27" s="804">
        <f t="shared" si="38"/>
        <v>42</v>
      </c>
      <c r="M27" s="804">
        <f t="shared" si="38"/>
        <v>2</v>
      </c>
      <c r="N27" s="804">
        <f t="shared" si="38"/>
        <v>0</v>
      </c>
      <c r="O27" s="804">
        <f t="shared" si="38"/>
        <v>2</v>
      </c>
      <c r="P27" s="804">
        <f t="shared" si="38"/>
        <v>0</v>
      </c>
      <c r="Q27" s="804">
        <f t="shared" si="38"/>
        <v>0</v>
      </c>
      <c r="R27" s="804">
        <f t="shared" si="38"/>
        <v>0</v>
      </c>
      <c r="S27" s="804">
        <f t="shared" si="38"/>
        <v>0</v>
      </c>
      <c r="T27" s="804">
        <f t="shared" si="38"/>
        <v>0</v>
      </c>
      <c r="U27" s="804">
        <f t="shared" si="38"/>
        <v>0</v>
      </c>
      <c r="V27" s="804">
        <f t="shared" si="38"/>
        <v>0</v>
      </c>
      <c r="W27" s="804">
        <f t="shared" si="38"/>
        <v>0</v>
      </c>
      <c r="X27" s="804">
        <f t="shared" si="38"/>
        <v>0</v>
      </c>
      <c r="Y27" s="804">
        <f t="shared" si="38"/>
        <v>4400</v>
      </c>
      <c r="Z27" s="804">
        <f t="shared" si="38"/>
        <v>2800</v>
      </c>
      <c r="AA27" s="804">
        <f t="shared" si="38"/>
        <v>7200</v>
      </c>
      <c r="AB27" s="804">
        <f t="shared" si="38"/>
        <v>0</v>
      </c>
      <c r="AC27" s="804">
        <f t="shared" si="38"/>
        <v>0</v>
      </c>
      <c r="AD27" s="804">
        <f t="shared" si="38"/>
        <v>0</v>
      </c>
      <c r="AE27" s="804">
        <f t="shared" si="38"/>
        <v>4400</v>
      </c>
      <c r="AF27" s="804">
        <f t="shared" si="38"/>
        <v>2800</v>
      </c>
      <c r="AG27" s="804">
        <f t="shared" si="38"/>
        <v>7200</v>
      </c>
      <c r="AH27" s="804">
        <f t="shared" si="38"/>
        <v>22</v>
      </c>
      <c r="AI27" s="804">
        <f t="shared" si="38"/>
        <v>15</v>
      </c>
      <c r="AJ27" s="804">
        <f t="shared" si="38"/>
        <v>37</v>
      </c>
      <c r="AK27" s="797">
        <f t="shared" si="38"/>
        <v>2</v>
      </c>
    </row>
    <row r="28" spans="1:37" s="758" customFormat="1" ht="27" customHeight="1">
      <c r="A28" s="10"/>
      <c r="B28" s="810" t="s">
        <v>25</v>
      </c>
      <c r="C28" s="788"/>
      <c r="D28" s="800"/>
      <c r="E28" s="801"/>
      <c r="F28" s="801"/>
      <c r="G28" s="801"/>
      <c r="H28" s="801"/>
      <c r="I28" s="801"/>
      <c r="J28" s="801"/>
      <c r="K28" s="801"/>
      <c r="L28" s="801"/>
      <c r="M28" s="800"/>
      <c r="N28" s="800"/>
      <c r="O28" s="800"/>
      <c r="P28" s="800"/>
      <c r="Q28" s="800"/>
      <c r="R28" s="800"/>
      <c r="S28" s="800"/>
      <c r="T28" s="800"/>
      <c r="U28" s="800"/>
      <c r="V28" s="800"/>
      <c r="W28" s="800"/>
      <c r="X28" s="800"/>
      <c r="Y28" s="800"/>
      <c r="Z28" s="800"/>
      <c r="AA28" s="800"/>
      <c r="AB28" s="800"/>
      <c r="AC28" s="800"/>
      <c r="AD28" s="800"/>
      <c r="AE28" s="800"/>
      <c r="AF28" s="800"/>
      <c r="AG28" s="800"/>
      <c r="AH28" s="800"/>
      <c r="AI28" s="800"/>
      <c r="AJ28" s="802"/>
      <c r="AK28" s="806"/>
    </row>
    <row r="29" spans="1:37" s="758" customFormat="1" ht="17.25" customHeight="1">
      <c r="A29" s="10">
        <v>1</v>
      </c>
      <c r="B29" s="803">
        <v>17</v>
      </c>
      <c r="C29" s="811" t="s">
        <v>106</v>
      </c>
      <c r="D29" s="114">
        <v>28</v>
      </c>
      <c r="E29" s="114">
        <v>20</v>
      </c>
      <c r="F29" s="782">
        <f t="shared" ref="F29:F30" si="39">+D29+E29</f>
        <v>48</v>
      </c>
      <c r="G29" s="114">
        <v>937</v>
      </c>
      <c r="H29" s="114">
        <v>660</v>
      </c>
      <c r="I29" s="782">
        <f t="shared" ref="I29:I30" si="40">+G29+H29</f>
        <v>1597</v>
      </c>
      <c r="J29" s="782">
        <v>1</v>
      </c>
      <c r="K29" s="782">
        <v>2</v>
      </c>
      <c r="L29" s="782">
        <f t="shared" ref="L29:L30" si="41">+J29+K29</f>
        <v>3</v>
      </c>
      <c r="M29" s="782">
        <v>1</v>
      </c>
      <c r="N29" s="782">
        <v>1</v>
      </c>
      <c r="O29" s="782">
        <f t="shared" ref="O29:O30" si="42">+M29+N29</f>
        <v>2</v>
      </c>
      <c r="P29" s="782"/>
      <c r="Q29" s="782"/>
      <c r="R29" s="782"/>
      <c r="S29" s="782"/>
      <c r="T29" s="782"/>
      <c r="U29" s="782"/>
      <c r="V29" s="808"/>
      <c r="W29" s="808"/>
      <c r="X29" s="808">
        <f>+V29+W29</f>
        <v>0</v>
      </c>
      <c r="Y29" s="149">
        <f t="shared" ref="Y29:AA30" si="43">D29+G29+J29+M29+V29+S29+P29</f>
        <v>967</v>
      </c>
      <c r="Z29" s="149">
        <f t="shared" si="43"/>
        <v>683</v>
      </c>
      <c r="AA29" s="149">
        <f t="shared" si="43"/>
        <v>1650</v>
      </c>
      <c r="AB29" s="782">
        <v>26</v>
      </c>
      <c r="AC29" s="782">
        <v>27</v>
      </c>
      <c r="AD29" s="808">
        <f>+AB29+AC29</f>
        <v>53</v>
      </c>
      <c r="AE29" s="794">
        <f>Y29+AB29</f>
        <v>993</v>
      </c>
      <c r="AF29" s="794">
        <f>Z29+AC29</f>
        <v>710</v>
      </c>
      <c r="AG29" s="808">
        <f>+AE29+AF29</f>
        <v>1703</v>
      </c>
      <c r="AH29" s="782"/>
      <c r="AI29" s="782">
        <v>4</v>
      </c>
      <c r="AJ29" s="808">
        <f>+AH29+AI29</f>
        <v>4</v>
      </c>
      <c r="AK29" s="794"/>
    </row>
    <row r="30" spans="1:37" s="758" customFormat="1" ht="17.25" customHeight="1">
      <c r="A30" s="10">
        <v>2</v>
      </c>
      <c r="B30" s="803">
        <v>18</v>
      </c>
      <c r="C30" s="811" t="s">
        <v>107</v>
      </c>
      <c r="D30" s="114">
        <v>7</v>
      </c>
      <c r="E30" s="114">
        <v>5</v>
      </c>
      <c r="F30" s="782">
        <f t="shared" si="39"/>
        <v>12</v>
      </c>
      <c r="G30" s="114">
        <v>661</v>
      </c>
      <c r="H30" s="114">
        <v>484</v>
      </c>
      <c r="I30" s="782">
        <f t="shared" si="40"/>
        <v>1145</v>
      </c>
      <c r="J30" s="782"/>
      <c r="K30" s="782"/>
      <c r="L30" s="782">
        <f t="shared" si="41"/>
        <v>0</v>
      </c>
      <c r="M30" s="782"/>
      <c r="N30" s="782">
        <v>1</v>
      </c>
      <c r="O30" s="782">
        <f t="shared" si="42"/>
        <v>1</v>
      </c>
      <c r="P30" s="782"/>
      <c r="Q30" s="782"/>
      <c r="R30" s="782"/>
      <c r="S30" s="782"/>
      <c r="T30" s="782"/>
      <c r="U30" s="782"/>
      <c r="V30" s="808"/>
      <c r="W30" s="808"/>
      <c r="X30" s="808">
        <f>+V30+W30</f>
        <v>0</v>
      </c>
      <c r="Y30" s="149">
        <f t="shared" si="43"/>
        <v>668</v>
      </c>
      <c r="Z30" s="149">
        <f t="shared" si="43"/>
        <v>490</v>
      </c>
      <c r="AA30" s="149">
        <f t="shared" si="43"/>
        <v>1158</v>
      </c>
      <c r="AB30" s="782">
        <v>18</v>
      </c>
      <c r="AC30" s="782">
        <v>17</v>
      </c>
      <c r="AD30" s="808">
        <f>+AB30+AC30</f>
        <v>35</v>
      </c>
      <c r="AE30" s="794">
        <f>Y30+AB30</f>
        <v>686</v>
      </c>
      <c r="AF30" s="794">
        <f>Z30+AC30</f>
        <v>507</v>
      </c>
      <c r="AG30" s="808">
        <f>+AE30+AF30</f>
        <v>1193</v>
      </c>
      <c r="AH30" s="782">
        <v>1</v>
      </c>
      <c r="AI30" s="782"/>
      <c r="AJ30" s="808">
        <f>+AH30+AI30</f>
        <v>1</v>
      </c>
      <c r="AK30" s="794"/>
    </row>
    <row r="31" spans="1:37" s="758" customFormat="1" ht="34.5" customHeight="1">
      <c r="A31" s="10"/>
      <c r="B31" s="797"/>
      <c r="C31" s="798" t="s">
        <v>6</v>
      </c>
      <c r="D31" s="804">
        <f t="shared" ref="D31:AK31" si="44">SUM(D29:D30)</f>
        <v>35</v>
      </c>
      <c r="E31" s="804">
        <f t="shared" si="44"/>
        <v>25</v>
      </c>
      <c r="F31" s="804">
        <f t="shared" si="44"/>
        <v>60</v>
      </c>
      <c r="G31" s="804">
        <f t="shared" si="44"/>
        <v>1598</v>
      </c>
      <c r="H31" s="804">
        <f t="shared" si="44"/>
        <v>1144</v>
      </c>
      <c r="I31" s="804">
        <f t="shared" si="44"/>
        <v>2742</v>
      </c>
      <c r="J31" s="804">
        <f t="shared" si="44"/>
        <v>1</v>
      </c>
      <c r="K31" s="804">
        <f t="shared" si="44"/>
        <v>2</v>
      </c>
      <c r="L31" s="804">
        <f t="shared" si="44"/>
        <v>3</v>
      </c>
      <c r="M31" s="804">
        <f t="shared" si="44"/>
        <v>1</v>
      </c>
      <c r="N31" s="804">
        <f t="shared" si="44"/>
        <v>2</v>
      </c>
      <c r="O31" s="804">
        <f t="shared" si="44"/>
        <v>3</v>
      </c>
      <c r="P31" s="804"/>
      <c r="Q31" s="804"/>
      <c r="R31" s="804"/>
      <c r="S31" s="804"/>
      <c r="T31" s="804"/>
      <c r="U31" s="804"/>
      <c r="V31" s="804">
        <f t="shared" si="44"/>
        <v>0</v>
      </c>
      <c r="W31" s="804">
        <f t="shared" si="44"/>
        <v>0</v>
      </c>
      <c r="X31" s="804">
        <f t="shared" si="44"/>
        <v>0</v>
      </c>
      <c r="Y31" s="804">
        <f t="shared" si="44"/>
        <v>1635</v>
      </c>
      <c r="Z31" s="804">
        <f t="shared" si="44"/>
        <v>1173</v>
      </c>
      <c r="AA31" s="804">
        <f t="shared" si="44"/>
        <v>2808</v>
      </c>
      <c r="AB31" s="804">
        <f t="shared" si="44"/>
        <v>44</v>
      </c>
      <c r="AC31" s="804">
        <f t="shared" si="44"/>
        <v>44</v>
      </c>
      <c r="AD31" s="804">
        <f t="shared" si="44"/>
        <v>88</v>
      </c>
      <c r="AE31" s="804">
        <f t="shared" si="44"/>
        <v>1679</v>
      </c>
      <c r="AF31" s="804">
        <f t="shared" si="44"/>
        <v>1217</v>
      </c>
      <c r="AG31" s="804">
        <f t="shared" si="44"/>
        <v>2896</v>
      </c>
      <c r="AH31" s="804">
        <f t="shared" si="44"/>
        <v>1</v>
      </c>
      <c r="AI31" s="804">
        <f t="shared" si="44"/>
        <v>4</v>
      </c>
      <c r="AJ31" s="804">
        <f t="shared" si="44"/>
        <v>5</v>
      </c>
      <c r="AK31" s="797">
        <f t="shared" si="44"/>
        <v>0</v>
      </c>
    </row>
    <row r="32" spans="1:37" s="758" customFormat="1" ht="34.5" customHeight="1">
      <c r="A32" s="10"/>
      <c r="B32" s="799" t="s">
        <v>27</v>
      </c>
      <c r="D32" s="800"/>
      <c r="E32" s="801"/>
      <c r="F32" s="801"/>
      <c r="G32" s="801"/>
      <c r="H32" s="801"/>
      <c r="I32" s="801"/>
      <c r="J32" s="801"/>
      <c r="K32" s="801"/>
      <c r="L32" s="801"/>
      <c r="M32" s="800"/>
      <c r="N32" s="800"/>
      <c r="O32" s="800"/>
      <c r="P32" s="800"/>
      <c r="Q32" s="800"/>
      <c r="R32" s="800"/>
      <c r="S32" s="800"/>
      <c r="T32" s="800"/>
      <c r="U32" s="800"/>
      <c r="V32" s="800"/>
      <c r="W32" s="800"/>
      <c r="X32" s="800"/>
      <c r="Y32" s="800"/>
      <c r="Z32" s="800"/>
      <c r="AA32" s="800"/>
      <c r="AB32" s="800"/>
      <c r="AC32" s="800"/>
      <c r="AD32" s="800"/>
      <c r="AE32" s="800"/>
      <c r="AF32" s="800"/>
      <c r="AG32" s="800"/>
      <c r="AH32" s="800"/>
      <c r="AI32" s="800"/>
      <c r="AJ32" s="802"/>
      <c r="AK32" s="806"/>
    </row>
    <row r="33" spans="1:37" s="758" customFormat="1" ht="27" customHeight="1">
      <c r="A33" s="10">
        <v>1</v>
      </c>
      <c r="B33" s="803">
        <v>19</v>
      </c>
      <c r="C33" s="377" t="s">
        <v>444</v>
      </c>
      <c r="D33" s="813">
        <v>496</v>
      </c>
      <c r="E33" s="813">
        <v>333</v>
      </c>
      <c r="F33" s="782">
        <f t="shared" ref="F33:F36" si="45">+D33+E33</f>
        <v>829</v>
      </c>
      <c r="G33" s="813">
        <v>229</v>
      </c>
      <c r="H33" s="813">
        <v>135</v>
      </c>
      <c r="I33" s="782">
        <f t="shared" ref="I33:I36" si="46">+G33+H33</f>
        <v>364</v>
      </c>
      <c r="J33" s="813">
        <v>1</v>
      </c>
      <c r="K33" s="813">
        <v>0</v>
      </c>
      <c r="L33" s="782">
        <f t="shared" ref="L33:L36" si="47">+J33+K33</f>
        <v>1</v>
      </c>
      <c r="M33" s="782">
        <v>3</v>
      </c>
      <c r="N33" s="782">
        <v>0</v>
      </c>
      <c r="O33" s="782">
        <f t="shared" ref="O33:O36" si="48">+M33+N33</f>
        <v>3</v>
      </c>
      <c r="P33" s="782">
        <v>0</v>
      </c>
      <c r="Q33" s="782">
        <v>0</v>
      </c>
      <c r="R33" s="782">
        <f t="shared" ref="R33:R36" si="49">+P33+Q33</f>
        <v>0</v>
      </c>
      <c r="S33" s="782">
        <v>0</v>
      </c>
      <c r="T33" s="782">
        <v>0</v>
      </c>
      <c r="U33" s="782">
        <f t="shared" ref="U33:U36" si="50">+S33+T33</f>
        <v>0</v>
      </c>
      <c r="V33" s="813"/>
      <c r="W33" s="813"/>
      <c r="X33" s="782">
        <f t="shared" ref="X33:X36" si="51">+V33+W33</f>
        <v>0</v>
      </c>
      <c r="Y33" s="149">
        <f t="shared" ref="Y33:AA36" si="52">D33+G33+J33+M33+V33+S33+P33</f>
        <v>729</v>
      </c>
      <c r="Z33" s="149">
        <f t="shared" si="52"/>
        <v>468</v>
      </c>
      <c r="AA33" s="149">
        <f t="shared" si="52"/>
        <v>1197</v>
      </c>
      <c r="AB33" s="813">
        <v>11</v>
      </c>
      <c r="AC33" s="813">
        <v>11</v>
      </c>
      <c r="AD33" s="149">
        <f>AB33+AC33</f>
        <v>22</v>
      </c>
      <c r="AE33" s="814">
        <f t="shared" ref="AE33:AF36" si="53">Y33+AB33</f>
        <v>740</v>
      </c>
      <c r="AF33" s="814">
        <f t="shared" si="53"/>
        <v>479</v>
      </c>
      <c r="AG33" s="149">
        <f>AE33+AF33</f>
        <v>1219</v>
      </c>
      <c r="AH33" s="114">
        <v>0</v>
      </c>
      <c r="AI33" s="114">
        <v>1</v>
      </c>
      <c r="AJ33" s="808">
        <f>AH33+AI33</f>
        <v>1</v>
      </c>
      <c r="AK33" s="149">
        <v>1</v>
      </c>
    </row>
    <row r="34" spans="1:37" s="758" customFormat="1" ht="27" customHeight="1">
      <c r="A34" s="10">
        <v>2</v>
      </c>
      <c r="B34" s="803">
        <v>20</v>
      </c>
      <c r="C34" s="377" t="s">
        <v>445</v>
      </c>
      <c r="D34" s="813">
        <v>370</v>
      </c>
      <c r="E34" s="813">
        <v>239</v>
      </c>
      <c r="F34" s="782">
        <f t="shared" si="45"/>
        <v>609</v>
      </c>
      <c r="G34" s="813">
        <v>320</v>
      </c>
      <c r="H34" s="813">
        <v>221</v>
      </c>
      <c r="I34" s="782">
        <f t="shared" si="46"/>
        <v>541</v>
      </c>
      <c r="J34" s="813">
        <v>3</v>
      </c>
      <c r="K34" s="813">
        <v>2</v>
      </c>
      <c r="L34" s="782">
        <f t="shared" si="47"/>
        <v>5</v>
      </c>
      <c r="M34" s="782">
        <v>3</v>
      </c>
      <c r="N34" s="782">
        <v>1</v>
      </c>
      <c r="O34" s="782">
        <f t="shared" si="48"/>
        <v>4</v>
      </c>
      <c r="P34" s="782">
        <v>0</v>
      </c>
      <c r="Q34" s="782">
        <v>0</v>
      </c>
      <c r="R34" s="782">
        <f t="shared" si="49"/>
        <v>0</v>
      </c>
      <c r="S34" s="782">
        <v>0</v>
      </c>
      <c r="T34" s="782">
        <v>0</v>
      </c>
      <c r="U34" s="782">
        <f t="shared" si="50"/>
        <v>0</v>
      </c>
      <c r="V34" s="813"/>
      <c r="W34" s="813"/>
      <c r="X34" s="782">
        <f t="shared" si="51"/>
        <v>0</v>
      </c>
      <c r="Y34" s="149">
        <f t="shared" si="52"/>
        <v>696</v>
      </c>
      <c r="Z34" s="149">
        <f t="shared" si="52"/>
        <v>463</v>
      </c>
      <c r="AA34" s="149">
        <f t="shared" si="52"/>
        <v>1159</v>
      </c>
      <c r="AB34" s="813">
        <v>38</v>
      </c>
      <c r="AC34" s="813">
        <v>22</v>
      </c>
      <c r="AD34" s="149">
        <f>AB34+AC34</f>
        <v>60</v>
      </c>
      <c r="AE34" s="814">
        <f t="shared" si="53"/>
        <v>734</v>
      </c>
      <c r="AF34" s="814">
        <f t="shared" si="53"/>
        <v>485</v>
      </c>
      <c r="AG34" s="149">
        <f>AE34+AF34</f>
        <v>1219</v>
      </c>
      <c r="AH34" s="114">
        <v>3</v>
      </c>
      <c r="AI34" s="114">
        <v>5</v>
      </c>
      <c r="AJ34" s="808">
        <f>AH34+AI34</f>
        <v>8</v>
      </c>
      <c r="AK34" s="149">
        <v>1</v>
      </c>
    </row>
    <row r="35" spans="1:37" s="758" customFormat="1" ht="27" customHeight="1">
      <c r="A35" s="10">
        <v>3</v>
      </c>
      <c r="B35" s="803">
        <v>21</v>
      </c>
      <c r="C35" s="377" t="s">
        <v>108</v>
      </c>
      <c r="D35" s="813">
        <v>290</v>
      </c>
      <c r="E35" s="813">
        <v>269</v>
      </c>
      <c r="F35" s="782">
        <f t="shared" si="45"/>
        <v>559</v>
      </c>
      <c r="G35" s="813">
        <v>280</v>
      </c>
      <c r="H35" s="813">
        <v>165</v>
      </c>
      <c r="I35" s="782">
        <f t="shared" si="46"/>
        <v>445</v>
      </c>
      <c r="J35" s="813">
        <v>7</v>
      </c>
      <c r="K35" s="813">
        <v>5</v>
      </c>
      <c r="L35" s="782">
        <f t="shared" si="47"/>
        <v>12</v>
      </c>
      <c r="M35" s="782">
        <v>5</v>
      </c>
      <c r="N35" s="782">
        <v>5</v>
      </c>
      <c r="O35" s="782">
        <f t="shared" si="48"/>
        <v>10</v>
      </c>
      <c r="P35" s="782">
        <v>0</v>
      </c>
      <c r="Q35" s="782">
        <v>0</v>
      </c>
      <c r="R35" s="782">
        <f t="shared" si="49"/>
        <v>0</v>
      </c>
      <c r="S35" s="782">
        <v>0</v>
      </c>
      <c r="T35" s="782">
        <v>0</v>
      </c>
      <c r="U35" s="782">
        <f t="shared" si="50"/>
        <v>0</v>
      </c>
      <c r="V35" s="813"/>
      <c r="W35" s="813"/>
      <c r="X35" s="782">
        <f t="shared" si="51"/>
        <v>0</v>
      </c>
      <c r="Y35" s="149">
        <f t="shared" si="52"/>
        <v>582</v>
      </c>
      <c r="Z35" s="149">
        <f t="shared" si="52"/>
        <v>444</v>
      </c>
      <c r="AA35" s="149">
        <f t="shared" si="52"/>
        <v>1026</v>
      </c>
      <c r="AB35" s="813">
        <v>32</v>
      </c>
      <c r="AC35" s="813">
        <v>42</v>
      </c>
      <c r="AD35" s="149">
        <f>AB35+AC35</f>
        <v>74</v>
      </c>
      <c r="AE35" s="814">
        <f t="shared" si="53"/>
        <v>614</v>
      </c>
      <c r="AF35" s="814">
        <f t="shared" si="53"/>
        <v>486</v>
      </c>
      <c r="AG35" s="149">
        <f>AE35+AF35</f>
        <v>1100</v>
      </c>
      <c r="AH35" s="114">
        <v>4</v>
      </c>
      <c r="AI35" s="114">
        <v>5</v>
      </c>
      <c r="AJ35" s="808">
        <f>AH35+AI35</f>
        <v>9</v>
      </c>
      <c r="AK35" s="149"/>
    </row>
    <row r="36" spans="1:37" s="758" customFormat="1" ht="27" customHeight="1">
      <c r="A36" s="10">
        <v>4</v>
      </c>
      <c r="B36" s="803">
        <v>22</v>
      </c>
      <c r="C36" s="377" t="s">
        <v>447</v>
      </c>
      <c r="D36" s="813">
        <v>290</v>
      </c>
      <c r="E36" s="813">
        <v>193</v>
      </c>
      <c r="F36" s="782">
        <f t="shared" si="45"/>
        <v>483</v>
      </c>
      <c r="G36" s="813">
        <v>314</v>
      </c>
      <c r="H36" s="813">
        <v>233</v>
      </c>
      <c r="I36" s="782">
        <f t="shared" si="46"/>
        <v>547</v>
      </c>
      <c r="J36" s="813">
        <v>0</v>
      </c>
      <c r="K36" s="813">
        <v>2</v>
      </c>
      <c r="L36" s="782">
        <f t="shared" si="47"/>
        <v>2</v>
      </c>
      <c r="M36" s="782">
        <v>2</v>
      </c>
      <c r="N36" s="782">
        <v>0</v>
      </c>
      <c r="O36" s="782">
        <f t="shared" si="48"/>
        <v>2</v>
      </c>
      <c r="P36" s="782">
        <v>0</v>
      </c>
      <c r="Q36" s="782">
        <v>0</v>
      </c>
      <c r="R36" s="782">
        <f t="shared" si="49"/>
        <v>0</v>
      </c>
      <c r="S36" s="782">
        <v>0</v>
      </c>
      <c r="T36" s="782">
        <v>0</v>
      </c>
      <c r="U36" s="782">
        <f t="shared" si="50"/>
        <v>0</v>
      </c>
      <c r="V36" s="813"/>
      <c r="W36" s="813"/>
      <c r="X36" s="782">
        <f t="shared" si="51"/>
        <v>0</v>
      </c>
      <c r="Y36" s="149">
        <f t="shared" si="52"/>
        <v>606</v>
      </c>
      <c r="Z36" s="149">
        <f t="shared" si="52"/>
        <v>428</v>
      </c>
      <c r="AA36" s="149">
        <f t="shared" si="52"/>
        <v>1034</v>
      </c>
      <c r="AB36" s="813">
        <v>25</v>
      </c>
      <c r="AC36" s="813">
        <v>15</v>
      </c>
      <c r="AD36" s="149">
        <f>AB36+AC36</f>
        <v>40</v>
      </c>
      <c r="AE36" s="814">
        <f t="shared" si="53"/>
        <v>631</v>
      </c>
      <c r="AF36" s="814">
        <f t="shared" si="53"/>
        <v>443</v>
      </c>
      <c r="AG36" s="149">
        <f>AE36+AF36</f>
        <v>1074</v>
      </c>
      <c r="AH36" s="114">
        <v>0</v>
      </c>
      <c r="AI36" s="114">
        <v>0</v>
      </c>
      <c r="AJ36" s="808">
        <f>AH36+AI36</f>
        <v>0</v>
      </c>
      <c r="AK36" s="149"/>
    </row>
    <row r="37" spans="1:37" s="758" customFormat="1" ht="27" customHeight="1">
      <c r="A37" s="10"/>
      <c r="B37" s="797"/>
      <c r="C37" s="798" t="s">
        <v>6</v>
      </c>
      <c r="D37" s="804">
        <f t="shared" ref="D37:AK37" si="54">SUM(D33:D36)</f>
        <v>1446</v>
      </c>
      <c r="E37" s="804">
        <f t="shared" si="54"/>
        <v>1034</v>
      </c>
      <c r="F37" s="804">
        <f t="shared" si="54"/>
        <v>2480</v>
      </c>
      <c r="G37" s="804">
        <f t="shared" si="54"/>
        <v>1143</v>
      </c>
      <c r="H37" s="804">
        <f t="shared" si="54"/>
        <v>754</v>
      </c>
      <c r="I37" s="804">
        <f t="shared" si="54"/>
        <v>1897</v>
      </c>
      <c r="J37" s="804">
        <f t="shared" si="54"/>
        <v>11</v>
      </c>
      <c r="K37" s="804">
        <f t="shared" si="54"/>
        <v>9</v>
      </c>
      <c r="L37" s="804">
        <f t="shared" si="54"/>
        <v>20</v>
      </c>
      <c r="M37" s="804">
        <f t="shared" si="54"/>
        <v>13</v>
      </c>
      <c r="N37" s="804">
        <f t="shared" si="54"/>
        <v>6</v>
      </c>
      <c r="O37" s="804">
        <f t="shared" si="54"/>
        <v>19</v>
      </c>
      <c r="P37" s="804">
        <f t="shared" si="54"/>
        <v>0</v>
      </c>
      <c r="Q37" s="804">
        <f t="shared" si="54"/>
        <v>0</v>
      </c>
      <c r="R37" s="804">
        <f t="shared" si="54"/>
        <v>0</v>
      </c>
      <c r="S37" s="804">
        <f t="shared" si="54"/>
        <v>0</v>
      </c>
      <c r="T37" s="804">
        <f t="shared" si="54"/>
        <v>0</v>
      </c>
      <c r="U37" s="804">
        <f t="shared" si="54"/>
        <v>0</v>
      </c>
      <c r="V37" s="804">
        <f t="shared" si="54"/>
        <v>0</v>
      </c>
      <c r="W37" s="804">
        <f t="shared" si="54"/>
        <v>0</v>
      </c>
      <c r="X37" s="804">
        <f t="shared" si="54"/>
        <v>0</v>
      </c>
      <c r="Y37" s="804">
        <f t="shared" si="54"/>
        <v>2613</v>
      </c>
      <c r="Z37" s="804">
        <f t="shared" si="54"/>
        <v>1803</v>
      </c>
      <c r="AA37" s="804">
        <f t="shared" si="54"/>
        <v>4416</v>
      </c>
      <c r="AB37" s="804">
        <f t="shared" si="54"/>
        <v>106</v>
      </c>
      <c r="AC37" s="804">
        <f t="shared" si="54"/>
        <v>90</v>
      </c>
      <c r="AD37" s="804">
        <f t="shared" si="54"/>
        <v>196</v>
      </c>
      <c r="AE37" s="804">
        <f t="shared" si="54"/>
        <v>2719</v>
      </c>
      <c r="AF37" s="804">
        <f t="shared" si="54"/>
        <v>1893</v>
      </c>
      <c r="AG37" s="804">
        <f t="shared" si="54"/>
        <v>4612</v>
      </c>
      <c r="AH37" s="804">
        <f t="shared" si="54"/>
        <v>7</v>
      </c>
      <c r="AI37" s="804">
        <f t="shared" si="54"/>
        <v>11</v>
      </c>
      <c r="AJ37" s="804">
        <f t="shared" si="54"/>
        <v>18</v>
      </c>
      <c r="AK37" s="804">
        <f t="shared" si="54"/>
        <v>2</v>
      </c>
    </row>
    <row r="38" spans="1:37" s="758" customFormat="1" ht="27" customHeight="1">
      <c r="A38" s="10"/>
      <c r="B38" s="795" t="s">
        <v>29</v>
      </c>
      <c r="C38" s="792"/>
      <c r="D38" s="800"/>
      <c r="E38" s="801"/>
      <c r="F38" s="801"/>
      <c r="G38" s="801"/>
      <c r="H38" s="801"/>
      <c r="I38" s="801"/>
      <c r="J38" s="801"/>
      <c r="K38" s="801"/>
      <c r="L38" s="801"/>
      <c r="M38" s="800"/>
      <c r="N38" s="800"/>
      <c r="O38" s="800"/>
      <c r="P38" s="800"/>
      <c r="Q38" s="800"/>
      <c r="R38" s="800"/>
      <c r="S38" s="800"/>
      <c r="T38" s="800"/>
      <c r="U38" s="800"/>
      <c r="V38" s="800"/>
      <c r="W38" s="800"/>
      <c r="X38" s="800"/>
      <c r="Y38" s="800"/>
      <c r="Z38" s="800"/>
      <c r="AA38" s="800"/>
      <c r="AB38" s="800"/>
      <c r="AC38" s="800"/>
      <c r="AD38" s="800"/>
      <c r="AE38" s="800"/>
      <c r="AF38" s="800"/>
      <c r="AG38" s="800"/>
      <c r="AH38" s="800"/>
      <c r="AI38" s="800"/>
      <c r="AJ38" s="802"/>
      <c r="AK38" s="806"/>
    </row>
    <row r="39" spans="1:37" s="758" customFormat="1" ht="27" customHeight="1">
      <c r="A39" s="10">
        <v>1</v>
      </c>
      <c r="B39" s="803">
        <v>23</v>
      </c>
      <c r="C39" s="594" t="s">
        <v>481</v>
      </c>
      <c r="D39" s="794">
        <v>36</v>
      </c>
      <c r="E39" s="794">
        <v>16</v>
      </c>
      <c r="F39" s="782">
        <f t="shared" ref="F39:F41" si="55">+D39+E39</f>
        <v>52</v>
      </c>
      <c r="G39" s="794">
        <v>590</v>
      </c>
      <c r="H39" s="794">
        <v>391</v>
      </c>
      <c r="I39" s="782">
        <f t="shared" ref="I39:I41" si="56">+G39+H39</f>
        <v>981</v>
      </c>
      <c r="J39" s="794">
        <v>10</v>
      </c>
      <c r="K39" s="794">
        <v>3</v>
      </c>
      <c r="L39" s="782">
        <f t="shared" ref="L39:L41" si="57">+J39+K39</f>
        <v>13</v>
      </c>
      <c r="M39" s="794">
        <v>2</v>
      </c>
      <c r="N39" s="794"/>
      <c r="O39" s="782">
        <f t="shared" ref="O39:O41" si="58">+M39+N39</f>
        <v>2</v>
      </c>
      <c r="P39" s="782"/>
      <c r="Q39" s="782"/>
      <c r="R39" s="782">
        <f t="shared" ref="R39:R41" si="59">+P39+Q39</f>
        <v>0</v>
      </c>
      <c r="S39" s="782"/>
      <c r="T39" s="782"/>
      <c r="U39" s="782">
        <f t="shared" ref="U39:U41" si="60">+S39+T39</f>
        <v>0</v>
      </c>
      <c r="V39" s="794"/>
      <c r="W39" s="794"/>
      <c r="X39" s="782">
        <f t="shared" ref="X39:X41" si="61">+V39+W39</f>
        <v>0</v>
      </c>
      <c r="Y39" s="786">
        <f>D39+G39+J39+M39+V39+S39+P39</f>
        <v>638</v>
      </c>
      <c r="Z39" s="786">
        <f t="shared" ref="Z39:AA39" si="62">E39+H39+K39+N39+W39+T39+Q39</f>
        <v>410</v>
      </c>
      <c r="AA39" s="786">
        <f t="shared" si="62"/>
        <v>1048</v>
      </c>
      <c r="AB39" s="149">
        <v>12</v>
      </c>
      <c r="AC39" s="149">
        <v>13</v>
      </c>
      <c r="AD39" s="794">
        <f>+AB39+AC39</f>
        <v>25</v>
      </c>
      <c r="AE39" s="794">
        <f t="shared" ref="AE39:AF41" si="63">Y39+AB39</f>
        <v>650</v>
      </c>
      <c r="AF39" s="794">
        <f t="shared" si="63"/>
        <v>423</v>
      </c>
      <c r="AG39" s="794">
        <f>+AE39+AF39</f>
        <v>1073</v>
      </c>
      <c r="AH39" s="149">
        <v>4</v>
      </c>
      <c r="AI39" s="149">
        <v>2</v>
      </c>
      <c r="AJ39" s="794">
        <f>+AH39+AI39</f>
        <v>6</v>
      </c>
      <c r="AK39" s="149"/>
    </row>
    <row r="40" spans="1:37" s="758" customFormat="1" ht="27" customHeight="1">
      <c r="A40" s="10">
        <v>2</v>
      </c>
      <c r="B40" s="803">
        <v>24</v>
      </c>
      <c r="C40" s="594" t="s">
        <v>482</v>
      </c>
      <c r="D40" s="794">
        <v>29</v>
      </c>
      <c r="E40" s="794">
        <v>14</v>
      </c>
      <c r="F40" s="782">
        <f t="shared" si="55"/>
        <v>43</v>
      </c>
      <c r="G40" s="794">
        <v>342</v>
      </c>
      <c r="H40" s="794">
        <v>252</v>
      </c>
      <c r="I40" s="782">
        <f t="shared" si="56"/>
        <v>594</v>
      </c>
      <c r="J40" s="794">
        <v>4</v>
      </c>
      <c r="K40" s="794">
        <v>1</v>
      </c>
      <c r="L40" s="782">
        <f t="shared" si="57"/>
        <v>5</v>
      </c>
      <c r="M40" s="794">
        <v>0</v>
      </c>
      <c r="N40" s="794"/>
      <c r="O40" s="782">
        <f t="shared" si="58"/>
        <v>0</v>
      </c>
      <c r="P40" s="782"/>
      <c r="Q40" s="782"/>
      <c r="R40" s="782">
        <f t="shared" si="59"/>
        <v>0</v>
      </c>
      <c r="S40" s="782"/>
      <c r="T40" s="782"/>
      <c r="U40" s="782">
        <f t="shared" si="60"/>
        <v>0</v>
      </c>
      <c r="V40" s="794"/>
      <c r="W40" s="794"/>
      <c r="X40" s="782">
        <f t="shared" si="61"/>
        <v>0</v>
      </c>
      <c r="Y40" s="786">
        <f t="shared" ref="Y40:Y41" si="64">D40+G40+J40+M40+V40+S40+P40</f>
        <v>375</v>
      </c>
      <c r="Z40" s="786">
        <f t="shared" ref="Z40:Z41" si="65">E40+H40+K40+N40+W40+T40+Q40</f>
        <v>267</v>
      </c>
      <c r="AA40" s="786">
        <f t="shared" ref="AA40:AA41" si="66">F40+I40+L40+O40+X40+U40+R40</f>
        <v>642</v>
      </c>
      <c r="AB40" s="149">
        <v>6</v>
      </c>
      <c r="AC40" s="149">
        <v>6</v>
      </c>
      <c r="AD40" s="794">
        <f>+AB40+AC40</f>
        <v>12</v>
      </c>
      <c r="AE40" s="794">
        <f t="shared" si="63"/>
        <v>381</v>
      </c>
      <c r="AF40" s="794">
        <f t="shared" si="63"/>
        <v>273</v>
      </c>
      <c r="AG40" s="794">
        <f>+AE40+AF40</f>
        <v>654</v>
      </c>
      <c r="AH40" s="149">
        <v>3</v>
      </c>
      <c r="AI40" s="149">
        <v>0</v>
      </c>
      <c r="AJ40" s="794">
        <f>+AH40+AI40</f>
        <v>3</v>
      </c>
      <c r="AK40" s="149"/>
    </row>
    <row r="41" spans="1:37" s="758" customFormat="1" ht="27" customHeight="1">
      <c r="A41" s="10">
        <v>3</v>
      </c>
      <c r="B41" s="803">
        <v>25</v>
      </c>
      <c r="C41" s="594" t="s">
        <v>483</v>
      </c>
      <c r="D41" s="794">
        <v>45</v>
      </c>
      <c r="E41" s="794">
        <v>29</v>
      </c>
      <c r="F41" s="782">
        <f t="shared" si="55"/>
        <v>74</v>
      </c>
      <c r="G41" s="794">
        <v>751</v>
      </c>
      <c r="H41" s="794">
        <v>526</v>
      </c>
      <c r="I41" s="782">
        <f t="shared" si="56"/>
        <v>1277</v>
      </c>
      <c r="J41" s="794">
        <v>10</v>
      </c>
      <c r="K41" s="794">
        <v>7</v>
      </c>
      <c r="L41" s="782">
        <f t="shared" si="57"/>
        <v>17</v>
      </c>
      <c r="M41" s="794">
        <v>1</v>
      </c>
      <c r="N41" s="794"/>
      <c r="O41" s="782">
        <f t="shared" si="58"/>
        <v>1</v>
      </c>
      <c r="P41" s="782"/>
      <c r="Q41" s="782"/>
      <c r="R41" s="782">
        <f t="shared" si="59"/>
        <v>0</v>
      </c>
      <c r="S41" s="782"/>
      <c r="T41" s="782"/>
      <c r="U41" s="782">
        <f t="shared" si="60"/>
        <v>0</v>
      </c>
      <c r="V41" s="794"/>
      <c r="W41" s="794"/>
      <c r="X41" s="782">
        <f t="shared" si="61"/>
        <v>0</v>
      </c>
      <c r="Y41" s="786">
        <f t="shared" si="64"/>
        <v>807</v>
      </c>
      <c r="Z41" s="786">
        <f t="shared" si="65"/>
        <v>562</v>
      </c>
      <c r="AA41" s="786">
        <f t="shared" si="66"/>
        <v>1369</v>
      </c>
      <c r="AB41" s="149">
        <v>19</v>
      </c>
      <c r="AC41" s="149">
        <v>15</v>
      </c>
      <c r="AD41" s="794">
        <f>+AB41+AC41</f>
        <v>34</v>
      </c>
      <c r="AE41" s="794">
        <f t="shared" si="63"/>
        <v>826</v>
      </c>
      <c r="AF41" s="794">
        <f t="shared" si="63"/>
        <v>577</v>
      </c>
      <c r="AG41" s="794">
        <f>+AE41+AF41</f>
        <v>1403</v>
      </c>
      <c r="AH41" s="149">
        <v>0</v>
      </c>
      <c r="AI41" s="149">
        <v>0</v>
      </c>
      <c r="AJ41" s="794">
        <f>+AH41+AI41</f>
        <v>0</v>
      </c>
      <c r="AK41" s="149"/>
    </row>
    <row r="42" spans="1:37" s="758" customFormat="1" ht="27" customHeight="1">
      <c r="A42" s="10"/>
      <c r="B42" s="797"/>
      <c r="C42" s="815" t="s">
        <v>6</v>
      </c>
      <c r="D42" s="804">
        <f>SUM(D39:D41)</f>
        <v>110</v>
      </c>
      <c r="E42" s="805">
        <f t="shared" ref="E42:AJ42" si="67">SUM(E39:E41)</f>
        <v>59</v>
      </c>
      <c r="F42" s="805">
        <f t="shared" si="67"/>
        <v>169</v>
      </c>
      <c r="G42" s="805">
        <f t="shared" si="67"/>
        <v>1683</v>
      </c>
      <c r="H42" s="805">
        <f t="shared" si="67"/>
        <v>1169</v>
      </c>
      <c r="I42" s="805">
        <f t="shared" si="67"/>
        <v>2852</v>
      </c>
      <c r="J42" s="805">
        <f t="shared" si="67"/>
        <v>24</v>
      </c>
      <c r="K42" s="805">
        <f t="shared" si="67"/>
        <v>11</v>
      </c>
      <c r="L42" s="805">
        <f t="shared" si="67"/>
        <v>35</v>
      </c>
      <c r="M42" s="805">
        <f t="shared" si="67"/>
        <v>3</v>
      </c>
      <c r="N42" s="805">
        <f t="shared" si="67"/>
        <v>0</v>
      </c>
      <c r="O42" s="805">
        <f t="shared" si="67"/>
        <v>3</v>
      </c>
      <c r="P42" s="805">
        <f t="shared" si="67"/>
        <v>0</v>
      </c>
      <c r="Q42" s="805">
        <f t="shared" si="67"/>
        <v>0</v>
      </c>
      <c r="R42" s="805">
        <f t="shared" si="67"/>
        <v>0</v>
      </c>
      <c r="S42" s="805">
        <f t="shared" si="67"/>
        <v>0</v>
      </c>
      <c r="T42" s="805">
        <f t="shared" si="67"/>
        <v>0</v>
      </c>
      <c r="U42" s="805">
        <f t="shared" si="67"/>
        <v>0</v>
      </c>
      <c r="V42" s="805">
        <f t="shared" si="67"/>
        <v>0</v>
      </c>
      <c r="W42" s="805">
        <f t="shared" si="67"/>
        <v>0</v>
      </c>
      <c r="X42" s="805">
        <f t="shared" si="67"/>
        <v>0</v>
      </c>
      <c r="Y42" s="805">
        <f t="shared" si="67"/>
        <v>1820</v>
      </c>
      <c r="Z42" s="805">
        <f t="shared" si="67"/>
        <v>1239</v>
      </c>
      <c r="AA42" s="805">
        <f t="shared" si="67"/>
        <v>3059</v>
      </c>
      <c r="AB42" s="804">
        <f t="shared" si="67"/>
        <v>37</v>
      </c>
      <c r="AC42" s="804">
        <f t="shared" si="67"/>
        <v>34</v>
      </c>
      <c r="AD42" s="804">
        <f t="shared" si="67"/>
        <v>71</v>
      </c>
      <c r="AE42" s="804">
        <f t="shared" si="67"/>
        <v>1857</v>
      </c>
      <c r="AF42" s="804">
        <f t="shared" si="67"/>
        <v>1273</v>
      </c>
      <c r="AG42" s="804">
        <f t="shared" si="67"/>
        <v>3130</v>
      </c>
      <c r="AH42" s="804">
        <f t="shared" si="67"/>
        <v>7</v>
      </c>
      <c r="AI42" s="804">
        <f t="shared" si="67"/>
        <v>2</v>
      </c>
      <c r="AJ42" s="804">
        <f t="shared" si="67"/>
        <v>9</v>
      </c>
      <c r="AK42" s="797">
        <f>SUM(AK39:AK41)</f>
        <v>0</v>
      </c>
    </row>
    <row r="43" spans="1:37" s="758" customFormat="1" ht="27" customHeight="1">
      <c r="A43" s="10"/>
      <c r="B43" s="795" t="s">
        <v>33</v>
      </c>
      <c r="C43" s="792"/>
      <c r="D43" s="800"/>
      <c r="E43" s="801"/>
      <c r="F43" s="801"/>
      <c r="G43" s="801"/>
      <c r="H43" s="801"/>
      <c r="I43" s="801"/>
      <c r="J43" s="801"/>
      <c r="K43" s="801"/>
      <c r="L43" s="801"/>
      <c r="M43" s="800"/>
      <c r="N43" s="800"/>
      <c r="O43" s="800"/>
      <c r="P43" s="800"/>
      <c r="Q43" s="800"/>
      <c r="R43" s="800"/>
      <c r="S43" s="800"/>
      <c r="T43" s="800"/>
      <c r="U43" s="800"/>
      <c r="V43" s="800"/>
      <c r="W43" s="800"/>
      <c r="X43" s="800"/>
      <c r="Y43" s="800"/>
      <c r="Z43" s="800"/>
      <c r="AA43" s="800"/>
      <c r="AB43" s="800"/>
      <c r="AC43" s="800"/>
      <c r="AD43" s="800"/>
      <c r="AE43" s="800"/>
      <c r="AF43" s="800"/>
      <c r="AG43" s="800"/>
      <c r="AH43" s="800"/>
      <c r="AI43" s="800"/>
      <c r="AJ43" s="802"/>
      <c r="AK43" s="806"/>
    </row>
    <row r="44" spans="1:37" s="758" customFormat="1" ht="27" customHeight="1">
      <c r="A44" s="10">
        <v>1</v>
      </c>
      <c r="B44" s="803">
        <v>26</v>
      </c>
      <c r="C44" s="811" t="s">
        <v>109</v>
      </c>
      <c r="D44" s="808">
        <v>20</v>
      </c>
      <c r="E44" s="808">
        <v>9</v>
      </c>
      <c r="F44" s="808">
        <f>SUM(D44:E44)</f>
        <v>29</v>
      </c>
      <c r="G44" s="808">
        <v>748</v>
      </c>
      <c r="H44" s="808">
        <v>531</v>
      </c>
      <c r="I44" s="808">
        <f>SUM(G44:H44)</f>
        <v>1279</v>
      </c>
      <c r="J44" s="808">
        <v>2</v>
      </c>
      <c r="K44" s="808">
        <v>1</v>
      </c>
      <c r="L44" s="808">
        <f>SUM(J44:K44)</f>
        <v>3</v>
      </c>
      <c r="M44" s="808">
        <v>8</v>
      </c>
      <c r="N44" s="808">
        <v>2</v>
      </c>
      <c r="O44" s="808">
        <f>SUM(M44:N44)</f>
        <v>10</v>
      </c>
      <c r="P44" s="808">
        <v>0</v>
      </c>
      <c r="Q44" s="808">
        <v>0</v>
      </c>
      <c r="R44" s="808">
        <f>SUM(P44:Q44)</f>
        <v>0</v>
      </c>
      <c r="S44" s="808">
        <v>0</v>
      </c>
      <c r="T44" s="808">
        <v>0</v>
      </c>
      <c r="U44" s="808">
        <f>SUM(S44:T44)</f>
        <v>0</v>
      </c>
      <c r="V44" s="808"/>
      <c r="W44" s="808"/>
      <c r="X44" s="808">
        <f>SUM(V44:W44)</f>
        <v>0</v>
      </c>
      <c r="Y44" s="149">
        <f t="shared" ref="Y44:AA47" si="68">D44+G44+J44+M44+V44+S44+P44</f>
        <v>778</v>
      </c>
      <c r="Z44" s="149">
        <f t="shared" si="68"/>
        <v>543</v>
      </c>
      <c r="AA44" s="149">
        <f t="shared" si="68"/>
        <v>1321</v>
      </c>
      <c r="AB44" s="794">
        <v>13</v>
      </c>
      <c r="AC44" s="794">
        <v>8</v>
      </c>
      <c r="AD44" s="808">
        <f>+AB44+AC44</f>
        <v>21</v>
      </c>
      <c r="AE44" s="794">
        <f t="shared" ref="AE44:AF47" si="69">Y44+AB44</f>
        <v>791</v>
      </c>
      <c r="AF44" s="794">
        <f t="shared" si="69"/>
        <v>551</v>
      </c>
      <c r="AG44" s="808">
        <f>+AE44+AF44</f>
        <v>1342</v>
      </c>
      <c r="AH44" s="808">
        <v>2</v>
      </c>
      <c r="AI44" s="808"/>
      <c r="AJ44" s="808">
        <f>+AH44+AI44</f>
        <v>2</v>
      </c>
      <c r="AK44" s="794"/>
    </row>
    <row r="45" spans="1:37" s="758" customFormat="1" ht="27" customHeight="1">
      <c r="A45" s="10">
        <v>2</v>
      </c>
      <c r="B45" s="803">
        <v>27</v>
      </c>
      <c r="C45" s="811" t="s">
        <v>466</v>
      </c>
      <c r="D45" s="808">
        <v>24</v>
      </c>
      <c r="E45" s="808">
        <v>12</v>
      </c>
      <c r="F45" s="808">
        <f t="shared" ref="F45:F47" si="70">SUM(D45:E45)</f>
        <v>36</v>
      </c>
      <c r="G45" s="808">
        <v>496</v>
      </c>
      <c r="H45" s="808">
        <v>354</v>
      </c>
      <c r="I45" s="808">
        <f t="shared" ref="I45:I47" si="71">SUM(G45:H45)</f>
        <v>850</v>
      </c>
      <c r="J45" s="808">
        <v>1</v>
      </c>
      <c r="K45" s="808">
        <v>1</v>
      </c>
      <c r="L45" s="808">
        <f t="shared" ref="L45:L47" si="72">SUM(J45:K45)</f>
        <v>2</v>
      </c>
      <c r="M45" s="808">
        <v>2</v>
      </c>
      <c r="N45" s="808">
        <v>2</v>
      </c>
      <c r="O45" s="808">
        <f t="shared" ref="O45:O47" si="73">SUM(M45:N45)</f>
        <v>4</v>
      </c>
      <c r="P45" s="808">
        <v>0</v>
      </c>
      <c r="Q45" s="808">
        <v>0</v>
      </c>
      <c r="R45" s="808">
        <f t="shared" ref="R45:R47" si="74">SUM(P45:Q45)</f>
        <v>0</v>
      </c>
      <c r="S45" s="808">
        <v>0</v>
      </c>
      <c r="T45" s="808">
        <v>0</v>
      </c>
      <c r="U45" s="808">
        <f t="shared" ref="U45:U47" si="75">SUM(S45:T45)</f>
        <v>0</v>
      </c>
      <c r="V45" s="808"/>
      <c r="W45" s="808"/>
      <c r="X45" s="808">
        <f t="shared" ref="X45:X47" si="76">SUM(V45:W45)</f>
        <v>0</v>
      </c>
      <c r="Y45" s="149">
        <f t="shared" si="68"/>
        <v>523</v>
      </c>
      <c r="Z45" s="149">
        <f t="shared" si="68"/>
        <v>369</v>
      </c>
      <c r="AA45" s="149">
        <f t="shared" si="68"/>
        <v>892</v>
      </c>
      <c r="AB45" s="808">
        <v>17</v>
      </c>
      <c r="AC45" s="808">
        <v>6</v>
      </c>
      <c r="AD45" s="808">
        <f>+AB45+AC45</f>
        <v>23</v>
      </c>
      <c r="AE45" s="794">
        <f t="shared" si="69"/>
        <v>540</v>
      </c>
      <c r="AF45" s="794">
        <f t="shared" si="69"/>
        <v>375</v>
      </c>
      <c r="AG45" s="808">
        <f>+AE45+AF45</f>
        <v>915</v>
      </c>
      <c r="AH45" s="808"/>
      <c r="AI45" s="808">
        <v>1</v>
      </c>
      <c r="AJ45" s="808">
        <f>+AH45+AI45</f>
        <v>1</v>
      </c>
      <c r="AK45" s="794"/>
    </row>
    <row r="46" spans="1:37" s="758" customFormat="1" ht="27" customHeight="1">
      <c r="A46" s="10">
        <v>3</v>
      </c>
      <c r="B46" s="803">
        <v>28</v>
      </c>
      <c r="C46" s="811" t="s">
        <v>34</v>
      </c>
      <c r="D46" s="808">
        <v>44</v>
      </c>
      <c r="E46" s="808">
        <v>28</v>
      </c>
      <c r="F46" s="808">
        <f t="shared" si="70"/>
        <v>72</v>
      </c>
      <c r="G46" s="808">
        <v>330</v>
      </c>
      <c r="H46" s="808">
        <v>234</v>
      </c>
      <c r="I46" s="808">
        <f t="shared" si="71"/>
        <v>564</v>
      </c>
      <c r="J46" s="808">
        <v>0</v>
      </c>
      <c r="K46" s="808">
        <v>0</v>
      </c>
      <c r="L46" s="808">
        <f t="shared" si="72"/>
        <v>0</v>
      </c>
      <c r="M46" s="808">
        <v>2</v>
      </c>
      <c r="N46" s="808">
        <v>1</v>
      </c>
      <c r="O46" s="808">
        <f t="shared" si="73"/>
        <v>3</v>
      </c>
      <c r="P46" s="808">
        <v>0</v>
      </c>
      <c r="Q46" s="808">
        <v>0</v>
      </c>
      <c r="R46" s="808">
        <f t="shared" si="74"/>
        <v>0</v>
      </c>
      <c r="S46" s="808">
        <v>0</v>
      </c>
      <c r="T46" s="808">
        <v>0</v>
      </c>
      <c r="U46" s="808">
        <f t="shared" si="75"/>
        <v>0</v>
      </c>
      <c r="V46" s="808"/>
      <c r="W46" s="808"/>
      <c r="X46" s="808">
        <f t="shared" si="76"/>
        <v>0</v>
      </c>
      <c r="Y46" s="149">
        <f t="shared" si="68"/>
        <v>376</v>
      </c>
      <c r="Z46" s="149">
        <f t="shared" si="68"/>
        <v>263</v>
      </c>
      <c r="AA46" s="149">
        <f t="shared" si="68"/>
        <v>639</v>
      </c>
      <c r="AB46" s="808">
        <v>14</v>
      </c>
      <c r="AC46" s="808">
        <v>7</v>
      </c>
      <c r="AD46" s="808">
        <f>+AB46+AC46</f>
        <v>21</v>
      </c>
      <c r="AE46" s="794">
        <f t="shared" si="69"/>
        <v>390</v>
      </c>
      <c r="AF46" s="794">
        <f t="shared" si="69"/>
        <v>270</v>
      </c>
      <c r="AG46" s="808">
        <f>+AE46+AF46</f>
        <v>660</v>
      </c>
      <c r="AH46" s="808"/>
      <c r="AI46" s="808">
        <v>0</v>
      </c>
      <c r="AJ46" s="808">
        <f>+AH46+AI46</f>
        <v>0</v>
      </c>
      <c r="AK46" s="794"/>
    </row>
    <row r="47" spans="1:37" s="758" customFormat="1" ht="27" customHeight="1">
      <c r="A47" s="10">
        <v>4</v>
      </c>
      <c r="B47" s="803">
        <v>29</v>
      </c>
      <c r="C47" s="811" t="s">
        <v>110</v>
      </c>
      <c r="D47" s="808">
        <v>117</v>
      </c>
      <c r="E47" s="808">
        <v>82</v>
      </c>
      <c r="F47" s="808">
        <f t="shared" si="70"/>
        <v>199</v>
      </c>
      <c r="G47" s="808">
        <v>655</v>
      </c>
      <c r="H47" s="808">
        <v>363</v>
      </c>
      <c r="I47" s="808">
        <f t="shared" si="71"/>
        <v>1018</v>
      </c>
      <c r="J47" s="808">
        <v>3</v>
      </c>
      <c r="K47" s="808">
        <v>2</v>
      </c>
      <c r="L47" s="808">
        <f t="shared" si="72"/>
        <v>5</v>
      </c>
      <c r="M47" s="808">
        <v>5</v>
      </c>
      <c r="N47" s="808">
        <v>3</v>
      </c>
      <c r="O47" s="808">
        <f t="shared" si="73"/>
        <v>8</v>
      </c>
      <c r="P47" s="808">
        <v>0</v>
      </c>
      <c r="Q47" s="808">
        <v>0</v>
      </c>
      <c r="R47" s="808">
        <f t="shared" si="74"/>
        <v>0</v>
      </c>
      <c r="S47" s="808">
        <v>0</v>
      </c>
      <c r="T47" s="808">
        <v>0</v>
      </c>
      <c r="U47" s="808">
        <f t="shared" si="75"/>
        <v>0</v>
      </c>
      <c r="V47" s="808"/>
      <c r="W47" s="808"/>
      <c r="X47" s="808">
        <f t="shared" si="76"/>
        <v>0</v>
      </c>
      <c r="Y47" s="149">
        <f t="shared" si="68"/>
        <v>780</v>
      </c>
      <c r="Z47" s="149">
        <f t="shared" si="68"/>
        <v>450</v>
      </c>
      <c r="AA47" s="149">
        <f t="shared" si="68"/>
        <v>1230</v>
      </c>
      <c r="AB47" s="808">
        <v>23</v>
      </c>
      <c r="AC47" s="808">
        <v>22</v>
      </c>
      <c r="AD47" s="808">
        <f>+AB47+AC47</f>
        <v>45</v>
      </c>
      <c r="AE47" s="794">
        <f t="shared" si="69"/>
        <v>803</v>
      </c>
      <c r="AF47" s="794">
        <f t="shared" si="69"/>
        <v>472</v>
      </c>
      <c r="AG47" s="808">
        <f>+AE47+AF47</f>
        <v>1275</v>
      </c>
      <c r="AH47" s="808"/>
      <c r="AI47" s="808">
        <v>3</v>
      </c>
      <c r="AJ47" s="808">
        <f>+AH47+AI47</f>
        <v>3</v>
      </c>
      <c r="AK47" s="794"/>
    </row>
    <row r="48" spans="1:37" s="758" customFormat="1" ht="27" customHeight="1">
      <c r="A48" s="10"/>
      <c r="B48" s="797"/>
      <c r="C48" s="798" t="s">
        <v>6</v>
      </c>
      <c r="D48" s="804">
        <f t="shared" ref="D48:AA48" si="77">SUM(D44:D47)</f>
        <v>205</v>
      </c>
      <c r="E48" s="804">
        <f t="shared" si="77"/>
        <v>131</v>
      </c>
      <c r="F48" s="804">
        <f t="shared" si="77"/>
        <v>336</v>
      </c>
      <c r="G48" s="804">
        <f t="shared" si="77"/>
        <v>2229</v>
      </c>
      <c r="H48" s="804">
        <f t="shared" si="77"/>
        <v>1482</v>
      </c>
      <c r="I48" s="804">
        <f t="shared" si="77"/>
        <v>3711</v>
      </c>
      <c r="J48" s="804">
        <f t="shared" si="77"/>
        <v>6</v>
      </c>
      <c r="K48" s="804">
        <f t="shared" si="77"/>
        <v>4</v>
      </c>
      <c r="L48" s="804">
        <f t="shared" si="77"/>
        <v>10</v>
      </c>
      <c r="M48" s="804">
        <f t="shared" si="77"/>
        <v>17</v>
      </c>
      <c r="N48" s="804">
        <f t="shared" si="77"/>
        <v>8</v>
      </c>
      <c r="O48" s="804">
        <f t="shared" si="77"/>
        <v>25</v>
      </c>
      <c r="P48" s="804">
        <f t="shared" si="77"/>
        <v>0</v>
      </c>
      <c r="Q48" s="804">
        <f t="shared" si="77"/>
        <v>0</v>
      </c>
      <c r="R48" s="804">
        <f t="shared" si="77"/>
        <v>0</v>
      </c>
      <c r="S48" s="804">
        <f t="shared" si="77"/>
        <v>0</v>
      </c>
      <c r="T48" s="804">
        <f t="shared" si="77"/>
        <v>0</v>
      </c>
      <c r="U48" s="804">
        <f t="shared" si="77"/>
        <v>0</v>
      </c>
      <c r="V48" s="804">
        <f t="shared" si="77"/>
        <v>0</v>
      </c>
      <c r="W48" s="804">
        <f t="shared" si="77"/>
        <v>0</v>
      </c>
      <c r="X48" s="804">
        <f t="shared" si="77"/>
        <v>0</v>
      </c>
      <c r="Y48" s="804">
        <f t="shared" si="77"/>
        <v>2457</v>
      </c>
      <c r="Z48" s="804">
        <f t="shared" si="77"/>
        <v>1625</v>
      </c>
      <c r="AA48" s="804">
        <f t="shared" si="77"/>
        <v>4082</v>
      </c>
      <c r="AB48" s="804">
        <f t="shared" ref="AB48:AK48" si="78">SUM(AB44:AB47)</f>
        <v>67</v>
      </c>
      <c r="AC48" s="804">
        <f t="shared" si="78"/>
        <v>43</v>
      </c>
      <c r="AD48" s="804">
        <f t="shared" si="78"/>
        <v>110</v>
      </c>
      <c r="AE48" s="804">
        <f t="shared" si="78"/>
        <v>2524</v>
      </c>
      <c r="AF48" s="804">
        <f t="shared" si="78"/>
        <v>1668</v>
      </c>
      <c r="AG48" s="804">
        <f t="shared" si="78"/>
        <v>4192</v>
      </c>
      <c r="AH48" s="804">
        <f t="shared" si="78"/>
        <v>2</v>
      </c>
      <c r="AI48" s="804">
        <f t="shared" si="78"/>
        <v>4</v>
      </c>
      <c r="AJ48" s="804">
        <f t="shared" si="78"/>
        <v>6</v>
      </c>
      <c r="AK48" s="797">
        <f t="shared" si="78"/>
        <v>0</v>
      </c>
    </row>
    <row r="49" spans="1:37" s="758" customFormat="1" ht="27" customHeight="1">
      <c r="A49" s="10"/>
      <c r="B49" s="795" t="s">
        <v>40</v>
      </c>
      <c r="C49" s="792"/>
      <c r="D49" s="800"/>
      <c r="E49" s="801"/>
      <c r="F49" s="801"/>
      <c r="G49" s="801"/>
      <c r="H49" s="801"/>
      <c r="I49" s="801"/>
      <c r="J49" s="801"/>
      <c r="K49" s="801"/>
      <c r="L49" s="801"/>
      <c r="M49" s="800"/>
      <c r="N49" s="800"/>
      <c r="O49" s="800"/>
      <c r="P49" s="800"/>
      <c r="Q49" s="800"/>
      <c r="R49" s="800"/>
      <c r="S49" s="800"/>
      <c r="T49" s="800"/>
      <c r="U49" s="800"/>
      <c r="V49" s="800"/>
      <c r="W49" s="800"/>
      <c r="X49" s="800"/>
      <c r="Y49" s="800"/>
      <c r="Z49" s="800"/>
      <c r="AA49" s="800"/>
      <c r="AB49" s="800"/>
      <c r="AC49" s="800"/>
      <c r="AD49" s="800"/>
      <c r="AE49" s="800"/>
      <c r="AF49" s="800"/>
      <c r="AG49" s="800"/>
      <c r="AH49" s="800"/>
      <c r="AI49" s="800"/>
      <c r="AJ49" s="802"/>
      <c r="AK49" s="806"/>
    </row>
    <row r="50" spans="1:37" s="758" customFormat="1" ht="27" customHeight="1">
      <c r="A50" s="10">
        <v>1</v>
      </c>
      <c r="B50" s="803">
        <v>30</v>
      </c>
      <c r="C50" s="811" t="s">
        <v>113</v>
      </c>
      <c r="D50" s="594">
        <v>24</v>
      </c>
      <c r="E50" s="594">
        <v>18</v>
      </c>
      <c r="F50" s="782">
        <f t="shared" ref="F50:F59" si="79">+D50+E50</f>
        <v>42</v>
      </c>
      <c r="G50" s="594">
        <v>91</v>
      </c>
      <c r="H50" s="594">
        <v>76</v>
      </c>
      <c r="I50" s="782">
        <f t="shared" ref="I50:I59" si="80">+G50+H50</f>
        <v>167</v>
      </c>
      <c r="J50" s="594">
        <v>2</v>
      </c>
      <c r="K50" s="594">
        <v>1</v>
      </c>
      <c r="L50" s="782">
        <f t="shared" ref="L50:L59" si="81">+J50+K50</f>
        <v>3</v>
      </c>
      <c r="M50" s="594">
        <v>31</v>
      </c>
      <c r="N50" s="594">
        <v>14</v>
      </c>
      <c r="O50" s="782">
        <f t="shared" ref="O50:O59" si="82">+M50+N50</f>
        <v>45</v>
      </c>
      <c r="P50" s="808"/>
      <c r="Q50" s="808"/>
      <c r="R50" s="782">
        <f t="shared" ref="R50:R59" si="83">+P50+Q50</f>
        <v>0</v>
      </c>
      <c r="S50" s="808"/>
      <c r="T50" s="808"/>
      <c r="U50" s="782">
        <f t="shared" ref="U50:U59" si="84">+S50+T50</f>
        <v>0</v>
      </c>
      <c r="V50" s="594"/>
      <c r="W50" s="594"/>
      <c r="X50" s="594">
        <v>0</v>
      </c>
      <c r="Y50" s="149">
        <f t="shared" ref="Y50:Y59" si="85">D50+G50+J50+M50+V50+S50+P50</f>
        <v>148</v>
      </c>
      <c r="Z50" s="149">
        <f t="shared" ref="Z50:Z59" si="86">E50+H50+K50+N50+W50+T50+Q50</f>
        <v>109</v>
      </c>
      <c r="AA50" s="149">
        <f t="shared" ref="AA50:AA59" si="87">F50+I50+L50+O50+X50+U50+R50</f>
        <v>257</v>
      </c>
      <c r="AB50" s="114">
        <v>0</v>
      </c>
      <c r="AC50" s="114">
        <v>0</v>
      </c>
      <c r="AD50" s="816">
        <f>+AB50+AC50</f>
        <v>0</v>
      </c>
      <c r="AE50" s="794">
        <f t="shared" ref="AE50:AE59" si="88">Y50+AB50</f>
        <v>148</v>
      </c>
      <c r="AF50" s="794">
        <f t="shared" ref="AF50:AF59" si="89">Z50+AC50</f>
        <v>109</v>
      </c>
      <c r="AG50" s="816">
        <f>+AE50+AF50</f>
        <v>257</v>
      </c>
      <c r="AH50" s="114"/>
      <c r="AI50" s="114"/>
      <c r="AJ50" s="816">
        <f>+AH50+AI50</f>
        <v>0</v>
      </c>
      <c r="AK50" s="114"/>
    </row>
    <row r="51" spans="1:37" s="758" customFormat="1" ht="27" customHeight="1">
      <c r="A51" s="10">
        <v>2</v>
      </c>
      <c r="B51" s="803">
        <v>31</v>
      </c>
      <c r="C51" s="811" t="s">
        <v>449</v>
      </c>
      <c r="D51" s="594">
        <v>141</v>
      </c>
      <c r="E51" s="594">
        <v>94</v>
      </c>
      <c r="F51" s="782">
        <f t="shared" si="79"/>
        <v>235</v>
      </c>
      <c r="G51" s="594">
        <v>236</v>
      </c>
      <c r="H51" s="594">
        <v>214</v>
      </c>
      <c r="I51" s="782">
        <f t="shared" si="80"/>
        <v>450</v>
      </c>
      <c r="J51" s="594">
        <v>2</v>
      </c>
      <c r="K51" s="594">
        <v>4</v>
      </c>
      <c r="L51" s="782">
        <f t="shared" si="81"/>
        <v>6</v>
      </c>
      <c r="M51" s="594">
        <v>109</v>
      </c>
      <c r="N51" s="594">
        <v>56</v>
      </c>
      <c r="O51" s="782">
        <f t="shared" si="82"/>
        <v>165</v>
      </c>
      <c r="P51" s="808"/>
      <c r="Q51" s="808"/>
      <c r="R51" s="782">
        <f t="shared" si="83"/>
        <v>0</v>
      </c>
      <c r="S51" s="808"/>
      <c r="T51" s="808"/>
      <c r="U51" s="782">
        <f t="shared" si="84"/>
        <v>0</v>
      </c>
      <c r="V51" s="594"/>
      <c r="W51" s="594"/>
      <c r="X51" s="594">
        <v>0</v>
      </c>
      <c r="Y51" s="149">
        <f t="shared" si="85"/>
        <v>488</v>
      </c>
      <c r="Z51" s="149">
        <f t="shared" si="86"/>
        <v>368</v>
      </c>
      <c r="AA51" s="149">
        <f t="shared" si="87"/>
        <v>856</v>
      </c>
      <c r="AB51" s="114">
        <v>0</v>
      </c>
      <c r="AC51" s="114">
        <v>0</v>
      </c>
      <c r="AD51" s="816">
        <f t="shared" ref="AD51:AD59" si="90">+AB51+AC51</f>
        <v>0</v>
      </c>
      <c r="AE51" s="794">
        <f t="shared" si="88"/>
        <v>488</v>
      </c>
      <c r="AF51" s="794">
        <f t="shared" si="89"/>
        <v>368</v>
      </c>
      <c r="AG51" s="816">
        <f t="shared" ref="AG51:AG59" si="91">+AE51+AF51</f>
        <v>856</v>
      </c>
      <c r="AH51" s="114"/>
      <c r="AI51" s="114"/>
      <c r="AJ51" s="816">
        <f t="shared" ref="AJ51:AJ59" si="92">+AH51+AI51</f>
        <v>0</v>
      </c>
      <c r="AK51" s="114"/>
    </row>
    <row r="52" spans="1:37" s="758" customFormat="1" ht="27" customHeight="1">
      <c r="A52" s="10">
        <v>3</v>
      </c>
      <c r="B52" s="803">
        <v>32</v>
      </c>
      <c r="C52" s="811" t="s">
        <v>112</v>
      </c>
      <c r="D52" s="594">
        <v>243</v>
      </c>
      <c r="E52" s="594">
        <v>194</v>
      </c>
      <c r="F52" s="782">
        <f t="shared" si="79"/>
        <v>437</v>
      </c>
      <c r="G52" s="594">
        <v>286</v>
      </c>
      <c r="H52" s="594">
        <v>221</v>
      </c>
      <c r="I52" s="782">
        <f t="shared" si="80"/>
        <v>507</v>
      </c>
      <c r="J52" s="594">
        <v>19</v>
      </c>
      <c r="K52" s="594">
        <v>2</v>
      </c>
      <c r="L52" s="782">
        <f t="shared" si="81"/>
        <v>21</v>
      </c>
      <c r="M52" s="594">
        <v>94</v>
      </c>
      <c r="N52" s="594">
        <v>86</v>
      </c>
      <c r="O52" s="782">
        <f t="shared" si="82"/>
        <v>180</v>
      </c>
      <c r="P52" s="808"/>
      <c r="Q52" s="808"/>
      <c r="R52" s="782">
        <f t="shared" si="83"/>
        <v>0</v>
      </c>
      <c r="S52" s="808"/>
      <c r="T52" s="808"/>
      <c r="U52" s="782">
        <f t="shared" si="84"/>
        <v>0</v>
      </c>
      <c r="V52" s="594"/>
      <c r="W52" s="594"/>
      <c r="X52" s="594">
        <v>0</v>
      </c>
      <c r="Y52" s="149">
        <f t="shared" si="85"/>
        <v>642</v>
      </c>
      <c r="Z52" s="149">
        <f t="shared" si="86"/>
        <v>503</v>
      </c>
      <c r="AA52" s="149">
        <f t="shared" si="87"/>
        <v>1145</v>
      </c>
      <c r="AB52" s="114">
        <v>6</v>
      </c>
      <c r="AC52" s="114">
        <v>1</v>
      </c>
      <c r="AD52" s="816">
        <f t="shared" si="90"/>
        <v>7</v>
      </c>
      <c r="AE52" s="794">
        <f t="shared" si="88"/>
        <v>648</v>
      </c>
      <c r="AF52" s="794">
        <f t="shared" si="89"/>
        <v>504</v>
      </c>
      <c r="AG52" s="816">
        <f t="shared" si="91"/>
        <v>1152</v>
      </c>
      <c r="AH52" s="114"/>
      <c r="AI52" s="114">
        <v>2</v>
      </c>
      <c r="AJ52" s="816">
        <f t="shared" si="92"/>
        <v>2</v>
      </c>
      <c r="AK52" s="114"/>
    </row>
    <row r="53" spans="1:37" s="758" customFormat="1" ht="27" customHeight="1">
      <c r="A53" s="10">
        <v>4</v>
      </c>
      <c r="B53" s="803">
        <v>33</v>
      </c>
      <c r="C53" s="811" t="s">
        <v>450</v>
      </c>
      <c r="D53" s="594">
        <v>246</v>
      </c>
      <c r="E53" s="594">
        <v>223</v>
      </c>
      <c r="F53" s="782">
        <f t="shared" si="79"/>
        <v>469</v>
      </c>
      <c r="G53" s="594">
        <v>247</v>
      </c>
      <c r="H53" s="594">
        <v>213</v>
      </c>
      <c r="I53" s="782">
        <f t="shared" si="80"/>
        <v>460</v>
      </c>
      <c r="J53" s="594">
        <v>4</v>
      </c>
      <c r="K53" s="594">
        <v>0</v>
      </c>
      <c r="L53" s="782">
        <f t="shared" si="81"/>
        <v>4</v>
      </c>
      <c r="M53" s="594">
        <v>97</v>
      </c>
      <c r="N53" s="594">
        <v>105</v>
      </c>
      <c r="O53" s="782">
        <f t="shared" si="82"/>
        <v>202</v>
      </c>
      <c r="P53" s="808"/>
      <c r="Q53" s="808"/>
      <c r="R53" s="782">
        <f t="shared" si="83"/>
        <v>0</v>
      </c>
      <c r="S53" s="808"/>
      <c r="T53" s="808"/>
      <c r="U53" s="782">
        <f t="shared" si="84"/>
        <v>0</v>
      </c>
      <c r="V53" s="594"/>
      <c r="W53" s="594"/>
      <c r="X53" s="594">
        <v>0</v>
      </c>
      <c r="Y53" s="149">
        <f t="shared" si="85"/>
        <v>594</v>
      </c>
      <c r="Z53" s="149">
        <f t="shared" si="86"/>
        <v>541</v>
      </c>
      <c r="AA53" s="149">
        <f t="shared" si="87"/>
        <v>1135</v>
      </c>
      <c r="AB53" s="114">
        <v>0</v>
      </c>
      <c r="AC53" s="114">
        <v>0</v>
      </c>
      <c r="AD53" s="816">
        <f t="shared" si="90"/>
        <v>0</v>
      </c>
      <c r="AE53" s="794">
        <f t="shared" si="88"/>
        <v>594</v>
      </c>
      <c r="AF53" s="794">
        <f t="shared" si="89"/>
        <v>541</v>
      </c>
      <c r="AG53" s="816">
        <f t="shared" si="91"/>
        <v>1135</v>
      </c>
      <c r="AH53" s="114">
        <v>1</v>
      </c>
      <c r="AI53" s="114"/>
      <c r="AJ53" s="816">
        <f t="shared" si="92"/>
        <v>1</v>
      </c>
      <c r="AK53" s="114"/>
    </row>
    <row r="54" spans="1:37" s="758" customFormat="1" ht="27" customHeight="1">
      <c r="A54" s="10">
        <v>5</v>
      </c>
      <c r="B54" s="803">
        <v>34</v>
      </c>
      <c r="C54" s="811" t="s">
        <v>116</v>
      </c>
      <c r="D54" s="594">
        <v>116</v>
      </c>
      <c r="E54" s="594">
        <v>117</v>
      </c>
      <c r="F54" s="782">
        <f t="shared" si="79"/>
        <v>233</v>
      </c>
      <c r="G54" s="594">
        <v>69</v>
      </c>
      <c r="H54" s="594">
        <v>85</v>
      </c>
      <c r="I54" s="782">
        <f t="shared" si="80"/>
        <v>154</v>
      </c>
      <c r="J54" s="594">
        <v>6</v>
      </c>
      <c r="K54" s="594">
        <v>0</v>
      </c>
      <c r="L54" s="782">
        <f t="shared" si="81"/>
        <v>6</v>
      </c>
      <c r="M54" s="594">
        <v>41</v>
      </c>
      <c r="N54" s="594">
        <v>14</v>
      </c>
      <c r="O54" s="782">
        <f t="shared" si="82"/>
        <v>55</v>
      </c>
      <c r="P54" s="808"/>
      <c r="Q54" s="808"/>
      <c r="R54" s="782">
        <f t="shared" si="83"/>
        <v>0</v>
      </c>
      <c r="S54" s="808"/>
      <c r="T54" s="808"/>
      <c r="U54" s="782">
        <f t="shared" si="84"/>
        <v>0</v>
      </c>
      <c r="V54" s="594"/>
      <c r="W54" s="594"/>
      <c r="X54" s="594">
        <v>0</v>
      </c>
      <c r="Y54" s="149">
        <f t="shared" si="85"/>
        <v>232</v>
      </c>
      <c r="Z54" s="149">
        <f t="shared" si="86"/>
        <v>216</v>
      </c>
      <c r="AA54" s="149">
        <f t="shared" si="87"/>
        <v>448</v>
      </c>
      <c r="AB54" s="114">
        <v>2</v>
      </c>
      <c r="AC54" s="114">
        <v>1</v>
      </c>
      <c r="AD54" s="816">
        <f t="shared" si="90"/>
        <v>3</v>
      </c>
      <c r="AE54" s="794">
        <f t="shared" si="88"/>
        <v>234</v>
      </c>
      <c r="AF54" s="794">
        <f t="shared" si="89"/>
        <v>217</v>
      </c>
      <c r="AG54" s="816">
        <f t="shared" si="91"/>
        <v>451</v>
      </c>
      <c r="AH54" s="114"/>
      <c r="AI54" s="114"/>
      <c r="AJ54" s="816">
        <f t="shared" si="92"/>
        <v>0</v>
      </c>
      <c r="AK54" s="114"/>
    </row>
    <row r="55" spans="1:37" s="758" customFormat="1" ht="27" customHeight="1">
      <c r="A55" s="10">
        <v>6</v>
      </c>
      <c r="B55" s="803">
        <v>35</v>
      </c>
      <c r="C55" s="811" t="s">
        <v>451</v>
      </c>
      <c r="D55" s="594">
        <v>215</v>
      </c>
      <c r="E55" s="594">
        <v>180</v>
      </c>
      <c r="F55" s="782">
        <f t="shared" si="79"/>
        <v>395</v>
      </c>
      <c r="G55" s="594">
        <v>317</v>
      </c>
      <c r="H55" s="594">
        <v>197</v>
      </c>
      <c r="I55" s="782">
        <f t="shared" si="80"/>
        <v>514</v>
      </c>
      <c r="J55" s="594">
        <v>0</v>
      </c>
      <c r="K55" s="594">
        <v>0</v>
      </c>
      <c r="L55" s="782">
        <f t="shared" si="81"/>
        <v>0</v>
      </c>
      <c r="M55" s="594">
        <v>64</v>
      </c>
      <c r="N55" s="594">
        <v>85</v>
      </c>
      <c r="O55" s="782">
        <f t="shared" si="82"/>
        <v>149</v>
      </c>
      <c r="P55" s="808"/>
      <c r="Q55" s="808"/>
      <c r="R55" s="782">
        <f t="shared" si="83"/>
        <v>0</v>
      </c>
      <c r="S55" s="808"/>
      <c r="T55" s="808"/>
      <c r="U55" s="782">
        <f t="shared" si="84"/>
        <v>0</v>
      </c>
      <c r="V55" s="594"/>
      <c r="W55" s="594"/>
      <c r="X55" s="594">
        <v>0</v>
      </c>
      <c r="Y55" s="149">
        <f t="shared" si="85"/>
        <v>596</v>
      </c>
      <c r="Z55" s="149">
        <f t="shared" si="86"/>
        <v>462</v>
      </c>
      <c r="AA55" s="149">
        <f t="shared" si="87"/>
        <v>1058</v>
      </c>
      <c r="AB55" s="114">
        <v>1</v>
      </c>
      <c r="AC55" s="114">
        <v>0</v>
      </c>
      <c r="AD55" s="816">
        <f t="shared" si="90"/>
        <v>1</v>
      </c>
      <c r="AE55" s="794">
        <f t="shared" si="88"/>
        <v>597</v>
      </c>
      <c r="AF55" s="794">
        <f t="shared" si="89"/>
        <v>462</v>
      </c>
      <c r="AG55" s="816">
        <f t="shared" si="91"/>
        <v>1059</v>
      </c>
      <c r="AH55" s="114"/>
      <c r="AI55" s="114"/>
      <c r="AJ55" s="816">
        <f t="shared" si="92"/>
        <v>0</v>
      </c>
      <c r="AK55" s="114"/>
    </row>
    <row r="56" spans="1:37" s="758" customFormat="1" ht="27" customHeight="1">
      <c r="A56" s="10">
        <v>7</v>
      </c>
      <c r="B56" s="803">
        <v>36</v>
      </c>
      <c r="C56" s="811" t="s">
        <v>452</v>
      </c>
      <c r="D56" s="594">
        <v>89</v>
      </c>
      <c r="E56" s="594">
        <v>68</v>
      </c>
      <c r="F56" s="782">
        <f t="shared" si="79"/>
        <v>157</v>
      </c>
      <c r="G56" s="594">
        <v>206</v>
      </c>
      <c r="H56" s="594">
        <v>186</v>
      </c>
      <c r="I56" s="782">
        <f t="shared" si="80"/>
        <v>392</v>
      </c>
      <c r="J56" s="594">
        <v>34</v>
      </c>
      <c r="K56" s="594">
        <v>18</v>
      </c>
      <c r="L56" s="782">
        <f t="shared" si="81"/>
        <v>52</v>
      </c>
      <c r="M56" s="594">
        <v>88</v>
      </c>
      <c r="N56" s="594">
        <v>61</v>
      </c>
      <c r="O56" s="782">
        <f t="shared" si="82"/>
        <v>149</v>
      </c>
      <c r="P56" s="808"/>
      <c r="Q56" s="808"/>
      <c r="R56" s="782">
        <f t="shared" si="83"/>
        <v>0</v>
      </c>
      <c r="S56" s="808"/>
      <c r="T56" s="808"/>
      <c r="U56" s="782">
        <f t="shared" si="84"/>
        <v>0</v>
      </c>
      <c r="V56" s="594"/>
      <c r="W56" s="594"/>
      <c r="X56" s="594">
        <v>0</v>
      </c>
      <c r="Y56" s="149">
        <f t="shared" si="85"/>
        <v>417</v>
      </c>
      <c r="Z56" s="149">
        <f t="shared" si="86"/>
        <v>333</v>
      </c>
      <c r="AA56" s="149">
        <f t="shared" si="87"/>
        <v>750</v>
      </c>
      <c r="AB56" s="114">
        <v>4</v>
      </c>
      <c r="AC56" s="114">
        <v>2</v>
      </c>
      <c r="AD56" s="816">
        <f t="shared" si="90"/>
        <v>6</v>
      </c>
      <c r="AE56" s="794">
        <f t="shared" si="88"/>
        <v>421</v>
      </c>
      <c r="AF56" s="794">
        <f t="shared" si="89"/>
        <v>335</v>
      </c>
      <c r="AG56" s="816">
        <f t="shared" si="91"/>
        <v>756</v>
      </c>
      <c r="AH56" s="114"/>
      <c r="AI56" s="114"/>
      <c r="AJ56" s="816">
        <f t="shared" si="92"/>
        <v>0</v>
      </c>
      <c r="AK56" s="114"/>
    </row>
    <row r="57" spans="1:37" s="758" customFormat="1" ht="27" customHeight="1">
      <c r="A57" s="10">
        <v>8</v>
      </c>
      <c r="B57" s="803">
        <v>37</v>
      </c>
      <c r="C57" s="811" t="s">
        <v>114</v>
      </c>
      <c r="D57" s="594">
        <v>116</v>
      </c>
      <c r="E57" s="594">
        <v>76</v>
      </c>
      <c r="F57" s="782">
        <f t="shared" si="79"/>
        <v>192</v>
      </c>
      <c r="G57" s="594">
        <v>87</v>
      </c>
      <c r="H57" s="594">
        <v>71</v>
      </c>
      <c r="I57" s="782">
        <f t="shared" si="80"/>
        <v>158</v>
      </c>
      <c r="J57" s="594">
        <v>9</v>
      </c>
      <c r="K57" s="594">
        <v>3</v>
      </c>
      <c r="L57" s="782">
        <f t="shared" si="81"/>
        <v>12</v>
      </c>
      <c r="M57" s="594">
        <v>68</v>
      </c>
      <c r="N57" s="594">
        <v>52</v>
      </c>
      <c r="O57" s="782">
        <f t="shared" si="82"/>
        <v>120</v>
      </c>
      <c r="P57" s="808"/>
      <c r="Q57" s="808"/>
      <c r="R57" s="782">
        <f t="shared" si="83"/>
        <v>0</v>
      </c>
      <c r="S57" s="808"/>
      <c r="T57" s="808"/>
      <c r="U57" s="782">
        <f t="shared" si="84"/>
        <v>0</v>
      </c>
      <c r="V57" s="594"/>
      <c r="W57" s="594"/>
      <c r="X57" s="594">
        <v>0</v>
      </c>
      <c r="Y57" s="149">
        <f t="shared" si="85"/>
        <v>280</v>
      </c>
      <c r="Z57" s="149">
        <f t="shared" si="86"/>
        <v>202</v>
      </c>
      <c r="AA57" s="149">
        <f t="shared" si="87"/>
        <v>482</v>
      </c>
      <c r="AB57" s="114">
        <v>0</v>
      </c>
      <c r="AC57" s="114">
        <v>0</v>
      </c>
      <c r="AD57" s="816">
        <f t="shared" si="90"/>
        <v>0</v>
      </c>
      <c r="AE57" s="794">
        <f t="shared" si="88"/>
        <v>280</v>
      </c>
      <c r="AF57" s="794">
        <f t="shared" si="89"/>
        <v>202</v>
      </c>
      <c r="AG57" s="816">
        <f t="shared" si="91"/>
        <v>482</v>
      </c>
      <c r="AH57" s="114"/>
      <c r="AI57" s="114"/>
      <c r="AJ57" s="816">
        <f t="shared" si="92"/>
        <v>0</v>
      </c>
      <c r="AK57" s="114"/>
    </row>
    <row r="58" spans="1:37" s="758" customFormat="1" ht="17.25" customHeight="1">
      <c r="A58" s="10">
        <v>9</v>
      </c>
      <c r="B58" s="803">
        <v>38</v>
      </c>
      <c r="C58" s="811" t="s">
        <v>115</v>
      </c>
      <c r="D58" s="594">
        <v>172</v>
      </c>
      <c r="E58" s="594">
        <v>112</v>
      </c>
      <c r="F58" s="782">
        <f t="shared" si="79"/>
        <v>284</v>
      </c>
      <c r="G58" s="594">
        <v>195</v>
      </c>
      <c r="H58" s="594">
        <v>152</v>
      </c>
      <c r="I58" s="782">
        <f t="shared" si="80"/>
        <v>347</v>
      </c>
      <c r="J58" s="594">
        <v>3</v>
      </c>
      <c r="K58" s="594">
        <v>0</v>
      </c>
      <c r="L58" s="782">
        <f t="shared" si="81"/>
        <v>3</v>
      </c>
      <c r="M58" s="594">
        <v>47</v>
      </c>
      <c r="N58" s="594">
        <v>30</v>
      </c>
      <c r="O58" s="782">
        <f t="shared" si="82"/>
        <v>77</v>
      </c>
      <c r="P58" s="808"/>
      <c r="Q58" s="808"/>
      <c r="R58" s="782">
        <f t="shared" si="83"/>
        <v>0</v>
      </c>
      <c r="S58" s="808"/>
      <c r="T58" s="808"/>
      <c r="U58" s="782">
        <f t="shared" si="84"/>
        <v>0</v>
      </c>
      <c r="V58" s="594"/>
      <c r="W58" s="594"/>
      <c r="X58" s="594">
        <v>0</v>
      </c>
      <c r="Y58" s="149">
        <f t="shared" si="85"/>
        <v>417</v>
      </c>
      <c r="Z58" s="149">
        <f t="shared" si="86"/>
        <v>294</v>
      </c>
      <c r="AA58" s="149">
        <f t="shared" si="87"/>
        <v>711</v>
      </c>
      <c r="AB58" s="114">
        <v>6</v>
      </c>
      <c r="AC58" s="114">
        <v>8</v>
      </c>
      <c r="AD58" s="816">
        <f t="shared" si="90"/>
        <v>14</v>
      </c>
      <c r="AE58" s="794">
        <f t="shared" si="88"/>
        <v>423</v>
      </c>
      <c r="AF58" s="794">
        <f t="shared" si="89"/>
        <v>302</v>
      </c>
      <c r="AG58" s="816">
        <f t="shared" si="91"/>
        <v>725</v>
      </c>
      <c r="AH58" s="114"/>
      <c r="AI58" s="114"/>
      <c r="AJ58" s="816">
        <f t="shared" si="92"/>
        <v>0</v>
      </c>
      <c r="AK58" s="114"/>
    </row>
    <row r="59" spans="1:37" s="758" customFormat="1" ht="17.25" customHeight="1">
      <c r="A59" s="10">
        <v>10</v>
      </c>
      <c r="B59" s="803">
        <v>39</v>
      </c>
      <c r="C59" s="811" t="s">
        <v>111</v>
      </c>
      <c r="D59" s="594">
        <v>286</v>
      </c>
      <c r="E59" s="594">
        <v>235</v>
      </c>
      <c r="F59" s="782">
        <f t="shared" si="79"/>
        <v>521</v>
      </c>
      <c r="G59" s="594">
        <v>223</v>
      </c>
      <c r="H59" s="594">
        <v>138</v>
      </c>
      <c r="I59" s="782">
        <f t="shared" si="80"/>
        <v>361</v>
      </c>
      <c r="J59" s="594">
        <v>26</v>
      </c>
      <c r="K59" s="594">
        <v>20</v>
      </c>
      <c r="L59" s="782">
        <f t="shared" si="81"/>
        <v>46</v>
      </c>
      <c r="M59" s="594">
        <v>98</v>
      </c>
      <c r="N59" s="594">
        <v>66</v>
      </c>
      <c r="O59" s="782">
        <f t="shared" si="82"/>
        <v>164</v>
      </c>
      <c r="P59" s="808"/>
      <c r="Q59" s="808"/>
      <c r="R59" s="782">
        <f t="shared" si="83"/>
        <v>0</v>
      </c>
      <c r="S59" s="808"/>
      <c r="T59" s="808"/>
      <c r="U59" s="782">
        <f t="shared" si="84"/>
        <v>0</v>
      </c>
      <c r="V59" s="594"/>
      <c r="W59" s="594"/>
      <c r="X59" s="594">
        <v>0</v>
      </c>
      <c r="Y59" s="149">
        <f t="shared" si="85"/>
        <v>633</v>
      </c>
      <c r="Z59" s="149">
        <f t="shared" si="86"/>
        <v>459</v>
      </c>
      <c r="AA59" s="149">
        <f t="shared" si="87"/>
        <v>1092</v>
      </c>
      <c r="AB59" s="114">
        <v>0</v>
      </c>
      <c r="AC59" s="114">
        <v>0</v>
      </c>
      <c r="AD59" s="816">
        <f t="shared" si="90"/>
        <v>0</v>
      </c>
      <c r="AE59" s="794">
        <f t="shared" si="88"/>
        <v>633</v>
      </c>
      <c r="AF59" s="794">
        <f t="shared" si="89"/>
        <v>459</v>
      </c>
      <c r="AG59" s="816">
        <f t="shared" si="91"/>
        <v>1092</v>
      </c>
      <c r="AH59" s="114"/>
      <c r="AI59" s="114"/>
      <c r="AJ59" s="816">
        <f t="shared" si="92"/>
        <v>0</v>
      </c>
      <c r="AK59" s="114"/>
    </row>
    <row r="60" spans="1:37" s="758" customFormat="1" ht="32.25" customHeight="1">
      <c r="A60" s="10"/>
      <c r="B60" s="797"/>
      <c r="C60" s="798" t="s">
        <v>6</v>
      </c>
      <c r="D60" s="804">
        <f>SUM(D50:D59)</f>
        <v>1648</v>
      </c>
      <c r="E60" s="805">
        <f t="shared" ref="E60:AK60" si="93">SUM(E50:E59)</f>
        <v>1317</v>
      </c>
      <c r="F60" s="805">
        <f t="shared" si="93"/>
        <v>2965</v>
      </c>
      <c r="G60" s="805">
        <f t="shared" si="93"/>
        <v>1957</v>
      </c>
      <c r="H60" s="805">
        <f t="shared" si="93"/>
        <v>1553</v>
      </c>
      <c r="I60" s="805">
        <f t="shared" si="93"/>
        <v>3510</v>
      </c>
      <c r="J60" s="805">
        <f t="shared" si="93"/>
        <v>105</v>
      </c>
      <c r="K60" s="805">
        <f t="shared" si="93"/>
        <v>48</v>
      </c>
      <c r="L60" s="805">
        <f t="shared" si="93"/>
        <v>153</v>
      </c>
      <c r="M60" s="805">
        <f t="shared" si="93"/>
        <v>737</v>
      </c>
      <c r="N60" s="805">
        <f t="shared" si="93"/>
        <v>569</v>
      </c>
      <c r="O60" s="805">
        <f t="shared" si="93"/>
        <v>1306</v>
      </c>
      <c r="P60" s="805">
        <f t="shared" si="93"/>
        <v>0</v>
      </c>
      <c r="Q60" s="805">
        <f t="shared" si="93"/>
        <v>0</v>
      </c>
      <c r="R60" s="805">
        <f t="shared" si="93"/>
        <v>0</v>
      </c>
      <c r="S60" s="805">
        <f t="shared" si="93"/>
        <v>0</v>
      </c>
      <c r="T60" s="805">
        <f t="shared" si="93"/>
        <v>0</v>
      </c>
      <c r="U60" s="805">
        <f t="shared" si="93"/>
        <v>0</v>
      </c>
      <c r="V60" s="805">
        <f t="shared" si="93"/>
        <v>0</v>
      </c>
      <c r="W60" s="805">
        <f t="shared" si="93"/>
        <v>0</v>
      </c>
      <c r="X60" s="805">
        <f t="shared" si="93"/>
        <v>0</v>
      </c>
      <c r="Y60" s="805">
        <f t="shared" si="93"/>
        <v>4447</v>
      </c>
      <c r="Z60" s="805">
        <f t="shared" si="93"/>
        <v>3487</v>
      </c>
      <c r="AA60" s="805">
        <f t="shared" si="93"/>
        <v>7934</v>
      </c>
      <c r="AB60" s="804">
        <f t="shared" si="93"/>
        <v>19</v>
      </c>
      <c r="AC60" s="804">
        <f t="shared" si="93"/>
        <v>12</v>
      </c>
      <c r="AD60" s="804">
        <f t="shared" si="93"/>
        <v>31</v>
      </c>
      <c r="AE60" s="804">
        <f t="shared" si="93"/>
        <v>4466</v>
      </c>
      <c r="AF60" s="804">
        <f t="shared" si="93"/>
        <v>3499</v>
      </c>
      <c r="AG60" s="804">
        <f t="shared" si="93"/>
        <v>7965</v>
      </c>
      <c r="AH60" s="804">
        <f t="shared" si="93"/>
        <v>1</v>
      </c>
      <c r="AI60" s="804">
        <f t="shared" si="93"/>
        <v>2</v>
      </c>
      <c r="AJ60" s="804">
        <f t="shared" si="93"/>
        <v>3</v>
      </c>
      <c r="AK60" s="804">
        <f t="shared" si="93"/>
        <v>0</v>
      </c>
    </row>
    <row r="61" spans="1:37" s="758" customFormat="1" ht="32.25" customHeight="1">
      <c r="A61" s="10"/>
      <c r="B61" s="795" t="s">
        <v>44</v>
      </c>
      <c r="C61" s="792"/>
      <c r="D61" s="800"/>
      <c r="E61" s="801"/>
      <c r="F61" s="801"/>
      <c r="G61" s="801"/>
      <c r="H61" s="801"/>
      <c r="I61" s="801"/>
      <c r="J61" s="801"/>
      <c r="K61" s="801"/>
      <c r="L61" s="801"/>
      <c r="M61" s="800"/>
      <c r="N61" s="800"/>
      <c r="O61" s="800"/>
      <c r="P61" s="800"/>
      <c r="Q61" s="800"/>
      <c r="R61" s="800"/>
      <c r="S61" s="800"/>
      <c r="T61" s="800"/>
      <c r="U61" s="800"/>
      <c r="V61" s="800"/>
      <c r="W61" s="800"/>
      <c r="X61" s="800"/>
      <c r="Y61" s="800"/>
      <c r="Z61" s="800"/>
      <c r="AA61" s="800"/>
      <c r="AB61" s="800"/>
      <c r="AC61" s="800"/>
      <c r="AD61" s="800"/>
      <c r="AE61" s="800"/>
      <c r="AF61" s="800"/>
      <c r="AG61" s="800"/>
      <c r="AH61" s="800"/>
      <c r="AI61" s="800"/>
      <c r="AJ61" s="802"/>
      <c r="AK61" s="806"/>
    </row>
    <row r="62" spans="1:37" s="758" customFormat="1" ht="27" customHeight="1">
      <c r="A62" s="10">
        <v>1</v>
      </c>
      <c r="B62" s="803">
        <v>40</v>
      </c>
      <c r="C62" s="811" t="s">
        <v>456</v>
      </c>
      <c r="D62" s="808">
        <v>341</v>
      </c>
      <c r="E62" s="808">
        <v>231</v>
      </c>
      <c r="F62" s="782">
        <f t="shared" ref="F62:F70" si="94">+D62+E62</f>
        <v>572</v>
      </c>
      <c r="G62" s="808">
        <v>237</v>
      </c>
      <c r="H62" s="808">
        <v>216</v>
      </c>
      <c r="I62" s="782">
        <f t="shared" ref="I62:I70" si="95">+G62+H62</f>
        <v>453</v>
      </c>
      <c r="J62" s="808">
        <v>6</v>
      </c>
      <c r="K62" s="808">
        <v>6</v>
      </c>
      <c r="L62" s="782">
        <f t="shared" ref="L62:L70" si="96">+J62+K62</f>
        <v>12</v>
      </c>
      <c r="M62" s="808">
        <v>11</v>
      </c>
      <c r="N62" s="808">
        <v>7</v>
      </c>
      <c r="O62" s="782">
        <f t="shared" ref="O62:O70" si="97">+M62+N62</f>
        <v>18</v>
      </c>
      <c r="P62" s="808"/>
      <c r="Q62" s="808"/>
      <c r="R62" s="782">
        <f t="shared" ref="R62:R70" si="98">+P62+Q62</f>
        <v>0</v>
      </c>
      <c r="S62" s="808">
        <v>1</v>
      </c>
      <c r="T62" s="808">
        <v>1</v>
      </c>
      <c r="U62" s="782">
        <f t="shared" ref="U62:U70" si="99">+S62+T62</f>
        <v>2</v>
      </c>
      <c r="V62" s="808"/>
      <c r="W62" s="808"/>
      <c r="X62" s="808">
        <f>SUM(V62:W62)</f>
        <v>0</v>
      </c>
      <c r="Y62" s="149">
        <f t="shared" ref="Y62:Y70" si="100">D62+G62+J62+M62+V62+S62+P62</f>
        <v>596</v>
      </c>
      <c r="Z62" s="149">
        <f t="shared" ref="Z62:Z70" si="101">E62+H62+K62+N62+W62+T62+Q62</f>
        <v>461</v>
      </c>
      <c r="AA62" s="149">
        <f t="shared" ref="AA62:AA70" si="102">F62+I62+L62+O62+X62+U62+R62</f>
        <v>1057</v>
      </c>
      <c r="AB62" s="794">
        <v>0</v>
      </c>
      <c r="AC62" s="794">
        <v>0</v>
      </c>
      <c r="AD62" s="808">
        <f>+AB62+AC62</f>
        <v>0</v>
      </c>
      <c r="AE62" s="794">
        <f t="shared" ref="AE62:AE70" si="103">Y62+AB62</f>
        <v>596</v>
      </c>
      <c r="AF62" s="794">
        <f t="shared" ref="AF62:AF70" si="104">Z62+AC62</f>
        <v>461</v>
      </c>
      <c r="AG62" s="808">
        <f>+AE62+AF62</f>
        <v>1057</v>
      </c>
      <c r="AH62" s="783">
        <v>0</v>
      </c>
      <c r="AI62" s="783">
        <v>0</v>
      </c>
      <c r="AJ62" s="808">
        <f>+AH62+AI62</f>
        <v>0</v>
      </c>
      <c r="AK62" s="794"/>
    </row>
    <row r="63" spans="1:37" s="758" customFormat="1" ht="27" customHeight="1">
      <c r="A63" s="10">
        <v>2</v>
      </c>
      <c r="B63" s="803">
        <v>41</v>
      </c>
      <c r="C63" s="811" t="s">
        <v>50</v>
      </c>
      <c r="D63" s="808">
        <v>366</v>
      </c>
      <c r="E63" s="808">
        <v>288</v>
      </c>
      <c r="F63" s="782">
        <f t="shared" si="94"/>
        <v>654</v>
      </c>
      <c r="G63" s="808">
        <v>251</v>
      </c>
      <c r="H63" s="808">
        <v>188</v>
      </c>
      <c r="I63" s="782">
        <f t="shared" si="95"/>
        <v>439</v>
      </c>
      <c r="J63" s="808">
        <v>6</v>
      </c>
      <c r="K63" s="808">
        <v>8</v>
      </c>
      <c r="L63" s="782">
        <f t="shared" si="96"/>
        <v>14</v>
      </c>
      <c r="M63" s="808">
        <v>10</v>
      </c>
      <c r="N63" s="808">
        <v>9</v>
      </c>
      <c r="O63" s="782">
        <f t="shared" si="97"/>
        <v>19</v>
      </c>
      <c r="P63" s="808"/>
      <c r="Q63" s="808"/>
      <c r="R63" s="782">
        <f t="shared" si="98"/>
        <v>0</v>
      </c>
      <c r="S63" s="808">
        <v>1</v>
      </c>
      <c r="T63" s="808">
        <v>1</v>
      </c>
      <c r="U63" s="782">
        <f t="shared" si="99"/>
        <v>2</v>
      </c>
      <c r="V63" s="808"/>
      <c r="W63" s="808"/>
      <c r="X63" s="808">
        <f t="shared" ref="X63:X70" si="105">SUM(V63:W63)</f>
        <v>0</v>
      </c>
      <c r="Y63" s="149">
        <f t="shared" si="100"/>
        <v>634</v>
      </c>
      <c r="Z63" s="149">
        <f t="shared" si="101"/>
        <v>494</v>
      </c>
      <c r="AA63" s="149">
        <f t="shared" si="102"/>
        <v>1128</v>
      </c>
      <c r="AB63" s="794">
        <v>2</v>
      </c>
      <c r="AC63" s="794">
        <v>1</v>
      </c>
      <c r="AD63" s="808">
        <f t="shared" ref="AD63:AD70" si="106">+AB63+AC63</f>
        <v>3</v>
      </c>
      <c r="AE63" s="794">
        <f t="shared" si="103"/>
        <v>636</v>
      </c>
      <c r="AF63" s="794">
        <f t="shared" si="104"/>
        <v>495</v>
      </c>
      <c r="AG63" s="808">
        <f t="shared" ref="AG63:AG70" si="107">+AE63+AF63</f>
        <v>1131</v>
      </c>
      <c r="AH63" s="783">
        <v>0</v>
      </c>
      <c r="AI63" s="783">
        <v>0</v>
      </c>
      <c r="AJ63" s="808">
        <f t="shared" ref="AJ63:AJ70" si="108">+AH63+AI63</f>
        <v>0</v>
      </c>
      <c r="AK63" s="794"/>
    </row>
    <row r="64" spans="1:37" s="758" customFormat="1" ht="27" customHeight="1">
      <c r="A64" s="10">
        <v>3</v>
      </c>
      <c r="B64" s="803">
        <v>42</v>
      </c>
      <c r="C64" s="811" t="s">
        <v>118</v>
      </c>
      <c r="D64" s="808">
        <v>552</v>
      </c>
      <c r="E64" s="808">
        <v>377</v>
      </c>
      <c r="F64" s="782">
        <f t="shared" si="94"/>
        <v>929</v>
      </c>
      <c r="G64" s="808">
        <v>291</v>
      </c>
      <c r="H64" s="808">
        <v>254</v>
      </c>
      <c r="I64" s="782">
        <f t="shared" si="95"/>
        <v>545</v>
      </c>
      <c r="J64" s="808">
        <v>4</v>
      </c>
      <c r="K64" s="808">
        <v>4</v>
      </c>
      <c r="L64" s="782">
        <f t="shared" si="96"/>
        <v>8</v>
      </c>
      <c r="M64" s="808">
        <v>5</v>
      </c>
      <c r="N64" s="808">
        <v>6</v>
      </c>
      <c r="O64" s="782">
        <f t="shared" si="97"/>
        <v>11</v>
      </c>
      <c r="P64" s="808">
        <v>1</v>
      </c>
      <c r="Q64" s="808">
        <v>1</v>
      </c>
      <c r="R64" s="782">
        <f t="shared" si="98"/>
        <v>2</v>
      </c>
      <c r="S64" s="808">
        <v>1</v>
      </c>
      <c r="T64" s="808">
        <v>2</v>
      </c>
      <c r="U64" s="782">
        <f t="shared" si="99"/>
        <v>3</v>
      </c>
      <c r="V64" s="808"/>
      <c r="W64" s="808"/>
      <c r="X64" s="808">
        <f t="shared" si="105"/>
        <v>0</v>
      </c>
      <c r="Y64" s="149">
        <f t="shared" si="100"/>
        <v>854</v>
      </c>
      <c r="Z64" s="149">
        <f t="shared" si="101"/>
        <v>644</v>
      </c>
      <c r="AA64" s="149">
        <f t="shared" si="102"/>
        <v>1498</v>
      </c>
      <c r="AB64" s="794">
        <v>6</v>
      </c>
      <c r="AC64" s="794">
        <v>4</v>
      </c>
      <c r="AD64" s="808">
        <f t="shared" si="106"/>
        <v>10</v>
      </c>
      <c r="AE64" s="794">
        <f t="shared" si="103"/>
        <v>860</v>
      </c>
      <c r="AF64" s="794">
        <f t="shared" si="104"/>
        <v>648</v>
      </c>
      <c r="AG64" s="808">
        <f t="shared" si="107"/>
        <v>1508</v>
      </c>
      <c r="AH64" s="783">
        <v>0</v>
      </c>
      <c r="AI64" s="783">
        <v>0</v>
      </c>
      <c r="AJ64" s="808">
        <f t="shared" si="108"/>
        <v>0</v>
      </c>
      <c r="AK64" s="794"/>
    </row>
    <row r="65" spans="1:37" s="758" customFormat="1" ht="27" customHeight="1">
      <c r="A65" s="10">
        <v>4</v>
      </c>
      <c r="B65" s="803">
        <v>43</v>
      </c>
      <c r="C65" s="811" t="s">
        <v>625</v>
      </c>
      <c r="D65" s="808">
        <v>293</v>
      </c>
      <c r="E65" s="808">
        <v>156</v>
      </c>
      <c r="F65" s="782">
        <f t="shared" si="94"/>
        <v>449</v>
      </c>
      <c r="G65" s="808">
        <v>204</v>
      </c>
      <c r="H65" s="808">
        <v>127</v>
      </c>
      <c r="I65" s="782">
        <f t="shared" si="95"/>
        <v>331</v>
      </c>
      <c r="J65" s="808">
        <v>2</v>
      </c>
      <c r="K65" s="808">
        <v>1</v>
      </c>
      <c r="L65" s="782">
        <f t="shared" si="96"/>
        <v>3</v>
      </c>
      <c r="M65" s="808">
        <v>2</v>
      </c>
      <c r="N65" s="808">
        <v>2</v>
      </c>
      <c r="O65" s="782">
        <f t="shared" si="97"/>
        <v>4</v>
      </c>
      <c r="P65" s="808"/>
      <c r="Q65" s="808"/>
      <c r="R65" s="782">
        <f t="shared" si="98"/>
        <v>0</v>
      </c>
      <c r="S65" s="808"/>
      <c r="T65" s="808"/>
      <c r="U65" s="782">
        <f t="shared" si="99"/>
        <v>0</v>
      </c>
      <c r="V65" s="808"/>
      <c r="W65" s="808"/>
      <c r="X65" s="808">
        <f t="shared" si="105"/>
        <v>0</v>
      </c>
      <c r="Y65" s="149">
        <f t="shared" si="100"/>
        <v>501</v>
      </c>
      <c r="Z65" s="149">
        <f t="shared" si="101"/>
        <v>286</v>
      </c>
      <c r="AA65" s="149">
        <f t="shared" si="102"/>
        <v>787</v>
      </c>
      <c r="AB65" s="794">
        <v>0</v>
      </c>
      <c r="AC65" s="794">
        <v>0</v>
      </c>
      <c r="AD65" s="808">
        <f t="shared" si="106"/>
        <v>0</v>
      </c>
      <c r="AE65" s="794">
        <f t="shared" si="103"/>
        <v>501</v>
      </c>
      <c r="AF65" s="794">
        <f t="shared" si="104"/>
        <v>286</v>
      </c>
      <c r="AG65" s="808">
        <f t="shared" si="107"/>
        <v>787</v>
      </c>
      <c r="AH65" s="377">
        <v>0</v>
      </c>
      <c r="AI65" s="377">
        <v>0</v>
      </c>
      <c r="AJ65" s="808">
        <f t="shared" si="108"/>
        <v>0</v>
      </c>
      <c r="AK65" s="794"/>
    </row>
    <row r="66" spans="1:37" s="758" customFormat="1" ht="27" customHeight="1">
      <c r="A66" s="10">
        <v>5</v>
      </c>
      <c r="B66" s="803">
        <v>44</v>
      </c>
      <c r="C66" s="811" t="s">
        <v>120</v>
      </c>
      <c r="D66" s="808">
        <v>457</v>
      </c>
      <c r="E66" s="808">
        <v>313</v>
      </c>
      <c r="F66" s="782">
        <f t="shared" si="94"/>
        <v>770</v>
      </c>
      <c r="G66" s="808">
        <v>319</v>
      </c>
      <c r="H66" s="808">
        <v>258</v>
      </c>
      <c r="I66" s="782">
        <f t="shared" si="95"/>
        <v>577</v>
      </c>
      <c r="J66" s="808">
        <v>7</v>
      </c>
      <c r="K66" s="808">
        <v>2</v>
      </c>
      <c r="L66" s="782">
        <f t="shared" si="96"/>
        <v>9</v>
      </c>
      <c r="M66" s="808">
        <v>13</v>
      </c>
      <c r="N66" s="808">
        <v>4</v>
      </c>
      <c r="O66" s="782">
        <f t="shared" si="97"/>
        <v>17</v>
      </c>
      <c r="P66" s="808"/>
      <c r="Q66" s="808"/>
      <c r="R66" s="782">
        <f t="shared" si="98"/>
        <v>0</v>
      </c>
      <c r="S66" s="808"/>
      <c r="T66" s="808"/>
      <c r="U66" s="782">
        <f t="shared" si="99"/>
        <v>0</v>
      </c>
      <c r="V66" s="808"/>
      <c r="W66" s="808"/>
      <c r="X66" s="808">
        <f t="shared" si="105"/>
        <v>0</v>
      </c>
      <c r="Y66" s="149">
        <f t="shared" si="100"/>
        <v>796</v>
      </c>
      <c r="Z66" s="149">
        <f t="shared" si="101"/>
        <v>577</v>
      </c>
      <c r="AA66" s="149">
        <f t="shared" si="102"/>
        <v>1373</v>
      </c>
      <c r="AB66" s="794">
        <v>0</v>
      </c>
      <c r="AC66" s="794">
        <v>0</v>
      </c>
      <c r="AD66" s="808">
        <f t="shared" si="106"/>
        <v>0</v>
      </c>
      <c r="AE66" s="794">
        <f t="shared" si="103"/>
        <v>796</v>
      </c>
      <c r="AF66" s="794">
        <f t="shared" si="104"/>
        <v>577</v>
      </c>
      <c r="AG66" s="808">
        <f t="shared" si="107"/>
        <v>1373</v>
      </c>
      <c r="AH66" s="783">
        <v>0</v>
      </c>
      <c r="AI66" s="783">
        <v>0</v>
      </c>
      <c r="AJ66" s="808">
        <f t="shared" si="108"/>
        <v>0</v>
      </c>
      <c r="AK66" s="794"/>
    </row>
    <row r="67" spans="1:37" s="758" customFormat="1" ht="27" customHeight="1">
      <c r="A67" s="10">
        <v>6</v>
      </c>
      <c r="B67" s="803">
        <v>45</v>
      </c>
      <c r="C67" s="811" t="s">
        <v>626</v>
      </c>
      <c r="D67" s="808">
        <v>288</v>
      </c>
      <c r="E67" s="808">
        <v>237</v>
      </c>
      <c r="F67" s="782">
        <f t="shared" si="94"/>
        <v>525</v>
      </c>
      <c r="G67" s="808">
        <v>262</v>
      </c>
      <c r="H67" s="808">
        <v>179</v>
      </c>
      <c r="I67" s="782">
        <f t="shared" si="95"/>
        <v>441</v>
      </c>
      <c r="J67" s="808">
        <v>2</v>
      </c>
      <c r="K67" s="808">
        <v>7</v>
      </c>
      <c r="L67" s="782">
        <f t="shared" si="96"/>
        <v>9</v>
      </c>
      <c r="M67" s="808">
        <v>10</v>
      </c>
      <c r="N67" s="808">
        <v>11</v>
      </c>
      <c r="O67" s="782">
        <f t="shared" si="97"/>
        <v>21</v>
      </c>
      <c r="P67" s="808"/>
      <c r="Q67" s="808"/>
      <c r="R67" s="782">
        <f t="shared" si="98"/>
        <v>0</v>
      </c>
      <c r="S67" s="808"/>
      <c r="T67" s="808"/>
      <c r="U67" s="782">
        <f t="shared" si="99"/>
        <v>0</v>
      </c>
      <c r="V67" s="808"/>
      <c r="W67" s="808"/>
      <c r="X67" s="808">
        <f t="shared" si="105"/>
        <v>0</v>
      </c>
      <c r="Y67" s="149">
        <f t="shared" si="100"/>
        <v>562</v>
      </c>
      <c r="Z67" s="149">
        <f t="shared" si="101"/>
        <v>434</v>
      </c>
      <c r="AA67" s="149">
        <f t="shared" si="102"/>
        <v>996</v>
      </c>
      <c r="AB67" s="794">
        <v>0</v>
      </c>
      <c r="AC67" s="794">
        <v>0</v>
      </c>
      <c r="AD67" s="808">
        <f t="shared" si="106"/>
        <v>0</v>
      </c>
      <c r="AE67" s="794">
        <f t="shared" si="103"/>
        <v>562</v>
      </c>
      <c r="AF67" s="794">
        <f t="shared" si="104"/>
        <v>434</v>
      </c>
      <c r="AG67" s="808">
        <f t="shared" si="107"/>
        <v>996</v>
      </c>
      <c r="AH67" s="783">
        <v>0</v>
      </c>
      <c r="AI67" s="783">
        <v>2</v>
      </c>
      <c r="AJ67" s="808">
        <f t="shared" si="108"/>
        <v>2</v>
      </c>
      <c r="AK67" s="794"/>
    </row>
    <row r="68" spans="1:37" s="758" customFormat="1" ht="27" customHeight="1">
      <c r="A68" s="10">
        <v>7</v>
      </c>
      <c r="B68" s="803">
        <v>46</v>
      </c>
      <c r="C68" s="811" t="s">
        <v>119</v>
      </c>
      <c r="D68" s="808">
        <v>258</v>
      </c>
      <c r="E68" s="808">
        <v>185</v>
      </c>
      <c r="F68" s="782">
        <f t="shared" si="94"/>
        <v>443</v>
      </c>
      <c r="G68" s="808">
        <v>279</v>
      </c>
      <c r="H68" s="808">
        <v>198</v>
      </c>
      <c r="I68" s="782">
        <f t="shared" si="95"/>
        <v>477</v>
      </c>
      <c r="J68" s="808">
        <v>4</v>
      </c>
      <c r="K68" s="808">
        <v>3</v>
      </c>
      <c r="L68" s="782">
        <f t="shared" si="96"/>
        <v>7</v>
      </c>
      <c r="M68" s="808">
        <v>7</v>
      </c>
      <c r="N68" s="808">
        <v>6</v>
      </c>
      <c r="O68" s="782">
        <f t="shared" si="97"/>
        <v>13</v>
      </c>
      <c r="P68" s="808">
        <v>1</v>
      </c>
      <c r="Q68" s="808">
        <v>1</v>
      </c>
      <c r="R68" s="782">
        <f t="shared" si="98"/>
        <v>2</v>
      </c>
      <c r="S68" s="808"/>
      <c r="T68" s="808"/>
      <c r="U68" s="782">
        <f t="shared" si="99"/>
        <v>0</v>
      </c>
      <c r="V68" s="808"/>
      <c r="W68" s="808"/>
      <c r="X68" s="808">
        <f t="shared" si="105"/>
        <v>0</v>
      </c>
      <c r="Y68" s="149">
        <f t="shared" si="100"/>
        <v>549</v>
      </c>
      <c r="Z68" s="149">
        <f t="shared" si="101"/>
        <v>393</v>
      </c>
      <c r="AA68" s="149">
        <f t="shared" si="102"/>
        <v>942</v>
      </c>
      <c r="AB68" s="794">
        <v>0</v>
      </c>
      <c r="AC68" s="794">
        <v>0</v>
      </c>
      <c r="AD68" s="808">
        <f t="shared" si="106"/>
        <v>0</v>
      </c>
      <c r="AE68" s="794">
        <f t="shared" si="103"/>
        <v>549</v>
      </c>
      <c r="AF68" s="794">
        <f t="shared" si="104"/>
        <v>393</v>
      </c>
      <c r="AG68" s="808">
        <f t="shared" si="107"/>
        <v>942</v>
      </c>
      <c r="AH68" s="783">
        <v>0</v>
      </c>
      <c r="AI68" s="783">
        <v>1</v>
      </c>
      <c r="AJ68" s="808">
        <f t="shared" si="108"/>
        <v>1</v>
      </c>
      <c r="AK68" s="794"/>
    </row>
    <row r="69" spans="1:37" s="758" customFormat="1" ht="27" customHeight="1">
      <c r="A69" s="10">
        <v>8</v>
      </c>
      <c r="B69" s="803">
        <v>47</v>
      </c>
      <c r="C69" s="811" t="s">
        <v>627</v>
      </c>
      <c r="D69" s="808">
        <v>339</v>
      </c>
      <c r="E69" s="808">
        <v>252</v>
      </c>
      <c r="F69" s="782">
        <f t="shared" si="94"/>
        <v>591</v>
      </c>
      <c r="G69" s="808">
        <v>301</v>
      </c>
      <c r="H69" s="808">
        <v>253</v>
      </c>
      <c r="I69" s="782">
        <f t="shared" si="95"/>
        <v>554</v>
      </c>
      <c r="J69" s="808">
        <v>8</v>
      </c>
      <c r="K69" s="808">
        <v>3</v>
      </c>
      <c r="L69" s="782">
        <f t="shared" si="96"/>
        <v>11</v>
      </c>
      <c r="M69" s="808">
        <v>16</v>
      </c>
      <c r="N69" s="808">
        <v>9</v>
      </c>
      <c r="O69" s="782">
        <f t="shared" si="97"/>
        <v>25</v>
      </c>
      <c r="P69" s="808"/>
      <c r="Q69" s="808"/>
      <c r="R69" s="782">
        <f t="shared" si="98"/>
        <v>0</v>
      </c>
      <c r="S69" s="808"/>
      <c r="T69" s="808"/>
      <c r="U69" s="782">
        <f t="shared" si="99"/>
        <v>0</v>
      </c>
      <c r="V69" s="808"/>
      <c r="W69" s="808"/>
      <c r="X69" s="808">
        <f t="shared" si="105"/>
        <v>0</v>
      </c>
      <c r="Y69" s="149">
        <f t="shared" si="100"/>
        <v>664</v>
      </c>
      <c r="Z69" s="149">
        <f t="shared" si="101"/>
        <v>517</v>
      </c>
      <c r="AA69" s="149">
        <f t="shared" si="102"/>
        <v>1181</v>
      </c>
      <c r="AB69" s="794">
        <v>0</v>
      </c>
      <c r="AC69" s="794">
        <v>0</v>
      </c>
      <c r="AD69" s="808">
        <f t="shared" si="106"/>
        <v>0</v>
      </c>
      <c r="AE69" s="794">
        <f t="shared" si="103"/>
        <v>664</v>
      </c>
      <c r="AF69" s="794">
        <f t="shared" si="104"/>
        <v>517</v>
      </c>
      <c r="AG69" s="808">
        <f t="shared" si="107"/>
        <v>1181</v>
      </c>
      <c r="AH69" s="783">
        <v>1</v>
      </c>
      <c r="AI69" s="783">
        <v>1</v>
      </c>
      <c r="AJ69" s="808">
        <f t="shared" si="108"/>
        <v>2</v>
      </c>
      <c r="AK69" s="794"/>
    </row>
    <row r="70" spans="1:37" s="758" customFormat="1" ht="27" customHeight="1">
      <c r="A70" s="10">
        <v>9</v>
      </c>
      <c r="B70" s="803">
        <v>48</v>
      </c>
      <c r="C70" s="811" t="s">
        <v>117</v>
      </c>
      <c r="D70" s="808">
        <v>358</v>
      </c>
      <c r="E70" s="808">
        <v>239</v>
      </c>
      <c r="F70" s="782">
        <f t="shared" si="94"/>
        <v>597</v>
      </c>
      <c r="G70" s="808">
        <v>207</v>
      </c>
      <c r="H70" s="808">
        <v>187</v>
      </c>
      <c r="I70" s="782">
        <f t="shared" si="95"/>
        <v>394</v>
      </c>
      <c r="J70" s="808">
        <v>1</v>
      </c>
      <c r="K70" s="808">
        <v>3</v>
      </c>
      <c r="L70" s="782">
        <f t="shared" si="96"/>
        <v>4</v>
      </c>
      <c r="M70" s="808">
        <v>4</v>
      </c>
      <c r="N70" s="808">
        <v>3</v>
      </c>
      <c r="O70" s="782">
        <f t="shared" si="97"/>
        <v>7</v>
      </c>
      <c r="P70" s="808">
        <v>1</v>
      </c>
      <c r="Q70" s="808">
        <v>1</v>
      </c>
      <c r="R70" s="782">
        <f t="shared" si="98"/>
        <v>2</v>
      </c>
      <c r="S70" s="808">
        <v>1</v>
      </c>
      <c r="T70" s="808">
        <v>1</v>
      </c>
      <c r="U70" s="782">
        <f t="shared" si="99"/>
        <v>2</v>
      </c>
      <c r="V70" s="808"/>
      <c r="W70" s="808"/>
      <c r="X70" s="808">
        <f t="shared" si="105"/>
        <v>0</v>
      </c>
      <c r="Y70" s="149">
        <f t="shared" si="100"/>
        <v>572</v>
      </c>
      <c r="Z70" s="149">
        <f t="shared" si="101"/>
        <v>434</v>
      </c>
      <c r="AA70" s="149">
        <f t="shared" si="102"/>
        <v>1006</v>
      </c>
      <c r="AB70" s="794">
        <v>7</v>
      </c>
      <c r="AC70" s="794">
        <v>1</v>
      </c>
      <c r="AD70" s="808">
        <f t="shared" si="106"/>
        <v>8</v>
      </c>
      <c r="AE70" s="794">
        <f t="shared" si="103"/>
        <v>579</v>
      </c>
      <c r="AF70" s="794">
        <f t="shared" si="104"/>
        <v>435</v>
      </c>
      <c r="AG70" s="808">
        <f t="shared" si="107"/>
        <v>1014</v>
      </c>
      <c r="AH70" s="783">
        <v>0</v>
      </c>
      <c r="AI70" s="783">
        <v>1</v>
      </c>
      <c r="AJ70" s="808">
        <f t="shared" si="108"/>
        <v>1</v>
      </c>
      <c r="AK70" s="794"/>
    </row>
    <row r="71" spans="1:37" s="758" customFormat="1" ht="27" customHeight="1">
      <c r="A71" s="10"/>
      <c r="B71" s="797"/>
      <c r="C71" s="798" t="s">
        <v>6</v>
      </c>
      <c r="D71" s="804">
        <f>SUM(D62:D70)</f>
        <v>3252</v>
      </c>
      <c r="E71" s="804">
        <f t="shared" ref="E71:X71" si="109">SUM(E62:E70)</f>
        <v>2278</v>
      </c>
      <c r="F71" s="804">
        <f t="shared" si="109"/>
        <v>5530</v>
      </c>
      <c r="G71" s="804">
        <f t="shared" si="109"/>
        <v>2351</v>
      </c>
      <c r="H71" s="804">
        <f t="shared" si="109"/>
        <v>1860</v>
      </c>
      <c r="I71" s="804">
        <f t="shared" si="109"/>
        <v>4211</v>
      </c>
      <c r="J71" s="804">
        <f t="shared" si="109"/>
        <v>40</v>
      </c>
      <c r="K71" s="804">
        <f t="shared" si="109"/>
        <v>37</v>
      </c>
      <c r="L71" s="804">
        <f t="shared" si="109"/>
        <v>77</v>
      </c>
      <c r="M71" s="804">
        <f t="shared" si="109"/>
        <v>78</v>
      </c>
      <c r="N71" s="804">
        <f t="shared" si="109"/>
        <v>57</v>
      </c>
      <c r="O71" s="804">
        <f t="shared" si="109"/>
        <v>135</v>
      </c>
      <c r="P71" s="804">
        <f t="shared" si="109"/>
        <v>3</v>
      </c>
      <c r="Q71" s="804">
        <f t="shared" si="109"/>
        <v>3</v>
      </c>
      <c r="R71" s="804">
        <f t="shared" si="109"/>
        <v>6</v>
      </c>
      <c r="S71" s="804">
        <f t="shared" si="109"/>
        <v>4</v>
      </c>
      <c r="T71" s="804">
        <f t="shared" si="109"/>
        <v>5</v>
      </c>
      <c r="U71" s="804">
        <f t="shared" si="109"/>
        <v>9</v>
      </c>
      <c r="V71" s="804">
        <f t="shared" si="109"/>
        <v>0</v>
      </c>
      <c r="W71" s="804">
        <f t="shared" si="109"/>
        <v>0</v>
      </c>
      <c r="X71" s="804">
        <f t="shared" si="109"/>
        <v>0</v>
      </c>
      <c r="Y71" s="804">
        <f t="shared" ref="Y71:AJ71" si="110">SUM(Y62:Y70)</f>
        <v>5728</v>
      </c>
      <c r="Z71" s="804">
        <f t="shared" si="110"/>
        <v>4240</v>
      </c>
      <c r="AA71" s="804">
        <f t="shared" si="110"/>
        <v>9968</v>
      </c>
      <c r="AB71" s="804">
        <f t="shared" si="110"/>
        <v>15</v>
      </c>
      <c r="AC71" s="804">
        <f t="shared" si="110"/>
        <v>6</v>
      </c>
      <c r="AD71" s="804">
        <f t="shared" si="110"/>
        <v>21</v>
      </c>
      <c r="AE71" s="804">
        <f t="shared" si="110"/>
        <v>5743</v>
      </c>
      <c r="AF71" s="804">
        <f t="shared" si="110"/>
        <v>4246</v>
      </c>
      <c r="AG71" s="804">
        <f t="shared" si="110"/>
        <v>9989</v>
      </c>
      <c r="AH71" s="804">
        <f t="shared" si="110"/>
        <v>1</v>
      </c>
      <c r="AI71" s="804">
        <f t="shared" si="110"/>
        <v>5</v>
      </c>
      <c r="AJ71" s="804">
        <f t="shared" si="110"/>
        <v>6</v>
      </c>
      <c r="AK71" s="797">
        <f>SUM(AK62:AK70)</f>
        <v>0</v>
      </c>
    </row>
    <row r="72" spans="1:37" s="758" customFormat="1" ht="27" customHeight="1">
      <c r="A72" s="10"/>
      <c r="B72" s="795" t="s">
        <v>51</v>
      </c>
      <c r="C72" s="792"/>
      <c r="D72" s="800"/>
      <c r="E72" s="801"/>
      <c r="F72" s="801"/>
      <c r="G72" s="801"/>
      <c r="H72" s="801"/>
      <c r="I72" s="801"/>
      <c r="J72" s="801"/>
      <c r="K72" s="801"/>
      <c r="L72" s="801"/>
      <c r="M72" s="800"/>
      <c r="N72" s="800"/>
      <c r="O72" s="800"/>
      <c r="P72" s="800"/>
      <c r="Q72" s="800"/>
      <c r="R72" s="800"/>
      <c r="S72" s="800"/>
      <c r="T72" s="800"/>
      <c r="U72" s="800"/>
      <c r="V72" s="800"/>
      <c r="W72" s="800"/>
      <c r="X72" s="800"/>
      <c r="Y72" s="800"/>
      <c r="Z72" s="800"/>
      <c r="AA72" s="800"/>
      <c r="AB72" s="800"/>
      <c r="AC72" s="800"/>
      <c r="AD72" s="800"/>
      <c r="AE72" s="800"/>
      <c r="AF72" s="800"/>
      <c r="AG72" s="800"/>
      <c r="AH72" s="800"/>
      <c r="AI72" s="800"/>
      <c r="AJ72" s="802"/>
      <c r="AK72" s="806"/>
    </row>
    <row r="73" spans="1:37" s="758" customFormat="1" ht="27" customHeight="1">
      <c r="A73" s="10">
        <v>1</v>
      </c>
      <c r="B73" s="803">
        <v>49</v>
      </c>
      <c r="C73" s="811" t="s">
        <v>628</v>
      </c>
      <c r="D73" s="594">
        <v>251</v>
      </c>
      <c r="E73" s="594">
        <v>213</v>
      </c>
      <c r="F73" s="808">
        <f>SUM(D73:E73)</f>
        <v>464</v>
      </c>
      <c r="G73" s="594">
        <v>197</v>
      </c>
      <c r="H73" s="594">
        <v>151</v>
      </c>
      <c r="I73" s="808">
        <f>SUM(G73:H73)</f>
        <v>348</v>
      </c>
      <c r="J73" s="594">
        <v>11</v>
      </c>
      <c r="K73" s="594">
        <v>2</v>
      </c>
      <c r="L73" s="808">
        <f>SUM(J73:K73)</f>
        <v>13</v>
      </c>
      <c r="M73" s="594">
        <v>1</v>
      </c>
      <c r="N73" s="594">
        <v>4</v>
      </c>
      <c r="O73" s="808">
        <f>SUM(M73:N73)</f>
        <v>5</v>
      </c>
      <c r="P73" s="808">
        <v>2</v>
      </c>
      <c r="Q73" s="808">
        <v>2</v>
      </c>
      <c r="R73" s="782">
        <f t="shared" ref="R73:R81" si="111">+P73+Q73</f>
        <v>4</v>
      </c>
      <c r="S73" s="808">
        <v>1</v>
      </c>
      <c r="T73" s="808">
        <v>0</v>
      </c>
      <c r="U73" s="782">
        <f t="shared" ref="U73:U81" si="112">+S73+T73</f>
        <v>1</v>
      </c>
      <c r="V73" s="594"/>
      <c r="W73" s="594"/>
      <c r="X73" s="808">
        <f>SUM(V73:W73)</f>
        <v>0</v>
      </c>
      <c r="Y73" s="149">
        <f t="shared" ref="Y73:Y81" si="113">D73+G73+J73+M73+V73+S73+P73</f>
        <v>463</v>
      </c>
      <c r="Z73" s="149">
        <f t="shared" ref="Z73:Z81" si="114">E73+H73+K73+N73+W73+T73+Q73</f>
        <v>372</v>
      </c>
      <c r="AA73" s="149">
        <f t="shared" ref="AA73:AA81" si="115">F73+I73+L73+O73+X73+U73+R73</f>
        <v>835</v>
      </c>
      <c r="AB73" s="594">
        <v>1</v>
      </c>
      <c r="AC73" s="594">
        <v>1</v>
      </c>
      <c r="AD73" s="808">
        <f>+AB73+AC73</f>
        <v>2</v>
      </c>
      <c r="AE73" s="794">
        <f t="shared" ref="AE73:AE81" si="116">Y73+AB73</f>
        <v>464</v>
      </c>
      <c r="AF73" s="794">
        <f t="shared" ref="AF73:AF81" si="117">Z73+AC73</f>
        <v>373</v>
      </c>
      <c r="AG73" s="808">
        <f>+AE73+AF73</f>
        <v>837</v>
      </c>
      <c r="AH73" s="149">
        <v>3</v>
      </c>
      <c r="AI73" s="149">
        <v>3</v>
      </c>
      <c r="AJ73" s="808">
        <f>AH73+AI73</f>
        <v>6</v>
      </c>
      <c r="AK73" s="794"/>
    </row>
    <row r="74" spans="1:37" s="758" customFormat="1" ht="27" customHeight="1">
      <c r="A74" s="10">
        <v>2</v>
      </c>
      <c r="B74" s="803">
        <v>50</v>
      </c>
      <c r="C74" s="811" t="s">
        <v>629</v>
      </c>
      <c r="D74" s="594">
        <v>205</v>
      </c>
      <c r="E74" s="594">
        <v>115</v>
      </c>
      <c r="F74" s="808">
        <f t="shared" ref="F74:F81" si="118">SUM(D74:E74)</f>
        <v>320</v>
      </c>
      <c r="G74" s="594">
        <v>215</v>
      </c>
      <c r="H74" s="594">
        <v>152</v>
      </c>
      <c r="I74" s="808">
        <f t="shared" ref="I74:I81" si="119">SUM(G74:H74)</f>
        <v>367</v>
      </c>
      <c r="J74" s="594">
        <v>5</v>
      </c>
      <c r="K74" s="594">
        <v>1</v>
      </c>
      <c r="L74" s="808">
        <f t="shared" ref="L74:L81" si="120">SUM(J74:K74)</f>
        <v>6</v>
      </c>
      <c r="M74" s="594">
        <v>2</v>
      </c>
      <c r="N74" s="594">
        <v>4</v>
      </c>
      <c r="O74" s="808">
        <f t="shared" ref="O74:O81" si="121">SUM(M74:N74)</f>
        <v>6</v>
      </c>
      <c r="P74" s="808">
        <v>1</v>
      </c>
      <c r="Q74" s="808">
        <v>3</v>
      </c>
      <c r="R74" s="782">
        <f t="shared" si="111"/>
        <v>4</v>
      </c>
      <c r="S74" s="808">
        <v>2</v>
      </c>
      <c r="T74" s="808">
        <v>2</v>
      </c>
      <c r="U74" s="782">
        <f t="shared" si="112"/>
        <v>4</v>
      </c>
      <c r="V74" s="594"/>
      <c r="W74" s="594"/>
      <c r="X74" s="808">
        <f t="shared" ref="X74:X81" si="122">SUM(V74:W74)</f>
        <v>0</v>
      </c>
      <c r="Y74" s="149">
        <f t="shared" si="113"/>
        <v>430</v>
      </c>
      <c r="Z74" s="149">
        <f t="shared" si="114"/>
        <v>277</v>
      </c>
      <c r="AA74" s="149">
        <f t="shared" si="115"/>
        <v>707</v>
      </c>
      <c r="AB74" s="594">
        <v>0</v>
      </c>
      <c r="AC74" s="594">
        <v>2</v>
      </c>
      <c r="AD74" s="808">
        <f t="shared" ref="AD74:AD81" si="123">+AB74+AC74</f>
        <v>2</v>
      </c>
      <c r="AE74" s="794">
        <f t="shared" si="116"/>
        <v>430</v>
      </c>
      <c r="AF74" s="794">
        <f t="shared" si="117"/>
        <v>279</v>
      </c>
      <c r="AG74" s="808">
        <f t="shared" ref="AG74:AG81" si="124">+AE74+AF74</f>
        <v>709</v>
      </c>
      <c r="AH74" s="149">
        <v>0</v>
      </c>
      <c r="AI74" s="149">
        <v>0</v>
      </c>
      <c r="AJ74" s="808">
        <f t="shared" ref="AJ74:AJ79" si="125">AH74+AI74</f>
        <v>0</v>
      </c>
      <c r="AK74" s="794"/>
    </row>
    <row r="75" spans="1:37" s="758" customFormat="1" ht="27" customHeight="1">
      <c r="A75" s="10">
        <v>3</v>
      </c>
      <c r="B75" s="803">
        <v>51</v>
      </c>
      <c r="C75" s="811" t="s">
        <v>630</v>
      </c>
      <c r="D75" s="594">
        <v>260</v>
      </c>
      <c r="E75" s="594">
        <v>186</v>
      </c>
      <c r="F75" s="808">
        <f t="shared" si="118"/>
        <v>446</v>
      </c>
      <c r="G75" s="594">
        <v>132</v>
      </c>
      <c r="H75" s="594">
        <v>115</v>
      </c>
      <c r="I75" s="808">
        <f t="shared" si="119"/>
        <v>247</v>
      </c>
      <c r="J75" s="594">
        <v>2</v>
      </c>
      <c r="K75" s="594">
        <v>2</v>
      </c>
      <c r="L75" s="808">
        <f t="shared" si="120"/>
        <v>4</v>
      </c>
      <c r="M75" s="594">
        <v>9</v>
      </c>
      <c r="N75" s="594">
        <v>3</v>
      </c>
      <c r="O75" s="808">
        <f t="shared" si="121"/>
        <v>12</v>
      </c>
      <c r="P75" s="808">
        <v>1</v>
      </c>
      <c r="Q75" s="808">
        <v>0</v>
      </c>
      <c r="R75" s="782">
        <f t="shared" si="111"/>
        <v>1</v>
      </c>
      <c r="S75" s="808">
        <v>3</v>
      </c>
      <c r="T75" s="808">
        <v>0</v>
      </c>
      <c r="U75" s="782">
        <f t="shared" si="112"/>
        <v>3</v>
      </c>
      <c r="V75" s="594"/>
      <c r="W75" s="594"/>
      <c r="X75" s="808">
        <f t="shared" si="122"/>
        <v>0</v>
      </c>
      <c r="Y75" s="149">
        <f t="shared" si="113"/>
        <v>407</v>
      </c>
      <c r="Z75" s="149">
        <f t="shared" si="114"/>
        <v>306</v>
      </c>
      <c r="AA75" s="149">
        <f t="shared" si="115"/>
        <v>713</v>
      </c>
      <c r="AB75" s="594">
        <v>1</v>
      </c>
      <c r="AC75" s="594">
        <v>9</v>
      </c>
      <c r="AD75" s="808">
        <f t="shared" si="123"/>
        <v>10</v>
      </c>
      <c r="AE75" s="794">
        <f t="shared" si="116"/>
        <v>408</v>
      </c>
      <c r="AF75" s="794">
        <f t="shared" si="117"/>
        <v>315</v>
      </c>
      <c r="AG75" s="808">
        <f t="shared" si="124"/>
        <v>723</v>
      </c>
      <c r="AH75" s="149">
        <v>0</v>
      </c>
      <c r="AI75" s="149">
        <v>0</v>
      </c>
      <c r="AJ75" s="808">
        <f t="shared" si="125"/>
        <v>0</v>
      </c>
      <c r="AK75" s="794"/>
    </row>
    <row r="76" spans="1:37" s="758" customFormat="1" ht="27" customHeight="1">
      <c r="A76" s="10">
        <v>4</v>
      </c>
      <c r="B76" s="803">
        <v>52</v>
      </c>
      <c r="C76" s="811" t="s">
        <v>631</v>
      </c>
      <c r="D76" s="594">
        <v>239</v>
      </c>
      <c r="E76" s="594">
        <v>109</v>
      </c>
      <c r="F76" s="808">
        <f t="shared" si="118"/>
        <v>348</v>
      </c>
      <c r="G76" s="594">
        <v>323</v>
      </c>
      <c r="H76" s="594">
        <v>288</v>
      </c>
      <c r="I76" s="808">
        <f t="shared" si="119"/>
        <v>611</v>
      </c>
      <c r="J76" s="594">
        <v>5</v>
      </c>
      <c r="K76" s="594">
        <v>2</v>
      </c>
      <c r="L76" s="808">
        <f t="shared" si="120"/>
        <v>7</v>
      </c>
      <c r="M76" s="594">
        <v>9</v>
      </c>
      <c r="N76" s="594">
        <v>8</v>
      </c>
      <c r="O76" s="808">
        <f t="shared" si="121"/>
        <v>17</v>
      </c>
      <c r="P76" s="808">
        <v>2</v>
      </c>
      <c r="Q76" s="808">
        <v>1</v>
      </c>
      <c r="R76" s="782">
        <f t="shared" si="111"/>
        <v>3</v>
      </c>
      <c r="S76" s="808">
        <v>3</v>
      </c>
      <c r="T76" s="808">
        <v>2</v>
      </c>
      <c r="U76" s="782">
        <f t="shared" si="112"/>
        <v>5</v>
      </c>
      <c r="V76" s="594"/>
      <c r="W76" s="594"/>
      <c r="X76" s="808">
        <f t="shared" si="122"/>
        <v>0</v>
      </c>
      <c r="Y76" s="149">
        <f t="shared" si="113"/>
        <v>581</v>
      </c>
      <c r="Z76" s="149">
        <f t="shared" si="114"/>
        <v>410</v>
      </c>
      <c r="AA76" s="149">
        <f t="shared" si="115"/>
        <v>991</v>
      </c>
      <c r="AB76" s="594">
        <v>10</v>
      </c>
      <c r="AC76" s="594">
        <v>8</v>
      </c>
      <c r="AD76" s="808">
        <f t="shared" si="123"/>
        <v>18</v>
      </c>
      <c r="AE76" s="794">
        <f t="shared" si="116"/>
        <v>591</v>
      </c>
      <c r="AF76" s="794">
        <f t="shared" si="117"/>
        <v>418</v>
      </c>
      <c r="AG76" s="808">
        <f t="shared" si="124"/>
        <v>1009</v>
      </c>
      <c r="AH76" s="149">
        <v>0</v>
      </c>
      <c r="AI76" s="149">
        <v>0</v>
      </c>
      <c r="AJ76" s="808">
        <f t="shared" si="125"/>
        <v>0</v>
      </c>
      <c r="AK76" s="794"/>
    </row>
    <row r="77" spans="1:37" s="758" customFormat="1" ht="27" customHeight="1">
      <c r="A77" s="10">
        <v>5</v>
      </c>
      <c r="B77" s="803">
        <v>53</v>
      </c>
      <c r="C77" s="811" t="s">
        <v>632</v>
      </c>
      <c r="D77" s="594">
        <v>384</v>
      </c>
      <c r="E77" s="594">
        <v>170</v>
      </c>
      <c r="F77" s="808">
        <f t="shared" si="118"/>
        <v>554</v>
      </c>
      <c r="G77" s="594">
        <v>325</v>
      </c>
      <c r="H77" s="594">
        <v>326</v>
      </c>
      <c r="I77" s="808">
        <f t="shared" si="119"/>
        <v>651</v>
      </c>
      <c r="J77" s="594">
        <v>6</v>
      </c>
      <c r="K77" s="594">
        <v>2</v>
      </c>
      <c r="L77" s="808">
        <f t="shared" si="120"/>
        <v>8</v>
      </c>
      <c r="M77" s="594">
        <v>9</v>
      </c>
      <c r="N77" s="594">
        <v>2</v>
      </c>
      <c r="O77" s="808">
        <f t="shared" si="121"/>
        <v>11</v>
      </c>
      <c r="P77" s="808">
        <v>4</v>
      </c>
      <c r="Q77" s="808">
        <v>0</v>
      </c>
      <c r="R77" s="782">
        <f t="shared" si="111"/>
        <v>4</v>
      </c>
      <c r="S77" s="808">
        <v>3</v>
      </c>
      <c r="T77" s="808">
        <v>2</v>
      </c>
      <c r="U77" s="782">
        <f t="shared" si="112"/>
        <v>5</v>
      </c>
      <c r="V77" s="594"/>
      <c r="W77" s="594"/>
      <c r="X77" s="808">
        <f t="shared" si="122"/>
        <v>0</v>
      </c>
      <c r="Y77" s="149">
        <f t="shared" si="113"/>
        <v>731</v>
      </c>
      <c r="Z77" s="149">
        <f t="shared" si="114"/>
        <v>502</v>
      </c>
      <c r="AA77" s="149">
        <f t="shared" si="115"/>
        <v>1233</v>
      </c>
      <c r="AB77" s="594">
        <v>8</v>
      </c>
      <c r="AC77" s="594">
        <v>5</v>
      </c>
      <c r="AD77" s="808">
        <f t="shared" si="123"/>
        <v>13</v>
      </c>
      <c r="AE77" s="794">
        <f t="shared" si="116"/>
        <v>739</v>
      </c>
      <c r="AF77" s="794">
        <f t="shared" si="117"/>
        <v>507</v>
      </c>
      <c r="AG77" s="808">
        <f t="shared" si="124"/>
        <v>1246</v>
      </c>
      <c r="AH77" s="149">
        <v>1</v>
      </c>
      <c r="AI77" s="149">
        <v>1</v>
      </c>
      <c r="AJ77" s="808">
        <f t="shared" si="125"/>
        <v>2</v>
      </c>
      <c r="AK77" s="794"/>
    </row>
    <row r="78" spans="1:37" s="758" customFormat="1" ht="27" customHeight="1">
      <c r="A78" s="10">
        <v>6</v>
      </c>
      <c r="B78" s="803">
        <v>54</v>
      </c>
      <c r="C78" s="811" t="s">
        <v>633</v>
      </c>
      <c r="D78" s="594">
        <v>145</v>
      </c>
      <c r="E78" s="594">
        <v>231</v>
      </c>
      <c r="F78" s="808">
        <f t="shared" si="118"/>
        <v>376</v>
      </c>
      <c r="G78" s="594">
        <v>544</v>
      </c>
      <c r="H78" s="594">
        <v>224</v>
      </c>
      <c r="I78" s="808">
        <f t="shared" si="119"/>
        <v>768</v>
      </c>
      <c r="J78" s="594">
        <v>0</v>
      </c>
      <c r="K78" s="594">
        <v>0</v>
      </c>
      <c r="L78" s="808">
        <f t="shared" si="120"/>
        <v>0</v>
      </c>
      <c r="M78" s="594">
        <v>3</v>
      </c>
      <c r="N78" s="594">
        <v>4</v>
      </c>
      <c r="O78" s="808">
        <f t="shared" si="121"/>
        <v>7</v>
      </c>
      <c r="P78" s="808">
        <v>1</v>
      </c>
      <c r="Q78" s="808">
        <v>4</v>
      </c>
      <c r="R78" s="782">
        <f t="shared" si="111"/>
        <v>5</v>
      </c>
      <c r="S78" s="808">
        <v>1</v>
      </c>
      <c r="T78" s="808">
        <v>2</v>
      </c>
      <c r="U78" s="782">
        <f t="shared" si="112"/>
        <v>3</v>
      </c>
      <c r="V78" s="594"/>
      <c r="W78" s="594"/>
      <c r="X78" s="808">
        <f t="shared" si="122"/>
        <v>0</v>
      </c>
      <c r="Y78" s="149">
        <f t="shared" si="113"/>
        <v>694</v>
      </c>
      <c r="Z78" s="149">
        <f t="shared" si="114"/>
        <v>465</v>
      </c>
      <c r="AA78" s="149">
        <f t="shared" si="115"/>
        <v>1159</v>
      </c>
      <c r="AB78" s="594">
        <v>11</v>
      </c>
      <c r="AC78" s="594">
        <v>3</v>
      </c>
      <c r="AD78" s="808">
        <f t="shared" si="123"/>
        <v>14</v>
      </c>
      <c r="AE78" s="794">
        <f t="shared" si="116"/>
        <v>705</v>
      </c>
      <c r="AF78" s="794">
        <f t="shared" si="117"/>
        <v>468</v>
      </c>
      <c r="AG78" s="808">
        <f t="shared" si="124"/>
        <v>1173</v>
      </c>
      <c r="AH78" s="149">
        <v>0</v>
      </c>
      <c r="AI78" s="149">
        <v>0</v>
      </c>
      <c r="AJ78" s="808">
        <f t="shared" si="125"/>
        <v>0</v>
      </c>
      <c r="AK78" s="794"/>
    </row>
    <row r="79" spans="1:37" s="758" customFormat="1" ht="27" customHeight="1">
      <c r="A79" s="10">
        <v>7</v>
      </c>
      <c r="B79" s="803">
        <v>55</v>
      </c>
      <c r="C79" s="811" t="s">
        <v>634</v>
      </c>
      <c r="D79" s="594">
        <v>257</v>
      </c>
      <c r="E79" s="594">
        <v>187</v>
      </c>
      <c r="F79" s="808">
        <f t="shared" si="118"/>
        <v>444</v>
      </c>
      <c r="G79" s="594">
        <v>195</v>
      </c>
      <c r="H79" s="594">
        <v>117</v>
      </c>
      <c r="I79" s="808">
        <f t="shared" si="119"/>
        <v>312</v>
      </c>
      <c r="J79" s="594">
        <v>6</v>
      </c>
      <c r="K79" s="594">
        <v>4</v>
      </c>
      <c r="L79" s="808">
        <f t="shared" si="120"/>
        <v>10</v>
      </c>
      <c r="M79" s="594">
        <v>2</v>
      </c>
      <c r="N79" s="594">
        <v>5</v>
      </c>
      <c r="O79" s="808">
        <f t="shared" si="121"/>
        <v>7</v>
      </c>
      <c r="P79" s="808">
        <v>1</v>
      </c>
      <c r="Q79" s="808">
        <v>3</v>
      </c>
      <c r="R79" s="782">
        <f t="shared" si="111"/>
        <v>4</v>
      </c>
      <c r="S79" s="808">
        <v>2</v>
      </c>
      <c r="T79" s="808">
        <v>2</v>
      </c>
      <c r="U79" s="782">
        <f t="shared" si="112"/>
        <v>4</v>
      </c>
      <c r="V79" s="594"/>
      <c r="W79" s="594"/>
      <c r="X79" s="808">
        <f t="shared" si="122"/>
        <v>0</v>
      </c>
      <c r="Y79" s="149">
        <f t="shared" si="113"/>
        <v>463</v>
      </c>
      <c r="Z79" s="149">
        <f t="shared" si="114"/>
        <v>318</v>
      </c>
      <c r="AA79" s="149">
        <f t="shared" si="115"/>
        <v>781</v>
      </c>
      <c r="AB79" s="594">
        <v>2</v>
      </c>
      <c r="AC79" s="594">
        <v>3</v>
      </c>
      <c r="AD79" s="808">
        <f t="shared" si="123"/>
        <v>5</v>
      </c>
      <c r="AE79" s="794">
        <f t="shared" si="116"/>
        <v>465</v>
      </c>
      <c r="AF79" s="794">
        <f t="shared" si="117"/>
        <v>321</v>
      </c>
      <c r="AG79" s="808">
        <f t="shared" si="124"/>
        <v>786</v>
      </c>
      <c r="AH79" s="149">
        <v>0</v>
      </c>
      <c r="AI79" s="149">
        <v>0</v>
      </c>
      <c r="AJ79" s="808">
        <f t="shared" si="125"/>
        <v>0</v>
      </c>
      <c r="AK79" s="794"/>
    </row>
    <row r="80" spans="1:37" s="758" customFormat="1" ht="27" customHeight="1">
      <c r="A80" s="10">
        <v>8</v>
      </c>
      <c r="B80" s="803">
        <v>56</v>
      </c>
      <c r="C80" s="811" t="s">
        <v>635</v>
      </c>
      <c r="D80" s="594">
        <v>369</v>
      </c>
      <c r="E80" s="594">
        <v>283</v>
      </c>
      <c r="F80" s="808">
        <f t="shared" si="118"/>
        <v>652</v>
      </c>
      <c r="G80" s="594">
        <v>233</v>
      </c>
      <c r="H80" s="594">
        <v>170</v>
      </c>
      <c r="I80" s="808">
        <f t="shared" si="119"/>
        <v>403</v>
      </c>
      <c r="J80" s="594">
        <v>3</v>
      </c>
      <c r="K80" s="594">
        <v>2</v>
      </c>
      <c r="L80" s="808">
        <f t="shared" si="120"/>
        <v>5</v>
      </c>
      <c r="M80" s="594">
        <v>0</v>
      </c>
      <c r="N80" s="594">
        <v>2</v>
      </c>
      <c r="O80" s="808">
        <f t="shared" si="121"/>
        <v>2</v>
      </c>
      <c r="P80" s="808">
        <v>3</v>
      </c>
      <c r="Q80" s="808">
        <v>3</v>
      </c>
      <c r="R80" s="782">
        <f t="shared" si="111"/>
        <v>6</v>
      </c>
      <c r="S80" s="808">
        <v>3</v>
      </c>
      <c r="T80" s="808">
        <v>3</v>
      </c>
      <c r="U80" s="782">
        <f t="shared" si="112"/>
        <v>6</v>
      </c>
      <c r="V80" s="594"/>
      <c r="W80" s="594"/>
      <c r="X80" s="808">
        <f t="shared" si="122"/>
        <v>0</v>
      </c>
      <c r="Y80" s="149">
        <f t="shared" si="113"/>
        <v>611</v>
      </c>
      <c r="Z80" s="149">
        <f t="shared" si="114"/>
        <v>463</v>
      </c>
      <c r="AA80" s="149">
        <f t="shared" si="115"/>
        <v>1074</v>
      </c>
      <c r="AB80" s="594">
        <v>9</v>
      </c>
      <c r="AC80" s="594">
        <v>2</v>
      </c>
      <c r="AD80" s="808">
        <f t="shared" si="123"/>
        <v>11</v>
      </c>
      <c r="AE80" s="794">
        <f t="shared" si="116"/>
        <v>620</v>
      </c>
      <c r="AF80" s="794">
        <f t="shared" si="117"/>
        <v>465</v>
      </c>
      <c r="AG80" s="808">
        <f t="shared" si="124"/>
        <v>1085</v>
      </c>
      <c r="AH80" s="149">
        <v>0</v>
      </c>
      <c r="AI80" s="149">
        <v>0</v>
      </c>
      <c r="AJ80" s="808">
        <f>AH80+AI80</f>
        <v>0</v>
      </c>
      <c r="AK80" s="794"/>
    </row>
    <row r="81" spans="1:64" ht="27" customHeight="1">
      <c r="A81" s="10">
        <v>9</v>
      </c>
      <c r="B81" s="803">
        <v>57</v>
      </c>
      <c r="C81" s="811" t="s">
        <v>636</v>
      </c>
      <c r="D81" s="594">
        <v>253</v>
      </c>
      <c r="E81" s="594">
        <v>183</v>
      </c>
      <c r="F81" s="808">
        <f t="shared" si="118"/>
        <v>436</v>
      </c>
      <c r="G81" s="594">
        <v>245</v>
      </c>
      <c r="H81" s="594">
        <v>153</v>
      </c>
      <c r="I81" s="808">
        <f t="shared" si="119"/>
        <v>398</v>
      </c>
      <c r="J81" s="594">
        <v>3</v>
      </c>
      <c r="K81" s="594">
        <v>3</v>
      </c>
      <c r="L81" s="808">
        <f t="shared" si="120"/>
        <v>6</v>
      </c>
      <c r="M81" s="594">
        <v>0</v>
      </c>
      <c r="N81" s="594">
        <v>1</v>
      </c>
      <c r="O81" s="808">
        <f t="shared" si="121"/>
        <v>1</v>
      </c>
      <c r="P81" s="808">
        <v>2</v>
      </c>
      <c r="Q81" s="808">
        <v>2</v>
      </c>
      <c r="R81" s="782">
        <f t="shared" si="111"/>
        <v>4</v>
      </c>
      <c r="S81" s="808">
        <v>3</v>
      </c>
      <c r="T81" s="808">
        <v>1</v>
      </c>
      <c r="U81" s="782">
        <f t="shared" si="112"/>
        <v>4</v>
      </c>
      <c r="V81" s="594"/>
      <c r="W81" s="594"/>
      <c r="X81" s="808">
        <f t="shared" si="122"/>
        <v>0</v>
      </c>
      <c r="Y81" s="149">
        <f t="shared" si="113"/>
        <v>506</v>
      </c>
      <c r="Z81" s="149">
        <f t="shared" si="114"/>
        <v>343</v>
      </c>
      <c r="AA81" s="149">
        <f t="shared" si="115"/>
        <v>849</v>
      </c>
      <c r="AB81" s="594">
        <v>2</v>
      </c>
      <c r="AC81" s="594">
        <v>0</v>
      </c>
      <c r="AD81" s="808">
        <f t="shared" si="123"/>
        <v>2</v>
      </c>
      <c r="AE81" s="794">
        <f t="shared" si="116"/>
        <v>508</v>
      </c>
      <c r="AF81" s="794">
        <f t="shared" si="117"/>
        <v>343</v>
      </c>
      <c r="AG81" s="808">
        <f t="shared" si="124"/>
        <v>851</v>
      </c>
      <c r="AH81" s="149">
        <v>0</v>
      </c>
      <c r="AI81" s="149">
        <v>1</v>
      </c>
      <c r="AJ81" s="808">
        <f>AH81+AI81</f>
        <v>1</v>
      </c>
      <c r="AK81" s="794"/>
      <c r="AM81" s="758"/>
      <c r="AN81" s="758"/>
      <c r="AO81" s="758"/>
      <c r="AP81" s="758"/>
      <c r="AQ81" s="758"/>
      <c r="AR81" s="758"/>
      <c r="AS81" s="758"/>
      <c r="AT81" s="758"/>
      <c r="AU81" s="758"/>
      <c r="AV81" s="758"/>
      <c r="AW81" s="758"/>
      <c r="AX81" s="758"/>
      <c r="AY81" s="758"/>
      <c r="AZ81" s="758"/>
      <c r="BA81" s="758"/>
      <c r="BB81" s="758"/>
      <c r="BC81" s="758"/>
      <c r="BD81" s="758"/>
      <c r="BE81" s="758"/>
      <c r="BF81" s="758"/>
      <c r="BG81" s="758"/>
      <c r="BH81" s="758"/>
      <c r="BI81" s="758"/>
      <c r="BJ81" s="758"/>
      <c r="BK81" s="758"/>
      <c r="BL81" s="758"/>
    </row>
    <row r="82" spans="1:64" ht="27" customHeight="1">
      <c r="A82" s="10"/>
      <c r="B82" s="797"/>
      <c r="C82" s="798" t="s">
        <v>6</v>
      </c>
      <c r="D82" s="804">
        <f>SUM(D73:D81)</f>
        <v>2363</v>
      </c>
      <c r="E82" s="805">
        <f t="shared" ref="E82:AJ82" si="126">SUM(E73:E81)</f>
        <v>1677</v>
      </c>
      <c r="F82" s="805">
        <f t="shared" si="126"/>
        <v>4040</v>
      </c>
      <c r="G82" s="805">
        <f t="shared" si="126"/>
        <v>2409</v>
      </c>
      <c r="H82" s="805">
        <f t="shared" si="126"/>
        <v>1696</v>
      </c>
      <c r="I82" s="805">
        <f t="shared" si="126"/>
        <v>4105</v>
      </c>
      <c r="J82" s="805">
        <f t="shared" si="126"/>
        <v>41</v>
      </c>
      <c r="K82" s="805">
        <f t="shared" si="126"/>
        <v>18</v>
      </c>
      <c r="L82" s="805">
        <f t="shared" si="126"/>
        <v>59</v>
      </c>
      <c r="M82" s="804">
        <f t="shared" si="126"/>
        <v>35</v>
      </c>
      <c r="N82" s="804">
        <f t="shared" si="126"/>
        <v>33</v>
      </c>
      <c r="O82" s="804">
        <f t="shared" si="126"/>
        <v>68</v>
      </c>
      <c r="P82" s="804">
        <f t="shared" si="126"/>
        <v>17</v>
      </c>
      <c r="Q82" s="804">
        <f t="shared" si="126"/>
        <v>18</v>
      </c>
      <c r="R82" s="804">
        <f t="shared" si="126"/>
        <v>35</v>
      </c>
      <c r="S82" s="804">
        <f t="shared" si="126"/>
        <v>21</v>
      </c>
      <c r="T82" s="804">
        <f t="shared" si="126"/>
        <v>14</v>
      </c>
      <c r="U82" s="804">
        <f t="shared" si="126"/>
        <v>35</v>
      </c>
      <c r="V82" s="804">
        <f t="shared" si="126"/>
        <v>0</v>
      </c>
      <c r="W82" s="804">
        <f t="shared" si="126"/>
        <v>0</v>
      </c>
      <c r="X82" s="804">
        <f t="shared" si="126"/>
        <v>0</v>
      </c>
      <c r="Y82" s="804">
        <f t="shared" si="126"/>
        <v>4886</v>
      </c>
      <c r="Z82" s="804">
        <f t="shared" si="126"/>
        <v>3456</v>
      </c>
      <c r="AA82" s="804">
        <f t="shared" si="126"/>
        <v>8342</v>
      </c>
      <c r="AB82" s="804">
        <f t="shared" si="126"/>
        <v>44</v>
      </c>
      <c r="AC82" s="804">
        <f t="shared" si="126"/>
        <v>33</v>
      </c>
      <c r="AD82" s="804">
        <f t="shared" si="126"/>
        <v>77</v>
      </c>
      <c r="AE82" s="804">
        <f t="shared" si="126"/>
        <v>4930</v>
      </c>
      <c r="AF82" s="804">
        <f t="shared" si="126"/>
        <v>3489</v>
      </c>
      <c r="AG82" s="804">
        <f t="shared" si="126"/>
        <v>8419</v>
      </c>
      <c r="AH82" s="804">
        <f t="shared" si="126"/>
        <v>4</v>
      </c>
      <c r="AI82" s="804">
        <f t="shared" si="126"/>
        <v>5</v>
      </c>
      <c r="AJ82" s="804">
        <f t="shared" si="126"/>
        <v>9</v>
      </c>
      <c r="AK82" s="797">
        <f>SUM(AK73:AK81)</f>
        <v>0</v>
      </c>
      <c r="AM82" s="758"/>
      <c r="AN82" s="758"/>
      <c r="AO82" s="758"/>
      <c r="AP82" s="758"/>
      <c r="AQ82" s="758"/>
      <c r="AR82" s="758"/>
      <c r="AS82" s="758"/>
      <c r="AT82" s="758"/>
      <c r="AU82" s="758"/>
      <c r="AV82" s="758"/>
      <c r="AW82" s="758"/>
      <c r="AX82" s="758"/>
      <c r="AY82" s="758"/>
      <c r="AZ82" s="758"/>
      <c r="BA82" s="758"/>
      <c r="BB82" s="758"/>
      <c r="BC82" s="758"/>
      <c r="BD82" s="758"/>
      <c r="BE82" s="758"/>
      <c r="BF82" s="758"/>
      <c r="BG82" s="758"/>
      <c r="BH82" s="758"/>
      <c r="BI82" s="758"/>
      <c r="BJ82" s="758"/>
      <c r="BK82" s="758"/>
      <c r="BL82" s="758"/>
    </row>
    <row r="83" spans="1:64" ht="27" customHeight="1">
      <c r="A83" s="10"/>
      <c r="B83" s="795" t="s">
        <v>57</v>
      </c>
      <c r="C83" s="792"/>
      <c r="D83" s="800"/>
      <c r="E83" s="801"/>
      <c r="F83" s="801"/>
      <c r="G83" s="801"/>
      <c r="H83" s="801"/>
      <c r="I83" s="801"/>
      <c r="J83" s="801"/>
      <c r="K83" s="801"/>
      <c r="L83" s="801"/>
      <c r="M83" s="800"/>
      <c r="N83" s="800"/>
      <c r="O83" s="800"/>
      <c r="P83" s="800"/>
      <c r="Q83" s="800"/>
      <c r="R83" s="800"/>
      <c r="S83" s="800"/>
      <c r="T83" s="800"/>
      <c r="U83" s="800"/>
      <c r="V83" s="800"/>
      <c r="W83" s="800"/>
      <c r="X83" s="800"/>
      <c r="Y83" s="800"/>
      <c r="Z83" s="800"/>
      <c r="AA83" s="800"/>
      <c r="AB83" s="800"/>
      <c r="AC83" s="800"/>
      <c r="AD83" s="800"/>
      <c r="AE83" s="800"/>
      <c r="AF83" s="800"/>
      <c r="AG83" s="800"/>
      <c r="AH83" s="800"/>
      <c r="AI83" s="800"/>
      <c r="AJ83" s="802"/>
      <c r="AK83" s="806"/>
      <c r="AM83" s="758"/>
      <c r="AN83" s="758"/>
      <c r="AO83" s="758"/>
      <c r="AP83" s="758"/>
      <c r="AQ83" s="758"/>
      <c r="AR83" s="758"/>
      <c r="AS83" s="758"/>
      <c r="AT83" s="758"/>
      <c r="AU83" s="758"/>
      <c r="AV83" s="758"/>
      <c r="AW83" s="758"/>
      <c r="AX83" s="758"/>
      <c r="AY83" s="758"/>
      <c r="AZ83" s="758"/>
      <c r="BA83" s="758"/>
      <c r="BB83" s="758"/>
      <c r="BC83" s="758"/>
      <c r="BD83" s="758"/>
      <c r="BE83" s="758"/>
      <c r="BF83" s="758"/>
      <c r="BG83" s="758"/>
      <c r="BH83" s="758"/>
      <c r="BI83" s="758"/>
      <c r="BJ83" s="758"/>
      <c r="BK83" s="758"/>
      <c r="BL83" s="758"/>
    </row>
    <row r="84" spans="1:64" ht="27" customHeight="1">
      <c r="A84" s="10">
        <v>1</v>
      </c>
      <c r="B84" s="803">
        <v>58</v>
      </c>
      <c r="C84" s="811" t="s">
        <v>122</v>
      </c>
      <c r="D84" s="149">
        <v>98</v>
      </c>
      <c r="E84" s="149">
        <v>63</v>
      </c>
      <c r="F84" s="808">
        <f t="shared" ref="F84:F87" si="127">SUM(D84:E84)</f>
        <v>161</v>
      </c>
      <c r="G84" s="149">
        <v>489</v>
      </c>
      <c r="H84" s="149">
        <v>349</v>
      </c>
      <c r="I84" s="808">
        <f t="shared" ref="I84:I87" si="128">SUM(G84:H84)</f>
        <v>838</v>
      </c>
      <c r="J84" s="149">
        <v>8</v>
      </c>
      <c r="K84" s="149">
        <v>5</v>
      </c>
      <c r="L84" s="808">
        <f t="shared" ref="L84:L87" si="129">SUM(J84:K84)</f>
        <v>13</v>
      </c>
      <c r="M84" s="149">
        <v>1</v>
      </c>
      <c r="N84" s="149">
        <v>0</v>
      </c>
      <c r="O84" s="808">
        <f t="shared" ref="O84:O87" si="130">SUM(M84:N84)</f>
        <v>1</v>
      </c>
      <c r="P84" s="808"/>
      <c r="Q84" s="808"/>
      <c r="R84" s="808">
        <f t="shared" ref="R84:R87" si="131">SUM(P84:Q84)</f>
        <v>0</v>
      </c>
      <c r="S84" s="808"/>
      <c r="T84" s="808"/>
      <c r="U84" s="808">
        <f t="shared" ref="U84:U87" si="132">SUM(S84:T84)</f>
        <v>0</v>
      </c>
      <c r="V84" s="149"/>
      <c r="W84" s="149"/>
      <c r="X84" s="808">
        <f t="shared" ref="X84:X87" si="133">SUM(V84:W84)</f>
        <v>0</v>
      </c>
      <c r="Y84" s="149">
        <f t="shared" ref="Y84:AA87" si="134">D84+G84+J84+M84+V84+S84+P84</f>
        <v>596</v>
      </c>
      <c r="Z84" s="149">
        <f t="shared" si="134"/>
        <v>417</v>
      </c>
      <c r="AA84" s="149">
        <f t="shared" si="134"/>
        <v>1013</v>
      </c>
      <c r="AB84" s="149">
        <v>22</v>
      </c>
      <c r="AC84" s="149">
        <v>9</v>
      </c>
      <c r="AD84" s="808">
        <f>+AB84+AC84</f>
        <v>31</v>
      </c>
      <c r="AE84" s="794">
        <f t="shared" ref="AE84:AF87" si="135">Y84+AB84</f>
        <v>618</v>
      </c>
      <c r="AF84" s="794">
        <f t="shared" si="135"/>
        <v>426</v>
      </c>
      <c r="AG84" s="808">
        <f>+AE84+AF84</f>
        <v>1044</v>
      </c>
      <c r="AH84" s="149">
        <v>2</v>
      </c>
      <c r="AI84" s="149"/>
      <c r="AJ84" s="808">
        <f>+AH84+AI84</f>
        <v>2</v>
      </c>
      <c r="AK84" s="794">
        <v>0</v>
      </c>
      <c r="AM84" s="758"/>
      <c r="AN84" s="758"/>
      <c r="AO84" s="758"/>
      <c r="AP84" s="758"/>
      <c r="AQ84" s="758"/>
      <c r="AR84" s="758"/>
      <c r="AS84" s="758"/>
      <c r="AT84" s="758"/>
      <c r="AU84" s="758"/>
      <c r="AV84" s="758"/>
      <c r="AW84" s="758"/>
      <c r="AX84" s="758"/>
      <c r="AY84" s="758"/>
      <c r="AZ84" s="758"/>
      <c r="BA84" s="758"/>
      <c r="BB84" s="758"/>
      <c r="BC84" s="758"/>
      <c r="BD84" s="758"/>
      <c r="BE84" s="758"/>
      <c r="BF84" s="758"/>
      <c r="BG84" s="758"/>
      <c r="BH84" s="758"/>
      <c r="BI84" s="758"/>
      <c r="BJ84" s="758"/>
      <c r="BK84" s="758"/>
      <c r="BL84" s="758"/>
    </row>
    <row r="85" spans="1:64" ht="27" customHeight="1">
      <c r="A85" s="10">
        <v>2</v>
      </c>
      <c r="B85" s="803">
        <v>59</v>
      </c>
      <c r="C85" s="811" t="s">
        <v>123</v>
      </c>
      <c r="D85" s="784">
        <v>314</v>
      </c>
      <c r="E85" s="784">
        <v>242</v>
      </c>
      <c r="F85" s="808">
        <f t="shared" si="127"/>
        <v>556</v>
      </c>
      <c r="G85" s="784">
        <v>201</v>
      </c>
      <c r="H85" s="784">
        <v>139</v>
      </c>
      <c r="I85" s="808">
        <f t="shared" si="128"/>
        <v>340</v>
      </c>
      <c r="J85" s="784">
        <v>5</v>
      </c>
      <c r="K85" s="784">
        <v>4</v>
      </c>
      <c r="L85" s="808">
        <f t="shared" si="129"/>
        <v>9</v>
      </c>
      <c r="M85" s="784">
        <v>1</v>
      </c>
      <c r="N85" s="784">
        <v>1</v>
      </c>
      <c r="O85" s="808">
        <f t="shared" si="130"/>
        <v>2</v>
      </c>
      <c r="P85" s="808"/>
      <c r="Q85" s="808"/>
      <c r="R85" s="808">
        <f t="shared" si="131"/>
        <v>0</v>
      </c>
      <c r="S85" s="808"/>
      <c r="T85" s="808"/>
      <c r="U85" s="808">
        <f t="shared" si="132"/>
        <v>0</v>
      </c>
      <c r="V85" s="784"/>
      <c r="W85" s="784"/>
      <c r="X85" s="808">
        <f t="shared" si="133"/>
        <v>0</v>
      </c>
      <c r="Y85" s="149">
        <f t="shared" si="134"/>
        <v>521</v>
      </c>
      <c r="Z85" s="149">
        <f t="shared" si="134"/>
        <v>386</v>
      </c>
      <c r="AA85" s="149">
        <f t="shared" si="134"/>
        <v>907</v>
      </c>
      <c r="AB85" s="784">
        <v>7</v>
      </c>
      <c r="AC85" s="784">
        <v>5</v>
      </c>
      <c r="AD85" s="808">
        <f>+AB85+AC85</f>
        <v>12</v>
      </c>
      <c r="AE85" s="794">
        <f t="shared" si="135"/>
        <v>528</v>
      </c>
      <c r="AF85" s="794">
        <f t="shared" si="135"/>
        <v>391</v>
      </c>
      <c r="AG85" s="808">
        <f>+AE85+AF85</f>
        <v>919</v>
      </c>
      <c r="AH85" s="784"/>
      <c r="AI85" s="784"/>
      <c r="AJ85" s="808">
        <f>+AH85+AI85</f>
        <v>0</v>
      </c>
      <c r="AK85" s="794">
        <v>0</v>
      </c>
      <c r="AM85" s="758"/>
      <c r="AN85" s="758"/>
      <c r="AO85" s="758"/>
      <c r="AP85" s="758"/>
      <c r="AQ85" s="758"/>
      <c r="AR85" s="758"/>
      <c r="AS85" s="758"/>
      <c r="AT85" s="758"/>
      <c r="AU85" s="758"/>
      <c r="AV85" s="758"/>
      <c r="AW85" s="758"/>
      <c r="AX85" s="758"/>
      <c r="AY85" s="758"/>
      <c r="AZ85" s="758"/>
      <c r="BA85" s="758"/>
      <c r="BB85" s="758"/>
      <c r="BC85" s="758"/>
      <c r="BD85" s="758"/>
      <c r="BE85" s="758"/>
      <c r="BF85" s="758"/>
      <c r="BG85" s="758"/>
      <c r="BH85" s="758"/>
      <c r="BI85" s="758"/>
      <c r="BJ85" s="758"/>
      <c r="BK85" s="758"/>
      <c r="BL85" s="758"/>
    </row>
    <row r="86" spans="1:64" ht="27" customHeight="1">
      <c r="A86" s="10">
        <v>3</v>
      </c>
      <c r="B86" s="803">
        <v>60</v>
      </c>
      <c r="C86" s="811" t="s">
        <v>124</v>
      </c>
      <c r="D86" s="784">
        <v>50</v>
      </c>
      <c r="E86" s="784">
        <v>30</v>
      </c>
      <c r="F86" s="808">
        <f t="shared" si="127"/>
        <v>80</v>
      </c>
      <c r="G86" s="784">
        <v>397</v>
      </c>
      <c r="H86" s="784">
        <v>276</v>
      </c>
      <c r="I86" s="808">
        <f t="shared" si="128"/>
        <v>673</v>
      </c>
      <c r="J86" s="784">
        <v>1</v>
      </c>
      <c r="K86" s="784">
        <v>0</v>
      </c>
      <c r="L86" s="808">
        <f t="shared" si="129"/>
        <v>1</v>
      </c>
      <c r="M86" s="784">
        <v>1</v>
      </c>
      <c r="N86" s="784">
        <v>1</v>
      </c>
      <c r="O86" s="808">
        <f t="shared" si="130"/>
        <v>2</v>
      </c>
      <c r="P86" s="808"/>
      <c r="Q86" s="808"/>
      <c r="R86" s="808">
        <f t="shared" si="131"/>
        <v>0</v>
      </c>
      <c r="S86" s="808"/>
      <c r="T86" s="808"/>
      <c r="U86" s="808">
        <f t="shared" si="132"/>
        <v>0</v>
      </c>
      <c r="V86" s="784"/>
      <c r="W86" s="784"/>
      <c r="X86" s="808">
        <f t="shared" si="133"/>
        <v>0</v>
      </c>
      <c r="Y86" s="149">
        <f t="shared" si="134"/>
        <v>449</v>
      </c>
      <c r="Z86" s="149">
        <f t="shared" si="134"/>
        <v>307</v>
      </c>
      <c r="AA86" s="149">
        <f t="shared" si="134"/>
        <v>756</v>
      </c>
      <c r="AB86" s="784">
        <v>7</v>
      </c>
      <c r="AC86" s="784">
        <v>3</v>
      </c>
      <c r="AD86" s="808">
        <f>+AB86+AC86</f>
        <v>10</v>
      </c>
      <c r="AE86" s="794">
        <f t="shared" si="135"/>
        <v>456</v>
      </c>
      <c r="AF86" s="794">
        <f t="shared" si="135"/>
        <v>310</v>
      </c>
      <c r="AG86" s="808">
        <f>+AE86+AF86</f>
        <v>766</v>
      </c>
      <c r="AH86" s="784"/>
      <c r="AI86" s="784"/>
      <c r="AJ86" s="808">
        <f>+AH86+AI86</f>
        <v>0</v>
      </c>
      <c r="AK86" s="794">
        <v>0</v>
      </c>
      <c r="AM86" s="758"/>
      <c r="AN86" s="758"/>
      <c r="AO86" s="758"/>
      <c r="AP86" s="758"/>
      <c r="AQ86" s="758"/>
      <c r="AR86" s="758"/>
      <c r="AS86" s="758"/>
      <c r="AT86" s="758"/>
      <c r="AU86" s="758"/>
      <c r="AV86" s="758"/>
      <c r="AW86" s="758"/>
      <c r="AX86" s="758"/>
      <c r="AY86" s="758"/>
      <c r="AZ86" s="758"/>
      <c r="BA86" s="758"/>
      <c r="BB86" s="758"/>
      <c r="BC86" s="758"/>
      <c r="BD86" s="758"/>
      <c r="BE86" s="758"/>
      <c r="BF86" s="758"/>
      <c r="BG86" s="758"/>
      <c r="BH86" s="758"/>
      <c r="BI86" s="758"/>
      <c r="BJ86" s="758"/>
      <c r="BK86" s="758"/>
      <c r="BL86" s="758"/>
    </row>
    <row r="87" spans="1:64" ht="27" customHeight="1">
      <c r="A87" s="10">
        <v>4</v>
      </c>
      <c r="B87" s="803">
        <v>61</v>
      </c>
      <c r="C87" s="811" t="s">
        <v>59</v>
      </c>
      <c r="D87" s="149">
        <v>59</v>
      </c>
      <c r="E87" s="149">
        <v>43</v>
      </c>
      <c r="F87" s="808">
        <f t="shared" si="127"/>
        <v>102</v>
      </c>
      <c r="G87" s="149">
        <v>593</v>
      </c>
      <c r="H87" s="149">
        <v>435</v>
      </c>
      <c r="I87" s="808">
        <f t="shared" si="128"/>
        <v>1028</v>
      </c>
      <c r="J87" s="149">
        <v>4</v>
      </c>
      <c r="K87" s="149">
        <v>0</v>
      </c>
      <c r="L87" s="808">
        <f t="shared" si="129"/>
        <v>4</v>
      </c>
      <c r="M87" s="149">
        <v>6</v>
      </c>
      <c r="N87" s="149">
        <v>3</v>
      </c>
      <c r="O87" s="808">
        <f t="shared" si="130"/>
        <v>9</v>
      </c>
      <c r="P87" s="808"/>
      <c r="Q87" s="808"/>
      <c r="R87" s="808">
        <f t="shared" si="131"/>
        <v>0</v>
      </c>
      <c r="S87" s="808"/>
      <c r="T87" s="808"/>
      <c r="U87" s="808">
        <f t="shared" si="132"/>
        <v>0</v>
      </c>
      <c r="V87" s="149"/>
      <c r="W87" s="149"/>
      <c r="X87" s="808">
        <f t="shared" si="133"/>
        <v>0</v>
      </c>
      <c r="Y87" s="149">
        <f t="shared" si="134"/>
        <v>662</v>
      </c>
      <c r="Z87" s="149">
        <f t="shared" si="134"/>
        <v>481</v>
      </c>
      <c r="AA87" s="149">
        <f t="shared" si="134"/>
        <v>1143</v>
      </c>
      <c r="AB87" s="149">
        <v>12</v>
      </c>
      <c r="AC87" s="149">
        <v>8</v>
      </c>
      <c r="AD87" s="808">
        <f>+AB87+AC87</f>
        <v>20</v>
      </c>
      <c r="AE87" s="794">
        <f t="shared" si="135"/>
        <v>674</v>
      </c>
      <c r="AF87" s="794">
        <f t="shared" si="135"/>
        <v>489</v>
      </c>
      <c r="AG87" s="808">
        <f>+AE87+AF87</f>
        <v>1163</v>
      </c>
      <c r="AH87" s="149">
        <v>3</v>
      </c>
      <c r="AI87" s="149"/>
      <c r="AJ87" s="808">
        <f>+AH87+AI87</f>
        <v>3</v>
      </c>
      <c r="AK87" s="794">
        <v>0</v>
      </c>
      <c r="AM87" s="114"/>
      <c r="AN87" s="809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</row>
    <row r="88" spans="1:64" ht="15" customHeight="1">
      <c r="A88" s="10"/>
      <c r="B88" s="797"/>
      <c r="C88" s="798" t="s">
        <v>6</v>
      </c>
      <c r="D88" s="804">
        <f>SUM(D84:D87)</f>
        <v>521</v>
      </c>
      <c r="E88" s="805">
        <f t="shared" ref="E88:AJ88" si="136">SUM(E84:E87)</f>
        <v>378</v>
      </c>
      <c r="F88" s="805">
        <f t="shared" si="136"/>
        <v>899</v>
      </c>
      <c r="G88" s="805">
        <f t="shared" si="136"/>
        <v>1680</v>
      </c>
      <c r="H88" s="805">
        <f t="shared" si="136"/>
        <v>1199</v>
      </c>
      <c r="I88" s="805">
        <f t="shared" si="136"/>
        <v>2879</v>
      </c>
      <c r="J88" s="805">
        <f t="shared" si="136"/>
        <v>18</v>
      </c>
      <c r="K88" s="805">
        <f t="shared" si="136"/>
        <v>9</v>
      </c>
      <c r="L88" s="805">
        <f t="shared" si="136"/>
        <v>27</v>
      </c>
      <c r="M88" s="805">
        <f t="shared" si="136"/>
        <v>9</v>
      </c>
      <c r="N88" s="805">
        <f t="shared" si="136"/>
        <v>5</v>
      </c>
      <c r="O88" s="805">
        <f t="shared" si="136"/>
        <v>14</v>
      </c>
      <c r="P88" s="805">
        <f t="shared" si="136"/>
        <v>0</v>
      </c>
      <c r="Q88" s="805">
        <f t="shared" si="136"/>
        <v>0</v>
      </c>
      <c r="R88" s="805">
        <f t="shared" si="136"/>
        <v>0</v>
      </c>
      <c r="S88" s="805">
        <f t="shared" si="136"/>
        <v>0</v>
      </c>
      <c r="T88" s="805">
        <f t="shared" si="136"/>
        <v>0</v>
      </c>
      <c r="U88" s="805">
        <f t="shared" si="136"/>
        <v>0</v>
      </c>
      <c r="V88" s="805">
        <f t="shared" si="136"/>
        <v>0</v>
      </c>
      <c r="W88" s="805">
        <f t="shared" si="136"/>
        <v>0</v>
      </c>
      <c r="X88" s="805">
        <f t="shared" si="136"/>
        <v>0</v>
      </c>
      <c r="Y88" s="805">
        <f t="shared" si="136"/>
        <v>2228</v>
      </c>
      <c r="Z88" s="805">
        <f t="shared" si="136"/>
        <v>1591</v>
      </c>
      <c r="AA88" s="805">
        <f t="shared" si="136"/>
        <v>3819</v>
      </c>
      <c r="AB88" s="804">
        <f t="shared" si="136"/>
        <v>48</v>
      </c>
      <c r="AC88" s="804">
        <f t="shared" si="136"/>
        <v>25</v>
      </c>
      <c r="AD88" s="804">
        <f t="shared" si="136"/>
        <v>73</v>
      </c>
      <c r="AE88" s="804">
        <f t="shared" si="136"/>
        <v>2276</v>
      </c>
      <c r="AF88" s="804">
        <f t="shared" si="136"/>
        <v>1616</v>
      </c>
      <c r="AG88" s="804">
        <f t="shared" si="136"/>
        <v>3892</v>
      </c>
      <c r="AH88" s="804">
        <f t="shared" si="136"/>
        <v>5</v>
      </c>
      <c r="AI88" s="804">
        <f t="shared" si="136"/>
        <v>0</v>
      </c>
      <c r="AJ88" s="804">
        <f t="shared" si="136"/>
        <v>5</v>
      </c>
      <c r="AK88" s="797">
        <f>SUM(AK84:AK87)</f>
        <v>0</v>
      </c>
    </row>
    <row r="89" spans="1:64" ht="15" customHeight="1">
      <c r="A89" s="10"/>
      <c r="B89" s="795" t="s">
        <v>61</v>
      </c>
      <c r="C89" s="792"/>
      <c r="D89" s="800"/>
      <c r="E89" s="801"/>
      <c r="F89" s="801"/>
      <c r="G89" s="801"/>
      <c r="H89" s="801"/>
      <c r="I89" s="801"/>
      <c r="J89" s="801"/>
      <c r="K89" s="801"/>
      <c r="L89" s="801"/>
      <c r="M89" s="800"/>
      <c r="N89" s="800"/>
      <c r="O89" s="800"/>
      <c r="P89" s="800"/>
      <c r="Q89" s="800"/>
      <c r="R89" s="800"/>
      <c r="S89" s="800"/>
      <c r="T89" s="800"/>
      <c r="U89" s="800"/>
      <c r="V89" s="800"/>
      <c r="W89" s="800"/>
      <c r="X89" s="800"/>
      <c r="Y89" s="800"/>
      <c r="Z89" s="800"/>
      <c r="AA89" s="800"/>
      <c r="AB89" s="800"/>
      <c r="AC89" s="800"/>
      <c r="AD89" s="800"/>
      <c r="AE89" s="800"/>
      <c r="AF89" s="800"/>
      <c r="AG89" s="800"/>
      <c r="AH89" s="800"/>
      <c r="AI89" s="800"/>
      <c r="AJ89" s="802"/>
      <c r="AK89" s="806"/>
    </row>
    <row r="90" spans="1:64" ht="15" customHeight="1">
      <c r="A90" s="10">
        <v>1</v>
      </c>
      <c r="B90" s="803">
        <v>62</v>
      </c>
      <c r="C90" s="817" t="s">
        <v>650</v>
      </c>
      <c r="D90" s="114">
        <v>83</v>
      </c>
      <c r="E90" s="114">
        <v>58</v>
      </c>
      <c r="F90" s="812">
        <f>+D90+E90</f>
        <v>141</v>
      </c>
      <c r="G90" s="114">
        <v>627</v>
      </c>
      <c r="H90" s="114">
        <v>491</v>
      </c>
      <c r="I90" s="812">
        <f>+G90+H90</f>
        <v>1118</v>
      </c>
      <c r="J90" s="114">
        <v>7</v>
      </c>
      <c r="K90" s="114">
        <v>4</v>
      </c>
      <c r="L90" s="812">
        <f>+J90+K90</f>
        <v>11</v>
      </c>
      <c r="M90" s="114">
        <v>0</v>
      </c>
      <c r="N90" s="114">
        <v>0</v>
      </c>
      <c r="O90" s="812">
        <f>+M90+N90</f>
        <v>0</v>
      </c>
      <c r="P90" s="812"/>
      <c r="Q90" s="812"/>
      <c r="R90" s="812">
        <f>+P90+Q90</f>
        <v>0</v>
      </c>
      <c r="S90" s="812"/>
      <c r="T90" s="812"/>
      <c r="U90" s="812">
        <f>+S90+T90</f>
        <v>0</v>
      </c>
      <c r="V90" s="114"/>
      <c r="W90" s="114"/>
      <c r="X90" s="812">
        <f>+V90+W90</f>
        <v>0</v>
      </c>
      <c r="Y90" s="149">
        <f t="shared" ref="Y90:Z99" si="137">D90+G90+J90+M90+V90+S90+P90</f>
        <v>717</v>
      </c>
      <c r="Z90" s="149">
        <f t="shared" si="137"/>
        <v>553</v>
      </c>
      <c r="AA90" s="149">
        <f t="shared" ref="AA90:AA99" si="138">F90+I90+L90+O90+X90+U90+R90</f>
        <v>1270</v>
      </c>
      <c r="AB90" s="594">
        <v>25</v>
      </c>
      <c r="AC90" s="594">
        <v>16</v>
      </c>
      <c r="AD90" s="794">
        <f t="shared" ref="AD90:AD99" si="139">AB90+AC90</f>
        <v>41</v>
      </c>
      <c r="AE90" s="794">
        <f t="shared" ref="AE90:AE99" si="140">Y90+AB90</f>
        <v>742</v>
      </c>
      <c r="AF90" s="794">
        <f t="shared" ref="AF90:AF99" si="141">Z90+AC90</f>
        <v>569</v>
      </c>
      <c r="AG90" s="794">
        <f t="shared" ref="AG90:AG99" si="142">AE90+AF90</f>
        <v>1311</v>
      </c>
      <c r="AH90" s="149">
        <v>0</v>
      </c>
      <c r="AI90" s="149">
        <v>0</v>
      </c>
      <c r="AJ90" s="818">
        <f>AH90+AI90</f>
        <v>0</v>
      </c>
      <c r="AK90" s="114"/>
    </row>
    <row r="91" spans="1:64" ht="15" customHeight="1">
      <c r="A91" s="10">
        <v>2</v>
      </c>
      <c r="B91" s="803">
        <v>63</v>
      </c>
      <c r="C91" s="817" t="s">
        <v>840</v>
      </c>
      <c r="D91" s="114">
        <v>165</v>
      </c>
      <c r="E91" s="114">
        <v>107</v>
      </c>
      <c r="F91" s="812">
        <f t="shared" ref="F91:F99" si="143">+D91+E91</f>
        <v>272</v>
      </c>
      <c r="G91" s="114">
        <v>424</v>
      </c>
      <c r="H91" s="114">
        <v>246</v>
      </c>
      <c r="I91" s="812">
        <f t="shared" ref="I91:I99" si="144">+G91+H91</f>
        <v>670</v>
      </c>
      <c r="J91" s="114">
        <v>5</v>
      </c>
      <c r="K91" s="114">
        <v>3</v>
      </c>
      <c r="L91" s="812">
        <f t="shared" ref="L91:L99" si="145">+J91+K91</f>
        <v>8</v>
      </c>
      <c r="M91" s="114">
        <v>4</v>
      </c>
      <c r="N91" s="114">
        <v>2</v>
      </c>
      <c r="O91" s="812">
        <f t="shared" ref="O91:O99" si="146">+M91+N91</f>
        <v>6</v>
      </c>
      <c r="P91" s="812"/>
      <c r="Q91" s="812"/>
      <c r="R91" s="812">
        <f t="shared" ref="R91:R99" si="147">+P91+Q91</f>
        <v>0</v>
      </c>
      <c r="S91" s="812"/>
      <c r="T91" s="812"/>
      <c r="U91" s="812">
        <f t="shared" ref="U91:U99" si="148">+S91+T91</f>
        <v>0</v>
      </c>
      <c r="V91" s="114"/>
      <c r="W91" s="114"/>
      <c r="X91" s="812">
        <f t="shared" ref="X91:X99" si="149">+V91+W91</f>
        <v>0</v>
      </c>
      <c r="Y91" s="149">
        <f t="shared" si="137"/>
        <v>598</v>
      </c>
      <c r="Z91" s="149">
        <f t="shared" si="137"/>
        <v>358</v>
      </c>
      <c r="AA91" s="149">
        <f t="shared" si="138"/>
        <v>956</v>
      </c>
      <c r="AB91" s="594">
        <v>0</v>
      </c>
      <c r="AC91" s="594">
        <v>0</v>
      </c>
      <c r="AD91" s="794">
        <f t="shared" si="139"/>
        <v>0</v>
      </c>
      <c r="AE91" s="794">
        <f t="shared" si="140"/>
        <v>598</v>
      </c>
      <c r="AF91" s="794">
        <f t="shared" si="141"/>
        <v>358</v>
      </c>
      <c r="AG91" s="794">
        <f t="shared" si="142"/>
        <v>956</v>
      </c>
      <c r="AH91" s="149">
        <v>0</v>
      </c>
      <c r="AI91" s="149">
        <v>0</v>
      </c>
      <c r="AJ91" s="818">
        <f t="shared" ref="AJ91:AJ99" si="150">AH91+AI91</f>
        <v>0</v>
      </c>
      <c r="AK91" s="114"/>
    </row>
    <row r="92" spans="1:64" ht="15" customHeight="1">
      <c r="A92" s="10">
        <v>3</v>
      </c>
      <c r="B92" s="803">
        <v>64</v>
      </c>
      <c r="C92" s="817" t="s">
        <v>649</v>
      </c>
      <c r="D92" s="114">
        <v>75</v>
      </c>
      <c r="E92" s="114">
        <v>55</v>
      </c>
      <c r="F92" s="812">
        <f t="shared" si="143"/>
        <v>130</v>
      </c>
      <c r="G92" s="114">
        <v>421</v>
      </c>
      <c r="H92" s="114">
        <v>320</v>
      </c>
      <c r="I92" s="812">
        <f t="shared" si="144"/>
        <v>741</v>
      </c>
      <c r="J92" s="114">
        <v>7</v>
      </c>
      <c r="K92" s="114">
        <v>4</v>
      </c>
      <c r="L92" s="812">
        <f t="shared" si="145"/>
        <v>11</v>
      </c>
      <c r="M92" s="114">
        <v>0</v>
      </c>
      <c r="N92" s="114">
        <v>0</v>
      </c>
      <c r="O92" s="812">
        <f t="shared" si="146"/>
        <v>0</v>
      </c>
      <c r="P92" s="812"/>
      <c r="Q92" s="812"/>
      <c r="R92" s="812">
        <f t="shared" si="147"/>
        <v>0</v>
      </c>
      <c r="S92" s="812"/>
      <c r="T92" s="812"/>
      <c r="U92" s="812">
        <f t="shared" si="148"/>
        <v>0</v>
      </c>
      <c r="V92" s="114"/>
      <c r="W92" s="114"/>
      <c r="X92" s="812">
        <f t="shared" si="149"/>
        <v>0</v>
      </c>
      <c r="Y92" s="786">
        <f>D92+G92+J92+M92+V92+S92+P92</f>
        <v>503</v>
      </c>
      <c r="Z92" s="149">
        <f t="shared" si="137"/>
        <v>379</v>
      </c>
      <c r="AA92" s="786">
        <f>F92+I92+L92+O92+X92+U92+R92</f>
        <v>882</v>
      </c>
      <c r="AB92" s="594">
        <v>8</v>
      </c>
      <c r="AC92" s="594">
        <v>8</v>
      </c>
      <c r="AD92" s="794">
        <f t="shared" si="139"/>
        <v>16</v>
      </c>
      <c r="AE92" s="794">
        <f t="shared" si="140"/>
        <v>511</v>
      </c>
      <c r="AF92" s="794">
        <f t="shared" si="141"/>
        <v>387</v>
      </c>
      <c r="AG92" s="794">
        <f t="shared" si="142"/>
        <v>898</v>
      </c>
      <c r="AH92" s="149">
        <v>0</v>
      </c>
      <c r="AI92" s="149">
        <v>0</v>
      </c>
      <c r="AJ92" s="818">
        <f t="shared" si="150"/>
        <v>0</v>
      </c>
      <c r="AK92" s="114"/>
    </row>
    <row r="93" spans="1:64" ht="15" customHeight="1">
      <c r="A93" s="10">
        <v>4</v>
      </c>
      <c r="B93" s="803">
        <v>65</v>
      </c>
      <c r="C93" s="817" t="s">
        <v>647</v>
      </c>
      <c r="D93" s="114">
        <v>58</v>
      </c>
      <c r="E93" s="114">
        <v>30</v>
      </c>
      <c r="F93" s="812">
        <f t="shared" si="143"/>
        <v>88</v>
      </c>
      <c r="G93" s="114">
        <v>753</v>
      </c>
      <c r="H93" s="114">
        <v>636</v>
      </c>
      <c r="I93" s="812">
        <f t="shared" si="144"/>
        <v>1389</v>
      </c>
      <c r="J93" s="114">
        <v>21</v>
      </c>
      <c r="K93" s="114">
        <v>10</v>
      </c>
      <c r="L93" s="812">
        <f t="shared" si="145"/>
        <v>31</v>
      </c>
      <c r="M93" s="114">
        <v>0</v>
      </c>
      <c r="N93" s="114">
        <v>0</v>
      </c>
      <c r="O93" s="812">
        <f t="shared" si="146"/>
        <v>0</v>
      </c>
      <c r="P93" s="812"/>
      <c r="Q93" s="812"/>
      <c r="R93" s="812">
        <f t="shared" si="147"/>
        <v>0</v>
      </c>
      <c r="S93" s="812"/>
      <c r="T93" s="812"/>
      <c r="U93" s="812">
        <f t="shared" si="148"/>
        <v>0</v>
      </c>
      <c r="V93" s="114"/>
      <c r="W93" s="114"/>
      <c r="X93" s="812">
        <f t="shared" si="149"/>
        <v>0</v>
      </c>
      <c r="Y93" s="149">
        <f t="shared" si="137"/>
        <v>832</v>
      </c>
      <c r="Z93" s="149">
        <f t="shared" si="137"/>
        <v>676</v>
      </c>
      <c r="AA93" s="149">
        <f t="shared" si="138"/>
        <v>1508</v>
      </c>
      <c r="AB93" s="594">
        <v>0</v>
      </c>
      <c r="AC93" s="594">
        <v>0</v>
      </c>
      <c r="AD93" s="794">
        <f t="shared" si="139"/>
        <v>0</v>
      </c>
      <c r="AE93" s="794">
        <f t="shared" si="140"/>
        <v>832</v>
      </c>
      <c r="AF93" s="794">
        <f t="shared" si="141"/>
        <v>676</v>
      </c>
      <c r="AG93" s="794">
        <f t="shared" si="142"/>
        <v>1508</v>
      </c>
      <c r="AH93" s="149">
        <v>0</v>
      </c>
      <c r="AI93" s="149">
        <v>2</v>
      </c>
      <c r="AJ93" s="818">
        <f t="shared" si="150"/>
        <v>2</v>
      </c>
      <c r="AK93" s="114"/>
    </row>
    <row r="94" spans="1:64" ht="15" customHeight="1">
      <c r="A94" s="10">
        <v>5</v>
      </c>
      <c r="B94" s="803">
        <v>66</v>
      </c>
      <c r="C94" s="817" t="s">
        <v>841</v>
      </c>
      <c r="D94" s="114">
        <v>383</v>
      </c>
      <c r="E94" s="114">
        <v>225</v>
      </c>
      <c r="F94" s="812">
        <f t="shared" si="143"/>
        <v>608</v>
      </c>
      <c r="G94" s="114">
        <v>501</v>
      </c>
      <c r="H94" s="114">
        <v>312</v>
      </c>
      <c r="I94" s="812">
        <f t="shared" si="144"/>
        <v>813</v>
      </c>
      <c r="J94" s="114">
        <v>49</v>
      </c>
      <c r="K94" s="114">
        <v>25</v>
      </c>
      <c r="L94" s="812">
        <f t="shared" si="145"/>
        <v>74</v>
      </c>
      <c r="M94" s="114">
        <v>16</v>
      </c>
      <c r="N94" s="114">
        <v>8</v>
      </c>
      <c r="O94" s="812">
        <f t="shared" si="146"/>
        <v>24</v>
      </c>
      <c r="P94" s="812"/>
      <c r="Q94" s="812"/>
      <c r="R94" s="812">
        <f t="shared" si="147"/>
        <v>0</v>
      </c>
      <c r="S94" s="812"/>
      <c r="T94" s="812"/>
      <c r="U94" s="812">
        <f t="shared" si="148"/>
        <v>0</v>
      </c>
      <c r="V94" s="114"/>
      <c r="W94" s="114"/>
      <c r="X94" s="812">
        <f t="shared" si="149"/>
        <v>0</v>
      </c>
      <c r="Y94" s="149">
        <f t="shared" si="137"/>
        <v>949</v>
      </c>
      <c r="Z94" s="149">
        <f t="shared" si="137"/>
        <v>570</v>
      </c>
      <c r="AA94" s="149">
        <f t="shared" si="138"/>
        <v>1519</v>
      </c>
      <c r="AB94" s="594">
        <v>49</v>
      </c>
      <c r="AC94" s="594">
        <v>19</v>
      </c>
      <c r="AD94" s="794">
        <f t="shared" si="139"/>
        <v>68</v>
      </c>
      <c r="AE94" s="794">
        <f t="shared" si="140"/>
        <v>998</v>
      </c>
      <c r="AF94" s="794">
        <f t="shared" si="141"/>
        <v>589</v>
      </c>
      <c r="AG94" s="794">
        <f t="shared" si="142"/>
        <v>1587</v>
      </c>
      <c r="AH94" s="149">
        <v>0</v>
      </c>
      <c r="AI94" s="149">
        <v>0</v>
      </c>
      <c r="AJ94" s="818">
        <f t="shared" si="150"/>
        <v>0</v>
      </c>
      <c r="AK94" s="114"/>
    </row>
    <row r="95" spans="1:64" ht="15" customHeight="1">
      <c r="A95" s="10">
        <v>6</v>
      </c>
      <c r="B95" s="803">
        <v>67</v>
      </c>
      <c r="C95" s="795" t="s">
        <v>842</v>
      </c>
      <c r="D95" s="114">
        <v>272</v>
      </c>
      <c r="E95" s="114">
        <v>155</v>
      </c>
      <c r="F95" s="812">
        <f t="shared" si="143"/>
        <v>427</v>
      </c>
      <c r="G95" s="114">
        <v>301</v>
      </c>
      <c r="H95" s="114">
        <v>236</v>
      </c>
      <c r="I95" s="812">
        <f t="shared" si="144"/>
        <v>537</v>
      </c>
      <c r="J95" s="114">
        <v>35</v>
      </c>
      <c r="K95" s="114">
        <v>45</v>
      </c>
      <c r="L95" s="812">
        <f t="shared" si="145"/>
        <v>80</v>
      </c>
      <c r="M95" s="114">
        <v>3</v>
      </c>
      <c r="N95" s="114">
        <v>4</v>
      </c>
      <c r="O95" s="812">
        <f t="shared" si="146"/>
        <v>7</v>
      </c>
      <c r="P95" s="812"/>
      <c r="Q95" s="812"/>
      <c r="R95" s="812">
        <f t="shared" si="147"/>
        <v>0</v>
      </c>
      <c r="S95" s="812"/>
      <c r="T95" s="812"/>
      <c r="U95" s="812">
        <f t="shared" si="148"/>
        <v>0</v>
      </c>
      <c r="V95" s="114"/>
      <c r="W95" s="114"/>
      <c r="X95" s="812">
        <f t="shared" si="149"/>
        <v>0</v>
      </c>
      <c r="Y95" s="149">
        <f t="shared" si="137"/>
        <v>611</v>
      </c>
      <c r="Z95" s="149">
        <f t="shared" si="137"/>
        <v>440</v>
      </c>
      <c r="AA95" s="149">
        <f t="shared" si="138"/>
        <v>1051</v>
      </c>
      <c r="AB95" s="594">
        <v>4</v>
      </c>
      <c r="AC95" s="594">
        <v>9</v>
      </c>
      <c r="AD95" s="794">
        <f t="shared" si="139"/>
        <v>13</v>
      </c>
      <c r="AE95" s="794">
        <f t="shared" si="140"/>
        <v>615</v>
      </c>
      <c r="AF95" s="794">
        <f t="shared" si="141"/>
        <v>449</v>
      </c>
      <c r="AG95" s="794">
        <f t="shared" si="142"/>
        <v>1064</v>
      </c>
      <c r="AH95" s="149">
        <v>2</v>
      </c>
      <c r="AI95" s="149">
        <v>0</v>
      </c>
      <c r="AJ95" s="818">
        <f t="shared" si="150"/>
        <v>2</v>
      </c>
      <c r="AK95" s="114"/>
    </row>
    <row r="96" spans="1:64" ht="15" customHeight="1">
      <c r="A96" s="10">
        <v>7</v>
      </c>
      <c r="B96" s="803">
        <v>68</v>
      </c>
      <c r="C96" s="795" t="s">
        <v>648</v>
      </c>
      <c r="D96" s="114">
        <v>274</v>
      </c>
      <c r="E96" s="114">
        <v>187</v>
      </c>
      <c r="F96" s="812">
        <f t="shared" si="143"/>
        <v>461</v>
      </c>
      <c r="G96" s="114">
        <v>521</v>
      </c>
      <c r="H96" s="114">
        <v>421</v>
      </c>
      <c r="I96" s="812">
        <f t="shared" si="144"/>
        <v>942</v>
      </c>
      <c r="J96" s="114">
        <v>17</v>
      </c>
      <c r="K96" s="114">
        <v>15</v>
      </c>
      <c r="L96" s="812">
        <f t="shared" si="145"/>
        <v>32</v>
      </c>
      <c r="M96" s="114">
        <v>2</v>
      </c>
      <c r="N96" s="114">
        <v>1</v>
      </c>
      <c r="O96" s="812">
        <f t="shared" si="146"/>
        <v>3</v>
      </c>
      <c r="P96" s="812"/>
      <c r="Q96" s="812"/>
      <c r="R96" s="812">
        <f t="shared" si="147"/>
        <v>0</v>
      </c>
      <c r="S96" s="812"/>
      <c r="T96" s="812"/>
      <c r="U96" s="812">
        <f t="shared" si="148"/>
        <v>0</v>
      </c>
      <c r="V96" s="114"/>
      <c r="W96" s="114"/>
      <c r="X96" s="812">
        <f t="shared" si="149"/>
        <v>0</v>
      </c>
      <c r="Y96" s="149">
        <f t="shared" si="137"/>
        <v>814</v>
      </c>
      <c r="Z96" s="149">
        <f t="shared" si="137"/>
        <v>624</v>
      </c>
      <c r="AA96" s="149">
        <f t="shared" si="138"/>
        <v>1438</v>
      </c>
      <c r="AB96" s="594">
        <v>20</v>
      </c>
      <c r="AC96" s="594">
        <v>20</v>
      </c>
      <c r="AD96" s="794">
        <f t="shared" si="139"/>
        <v>40</v>
      </c>
      <c r="AE96" s="794">
        <f t="shared" si="140"/>
        <v>834</v>
      </c>
      <c r="AF96" s="794">
        <f t="shared" si="141"/>
        <v>644</v>
      </c>
      <c r="AG96" s="794">
        <f t="shared" si="142"/>
        <v>1478</v>
      </c>
      <c r="AH96" s="149">
        <v>0</v>
      </c>
      <c r="AI96" s="149">
        <v>0</v>
      </c>
      <c r="AJ96" s="818">
        <f t="shared" si="150"/>
        <v>0</v>
      </c>
      <c r="AK96" s="114"/>
    </row>
    <row r="97" spans="1:37" ht="15" customHeight="1">
      <c r="A97" s="10">
        <v>8</v>
      </c>
      <c r="B97" s="803">
        <v>69</v>
      </c>
      <c r="C97" s="795" t="s">
        <v>843</v>
      </c>
      <c r="D97" s="114">
        <v>22</v>
      </c>
      <c r="E97" s="114">
        <v>12</v>
      </c>
      <c r="F97" s="812">
        <f t="shared" si="143"/>
        <v>34</v>
      </c>
      <c r="G97" s="114">
        <v>660</v>
      </c>
      <c r="H97" s="114">
        <v>501</v>
      </c>
      <c r="I97" s="812">
        <f t="shared" si="144"/>
        <v>1161</v>
      </c>
      <c r="J97" s="114">
        <v>2</v>
      </c>
      <c r="K97" s="114">
        <v>2</v>
      </c>
      <c r="L97" s="812">
        <f t="shared" si="145"/>
        <v>4</v>
      </c>
      <c r="M97" s="114">
        <v>0</v>
      </c>
      <c r="N97" s="114">
        <v>0</v>
      </c>
      <c r="O97" s="812">
        <f t="shared" si="146"/>
        <v>0</v>
      </c>
      <c r="P97" s="812"/>
      <c r="Q97" s="812"/>
      <c r="R97" s="812">
        <f t="shared" si="147"/>
        <v>0</v>
      </c>
      <c r="S97" s="812"/>
      <c r="T97" s="812"/>
      <c r="U97" s="812">
        <f t="shared" si="148"/>
        <v>0</v>
      </c>
      <c r="V97" s="114"/>
      <c r="W97" s="114"/>
      <c r="X97" s="812">
        <f t="shared" si="149"/>
        <v>0</v>
      </c>
      <c r="Y97" s="149">
        <f t="shared" si="137"/>
        <v>684</v>
      </c>
      <c r="Z97" s="149">
        <f t="shared" si="137"/>
        <v>515</v>
      </c>
      <c r="AA97" s="149">
        <f t="shared" si="138"/>
        <v>1199</v>
      </c>
      <c r="AB97" s="594">
        <v>11</v>
      </c>
      <c r="AC97" s="594">
        <v>6</v>
      </c>
      <c r="AD97" s="794">
        <f t="shared" si="139"/>
        <v>17</v>
      </c>
      <c r="AE97" s="794">
        <f t="shared" si="140"/>
        <v>695</v>
      </c>
      <c r="AF97" s="794">
        <f t="shared" si="141"/>
        <v>521</v>
      </c>
      <c r="AG97" s="794">
        <f t="shared" si="142"/>
        <v>1216</v>
      </c>
      <c r="AH97" s="149">
        <v>2</v>
      </c>
      <c r="AI97" s="149">
        <v>1</v>
      </c>
      <c r="AJ97" s="818">
        <f t="shared" si="150"/>
        <v>3</v>
      </c>
      <c r="AK97" s="114"/>
    </row>
    <row r="98" spans="1:37" ht="15" customHeight="1">
      <c r="A98" s="10">
        <v>9</v>
      </c>
      <c r="B98" s="803">
        <v>70</v>
      </c>
      <c r="C98" s="795" t="s">
        <v>651</v>
      </c>
      <c r="D98" s="114">
        <v>125</v>
      </c>
      <c r="E98" s="114">
        <v>117</v>
      </c>
      <c r="F98" s="812">
        <f t="shared" si="143"/>
        <v>242</v>
      </c>
      <c r="G98" s="114">
        <v>225</v>
      </c>
      <c r="H98" s="114">
        <v>115</v>
      </c>
      <c r="I98" s="812">
        <f t="shared" si="144"/>
        <v>340</v>
      </c>
      <c r="J98" s="114">
        <v>33</v>
      </c>
      <c r="K98" s="114">
        <v>24</v>
      </c>
      <c r="L98" s="812">
        <f t="shared" si="145"/>
        <v>57</v>
      </c>
      <c r="M98" s="114">
        <v>0</v>
      </c>
      <c r="N98" s="114">
        <v>0</v>
      </c>
      <c r="O98" s="812">
        <f t="shared" si="146"/>
        <v>0</v>
      </c>
      <c r="P98" s="812"/>
      <c r="Q98" s="812"/>
      <c r="R98" s="812">
        <f t="shared" si="147"/>
        <v>0</v>
      </c>
      <c r="S98" s="812"/>
      <c r="T98" s="812"/>
      <c r="U98" s="812">
        <f t="shared" si="148"/>
        <v>0</v>
      </c>
      <c r="V98" s="114"/>
      <c r="W98" s="114"/>
      <c r="X98" s="812">
        <f t="shared" si="149"/>
        <v>0</v>
      </c>
      <c r="Y98" s="149">
        <f t="shared" si="137"/>
        <v>383</v>
      </c>
      <c r="Z98" s="149">
        <f t="shared" si="137"/>
        <v>256</v>
      </c>
      <c r="AA98" s="149">
        <f t="shared" si="138"/>
        <v>639</v>
      </c>
      <c r="AB98" s="594">
        <v>10</v>
      </c>
      <c r="AC98" s="594">
        <v>9</v>
      </c>
      <c r="AD98" s="794">
        <f t="shared" si="139"/>
        <v>19</v>
      </c>
      <c r="AE98" s="794">
        <f t="shared" si="140"/>
        <v>393</v>
      </c>
      <c r="AF98" s="794">
        <f t="shared" si="141"/>
        <v>265</v>
      </c>
      <c r="AG98" s="794">
        <f t="shared" si="142"/>
        <v>658</v>
      </c>
      <c r="AH98" s="149">
        <v>0</v>
      </c>
      <c r="AI98" s="149">
        <v>0</v>
      </c>
      <c r="AJ98" s="818">
        <f t="shared" si="150"/>
        <v>0</v>
      </c>
      <c r="AK98" s="114"/>
    </row>
    <row r="99" spans="1:37" ht="15" customHeight="1">
      <c r="A99" s="10">
        <v>10</v>
      </c>
      <c r="B99" s="803">
        <v>71</v>
      </c>
      <c r="C99" s="795" t="s">
        <v>538</v>
      </c>
      <c r="D99" s="114">
        <v>167</v>
      </c>
      <c r="E99" s="114">
        <v>93</v>
      </c>
      <c r="F99" s="812">
        <f t="shared" si="143"/>
        <v>260</v>
      </c>
      <c r="G99" s="114">
        <v>483</v>
      </c>
      <c r="H99" s="114">
        <v>322</v>
      </c>
      <c r="I99" s="812">
        <f t="shared" si="144"/>
        <v>805</v>
      </c>
      <c r="J99" s="114">
        <v>31</v>
      </c>
      <c r="K99" s="114">
        <v>8</v>
      </c>
      <c r="L99" s="812">
        <f t="shared" si="145"/>
        <v>39</v>
      </c>
      <c r="M99" s="114">
        <v>25</v>
      </c>
      <c r="N99" s="114">
        <v>3</v>
      </c>
      <c r="O99" s="812">
        <f t="shared" si="146"/>
        <v>28</v>
      </c>
      <c r="P99" s="812"/>
      <c r="Q99" s="812"/>
      <c r="R99" s="812">
        <f t="shared" si="147"/>
        <v>0</v>
      </c>
      <c r="S99" s="812"/>
      <c r="T99" s="812"/>
      <c r="U99" s="812">
        <f t="shared" si="148"/>
        <v>0</v>
      </c>
      <c r="V99" s="114"/>
      <c r="W99" s="114"/>
      <c r="X99" s="812">
        <f t="shared" si="149"/>
        <v>0</v>
      </c>
      <c r="Y99" s="149">
        <f t="shared" si="137"/>
        <v>706</v>
      </c>
      <c r="Z99" s="149">
        <f t="shared" si="137"/>
        <v>426</v>
      </c>
      <c r="AA99" s="149">
        <f t="shared" si="138"/>
        <v>1132</v>
      </c>
      <c r="AB99" s="594">
        <v>120</v>
      </c>
      <c r="AC99" s="594">
        <v>98</v>
      </c>
      <c r="AD99" s="794">
        <f t="shared" si="139"/>
        <v>218</v>
      </c>
      <c r="AE99" s="794">
        <f t="shared" si="140"/>
        <v>826</v>
      </c>
      <c r="AF99" s="794">
        <f t="shared" si="141"/>
        <v>524</v>
      </c>
      <c r="AG99" s="794">
        <f t="shared" si="142"/>
        <v>1350</v>
      </c>
      <c r="AH99" s="149">
        <v>2</v>
      </c>
      <c r="AI99" s="149">
        <v>4</v>
      </c>
      <c r="AJ99" s="818">
        <f t="shared" si="150"/>
        <v>6</v>
      </c>
      <c r="AK99" s="114"/>
    </row>
    <row r="100" spans="1:37" ht="15" customHeight="1">
      <c r="A100" s="10"/>
      <c r="B100" s="797"/>
      <c r="C100" s="798" t="s">
        <v>6</v>
      </c>
      <c r="D100" s="804">
        <f>SUM(D90:D99)</f>
        <v>1624</v>
      </c>
      <c r="E100" s="805">
        <f t="shared" ref="E100:AJ100" si="151">SUM(E90:E99)</f>
        <v>1039</v>
      </c>
      <c r="F100" s="805">
        <f t="shared" si="151"/>
        <v>2663</v>
      </c>
      <c r="G100" s="805">
        <f t="shared" si="151"/>
        <v>4916</v>
      </c>
      <c r="H100" s="805">
        <f t="shared" si="151"/>
        <v>3600</v>
      </c>
      <c r="I100" s="805">
        <f t="shared" si="151"/>
        <v>8516</v>
      </c>
      <c r="J100" s="805">
        <f t="shared" si="151"/>
        <v>207</v>
      </c>
      <c r="K100" s="805">
        <f t="shared" si="151"/>
        <v>140</v>
      </c>
      <c r="L100" s="805">
        <f t="shared" si="151"/>
        <v>347</v>
      </c>
      <c r="M100" s="804">
        <f t="shared" si="151"/>
        <v>50</v>
      </c>
      <c r="N100" s="804">
        <f t="shared" si="151"/>
        <v>18</v>
      </c>
      <c r="O100" s="804">
        <f t="shared" si="151"/>
        <v>68</v>
      </c>
      <c r="P100" s="804">
        <f t="shared" si="151"/>
        <v>0</v>
      </c>
      <c r="Q100" s="804">
        <f t="shared" si="151"/>
        <v>0</v>
      </c>
      <c r="R100" s="804">
        <f t="shared" si="151"/>
        <v>0</v>
      </c>
      <c r="S100" s="804">
        <f t="shared" si="151"/>
        <v>0</v>
      </c>
      <c r="T100" s="804">
        <f t="shared" si="151"/>
        <v>0</v>
      </c>
      <c r="U100" s="804">
        <f t="shared" si="151"/>
        <v>0</v>
      </c>
      <c r="V100" s="804">
        <f t="shared" si="151"/>
        <v>0</v>
      </c>
      <c r="W100" s="804">
        <f t="shared" si="151"/>
        <v>0</v>
      </c>
      <c r="X100" s="804">
        <f t="shared" si="151"/>
        <v>0</v>
      </c>
      <c r="Y100" s="804">
        <f t="shared" si="151"/>
        <v>6797</v>
      </c>
      <c r="Z100" s="804">
        <f t="shared" si="151"/>
        <v>4797</v>
      </c>
      <c r="AA100" s="804">
        <f t="shared" si="151"/>
        <v>11594</v>
      </c>
      <c r="AB100" s="804">
        <f t="shared" si="151"/>
        <v>247</v>
      </c>
      <c r="AC100" s="804">
        <f t="shared" si="151"/>
        <v>185</v>
      </c>
      <c r="AD100" s="804">
        <f t="shared" si="151"/>
        <v>432</v>
      </c>
      <c r="AE100" s="804">
        <f t="shared" si="151"/>
        <v>7044</v>
      </c>
      <c r="AF100" s="804">
        <f t="shared" si="151"/>
        <v>4982</v>
      </c>
      <c r="AG100" s="804">
        <f t="shared" si="151"/>
        <v>12026</v>
      </c>
      <c r="AH100" s="804">
        <f t="shared" si="151"/>
        <v>6</v>
      </c>
      <c r="AI100" s="804">
        <f t="shared" si="151"/>
        <v>7</v>
      </c>
      <c r="AJ100" s="804">
        <f t="shared" si="151"/>
        <v>13</v>
      </c>
      <c r="AK100" s="797">
        <f>SUM(AK90:AK99)</f>
        <v>0</v>
      </c>
    </row>
    <row r="101" spans="1:37" ht="15" customHeight="1">
      <c r="A101" s="10"/>
      <c r="B101" s="847" t="s">
        <v>91</v>
      </c>
      <c r="C101" s="895"/>
      <c r="D101" s="896"/>
      <c r="E101" s="897"/>
      <c r="F101" s="897"/>
      <c r="G101" s="897"/>
      <c r="H101" s="897"/>
      <c r="I101" s="897"/>
      <c r="J101" s="897"/>
      <c r="K101" s="897"/>
      <c r="L101" s="897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896"/>
      <c r="AA101" s="896"/>
      <c r="AB101" s="896"/>
      <c r="AC101" s="896"/>
      <c r="AD101" s="896"/>
      <c r="AE101" s="896"/>
      <c r="AF101" s="896"/>
      <c r="AG101" s="896"/>
      <c r="AH101" s="896"/>
      <c r="AI101" s="896"/>
      <c r="AJ101" s="896"/>
      <c r="AK101" s="847"/>
    </row>
    <row r="102" spans="1:37" ht="15" customHeight="1">
      <c r="A102" s="10">
        <v>1</v>
      </c>
      <c r="B102" s="847">
        <v>72</v>
      </c>
      <c r="C102" s="272" t="s">
        <v>914</v>
      </c>
      <c r="D102" s="114">
        <v>47</v>
      </c>
      <c r="E102" s="114">
        <v>26</v>
      </c>
      <c r="F102" s="812">
        <f t="shared" ref="F102:F103" si="152">+D102+E102</f>
        <v>73</v>
      </c>
      <c r="G102" s="114">
        <v>468</v>
      </c>
      <c r="H102" s="114">
        <v>333</v>
      </c>
      <c r="I102" s="812">
        <f t="shared" ref="I102:I103" si="153">+G102+H102</f>
        <v>801</v>
      </c>
      <c r="J102" s="114">
        <v>63</v>
      </c>
      <c r="K102" s="114">
        <v>43</v>
      </c>
      <c r="L102" s="812">
        <f t="shared" ref="L102:L103" si="154">+J102+K102</f>
        <v>106</v>
      </c>
      <c r="M102" s="114"/>
      <c r="N102" s="114"/>
      <c r="O102" s="812">
        <f t="shared" ref="O102:O103" si="155">+M102+N102</f>
        <v>0</v>
      </c>
      <c r="P102" s="812"/>
      <c r="Q102" s="812"/>
      <c r="R102" s="812">
        <f t="shared" ref="R102:R103" si="156">+P102+Q102</f>
        <v>0</v>
      </c>
      <c r="S102" s="812"/>
      <c r="T102" s="812"/>
      <c r="U102" s="812">
        <f t="shared" ref="U102:U103" si="157">+S102+T102</f>
        <v>0</v>
      </c>
      <c r="V102" s="114"/>
      <c r="W102" s="114"/>
      <c r="X102" s="812">
        <f t="shared" ref="X102:X103" si="158">+V102+W102</f>
        <v>0</v>
      </c>
      <c r="Y102" s="149">
        <f t="shared" ref="Y102:AA103" si="159">D102+G102+J102+M102+V102+S102+P102</f>
        <v>578</v>
      </c>
      <c r="Z102" s="149">
        <f t="shared" si="159"/>
        <v>402</v>
      </c>
      <c r="AA102" s="149">
        <f t="shared" si="159"/>
        <v>980</v>
      </c>
      <c r="AB102" s="594">
        <v>14</v>
      </c>
      <c r="AC102" s="594">
        <v>4</v>
      </c>
      <c r="AD102" s="794">
        <f t="shared" ref="AD102:AD103" si="160">AB102+AC102</f>
        <v>18</v>
      </c>
      <c r="AE102" s="794">
        <f>Y102+AB102</f>
        <v>592</v>
      </c>
      <c r="AF102" s="794">
        <f>Z102+AC102</f>
        <v>406</v>
      </c>
      <c r="AG102" s="794">
        <f t="shared" ref="AG102:AG103" si="161">AE102+AF102</f>
        <v>998</v>
      </c>
      <c r="AH102" s="149">
        <v>2</v>
      </c>
      <c r="AI102" s="149"/>
      <c r="AJ102" s="818">
        <f t="shared" ref="AJ102:AJ103" si="162">AH102+AI102</f>
        <v>2</v>
      </c>
      <c r="AK102" s="114"/>
    </row>
    <row r="103" spans="1:37" ht="15" customHeight="1">
      <c r="A103" s="10">
        <v>2</v>
      </c>
      <c r="B103" s="847">
        <v>73</v>
      </c>
      <c r="C103" s="272" t="s">
        <v>640</v>
      </c>
      <c r="D103" s="114">
        <v>32</v>
      </c>
      <c r="E103" s="114">
        <v>13</v>
      </c>
      <c r="F103" s="812">
        <f t="shared" si="152"/>
        <v>45</v>
      </c>
      <c r="G103" s="114">
        <v>514</v>
      </c>
      <c r="H103" s="114">
        <v>371</v>
      </c>
      <c r="I103" s="812">
        <f t="shared" si="153"/>
        <v>885</v>
      </c>
      <c r="J103" s="114">
        <v>131</v>
      </c>
      <c r="K103" s="114">
        <v>92</v>
      </c>
      <c r="L103" s="812">
        <f t="shared" si="154"/>
        <v>223</v>
      </c>
      <c r="M103" s="114"/>
      <c r="N103" s="114"/>
      <c r="O103" s="812">
        <f t="shared" si="155"/>
        <v>0</v>
      </c>
      <c r="P103" s="812"/>
      <c r="Q103" s="812"/>
      <c r="R103" s="812">
        <f t="shared" si="156"/>
        <v>0</v>
      </c>
      <c r="S103" s="812"/>
      <c r="T103" s="812"/>
      <c r="U103" s="812">
        <f t="shared" si="157"/>
        <v>0</v>
      </c>
      <c r="V103" s="114"/>
      <c r="W103" s="114"/>
      <c r="X103" s="812">
        <f t="shared" si="158"/>
        <v>0</v>
      </c>
      <c r="Y103" s="149">
        <f t="shared" si="159"/>
        <v>677</v>
      </c>
      <c r="Z103" s="149">
        <f t="shared" si="159"/>
        <v>476</v>
      </c>
      <c r="AA103" s="149">
        <f t="shared" si="159"/>
        <v>1153</v>
      </c>
      <c r="AB103" s="594">
        <v>14</v>
      </c>
      <c r="AC103" s="594">
        <v>12</v>
      </c>
      <c r="AD103" s="794">
        <f t="shared" si="160"/>
        <v>26</v>
      </c>
      <c r="AE103" s="794">
        <f>Y103+AB103</f>
        <v>691</v>
      </c>
      <c r="AF103" s="794">
        <f>Z103+AC103</f>
        <v>488</v>
      </c>
      <c r="AG103" s="794">
        <f t="shared" si="161"/>
        <v>1179</v>
      </c>
      <c r="AH103" s="149">
        <v>1</v>
      </c>
      <c r="AI103" s="149">
        <v>1</v>
      </c>
      <c r="AJ103" s="818">
        <f t="shared" si="162"/>
        <v>2</v>
      </c>
      <c r="AK103" s="114"/>
    </row>
    <row r="104" spans="1:37" ht="15" customHeight="1">
      <c r="A104" s="10"/>
      <c r="B104" s="847"/>
      <c r="C104" s="798" t="s">
        <v>6</v>
      </c>
      <c r="D104" s="798">
        <f t="shared" ref="D104:I104" si="163">SUM(D102:D103)</f>
        <v>79</v>
      </c>
      <c r="E104" s="798">
        <f t="shared" si="163"/>
        <v>39</v>
      </c>
      <c r="F104" s="798">
        <f t="shared" si="163"/>
        <v>118</v>
      </c>
      <c r="G104" s="798">
        <f t="shared" si="163"/>
        <v>982</v>
      </c>
      <c r="H104" s="798">
        <f t="shared" si="163"/>
        <v>704</v>
      </c>
      <c r="I104" s="798">
        <f t="shared" si="163"/>
        <v>1686</v>
      </c>
      <c r="J104" s="798">
        <f>SUM(J102:J103)</f>
        <v>194</v>
      </c>
      <c r="K104" s="798">
        <f t="shared" ref="K104:AK104" si="164">SUM(K102:K103)</f>
        <v>135</v>
      </c>
      <c r="L104" s="798">
        <f t="shared" si="164"/>
        <v>329</v>
      </c>
      <c r="M104" s="798">
        <f t="shared" si="164"/>
        <v>0</v>
      </c>
      <c r="N104" s="798">
        <f t="shared" si="164"/>
        <v>0</v>
      </c>
      <c r="O104" s="798">
        <f t="shared" si="164"/>
        <v>0</v>
      </c>
      <c r="P104" s="798">
        <f t="shared" si="164"/>
        <v>0</v>
      </c>
      <c r="Q104" s="798">
        <f t="shared" si="164"/>
        <v>0</v>
      </c>
      <c r="R104" s="798">
        <f t="shared" si="164"/>
        <v>0</v>
      </c>
      <c r="S104" s="798">
        <f t="shared" si="164"/>
        <v>0</v>
      </c>
      <c r="T104" s="798">
        <f t="shared" si="164"/>
        <v>0</v>
      </c>
      <c r="U104" s="798">
        <f t="shared" si="164"/>
        <v>0</v>
      </c>
      <c r="V104" s="798">
        <f t="shared" si="164"/>
        <v>0</v>
      </c>
      <c r="W104" s="798">
        <f t="shared" si="164"/>
        <v>0</v>
      </c>
      <c r="X104" s="798">
        <f t="shared" si="164"/>
        <v>0</v>
      </c>
      <c r="Y104" s="798">
        <f t="shared" si="164"/>
        <v>1255</v>
      </c>
      <c r="Z104" s="798">
        <f t="shared" si="164"/>
        <v>878</v>
      </c>
      <c r="AA104" s="798">
        <f t="shared" si="164"/>
        <v>2133</v>
      </c>
      <c r="AB104" s="798">
        <f t="shared" si="164"/>
        <v>28</v>
      </c>
      <c r="AC104" s="798">
        <f t="shared" si="164"/>
        <v>16</v>
      </c>
      <c r="AD104" s="798">
        <f t="shared" si="164"/>
        <v>44</v>
      </c>
      <c r="AE104" s="798">
        <f t="shared" si="164"/>
        <v>1283</v>
      </c>
      <c r="AF104" s="798">
        <f t="shared" si="164"/>
        <v>894</v>
      </c>
      <c r="AG104" s="798">
        <f t="shared" si="164"/>
        <v>2177</v>
      </c>
      <c r="AH104" s="798">
        <f t="shared" si="164"/>
        <v>3</v>
      </c>
      <c r="AI104" s="798">
        <f t="shared" si="164"/>
        <v>1</v>
      </c>
      <c r="AJ104" s="798">
        <f t="shared" si="164"/>
        <v>4</v>
      </c>
      <c r="AK104" s="798">
        <f t="shared" si="164"/>
        <v>0</v>
      </c>
    </row>
    <row r="105" spans="1:37" ht="15" customHeight="1">
      <c r="A105" s="10"/>
      <c r="B105" s="799" t="s">
        <v>62</v>
      </c>
      <c r="D105" s="819"/>
      <c r="E105" s="892"/>
      <c r="F105" s="892"/>
      <c r="G105" s="892"/>
      <c r="H105" s="892"/>
      <c r="I105" s="892"/>
      <c r="J105" s="892"/>
      <c r="K105" s="892"/>
      <c r="L105" s="892"/>
      <c r="M105" s="819"/>
      <c r="N105" s="819"/>
      <c r="O105" s="819"/>
      <c r="P105" s="819"/>
      <c r="Q105" s="819"/>
      <c r="R105" s="819"/>
      <c r="S105" s="819"/>
      <c r="T105" s="819"/>
      <c r="U105" s="819"/>
      <c r="V105" s="819"/>
      <c r="W105" s="819"/>
      <c r="X105" s="819"/>
      <c r="Y105" s="819"/>
      <c r="Z105" s="819"/>
      <c r="AA105" s="819"/>
      <c r="AB105" s="819"/>
      <c r="AC105" s="819"/>
      <c r="AD105" s="819"/>
      <c r="AE105" s="819"/>
      <c r="AF105" s="819"/>
      <c r="AG105" s="819"/>
      <c r="AH105" s="819"/>
      <c r="AI105" s="819"/>
      <c r="AJ105" s="893"/>
      <c r="AK105" s="894"/>
    </row>
    <row r="106" spans="1:37" ht="15" customHeight="1">
      <c r="A106" s="10">
        <v>1</v>
      </c>
      <c r="B106" s="803">
        <v>74</v>
      </c>
      <c r="C106" s="811" t="s">
        <v>65</v>
      </c>
      <c r="D106" s="114">
        <v>25</v>
      </c>
      <c r="E106" s="114">
        <v>16</v>
      </c>
      <c r="F106" s="812">
        <f t="shared" ref="F106:F108" si="165">+D106+E106</f>
        <v>41</v>
      </c>
      <c r="G106" s="114">
        <v>816</v>
      </c>
      <c r="H106" s="114">
        <v>477</v>
      </c>
      <c r="I106" s="812">
        <f t="shared" ref="I106:I108" si="166">+G106+H106</f>
        <v>1293</v>
      </c>
      <c r="J106" s="114">
        <v>10</v>
      </c>
      <c r="K106" s="114">
        <v>2</v>
      </c>
      <c r="L106" s="812">
        <f t="shared" ref="L106:L108" si="167">+J106+K106</f>
        <v>12</v>
      </c>
      <c r="M106" s="114">
        <v>0</v>
      </c>
      <c r="N106" s="114">
        <v>1</v>
      </c>
      <c r="O106" s="812">
        <f t="shared" ref="O106:O108" si="168">+M106+N106</f>
        <v>1</v>
      </c>
      <c r="P106" s="138"/>
      <c r="Q106" s="138"/>
      <c r="R106" s="812">
        <f t="shared" ref="R106:R108" si="169">+P106+Q106</f>
        <v>0</v>
      </c>
      <c r="S106" s="138"/>
      <c r="T106" s="138"/>
      <c r="U106" s="812">
        <f t="shared" ref="U106:U108" si="170">+S106+T106</f>
        <v>0</v>
      </c>
      <c r="V106" s="138"/>
      <c r="W106" s="138"/>
      <c r="X106" s="812">
        <f t="shared" ref="X106:X108" si="171">+V106+W106</f>
        <v>0</v>
      </c>
      <c r="Y106" s="149">
        <f t="shared" ref="Y106" si="172">D106+G106+J106+M106+V106+S106+P106</f>
        <v>851</v>
      </c>
      <c r="Z106" s="149">
        <f t="shared" ref="Z106" si="173">E106+H106+K106+N106+W106+T106+Q106</f>
        <v>496</v>
      </c>
      <c r="AA106" s="149">
        <f t="shared" ref="AA106" si="174">F106+I106+L106+O106+X106+U106+R106</f>
        <v>1347</v>
      </c>
      <c r="AB106" s="114">
        <v>0</v>
      </c>
      <c r="AC106" s="114">
        <v>0</v>
      </c>
      <c r="AD106" s="818">
        <f>AB106+AC106</f>
        <v>0</v>
      </c>
      <c r="AE106" s="794">
        <f t="shared" ref="AE106:AF108" si="175">Y106+AB106</f>
        <v>851</v>
      </c>
      <c r="AF106" s="794">
        <f t="shared" si="175"/>
        <v>496</v>
      </c>
      <c r="AG106" s="794">
        <f>AE106+AF106</f>
        <v>1347</v>
      </c>
      <c r="AH106" s="114">
        <v>3</v>
      </c>
      <c r="AI106" s="114">
        <v>1</v>
      </c>
      <c r="AJ106" s="818">
        <f>AH106+AI106</f>
        <v>4</v>
      </c>
      <c r="AK106" s="149"/>
    </row>
    <row r="107" spans="1:37" ht="15" customHeight="1">
      <c r="A107" s="10">
        <v>2</v>
      </c>
      <c r="B107" s="803">
        <v>75</v>
      </c>
      <c r="C107" s="811" t="s">
        <v>125</v>
      </c>
      <c r="D107" s="114">
        <v>54</v>
      </c>
      <c r="E107" s="114">
        <v>30</v>
      </c>
      <c r="F107" s="812">
        <f t="shared" si="165"/>
        <v>84</v>
      </c>
      <c r="G107" s="114">
        <v>923</v>
      </c>
      <c r="H107" s="114">
        <v>547</v>
      </c>
      <c r="I107" s="812">
        <f t="shared" si="166"/>
        <v>1470</v>
      </c>
      <c r="J107" s="114">
        <v>16</v>
      </c>
      <c r="K107" s="114">
        <v>10</v>
      </c>
      <c r="L107" s="812">
        <f t="shared" si="167"/>
        <v>26</v>
      </c>
      <c r="M107" s="114">
        <v>0</v>
      </c>
      <c r="N107" s="114">
        <v>0</v>
      </c>
      <c r="O107" s="812">
        <f t="shared" si="168"/>
        <v>0</v>
      </c>
      <c r="P107" s="138"/>
      <c r="Q107" s="138"/>
      <c r="R107" s="812">
        <f t="shared" si="169"/>
        <v>0</v>
      </c>
      <c r="S107" s="138"/>
      <c r="T107" s="138"/>
      <c r="U107" s="812">
        <f t="shared" si="170"/>
        <v>0</v>
      </c>
      <c r="V107" s="138"/>
      <c r="W107" s="138"/>
      <c r="X107" s="812">
        <f t="shared" si="171"/>
        <v>0</v>
      </c>
      <c r="Y107" s="149">
        <f t="shared" ref="Y107:Y108" si="176">D107+G107+J107+M107+V107+S107+P107</f>
        <v>993</v>
      </c>
      <c r="Z107" s="149">
        <f t="shared" ref="Z107:Z108" si="177">E107+H107+K107+N107+W107+T107+Q107</f>
        <v>587</v>
      </c>
      <c r="AA107" s="149">
        <f t="shared" ref="AA107:AA108" si="178">F107+I107+L107+O107+X107+U107+R107</f>
        <v>1580</v>
      </c>
      <c r="AB107" s="114">
        <v>17</v>
      </c>
      <c r="AC107" s="114">
        <v>15</v>
      </c>
      <c r="AD107" s="818">
        <f>AB107+AC107</f>
        <v>32</v>
      </c>
      <c r="AE107" s="794">
        <f t="shared" si="175"/>
        <v>1010</v>
      </c>
      <c r="AF107" s="794">
        <f t="shared" si="175"/>
        <v>602</v>
      </c>
      <c r="AG107" s="794">
        <f>AE107+AF107</f>
        <v>1612</v>
      </c>
      <c r="AH107" s="114">
        <v>1</v>
      </c>
      <c r="AI107" s="114">
        <v>3</v>
      </c>
      <c r="AJ107" s="818">
        <f>AH107+AI107</f>
        <v>4</v>
      </c>
      <c r="AK107" s="149"/>
    </row>
    <row r="108" spans="1:37" ht="15" customHeight="1">
      <c r="A108" s="10">
        <v>3</v>
      </c>
      <c r="B108" s="803">
        <v>76</v>
      </c>
      <c r="C108" s="811" t="s">
        <v>66</v>
      </c>
      <c r="D108" s="114">
        <v>87</v>
      </c>
      <c r="E108" s="114">
        <v>98</v>
      </c>
      <c r="F108" s="812">
        <f t="shared" si="165"/>
        <v>185</v>
      </c>
      <c r="G108" s="114">
        <v>641</v>
      </c>
      <c r="H108" s="114">
        <v>656</v>
      </c>
      <c r="I108" s="812">
        <f t="shared" si="166"/>
        <v>1297</v>
      </c>
      <c r="J108" s="114">
        <v>13</v>
      </c>
      <c r="K108" s="114">
        <v>16</v>
      </c>
      <c r="L108" s="812">
        <f t="shared" si="167"/>
        <v>29</v>
      </c>
      <c r="M108" s="114">
        <v>0</v>
      </c>
      <c r="N108" s="114">
        <v>0</v>
      </c>
      <c r="O108" s="812">
        <f t="shared" si="168"/>
        <v>0</v>
      </c>
      <c r="P108" s="138"/>
      <c r="Q108" s="138"/>
      <c r="R108" s="812">
        <f t="shared" si="169"/>
        <v>0</v>
      </c>
      <c r="S108" s="138"/>
      <c r="T108" s="138"/>
      <c r="U108" s="812">
        <f t="shared" si="170"/>
        <v>0</v>
      </c>
      <c r="V108" s="138"/>
      <c r="W108" s="138"/>
      <c r="X108" s="812">
        <f t="shared" si="171"/>
        <v>0</v>
      </c>
      <c r="Y108" s="149">
        <f t="shared" si="176"/>
        <v>741</v>
      </c>
      <c r="Z108" s="149">
        <f t="shared" si="177"/>
        <v>770</v>
      </c>
      <c r="AA108" s="149">
        <f t="shared" si="178"/>
        <v>1511</v>
      </c>
      <c r="AB108" s="114">
        <v>0</v>
      </c>
      <c r="AC108" s="114">
        <v>0</v>
      </c>
      <c r="AD108" s="818">
        <f>AB108+AC108</f>
        <v>0</v>
      </c>
      <c r="AE108" s="794">
        <f t="shared" si="175"/>
        <v>741</v>
      </c>
      <c r="AF108" s="794">
        <f t="shared" si="175"/>
        <v>770</v>
      </c>
      <c r="AG108" s="794">
        <f>AE108+AF108</f>
        <v>1511</v>
      </c>
      <c r="AH108" s="114">
        <v>0</v>
      </c>
      <c r="AI108" s="114">
        <v>0</v>
      </c>
      <c r="AJ108" s="818">
        <f>AH108+AI108</f>
        <v>0</v>
      </c>
      <c r="AK108" s="149">
        <v>4</v>
      </c>
    </row>
    <row r="109" spans="1:37" ht="15" customHeight="1">
      <c r="A109" s="10"/>
      <c r="B109" s="797"/>
      <c r="C109" s="798" t="s">
        <v>6</v>
      </c>
      <c r="D109" s="804">
        <f>SUM(D106:D108)</f>
        <v>166</v>
      </c>
      <c r="E109" s="805">
        <f t="shared" ref="E109:AJ109" si="179">SUM(E106:E108)</f>
        <v>144</v>
      </c>
      <c r="F109" s="805">
        <f t="shared" si="179"/>
        <v>310</v>
      </c>
      <c r="G109" s="805">
        <f t="shared" si="179"/>
        <v>2380</v>
      </c>
      <c r="H109" s="805">
        <f t="shared" si="179"/>
        <v>1680</v>
      </c>
      <c r="I109" s="805">
        <f t="shared" si="179"/>
        <v>4060</v>
      </c>
      <c r="J109" s="805">
        <f t="shared" si="179"/>
        <v>39</v>
      </c>
      <c r="K109" s="805">
        <f t="shared" si="179"/>
        <v>28</v>
      </c>
      <c r="L109" s="805">
        <f t="shared" si="179"/>
        <v>67</v>
      </c>
      <c r="M109" s="804">
        <f t="shared" si="179"/>
        <v>0</v>
      </c>
      <c r="N109" s="804">
        <f t="shared" si="179"/>
        <v>1</v>
      </c>
      <c r="O109" s="804">
        <f t="shared" si="179"/>
        <v>1</v>
      </c>
      <c r="P109" s="804">
        <f t="shared" si="179"/>
        <v>0</v>
      </c>
      <c r="Q109" s="804">
        <f t="shared" si="179"/>
        <v>0</v>
      </c>
      <c r="R109" s="804">
        <f t="shared" si="179"/>
        <v>0</v>
      </c>
      <c r="S109" s="804">
        <f t="shared" si="179"/>
        <v>0</v>
      </c>
      <c r="T109" s="804">
        <f t="shared" si="179"/>
        <v>0</v>
      </c>
      <c r="U109" s="804">
        <f t="shared" si="179"/>
        <v>0</v>
      </c>
      <c r="V109" s="804">
        <f t="shared" si="179"/>
        <v>0</v>
      </c>
      <c r="W109" s="804">
        <f t="shared" si="179"/>
        <v>0</v>
      </c>
      <c r="X109" s="804">
        <f t="shared" si="179"/>
        <v>0</v>
      </c>
      <c r="Y109" s="804">
        <f t="shared" si="179"/>
        <v>2585</v>
      </c>
      <c r="Z109" s="804">
        <f t="shared" si="179"/>
        <v>1853</v>
      </c>
      <c r="AA109" s="804">
        <f t="shared" si="179"/>
        <v>4438</v>
      </c>
      <c r="AB109" s="804">
        <f t="shared" si="179"/>
        <v>17</v>
      </c>
      <c r="AC109" s="804">
        <f t="shared" si="179"/>
        <v>15</v>
      </c>
      <c r="AD109" s="804">
        <f t="shared" si="179"/>
        <v>32</v>
      </c>
      <c r="AE109" s="804">
        <f t="shared" si="179"/>
        <v>2602</v>
      </c>
      <c r="AF109" s="804">
        <f t="shared" si="179"/>
        <v>1868</v>
      </c>
      <c r="AG109" s="804">
        <f t="shared" si="179"/>
        <v>4470</v>
      </c>
      <c r="AH109" s="804">
        <f t="shared" si="179"/>
        <v>4</v>
      </c>
      <c r="AI109" s="804">
        <f t="shared" si="179"/>
        <v>4</v>
      </c>
      <c r="AJ109" s="804">
        <f t="shared" si="179"/>
        <v>8</v>
      </c>
      <c r="AK109" s="797">
        <f>SUM(AK106:AK108)</f>
        <v>4</v>
      </c>
    </row>
    <row r="110" spans="1:37" ht="15" customHeight="1">
      <c r="A110" s="10"/>
      <c r="B110" s="799" t="s">
        <v>67</v>
      </c>
      <c r="D110" s="819"/>
      <c r="E110" s="801"/>
      <c r="F110" s="801"/>
      <c r="G110" s="801"/>
      <c r="H110" s="801"/>
      <c r="I110" s="801"/>
      <c r="J110" s="801"/>
      <c r="K110" s="801"/>
      <c r="L110" s="801"/>
      <c r="M110" s="800"/>
      <c r="N110" s="800"/>
      <c r="O110" s="800"/>
      <c r="P110" s="800"/>
      <c r="Q110" s="800"/>
      <c r="R110" s="800"/>
      <c r="S110" s="800"/>
      <c r="T110" s="800"/>
      <c r="U110" s="800"/>
      <c r="V110" s="800"/>
      <c r="W110" s="800"/>
      <c r="X110" s="800"/>
      <c r="Y110" s="800"/>
      <c r="Z110" s="800"/>
      <c r="AA110" s="800"/>
      <c r="AB110" s="800"/>
      <c r="AC110" s="800"/>
      <c r="AD110" s="800"/>
      <c r="AE110" s="800"/>
      <c r="AF110" s="800"/>
      <c r="AG110" s="800"/>
      <c r="AH110" s="800"/>
      <c r="AI110" s="800"/>
      <c r="AJ110" s="802"/>
      <c r="AK110" s="806"/>
    </row>
    <row r="111" spans="1:37" ht="15" customHeight="1">
      <c r="A111" s="10">
        <v>1</v>
      </c>
      <c r="B111" s="803">
        <v>77</v>
      </c>
      <c r="C111" s="811" t="s">
        <v>801</v>
      </c>
      <c r="D111" s="808">
        <v>28</v>
      </c>
      <c r="E111" s="808">
        <v>13</v>
      </c>
      <c r="F111" s="782">
        <f>D111+E111</f>
        <v>41</v>
      </c>
      <c r="G111" s="808">
        <v>766</v>
      </c>
      <c r="H111" s="808">
        <v>455</v>
      </c>
      <c r="I111" s="782">
        <f>G111+H111</f>
        <v>1221</v>
      </c>
      <c r="J111" s="808">
        <v>6</v>
      </c>
      <c r="K111" s="808">
        <v>3</v>
      </c>
      <c r="L111" s="782">
        <f>J111+K111</f>
        <v>9</v>
      </c>
      <c r="M111" s="808">
        <v>3</v>
      </c>
      <c r="N111" s="808">
        <v>0</v>
      </c>
      <c r="O111" s="782">
        <f>M111+N111</f>
        <v>3</v>
      </c>
      <c r="P111" s="782"/>
      <c r="Q111" s="782"/>
      <c r="R111" s="782">
        <f>P111+Q111</f>
        <v>0</v>
      </c>
      <c r="S111" s="782"/>
      <c r="T111" s="782"/>
      <c r="U111" s="782">
        <f>S111+T111</f>
        <v>0</v>
      </c>
      <c r="V111" s="808"/>
      <c r="W111" s="808"/>
      <c r="X111" s="808">
        <f>V111+W111</f>
        <v>0</v>
      </c>
      <c r="Y111" s="149">
        <f t="shared" ref="Y111:AA115" si="180">D111+G111+J111+M111+V111+S111+P111</f>
        <v>803</v>
      </c>
      <c r="Z111" s="149">
        <f t="shared" si="180"/>
        <v>471</v>
      </c>
      <c r="AA111" s="149">
        <f t="shared" si="180"/>
        <v>1274</v>
      </c>
      <c r="AB111" s="808">
        <v>22</v>
      </c>
      <c r="AC111" s="808">
        <v>8</v>
      </c>
      <c r="AD111" s="794">
        <f>AB111+AC111</f>
        <v>30</v>
      </c>
      <c r="AE111" s="794">
        <f t="shared" ref="AE111:AF115" si="181">Y111+AB111</f>
        <v>825</v>
      </c>
      <c r="AF111" s="794">
        <f t="shared" si="181"/>
        <v>479</v>
      </c>
      <c r="AG111" s="794">
        <f>AE111+AF111</f>
        <v>1304</v>
      </c>
      <c r="AH111" s="808"/>
      <c r="AI111" s="808"/>
      <c r="AJ111" s="808">
        <f>AH111+AI111</f>
        <v>0</v>
      </c>
      <c r="AK111" s="794">
        <v>0</v>
      </c>
    </row>
    <row r="112" spans="1:37" ht="15" customHeight="1">
      <c r="A112" s="10">
        <v>2</v>
      </c>
      <c r="B112" s="803">
        <v>78</v>
      </c>
      <c r="C112" s="811" t="s">
        <v>467</v>
      </c>
      <c r="D112" s="808">
        <v>18</v>
      </c>
      <c r="E112" s="808">
        <v>2</v>
      </c>
      <c r="F112" s="782">
        <f t="shared" ref="F112:F115" si="182">D112+E112</f>
        <v>20</v>
      </c>
      <c r="G112" s="808">
        <v>413</v>
      </c>
      <c r="H112" s="808">
        <v>319</v>
      </c>
      <c r="I112" s="782">
        <f t="shared" ref="I112:I115" si="183">G112+H112</f>
        <v>732</v>
      </c>
      <c r="J112" s="808">
        <v>2</v>
      </c>
      <c r="K112" s="808">
        <v>0</v>
      </c>
      <c r="L112" s="782">
        <f t="shared" ref="L112:L115" si="184">J112+K112</f>
        <v>2</v>
      </c>
      <c r="M112" s="808">
        <v>0</v>
      </c>
      <c r="N112" s="808">
        <v>0</v>
      </c>
      <c r="O112" s="782">
        <f t="shared" ref="O112:O115" si="185">M112+N112</f>
        <v>0</v>
      </c>
      <c r="P112" s="782"/>
      <c r="Q112" s="782"/>
      <c r="R112" s="782">
        <f t="shared" ref="R112:R115" si="186">P112+Q112</f>
        <v>0</v>
      </c>
      <c r="S112" s="782"/>
      <c r="T112" s="782"/>
      <c r="U112" s="782">
        <f t="shared" ref="U112:U115" si="187">S112+T112</f>
        <v>0</v>
      </c>
      <c r="V112" s="808"/>
      <c r="W112" s="808"/>
      <c r="X112" s="808">
        <f>V112+W112</f>
        <v>0</v>
      </c>
      <c r="Y112" s="149">
        <f t="shared" si="180"/>
        <v>433</v>
      </c>
      <c r="Z112" s="149">
        <f t="shared" si="180"/>
        <v>321</v>
      </c>
      <c r="AA112" s="149">
        <f t="shared" si="180"/>
        <v>754</v>
      </c>
      <c r="AB112" s="808">
        <v>8</v>
      </c>
      <c r="AC112" s="808">
        <v>5</v>
      </c>
      <c r="AD112" s="794">
        <f>AB112+AC112</f>
        <v>13</v>
      </c>
      <c r="AE112" s="794">
        <f t="shared" si="181"/>
        <v>441</v>
      </c>
      <c r="AF112" s="794">
        <f t="shared" si="181"/>
        <v>326</v>
      </c>
      <c r="AG112" s="794">
        <f>AE112+AF112</f>
        <v>767</v>
      </c>
      <c r="AH112" s="808"/>
      <c r="AI112" s="808">
        <v>1</v>
      </c>
      <c r="AJ112" s="808">
        <f>AH112+AI112</f>
        <v>1</v>
      </c>
      <c r="AK112" s="794">
        <v>0</v>
      </c>
    </row>
    <row r="113" spans="1:64" ht="15" customHeight="1">
      <c r="A113" s="10">
        <v>3</v>
      </c>
      <c r="B113" s="803">
        <v>79</v>
      </c>
      <c r="C113" s="811" t="s">
        <v>802</v>
      </c>
      <c r="D113" s="808">
        <v>16</v>
      </c>
      <c r="E113" s="808">
        <v>10</v>
      </c>
      <c r="F113" s="782">
        <f t="shared" si="182"/>
        <v>26</v>
      </c>
      <c r="G113" s="808">
        <v>672</v>
      </c>
      <c r="H113" s="808">
        <v>498</v>
      </c>
      <c r="I113" s="782">
        <f t="shared" si="183"/>
        <v>1170</v>
      </c>
      <c r="J113" s="808">
        <v>1</v>
      </c>
      <c r="K113" s="808">
        <v>2</v>
      </c>
      <c r="L113" s="782">
        <f t="shared" si="184"/>
        <v>3</v>
      </c>
      <c r="M113" s="808">
        <v>0</v>
      </c>
      <c r="N113" s="808">
        <v>0</v>
      </c>
      <c r="O113" s="782">
        <f t="shared" si="185"/>
        <v>0</v>
      </c>
      <c r="P113" s="782"/>
      <c r="Q113" s="782"/>
      <c r="R113" s="782">
        <f t="shared" si="186"/>
        <v>0</v>
      </c>
      <c r="S113" s="782"/>
      <c r="T113" s="782"/>
      <c r="U113" s="782">
        <f t="shared" si="187"/>
        <v>0</v>
      </c>
      <c r="V113" s="808"/>
      <c r="W113" s="808"/>
      <c r="X113" s="808">
        <f>V113+W113</f>
        <v>0</v>
      </c>
      <c r="Y113" s="149">
        <f t="shared" si="180"/>
        <v>689</v>
      </c>
      <c r="Z113" s="149">
        <f t="shared" si="180"/>
        <v>510</v>
      </c>
      <c r="AA113" s="149">
        <f t="shared" si="180"/>
        <v>1199</v>
      </c>
      <c r="AB113" s="808">
        <v>9</v>
      </c>
      <c r="AC113" s="808">
        <v>4</v>
      </c>
      <c r="AD113" s="794">
        <f>AB113+AC113</f>
        <v>13</v>
      </c>
      <c r="AE113" s="794">
        <f t="shared" si="181"/>
        <v>698</v>
      </c>
      <c r="AF113" s="794">
        <f t="shared" si="181"/>
        <v>514</v>
      </c>
      <c r="AG113" s="794">
        <f>AE113+AF113</f>
        <v>1212</v>
      </c>
      <c r="AH113" s="808"/>
      <c r="AI113" s="808">
        <v>2</v>
      </c>
      <c r="AJ113" s="808">
        <f>AH113+AI113</f>
        <v>2</v>
      </c>
      <c r="AK113" s="794">
        <v>0</v>
      </c>
    </row>
    <row r="114" spans="1:64" ht="15" customHeight="1">
      <c r="A114" s="10">
        <v>4</v>
      </c>
      <c r="B114" s="803">
        <v>80</v>
      </c>
      <c r="C114" s="592" t="s">
        <v>469</v>
      </c>
      <c r="D114" s="808">
        <v>20</v>
      </c>
      <c r="E114" s="808">
        <v>16</v>
      </c>
      <c r="F114" s="782">
        <f t="shared" si="182"/>
        <v>36</v>
      </c>
      <c r="G114" s="808">
        <v>855</v>
      </c>
      <c r="H114" s="808">
        <v>574</v>
      </c>
      <c r="I114" s="782">
        <f t="shared" si="183"/>
        <v>1429</v>
      </c>
      <c r="J114" s="808">
        <v>3</v>
      </c>
      <c r="K114" s="808">
        <v>1</v>
      </c>
      <c r="L114" s="782">
        <f t="shared" si="184"/>
        <v>4</v>
      </c>
      <c r="M114" s="808">
        <v>0</v>
      </c>
      <c r="N114" s="808">
        <v>0</v>
      </c>
      <c r="O114" s="782">
        <f t="shared" si="185"/>
        <v>0</v>
      </c>
      <c r="P114" s="782"/>
      <c r="Q114" s="782"/>
      <c r="R114" s="782">
        <f t="shared" si="186"/>
        <v>0</v>
      </c>
      <c r="S114" s="782"/>
      <c r="T114" s="782"/>
      <c r="U114" s="782">
        <f t="shared" si="187"/>
        <v>0</v>
      </c>
      <c r="V114" s="808"/>
      <c r="W114" s="808"/>
      <c r="X114" s="808">
        <f>V114+W114</f>
        <v>0</v>
      </c>
      <c r="Y114" s="149">
        <f t="shared" si="180"/>
        <v>878</v>
      </c>
      <c r="Z114" s="149">
        <f t="shared" si="180"/>
        <v>591</v>
      </c>
      <c r="AA114" s="149">
        <f t="shared" si="180"/>
        <v>1469</v>
      </c>
      <c r="AB114" s="808">
        <v>21</v>
      </c>
      <c r="AC114" s="808">
        <v>13</v>
      </c>
      <c r="AD114" s="794">
        <f>AB114+AC114</f>
        <v>34</v>
      </c>
      <c r="AE114" s="794">
        <f t="shared" si="181"/>
        <v>899</v>
      </c>
      <c r="AF114" s="794">
        <f t="shared" si="181"/>
        <v>604</v>
      </c>
      <c r="AG114" s="794">
        <f>AE114+AF114</f>
        <v>1503</v>
      </c>
      <c r="AH114" s="808">
        <v>2</v>
      </c>
      <c r="AI114" s="808">
        <v>4</v>
      </c>
      <c r="AJ114" s="808">
        <f>AH114+AI114</f>
        <v>6</v>
      </c>
      <c r="AK114" s="794">
        <v>0</v>
      </c>
    </row>
    <row r="115" spans="1:64" ht="15" customHeight="1">
      <c r="A115" s="10">
        <v>5</v>
      </c>
      <c r="B115" s="803">
        <v>81</v>
      </c>
      <c r="C115" s="592" t="s">
        <v>468</v>
      </c>
      <c r="D115" s="808">
        <v>17</v>
      </c>
      <c r="E115" s="808">
        <v>9</v>
      </c>
      <c r="F115" s="782">
        <f t="shared" si="182"/>
        <v>26</v>
      </c>
      <c r="G115" s="808">
        <v>650</v>
      </c>
      <c r="H115" s="808">
        <v>390</v>
      </c>
      <c r="I115" s="782">
        <f t="shared" si="183"/>
        <v>1040</v>
      </c>
      <c r="J115" s="808">
        <v>3</v>
      </c>
      <c r="K115" s="808">
        <v>1</v>
      </c>
      <c r="L115" s="782">
        <f t="shared" si="184"/>
        <v>4</v>
      </c>
      <c r="M115" s="808">
        <v>0</v>
      </c>
      <c r="N115" s="808">
        <v>0</v>
      </c>
      <c r="O115" s="782">
        <f t="shared" si="185"/>
        <v>0</v>
      </c>
      <c r="P115" s="782"/>
      <c r="Q115" s="782"/>
      <c r="R115" s="782">
        <f t="shared" si="186"/>
        <v>0</v>
      </c>
      <c r="S115" s="782"/>
      <c r="T115" s="782"/>
      <c r="U115" s="782">
        <f t="shared" si="187"/>
        <v>0</v>
      </c>
      <c r="V115" s="808"/>
      <c r="W115" s="808"/>
      <c r="X115" s="808">
        <f>V115+W115</f>
        <v>0</v>
      </c>
      <c r="Y115" s="149">
        <f t="shared" si="180"/>
        <v>670</v>
      </c>
      <c r="Z115" s="149">
        <f t="shared" si="180"/>
        <v>400</v>
      </c>
      <c r="AA115" s="149">
        <f t="shared" si="180"/>
        <v>1070</v>
      </c>
      <c r="AB115" s="808">
        <v>11</v>
      </c>
      <c r="AC115" s="808">
        <v>5</v>
      </c>
      <c r="AD115" s="794">
        <f>AB115+AC115</f>
        <v>16</v>
      </c>
      <c r="AE115" s="794">
        <f t="shared" si="181"/>
        <v>681</v>
      </c>
      <c r="AF115" s="794">
        <f t="shared" si="181"/>
        <v>405</v>
      </c>
      <c r="AG115" s="794">
        <f>AE115+AF115</f>
        <v>1086</v>
      </c>
      <c r="AH115" s="808">
        <v>3</v>
      </c>
      <c r="AI115" s="808">
        <v>1</v>
      </c>
      <c r="AJ115" s="808">
        <f>AH115+AI115</f>
        <v>4</v>
      </c>
      <c r="AK115" s="794">
        <v>0</v>
      </c>
    </row>
    <row r="116" spans="1:64" ht="15" customHeight="1">
      <c r="A116" s="10"/>
      <c r="B116" s="797"/>
      <c r="C116" s="798" t="s">
        <v>6</v>
      </c>
      <c r="D116" s="804">
        <f>SUM(D111:D115)</f>
        <v>99</v>
      </c>
      <c r="E116" s="805">
        <f t="shared" ref="E116:AJ116" si="188">SUM(E111:E115)</f>
        <v>50</v>
      </c>
      <c r="F116" s="805">
        <f t="shared" si="188"/>
        <v>149</v>
      </c>
      <c r="G116" s="805">
        <f t="shared" si="188"/>
        <v>3356</v>
      </c>
      <c r="H116" s="805">
        <f t="shared" si="188"/>
        <v>2236</v>
      </c>
      <c r="I116" s="805">
        <f t="shared" si="188"/>
        <v>5592</v>
      </c>
      <c r="J116" s="805">
        <f t="shared" si="188"/>
        <v>15</v>
      </c>
      <c r="K116" s="805">
        <f t="shared" si="188"/>
        <v>7</v>
      </c>
      <c r="L116" s="805">
        <f t="shared" si="188"/>
        <v>22</v>
      </c>
      <c r="M116" s="805">
        <f t="shared" si="188"/>
        <v>3</v>
      </c>
      <c r="N116" s="805">
        <f t="shared" si="188"/>
        <v>0</v>
      </c>
      <c r="O116" s="805">
        <f t="shared" si="188"/>
        <v>3</v>
      </c>
      <c r="P116" s="805">
        <f t="shared" si="188"/>
        <v>0</v>
      </c>
      <c r="Q116" s="805">
        <f t="shared" si="188"/>
        <v>0</v>
      </c>
      <c r="R116" s="805">
        <f t="shared" si="188"/>
        <v>0</v>
      </c>
      <c r="S116" s="805">
        <f t="shared" si="188"/>
        <v>0</v>
      </c>
      <c r="T116" s="805">
        <f t="shared" si="188"/>
        <v>0</v>
      </c>
      <c r="U116" s="805">
        <f t="shared" si="188"/>
        <v>0</v>
      </c>
      <c r="V116" s="805">
        <f t="shared" si="188"/>
        <v>0</v>
      </c>
      <c r="W116" s="805">
        <f t="shared" si="188"/>
        <v>0</v>
      </c>
      <c r="X116" s="805">
        <f t="shared" si="188"/>
        <v>0</v>
      </c>
      <c r="Y116" s="805">
        <f t="shared" si="188"/>
        <v>3473</v>
      </c>
      <c r="Z116" s="805">
        <f t="shared" si="188"/>
        <v>2293</v>
      </c>
      <c r="AA116" s="805">
        <f t="shared" si="188"/>
        <v>5766</v>
      </c>
      <c r="AB116" s="804">
        <f t="shared" si="188"/>
        <v>71</v>
      </c>
      <c r="AC116" s="804">
        <f t="shared" si="188"/>
        <v>35</v>
      </c>
      <c r="AD116" s="804">
        <f t="shared" si="188"/>
        <v>106</v>
      </c>
      <c r="AE116" s="804">
        <f t="shared" si="188"/>
        <v>3544</v>
      </c>
      <c r="AF116" s="804">
        <f t="shared" si="188"/>
        <v>2328</v>
      </c>
      <c r="AG116" s="804">
        <f t="shared" si="188"/>
        <v>5872</v>
      </c>
      <c r="AH116" s="804">
        <f t="shared" si="188"/>
        <v>5</v>
      </c>
      <c r="AI116" s="804">
        <f t="shared" si="188"/>
        <v>8</v>
      </c>
      <c r="AJ116" s="804">
        <f t="shared" si="188"/>
        <v>13</v>
      </c>
      <c r="AK116" s="797">
        <f>SUM(AK111:AK115)</f>
        <v>0</v>
      </c>
    </row>
    <row r="117" spans="1:64" ht="15" customHeight="1">
      <c r="A117" s="10"/>
      <c r="B117" s="799" t="s">
        <v>781</v>
      </c>
      <c r="D117" s="819"/>
      <c r="E117" s="801"/>
      <c r="F117" s="801"/>
      <c r="G117" s="801"/>
      <c r="H117" s="801"/>
      <c r="I117" s="801"/>
      <c r="J117" s="801"/>
      <c r="K117" s="801"/>
      <c r="L117" s="801"/>
      <c r="M117" s="800"/>
      <c r="N117" s="800"/>
      <c r="O117" s="800"/>
      <c r="P117" s="800"/>
      <c r="Q117" s="800"/>
      <c r="R117" s="800"/>
      <c r="S117" s="800"/>
      <c r="T117" s="800"/>
      <c r="U117" s="800"/>
      <c r="V117" s="800"/>
      <c r="W117" s="800"/>
      <c r="X117" s="800"/>
      <c r="Y117" s="800"/>
      <c r="Z117" s="800"/>
      <c r="AA117" s="800"/>
      <c r="AB117" s="800"/>
      <c r="AC117" s="800"/>
      <c r="AD117" s="800"/>
      <c r="AE117" s="800"/>
      <c r="AF117" s="800"/>
      <c r="AG117" s="800"/>
      <c r="AH117" s="800"/>
      <c r="AI117" s="800"/>
      <c r="AJ117" s="802"/>
      <c r="AK117" s="806"/>
    </row>
    <row r="118" spans="1:64" ht="15" customHeight="1">
      <c r="A118" s="146">
        <v>1</v>
      </c>
      <c r="B118" s="803">
        <v>82</v>
      </c>
      <c r="C118" s="811" t="s">
        <v>440</v>
      </c>
      <c r="D118" s="813">
        <v>53</v>
      </c>
      <c r="E118" s="813">
        <v>29</v>
      </c>
      <c r="F118" s="114">
        <f t="shared" ref="F118:F121" si="189">SUM(D118:E118)</f>
        <v>82</v>
      </c>
      <c r="G118" s="813">
        <v>372</v>
      </c>
      <c r="H118" s="813">
        <v>291</v>
      </c>
      <c r="I118" s="114">
        <f t="shared" ref="I118:I121" si="190">SUM(G118:H118)</f>
        <v>663</v>
      </c>
      <c r="J118" s="814">
        <v>2</v>
      </c>
      <c r="K118" s="814"/>
      <c r="L118" s="114">
        <f t="shared" ref="L118:L121" si="191">SUM(J118:K118)</f>
        <v>2</v>
      </c>
      <c r="M118" s="814"/>
      <c r="N118" s="814"/>
      <c r="O118" s="814">
        <f>+M118+N118</f>
        <v>0</v>
      </c>
      <c r="P118" s="814"/>
      <c r="Q118" s="814"/>
      <c r="R118" s="782">
        <f>P118+Q118</f>
        <v>0</v>
      </c>
      <c r="S118" s="814"/>
      <c r="T118" s="814"/>
      <c r="U118" s="782">
        <f>S118+T118</f>
        <v>0</v>
      </c>
      <c r="V118" s="814"/>
      <c r="W118" s="814"/>
      <c r="X118" s="814">
        <f>+V118+W118</f>
        <v>0</v>
      </c>
      <c r="Y118" s="149">
        <f t="shared" ref="Y118:AA121" si="192">D118+G118+J118+M118+V118+S118+P118</f>
        <v>427</v>
      </c>
      <c r="Z118" s="149">
        <f t="shared" si="192"/>
        <v>320</v>
      </c>
      <c r="AA118" s="149">
        <f t="shared" si="192"/>
        <v>747</v>
      </c>
      <c r="AB118" s="782"/>
      <c r="AC118" s="782"/>
      <c r="AD118" s="814">
        <f>+AB118+AC118</f>
        <v>0</v>
      </c>
      <c r="AE118" s="794">
        <f t="shared" ref="AE118:AF121" si="193">Y118+AB118</f>
        <v>427</v>
      </c>
      <c r="AF118" s="794">
        <f t="shared" si="193"/>
        <v>320</v>
      </c>
      <c r="AG118" s="794">
        <f>+AE118+AF118</f>
        <v>747</v>
      </c>
      <c r="AH118" s="149"/>
      <c r="AI118" s="149">
        <v>1</v>
      </c>
      <c r="AJ118" s="794">
        <f>+AH118+AI118</f>
        <v>1</v>
      </c>
      <c r="AK118" s="794"/>
      <c r="AM118" s="759"/>
      <c r="AN118" s="758"/>
      <c r="AO118" s="758"/>
      <c r="AP118" s="758"/>
      <c r="AQ118" s="758"/>
      <c r="AR118" s="758"/>
      <c r="AS118" s="758"/>
      <c r="AT118" s="758"/>
      <c r="AU118" s="758"/>
      <c r="AV118" s="758"/>
      <c r="AW118" s="758"/>
      <c r="AX118" s="758"/>
      <c r="AY118" s="758"/>
      <c r="AZ118" s="758"/>
      <c r="BA118" s="758"/>
      <c r="BB118" s="758"/>
      <c r="BC118" s="758"/>
      <c r="BD118" s="758"/>
      <c r="BE118" s="758"/>
      <c r="BF118" s="758"/>
      <c r="BG118" s="758"/>
      <c r="BH118" s="758"/>
      <c r="BI118" s="758"/>
      <c r="BJ118" s="758"/>
      <c r="BK118" s="758"/>
      <c r="BL118" s="758"/>
    </row>
    <row r="119" spans="1:64" ht="15" customHeight="1">
      <c r="A119" s="10">
        <v>2</v>
      </c>
      <c r="B119" s="803">
        <v>83</v>
      </c>
      <c r="C119" s="811" t="s">
        <v>443</v>
      </c>
      <c r="D119" s="813">
        <v>34</v>
      </c>
      <c r="E119" s="813">
        <v>14</v>
      </c>
      <c r="F119" s="114">
        <f t="shared" si="189"/>
        <v>48</v>
      </c>
      <c r="G119" s="813">
        <v>722</v>
      </c>
      <c r="H119" s="813">
        <v>468</v>
      </c>
      <c r="I119" s="114">
        <f t="shared" si="190"/>
        <v>1190</v>
      </c>
      <c r="J119" s="812">
        <v>2</v>
      </c>
      <c r="K119" s="812"/>
      <c r="L119" s="114">
        <f t="shared" si="191"/>
        <v>2</v>
      </c>
      <c r="M119" s="812"/>
      <c r="N119" s="812"/>
      <c r="O119" s="814">
        <f>+M119+N119</f>
        <v>0</v>
      </c>
      <c r="P119" s="814"/>
      <c r="Q119" s="814"/>
      <c r="R119" s="782">
        <f t="shared" ref="R119:R121" si="194">P119+Q119</f>
        <v>0</v>
      </c>
      <c r="S119" s="814"/>
      <c r="T119" s="814"/>
      <c r="U119" s="782">
        <f t="shared" ref="U119:U121" si="195">S119+T119</f>
        <v>0</v>
      </c>
      <c r="V119" s="812"/>
      <c r="W119" s="812"/>
      <c r="X119" s="814">
        <f>+V119+W119</f>
        <v>0</v>
      </c>
      <c r="Y119" s="149">
        <f t="shared" si="192"/>
        <v>758</v>
      </c>
      <c r="Z119" s="149">
        <f t="shared" si="192"/>
        <v>482</v>
      </c>
      <c r="AA119" s="149">
        <f t="shared" si="192"/>
        <v>1240</v>
      </c>
      <c r="AB119" s="782"/>
      <c r="AC119" s="782"/>
      <c r="AD119" s="814">
        <f>+AB119+AC119</f>
        <v>0</v>
      </c>
      <c r="AE119" s="794">
        <f t="shared" si="193"/>
        <v>758</v>
      </c>
      <c r="AF119" s="794">
        <f t="shared" si="193"/>
        <v>482</v>
      </c>
      <c r="AG119" s="794">
        <f>+AE119+AF119</f>
        <v>1240</v>
      </c>
      <c r="AH119" s="149">
        <v>1</v>
      </c>
      <c r="AI119" s="149">
        <v>1</v>
      </c>
      <c r="AJ119" s="794">
        <f>+AH119+AI119</f>
        <v>2</v>
      </c>
      <c r="AK119" s="794">
        <v>0</v>
      </c>
    </row>
    <row r="120" spans="1:64" ht="15" customHeight="1">
      <c r="A120" s="10">
        <v>3</v>
      </c>
      <c r="B120" s="803">
        <v>84</v>
      </c>
      <c r="C120" s="811" t="s">
        <v>442</v>
      </c>
      <c r="D120" s="813">
        <v>25</v>
      </c>
      <c r="E120" s="813">
        <v>23</v>
      </c>
      <c r="F120" s="114">
        <f t="shared" si="189"/>
        <v>48</v>
      </c>
      <c r="G120" s="813">
        <v>721</v>
      </c>
      <c r="H120" s="813">
        <v>548</v>
      </c>
      <c r="I120" s="114">
        <f t="shared" si="190"/>
        <v>1269</v>
      </c>
      <c r="J120" s="812">
        <v>1</v>
      </c>
      <c r="K120" s="812"/>
      <c r="L120" s="114">
        <f t="shared" si="191"/>
        <v>1</v>
      </c>
      <c r="M120" s="812"/>
      <c r="N120" s="812"/>
      <c r="O120" s="814">
        <f>+M120+N120</f>
        <v>0</v>
      </c>
      <c r="P120" s="814"/>
      <c r="Q120" s="814"/>
      <c r="R120" s="782">
        <f t="shared" si="194"/>
        <v>0</v>
      </c>
      <c r="S120" s="814"/>
      <c r="T120" s="814"/>
      <c r="U120" s="782">
        <f t="shared" si="195"/>
        <v>0</v>
      </c>
      <c r="V120" s="812"/>
      <c r="W120" s="812"/>
      <c r="X120" s="814">
        <f>+V120+W120</f>
        <v>0</v>
      </c>
      <c r="Y120" s="149">
        <f t="shared" si="192"/>
        <v>747</v>
      </c>
      <c r="Z120" s="149">
        <f t="shared" si="192"/>
        <v>571</v>
      </c>
      <c r="AA120" s="149">
        <f t="shared" si="192"/>
        <v>1318</v>
      </c>
      <c r="AB120" s="782"/>
      <c r="AC120" s="782"/>
      <c r="AD120" s="814">
        <f>+AB120+AC120</f>
        <v>0</v>
      </c>
      <c r="AE120" s="794">
        <f t="shared" si="193"/>
        <v>747</v>
      </c>
      <c r="AF120" s="794">
        <f t="shared" si="193"/>
        <v>571</v>
      </c>
      <c r="AG120" s="794">
        <f>+AE120+AF120</f>
        <v>1318</v>
      </c>
      <c r="AH120" s="149"/>
      <c r="AI120" s="149">
        <v>1</v>
      </c>
      <c r="AJ120" s="794">
        <f>+AH120+AI120</f>
        <v>1</v>
      </c>
      <c r="AK120" s="794">
        <v>0</v>
      </c>
    </row>
    <row r="121" spans="1:64" ht="15" customHeight="1">
      <c r="A121" s="10">
        <v>4</v>
      </c>
      <c r="B121" s="803">
        <v>85</v>
      </c>
      <c r="C121" s="811" t="s">
        <v>441</v>
      </c>
      <c r="D121" s="813">
        <v>131</v>
      </c>
      <c r="E121" s="813">
        <v>76</v>
      </c>
      <c r="F121" s="114">
        <f t="shared" si="189"/>
        <v>207</v>
      </c>
      <c r="G121" s="813">
        <v>573</v>
      </c>
      <c r="H121" s="813">
        <v>350</v>
      </c>
      <c r="I121" s="114">
        <f t="shared" si="190"/>
        <v>923</v>
      </c>
      <c r="J121" s="812">
        <v>4</v>
      </c>
      <c r="K121" s="812">
        <v>3</v>
      </c>
      <c r="L121" s="114">
        <f t="shared" si="191"/>
        <v>7</v>
      </c>
      <c r="M121" s="812"/>
      <c r="N121" s="812">
        <v>1</v>
      </c>
      <c r="O121" s="814">
        <f>+M121+N121</f>
        <v>1</v>
      </c>
      <c r="P121" s="814"/>
      <c r="Q121" s="814"/>
      <c r="R121" s="782">
        <f t="shared" si="194"/>
        <v>0</v>
      </c>
      <c r="S121" s="814"/>
      <c r="T121" s="814"/>
      <c r="U121" s="782">
        <f t="shared" si="195"/>
        <v>0</v>
      </c>
      <c r="V121" s="812"/>
      <c r="W121" s="812"/>
      <c r="X121" s="814">
        <f>+V121+W121</f>
        <v>0</v>
      </c>
      <c r="Y121" s="149">
        <f t="shared" si="192"/>
        <v>708</v>
      </c>
      <c r="Z121" s="149">
        <f t="shared" si="192"/>
        <v>430</v>
      </c>
      <c r="AA121" s="149">
        <f t="shared" si="192"/>
        <v>1138</v>
      </c>
      <c r="AB121" s="782"/>
      <c r="AC121" s="782"/>
      <c r="AD121" s="814">
        <f>+AB121+AC121</f>
        <v>0</v>
      </c>
      <c r="AE121" s="794">
        <f t="shared" si="193"/>
        <v>708</v>
      </c>
      <c r="AF121" s="794">
        <f t="shared" si="193"/>
        <v>430</v>
      </c>
      <c r="AG121" s="794">
        <f>+AE121+AF121</f>
        <v>1138</v>
      </c>
      <c r="AH121" s="149"/>
      <c r="AI121" s="149"/>
      <c r="AJ121" s="794">
        <f>+AH121+AI121</f>
        <v>0</v>
      </c>
      <c r="AK121" s="794"/>
    </row>
    <row r="122" spans="1:64" ht="15" customHeight="1">
      <c r="A122" s="10"/>
      <c r="B122" s="797"/>
      <c r="C122" s="798" t="s">
        <v>6</v>
      </c>
      <c r="D122" s="805">
        <f>SUM(D118:D121)</f>
        <v>243</v>
      </c>
      <c r="E122" s="805">
        <f t="shared" ref="E122:AK122" si="196">SUM(E118:E121)</f>
        <v>142</v>
      </c>
      <c r="F122" s="805">
        <f t="shared" si="196"/>
        <v>385</v>
      </c>
      <c r="G122" s="805">
        <f t="shared" si="196"/>
        <v>2388</v>
      </c>
      <c r="H122" s="805">
        <f t="shared" si="196"/>
        <v>1657</v>
      </c>
      <c r="I122" s="805">
        <f t="shared" si="196"/>
        <v>4045</v>
      </c>
      <c r="J122" s="805">
        <f t="shared" si="196"/>
        <v>9</v>
      </c>
      <c r="K122" s="805">
        <f t="shared" si="196"/>
        <v>3</v>
      </c>
      <c r="L122" s="805">
        <f t="shared" si="196"/>
        <v>12</v>
      </c>
      <c r="M122" s="805">
        <f t="shared" si="196"/>
        <v>0</v>
      </c>
      <c r="N122" s="805">
        <f t="shared" si="196"/>
        <v>1</v>
      </c>
      <c r="O122" s="805">
        <f t="shared" si="196"/>
        <v>1</v>
      </c>
      <c r="P122" s="805">
        <f t="shared" si="196"/>
        <v>0</v>
      </c>
      <c r="Q122" s="805">
        <f t="shared" si="196"/>
        <v>0</v>
      </c>
      <c r="R122" s="805">
        <f t="shared" si="196"/>
        <v>0</v>
      </c>
      <c r="S122" s="805">
        <f t="shared" si="196"/>
        <v>0</v>
      </c>
      <c r="T122" s="805">
        <f t="shared" si="196"/>
        <v>0</v>
      </c>
      <c r="U122" s="805">
        <f t="shared" si="196"/>
        <v>0</v>
      </c>
      <c r="V122" s="805">
        <f t="shared" si="196"/>
        <v>0</v>
      </c>
      <c r="W122" s="805">
        <f t="shared" si="196"/>
        <v>0</v>
      </c>
      <c r="X122" s="805">
        <f t="shared" si="196"/>
        <v>0</v>
      </c>
      <c r="Y122" s="805">
        <f t="shared" si="196"/>
        <v>2640</v>
      </c>
      <c r="Z122" s="805">
        <f t="shared" si="196"/>
        <v>1803</v>
      </c>
      <c r="AA122" s="805">
        <f t="shared" si="196"/>
        <v>4443</v>
      </c>
      <c r="AB122" s="805">
        <f t="shared" si="196"/>
        <v>0</v>
      </c>
      <c r="AC122" s="805">
        <f t="shared" si="196"/>
        <v>0</v>
      </c>
      <c r="AD122" s="805">
        <f t="shared" si="196"/>
        <v>0</v>
      </c>
      <c r="AE122" s="805">
        <f t="shared" si="196"/>
        <v>2640</v>
      </c>
      <c r="AF122" s="805">
        <f t="shared" si="196"/>
        <v>1803</v>
      </c>
      <c r="AG122" s="805">
        <f t="shared" si="196"/>
        <v>4443</v>
      </c>
      <c r="AH122" s="805">
        <f t="shared" si="196"/>
        <v>1</v>
      </c>
      <c r="AI122" s="805">
        <f t="shared" si="196"/>
        <v>3</v>
      </c>
      <c r="AJ122" s="805">
        <f t="shared" si="196"/>
        <v>4</v>
      </c>
      <c r="AK122" s="805">
        <f t="shared" si="196"/>
        <v>0</v>
      </c>
    </row>
    <row r="123" spans="1:64" ht="15" customHeight="1">
      <c r="A123" s="10"/>
      <c r="B123" s="795" t="s">
        <v>72</v>
      </c>
      <c r="C123" s="792"/>
      <c r="D123" s="800"/>
      <c r="E123" s="801"/>
      <c r="F123" s="801"/>
      <c r="G123" s="801"/>
      <c r="H123" s="801"/>
      <c r="I123" s="801"/>
      <c r="J123" s="801"/>
      <c r="K123" s="801"/>
      <c r="L123" s="801"/>
      <c r="M123" s="800"/>
      <c r="N123" s="800"/>
      <c r="O123" s="800"/>
      <c r="P123" s="800"/>
      <c r="Q123" s="800"/>
      <c r="R123" s="800"/>
      <c r="S123" s="800"/>
      <c r="T123" s="800"/>
      <c r="U123" s="800"/>
      <c r="V123" s="800"/>
      <c r="W123" s="800"/>
      <c r="X123" s="800"/>
      <c r="Y123" s="800"/>
      <c r="Z123" s="800"/>
      <c r="AA123" s="800"/>
      <c r="AB123" s="800"/>
      <c r="AC123" s="800"/>
      <c r="AD123" s="800"/>
      <c r="AE123" s="800"/>
      <c r="AF123" s="800"/>
      <c r="AG123" s="800"/>
      <c r="AH123" s="800"/>
      <c r="AI123" s="800"/>
      <c r="AJ123" s="802"/>
      <c r="AK123" s="806"/>
    </row>
    <row r="124" spans="1:64" ht="15" customHeight="1">
      <c r="A124" s="10">
        <v>1</v>
      </c>
      <c r="B124" s="803">
        <v>86</v>
      </c>
      <c r="C124" s="811" t="s">
        <v>131</v>
      </c>
      <c r="D124" s="149">
        <v>288</v>
      </c>
      <c r="E124" s="149">
        <v>212</v>
      </c>
      <c r="F124" s="114">
        <f t="shared" ref="F124:F126" si="197">SUM(D124:E124)</f>
        <v>500</v>
      </c>
      <c r="G124" s="149">
        <v>40</v>
      </c>
      <c r="H124" s="149">
        <v>31</v>
      </c>
      <c r="I124" s="114">
        <f t="shared" ref="I124:I126" si="198">SUM(G124:H124)</f>
        <v>71</v>
      </c>
      <c r="J124" s="149">
        <v>102</v>
      </c>
      <c r="K124" s="149">
        <v>101</v>
      </c>
      <c r="L124" s="114">
        <f t="shared" ref="L124:L126" si="199">SUM(J124:K124)</f>
        <v>203</v>
      </c>
      <c r="M124" s="149">
        <v>18</v>
      </c>
      <c r="N124" s="149">
        <v>17</v>
      </c>
      <c r="O124" s="114">
        <f t="shared" ref="O124:O126" si="200">SUM(M124:N124)</f>
        <v>35</v>
      </c>
      <c r="P124" s="114"/>
      <c r="Q124" s="114"/>
      <c r="R124" s="114">
        <f t="shared" ref="R124:R126" si="201">SUM(P124:Q124)</f>
        <v>0</v>
      </c>
      <c r="S124" s="114"/>
      <c r="T124" s="114"/>
      <c r="U124" s="114">
        <f t="shared" ref="U124:U126" si="202">SUM(S124:T124)</f>
        <v>0</v>
      </c>
      <c r="V124" s="808"/>
      <c r="W124" s="808"/>
      <c r="X124" s="808">
        <f>+V124+W124</f>
        <v>0</v>
      </c>
      <c r="Y124" s="149">
        <f t="shared" ref="Y124:AA126" si="203">D124+G124+J124+M124+V124+S124+P124</f>
        <v>448</v>
      </c>
      <c r="Z124" s="149">
        <f t="shared" si="203"/>
        <v>361</v>
      </c>
      <c r="AA124" s="149">
        <f t="shared" si="203"/>
        <v>809</v>
      </c>
      <c r="AB124" s="808"/>
      <c r="AC124" s="808"/>
      <c r="AD124" s="808">
        <f>+AB124+AC124</f>
        <v>0</v>
      </c>
      <c r="AE124" s="794">
        <f t="shared" ref="AE124:AF126" si="204">Y124+AB124</f>
        <v>448</v>
      </c>
      <c r="AF124" s="794">
        <f t="shared" si="204"/>
        <v>361</v>
      </c>
      <c r="AG124" s="808">
        <f>+AE124+AF124</f>
        <v>809</v>
      </c>
      <c r="AH124" s="149"/>
      <c r="AI124" s="149"/>
      <c r="AJ124" s="808">
        <f>+AH124+AI124</f>
        <v>0</v>
      </c>
      <c r="AK124" s="794"/>
    </row>
    <row r="125" spans="1:64" ht="15" customHeight="1">
      <c r="A125" s="10">
        <v>2</v>
      </c>
      <c r="B125" s="803">
        <v>87</v>
      </c>
      <c r="C125" s="811" t="s">
        <v>132</v>
      </c>
      <c r="D125" s="149">
        <v>665</v>
      </c>
      <c r="E125" s="149">
        <v>540</v>
      </c>
      <c r="F125" s="114">
        <f t="shared" si="197"/>
        <v>1205</v>
      </c>
      <c r="G125" s="149">
        <v>201</v>
      </c>
      <c r="H125" s="149">
        <v>155</v>
      </c>
      <c r="I125" s="114">
        <f t="shared" si="198"/>
        <v>356</v>
      </c>
      <c r="J125" s="149">
        <v>162</v>
      </c>
      <c r="K125" s="149">
        <v>86</v>
      </c>
      <c r="L125" s="114">
        <f t="shared" si="199"/>
        <v>248</v>
      </c>
      <c r="M125" s="149">
        <v>38</v>
      </c>
      <c r="N125" s="149">
        <v>22</v>
      </c>
      <c r="O125" s="114">
        <f t="shared" si="200"/>
        <v>60</v>
      </c>
      <c r="P125" s="114"/>
      <c r="Q125" s="114"/>
      <c r="R125" s="114">
        <f t="shared" si="201"/>
        <v>0</v>
      </c>
      <c r="S125" s="114"/>
      <c r="T125" s="114"/>
      <c r="U125" s="114">
        <f t="shared" si="202"/>
        <v>0</v>
      </c>
      <c r="V125" s="808"/>
      <c r="W125" s="808"/>
      <c r="X125" s="808">
        <f>+V125+W125</f>
        <v>0</v>
      </c>
      <c r="Y125" s="149">
        <f t="shared" si="203"/>
        <v>1066</v>
      </c>
      <c r="Z125" s="149">
        <f t="shared" si="203"/>
        <v>803</v>
      </c>
      <c r="AA125" s="149">
        <f t="shared" si="203"/>
        <v>1869</v>
      </c>
      <c r="AB125" s="808"/>
      <c r="AC125" s="808"/>
      <c r="AD125" s="808">
        <f>+AB125+AC125</f>
        <v>0</v>
      </c>
      <c r="AE125" s="794">
        <f t="shared" si="204"/>
        <v>1066</v>
      </c>
      <c r="AF125" s="794">
        <f t="shared" si="204"/>
        <v>803</v>
      </c>
      <c r="AG125" s="808">
        <f>+AE125+AF125</f>
        <v>1869</v>
      </c>
      <c r="AH125" s="149">
        <v>14</v>
      </c>
      <c r="AI125" s="149">
        <v>16</v>
      </c>
      <c r="AJ125" s="808">
        <f>+AH125+AI125</f>
        <v>30</v>
      </c>
      <c r="AK125" s="794">
        <v>9</v>
      </c>
    </row>
    <row r="126" spans="1:64" ht="15" customHeight="1">
      <c r="A126" s="10">
        <v>3</v>
      </c>
      <c r="B126" s="803">
        <v>88</v>
      </c>
      <c r="C126" s="811" t="s">
        <v>133</v>
      </c>
      <c r="D126" s="149">
        <v>340</v>
      </c>
      <c r="E126" s="149">
        <v>301</v>
      </c>
      <c r="F126" s="114">
        <f t="shared" si="197"/>
        <v>641</v>
      </c>
      <c r="G126" s="149">
        <v>17</v>
      </c>
      <c r="H126" s="149">
        <v>11</v>
      </c>
      <c r="I126" s="114">
        <f t="shared" si="198"/>
        <v>28</v>
      </c>
      <c r="J126" s="149">
        <v>1</v>
      </c>
      <c r="K126" s="149">
        <v>1</v>
      </c>
      <c r="L126" s="114">
        <f t="shared" si="199"/>
        <v>2</v>
      </c>
      <c r="M126" s="149">
        <v>2</v>
      </c>
      <c r="N126" s="149">
        <v>1</v>
      </c>
      <c r="O126" s="114">
        <f t="shared" si="200"/>
        <v>3</v>
      </c>
      <c r="P126" s="114"/>
      <c r="Q126" s="114"/>
      <c r="R126" s="114">
        <f t="shared" si="201"/>
        <v>0</v>
      </c>
      <c r="S126" s="114"/>
      <c r="T126" s="114"/>
      <c r="U126" s="114">
        <f t="shared" si="202"/>
        <v>0</v>
      </c>
      <c r="V126" s="808"/>
      <c r="W126" s="808"/>
      <c r="X126" s="808">
        <f>+V126+W126</f>
        <v>0</v>
      </c>
      <c r="Y126" s="149">
        <f t="shared" si="203"/>
        <v>360</v>
      </c>
      <c r="Z126" s="149">
        <f t="shared" si="203"/>
        <v>314</v>
      </c>
      <c r="AA126" s="149">
        <f t="shared" si="203"/>
        <v>674</v>
      </c>
      <c r="AB126" s="808"/>
      <c r="AC126" s="808"/>
      <c r="AD126" s="808">
        <f>+AB126+AC126</f>
        <v>0</v>
      </c>
      <c r="AE126" s="794">
        <f t="shared" si="204"/>
        <v>360</v>
      </c>
      <c r="AF126" s="794">
        <f t="shared" si="204"/>
        <v>314</v>
      </c>
      <c r="AG126" s="808">
        <f>+AE126+AF126</f>
        <v>674</v>
      </c>
      <c r="AH126" s="149"/>
      <c r="AI126" s="149"/>
      <c r="AJ126" s="808">
        <f>+AH126+AI126</f>
        <v>0</v>
      </c>
      <c r="AK126" s="794"/>
    </row>
    <row r="127" spans="1:64" ht="15" customHeight="1">
      <c r="A127" s="10"/>
      <c r="B127" s="797"/>
      <c r="C127" s="798" t="s">
        <v>6</v>
      </c>
      <c r="D127" s="804">
        <f>SUM(D124:D126)</f>
        <v>1293</v>
      </c>
      <c r="E127" s="805">
        <f>SUM(E124:E126)</f>
        <v>1053</v>
      </c>
      <c r="F127" s="805">
        <f t="shared" ref="F127:AJ127" si="205">SUM(F124:F126)</f>
        <v>2346</v>
      </c>
      <c r="G127" s="805">
        <f t="shared" si="205"/>
        <v>258</v>
      </c>
      <c r="H127" s="805">
        <f t="shared" si="205"/>
        <v>197</v>
      </c>
      <c r="I127" s="805">
        <f t="shared" si="205"/>
        <v>455</v>
      </c>
      <c r="J127" s="805">
        <f t="shared" si="205"/>
        <v>265</v>
      </c>
      <c r="K127" s="805">
        <f t="shared" si="205"/>
        <v>188</v>
      </c>
      <c r="L127" s="805">
        <f t="shared" si="205"/>
        <v>453</v>
      </c>
      <c r="M127" s="804">
        <f t="shared" si="205"/>
        <v>58</v>
      </c>
      <c r="N127" s="804">
        <f t="shared" si="205"/>
        <v>40</v>
      </c>
      <c r="O127" s="804">
        <f t="shared" si="205"/>
        <v>98</v>
      </c>
      <c r="P127" s="804">
        <f t="shared" si="205"/>
        <v>0</v>
      </c>
      <c r="Q127" s="804">
        <f t="shared" si="205"/>
        <v>0</v>
      </c>
      <c r="R127" s="804">
        <f t="shared" si="205"/>
        <v>0</v>
      </c>
      <c r="S127" s="804">
        <f t="shared" si="205"/>
        <v>0</v>
      </c>
      <c r="T127" s="804">
        <f t="shared" si="205"/>
        <v>0</v>
      </c>
      <c r="U127" s="804">
        <f t="shared" si="205"/>
        <v>0</v>
      </c>
      <c r="V127" s="804">
        <f t="shared" si="205"/>
        <v>0</v>
      </c>
      <c r="W127" s="804">
        <f t="shared" si="205"/>
        <v>0</v>
      </c>
      <c r="X127" s="804">
        <f t="shared" si="205"/>
        <v>0</v>
      </c>
      <c r="Y127" s="804">
        <f t="shared" si="205"/>
        <v>1874</v>
      </c>
      <c r="Z127" s="804">
        <f t="shared" si="205"/>
        <v>1478</v>
      </c>
      <c r="AA127" s="804">
        <f t="shared" si="205"/>
        <v>3352</v>
      </c>
      <c r="AB127" s="804">
        <f t="shared" si="205"/>
        <v>0</v>
      </c>
      <c r="AC127" s="804">
        <f t="shared" si="205"/>
        <v>0</v>
      </c>
      <c r="AD127" s="804">
        <f t="shared" si="205"/>
        <v>0</v>
      </c>
      <c r="AE127" s="804">
        <f t="shared" si="205"/>
        <v>1874</v>
      </c>
      <c r="AF127" s="804">
        <f t="shared" si="205"/>
        <v>1478</v>
      </c>
      <c r="AG127" s="804">
        <f t="shared" si="205"/>
        <v>3352</v>
      </c>
      <c r="AH127" s="804">
        <f t="shared" si="205"/>
        <v>14</v>
      </c>
      <c r="AI127" s="804">
        <f t="shared" si="205"/>
        <v>16</v>
      </c>
      <c r="AJ127" s="804">
        <f t="shared" si="205"/>
        <v>30</v>
      </c>
      <c r="AK127" s="797">
        <f>SUM(AK124:AK126)</f>
        <v>9</v>
      </c>
    </row>
    <row r="128" spans="1:64" ht="15" customHeight="1">
      <c r="A128" s="10"/>
      <c r="B128" s="799" t="s">
        <v>74</v>
      </c>
      <c r="D128" s="800"/>
      <c r="E128" s="801"/>
      <c r="F128" s="801"/>
      <c r="G128" s="801"/>
      <c r="H128" s="801"/>
      <c r="I128" s="801"/>
      <c r="J128" s="801"/>
      <c r="K128" s="801"/>
      <c r="L128" s="801"/>
      <c r="M128" s="800"/>
      <c r="N128" s="800"/>
      <c r="O128" s="800"/>
      <c r="P128" s="800"/>
      <c r="Q128" s="800"/>
      <c r="R128" s="800"/>
      <c r="S128" s="800"/>
      <c r="T128" s="800"/>
      <c r="U128" s="800"/>
      <c r="V128" s="800"/>
      <c r="W128" s="800"/>
      <c r="X128" s="800"/>
      <c r="Y128" s="800"/>
      <c r="Z128" s="800"/>
      <c r="AA128" s="800"/>
      <c r="AB128" s="800"/>
      <c r="AC128" s="800"/>
      <c r="AD128" s="800"/>
      <c r="AE128" s="800"/>
      <c r="AF128" s="800"/>
      <c r="AG128" s="800"/>
      <c r="AH128" s="800"/>
      <c r="AI128" s="800"/>
      <c r="AJ128" s="802"/>
      <c r="AK128" s="806"/>
    </row>
    <row r="129" spans="1:37" ht="15" customHeight="1">
      <c r="A129" s="10">
        <v>1</v>
      </c>
      <c r="B129" s="803">
        <v>89</v>
      </c>
      <c r="C129" s="795" t="s">
        <v>457</v>
      </c>
      <c r="D129" s="120">
        <v>243</v>
      </c>
      <c r="E129" s="120">
        <v>161</v>
      </c>
      <c r="F129" s="114">
        <f t="shared" ref="F129:F134" si="206">SUM(D129:E129)</f>
        <v>404</v>
      </c>
      <c r="G129" s="120">
        <v>290</v>
      </c>
      <c r="H129" s="120">
        <v>199</v>
      </c>
      <c r="I129" s="114">
        <f t="shared" ref="I129:I134" si="207">SUM(G129:H129)</f>
        <v>489</v>
      </c>
      <c r="J129" s="120">
        <v>12</v>
      </c>
      <c r="K129" s="120">
        <v>12</v>
      </c>
      <c r="L129" s="114">
        <f t="shared" ref="L129:L134" si="208">SUM(J129:K129)</f>
        <v>24</v>
      </c>
      <c r="M129" s="120">
        <v>0</v>
      </c>
      <c r="N129" s="120">
        <v>0</v>
      </c>
      <c r="O129" s="114">
        <f t="shared" ref="O129:O134" si="209">SUM(M129:N129)</f>
        <v>0</v>
      </c>
      <c r="P129" s="114"/>
      <c r="Q129" s="114"/>
      <c r="R129" s="114">
        <f t="shared" ref="R129:R134" si="210">SUM(P129:Q129)</f>
        <v>0</v>
      </c>
      <c r="S129" s="114"/>
      <c r="T129" s="114"/>
      <c r="U129" s="114">
        <f t="shared" ref="U129:U134" si="211">SUM(S129:T129)</f>
        <v>0</v>
      </c>
      <c r="V129" s="120"/>
      <c r="W129" s="120"/>
      <c r="X129" s="812">
        <f t="shared" ref="X129:X134" si="212">+V129+W129</f>
        <v>0</v>
      </c>
      <c r="Y129" s="149">
        <f t="shared" ref="Y129:AA134" si="213">D129+G129+J129+M129+V129+S129+P129</f>
        <v>545</v>
      </c>
      <c r="Z129" s="149">
        <f t="shared" si="213"/>
        <v>372</v>
      </c>
      <c r="AA129" s="149">
        <f t="shared" si="213"/>
        <v>917</v>
      </c>
      <c r="AB129" s="808">
        <v>25</v>
      </c>
      <c r="AC129" s="808">
        <v>7</v>
      </c>
      <c r="AD129" s="808">
        <f t="shared" ref="AD129:AD134" si="214">AB129+AC129</f>
        <v>32</v>
      </c>
      <c r="AE129" s="794">
        <f t="shared" ref="AE129:AF134" si="215">Y129+AB129</f>
        <v>570</v>
      </c>
      <c r="AF129" s="794">
        <f t="shared" si="215"/>
        <v>379</v>
      </c>
      <c r="AG129" s="808">
        <f t="shared" ref="AG129:AG134" si="216">AE129+AF129</f>
        <v>949</v>
      </c>
      <c r="AH129" s="120">
        <v>3</v>
      </c>
      <c r="AI129" s="120">
        <v>1</v>
      </c>
      <c r="AJ129" s="808">
        <f t="shared" ref="AJ129:AJ134" si="217">AH129+AI129</f>
        <v>4</v>
      </c>
      <c r="AK129" s="114">
        <v>0</v>
      </c>
    </row>
    <row r="130" spans="1:37" ht="15" customHeight="1">
      <c r="A130" s="10">
        <v>2</v>
      </c>
      <c r="B130" s="803">
        <v>90</v>
      </c>
      <c r="C130" s="795" t="s">
        <v>458</v>
      </c>
      <c r="D130" s="120">
        <v>319</v>
      </c>
      <c r="E130" s="120">
        <v>254</v>
      </c>
      <c r="F130" s="114">
        <f t="shared" si="206"/>
        <v>573</v>
      </c>
      <c r="G130" s="120">
        <v>390</v>
      </c>
      <c r="H130" s="120">
        <v>245</v>
      </c>
      <c r="I130" s="114">
        <f t="shared" si="207"/>
        <v>635</v>
      </c>
      <c r="J130" s="120">
        <v>3</v>
      </c>
      <c r="K130" s="120">
        <v>5</v>
      </c>
      <c r="L130" s="114">
        <f t="shared" si="208"/>
        <v>8</v>
      </c>
      <c r="M130" s="120">
        <v>2</v>
      </c>
      <c r="N130" s="120">
        <v>0</v>
      </c>
      <c r="O130" s="114">
        <f t="shared" si="209"/>
        <v>2</v>
      </c>
      <c r="P130" s="114"/>
      <c r="Q130" s="114"/>
      <c r="R130" s="114">
        <f t="shared" si="210"/>
        <v>0</v>
      </c>
      <c r="S130" s="114"/>
      <c r="T130" s="114"/>
      <c r="U130" s="114">
        <f t="shared" si="211"/>
        <v>0</v>
      </c>
      <c r="V130" s="120"/>
      <c r="W130" s="120"/>
      <c r="X130" s="812">
        <f t="shared" si="212"/>
        <v>0</v>
      </c>
      <c r="Y130" s="149">
        <f t="shared" si="213"/>
        <v>714</v>
      </c>
      <c r="Z130" s="149">
        <f t="shared" si="213"/>
        <v>504</v>
      </c>
      <c r="AA130" s="149">
        <f t="shared" si="213"/>
        <v>1218</v>
      </c>
      <c r="AB130" s="808">
        <v>59</v>
      </c>
      <c r="AC130" s="808">
        <v>52</v>
      </c>
      <c r="AD130" s="808">
        <f t="shared" si="214"/>
        <v>111</v>
      </c>
      <c r="AE130" s="794">
        <f t="shared" si="215"/>
        <v>773</v>
      </c>
      <c r="AF130" s="794">
        <f t="shared" si="215"/>
        <v>556</v>
      </c>
      <c r="AG130" s="808">
        <f t="shared" si="216"/>
        <v>1329</v>
      </c>
      <c r="AH130" s="120">
        <v>0</v>
      </c>
      <c r="AI130" s="120">
        <v>0</v>
      </c>
      <c r="AJ130" s="808">
        <f t="shared" si="217"/>
        <v>0</v>
      </c>
      <c r="AK130" s="114">
        <v>1</v>
      </c>
    </row>
    <row r="131" spans="1:37" ht="15" customHeight="1">
      <c r="A131" s="10">
        <v>3</v>
      </c>
      <c r="B131" s="803">
        <v>91</v>
      </c>
      <c r="C131" s="795" t="s">
        <v>459</v>
      </c>
      <c r="D131" s="120">
        <v>344</v>
      </c>
      <c r="E131" s="120">
        <v>252</v>
      </c>
      <c r="F131" s="114">
        <f t="shared" si="206"/>
        <v>596</v>
      </c>
      <c r="G131" s="120">
        <v>395</v>
      </c>
      <c r="H131" s="120">
        <v>269</v>
      </c>
      <c r="I131" s="114">
        <f t="shared" si="207"/>
        <v>664</v>
      </c>
      <c r="J131" s="120">
        <v>7</v>
      </c>
      <c r="K131" s="120">
        <v>7</v>
      </c>
      <c r="L131" s="114">
        <f t="shared" si="208"/>
        <v>14</v>
      </c>
      <c r="M131" s="120">
        <v>0</v>
      </c>
      <c r="N131" s="120">
        <v>0</v>
      </c>
      <c r="O131" s="114">
        <f t="shared" si="209"/>
        <v>0</v>
      </c>
      <c r="P131" s="114"/>
      <c r="Q131" s="114"/>
      <c r="R131" s="114">
        <f t="shared" si="210"/>
        <v>0</v>
      </c>
      <c r="S131" s="114"/>
      <c r="T131" s="114"/>
      <c r="U131" s="114">
        <f t="shared" si="211"/>
        <v>0</v>
      </c>
      <c r="V131" s="120"/>
      <c r="W131" s="120"/>
      <c r="X131" s="812">
        <f t="shared" si="212"/>
        <v>0</v>
      </c>
      <c r="Y131" s="149">
        <f t="shared" si="213"/>
        <v>746</v>
      </c>
      <c r="Z131" s="149">
        <f t="shared" si="213"/>
        <v>528</v>
      </c>
      <c r="AA131" s="149">
        <f t="shared" si="213"/>
        <v>1274</v>
      </c>
      <c r="AB131" s="808">
        <v>14</v>
      </c>
      <c r="AC131" s="808">
        <v>4</v>
      </c>
      <c r="AD131" s="808">
        <f t="shared" si="214"/>
        <v>18</v>
      </c>
      <c r="AE131" s="794">
        <f t="shared" si="215"/>
        <v>760</v>
      </c>
      <c r="AF131" s="794">
        <f t="shared" si="215"/>
        <v>532</v>
      </c>
      <c r="AG131" s="808">
        <f t="shared" si="216"/>
        <v>1292</v>
      </c>
      <c r="AH131" s="120">
        <v>0</v>
      </c>
      <c r="AI131" s="120">
        <v>2</v>
      </c>
      <c r="AJ131" s="808">
        <f t="shared" si="217"/>
        <v>2</v>
      </c>
      <c r="AK131" s="114">
        <v>0</v>
      </c>
    </row>
    <row r="132" spans="1:37" ht="15" customHeight="1">
      <c r="A132" s="10">
        <v>4</v>
      </c>
      <c r="B132" s="803">
        <v>92</v>
      </c>
      <c r="C132" s="795" t="s">
        <v>460</v>
      </c>
      <c r="D132" s="120">
        <v>170</v>
      </c>
      <c r="E132" s="120">
        <v>115</v>
      </c>
      <c r="F132" s="114">
        <f t="shared" si="206"/>
        <v>285</v>
      </c>
      <c r="G132" s="120">
        <v>299</v>
      </c>
      <c r="H132" s="120">
        <v>200</v>
      </c>
      <c r="I132" s="114">
        <f t="shared" si="207"/>
        <v>499</v>
      </c>
      <c r="J132" s="120">
        <v>17</v>
      </c>
      <c r="K132" s="120">
        <v>14</v>
      </c>
      <c r="L132" s="114">
        <f t="shared" si="208"/>
        <v>31</v>
      </c>
      <c r="M132" s="120">
        <v>0</v>
      </c>
      <c r="N132" s="120">
        <v>0</v>
      </c>
      <c r="O132" s="114">
        <f t="shared" si="209"/>
        <v>0</v>
      </c>
      <c r="P132" s="114"/>
      <c r="Q132" s="114"/>
      <c r="R132" s="114">
        <f t="shared" si="210"/>
        <v>0</v>
      </c>
      <c r="S132" s="114"/>
      <c r="T132" s="114"/>
      <c r="U132" s="114">
        <f t="shared" si="211"/>
        <v>0</v>
      </c>
      <c r="V132" s="120"/>
      <c r="W132" s="120"/>
      <c r="X132" s="812">
        <f t="shared" si="212"/>
        <v>0</v>
      </c>
      <c r="Y132" s="149">
        <f t="shared" si="213"/>
        <v>486</v>
      </c>
      <c r="Z132" s="149">
        <f t="shared" si="213"/>
        <v>329</v>
      </c>
      <c r="AA132" s="149">
        <f t="shared" si="213"/>
        <v>815</v>
      </c>
      <c r="AB132" s="808">
        <v>33</v>
      </c>
      <c r="AC132" s="808">
        <v>22</v>
      </c>
      <c r="AD132" s="808">
        <f t="shared" si="214"/>
        <v>55</v>
      </c>
      <c r="AE132" s="794">
        <f t="shared" si="215"/>
        <v>519</v>
      </c>
      <c r="AF132" s="794">
        <f t="shared" si="215"/>
        <v>351</v>
      </c>
      <c r="AG132" s="808">
        <f t="shared" si="216"/>
        <v>870</v>
      </c>
      <c r="AH132" s="120">
        <v>0</v>
      </c>
      <c r="AI132" s="120">
        <v>0</v>
      </c>
      <c r="AJ132" s="808">
        <f t="shared" si="217"/>
        <v>0</v>
      </c>
      <c r="AK132" s="114">
        <v>0</v>
      </c>
    </row>
    <row r="133" spans="1:37" ht="15" customHeight="1">
      <c r="A133" s="10">
        <v>5</v>
      </c>
      <c r="B133" s="803">
        <v>93</v>
      </c>
      <c r="C133" s="795" t="s">
        <v>461</v>
      </c>
      <c r="D133" s="120">
        <v>148</v>
      </c>
      <c r="E133" s="120">
        <v>82</v>
      </c>
      <c r="F133" s="114">
        <f t="shared" si="206"/>
        <v>230</v>
      </c>
      <c r="G133" s="120">
        <v>621</v>
      </c>
      <c r="H133" s="120">
        <v>423</v>
      </c>
      <c r="I133" s="114">
        <f t="shared" si="207"/>
        <v>1044</v>
      </c>
      <c r="J133" s="120">
        <v>18</v>
      </c>
      <c r="K133" s="120">
        <v>15</v>
      </c>
      <c r="L133" s="114">
        <f t="shared" si="208"/>
        <v>33</v>
      </c>
      <c r="M133" s="120">
        <v>1</v>
      </c>
      <c r="N133" s="120">
        <v>1</v>
      </c>
      <c r="O133" s="114">
        <f t="shared" si="209"/>
        <v>2</v>
      </c>
      <c r="P133" s="114"/>
      <c r="Q133" s="114"/>
      <c r="R133" s="114">
        <f t="shared" si="210"/>
        <v>0</v>
      </c>
      <c r="S133" s="114"/>
      <c r="T133" s="114"/>
      <c r="U133" s="114">
        <f t="shared" si="211"/>
        <v>0</v>
      </c>
      <c r="V133" s="120"/>
      <c r="W133" s="120"/>
      <c r="X133" s="812">
        <f t="shared" si="212"/>
        <v>0</v>
      </c>
      <c r="Y133" s="149">
        <f t="shared" si="213"/>
        <v>788</v>
      </c>
      <c r="Z133" s="149">
        <f t="shared" si="213"/>
        <v>521</v>
      </c>
      <c r="AA133" s="149">
        <f t="shared" si="213"/>
        <v>1309</v>
      </c>
      <c r="AB133" s="808">
        <v>48</v>
      </c>
      <c r="AC133" s="808">
        <v>25</v>
      </c>
      <c r="AD133" s="808">
        <f t="shared" si="214"/>
        <v>73</v>
      </c>
      <c r="AE133" s="794">
        <f t="shared" si="215"/>
        <v>836</v>
      </c>
      <c r="AF133" s="794">
        <f t="shared" si="215"/>
        <v>546</v>
      </c>
      <c r="AG133" s="808">
        <f t="shared" si="216"/>
        <v>1382</v>
      </c>
      <c r="AH133" s="120">
        <v>0</v>
      </c>
      <c r="AI133" s="120">
        <v>0</v>
      </c>
      <c r="AJ133" s="808">
        <f t="shared" si="217"/>
        <v>0</v>
      </c>
      <c r="AK133" s="114">
        <v>0</v>
      </c>
    </row>
    <row r="134" spans="1:37" ht="15" customHeight="1">
      <c r="A134" s="10">
        <v>6</v>
      </c>
      <c r="B134" s="803">
        <v>94</v>
      </c>
      <c r="C134" s="795" t="s">
        <v>462</v>
      </c>
      <c r="D134" s="120">
        <v>236</v>
      </c>
      <c r="E134" s="120">
        <v>168</v>
      </c>
      <c r="F134" s="114">
        <f t="shared" si="206"/>
        <v>404</v>
      </c>
      <c r="G134" s="120">
        <v>540</v>
      </c>
      <c r="H134" s="120">
        <v>314</v>
      </c>
      <c r="I134" s="114">
        <f t="shared" si="207"/>
        <v>854</v>
      </c>
      <c r="J134" s="120">
        <v>3</v>
      </c>
      <c r="K134" s="120">
        <v>3</v>
      </c>
      <c r="L134" s="114">
        <f t="shared" si="208"/>
        <v>6</v>
      </c>
      <c r="M134" s="120">
        <v>0</v>
      </c>
      <c r="N134" s="120">
        <v>0</v>
      </c>
      <c r="O134" s="114">
        <f t="shared" si="209"/>
        <v>0</v>
      </c>
      <c r="P134" s="114"/>
      <c r="Q134" s="114"/>
      <c r="R134" s="114">
        <f t="shared" si="210"/>
        <v>0</v>
      </c>
      <c r="S134" s="114"/>
      <c r="T134" s="114"/>
      <c r="U134" s="114">
        <f t="shared" si="211"/>
        <v>0</v>
      </c>
      <c r="V134" s="120"/>
      <c r="W134" s="120"/>
      <c r="X134" s="812">
        <f t="shared" si="212"/>
        <v>0</v>
      </c>
      <c r="Y134" s="149">
        <f t="shared" si="213"/>
        <v>779</v>
      </c>
      <c r="Z134" s="149">
        <f t="shared" si="213"/>
        <v>485</v>
      </c>
      <c r="AA134" s="149">
        <f t="shared" si="213"/>
        <v>1264</v>
      </c>
      <c r="AB134" s="808">
        <v>0</v>
      </c>
      <c r="AC134" s="808">
        <v>0</v>
      </c>
      <c r="AD134" s="808">
        <f t="shared" si="214"/>
        <v>0</v>
      </c>
      <c r="AE134" s="794">
        <f t="shared" si="215"/>
        <v>779</v>
      </c>
      <c r="AF134" s="794">
        <f t="shared" si="215"/>
        <v>485</v>
      </c>
      <c r="AG134" s="808">
        <f t="shared" si="216"/>
        <v>1264</v>
      </c>
      <c r="AH134" s="120">
        <v>0</v>
      </c>
      <c r="AI134" s="120">
        <v>1</v>
      </c>
      <c r="AJ134" s="808">
        <f t="shared" si="217"/>
        <v>1</v>
      </c>
      <c r="AK134" s="114"/>
    </row>
    <row r="135" spans="1:37" ht="15" customHeight="1">
      <c r="A135" s="10"/>
      <c r="B135" s="797"/>
      <c r="C135" s="798" t="s">
        <v>6</v>
      </c>
      <c r="D135" s="804">
        <f>SUM(D129:D134)</f>
        <v>1460</v>
      </c>
      <c r="E135" s="804">
        <f t="shared" ref="E135:AA135" si="218">SUM(E129:E134)</f>
        <v>1032</v>
      </c>
      <c r="F135" s="804">
        <f t="shared" si="218"/>
        <v>2492</v>
      </c>
      <c r="G135" s="804">
        <f t="shared" si="218"/>
        <v>2535</v>
      </c>
      <c r="H135" s="804">
        <f t="shared" si="218"/>
        <v>1650</v>
      </c>
      <c r="I135" s="804">
        <f t="shared" si="218"/>
        <v>4185</v>
      </c>
      <c r="J135" s="804">
        <f t="shared" si="218"/>
        <v>60</v>
      </c>
      <c r="K135" s="804">
        <f t="shared" si="218"/>
        <v>56</v>
      </c>
      <c r="L135" s="804">
        <f t="shared" si="218"/>
        <v>116</v>
      </c>
      <c r="M135" s="804">
        <f t="shared" si="218"/>
        <v>3</v>
      </c>
      <c r="N135" s="804">
        <f t="shared" si="218"/>
        <v>1</v>
      </c>
      <c r="O135" s="804">
        <f t="shared" si="218"/>
        <v>4</v>
      </c>
      <c r="P135" s="804">
        <f t="shared" si="218"/>
        <v>0</v>
      </c>
      <c r="Q135" s="804">
        <f t="shared" si="218"/>
        <v>0</v>
      </c>
      <c r="R135" s="804">
        <f t="shared" si="218"/>
        <v>0</v>
      </c>
      <c r="S135" s="804">
        <f t="shared" si="218"/>
        <v>0</v>
      </c>
      <c r="T135" s="804">
        <f t="shared" si="218"/>
        <v>0</v>
      </c>
      <c r="U135" s="804">
        <f t="shared" si="218"/>
        <v>0</v>
      </c>
      <c r="V135" s="804">
        <f t="shared" si="218"/>
        <v>0</v>
      </c>
      <c r="W135" s="804">
        <f t="shared" si="218"/>
        <v>0</v>
      </c>
      <c r="X135" s="804">
        <f t="shared" si="218"/>
        <v>0</v>
      </c>
      <c r="Y135" s="804">
        <f t="shared" si="218"/>
        <v>4058</v>
      </c>
      <c r="Z135" s="804">
        <f t="shared" si="218"/>
        <v>2739</v>
      </c>
      <c r="AA135" s="804">
        <f t="shared" si="218"/>
        <v>6797</v>
      </c>
      <c r="AB135" s="804">
        <f t="shared" ref="AB135:AJ135" si="219">SUM(AB129:AB134)</f>
        <v>179</v>
      </c>
      <c r="AC135" s="804">
        <f t="shared" si="219"/>
        <v>110</v>
      </c>
      <c r="AD135" s="804">
        <f t="shared" si="219"/>
        <v>289</v>
      </c>
      <c r="AE135" s="804">
        <f t="shared" si="219"/>
        <v>4237</v>
      </c>
      <c r="AF135" s="804">
        <f t="shared" si="219"/>
        <v>2849</v>
      </c>
      <c r="AG135" s="804">
        <f t="shared" si="219"/>
        <v>7086</v>
      </c>
      <c r="AH135" s="804">
        <f t="shared" si="219"/>
        <v>3</v>
      </c>
      <c r="AI135" s="804">
        <f t="shared" si="219"/>
        <v>4</v>
      </c>
      <c r="AJ135" s="804">
        <f t="shared" si="219"/>
        <v>7</v>
      </c>
      <c r="AK135" s="797">
        <f>SUM(AK129:AK134)</f>
        <v>1</v>
      </c>
    </row>
    <row r="136" spans="1:37" ht="15" customHeight="1">
      <c r="A136" s="10"/>
      <c r="B136" s="795" t="s">
        <v>283</v>
      </c>
      <c r="C136" s="792"/>
      <c r="D136" s="800"/>
      <c r="E136" s="801"/>
      <c r="F136" s="801"/>
      <c r="G136" s="801"/>
      <c r="H136" s="801"/>
      <c r="I136" s="801"/>
      <c r="J136" s="801"/>
      <c r="K136" s="801"/>
      <c r="L136" s="801"/>
      <c r="M136" s="800"/>
      <c r="N136" s="800"/>
      <c r="O136" s="800"/>
      <c r="P136" s="800"/>
      <c r="Q136" s="800"/>
      <c r="R136" s="800"/>
      <c r="S136" s="800"/>
      <c r="T136" s="800"/>
      <c r="U136" s="800"/>
      <c r="V136" s="800"/>
      <c r="W136" s="800"/>
      <c r="X136" s="800"/>
      <c r="Y136" s="800"/>
      <c r="Z136" s="800"/>
      <c r="AA136" s="800"/>
      <c r="AB136" s="800"/>
      <c r="AC136" s="800"/>
      <c r="AD136" s="800"/>
      <c r="AE136" s="800"/>
      <c r="AF136" s="800"/>
      <c r="AG136" s="800"/>
      <c r="AH136" s="800"/>
      <c r="AI136" s="800"/>
      <c r="AJ136" s="802"/>
      <c r="AK136" s="806"/>
    </row>
    <row r="137" spans="1:37" ht="15" customHeight="1">
      <c r="A137" s="10">
        <v>1</v>
      </c>
      <c r="B137" s="803">
        <v>95</v>
      </c>
      <c r="C137" s="377" t="s">
        <v>81</v>
      </c>
      <c r="D137" s="114">
        <v>262</v>
      </c>
      <c r="E137" s="114">
        <v>176</v>
      </c>
      <c r="F137" s="812">
        <f t="shared" ref="F137:F140" si="220">D137+E137</f>
        <v>438</v>
      </c>
      <c r="G137" s="114">
        <v>291</v>
      </c>
      <c r="H137" s="114">
        <v>189</v>
      </c>
      <c r="I137" s="812">
        <f t="shared" ref="I137:I140" si="221">G137+H137</f>
        <v>480</v>
      </c>
      <c r="J137" s="114">
        <v>21</v>
      </c>
      <c r="K137" s="114">
        <v>13</v>
      </c>
      <c r="L137" s="812">
        <f t="shared" ref="L137:L140" si="222">J137+K137</f>
        <v>34</v>
      </c>
      <c r="M137" s="114">
        <v>0</v>
      </c>
      <c r="N137" s="114">
        <v>0</v>
      </c>
      <c r="O137" s="812">
        <f t="shared" ref="O137:O140" si="223">M137+N137</f>
        <v>0</v>
      </c>
      <c r="P137" s="812"/>
      <c r="Q137" s="812"/>
      <c r="R137" s="812">
        <f t="shared" ref="R137:R140" si="224">P137+Q137</f>
        <v>0</v>
      </c>
      <c r="S137" s="812"/>
      <c r="T137" s="812"/>
      <c r="U137" s="812">
        <f t="shared" ref="U137:U140" si="225">S137+T137</f>
        <v>0</v>
      </c>
      <c r="V137" s="114"/>
      <c r="W137" s="114"/>
      <c r="X137" s="114">
        <f>V137+W137</f>
        <v>0</v>
      </c>
      <c r="Y137" s="149">
        <f t="shared" ref="Y137:AA140" si="226">D137+G137+J137+M137+V137+S137+P137</f>
        <v>574</v>
      </c>
      <c r="Z137" s="149">
        <f t="shared" si="226"/>
        <v>378</v>
      </c>
      <c r="AA137" s="149">
        <f t="shared" si="226"/>
        <v>952</v>
      </c>
      <c r="AB137" s="114"/>
      <c r="AC137" s="114"/>
      <c r="AD137" s="794">
        <f>AB137+AC137</f>
        <v>0</v>
      </c>
      <c r="AE137" s="794">
        <f t="shared" ref="AE137:AF140" si="227">Y137+AB137</f>
        <v>574</v>
      </c>
      <c r="AF137" s="794">
        <f t="shared" si="227"/>
        <v>378</v>
      </c>
      <c r="AG137" s="794">
        <f>AE137+AF137</f>
        <v>952</v>
      </c>
      <c r="AH137" s="114">
        <v>1</v>
      </c>
      <c r="AI137" s="114">
        <v>0</v>
      </c>
      <c r="AJ137" s="808">
        <f>AH137+AI137</f>
        <v>1</v>
      </c>
      <c r="AK137" s="794">
        <v>0</v>
      </c>
    </row>
    <row r="138" spans="1:37" ht="15" customHeight="1">
      <c r="A138" s="10">
        <v>2</v>
      </c>
      <c r="B138" s="803">
        <v>96</v>
      </c>
      <c r="C138" s="377" t="s">
        <v>439</v>
      </c>
      <c r="D138" s="114">
        <v>224</v>
      </c>
      <c r="E138" s="114">
        <v>139</v>
      </c>
      <c r="F138" s="812">
        <f t="shared" si="220"/>
        <v>363</v>
      </c>
      <c r="G138" s="114">
        <v>259</v>
      </c>
      <c r="H138" s="114">
        <v>171</v>
      </c>
      <c r="I138" s="812">
        <f t="shared" si="221"/>
        <v>430</v>
      </c>
      <c r="J138" s="114">
        <v>12</v>
      </c>
      <c r="K138" s="114">
        <v>7</v>
      </c>
      <c r="L138" s="812">
        <f t="shared" si="222"/>
        <v>19</v>
      </c>
      <c r="M138" s="114">
        <v>0</v>
      </c>
      <c r="N138" s="114">
        <v>0</v>
      </c>
      <c r="O138" s="812">
        <f t="shared" si="223"/>
        <v>0</v>
      </c>
      <c r="P138" s="812"/>
      <c r="Q138" s="812"/>
      <c r="R138" s="812">
        <f t="shared" si="224"/>
        <v>0</v>
      </c>
      <c r="S138" s="812"/>
      <c r="T138" s="812"/>
      <c r="U138" s="812">
        <f t="shared" si="225"/>
        <v>0</v>
      </c>
      <c r="V138" s="114"/>
      <c r="W138" s="114"/>
      <c r="X138" s="114">
        <f>V138+W138</f>
        <v>0</v>
      </c>
      <c r="Y138" s="149">
        <f t="shared" si="226"/>
        <v>495</v>
      </c>
      <c r="Z138" s="149">
        <f t="shared" si="226"/>
        <v>317</v>
      </c>
      <c r="AA138" s="149">
        <f t="shared" si="226"/>
        <v>812</v>
      </c>
      <c r="AB138" s="114"/>
      <c r="AC138" s="114"/>
      <c r="AD138" s="794">
        <f>AB138+AC138</f>
        <v>0</v>
      </c>
      <c r="AE138" s="794">
        <f t="shared" si="227"/>
        <v>495</v>
      </c>
      <c r="AF138" s="794">
        <f t="shared" si="227"/>
        <v>317</v>
      </c>
      <c r="AG138" s="794">
        <f>AE138+AF138</f>
        <v>812</v>
      </c>
      <c r="AH138" s="114">
        <v>1</v>
      </c>
      <c r="AI138" s="114">
        <v>0</v>
      </c>
      <c r="AJ138" s="808">
        <f>AH138+AI138</f>
        <v>1</v>
      </c>
      <c r="AK138" s="794">
        <v>1</v>
      </c>
    </row>
    <row r="139" spans="1:37" ht="15" customHeight="1">
      <c r="A139" s="10">
        <v>3</v>
      </c>
      <c r="B139" s="803">
        <v>97</v>
      </c>
      <c r="C139" s="377" t="s">
        <v>134</v>
      </c>
      <c r="D139" s="114">
        <v>262</v>
      </c>
      <c r="E139" s="114">
        <v>197</v>
      </c>
      <c r="F139" s="812">
        <f t="shared" si="220"/>
        <v>459</v>
      </c>
      <c r="G139" s="114">
        <v>235</v>
      </c>
      <c r="H139" s="114">
        <v>168</v>
      </c>
      <c r="I139" s="812">
        <f t="shared" si="221"/>
        <v>403</v>
      </c>
      <c r="J139" s="114">
        <v>7</v>
      </c>
      <c r="K139" s="114">
        <v>3</v>
      </c>
      <c r="L139" s="812">
        <f t="shared" si="222"/>
        <v>10</v>
      </c>
      <c r="M139" s="114">
        <v>0</v>
      </c>
      <c r="N139" s="114">
        <v>0</v>
      </c>
      <c r="O139" s="812">
        <f t="shared" si="223"/>
        <v>0</v>
      </c>
      <c r="P139" s="812"/>
      <c r="Q139" s="812"/>
      <c r="R139" s="812">
        <f t="shared" si="224"/>
        <v>0</v>
      </c>
      <c r="S139" s="812"/>
      <c r="T139" s="812"/>
      <c r="U139" s="812">
        <f t="shared" si="225"/>
        <v>0</v>
      </c>
      <c r="V139" s="114"/>
      <c r="W139" s="114"/>
      <c r="X139" s="114">
        <f>V139+W139</f>
        <v>0</v>
      </c>
      <c r="Y139" s="149">
        <f t="shared" si="226"/>
        <v>504</v>
      </c>
      <c r="Z139" s="149">
        <f t="shared" si="226"/>
        <v>368</v>
      </c>
      <c r="AA139" s="149">
        <f t="shared" si="226"/>
        <v>872</v>
      </c>
      <c r="AB139" s="114"/>
      <c r="AC139" s="114"/>
      <c r="AD139" s="794">
        <f>AB139+AC139</f>
        <v>0</v>
      </c>
      <c r="AE139" s="794">
        <f t="shared" si="227"/>
        <v>504</v>
      </c>
      <c r="AF139" s="794">
        <f t="shared" si="227"/>
        <v>368</v>
      </c>
      <c r="AG139" s="794">
        <f>AE139+AF139</f>
        <v>872</v>
      </c>
      <c r="AH139" s="114">
        <v>1</v>
      </c>
      <c r="AI139" s="114">
        <v>2</v>
      </c>
      <c r="AJ139" s="808">
        <f>AH139+AI139</f>
        <v>3</v>
      </c>
      <c r="AK139" s="794">
        <v>0</v>
      </c>
    </row>
    <row r="140" spans="1:37" ht="15" customHeight="1">
      <c r="A140" s="10">
        <v>4</v>
      </c>
      <c r="B140" s="803">
        <v>98</v>
      </c>
      <c r="C140" s="377" t="s">
        <v>80</v>
      </c>
      <c r="D140" s="114">
        <v>246</v>
      </c>
      <c r="E140" s="114">
        <v>152</v>
      </c>
      <c r="F140" s="812">
        <f t="shared" si="220"/>
        <v>398</v>
      </c>
      <c r="G140" s="114">
        <v>306</v>
      </c>
      <c r="H140" s="114">
        <v>179</v>
      </c>
      <c r="I140" s="812">
        <f t="shared" si="221"/>
        <v>485</v>
      </c>
      <c r="J140" s="114">
        <v>10</v>
      </c>
      <c r="K140" s="114">
        <v>6</v>
      </c>
      <c r="L140" s="812">
        <f t="shared" si="222"/>
        <v>16</v>
      </c>
      <c r="M140" s="114">
        <v>7</v>
      </c>
      <c r="N140" s="114">
        <v>3</v>
      </c>
      <c r="O140" s="812">
        <f t="shared" si="223"/>
        <v>10</v>
      </c>
      <c r="P140" s="812"/>
      <c r="Q140" s="812"/>
      <c r="R140" s="812">
        <f t="shared" si="224"/>
        <v>0</v>
      </c>
      <c r="S140" s="812"/>
      <c r="T140" s="812"/>
      <c r="U140" s="812">
        <f t="shared" si="225"/>
        <v>0</v>
      </c>
      <c r="V140" s="114"/>
      <c r="W140" s="114"/>
      <c r="X140" s="114">
        <f>V140+W140</f>
        <v>0</v>
      </c>
      <c r="Y140" s="149">
        <f t="shared" si="226"/>
        <v>569</v>
      </c>
      <c r="Z140" s="149">
        <f t="shared" si="226"/>
        <v>340</v>
      </c>
      <c r="AA140" s="149">
        <f t="shared" si="226"/>
        <v>909</v>
      </c>
      <c r="AB140" s="114"/>
      <c r="AC140" s="114"/>
      <c r="AD140" s="794">
        <f>AB140+AC140</f>
        <v>0</v>
      </c>
      <c r="AE140" s="794">
        <f t="shared" si="227"/>
        <v>569</v>
      </c>
      <c r="AF140" s="794">
        <f t="shared" si="227"/>
        <v>340</v>
      </c>
      <c r="AG140" s="794">
        <f>AE140+AF140</f>
        <v>909</v>
      </c>
      <c r="AH140" s="114">
        <v>0</v>
      </c>
      <c r="AI140" s="114">
        <v>0</v>
      </c>
      <c r="AJ140" s="808">
        <f>AH140+AI140</f>
        <v>0</v>
      </c>
      <c r="AK140" s="794">
        <v>0</v>
      </c>
    </row>
    <row r="141" spans="1:37" ht="15" customHeight="1">
      <c r="A141" s="10"/>
      <c r="B141" s="797"/>
      <c r="C141" s="765" t="s">
        <v>6</v>
      </c>
      <c r="D141" s="804">
        <f t="shared" ref="D141:AJ141" si="228">SUM(D137:D140)</f>
        <v>994</v>
      </c>
      <c r="E141" s="805">
        <f t="shared" si="228"/>
        <v>664</v>
      </c>
      <c r="F141" s="805">
        <f t="shared" si="228"/>
        <v>1658</v>
      </c>
      <c r="G141" s="805">
        <f t="shared" si="228"/>
        <v>1091</v>
      </c>
      <c r="H141" s="805">
        <f t="shared" si="228"/>
        <v>707</v>
      </c>
      <c r="I141" s="805">
        <f t="shared" si="228"/>
        <v>1798</v>
      </c>
      <c r="J141" s="805">
        <f t="shared" si="228"/>
        <v>50</v>
      </c>
      <c r="K141" s="805">
        <f t="shared" si="228"/>
        <v>29</v>
      </c>
      <c r="L141" s="805">
        <f t="shared" si="228"/>
        <v>79</v>
      </c>
      <c r="M141" s="804">
        <f t="shared" si="228"/>
        <v>7</v>
      </c>
      <c r="N141" s="804">
        <f t="shared" si="228"/>
        <v>3</v>
      </c>
      <c r="O141" s="804">
        <f t="shared" si="228"/>
        <v>10</v>
      </c>
      <c r="P141" s="804">
        <f t="shared" si="228"/>
        <v>0</v>
      </c>
      <c r="Q141" s="804">
        <f t="shared" si="228"/>
        <v>0</v>
      </c>
      <c r="R141" s="804">
        <f t="shared" si="228"/>
        <v>0</v>
      </c>
      <c r="S141" s="804">
        <f t="shared" si="228"/>
        <v>0</v>
      </c>
      <c r="T141" s="804">
        <f t="shared" si="228"/>
        <v>0</v>
      </c>
      <c r="U141" s="804">
        <f t="shared" si="228"/>
        <v>0</v>
      </c>
      <c r="V141" s="804">
        <f t="shared" si="228"/>
        <v>0</v>
      </c>
      <c r="W141" s="804">
        <f t="shared" si="228"/>
        <v>0</v>
      </c>
      <c r="X141" s="804">
        <f t="shared" si="228"/>
        <v>0</v>
      </c>
      <c r="Y141" s="804">
        <f t="shared" si="228"/>
        <v>2142</v>
      </c>
      <c r="Z141" s="804">
        <f t="shared" si="228"/>
        <v>1403</v>
      </c>
      <c r="AA141" s="804">
        <f t="shared" si="228"/>
        <v>3545</v>
      </c>
      <c r="AB141" s="804">
        <f t="shared" si="228"/>
        <v>0</v>
      </c>
      <c r="AC141" s="804">
        <f t="shared" si="228"/>
        <v>0</v>
      </c>
      <c r="AD141" s="804">
        <f t="shared" si="228"/>
        <v>0</v>
      </c>
      <c r="AE141" s="804">
        <f t="shared" si="228"/>
        <v>2142</v>
      </c>
      <c r="AF141" s="804">
        <f t="shared" si="228"/>
        <v>1403</v>
      </c>
      <c r="AG141" s="804">
        <f t="shared" si="228"/>
        <v>3545</v>
      </c>
      <c r="AH141" s="804">
        <f t="shared" si="228"/>
        <v>3</v>
      </c>
      <c r="AI141" s="804">
        <f t="shared" si="228"/>
        <v>2</v>
      </c>
      <c r="AJ141" s="804">
        <f t="shared" si="228"/>
        <v>5</v>
      </c>
      <c r="AK141" s="797">
        <f>SUM(AK137:AK140)</f>
        <v>1</v>
      </c>
    </row>
    <row r="142" spans="1:37" ht="15" customHeight="1">
      <c r="A142" s="10"/>
      <c r="B142" s="820" t="s">
        <v>85</v>
      </c>
      <c r="D142" s="800"/>
      <c r="E142" s="801"/>
      <c r="F142" s="801"/>
      <c r="G142" s="801"/>
      <c r="H142" s="801"/>
      <c r="I142" s="801"/>
      <c r="J142" s="801"/>
      <c r="K142" s="801"/>
      <c r="L142" s="801"/>
      <c r="M142" s="800"/>
      <c r="N142" s="800"/>
      <c r="O142" s="800"/>
      <c r="P142" s="800"/>
      <c r="Q142" s="800"/>
      <c r="R142" s="800"/>
      <c r="S142" s="800"/>
      <c r="T142" s="800"/>
      <c r="U142" s="800"/>
      <c r="V142" s="800"/>
      <c r="W142" s="800"/>
      <c r="X142" s="800"/>
      <c r="Y142" s="800"/>
      <c r="Z142" s="800"/>
      <c r="AA142" s="800"/>
      <c r="AB142" s="800"/>
      <c r="AC142" s="800"/>
      <c r="AD142" s="800"/>
      <c r="AE142" s="800"/>
      <c r="AF142" s="800"/>
      <c r="AG142" s="800"/>
      <c r="AH142" s="800"/>
      <c r="AI142" s="800"/>
      <c r="AJ142" s="802"/>
      <c r="AK142" s="806"/>
    </row>
    <row r="143" spans="1:37" ht="15" customHeight="1">
      <c r="A143" s="10">
        <v>1</v>
      </c>
      <c r="B143" s="803">
        <v>99</v>
      </c>
      <c r="C143" s="811" t="s">
        <v>639</v>
      </c>
      <c r="D143" s="808">
        <v>22</v>
      </c>
      <c r="E143" s="808">
        <v>26</v>
      </c>
      <c r="F143" s="812">
        <f t="shared" ref="F143:F149" si="229">+D143+E143</f>
        <v>48</v>
      </c>
      <c r="G143" s="808">
        <v>711</v>
      </c>
      <c r="H143" s="808">
        <v>516</v>
      </c>
      <c r="I143" s="812">
        <f t="shared" ref="I143:I149" si="230">+G143+H143</f>
        <v>1227</v>
      </c>
      <c r="J143" s="821">
        <v>6</v>
      </c>
      <c r="K143" s="821">
        <v>6</v>
      </c>
      <c r="L143" s="812">
        <f t="shared" ref="L143:L149" si="231">+J143+K143</f>
        <v>12</v>
      </c>
      <c r="M143" s="808"/>
      <c r="N143" s="808"/>
      <c r="O143" s="812">
        <f t="shared" ref="O143:O149" si="232">+M143+N143</f>
        <v>0</v>
      </c>
      <c r="P143" s="812"/>
      <c r="Q143" s="812"/>
      <c r="R143" s="812">
        <f t="shared" ref="R143:R149" si="233">+P143+Q143</f>
        <v>0</v>
      </c>
      <c r="S143" s="812"/>
      <c r="T143" s="812"/>
      <c r="U143" s="812">
        <f t="shared" ref="U143:U149" si="234">+S143+T143</f>
        <v>0</v>
      </c>
      <c r="V143" s="808"/>
      <c r="W143" s="808"/>
      <c r="X143" s="808">
        <f>+V143+W143</f>
        <v>0</v>
      </c>
      <c r="Y143" s="149">
        <f t="shared" ref="Y143:AA149" si="235">D143+G143+J143+M143+V143+S143+P143</f>
        <v>739</v>
      </c>
      <c r="Z143" s="149">
        <f t="shared" si="235"/>
        <v>548</v>
      </c>
      <c r="AA143" s="149">
        <f t="shared" si="235"/>
        <v>1287</v>
      </c>
      <c r="AB143" s="594">
        <v>10</v>
      </c>
      <c r="AC143" s="594">
        <v>9</v>
      </c>
      <c r="AD143" s="794">
        <f>SUM(AB143:AC143)</f>
        <v>19</v>
      </c>
      <c r="AE143" s="794">
        <f t="shared" ref="AE143:AF149" si="236">Y143+AB143</f>
        <v>749</v>
      </c>
      <c r="AF143" s="794">
        <f t="shared" si="236"/>
        <v>557</v>
      </c>
      <c r="AG143" s="794">
        <f t="shared" ref="AG143:AG149" si="237">AE143+AF143</f>
        <v>1306</v>
      </c>
      <c r="AH143" s="594">
        <v>2</v>
      </c>
      <c r="AI143" s="594">
        <v>1</v>
      </c>
      <c r="AJ143" s="808">
        <f t="shared" ref="AJ143:AJ149" si="238">AH143+AI143</f>
        <v>3</v>
      </c>
      <c r="AK143" s="794">
        <v>0</v>
      </c>
    </row>
    <row r="144" spans="1:37" ht="15" customHeight="1">
      <c r="A144" s="10">
        <v>2</v>
      </c>
      <c r="B144" s="803">
        <v>100</v>
      </c>
      <c r="C144" s="811" t="s">
        <v>640</v>
      </c>
      <c r="D144" s="808">
        <v>4</v>
      </c>
      <c r="E144" s="808">
        <v>1</v>
      </c>
      <c r="F144" s="812">
        <f t="shared" si="229"/>
        <v>5</v>
      </c>
      <c r="G144" s="808">
        <v>107</v>
      </c>
      <c r="H144" s="808">
        <v>67</v>
      </c>
      <c r="I144" s="812">
        <f t="shared" si="230"/>
        <v>174</v>
      </c>
      <c r="J144" s="821">
        <v>9</v>
      </c>
      <c r="K144" s="821">
        <v>13</v>
      </c>
      <c r="L144" s="812">
        <f t="shared" si="231"/>
        <v>22</v>
      </c>
      <c r="M144" s="808"/>
      <c r="N144" s="808"/>
      <c r="O144" s="812">
        <f t="shared" si="232"/>
        <v>0</v>
      </c>
      <c r="P144" s="812"/>
      <c r="Q144" s="812"/>
      <c r="R144" s="812">
        <f t="shared" si="233"/>
        <v>0</v>
      </c>
      <c r="S144" s="812"/>
      <c r="T144" s="812"/>
      <c r="U144" s="812">
        <f t="shared" si="234"/>
        <v>0</v>
      </c>
      <c r="V144" s="808"/>
      <c r="W144" s="808"/>
      <c r="X144" s="808">
        <f t="shared" ref="X144:X149" si="239">+V144+W144</f>
        <v>0</v>
      </c>
      <c r="Y144" s="149">
        <f t="shared" si="235"/>
        <v>120</v>
      </c>
      <c r="Z144" s="149">
        <f t="shared" si="235"/>
        <v>81</v>
      </c>
      <c r="AA144" s="149">
        <f t="shared" si="235"/>
        <v>201</v>
      </c>
      <c r="AB144" s="594">
        <v>0</v>
      </c>
      <c r="AC144" s="594">
        <v>0</v>
      </c>
      <c r="AD144" s="794">
        <f t="shared" ref="AD144:AD149" si="240">SUM(AB144:AC144)</f>
        <v>0</v>
      </c>
      <c r="AE144" s="794">
        <f t="shared" si="236"/>
        <v>120</v>
      </c>
      <c r="AF144" s="794">
        <f t="shared" si="236"/>
        <v>81</v>
      </c>
      <c r="AG144" s="794">
        <f t="shared" si="237"/>
        <v>201</v>
      </c>
      <c r="AH144" s="594">
        <v>0</v>
      </c>
      <c r="AI144" s="594">
        <v>0</v>
      </c>
      <c r="AJ144" s="808">
        <f t="shared" si="238"/>
        <v>0</v>
      </c>
      <c r="AK144" s="794">
        <v>0</v>
      </c>
    </row>
    <row r="145" spans="1:37" ht="15" customHeight="1">
      <c r="A145" s="10">
        <v>3</v>
      </c>
      <c r="B145" s="803">
        <v>101</v>
      </c>
      <c r="C145" s="811" t="s">
        <v>641</v>
      </c>
      <c r="D145" s="808">
        <v>56</v>
      </c>
      <c r="E145" s="808">
        <v>34</v>
      </c>
      <c r="F145" s="812">
        <f t="shared" si="229"/>
        <v>90</v>
      </c>
      <c r="G145" s="808">
        <v>689</v>
      </c>
      <c r="H145" s="808">
        <v>457</v>
      </c>
      <c r="I145" s="812">
        <f t="shared" si="230"/>
        <v>1146</v>
      </c>
      <c r="J145" s="594">
        <v>20</v>
      </c>
      <c r="K145" s="594">
        <v>13</v>
      </c>
      <c r="L145" s="812">
        <f t="shared" si="231"/>
        <v>33</v>
      </c>
      <c r="M145" s="808"/>
      <c r="N145" s="808"/>
      <c r="O145" s="812">
        <f t="shared" si="232"/>
        <v>0</v>
      </c>
      <c r="P145" s="812"/>
      <c r="Q145" s="812"/>
      <c r="R145" s="812">
        <f t="shared" si="233"/>
        <v>0</v>
      </c>
      <c r="S145" s="812"/>
      <c r="T145" s="812"/>
      <c r="U145" s="812">
        <f t="shared" si="234"/>
        <v>0</v>
      </c>
      <c r="V145" s="808"/>
      <c r="W145" s="808"/>
      <c r="X145" s="808">
        <f t="shared" si="239"/>
        <v>0</v>
      </c>
      <c r="Y145" s="149">
        <f t="shared" si="235"/>
        <v>765</v>
      </c>
      <c r="Z145" s="149">
        <f t="shared" si="235"/>
        <v>504</v>
      </c>
      <c r="AA145" s="149">
        <f t="shared" si="235"/>
        <v>1269</v>
      </c>
      <c r="AB145" s="594">
        <v>16</v>
      </c>
      <c r="AC145" s="594">
        <v>7</v>
      </c>
      <c r="AD145" s="794">
        <f t="shared" si="240"/>
        <v>23</v>
      </c>
      <c r="AE145" s="794">
        <f t="shared" si="236"/>
        <v>781</v>
      </c>
      <c r="AF145" s="794">
        <f t="shared" si="236"/>
        <v>511</v>
      </c>
      <c r="AG145" s="794">
        <f t="shared" si="237"/>
        <v>1292</v>
      </c>
      <c r="AH145" s="594">
        <v>2</v>
      </c>
      <c r="AI145" s="594">
        <v>1</v>
      </c>
      <c r="AJ145" s="808">
        <f t="shared" si="238"/>
        <v>3</v>
      </c>
      <c r="AK145" s="794">
        <v>0</v>
      </c>
    </row>
    <row r="146" spans="1:37" ht="15" customHeight="1">
      <c r="A146" s="10">
        <v>4</v>
      </c>
      <c r="B146" s="803">
        <v>102</v>
      </c>
      <c r="C146" s="811" t="s">
        <v>642</v>
      </c>
      <c r="D146" s="808">
        <v>17</v>
      </c>
      <c r="E146" s="808">
        <v>11</v>
      </c>
      <c r="F146" s="812">
        <f t="shared" si="229"/>
        <v>28</v>
      </c>
      <c r="G146" s="808">
        <v>82</v>
      </c>
      <c r="H146" s="808">
        <v>45</v>
      </c>
      <c r="I146" s="812">
        <f t="shared" si="230"/>
        <v>127</v>
      </c>
      <c r="J146" s="785">
        <v>32</v>
      </c>
      <c r="K146" s="785">
        <v>17</v>
      </c>
      <c r="L146" s="812">
        <f t="shared" si="231"/>
        <v>49</v>
      </c>
      <c r="M146" s="808"/>
      <c r="N146" s="808">
        <v>1</v>
      </c>
      <c r="O146" s="812">
        <f t="shared" si="232"/>
        <v>1</v>
      </c>
      <c r="P146" s="812"/>
      <c r="Q146" s="812"/>
      <c r="R146" s="812">
        <f t="shared" si="233"/>
        <v>0</v>
      </c>
      <c r="S146" s="812"/>
      <c r="T146" s="812"/>
      <c r="U146" s="812">
        <f t="shared" si="234"/>
        <v>0</v>
      </c>
      <c r="V146" s="808"/>
      <c r="W146" s="808"/>
      <c r="X146" s="808">
        <f t="shared" si="239"/>
        <v>0</v>
      </c>
      <c r="Y146" s="149">
        <f t="shared" si="235"/>
        <v>131</v>
      </c>
      <c r="Z146" s="149">
        <f t="shared" si="235"/>
        <v>74</v>
      </c>
      <c r="AA146" s="149">
        <f t="shared" si="235"/>
        <v>205</v>
      </c>
      <c r="AB146" s="594">
        <v>1</v>
      </c>
      <c r="AC146" s="594">
        <v>3</v>
      </c>
      <c r="AD146" s="794">
        <f t="shared" si="240"/>
        <v>4</v>
      </c>
      <c r="AE146" s="794">
        <f t="shared" si="236"/>
        <v>132</v>
      </c>
      <c r="AF146" s="794">
        <f t="shared" si="236"/>
        <v>77</v>
      </c>
      <c r="AG146" s="794">
        <f t="shared" si="237"/>
        <v>209</v>
      </c>
      <c r="AH146" s="594">
        <v>0</v>
      </c>
      <c r="AI146" s="594">
        <v>0</v>
      </c>
      <c r="AJ146" s="808">
        <f t="shared" si="238"/>
        <v>0</v>
      </c>
      <c r="AK146" s="794">
        <v>0</v>
      </c>
    </row>
    <row r="147" spans="1:37" ht="15" customHeight="1">
      <c r="A147" s="10">
        <v>5</v>
      </c>
      <c r="B147" s="803">
        <v>103</v>
      </c>
      <c r="C147" s="811" t="s">
        <v>643</v>
      </c>
      <c r="D147" s="808">
        <v>42</v>
      </c>
      <c r="E147" s="808">
        <v>27</v>
      </c>
      <c r="F147" s="812">
        <f t="shared" si="229"/>
        <v>69</v>
      </c>
      <c r="G147" s="808">
        <v>405</v>
      </c>
      <c r="H147" s="808">
        <v>280</v>
      </c>
      <c r="I147" s="812">
        <f t="shared" si="230"/>
        <v>685</v>
      </c>
      <c r="J147" s="821">
        <v>9</v>
      </c>
      <c r="K147" s="821">
        <v>6</v>
      </c>
      <c r="L147" s="812">
        <f t="shared" si="231"/>
        <v>15</v>
      </c>
      <c r="M147" s="808"/>
      <c r="N147" s="808"/>
      <c r="O147" s="812">
        <f t="shared" si="232"/>
        <v>0</v>
      </c>
      <c r="P147" s="812"/>
      <c r="Q147" s="812"/>
      <c r="R147" s="812">
        <f t="shared" si="233"/>
        <v>0</v>
      </c>
      <c r="S147" s="812"/>
      <c r="T147" s="812"/>
      <c r="U147" s="812">
        <f t="shared" si="234"/>
        <v>0</v>
      </c>
      <c r="V147" s="808"/>
      <c r="W147" s="808"/>
      <c r="X147" s="808">
        <f t="shared" si="239"/>
        <v>0</v>
      </c>
      <c r="Y147" s="149">
        <f t="shared" si="235"/>
        <v>456</v>
      </c>
      <c r="Z147" s="149">
        <f t="shared" si="235"/>
        <v>313</v>
      </c>
      <c r="AA147" s="149">
        <f t="shared" si="235"/>
        <v>769</v>
      </c>
      <c r="AB147" s="594">
        <v>6</v>
      </c>
      <c r="AC147" s="594">
        <v>5</v>
      </c>
      <c r="AD147" s="794">
        <f t="shared" si="240"/>
        <v>11</v>
      </c>
      <c r="AE147" s="794">
        <f t="shared" si="236"/>
        <v>462</v>
      </c>
      <c r="AF147" s="794">
        <f t="shared" si="236"/>
        <v>318</v>
      </c>
      <c r="AG147" s="794">
        <f t="shared" si="237"/>
        <v>780</v>
      </c>
      <c r="AH147" s="594">
        <v>0</v>
      </c>
      <c r="AI147" s="594">
        <v>1</v>
      </c>
      <c r="AJ147" s="808">
        <f t="shared" si="238"/>
        <v>1</v>
      </c>
      <c r="AK147" s="794">
        <v>0</v>
      </c>
    </row>
    <row r="148" spans="1:37" ht="15" customHeight="1">
      <c r="A148" s="10">
        <v>6</v>
      </c>
      <c r="B148" s="803">
        <v>104</v>
      </c>
      <c r="C148" s="811" t="s">
        <v>644</v>
      </c>
      <c r="D148" s="808">
        <v>67</v>
      </c>
      <c r="E148" s="808">
        <v>25</v>
      </c>
      <c r="F148" s="812">
        <f t="shared" si="229"/>
        <v>92</v>
      </c>
      <c r="G148" s="808">
        <v>888</v>
      </c>
      <c r="H148" s="808">
        <v>612</v>
      </c>
      <c r="I148" s="812">
        <f t="shared" si="230"/>
        <v>1500</v>
      </c>
      <c r="J148" s="822">
        <v>18</v>
      </c>
      <c r="K148" s="822">
        <v>12</v>
      </c>
      <c r="L148" s="812">
        <f t="shared" si="231"/>
        <v>30</v>
      </c>
      <c r="M148" s="808"/>
      <c r="N148" s="808"/>
      <c r="O148" s="812">
        <f t="shared" si="232"/>
        <v>0</v>
      </c>
      <c r="P148" s="812"/>
      <c r="Q148" s="812"/>
      <c r="R148" s="812">
        <f t="shared" si="233"/>
        <v>0</v>
      </c>
      <c r="S148" s="812"/>
      <c r="T148" s="812"/>
      <c r="U148" s="812">
        <f t="shared" si="234"/>
        <v>0</v>
      </c>
      <c r="V148" s="808"/>
      <c r="W148" s="808"/>
      <c r="X148" s="808">
        <f t="shared" si="239"/>
        <v>0</v>
      </c>
      <c r="Y148" s="149">
        <f t="shared" si="235"/>
        <v>973</v>
      </c>
      <c r="Z148" s="149">
        <f t="shared" si="235"/>
        <v>649</v>
      </c>
      <c r="AA148" s="149">
        <f t="shared" si="235"/>
        <v>1622</v>
      </c>
      <c r="AB148" s="594">
        <v>16</v>
      </c>
      <c r="AC148" s="594">
        <v>10</v>
      </c>
      <c r="AD148" s="794">
        <f t="shared" si="240"/>
        <v>26</v>
      </c>
      <c r="AE148" s="794">
        <f t="shared" si="236"/>
        <v>989</v>
      </c>
      <c r="AF148" s="794">
        <f t="shared" si="236"/>
        <v>659</v>
      </c>
      <c r="AG148" s="794">
        <f t="shared" si="237"/>
        <v>1648</v>
      </c>
      <c r="AH148" s="594">
        <v>0</v>
      </c>
      <c r="AI148" s="594">
        <v>2</v>
      </c>
      <c r="AJ148" s="808">
        <f t="shared" si="238"/>
        <v>2</v>
      </c>
      <c r="AK148" s="794">
        <v>0</v>
      </c>
    </row>
    <row r="149" spans="1:37" ht="15" customHeight="1">
      <c r="A149" s="10">
        <v>7</v>
      </c>
      <c r="B149" s="803">
        <v>105</v>
      </c>
      <c r="C149" s="811" t="s">
        <v>645</v>
      </c>
      <c r="D149" s="808">
        <v>315</v>
      </c>
      <c r="E149" s="808">
        <v>226</v>
      </c>
      <c r="F149" s="812">
        <f t="shared" si="229"/>
        <v>541</v>
      </c>
      <c r="G149" s="808">
        <v>566</v>
      </c>
      <c r="H149" s="808">
        <v>251</v>
      </c>
      <c r="I149" s="812">
        <f t="shared" si="230"/>
        <v>817</v>
      </c>
      <c r="J149" s="594">
        <v>90</v>
      </c>
      <c r="K149" s="594">
        <v>86</v>
      </c>
      <c r="L149" s="812">
        <f t="shared" si="231"/>
        <v>176</v>
      </c>
      <c r="M149" s="808">
        <v>22</v>
      </c>
      <c r="N149" s="808">
        <v>15</v>
      </c>
      <c r="O149" s="812">
        <f t="shared" si="232"/>
        <v>37</v>
      </c>
      <c r="P149" s="812"/>
      <c r="Q149" s="812"/>
      <c r="R149" s="812">
        <f t="shared" si="233"/>
        <v>0</v>
      </c>
      <c r="S149" s="812"/>
      <c r="T149" s="812"/>
      <c r="U149" s="812">
        <f t="shared" si="234"/>
        <v>0</v>
      </c>
      <c r="V149" s="808"/>
      <c r="W149" s="808"/>
      <c r="X149" s="808">
        <f t="shared" si="239"/>
        <v>0</v>
      </c>
      <c r="Y149" s="149">
        <f t="shared" si="235"/>
        <v>993</v>
      </c>
      <c r="Z149" s="149">
        <f t="shared" si="235"/>
        <v>578</v>
      </c>
      <c r="AA149" s="149">
        <f t="shared" si="235"/>
        <v>1571</v>
      </c>
      <c r="AB149" s="594">
        <v>14</v>
      </c>
      <c r="AC149" s="594">
        <v>8</v>
      </c>
      <c r="AD149" s="794">
        <f t="shared" si="240"/>
        <v>22</v>
      </c>
      <c r="AE149" s="794">
        <f t="shared" si="236"/>
        <v>1007</v>
      </c>
      <c r="AF149" s="794">
        <f t="shared" si="236"/>
        <v>586</v>
      </c>
      <c r="AG149" s="794">
        <f t="shared" si="237"/>
        <v>1593</v>
      </c>
      <c r="AH149" s="594">
        <v>0</v>
      </c>
      <c r="AI149" s="594">
        <v>0</v>
      </c>
      <c r="AJ149" s="808">
        <f t="shared" si="238"/>
        <v>0</v>
      </c>
      <c r="AK149" s="794">
        <v>0</v>
      </c>
    </row>
    <row r="150" spans="1:37" ht="15" customHeight="1">
      <c r="A150" s="10"/>
      <c r="B150" s="797"/>
      <c r="C150" s="798" t="s">
        <v>6</v>
      </c>
      <c r="D150" s="804">
        <f>SUM(D143:D149)</f>
        <v>523</v>
      </c>
      <c r="E150" s="805">
        <f t="shared" ref="E150:AJ150" si="241">SUM(E143:E149)</f>
        <v>350</v>
      </c>
      <c r="F150" s="805">
        <f t="shared" si="241"/>
        <v>873</v>
      </c>
      <c r="G150" s="805">
        <f t="shared" si="241"/>
        <v>3448</v>
      </c>
      <c r="H150" s="805">
        <f t="shared" si="241"/>
        <v>2228</v>
      </c>
      <c r="I150" s="805">
        <f t="shared" si="241"/>
        <v>5676</v>
      </c>
      <c r="J150" s="805">
        <f t="shared" si="241"/>
        <v>184</v>
      </c>
      <c r="K150" s="805">
        <f t="shared" si="241"/>
        <v>153</v>
      </c>
      <c r="L150" s="805">
        <f t="shared" si="241"/>
        <v>337</v>
      </c>
      <c r="M150" s="804">
        <f t="shared" si="241"/>
        <v>22</v>
      </c>
      <c r="N150" s="804">
        <f t="shared" si="241"/>
        <v>16</v>
      </c>
      <c r="O150" s="804">
        <f t="shared" si="241"/>
        <v>38</v>
      </c>
      <c r="P150" s="804">
        <f t="shared" si="241"/>
        <v>0</v>
      </c>
      <c r="Q150" s="804">
        <f t="shared" si="241"/>
        <v>0</v>
      </c>
      <c r="R150" s="804">
        <f t="shared" si="241"/>
        <v>0</v>
      </c>
      <c r="S150" s="804">
        <f t="shared" si="241"/>
        <v>0</v>
      </c>
      <c r="T150" s="804">
        <f t="shared" si="241"/>
        <v>0</v>
      </c>
      <c r="U150" s="804">
        <f t="shared" si="241"/>
        <v>0</v>
      </c>
      <c r="V150" s="804">
        <f t="shared" si="241"/>
        <v>0</v>
      </c>
      <c r="W150" s="804">
        <f t="shared" si="241"/>
        <v>0</v>
      </c>
      <c r="X150" s="804">
        <f t="shared" si="241"/>
        <v>0</v>
      </c>
      <c r="Y150" s="804">
        <f t="shared" si="241"/>
        <v>4177</v>
      </c>
      <c r="Z150" s="804">
        <f t="shared" si="241"/>
        <v>2747</v>
      </c>
      <c r="AA150" s="804">
        <f t="shared" si="241"/>
        <v>6924</v>
      </c>
      <c r="AB150" s="804">
        <f>SUM(AB143:AB149)</f>
        <v>63</v>
      </c>
      <c r="AC150" s="804">
        <f>SUM(AC143:AC149)</f>
        <v>42</v>
      </c>
      <c r="AD150" s="804">
        <f t="shared" si="241"/>
        <v>105</v>
      </c>
      <c r="AE150" s="804">
        <f t="shared" si="241"/>
        <v>4240</v>
      </c>
      <c r="AF150" s="804">
        <f t="shared" si="241"/>
        <v>2789</v>
      </c>
      <c r="AG150" s="804">
        <f t="shared" si="241"/>
        <v>7029</v>
      </c>
      <c r="AH150" s="804">
        <f t="shared" si="241"/>
        <v>4</v>
      </c>
      <c r="AI150" s="804">
        <f t="shared" si="241"/>
        <v>5</v>
      </c>
      <c r="AJ150" s="804">
        <f t="shared" si="241"/>
        <v>9</v>
      </c>
      <c r="AK150" s="797">
        <f>SUM(AK143:AK149)</f>
        <v>0</v>
      </c>
    </row>
    <row r="151" spans="1:37" ht="15" customHeight="1">
      <c r="A151" s="10"/>
      <c r="B151" s="795" t="s">
        <v>142</v>
      </c>
      <c r="C151" s="792"/>
      <c r="D151" s="800"/>
      <c r="E151" s="801"/>
      <c r="F151" s="801"/>
      <c r="G151" s="801"/>
      <c r="H151" s="801"/>
      <c r="I151" s="801"/>
      <c r="J151" s="801"/>
      <c r="K151" s="801"/>
      <c r="L151" s="801"/>
      <c r="M151" s="800"/>
      <c r="N151" s="800"/>
      <c r="O151" s="800"/>
      <c r="P151" s="800"/>
      <c r="Q151" s="800"/>
      <c r="R151" s="800"/>
      <c r="S151" s="800"/>
      <c r="T151" s="800"/>
      <c r="U151" s="800"/>
      <c r="V151" s="800"/>
      <c r="W151" s="800"/>
      <c r="X151" s="800"/>
      <c r="Y151" s="800"/>
      <c r="Z151" s="800"/>
      <c r="AA151" s="800"/>
      <c r="AB151" s="800"/>
      <c r="AC151" s="800"/>
      <c r="AD151" s="800"/>
      <c r="AE151" s="800"/>
      <c r="AF151" s="800"/>
      <c r="AG151" s="800"/>
      <c r="AH151" s="800"/>
      <c r="AI151" s="800"/>
      <c r="AJ151" s="802"/>
      <c r="AK151" s="806"/>
    </row>
    <row r="152" spans="1:37" ht="15" customHeight="1">
      <c r="A152" s="10">
        <v>1</v>
      </c>
      <c r="B152" s="803">
        <v>106</v>
      </c>
      <c r="C152" s="823" t="s">
        <v>790</v>
      </c>
      <c r="D152" s="808">
        <v>106</v>
      </c>
      <c r="E152" s="808">
        <v>60</v>
      </c>
      <c r="F152" s="812">
        <f t="shared" ref="F152:F154" si="242">+D152+E152</f>
        <v>166</v>
      </c>
      <c r="G152" s="808">
        <v>317</v>
      </c>
      <c r="H152" s="808">
        <v>204</v>
      </c>
      <c r="I152" s="812">
        <f t="shared" ref="I152:I154" si="243">+G152+H152</f>
        <v>521</v>
      </c>
      <c r="J152" s="808">
        <v>9</v>
      </c>
      <c r="K152" s="808">
        <v>5</v>
      </c>
      <c r="L152" s="812">
        <f t="shared" ref="L152:L154" si="244">+J152+K152</f>
        <v>14</v>
      </c>
      <c r="M152" s="808">
        <v>3</v>
      </c>
      <c r="N152" s="808">
        <v>0</v>
      </c>
      <c r="O152" s="812">
        <f t="shared" ref="O152:O154" si="245">+M152+N152</f>
        <v>3</v>
      </c>
      <c r="P152" s="812"/>
      <c r="Q152" s="812"/>
      <c r="R152" s="812">
        <f t="shared" ref="R152:R154" si="246">+P152+Q152</f>
        <v>0</v>
      </c>
      <c r="S152" s="812"/>
      <c r="T152" s="812"/>
      <c r="U152" s="812">
        <f t="shared" ref="U152:U154" si="247">+S152+T152</f>
        <v>0</v>
      </c>
      <c r="V152" s="808"/>
      <c r="W152" s="808"/>
      <c r="X152" s="808">
        <f>+V152+W152</f>
        <v>0</v>
      </c>
      <c r="Y152" s="149">
        <f t="shared" ref="Y152:AA154" si="248">D152+G152+J152+M152+V152+S152+P152</f>
        <v>435</v>
      </c>
      <c r="Z152" s="149">
        <f t="shared" si="248"/>
        <v>269</v>
      </c>
      <c r="AA152" s="149">
        <f t="shared" si="248"/>
        <v>704</v>
      </c>
      <c r="AB152" s="114"/>
      <c r="AC152" s="114"/>
      <c r="AD152" s="808">
        <f>AB152+AC152</f>
        <v>0</v>
      </c>
      <c r="AE152" s="794">
        <f t="shared" ref="AE152:AF154" si="249">Y152+AB152</f>
        <v>435</v>
      </c>
      <c r="AF152" s="794">
        <f t="shared" si="249"/>
        <v>269</v>
      </c>
      <c r="AG152" s="794">
        <f>AE152+AF152</f>
        <v>704</v>
      </c>
      <c r="AH152" s="808">
        <v>2</v>
      </c>
      <c r="AI152" s="808">
        <v>3</v>
      </c>
      <c r="AJ152" s="808">
        <f>AH152+AI152</f>
        <v>5</v>
      </c>
      <c r="AK152" s="114">
        <v>0</v>
      </c>
    </row>
    <row r="153" spans="1:37" ht="15" customHeight="1">
      <c r="A153" s="10">
        <v>2</v>
      </c>
      <c r="B153" s="803">
        <v>107</v>
      </c>
      <c r="C153" s="823" t="s">
        <v>791</v>
      </c>
      <c r="D153" s="808">
        <v>281</v>
      </c>
      <c r="E153" s="808">
        <v>166</v>
      </c>
      <c r="F153" s="812">
        <f t="shared" si="242"/>
        <v>447</v>
      </c>
      <c r="G153" s="808">
        <v>257</v>
      </c>
      <c r="H153" s="808">
        <v>168</v>
      </c>
      <c r="I153" s="812">
        <f t="shared" si="243"/>
        <v>425</v>
      </c>
      <c r="J153" s="808">
        <v>16</v>
      </c>
      <c r="K153" s="808">
        <v>10</v>
      </c>
      <c r="L153" s="812">
        <f t="shared" si="244"/>
        <v>26</v>
      </c>
      <c r="M153" s="808">
        <v>1</v>
      </c>
      <c r="N153" s="808">
        <v>0</v>
      </c>
      <c r="O153" s="812">
        <f t="shared" si="245"/>
        <v>1</v>
      </c>
      <c r="P153" s="812"/>
      <c r="Q153" s="812"/>
      <c r="R153" s="812">
        <f t="shared" si="246"/>
        <v>0</v>
      </c>
      <c r="S153" s="812"/>
      <c r="T153" s="812"/>
      <c r="U153" s="812">
        <f t="shared" si="247"/>
        <v>0</v>
      </c>
      <c r="V153" s="808"/>
      <c r="W153" s="808"/>
      <c r="X153" s="808">
        <f>+V153+W153</f>
        <v>0</v>
      </c>
      <c r="Y153" s="149">
        <f t="shared" si="248"/>
        <v>555</v>
      </c>
      <c r="Z153" s="149">
        <f t="shared" si="248"/>
        <v>344</v>
      </c>
      <c r="AA153" s="149">
        <f t="shared" si="248"/>
        <v>899</v>
      </c>
      <c r="AB153" s="114">
        <v>12</v>
      </c>
      <c r="AC153" s="114">
        <v>13</v>
      </c>
      <c r="AD153" s="808">
        <f>AB153+AC153</f>
        <v>25</v>
      </c>
      <c r="AE153" s="794">
        <f t="shared" si="249"/>
        <v>567</v>
      </c>
      <c r="AF153" s="794">
        <f t="shared" si="249"/>
        <v>357</v>
      </c>
      <c r="AG153" s="794">
        <f>AE153+AF153</f>
        <v>924</v>
      </c>
      <c r="AH153" s="808">
        <v>1</v>
      </c>
      <c r="AI153" s="808"/>
      <c r="AJ153" s="808">
        <f>AH153+AI153</f>
        <v>1</v>
      </c>
      <c r="AK153" s="114">
        <v>0</v>
      </c>
    </row>
    <row r="154" spans="1:37" ht="15" customHeight="1">
      <c r="A154" s="10">
        <v>3</v>
      </c>
      <c r="B154" s="803">
        <v>108</v>
      </c>
      <c r="C154" s="823" t="s">
        <v>792</v>
      </c>
      <c r="D154" s="808">
        <v>395</v>
      </c>
      <c r="E154" s="808">
        <v>242</v>
      </c>
      <c r="F154" s="812">
        <f t="shared" si="242"/>
        <v>637</v>
      </c>
      <c r="G154" s="808">
        <v>312</v>
      </c>
      <c r="H154" s="808">
        <v>259</v>
      </c>
      <c r="I154" s="812">
        <f t="shared" si="243"/>
        <v>571</v>
      </c>
      <c r="J154" s="808">
        <v>27</v>
      </c>
      <c r="K154" s="808">
        <v>7</v>
      </c>
      <c r="L154" s="812">
        <f t="shared" si="244"/>
        <v>34</v>
      </c>
      <c r="M154" s="808">
        <v>4</v>
      </c>
      <c r="N154" s="808">
        <v>1</v>
      </c>
      <c r="O154" s="812">
        <f t="shared" si="245"/>
        <v>5</v>
      </c>
      <c r="P154" s="812"/>
      <c r="Q154" s="812"/>
      <c r="R154" s="812">
        <f t="shared" si="246"/>
        <v>0</v>
      </c>
      <c r="S154" s="812"/>
      <c r="T154" s="812"/>
      <c r="U154" s="812">
        <f t="shared" si="247"/>
        <v>0</v>
      </c>
      <c r="V154" s="808"/>
      <c r="W154" s="808"/>
      <c r="X154" s="808">
        <f>+V154+W154</f>
        <v>0</v>
      </c>
      <c r="Y154" s="149">
        <f t="shared" si="248"/>
        <v>738</v>
      </c>
      <c r="Z154" s="149">
        <f t="shared" si="248"/>
        <v>509</v>
      </c>
      <c r="AA154" s="149">
        <f t="shared" si="248"/>
        <v>1247</v>
      </c>
      <c r="AB154" s="114">
        <v>91</v>
      </c>
      <c r="AC154" s="114">
        <v>50</v>
      </c>
      <c r="AD154" s="808">
        <f>AB154+AC154</f>
        <v>141</v>
      </c>
      <c r="AE154" s="794">
        <f t="shared" si="249"/>
        <v>829</v>
      </c>
      <c r="AF154" s="794">
        <f t="shared" si="249"/>
        <v>559</v>
      </c>
      <c r="AG154" s="794">
        <f>AE154+AF154</f>
        <v>1388</v>
      </c>
      <c r="AH154" s="808"/>
      <c r="AI154" s="808"/>
      <c r="AJ154" s="808">
        <f>AH154+AI154</f>
        <v>0</v>
      </c>
      <c r="AK154" s="114">
        <v>0</v>
      </c>
    </row>
    <row r="155" spans="1:37" ht="15" customHeight="1">
      <c r="A155" s="10"/>
      <c r="B155" s="797"/>
      <c r="C155" s="798" t="s">
        <v>6</v>
      </c>
      <c r="D155" s="804">
        <f>SUM(D152:D154)</f>
        <v>782</v>
      </c>
      <c r="E155" s="805">
        <f t="shared" ref="E155:AJ155" si="250">SUM(E152:E154)</f>
        <v>468</v>
      </c>
      <c r="F155" s="805">
        <f t="shared" si="250"/>
        <v>1250</v>
      </c>
      <c r="G155" s="805">
        <f t="shared" si="250"/>
        <v>886</v>
      </c>
      <c r="H155" s="805">
        <f t="shared" si="250"/>
        <v>631</v>
      </c>
      <c r="I155" s="805">
        <f t="shared" si="250"/>
        <v>1517</v>
      </c>
      <c r="J155" s="805">
        <f t="shared" si="250"/>
        <v>52</v>
      </c>
      <c r="K155" s="805">
        <f t="shared" si="250"/>
        <v>22</v>
      </c>
      <c r="L155" s="805">
        <f t="shared" si="250"/>
        <v>74</v>
      </c>
      <c r="M155" s="805">
        <f t="shared" si="250"/>
        <v>8</v>
      </c>
      <c r="N155" s="805">
        <f t="shared" si="250"/>
        <v>1</v>
      </c>
      <c r="O155" s="805">
        <f t="shared" si="250"/>
        <v>9</v>
      </c>
      <c r="P155" s="805">
        <f t="shared" si="250"/>
        <v>0</v>
      </c>
      <c r="Q155" s="805">
        <f t="shared" si="250"/>
        <v>0</v>
      </c>
      <c r="R155" s="805">
        <f t="shared" si="250"/>
        <v>0</v>
      </c>
      <c r="S155" s="805">
        <f t="shared" si="250"/>
        <v>0</v>
      </c>
      <c r="T155" s="805">
        <f t="shared" si="250"/>
        <v>0</v>
      </c>
      <c r="U155" s="805">
        <f t="shared" si="250"/>
        <v>0</v>
      </c>
      <c r="V155" s="805">
        <f t="shared" si="250"/>
        <v>0</v>
      </c>
      <c r="W155" s="805">
        <f t="shared" si="250"/>
        <v>0</v>
      </c>
      <c r="X155" s="805">
        <f t="shared" si="250"/>
        <v>0</v>
      </c>
      <c r="Y155" s="805">
        <f t="shared" si="250"/>
        <v>1728</v>
      </c>
      <c r="Z155" s="805">
        <f t="shared" si="250"/>
        <v>1122</v>
      </c>
      <c r="AA155" s="805">
        <f t="shared" si="250"/>
        <v>2850</v>
      </c>
      <c r="AB155" s="804">
        <f t="shared" si="250"/>
        <v>103</v>
      </c>
      <c r="AC155" s="804">
        <f t="shared" si="250"/>
        <v>63</v>
      </c>
      <c r="AD155" s="804">
        <f t="shared" si="250"/>
        <v>166</v>
      </c>
      <c r="AE155" s="804">
        <f t="shared" si="250"/>
        <v>1831</v>
      </c>
      <c r="AF155" s="804">
        <f t="shared" si="250"/>
        <v>1185</v>
      </c>
      <c r="AG155" s="804">
        <f t="shared" si="250"/>
        <v>3016</v>
      </c>
      <c r="AH155" s="804">
        <f t="shared" si="250"/>
        <v>3</v>
      </c>
      <c r="AI155" s="804">
        <f t="shared" si="250"/>
        <v>3</v>
      </c>
      <c r="AJ155" s="804">
        <f t="shared" si="250"/>
        <v>6</v>
      </c>
      <c r="AK155" s="797">
        <f>SUM(AK152:AK154)</f>
        <v>0</v>
      </c>
    </row>
    <row r="156" spans="1:37" ht="15" customHeight="1">
      <c r="A156" s="10"/>
      <c r="B156" s="795" t="s">
        <v>189</v>
      </c>
      <c r="C156" s="792"/>
      <c r="D156" s="800"/>
      <c r="E156" s="801"/>
      <c r="F156" s="801"/>
      <c r="G156" s="801"/>
      <c r="H156" s="801"/>
      <c r="I156" s="801"/>
      <c r="J156" s="801"/>
      <c r="K156" s="801"/>
      <c r="L156" s="801"/>
      <c r="M156" s="800"/>
      <c r="N156" s="800"/>
      <c r="O156" s="800"/>
      <c r="P156" s="800"/>
      <c r="Q156" s="800"/>
      <c r="R156" s="800"/>
      <c r="S156" s="800"/>
      <c r="T156" s="800"/>
      <c r="U156" s="800"/>
      <c r="V156" s="800"/>
      <c r="W156" s="800"/>
      <c r="X156" s="800"/>
      <c r="Y156" s="800"/>
      <c r="Z156" s="800"/>
      <c r="AA156" s="800"/>
      <c r="AB156" s="800"/>
      <c r="AC156" s="800"/>
      <c r="AD156" s="800"/>
      <c r="AE156" s="800"/>
      <c r="AF156" s="800"/>
      <c r="AG156" s="800"/>
      <c r="AH156" s="800"/>
      <c r="AI156" s="800"/>
      <c r="AJ156" s="802"/>
      <c r="AK156" s="806"/>
    </row>
    <row r="157" spans="1:37" ht="15" customHeight="1">
      <c r="A157" s="10">
        <v>1</v>
      </c>
      <c r="B157" s="803">
        <v>109</v>
      </c>
      <c r="C157" s="594" t="s">
        <v>804</v>
      </c>
      <c r="D157" s="936">
        <v>418</v>
      </c>
      <c r="E157" s="936">
        <v>279</v>
      </c>
      <c r="F157" s="825">
        <f>SUM(D157:E157)</f>
        <v>697</v>
      </c>
      <c r="G157" s="936">
        <v>288</v>
      </c>
      <c r="H157" s="936">
        <v>216</v>
      </c>
      <c r="I157" s="825">
        <f>SUM(G157:H157)</f>
        <v>504</v>
      </c>
      <c r="J157" s="936">
        <v>4</v>
      </c>
      <c r="K157" s="936">
        <v>3</v>
      </c>
      <c r="L157" s="808">
        <f>SUM(J157:K157)</f>
        <v>7</v>
      </c>
      <c r="M157" s="824"/>
      <c r="N157" s="824">
        <v>1</v>
      </c>
      <c r="O157" s="825">
        <f>SUM(M157:N157)</f>
        <v>1</v>
      </c>
      <c r="P157" s="825"/>
      <c r="Q157" s="825"/>
      <c r="R157" s="825">
        <f>SUM(P157:Q157)</f>
        <v>0</v>
      </c>
      <c r="S157" s="825"/>
      <c r="T157" s="825"/>
      <c r="U157" s="825">
        <f>SUM(S157:T157)</f>
        <v>0</v>
      </c>
      <c r="V157" s="824"/>
      <c r="W157" s="824"/>
      <c r="X157" s="812">
        <f t="shared" ref="X157:X161" si="251">+V157+W157</f>
        <v>0</v>
      </c>
      <c r="Y157" s="149">
        <f t="shared" ref="Y157:AA161" si="252">D157+G157+J157+M157+V157+S157+P157</f>
        <v>710</v>
      </c>
      <c r="Z157" s="149">
        <f t="shared" si="252"/>
        <v>499</v>
      </c>
      <c r="AA157" s="149">
        <f t="shared" si="252"/>
        <v>1209</v>
      </c>
      <c r="AB157" s="826">
        <v>11</v>
      </c>
      <c r="AC157" s="826">
        <v>5</v>
      </c>
      <c r="AD157" s="808">
        <f>AB157+AC157</f>
        <v>16</v>
      </c>
      <c r="AE157" s="794">
        <f t="shared" ref="AE157:AF161" si="253">Y157+AB157</f>
        <v>721</v>
      </c>
      <c r="AF157" s="794">
        <f t="shared" si="253"/>
        <v>504</v>
      </c>
      <c r="AG157" s="794">
        <f>AE157+AF157</f>
        <v>1225</v>
      </c>
      <c r="AH157" s="826">
        <v>4</v>
      </c>
      <c r="AI157" s="826">
        <v>3</v>
      </c>
      <c r="AJ157" s="808">
        <f>AH157+AI157</f>
        <v>7</v>
      </c>
      <c r="AK157" s="794">
        <v>0</v>
      </c>
    </row>
    <row r="158" spans="1:37" ht="15" customHeight="1">
      <c r="A158" s="10">
        <v>2</v>
      </c>
      <c r="B158" s="803">
        <v>110</v>
      </c>
      <c r="C158" s="594" t="s">
        <v>803</v>
      </c>
      <c r="D158" s="936">
        <v>264</v>
      </c>
      <c r="E158" s="936">
        <v>202</v>
      </c>
      <c r="F158" s="825">
        <f>SUM(D158:E158)</f>
        <v>466</v>
      </c>
      <c r="G158" s="936">
        <v>202</v>
      </c>
      <c r="H158" s="936">
        <v>119</v>
      </c>
      <c r="I158" s="825">
        <f>SUM(G158:H158)</f>
        <v>321</v>
      </c>
      <c r="J158" s="936"/>
      <c r="K158" s="936">
        <v>1</v>
      </c>
      <c r="L158" s="812">
        <f t="shared" ref="L158:L161" si="254">SUM(J158:K158)</f>
        <v>1</v>
      </c>
      <c r="M158" s="824">
        <v>2</v>
      </c>
      <c r="N158" s="824"/>
      <c r="O158" s="825">
        <f t="shared" ref="O158:O161" si="255">SUM(M158:N158)</f>
        <v>2</v>
      </c>
      <c r="P158" s="825"/>
      <c r="Q158" s="825"/>
      <c r="R158" s="825">
        <f t="shared" ref="R158:R161" si="256">SUM(P158:Q158)</f>
        <v>0</v>
      </c>
      <c r="S158" s="825"/>
      <c r="T158" s="825"/>
      <c r="U158" s="825">
        <f t="shared" ref="U158:U161" si="257">SUM(S158:T158)</f>
        <v>0</v>
      </c>
      <c r="V158" s="824"/>
      <c r="W158" s="824"/>
      <c r="X158" s="812">
        <f t="shared" si="251"/>
        <v>0</v>
      </c>
      <c r="Y158" s="149">
        <f t="shared" si="252"/>
        <v>468</v>
      </c>
      <c r="Z158" s="149">
        <f t="shared" si="252"/>
        <v>322</v>
      </c>
      <c r="AA158" s="149">
        <f t="shared" si="252"/>
        <v>790</v>
      </c>
      <c r="AB158" s="826">
        <v>5</v>
      </c>
      <c r="AC158" s="826">
        <v>7</v>
      </c>
      <c r="AD158" s="808">
        <f>AB158+AC158</f>
        <v>12</v>
      </c>
      <c r="AE158" s="794">
        <f t="shared" si="253"/>
        <v>473</v>
      </c>
      <c r="AF158" s="794">
        <f t="shared" si="253"/>
        <v>329</v>
      </c>
      <c r="AG158" s="794">
        <f>AE158+AF158</f>
        <v>802</v>
      </c>
      <c r="AH158" s="826">
        <v>4</v>
      </c>
      <c r="AI158" s="826">
        <v>3</v>
      </c>
      <c r="AJ158" s="808">
        <f>AH158+AI158</f>
        <v>7</v>
      </c>
      <c r="AK158" s="794"/>
    </row>
    <row r="159" spans="1:37" ht="15" customHeight="1">
      <c r="A159" s="10">
        <v>3</v>
      </c>
      <c r="B159" s="803">
        <v>111</v>
      </c>
      <c r="C159" s="594" t="s">
        <v>806</v>
      </c>
      <c r="D159" s="936">
        <v>326</v>
      </c>
      <c r="E159" s="936">
        <v>210</v>
      </c>
      <c r="F159" s="825">
        <f>SUM(D159:E159)</f>
        <v>536</v>
      </c>
      <c r="G159" s="936">
        <v>245</v>
      </c>
      <c r="H159" s="936">
        <v>180</v>
      </c>
      <c r="I159" s="825">
        <f>SUM(G159:H159)</f>
        <v>425</v>
      </c>
      <c r="J159" s="936">
        <v>4</v>
      </c>
      <c r="K159" s="936">
        <v>1</v>
      </c>
      <c r="L159" s="812">
        <f t="shared" si="254"/>
        <v>5</v>
      </c>
      <c r="M159" s="824">
        <v>1</v>
      </c>
      <c r="N159" s="824">
        <v>1</v>
      </c>
      <c r="O159" s="825">
        <f t="shared" si="255"/>
        <v>2</v>
      </c>
      <c r="P159" s="825"/>
      <c r="Q159" s="825"/>
      <c r="R159" s="825">
        <f t="shared" si="256"/>
        <v>0</v>
      </c>
      <c r="S159" s="825"/>
      <c r="T159" s="825"/>
      <c r="U159" s="825">
        <f t="shared" si="257"/>
        <v>0</v>
      </c>
      <c r="V159" s="824"/>
      <c r="W159" s="824"/>
      <c r="X159" s="812">
        <f t="shared" si="251"/>
        <v>0</v>
      </c>
      <c r="Y159" s="149">
        <f t="shared" si="252"/>
        <v>576</v>
      </c>
      <c r="Z159" s="149">
        <f t="shared" si="252"/>
        <v>392</v>
      </c>
      <c r="AA159" s="149">
        <f t="shared" si="252"/>
        <v>968</v>
      </c>
      <c r="AB159" s="826">
        <v>8</v>
      </c>
      <c r="AC159" s="826">
        <v>10</v>
      </c>
      <c r="AD159" s="808">
        <f>AB159+AC159</f>
        <v>18</v>
      </c>
      <c r="AE159" s="794">
        <f t="shared" si="253"/>
        <v>584</v>
      </c>
      <c r="AF159" s="794">
        <f t="shared" si="253"/>
        <v>402</v>
      </c>
      <c r="AG159" s="794">
        <f>AE159+AF159</f>
        <v>986</v>
      </c>
      <c r="AH159" s="826"/>
      <c r="AI159" s="826">
        <v>2</v>
      </c>
      <c r="AJ159" s="808">
        <f>AH159+AI159</f>
        <v>2</v>
      </c>
      <c r="AK159" s="794">
        <v>0</v>
      </c>
    </row>
    <row r="160" spans="1:37" ht="15" customHeight="1">
      <c r="A160" s="10">
        <v>4</v>
      </c>
      <c r="B160" s="803">
        <v>112</v>
      </c>
      <c r="C160" s="594" t="s">
        <v>805</v>
      </c>
      <c r="D160" s="936">
        <v>222</v>
      </c>
      <c r="E160" s="936">
        <v>125</v>
      </c>
      <c r="F160" s="825">
        <f>SUM(D160:E160)</f>
        <v>347</v>
      </c>
      <c r="G160" s="936">
        <v>130</v>
      </c>
      <c r="H160" s="936">
        <v>100</v>
      </c>
      <c r="I160" s="825">
        <f>SUM(G160:H160)</f>
        <v>230</v>
      </c>
      <c r="J160" s="936">
        <v>5</v>
      </c>
      <c r="K160" s="936"/>
      <c r="L160" s="812">
        <f t="shared" si="254"/>
        <v>5</v>
      </c>
      <c r="M160" s="824"/>
      <c r="N160" s="824"/>
      <c r="O160" s="825">
        <f t="shared" si="255"/>
        <v>0</v>
      </c>
      <c r="P160" s="825"/>
      <c r="Q160" s="825"/>
      <c r="R160" s="825">
        <f t="shared" si="256"/>
        <v>0</v>
      </c>
      <c r="S160" s="825"/>
      <c r="T160" s="825"/>
      <c r="U160" s="825">
        <f t="shared" si="257"/>
        <v>0</v>
      </c>
      <c r="V160" s="824"/>
      <c r="W160" s="824"/>
      <c r="X160" s="812">
        <f t="shared" si="251"/>
        <v>0</v>
      </c>
      <c r="Y160" s="149">
        <f t="shared" si="252"/>
        <v>357</v>
      </c>
      <c r="Z160" s="149">
        <f t="shared" si="252"/>
        <v>225</v>
      </c>
      <c r="AA160" s="149">
        <f t="shared" si="252"/>
        <v>582</v>
      </c>
      <c r="AB160" s="826">
        <v>4</v>
      </c>
      <c r="AC160" s="826">
        <v>3</v>
      </c>
      <c r="AD160" s="808">
        <f>AB160+AC160</f>
        <v>7</v>
      </c>
      <c r="AE160" s="794">
        <f t="shared" si="253"/>
        <v>361</v>
      </c>
      <c r="AF160" s="794">
        <f t="shared" si="253"/>
        <v>228</v>
      </c>
      <c r="AG160" s="794">
        <f>AE160+AF160</f>
        <v>589</v>
      </c>
      <c r="AH160" s="826"/>
      <c r="AI160" s="826"/>
      <c r="AJ160" s="808">
        <f>AH160+AI160</f>
        <v>0</v>
      </c>
      <c r="AK160" s="794"/>
    </row>
    <row r="161" spans="1:64" ht="15" customHeight="1">
      <c r="A161" s="10">
        <v>5</v>
      </c>
      <c r="B161" s="803">
        <v>113</v>
      </c>
      <c r="C161" s="594" t="s">
        <v>807</v>
      </c>
      <c r="D161" s="936">
        <v>369</v>
      </c>
      <c r="E161" s="936">
        <v>273</v>
      </c>
      <c r="F161" s="825">
        <f>SUM(D161:E161)</f>
        <v>642</v>
      </c>
      <c r="G161" s="936">
        <v>35</v>
      </c>
      <c r="H161" s="936">
        <v>28</v>
      </c>
      <c r="I161" s="825">
        <f>SUM(G161:H161)</f>
        <v>63</v>
      </c>
      <c r="J161" s="824"/>
      <c r="K161" s="824"/>
      <c r="L161" s="812">
        <f t="shared" si="254"/>
        <v>0</v>
      </c>
      <c r="M161" s="824"/>
      <c r="N161" s="824"/>
      <c r="O161" s="825">
        <f t="shared" si="255"/>
        <v>0</v>
      </c>
      <c r="P161" s="825"/>
      <c r="Q161" s="825"/>
      <c r="R161" s="825">
        <f t="shared" si="256"/>
        <v>0</v>
      </c>
      <c r="S161" s="825"/>
      <c r="T161" s="825"/>
      <c r="U161" s="825">
        <f t="shared" si="257"/>
        <v>0</v>
      </c>
      <c r="V161" s="824"/>
      <c r="W161" s="824"/>
      <c r="X161" s="812">
        <f t="shared" si="251"/>
        <v>0</v>
      </c>
      <c r="Y161" s="149">
        <f t="shared" si="252"/>
        <v>404</v>
      </c>
      <c r="Z161" s="149">
        <f t="shared" si="252"/>
        <v>301</v>
      </c>
      <c r="AA161" s="149">
        <f t="shared" si="252"/>
        <v>705</v>
      </c>
      <c r="AB161" s="826">
        <v>10</v>
      </c>
      <c r="AC161" s="826">
        <v>6</v>
      </c>
      <c r="AD161" s="808">
        <f>AB161+AC161</f>
        <v>16</v>
      </c>
      <c r="AE161" s="794">
        <f t="shared" si="253"/>
        <v>414</v>
      </c>
      <c r="AF161" s="794">
        <f t="shared" si="253"/>
        <v>307</v>
      </c>
      <c r="AG161" s="794">
        <f>AE161+AF161</f>
        <v>721</v>
      </c>
      <c r="AH161" s="826"/>
      <c r="AI161" s="826"/>
      <c r="AJ161" s="808">
        <f>AH161+AI161</f>
        <v>0</v>
      </c>
      <c r="AK161" s="794"/>
    </row>
    <row r="162" spans="1:64" ht="15" customHeight="1">
      <c r="A162" s="10"/>
      <c r="B162" s="797"/>
      <c r="C162" s="798" t="s">
        <v>6</v>
      </c>
      <c r="D162" s="804">
        <f>SUM(D157:D161)</f>
        <v>1599</v>
      </c>
      <c r="E162" s="805">
        <f t="shared" ref="E162:AJ162" si="258">SUM(E157:E161)</f>
        <v>1089</v>
      </c>
      <c r="F162" s="805">
        <f t="shared" si="258"/>
        <v>2688</v>
      </c>
      <c r="G162" s="805">
        <f t="shared" si="258"/>
        <v>900</v>
      </c>
      <c r="H162" s="805">
        <f t="shared" si="258"/>
        <v>643</v>
      </c>
      <c r="I162" s="805">
        <f t="shared" si="258"/>
        <v>1543</v>
      </c>
      <c r="J162" s="805">
        <f t="shared" si="258"/>
        <v>13</v>
      </c>
      <c r="K162" s="805">
        <f t="shared" si="258"/>
        <v>5</v>
      </c>
      <c r="L162" s="805">
        <f t="shared" si="258"/>
        <v>18</v>
      </c>
      <c r="M162" s="804">
        <f t="shared" si="258"/>
        <v>3</v>
      </c>
      <c r="N162" s="804">
        <f t="shared" si="258"/>
        <v>2</v>
      </c>
      <c r="O162" s="804">
        <f t="shared" si="258"/>
        <v>5</v>
      </c>
      <c r="P162" s="804">
        <f t="shared" si="258"/>
        <v>0</v>
      </c>
      <c r="Q162" s="804">
        <f t="shared" si="258"/>
        <v>0</v>
      </c>
      <c r="R162" s="804">
        <f t="shared" si="258"/>
        <v>0</v>
      </c>
      <c r="S162" s="804">
        <f t="shared" si="258"/>
        <v>0</v>
      </c>
      <c r="T162" s="804">
        <f t="shared" si="258"/>
        <v>0</v>
      </c>
      <c r="U162" s="804">
        <f t="shared" si="258"/>
        <v>0</v>
      </c>
      <c r="V162" s="804">
        <f t="shared" si="258"/>
        <v>0</v>
      </c>
      <c r="W162" s="804">
        <f t="shared" si="258"/>
        <v>0</v>
      </c>
      <c r="X162" s="804">
        <f t="shared" si="258"/>
        <v>0</v>
      </c>
      <c r="Y162" s="804">
        <f t="shared" si="258"/>
        <v>2515</v>
      </c>
      <c r="Z162" s="804">
        <f t="shared" si="258"/>
        <v>1739</v>
      </c>
      <c r="AA162" s="804">
        <f t="shared" si="258"/>
        <v>4254</v>
      </c>
      <c r="AB162" s="804">
        <f t="shared" si="258"/>
        <v>38</v>
      </c>
      <c r="AC162" s="804">
        <f t="shared" si="258"/>
        <v>31</v>
      </c>
      <c r="AD162" s="804">
        <f t="shared" si="258"/>
        <v>69</v>
      </c>
      <c r="AE162" s="804">
        <f t="shared" si="258"/>
        <v>2553</v>
      </c>
      <c r="AF162" s="804">
        <f t="shared" si="258"/>
        <v>1770</v>
      </c>
      <c r="AG162" s="804">
        <f t="shared" si="258"/>
        <v>4323</v>
      </c>
      <c r="AH162" s="804">
        <f t="shared" si="258"/>
        <v>8</v>
      </c>
      <c r="AI162" s="804">
        <f t="shared" si="258"/>
        <v>8</v>
      </c>
      <c r="AJ162" s="804">
        <f t="shared" si="258"/>
        <v>16</v>
      </c>
      <c r="AK162" s="797">
        <f>SUM(AK157:AK161)</f>
        <v>0</v>
      </c>
    </row>
    <row r="163" spans="1:64" ht="15" customHeight="1">
      <c r="A163" s="10"/>
      <c r="B163" s="795" t="s">
        <v>144</v>
      </c>
      <c r="C163" s="792"/>
      <c r="D163" s="800"/>
      <c r="E163" s="801"/>
      <c r="F163" s="801"/>
      <c r="G163" s="801"/>
      <c r="H163" s="801"/>
      <c r="I163" s="801"/>
      <c r="J163" s="801"/>
      <c r="K163" s="801"/>
      <c r="L163" s="801"/>
      <c r="M163" s="800"/>
      <c r="N163" s="800"/>
      <c r="O163" s="800"/>
      <c r="P163" s="800"/>
      <c r="Q163" s="800"/>
      <c r="R163" s="800"/>
      <c r="S163" s="800"/>
      <c r="T163" s="800"/>
      <c r="U163" s="800"/>
      <c r="V163" s="800"/>
      <c r="W163" s="800"/>
      <c r="X163" s="800"/>
      <c r="Y163" s="800"/>
      <c r="Z163" s="800"/>
      <c r="AA163" s="800"/>
      <c r="AB163" s="800"/>
      <c r="AC163" s="800"/>
      <c r="AD163" s="800"/>
      <c r="AE163" s="800"/>
      <c r="AF163" s="800"/>
      <c r="AG163" s="800"/>
      <c r="AH163" s="800"/>
      <c r="AI163" s="800"/>
      <c r="AJ163" s="802"/>
      <c r="AK163" s="806"/>
    </row>
    <row r="164" spans="1:64" ht="15" customHeight="1">
      <c r="A164" s="10">
        <v>1</v>
      </c>
      <c r="B164" s="803">
        <v>114</v>
      </c>
      <c r="C164" s="594" t="s">
        <v>828</v>
      </c>
      <c r="D164" s="114">
        <v>31</v>
      </c>
      <c r="E164" s="114">
        <v>13</v>
      </c>
      <c r="F164" s="812">
        <f t="shared" ref="F164:F171" si="259">+D164+E164</f>
        <v>44</v>
      </c>
      <c r="G164" s="114">
        <v>466</v>
      </c>
      <c r="H164" s="114">
        <v>367</v>
      </c>
      <c r="I164" s="812">
        <f t="shared" ref="I164:I171" si="260">+G164+H164</f>
        <v>833</v>
      </c>
      <c r="J164" s="114">
        <v>3</v>
      </c>
      <c r="K164" s="114">
        <v>1</v>
      </c>
      <c r="L164" s="812">
        <f t="shared" ref="L164:L171" si="261">+J164+K164</f>
        <v>4</v>
      </c>
      <c r="M164" s="114">
        <v>0</v>
      </c>
      <c r="N164" s="114">
        <v>0</v>
      </c>
      <c r="O164" s="812">
        <f t="shared" ref="O164:O171" si="262">+M164+N164</f>
        <v>0</v>
      </c>
      <c r="P164" s="812"/>
      <c r="Q164" s="812"/>
      <c r="R164" s="812">
        <f t="shared" ref="R164:R171" si="263">+P164+Q164</f>
        <v>0</v>
      </c>
      <c r="S164" s="812"/>
      <c r="T164" s="812"/>
      <c r="U164" s="812">
        <f t="shared" ref="U164:U171" si="264">+S164+T164</f>
        <v>0</v>
      </c>
      <c r="V164" s="114"/>
      <c r="W164" s="114"/>
      <c r="X164" s="812">
        <f t="shared" ref="X164:X171" si="265">+V164+W164</f>
        <v>0</v>
      </c>
      <c r="Y164" s="149">
        <f t="shared" ref="Y164:AA171" si="266">D164+G164+J164+M164+V164+S164+P164</f>
        <v>500</v>
      </c>
      <c r="Z164" s="149">
        <f t="shared" si="266"/>
        <v>381</v>
      </c>
      <c r="AA164" s="149">
        <f t="shared" si="266"/>
        <v>881</v>
      </c>
      <c r="AB164" s="149"/>
      <c r="AC164" s="149"/>
      <c r="AD164" s="794">
        <f t="shared" ref="AD164:AD171" si="267">AB164+AC164</f>
        <v>0</v>
      </c>
      <c r="AE164" s="794">
        <f t="shared" ref="AE164:AF171" si="268">Y164+AB164</f>
        <v>500</v>
      </c>
      <c r="AF164" s="794">
        <f t="shared" si="268"/>
        <v>381</v>
      </c>
      <c r="AG164" s="808">
        <f>+AE164+AF164</f>
        <v>881</v>
      </c>
      <c r="AH164" s="114"/>
      <c r="AI164" s="114"/>
      <c r="AJ164" s="808">
        <f t="shared" ref="AJ164:AJ171" si="269">AH164+AI164</f>
        <v>0</v>
      </c>
      <c r="AK164" s="149"/>
    </row>
    <row r="165" spans="1:64" ht="15" customHeight="1">
      <c r="A165" s="10">
        <v>2</v>
      </c>
      <c r="B165" s="803">
        <v>115</v>
      </c>
      <c r="C165" s="594" t="s">
        <v>829</v>
      </c>
      <c r="D165" s="114">
        <v>16</v>
      </c>
      <c r="E165" s="114">
        <v>17</v>
      </c>
      <c r="F165" s="812">
        <f t="shared" si="259"/>
        <v>33</v>
      </c>
      <c r="G165" s="114">
        <v>593</v>
      </c>
      <c r="H165" s="114">
        <v>398</v>
      </c>
      <c r="I165" s="812">
        <f t="shared" si="260"/>
        <v>991</v>
      </c>
      <c r="J165" s="114">
        <v>5</v>
      </c>
      <c r="K165" s="114">
        <v>3</v>
      </c>
      <c r="L165" s="812">
        <f t="shared" si="261"/>
        <v>8</v>
      </c>
      <c r="M165" s="114">
        <v>15</v>
      </c>
      <c r="N165" s="114">
        <v>18</v>
      </c>
      <c r="O165" s="812">
        <f t="shared" si="262"/>
        <v>33</v>
      </c>
      <c r="P165" s="812"/>
      <c r="Q165" s="812"/>
      <c r="R165" s="812">
        <f t="shared" si="263"/>
        <v>0</v>
      </c>
      <c r="S165" s="812"/>
      <c r="T165" s="812"/>
      <c r="U165" s="812">
        <f t="shared" si="264"/>
        <v>0</v>
      </c>
      <c r="V165" s="114"/>
      <c r="W165" s="114"/>
      <c r="X165" s="812">
        <f t="shared" si="265"/>
        <v>0</v>
      </c>
      <c r="Y165" s="149">
        <f t="shared" si="266"/>
        <v>629</v>
      </c>
      <c r="Z165" s="149">
        <f t="shared" si="266"/>
        <v>436</v>
      </c>
      <c r="AA165" s="149">
        <f t="shared" si="266"/>
        <v>1065</v>
      </c>
      <c r="AB165" s="114"/>
      <c r="AC165" s="114"/>
      <c r="AD165" s="794">
        <f t="shared" si="267"/>
        <v>0</v>
      </c>
      <c r="AE165" s="794">
        <f t="shared" si="268"/>
        <v>629</v>
      </c>
      <c r="AF165" s="794">
        <f t="shared" si="268"/>
        <v>436</v>
      </c>
      <c r="AG165" s="808">
        <f t="shared" ref="AG165:AG171" si="270">+AE165+AF165</f>
        <v>1065</v>
      </c>
      <c r="AH165" s="114">
        <v>9</v>
      </c>
      <c r="AI165" s="114">
        <v>2</v>
      </c>
      <c r="AJ165" s="808">
        <f t="shared" si="269"/>
        <v>11</v>
      </c>
      <c r="AK165" s="114"/>
    </row>
    <row r="166" spans="1:64" ht="15" customHeight="1">
      <c r="A166" s="10">
        <v>3</v>
      </c>
      <c r="B166" s="803">
        <v>116</v>
      </c>
      <c r="C166" s="594" t="s">
        <v>830</v>
      </c>
      <c r="D166" s="114">
        <v>3</v>
      </c>
      <c r="E166" s="114">
        <v>1</v>
      </c>
      <c r="F166" s="812">
        <f t="shared" si="259"/>
        <v>4</v>
      </c>
      <c r="G166" s="114">
        <v>362</v>
      </c>
      <c r="H166" s="114">
        <v>267</v>
      </c>
      <c r="I166" s="812">
        <f t="shared" si="260"/>
        <v>629</v>
      </c>
      <c r="J166" s="114">
        <v>0</v>
      </c>
      <c r="K166" s="114">
        <v>0</v>
      </c>
      <c r="L166" s="812">
        <f t="shared" si="261"/>
        <v>0</v>
      </c>
      <c r="M166" s="114">
        <v>2</v>
      </c>
      <c r="N166" s="114">
        <v>0</v>
      </c>
      <c r="O166" s="812">
        <f t="shared" si="262"/>
        <v>2</v>
      </c>
      <c r="P166" s="812"/>
      <c r="Q166" s="812"/>
      <c r="R166" s="812">
        <f t="shared" si="263"/>
        <v>0</v>
      </c>
      <c r="S166" s="812"/>
      <c r="T166" s="812"/>
      <c r="U166" s="812">
        <f t="shared" si="264"/>
        <v>0</v>
      </c>
      <c r="V166" s="114"/>
      <c r="W166" s="114"/>
      <c r="X166" s="812">
        <f t="shared" si="265"/>
        <v>0</v>
      </c>
      <c r="Y166" s="149">
        <f t="shared" si="266"/>
        <v>367</v>
      </c>
      <c r="Z166" s="149">
        <f t="shared" si="266"/>
        <v>268</v>
      </c>
      <c r="AA166" s="149">
        <f t="shared" si="266"/>
        <v>635</v>
      </c>
      <c r="AB166" s="114"/>
      <c r="AC166" s="114"/>
      <c r="AD166" s="794">
        <f t="shared" si="267"/>
        <v>0</v>
      </c>
      <c r="AE166" s="794">
        <f t="shared" si="268"/>
        <v>367</v>
      </c>
      <c r="AF166" s="794">
        <f t="shared" si="268"/>
        <v>268</v>
      </c>
      <c r="AG166" s="808">
        <f t="shared" si="270"/>
        <v>635</v>
      </c>
      <c r="AH166" s="114">
        <v>9</v>
      </c>
      <c r="AI166" s="114">
        <v>4</v>
      </c>
      <c r="AJ166" s="808">
        <f t="shared" si="269"/>
        <v>13</v>
      </c>
      <c r="AK166" s="114"/>
    </row>
    <row r="167" spans="1:64" ht="15" customHeight="1">
      <c r="A167" s="10">
        <v>4</v>
      </c>
      <c r="B167" s="803">
        <v>117</v>
      </c>
      <c r="C167" s="594" t="s">
        <v>831</v>
      </c>
      <c r="D167" s="114">
        <v>8</v>
      </c>
      <c r="E167" s="114">
        <v>5</v>
      </c>
      <c r="F167" s="812">
        <f t="shared" si="259"/>
        <v>13</v>
      </c>
      <c r="G167" s="114">
        <v>559</v>
      </c>
      <c r="H167" s="114">
        <v>489</v>
      </c>
      <c r="I167" s="812">
        <f t="shared" si="260"/>
        <v>1048</v>
      </c>
      <c r="J167" s="114">
        <v>1</v>
      </c>
      <c r="K167" s="114">
        <v>2</v>
      </c>
      <c r="L167" s="812">
        <f t="shared" si="261"/>
        <v>3</v>
      </c>
      <c r="M167" s="114">
        <v>2</v>
      </c>
      <c r="N167" s="114">
        <v>0</v>
      </c>
      <c r="O167" s="812">
        <f t="shared" si="262"/>
        <v>2</v>
      </c>
      <c r="P167" s="812"/>
      <c r="Q167" s="812"/>
      <c r="R167" s="812">
        <f t="shared" si="263"/>
        <v>0</v>
      </c>
      <c r="S167" s="812"/>
      <c r="T167" s="812"/>
      <c r="U167" s="812">
        <f t="shared" si="264"/>
        <v>0</v>
      </c>
      <c r="V167" s="114"/>
      <c r="W167" s="114"/>
      <c r="X167" s="812">
        <f t="shared" si="265"/>
        <v>0</v>
      </c>
      <c r="Y167" s="149">
        <f t="shared" si="266"/>
        <v>570</v>
      </c>
      <c r="Z167" s="149">
        <f t="shared" si="266"/>
        <v>496</v>
      </c>
      <c r="AA167" s="149">
        <f t="shared" si="266"/>
        <v>1066</v>
      </c>
      <c r="AB167" s="114"/>
      <c r="AC167" s="114"/>
      <c r="AD167" s="794">
        <f t="shared" si="267"/>
        <v>0</v>
      </c>
      <c r="AE167" s="794">
        <f t="shared" si="268"/>
        <v>570</v>
      </c>
      <c r="AF167" s="794">
        <f t="shared" si="268"/>
        <v>496</v>
      </c>
      <c r="AG167" s="808">
        <f t="shared" si="270"/>
        <v>1066</v>
      </c>
      <c r="AH167" s="114">
        <v>7</v>
      </c>
      <c r="AI167" s="114">
        <v>4</v>
      </c>
      <c r="AJ167" s="808">
        <f t="shared" si="269"/>
        <v>11</v>
      </c>
      <c r="AK167" s="114">
        <v>1</v>
      </c>
    </row>
    <row r="168" spans="1:64" ht="15" customHeight="1">
      <c r="A168" s="10">
        <v>5</v>
      </c>
      <c r="B168" s="803">
        <v>118</v>
      </c>
      <c r="C168" s="827" t="s">
        <v>832</v>
      </c>
      <c r="D168" s="114">
        <v>46</v>
      </c>
      <c r="E168" s="114">
        <v>39</v>
      </c>
      <c r="F168" s="812">
        <f t="shared" si="259"/>
        <v>85</v>
      </c>
      <c r="G168" s="114">
        <v>380</v>
      </c>
      <c r="H168" s="114">
        <v>270</v>
      </c>
      <c r="I168" s="812">
        <f t="shared" si="260"/>
        <v>650</v>
      </c>
      <c r="J168" s="114">
        <v>0</v>
      </c>
      <c r="K168" s="114">
        <v>0</v>
      </c>
      <c r="L168" s="812">
        <f t="shared" si="261"/>
        <v>0</v>
      </c>
      <c r="M168" s="114">
        <v>14</v>
      </c>
      <c r="N168" s="114">
        <v>5</v>
      </c>
      <c r="O168" s="812">
        <f t="shared" si="262"/>
        <v>19</v>
      </c>
      <c r="P168" s="812"/>
      <c r="Q168" s="812"/>
      <c r="R168" s="812">
        <f t="shared" si="263"/>
        <v>0</v>
      </c>
      <c r="S168" s="812"/>
      <c r="T168" s="812"/>
      <c r="U168" s="812">
        <f t="shared" si="264"/>
        <v>0</v>
      </c>
      <c r="V168" s="114"/>
      <c r="W168" s="114"/>
      <c r="X168" s="812">
        <f t="shared" si="265"/>
        <v>0</v>
      </c>
      <c r="Y168" s="149">
        <f t="shared" si="266"/>
        <v>440</v>
      </c>
      <c r="Z168" s="149">
        <f t="shared" si="266"/>
        <v>314</v>
      </c>
      <c r="AA168" s="149">
        <f t="shared" si="266"/>
        <v>754</v>
      </c>
      <c r="AB168" s="114"/>
      <c r="AC168" s="114"/>
      <c r="AD168" s="794">
        <f t="shared" si="267"/>
        <v>0</v>
      </c>
      <c r="AE168" s="794">
        <f t="shared" si="268"/>
        <v>440</v>
      </c>
      <c r="AF168" s="794">
        <f t="shared" si="268"/>
        <v>314</v>
      </c>
      <c r="AG168" s="808">
        <f t="shared" si="270"/>
        <v>754</v>
      </c>
      <c r="AH168" s="114"/>
      <c r="AI168" s="114"/>
      <c r="AJ168" s="808">
        <f t="shared" si="269"/>
        <v>0</v>
      </c>
      <c r="AK168" s="114"/>
    </row>
    <row r="169" spans="1:64" ht="15" customHeight="1">
      <c r="A169" s="10">
        <v>6</v>
      </c>
      <c r="B169" s="803">
        <v>119</v>
      </c>
      <c r="C169" s="594" t="s">
        <v>833</v>
      </c>
      <c r="D169" s="114">
        <v>5</v>
      </c>
      <c r="E169" s="114">
        <v>8</v>
      </c>
      <c r="F169" s="812">
        <f t="shared" si="259"/>
        <v>13</v>
      </c>
      <c r="G169" s="114">
        <v>592</v>
      </c>
      <c r="H169" s="114">
        <v>393</v>
      </c>
      <c r="I169" s="812">
        <f t="shared" si="260"/>
        <v>985</v>
      </c>
      <c r="J169" s="114">
        <v>3</v>
      </c>
      <c r="K169" s="114">
        <v>0</v>
      </c>
      <c r="L169" s="812">
        <f t="shared" si="261"/>
        <v>3</v>
      </c>
      <c r="M169" s="114">
        <v>0</v>
      </c>
      <c r="N169" s="114">
        <v>0</v>
      </c>
      <c r="O169" s="812">
        <f t="shared" si="262"/>
        <v>0</v>
      </c>
      <c r="P169" s="812"/>
      <c r="Q169" s="812"/>
      <c r="R169" s="812">
        <f t="shared" si="263"/>
        <v>0</v>
      </c>
      <c r="S169" s="812"/>
      <c r="T169" s="812"/>
      <c r="U169" s="812">
        <f t="shared" si="264"/>
        <v>0</v>
      </c>
      <c r="V169" s="114"/>
      <c r="W169" s="114"/>
      <c r="X169" s="812">
        <f t="shared" si="265"/>
        <v>0</v>
      </c>
      <c r="Y169" s="149">
        <f t="shared" si="266"/>
        <v>600</v>
      </c>
      <c r="Z169" s="149">
        <f t="shared" si="266"/>
        <v>401</v>
      </c>
      <c r="AA169" s="149">
        <f t="shared" si="266"/>
        <v>1001</v>
      </c>
      <c r="AB169" s="114"/>
      <c r="AC169" s="114"/>
      <c r="AD169" s="794">
        <f t="shared" si="267"/>
        <v>0</v>
      </c>
      <c r="AE169" s="794">
        <f t="shared" si="268"/>
        <v>600</v>
      </c>
      <c r="AF169" s="794">
        <f t="shared" si="268"/>
        <v>401</v>
      </c>
      <c r="AG169" s="808">
        <f t="shared" si="270"/>
        <v>1001</v>
      </c>
      <c r="AH169" s="114"/>
      <c r="AI169" s="114"/>
      <c r="AJ169" s="808">
        <f t="shared" si="269"/>
        <v>0</v>
      </c>
      <c r="AK169" s="114"/>
    </row>
    <row r="170" spans="1:64" ht="15" customHeight="1">
      <c r="A170" s="10">
        <v>7</v>
      </c>
      <c r="B170" s="803">
        <v>120</v>
      </c>
      <c r="C170" s="594" t="s">
        <v>834</v>
      </c>
      <c r="D170" s="114">
        <v>20</v>
      </c>
      <c r="E170" s="114">
        <v>9</v>
      </c>
      <c r="F170" s="812">
        <f t="shared" si="259"/>
        <v>29</v>
      </c>
      <c r="G170" s="114">
        <v>606</v>
      </c>
      <c r="H170" s="114">
        <v>506</v>
      </c>
      <c r="I170" s="812">
        <f t="shared" si="260"/>
        <v>1112</v>
      </c>
      <c r="J170" s="114">
        <v>0</v>
      </c>
      <c r="K170" s="114">
        <v>0</v>
      </c>
      <c r="L170" s="812">
        <f t="shared" si="261"/>
        <v>0</v>
      </c>
      <c r="M170" s="114">
        <v>2</v>
      </c>
      <c r="N170" s="114">
        <v>3</v>
      </c>
      <c r="O170" s="812">
        <f t="shared" si="262"/>
        <v>5</v>
      </c>
      <c r="P170" s="812"/>
      <c r="Q170" s="812"/>
      <c r="R170" s="812">
        <f t="shared" si="263"/>
        <v>0</v>
      </c>
      <c r="S170" s="812"/>
      <c r="T170" s="812"/>
      <c r="U170" s="812">
        <f t="shared" si="264"/>
        <v>0</v>
      </c>
      <c r="V170" s="114"/>
      <c r="W170" s="114"/>
      <c r="X170" s="812">
        <f t="shared" si="265"/>
        <v>0</v>
      </c>
      <c r="Y170" s="149">
        <f t="shared" si="266"/>
        <v>628</v>
      </c>
      <c r="Z170" s="149">
        <f t="shared" si="266"/>
        <v>518</v>
      </c>
      <c r="AA170" s="149">
        <f t="shared" si="266"/>
        <v>1146</v>
      </c>
      <c r="AB170" s="114"/>
      <c r="AC170" s="114"/>
      <c r="AD170" s="794">
        <f t="shared" si="267"/>
        <v>0</v>
      </c>
      <c r="AE170" s="794">
        <f t="shared" si="268"/>
        <v>628</v>
      </c>
      <c r="AF170" s="794">
        <f t="shared" si="268"/>
        <v>518</v>
      </c>
      <c r="AG170" s="808">
        <f t="shared" si="270"/>
        <v>1146</v>
      </c>
      <c r="AH170" s="114">
        <v>4</v>
      </c>
      <c r="AI170" s="114">
        <v>6</v>
      </c>
      <c r="AJ170" s="808">
        <f t="shared" si="269"/>
        <v>10</v>
      </c>
      <c r="AK170" s="794">
        <v>3</v>
      </c>
    </row>
    <row r="171" spans="1:64" ht="15" customHeight="1">
      <c r="A171" s="10">
        <v>8</v>
      </c>
      <c r="B171" s="803">
        <v>121</v>
      </c>
      <c r="C171" s="594" t="s">
        <v>835</v>
      </c>
      <c r="D171" s="114">
        <v>19</v>
      </c>
      <c r="E171" s="114">
        <v>5</v>
      </c>
      <c r="F171" s="812">
        <f t="shared" si="259"/>
        <v>24</v>
      </c>
      <c r="G171" s="114">
        <v>806</v>
      </c>
      <c r="H171" s="114">
        <v>512</v>
      </c>
      <c r="I171" s="812">
        <f t="shared" si="260"/>
        <v>1318</v>
      </c>
      <c r="J171" s="114">
        <v>2</v>
      </c>
      <c r="K171" s="114">
        <v>2</v>
      </c>
      <c r="L171" s="812">
        <f t="shared" si="261"/>
        <v>4</v>
      </c>
      <c r="M171" s="114">
        <v>2</v>
      </c>
      <c r="N171" s="114">
        <v>1</v>
      </c>
      <c r="O171" s="812">
        <f t="shared" si="262"/>
        <v>3</v>
      </c>
      <c r="P171" s="812"/>
      <c r="Q171" s="812"/>
      <c r="R171" s="812">
        <f t="shared" si="263"/>
        <v>0</v>
      </c>
      <c r="S171" s="812"/>
      <c r="T171" s="812"/>
      <c r="U171" s="812">
        <f t="shared" si="264"/>
        <v>0</v>
      </c>
      <c r="V171" s="114"/>
      <c r="W171" s="114"/>
      <c r="X171" s="812">
        <f t="shared" si="265"/>
        <v>0</v>
      </c>
      <c r="Y171" s="149">
        <f t="shared" si="266"/>
        <v>829</v>
      </c>
      <c r="Z171" s="149">
        <f t="shared" si="266"/>
        <v>520</v>
      </c>
      <c r="AA171" s="149">
        <f t="shared" si="266"/>
        <v>1349</v>
      </c>
      <c r="AB171" s="114"/>
      <c r="AC171" s="114"/>
      <c r="AD171" s="794">
        <f t="shared" si="267"/>
        <v>0</v>
      </c>
      <c r="AE171" s="794">
        <f t="shared" si="268"/>
        <v>829</v>
      </c>
      <c r="AF171" s="794">
        <f t="shared" si="268"/>
        <v>520</v>
      </c>
      <c r="AG171" s="808">
        <f t="shared" si="270"/>
        <v>1349</v>
      </c>
      <c r="AH171" s="114">
        <v>2</v>
      </c>
      <c r="AI171" s="114"/>
      <c r="AJ171" s="808">
        <f t="shared" si="269"/>
        <v>2</v>
      </c>
      <c r="AK171" s="794"/>
    </row>
    <row r="172" spans="1:64" ht="15" customHeight="1">
      <c r="B172" s="797"/>
      <c r="C172" s="798" t="s">
        <v>6</v>
      </c>
      <c r="D172" s="804">
        <f>SUM(D164:D171)</f>
        <v>148</v>
      </c>
      <c r="E172" s="805">
        <f t="shared" ref="E172:AJ172" si="271">SUM(E164:E171)</f>
        <v>97</v>
      </c>
      <c r="F172" s="805">
        <f t="shared" si="271"/>
        <v>245</v>
      </c>
      <c r="G172" s="805">
        <f t="shared" si="271"/>
        <v>4364</v>
      </c>
      <c r="H172" s="805">
        <f t="shared" si="271"/>
        <v>3202</v>
      </c>
      <c r="I172" s="805">
        <f t="shared" si="271"/>
        <v>7566</v>
      </c>
      <c r="J172" s="805">
        <f t="shared" si="271"/>
        <v>14</v>
      </c>
      <c r="K172" s="805">
        <f t="shared" si="271"/>
        <v>8</v>
      </c>
      <c r="L172" s="805">
        <f t="shared" si="271"/>
        <v>22</v>
      </c>
      <c r="M172" s="804">
        <f t="shared" si="271"/>
        <v>37</v>
      </c>
      <c r="N172" s="804">
        <f t="shared" si="271"/>
        <v>27</v>
      </c>
      <c r="O172" s="804">
        <f t="shared" si="271"/>
        <v>64</v>
      </c>
      <c r="P172" s="804">
        <f t="shared" si="271"/>
        <v>0</v>
      </c>
      <c r="Q172" s="804">
        <f t="shared" si="271"/>
        <v>0</v>
      </c>
      <c r="R172" s="804">
        <f t="shared" si="271"/>
        <v>0</v>
      </c>
      <c r="S172" s="804">
        <f t="shared" si="271"/>
        <v>0</v>
      </c>
      <c r="T172" s="804">
        <f t="shared" si="271"/>
        <v>0</v>
      </c>
      <c r="U172" s="804">
        <f t="shared" si="271"/>
        <v>0</v>
      </c>
      <c r="V172" s="804">
        <f t="shared" si="271"/>
        <v>0</v>
      </c>
      <c r="W172" s="804">
        <f t="shared" si="271"/>
        <v>0</v>
      </c>
      <c r="X172" s="804">
        <f t="shared" si="271"/>
        <v>0</v>
      </c>
      <c r="Y172" s="804">
        <f t="shared" si="271"/>
        <v>4563</v>
      </c>
      <c r="Z172" s="804">
        <f t="shared" si="271"/>
        <v>3334</v>
      </c>
      <c r="AA172" s="804">
        <f t="shared" si="271"/>
        <v>7897</v>
      </c>
      <c r="AB172" s="804">
        <f t="shared" si="271"/>
        <v>0</v>
      </c>
      <c r="AC172" s="804">
        <f t="shared" si="271"/>
        <v>0</v>
      </c>
      <c r="AD172" s="804">
        <f t="shared" si="271"/>
        <v>0</v>
      </c>
      <c r="AE172" s="804">
        <f t="shared" si="271"/>
        <v>4563</v>
      </c>
      <c r="AF172" s="804">
        <f t="shared" si="271"/>
        <v>3334</v>
      </c>
      <c r="AG172" s="804">
        <f t="shared" si="271"/>
        <v>7897</v>
      </c>
      <c r="AH172" s="804">
        <f t="shared" si="271"/>
        <v>31</v>
      </c>
      <c r="AI172" s="804">
        <f t="shared" si="271"/>
        <v>16</v>
      </c>
      <c r="AJ172" s="804">
        <f t="shared" si="271"/>
        <v>47</v>
      </c>
      <c r="AK172" s="797">
        <f>SUM(AK164:AK171)</f>
        <v>4</v>
      </c>
    </row>
    <row r="173" spans="1:64" ht="15" customHeight="1">
      <c r="B173" s="1196" t="s">
        <v>14</v>
      </c>
      <c r="C173" s="1197"/>
      <c r="D173" s="970">
        <f>D14+D19+D27+D31+D37+D42+D48+D60+D71+D82+D88+D100+D109+D116+D122+D127+D135+D141+D150+D155+D162+D172+D104</f>
        <v>19232</v>
      </c>
      <c r="E173" s="970">
        <f t="shared" ref="E173:AK173" si="272">E14+E19+E27+E31+E37+E42+E48+E60+E71+E82+E88+E100+E109+E116+E122+E127+E135+E141+E150+E155+E162+E172+E104</f>
        <v>13441</v>
      </c>
      <c r="F173" s="970">
        <f t="shared" si="272"/>
        <v>32673</v>
      </c>
      <c r="G173" s="970">
        <f t="shared" si="272"/>
        <v>53317</v>
      </c>
      <c r="H173" s="970">
        <f t="shared" si="272"/>
        <v>37053</v>
      </c>
      <c r="I173" s="970">
        <f t="shared" si="272"/>
        <v>90370</v>
      </c>
      <c r="J173" s="970">
        <f t="shared" si="272"/>
        <v>1407</v>
      </c>
      <c r="K173" s="970">
        <f t="shared" si="272"/>
        <v>952</v>
      </c>
      <c r="L173" s="970">
        <f t="shared" si="272"/>
        <v>2359</v>
      </c>
      <c r="M173" s="970">
        <f>M14+M19+M27+M31+M37+M42+M48+M60+M71+M82+M88+M100+M109+M116+M122+M127+M135+M141+M150+M155+M162+M172+M104</f>
        <v>1220</v>
      </c>
      <c r="N173" s="970">
        <f t="shared" si="272"/>
        <v>858</v>
      </c>
      <c r="O173" s="970">
        <f t="shared" si="272"/>
        <v>2078</v>
      </c>
      <c r="P173" s="970">
        <f t="shared" si="272"/>
        <v>20</v>
      </c>
      <c r="Q173" s="970">
        <f t="shared" si="272"/>
        <v>21</v>
      </c>
      <c r="R173" s="970">
        <f t="shared" si="272"/>
        <v>41</v>
      </c>
      <c r="S173" s="970">
        <f t="shared" si="272"/>
        <v>25</v>
      </c>
      <c r="T173" s="970">
        <f t="shared" si="272"/>
        <v>19</v>
      </c>
      <c r="U173" s="970">
        <f t="shared" si="272"/>
        <v>44</v>
      </c>
      <c r="V173" s="970">
        <f t="shared" si="272"/>
        <v>0</v>
      </c>
      <c r="W173" s="970">
        <f t="shared" si="272"/>
        <v>0</v>
      </c>
      <c r="X173" s="970">
        <f t="shared" si="272"/>
        <v>0</v>
      </c>
      <c r="Y173" s="970">
        <f t="shared" si="272"/>
        <v>75221</v>
      </c>
      <c r="Z173" s="970">
        <f t="shared" si="272"/>
        <v>52344</v>
      </c>
      <c r="AA173" s="970">
        <f t="shared" si="272"/>
        <v>127565</v>
      </c>
      <c r="AB173" s="970">
        <f t="shared" si="272"/>
        <v>1141</v>
      </c>
      <c r="AC173" s="970">
        <f t="shared" si="272"/>
        <v>806</v>
      </c>
      <c r="AD173" s="970">
        <f t="shared" si="272"/>
        <v>1947</v>
      </c>
      <c r="AE173" s="970">
        <f t="shared" si="272"/>
        <v>76362</v>
      </c>
      <c r="AF173" s="970">
        <f t="shared" si="272"/>
        <v>53150</v>
      </c>
      <c r="AG173" s="970">
        <f t="shared" si="272"/>
        <v>129512</v>
      </c>
      <c r="AH173" s="970">
        <f t="shared" si="272"/>
        <v>159</v>
      </c>
      <c r="AI173" s="970">
        <f t="shared" si="272"/>
        <v>142</v>
      </c>
      <c r="AJ173" s="970">
        <f t="shared" si="272"/>
        <v>301</v>
      </c>
      <c r="AK173" s="970">
        <f t="shared" si="272"/>
        <v>23</v>
      </c>
    </row>
    <row r="176" spans="1:64" ht="15" customHeight="1">
      <c r="AM176" s="759"/>
      <c r="AN176" s="758"/>
      <c r="AO176" s="758"/>
      <c r="AP176" s="758"/>
      <c r="AQ176" s="758"/>
      <c r="AR176" s="758"/>
      <c r="AS176" s="758"/>
      <c r="AT176" s="758"/>
      <c r="AU176" s="758"/>
      <c r="AV176" s="758"/>
      <c r="AW176" s="758"/>
      <c r="AX176" s="758"/>
      <c r="AY176" s="758"/>
      <c r="AZ176" s="758"/>
      <c r="BA176" s="758"/>
      <c r="BB176" s="758"/>
      <c r="BC176" s="758"/>
      <c r="BD176" s="758"/>
      <c r="BE176" s="758"/>
      <c r="BF176" s="758"/>
      <c r="BG176" s="758"/>
      <c r="BH176" s="758"/>
      <c r="BI176" s="758"/>
      <c r="BJ176" s="758"/>
      <c r="BK176" s="758"/>
      <c r="BL176" s="758"/>
    </row>
    <row r="177" spans="1:64">
      <c r="B177" s="758"/>
      <c r="D177" s="1185" t="s">
        <v>290</v>
      </c>
      <c r="E177" s="1185"/>
      <c r="F177" s="1185"/>
      <c r="G177" s="1185"/>
      <c r="H177" s="1185"/>
      <c r="I177" s="1185"/>
      <c r="J177" s="1185"/>
      <c r="K177" s="1185"/>
      <c r="L177" s="1185"/>
      <c r="M177" s="1185"/>
      <c r="N177" s="1185"/>
      <c r="O177" s="1185"/>
      <c r="P177" s="1185"/>
      <c r="Q177" s="1185"/>
      <c r="R177" s="1185"/>
      <c r="S177" s="1185"/>
      <c r="T177" s="1185"/>
      <c r="U177" s="1185"/>
      <c r="V177" s="1185"/>
      <c r="W177" s="1185"/>
      <c r="X177" s="1185"/>
      <c r="Y177" s="1185"/>
      <c r="Z177" s="1185"/>
      <c r="AA177" s="1185"/>
      <c r="AB177" s="1185"/>
      <c r="AC177" s="1185"/>
      <c r="AD177" s="1185"/>
      <c r="AE177" s="1185"/>
      <c r="AF177" s="1185"/>
      <c r="AG177" s="1185"/>
      <c r="AM177" s="759"/>
      <c r="AN177" s="758"/>
      <c r="AO177" s="758"/>
      <c r="AP177" s="758"/>
      <c r="AQ177" s="758"/>
      <c r="AR177" s="758"/>
      <c r="AS177" s="758"/>
      <c r="AT177" s="758"/>
      <c r="AU177" s="758"/>
      <c r="AV177" s="758"/>
      <c r="AW177" s="758"/>
      <c r="AX177" s="758"/>
      <c r="AY177" s="758"/>
      <c r="AZ177" s="758"/>
      <c r="BA177" s="758"/>
      <c r="BB177" s="758"/>
      <c r="BC177" s="758"/>
      <c r="BD177" s="758"/>
      <c r="BE177" s="758"/>
      <c r="BF177" s="758"/>
      <c r="BG177" s="758"/>
      <c r="BH177" s="758"/>
      <c r="BI177" s="758"/>
      <c r="BJ177" s="758"/>
      <c r="BK177" s="758"/>
      <c r="BL177" s="758"/>
    </row>
    <row r="178" spans="1:64">
      <c r="B178" s="788" t="s">
        <v>279</v>
      </c>
      <c r="C178" s="759"/>
      <c r="D178" s="1186" t="s">
        <v>886</v>
      </c>
      <c r="E178" s="1186"/>
      <c r="F178" s="1186"/>
      <c r="G178" s="1186"/>
      <c r="H178" s="1186"/>
      <c r="I178" s="1186"/>
      <c r="J178" s="1186"/>
      <c r="K178" s="1186"/>
      <c r="L178" s="1186"/>
      <c r="M178" s="1186"/>
      <c r="N178" s="1186"/>
      <c r="O178" s="1186"/>
      <c r="P178" s="1186"/>
      <c r="Q178" s="1186"/>
      <c r="R178" s="1186"/>
      <c r="S178" s="1186"/>
      <c r="T178" s="1186"/>
      <c r="U178" s="1186"/>
      <c r="V178" s="1186"/>
      <c r="W178" s="1186"/>
      <c r="X178" s="1186"/>
      <c r="Y178" s="1186"/>
      <c r="Z178" s="1186"/>
      <c r="AA178" s="1186"/>
      <c r="AB178" s="1186"/>
      <c r="AC178" s="1186"/>
      <c r="AD178" s="1186"/>
      <c r="AE178" s="1186"/>
      <c r="AF178" s="1186"/>
      <c r="AG178" s="1186"/>
      <c r="AM178" s="759"/>
      <c r="AN178" s="758"/>
      <c r="AO178" s="758"/>
      <c r="AP178" s="758"/>
      <c r="AQ178" s="758"/>
      <c r="AR178" s="758"/>
      <c r="AS178" s="758"/>
      <c r="AT178" s="758"/>
      <c r="AU178" s="758"/>
      <c r="AV178" s="758"/>
      <c r="AW178" s="758"/>
      <c r="AX178" s="758"/>
      <c r="AY178" s="758"/>
      <c r="AZ178" s="758"/>
      <c r="BA178" s="758"/>
      <c r="BB178" s="758"/>
      <c r="BC178" s="758"/>
      <c r="BD178" s="758"/>
      <c r="BE178" s="758"/>
      <c r="BF178" s="758"/>
      <c r="BG178" s="758"/>
      <c r="BH178" s="758"/>
      <c r="BI178" s="758"/>
      <c r="BJ178" s="758"/>
      <c r="BK178" s="758"/>
      <c r="BL178" s="758"/>
    </row>
    <row r="179" spans="1:64" s="741" customFormat="1" ht="33.75" customHeight="1">
      <c r="B179" s="1190" t="s">
        <v>1</v>
      </c>
      <c r="C179" s="1191" t="s">
        <v>293</v>
      </c>
      <c r="D179" s="1191" t="s">
        <v>3</v>
      </c>
      <c r="E179" s="1191"/>
      <c r="F179" s="1191"/>
      <c r="G179" s="1191" t="s">
        <v>4</v>
      </c>
      <c r="H179" s="1191"/>
      <c r="I179" s="1191"/>
      <c r="J179" s="1191" t="s">
        <v>5</v>
      </c>
      <c r="K179" s="1191"/>
      <c r="L179" s="1191"/>
      <c r="M179" s="1191" t="s">
        <v>291</v>
      </c>
      <c r="N179" s="1191"/>
      <c r="O179" s="1191"/>
      <c r="P179" s="1194" t="s">
        <v>870</v>
      </c>
      <c r="Q179" s="1194"/>
      <c r="R179" s="1194"/>
      <c r="S179" s="1194" t="s">
        <v>871</v>
      </c>
      <c r="T179" s="1194"/>
      <c r="U179" s="1194"/>
      <c r="V179" s="1191" t="s">
        <v>351</v>
      </c>
      <c r="W179" s="1191"/>
      <c r="X179" s="1191"/>
      <c r="Y179" s="1191" t="s">
        <v>6</v>
      </c>
      <c r="Z179" s="1191"/>
      <c r="AA179" s="1191"/>
      <c r="AB179" s="1191" t="s">
        <v>285</v>
      </c>
      <c r="AC179" s="1191"/>
      <c r="AD179" s="1191"/>
      <c r="AE179" s="1191" t="s">
        <v>288</v>
      </c>
      <c r="AF179" s="1191"/>
      <c r="AG179" s="1191"/>
      <c r="AH179" s="1190" t="s">
        <v>226</v>
      </c>
      <c r="AI179" s="1190"/>
      <c r="AJ179" s="1190"/>
      <c r="AK179" s="1178" t="s">
        <v>292</v>
      </c>
    </row>
    <row r="180" spans="1:64" s="741" customFormat="1" ht="17.25" customHeight="1">
      <c r="B180" s="1190"/>
      <c r="C180" s="1191"/>
      <c r="D180" s="790" t="s">
        <v>240</v>
      </c>
      <c r="E180" s="790" t="s">
        <v>241</v>
      </c>
      <c r="F180" s="790" t="s">
        <v>234</v>
      </c>
      <c r="G180" s="790" t="s">
        <v>240</v>
      </c>
      <c r="H180" s="790" t="s">
        <v>241</v>
      </c>
      <c r="I180" s="790" t="s">
        <v>234</v>
      </c>
      <c r="J180" s="790" t="s">
        <v>240</v>
      </c>
      <c r="K180" s="790" t="s">
        <v>241</v>
      </c>
      <c r="L180" s="790" t="s">
        <v>234</v>
      </c>
      <c r="M180" s="790" t="s">
        <v>240</v>
      </c>
      <c r="N180" s="790" t="s">
        <v>241</v>
      </c>
      <c r="O180" s="790" t="s">
        <v>234</v>
      </c>
      <c r="P180" s="790" t="s">
        <v>240</v>
      </c>
      <c r="Q180" s="790" t="s">
        <v>241</v>
      </c>
      <c r="R180" s="790" t="s">
        <v>234</v>
      </c>
      <c r="S180" s="790" t="s">
        <v>240</v>
      </c>
      <c r="T180" s="790" t="s">
        <v>241</v>
      </c>
      <c r="U180" s="790" t="s">
        <v>234</v>
      </c>
      <c r="V180" s="790" t="s">
        <v>240</v>
      </c>
      <c r="W180" s="790" t="s">
        <v>241</v>
      </c>
      <c r="X180" s="790" t="s">
        <v>234</v>
      </c>
      <c r="Y180" s="790" t="s">
        <v>240</v>
      </c>
      <c r="Z180" s="790" t="s">
        <v>241</v>
      </c>
      <c r="AA180" s="790" t="s">
        <v>234</v>
      </c>
      <c r="AB180" s="790" t="s">
        <v>240</v>
      </c>
      <c r="AC180" s="790" t="s">
        <v>241</v>
      </c>
      <c r="AD180" s="790" t="s">
        <v>234</v>
      </c>
      <c r="AE180" s="790" t="s">
        <v>240</v>
      </c>
      <c r="AF180" s="790" t="s">
        <v>241</v>
      </c>
      <c r="AG180" s="790" t="s">
        <v>234</v>
      </c>
      <c r="AH180" s="790" t="s">
        <v>240</v>
      </c>
      <c r="AI180" s="790" t="s">
        <v>241</v>
      </c>
      <c r="AJ180" s="790" t="s">
        <v>234</v>
      </c>
      <c r="AK180" s="1178"/>
    </row>
    <row r="181" spans="1:64" ht="15" customHeight="1">
      <c r="B181" s="758" t="s">
        <v>15</v>
      </c>
      <c r="AI181" s="828"/>
      <c r="AJ181" s="829"/>
      <c r="AK181" s="794"/>
      <c r="AM181" s="759"/>
      <c r="AN181" s="758"/>
      <c r="AO181" s="758"/>
      <c r="AP181" s="758"/>
      <c r="AQ181" s="758"/>
      <c r="AR181" s="758"/>
      <c r="AS181" s="758"/>
      <c r="AT181" s="758"/>
      <c r="AU181" s="758"/>
      <c r="AV181" s="758"/>
      <c r="AW181" s="758"/>
      <c r="AX181" s="758"/>
      <c r="AY181" s="758"/>
      <c r="AZ181" s="758"/>
      <c r="BA181" s="758"/>
      <c r="BB181" s="758"/>
      <c r="BC181" s="758"/>
      <c r="BD181" s="758"/>
      <c r="BE181" s="758"/>
      <c r="BF181" s="758"/>
      <c r="BG181" s="758"/>
      <c r="BH181" s="758"/>
      <c r="BI181" s="758"/>
      <c r="BJ181" s="758"/>
      <c r="BK181" s="758"/>
      <c r="BL181" s="758"/>
    </row>
    <row r="182" spans="1:64" ht="15" customHeight="1">
      <c r="A182" s="675">
        <v>1</v>
      </c>
      <c r="B182" s="149">
        <v>1</v>
      </c>
      <c r="C182" s="377" t="s">
        <v>15</v>
      </c>
      <c r="D182" s="794">
        <v>3030</v>
      </c>
      <c r="E182" s="1109">
        <v>1934</v>
      </c>
      <c r="F182" s="149">
        <f t="shared" ref="F182:F190" si="273">D182+E182</f>
        <v>4964</v>
      </c>
      <c r="G182" s="794">
        <v>4862</v>
      </c>
      <c r="H182" s="1109">
        <v>3222</v>
      </c>
      <c r="I182" s="149">
        <f t="shared" ref="I182:I190" si="274">G182+H182</f>
        <v>8084</v>
      </c>
      <c r="J182" s="794">
        <v>289</v>
      </c>
      <c r="K182" s="1109">
        <v>157</v>
      </c>
      <c r="L182" s="149">
        <f t="shared" ref="L182:L190" si="275">J182+K182</f>
        <v>446</v>
      </c>
      <c r="M182" s="794">
        <v>995</v>
      </c>
      <c r="N182" s="1109">
        <v>545</v>
      </c>
      <c r="O182" s="149">
        <f t="shared" ref="O182:O190" si="276">M182+N182</f>
        <v>1540</v>
      </c>
      <c r="P182" s="149"/>
      <c r="Q182" s="149"/>
      <c r="R182" s="149">
        <f t="shared" ref="R182:R189" si="277">P182+Q182</f>
        <v>0</v>
      </c>
      <c r="S182" s="149"/>
      <c r="T182" s="149">
        <v>1</v>
      </c>
      <c r="U182" s="149">
        <f t="shared" ref="U182:U189" si="278">S182+T182</f>
        <v>1</v>
      </c>
      <c r="V182" s="794"/>
      <c r="W182" s="830"/>
      <c r="X182" s="794">
        <f t="shared" ref="X182:X189" si="279">V182+W182</f>
        <v>0</v>
      </c>
      <c r="Y182" s="149">
        <f t="shared" ref="Y182:AA189" si="280">D182+G182+J182+M182+V182+S182+P182</f>
        <v>9176</v>
      </c>
      <c r="Z182" s="149">
        <f t="shared" si="280"/>
        <v>5859</v>
      </c>
      <c r="AA182" s="149">
        <f t="shared" si="280"/>
        <v>15035</v>
      </c>
      <c r="AB182" s="794"/>
      <c r="AC182" s="830"/>
      <c r="AD182" s="794">
        <f>AB182+AC182</f>
        <v>0</v>
      </c>
      <c r="AE182" s="794">
        <f t="shared" ref="AE182:AF189" si="281">Y182+AB182</f>
        <v>9176</v>
      </c>
      <c r="AF182" s="794">
        <f t="shared" si="281"/>
        <v>5859</v>
      </c>
      <c r="AG182" s="794">
        <f>AE182+AF182</f>
        <v>15035</v>
      </c>
      <c r="AH182" s="149">
        <v>476</v>
      </c>
      <c r="AI182" s="149">
        <v>348</v>
      </c>
      <c r="AJ182" s="794">
        <f>AH182+AI182</f>
        <v>824</v>
      </c>
      <c r="AK182" s="794">
        <v>47</v>
      </c>
      <c r="AM182" s="759"/>
      <c r="AN182" s="758"/>
      <c r="AO182" s="758"/>
      <c r="AP182" s="758"/>
      <c r="AQ182" s="758"/>
      <c r="AR182" s="758"/>
      <c r="AS182" s="758"/>
      <c r="AT182" s="758"/>
      <c r="AU182" s="758"/>
      <c r="AV182" s="758"/>
      <c r="AW182" s="758"/>
      <c r="AX182" s="758"/>
      <c r="AY182" s="758"/>
      <c r="AZ182" s="758"/>
      <c r="BA182" s="758"/>
      <c r="BB182" s="758"/>
      <c r="BC182" s="758"/>
      <c r="BD182" s="758"/>
      <c r="BE182" s="758"/>
      <c r="BF182" s="758"/>
      <c r="BG182" s="758"/>
      <c r="BH182" s="758"/>
      <c r="BI182" s="758"/>
      <c r="BJ182" s="758"/>
      <c r="BK182" s="758"/>
      <c r="BL182" s="758"/>
    </row>
    <row r="183" spans="1:64" ht="15" customHeight="1">
      <c r="A183" s="675">
        <v>2</v>
      </c>
      <c r="B183" s="149">
        <v>2</v>
      </c>
      <c r="C183" s="377" t="s">
        <v>499</v>
      </c>
      <c r="D183" s="794">
        <v>14</v>
      </c>
      <c r="E183" s="794">
        <v>6</v>
      </c>
      <c r="F183" s="149">
        <f t="shared" si="273"/>
        <v>20</v>
      </c>
      <c r="G183" s="794">
        <v>39</v>
      </c>
      <c r="H183" s="794">
        <v>25</v>
      </c>
      <c r="I183" s="149">
        <f t="shared" si="274"/>
        <v>64</v>
      </c>
      <c r="J183" s="794">
        <v>0</v>
      </c>
      <c r="K183" s="794">
        <v>0</v>
      </c>
      <c r="L183" s="149">
        <f t="shared" si="275"/>
        <v>0</v>
      </c>
      <c r="M183" s="794">
        <v>0</v>
      </c>
      <c r="N183" s="794">
        <v>0</v>
      </c>
      <c r="O183" s="149">
        <f t="shared" si="276"/>
        <v>0</v>
      </c>
      <c r="P183" s="149"/>
      <c r="Q183" s="149"/>
      <c r="R183" s="149">
        <f t="shared" si="277"/>
        <v>0</v>
      </c>
      <c r="S183" s="149"/>
      <c r="T183" s="149">
        <v>0</v>
      </c>
      <c r="U183" s="149">
        <f t="shared" si="278"/>
        <v>0</v>
      </c>
      <c r="V183" s="794"/>
      <c r="W183" s="794"/>
      <c r="X183" s="794">
        <f t="shared" si="279"/>
        <v>0</v>
      </c>
      <c r="Y183" s="149">
        <f t="shared" si="280"/>
        <v>53</v>
      </c>
      <c r="Z183" s="149">
        <f t="shared" si="280"/>
        <v>31</v>
      </c>
      <c r="AA183" s="149">
        <f t="shared" si="280"/>
        <v>84</v>
      </c>
      <c r="AB183" s="794"/>
      <c r="AC183" s="794"/>
      <c r="AD183" s="794">
        <f t="shared" ref="AD183:AD189" si="282">AB183+AC183</f>
        <v>0</v>
      </c>
      <c r="AE183" s="794">
        <f t="shared" si="281"/>
        <v>53</v>
      </c>
      <c r="AF183" s="794">
        <f t="shared" si="281"/>
        <v>31</v>
      </c>
      <c r="AG183" s="794">
        <f t="shared" ref="AG183:AG189" si="283">AE183+AF183</f>
        <v>84</v>
      </c>
      <c r="AH183" s="794">
        <v>3</v>
      </c>
      <c r="AI183" s="794">
        <v>2</v>
      </c>
      <c r="AJ183" s="794">
        <f t="shared" ref="AJ183:AJ189" si="284">AH183+AI183</f>
        <v>5</v>
      </c>
      <c r="AK183" s="794"/>
      <c r="AM183" s="759"/>
      <c r="AN183" s="758"/>
      <c r="AO183" s="758"/>
      <c r="AP183" s="758"/>
      <c r="AQ183" s="758"/>
      <c r="AR183" s="758"/>
      <c r="AS183" s="758"/>
      <c r="AT183" s="758"/>
      <c r="AU183" s="758"/>
      <c r="AV183" s="758"/>
      <c r="AW183" s="758"/>
      <c r="AX183" s="758"/>
      <c r="AY183" s="758"/>
      <c r="AZ183" s="758"/>
      <c r="BA183" s="758"/>
      <c r="BB183" s="758"/>
      <c r="BC183" s="758"/>
      <c r="BD183" s="758"/>
      <c r="BE183" s="758"/>
      <c r="BF183" s="758"/>
      <c r="BG183" s="758"/>
      <c r="BH183" s="758"/>
      <c r="BI183" s="758"/>
      <c r="BJ183" s="758"/>
      <c r="BK183" s="758"/>
      <c r="BL183" s="758"/>
    </row>
    <row r="184" spans="1:64" ht="15" customHeight="1">
      <c r="A184" s="675">
        <v>3</v>
      </c>
      <c r="B184" s="149">
        <v>3</v>
      </c>
      <c r="C184" s="377" t="s">
        <v>16</v>
      </c>
      <c r="D184" s="794">
        <v>21</v>
      </c>
      <c r="E184" s="794">
        <v>17</v>
      </c>
      <c r="F184" s="149">
        <f t="shared" si="273"/>
        <v>38</v>
      </c>
      <c r="G184" s="794">
        <v>102</v>
      </c>
      <c r="H184" s="794">
        <v>68</v>
      </c>
      <c r="I184" s="149">
        <f t="shared" si="274"/>
        <v>170</v>
      </c>
      <c r="J184" s="794">
        <v>0</v>
      </c>
      <c r="K184" s="794">
        <v>0</v>
      </c>
      <c r="L184" s="149">
        <f t="shared" si="275"/>
        <v>0</v>
      </c>
      <c r="M184" s="794">
        <v>10</v>
      </c>
      <c r="N184" s="794">
        <v>8</v>
      </c>
      <c r="O184" s="149">
        <f t="shared" si="276"/>
        <v>18</v>
      </c>
      <c r="P184" s="149"/>
      <c r="Q184" s="149"/>
      <c r="R184" s="149">
        <f t="shared" si="277"/>
        <v>0</v>
      </c>
      <c r="S184" s="149"/>
      <c r="T184" s="149">
        <v>0</v>
      </c>
      <c r="U184" s="149">
        <f t="shared" si="278"/>
        <v>0</v>
      </c>
      <c r="V184" s="794"/>
      <c r="W184" s="794"/>
      <c r="X184" s="794">
        <f t="shared" si="279"/>
        <v>0</v>
      </c>
      <c r="Y184" s="149">
        <f t="shared" si="280"/>
        <v>133</v>
      </c>
      <c r="Z184" s="149">
        <f t="shared" si="280"/>
        <v>93</v>
      </c>
      <c r="AA184" s="149">
        <f t="shared" si="280"/>
        <v>226</v>
      </c>
      <c r="AB184" s="794"/>
      <c r="AC184" s="794"/>
      <c r="AD184" s="794">
        <f t="shared" si="282"/>
        <v>0</v>
      </c>
      <c r="AE184" s="794">
        <f t="shared" si="281"/>
        <v>133</v>
      </c>
      <c r="AF184" s="794">
        <f t="shared" si="281"/>
        <v>93</v>
      </c>
      <c r="AG184" s="794">
        <f t="shared" si="283"/>
        <v>226</v>
      </c>
      <c r="AH184" s="794">
        <v>0</v>
      </c>
      <c r="AI184" s="794">
        <v>0</v>
      </c>
      <c r="AJ184" s="794">
        <f t="shared" si="284"/>
        <v>0</v>
      </c>
      <c r="AK184" s="794"/>
      <c r="AM184" s="759"/>
      <c r="AN184" s="758"/>
      <c r="AO184" s="758"/>
      <c r="AP184" s="758"/>
      <c r="AQ184" s="758"/>
      <c r="AR184" s="758"/>
      <c r="AS184" s="758"/>
      <c r="AT184" s="758"/>
      <c r="AU184" s="758"/>
      <c r="AV184" s="758"/>
      <c r="AW184" s="758"/>
      <c r="AX184" s="758"/>
      <c r="AY184" s="758"/>
      <c r="AZ184" s="758"/>
      <c r="BA184" s="758"/>
      <c r="BB184" s="758"/>
      <c r="BC184" s="758"/>
      <c r="BD184" s="758"/>
      <c r="BE184" s="758"/>
      <c r="BF184" s="758"/>
      <c r="BG184" s="758"/>
      <c r="BH184" s="758"/>
      <c r="BI184" s="758"/>
      <c r="BJ184" s="758"/>
      <c r="BK184" s="758"/>
      <c r="BL184" s="758"/>
    </row>
    <row r="185" spans="1:64" ht="15" customHeight="1">
      <c r="A185" s="675">
        <v>4</v>
      </c>
      <c r="B185" s="149">
        <v>4</v>
      </c>
      <c r="C185" s="377" t="s">
        <v>686</v>
      </c>
      <c r="D185" s="794">
        <v>19</v>
      </c>
      <c r="E185" s="794">
        <v>30</v>
      </c>
      <c r="F185" s="149">
        <f t="shared" si="273"/>
        <v>49</v>
      </c>
      <c r="G185" s="794">
        <v>106</v>
      </c>
      <c r="H185" s="794">
        <v>75</v>
      </c>
      <c r="I185" s="149">
        <f t="shared" si="274"/>
        <v>181</v>
      </c>
      <c r="J185" s="794">
        <v>0</v>
      </c>
      <c r="K185" s="794">
        <v>0</v>
      </c>
      <c r="L185" s="149">
        <f t="shared" si="275"/>
        <v>0</v>
      </c>
      <c r="M185" s="794">
        <v>0</v>
      </c>
      <c r="N185" s="794">
        <v>1</v>
      </c>
      <c r="O185" s="149">
        <f t="shared" si="276"/>
        <v>1</v>
      </c>
      <c r="P185" s="149"/>
      <c r="Q185" s="149"/>
      <c r="R185" s="149">
        <f t="shared" si="277"/>
        <v>0</v>
      </c>
      <c r="S185" s="149">
        <v>2</v>
      </c>
      <c r="T185" s="149">
        <v>1</v>
      </c>
      <c r="U185" s="149">
        <f t="shared" si="278"/>
        <v>3</v>
      </c>
      <c r="V185" s="794"/>
      <c r="W185" s="794"/>
      <c r="X185" s="794">
        <f t="shared" si="279"/>
        <v>0</v>
      </c>
      <c r="Y185" s="149">
        <f t="shared" si="280"/>
        <v>127</v>
      </c>
      <c r="Z185" s="149">
        <f t="shared" si="280"/>
        <v>107</v>
      </c>
      <c r="AA185" s="149">
        <f t="shared" si="280"/>
        <v>234</v>
      </c>
      <c r="AB185" s="794"/>
      <c r="AC185" s="794"/>
      <c r="AD185" s="794">
        <f t="shared" si="282"/>
        <v>0</v>
      </c>
      <c r="AE185" s="794">
        <f t="shared" si="281"/>
        <v>127</v>
      </c>
      <c r="AF185" s="794">
        <f t="shared" si="281"/>
        <v>107</v>
      </c>
      <c r="AG185" s="794">
        <f t="shared" si="283"/>
        <v>234</v>
      </c>
      <c r="AH185" s="794">
        <v>0</v>
      </c>
      <c r="AI185" s="794">
        <v>0</v>
      </c>
      <c r="AJ185" s="794">
        <f t="shared" si="284"/>
        <v>0</v>
      </c>
      <c r="AK185" s="794"/>
      <c r="AM185" s="759"/>
      <c r="AN185" s="758"/>
      <c r="AO185" s="758"/>
      <c r="AP185" s="758"/>
      <c r="AQ185" s="758"/>
      <c r="AR185" s="758"/>
      <c r="AS185" s="758"/>
      <c r="AT185" s="758"/>
      <c r="AU185" s="758"/>
      <c r="AV185" s="758"/>
      <c r="AW185" s="758"/>
      <c r="AX185" s="758"/>
      <c r="AY185" s="758"/>
      <c r="AZ185" s="758"/>
      <c r="BA185" s="758"/>
      <c r="BB185" s="758"/>
      <c r="BC185" s="758"/>
      <c r="BD185" s="758"/>
      <c r="BE185" s="758"/>
      <c r="BF185" s="758"/>
      <c r="BG185" s="758"/>
      <c r="BH185" s="758"/>
      <c r="BI185" s="758"/>
      <c r="BJ185" s="758"/>
      <c r="BK185" s="758"/>
      <c r="BL185" s="758"/>
    </row>
    <row r="186" spans="1:64" ht="15" customHeight="1">
      <c r="A186" s="675">
        <v>5</v>
      </c>
      <c r="B186" s="149">
        <v>5</v>
      </c>
      <c r="C186" s="377" t="s">
        <v>17</v>
      </c>
      <c r="D186" s="794">
        <v>15</v>
      </c>
      <c r="E186" s="794">
        <v>13</v>
      </c>
      <c r="F186" s="149">
        <f t="shared" si="273"/>
        <v>28</v>
      </c>
      <c r="G186" s="794">
        <v>52</v>
      </c>
      <c r="H186" s="794">
        <v>42</v>
      </c>
      <c r="I186" s="149">
        <f t="shared" si="274"/>
        <v>94</v>
      </c>
      <c r="J186" s="794">
        <v>2</v>
      </c>
      <c r="K186" s="794">
        <v>0</v>
      </c>
      <c r="L186" s="149">
        <f t="shared" si="275"/>
        <v>2</v>
      </c>
      <c r="M186" s="794">
        <v>1</v>
      </c>
      <c r="N186" s="794">
        <v>0</v>
      </c>
      <c r="O186" s="149">
        <f t="shared" si="276"/>
        <v>1</v>
      </c>
      <c r="P186" s="149"/>
      <c r="Q186" s="149"/>
      <c r="R186" s="149">
        <f t="shared" si="277"/>
        <v>0</v>
      </c>
      <c r="S186" s="149"/>
      <c r="T186" s="149"/>
      <c r="U186" s="149">
        <f t="shared" si="278"/>
        <v>0</v>
      </c>
      <c r="V186" s="794"/>
      <c r="W186" s="794"/>
      <c r="X186" s="794">
        <f t="shared" si="279"/>
        <v>0</v>
      </c>
      <c r="Y186" s="149">
        <f t="shared" si="280"/>
        <v>70</v>
      </c>
      <c r="Z186" s="149">
        <f t="shared" si="280"/>
        <v>55</v>
      </c>
      <c r="AA186" s="149">
        <f t="shared" si="280"/>
        <v>125</v>
      </c>
      <c r="AB186" s="794"/>
      <c r="AC186" s="794"/>
      <c r="AD186" s="794">
        <f t="shared" si="282"/>
        <v>0</v>
      </c>
      <c r="AE186" s="794">
        <f t="shared" si="281"/>
        <v>70</v>
      </c>
      <c r="AF186" s="794">
        <f t="shared" si="281"/>
        <v>55</v>
      </c>
      <c r="AG186" s="794">
        <f t="shared" si="283"/>
        <v>125</v>
      </c>
      <c r="AH186" s="794">
        <v>0</v>
      </c>
      <c r="AI186" s="794">
        <v>0</v>
      </c>
      <c r="AJ186" s="794">
        <f t="shared" si="284"/>
        <v>0</v>
      </c>
      <c r="AK186" s="794"/>
      <c r="AM186" s="759"/>
      <c r="AN186" s="758"/>
      <c r="AO186" s="758"/>
      <c r="AP186" s="758"/>
      <c r="AQ186" s="758"/>
      <c r="AR186" s="758"/>
      <c r="AS186" s="758"/>
      <c r="AT186" s="758"/>
      <c r="AU186" s="758"/>
      <c r="AV186" s="758"/>
      <c r="AW186" s="758"/>
      <c r="AX186" s="758"/>
      <c r="AY186" s="758"/>
      <c r="AZ186" s="758"/>
      <c r="BA186" s="758"/>
      <c r="BB186" s="758"/>
      <c r="BC186" s="758"/>
      <c r="BD186" s="758"/>
      <c r="BE186" s="758"/>
      <c r="BF186" s="758"/>
      <c r="BG186" s="758"/>
      <c r="BH186" s="758"/>
      <c r="BI186" s="758"/>
      <c r="BJ186" s="758"/>
      <c r="BK186" s="758"/>
      <c r="BL186" s="758"/>
    </row>
    <row r="187" spans="1:64" ht="15" customHeight="1">
      <c r="A187" s="675">
        <v>6</v>
      </c>
      <c r="B187" s="149">
        <v>6</v>
      </c>
      <c r="C187" s="377" t="s">
        <v>666</v>
      </c>
      <c r="D187" s="794">
        <v>3</v>
      </c>
      <c r="E187" s="794">
        <v>3</v>
      </c>
      <c r="F187" s="149">
        <f t="shared" si="273"/>
        <v>6</v>
      </c>
      <c r="G187" s="794">
        <v>40</v>
      </c>
      <c r="H187" s="794">
        <v>17</v>
      </c>
      <c r="I187" s="149">
        <f t="shared" si="274"/>
        <v>57</v>
      </c>
      <c r="J187" s="794">
        <v>0</v>
      </c>
      <c r="K187" s="794">
        <v>0</v>
      </c>
      <c r="L187" s="149">
        <f t="shared" si="275"/>
        <v>0</v>
      </c>
      <c r="M187" s="794">
        <v>3</v>
      </c>
      <c r="N187" s="794">
        <v>3</v>
      </c>
      <c r="O187" s="149">
        <f t="shared" si="276"/>
        <v>6</v>
      </c>
      <c r="P187" s="149"/>
      <c r="Q187" s="149"/>
      <c r="R187" s="149">
        <f t="shared" si="277"/>
        <v>0</v>
      </c>
      <c r="S187" s="149"/>
      <c r="T187" s="149"/>
      <c r="U187" s="149">
        <f t="shared" si="278"/>
        <v>0</v>
      </c>
      <c r="V187" s="794"/>
      <c r="W187" s="794"/>
      <c r="X187" s="794">
        <f t="shared" si="279"/>
        <v>0</v>
      </c>
      <c r="Y187" s="149">
        <f t="shared" si="280"/>
        <v>46</v>
      </c>
      <c r="Z187" s="149">
        <f t="shared" si="280"/>
        <v>23</v>
      </c>
      <c r="AA187" s="149">
        <f t="shared" si="280"/>
        <v>69</v>
      </c>
      <c r="AB187" s="794"/>
      <c r="AC187" s="794"/>
      <c r="AD187" s="794">
        <f t="shared" si="282"/>
        <v>0</v>
      </c>
      <c r="AE187" s="794">
        <f t="shared" si="281"/>
        <v>46</v>
      </c>
      <c r="AF187" s="794">
        <f t="shared" si="281"/>
        <v>23</v>
      </c>
      <c r="AG187" s="794">
        <f t="shared" si="283"/>
        <v>69</v>
      </c>
      <c r="AH187" s="794">
        <v>0</v>
      </c>
      <c r="AI187" s="794">
        <v>0</v>
      </c>
      <c r="AJ187" s="794">
        <f t="shared" si="284"/>
        <v>0</v>
      </c>
      <c r="AK187" s="794"/>
      <c r="AM187" s="759"/>
      <c r="AN187" s="758"/>
      <c r="AO187" s="758"/>
      <c r="AP187" s="758"/>
      <c r="AQ187" s="758"/>
      <c r="AR187" s="758"/>
      <c r="AS187" s="758"/>
      <c r="AT187" s="758"/>
      <c r="AU187" s="758"/>
      <c r="AV187" s="758"/>
      <c r="AW187" s="758"/>
      <c r="AX187" s="758"/>
      <c r="AY187" s="758"/>
      <c r="AZ187" s="758"/>
      <c r="BA187" s="758"/>
      <c r="BB187" s="758"/>
      <c r="BC187" s="758"/>
      <c r="BD187" s="758"/>
      <c r="BE187" s="758"/>
      <c r="BF187" s="758"/>
      <c r="BG187" s="758"/>
      <c r="BH187" s="758"/>
      <c r="BI187" s="758"/>
      <c r="BJ187" s="758"/>
      <c r="BK187" s="758"/>
      <c r="BL187" s="758"/>
    </row>
    <row r="188" spans="1:64" ht="15" customHeight="1">
      <c r="A188" s="675">
        <v>7</v>
      </c>
      <c r="B188" s="149">
        <v>7</v>
      </c>
      <c r="C188" s="377" t="s">
        <v>18</v>
      </c>
      <c r="D188" s="794">
        <v>11</v>
      </c>
      <c r="E188" s="794">
        <v>5</v>
      </c>
      <c r="F188" s="149">
        <f t="shared" si="273"/>
        <v>16</v>
      </c>
      <c r="G188" s="794">
        <v>14</v>
      </c>
      <c r="H188" s="794">
        <v>7</v>
      </c>
      <c r="I188" s="149">
        <f t="shared" si="274"/>
        <v>21</v>
      </c>
      <c r="J188" s="794">
        <v>0</v>
      </c>
      <c r="K188" s="794">
        <v>0</v>
      </c>
      <c r="L188" s="149">
        <f t="shared" si="275"/>
        <v>0</v>
      </c>
      <c r="M188" s="794">
        <v>0</v>
      </c>
      <c r="N188" s="794">
        <v>0</v>
      </c>
      <c r="O188" s="149">
        <f t="shared" si="276"/>
        <v>0</v>
      </c>
      <c r="P188" s="149"/>
      <c r="Q188" s="149"/>
      <c r="R188" s="149">
        <f t="shared" si="277"/>
        <v>0</v>
      </c>
      <c r="S188" s="149"/>
      <c r="T188" s="149"/>
      <c r="U188" s="149">
        <f t="shared" si="278"/>
        <v>0</v>
      </c>
      <c r="V188" s="794"/>
      <c r="W188" s="794"/>
      <c r="X188" s="794">
        <f t="shared" si="279"/>
        <v>0</v>
      </c>
      <c r="Y188" s="149">
        <f t="shared" si="280"/>
        <v>25</v>
      </c>
      <c r="Z188" s="149">
        <f t="shared" si="280"/>
        <v>12</v>
      </c>
      <c r="AA188" s="149">
        <f t="shared" si="280"/>
        <v>37</v>
      </c>
      <c r="AB188" s="794"/>
      <c r="AC188" s="794"/>
      <c r="AD188" s="794">
        <f t="shared" si="282"/>
        <v>0</v>
      </c>
      <c r="AE188" s="794">
        <f t="shared" si="281"/>
        <v>25</v>
      </c>
      <c r="AF188" s="794">
        <f t="shared" si="281"/>
        <v>12</v>
      </c>
      <c r="AG188" s="794">
        <f t="shared" si="283"/>
        <v>37</v>
      </c>
      <c r="AH188" s="794">
        <v>0</v>
      </c>
      <c r="AI188" s="794">
        <v>0</v>
      </c>
      <c r="AJ188" s="794">
        <f t="shared" si="284"/>
        <v>0</v>
      </c>
      <c r="AK188" s="794"/>
      <c r="AM188" s="759"/>
      <c r="AN188" s="758"/>
      <c r="AO188" s="758"/>
      <c r="AP188" s="758"/>
      <c r="AQ188" s="758"/>
      <c r="AR188" s="758"/>
      <c r="AS188" s="758"/>
      <c r="AT188" s="758"/>
      <c r="AU188" s="758"/>
      <c r="AV188" s="758"/>
      <c r="AW188" s="758"/>
      <c r="AX188" s="758"/>
      <c r="AY188" s="758"/>
      <c r="AZ188" s="758"/>
      <c r="BA188" s="758"/>
      <c r="BB188" s="758"/>
      <c r="BC188" s="758"/>
      <c r="BD188" s="758"/>
      <c r="BE188" s="758"/>
      <c r="BF188" s="758"/>
      <c r="BG188" s="758"/>
      <c r="BH188" s="758"/>
      <c r="BI188" s="758"/>
      <c r="BJ188" s="758"/>
      <c r="BK188" s="758"/>
      <c r="BL188" s="758"/>
    </row>
    <row r="189" spans="1:64" ht="15" customHeight="1">
      <c r="A189" s="675">
        <v>8</v>
      </c>
      <c r="B189" s="149">
        <v>8</v>
      </c>
      <c r="C189" s="377" t="s">
        <v>910</v>
      </c>
      <c r="D189" s="794">
        <v>2</v>
      </c>
      <c r="E189" s="794">
        <v>1</v>
      </c>
      <c r="F189" s="149">
        <f t="shared" si="273"/>
        <v>3</v>
      </c>
      <c r="G189" s="794">
        <v>33</v>
      </c>
      <c r="H189" s="794">
        <v>15</v>
      </c>
      <c r="I189" s="149">
        <f t="shared" si="274"/>
        <v>48</v>
      </c>
      <c r="J189" s="794">
        <v>0</v>
      </c>
      <c r="K189" s="794">
        <v>0</v>
      </c>
      <c r="L189" s="149">
        <f t="shared" si="275"/>
        <v>0</v>
      </c>
      <c r="M189" s="794">
        <v>0</v>
      </c>
      <c r="N189" s="794">
        <v>0</v>
      </c>
      <c r="O189" s="149">
        <f t="shared" si="276"/>
        <v>0</v>
      </c>
      <c r="P189" s="149"/>
      <c r="Q189" s="149"/>
      <c r="R189" s="149">
        <f t="shared" si="277"/>
        <v>0</v>
      </c>
      <c r="S189" s="149"/>
      <c r="T189" s="149"/>
      <c r="U189" s="149">
        <f t="shared" si="278"/>
        <v>0</v>
      </c>
      <c r="V189" s="794"/>
      <c r="W189" s="794"/>
      <c r="X189" s="794">
        <f t="shared" si="279"/>
        <v>0</v>
      </c>
      <c r="Y189" s="149">
        <f t="shared" si="280"/>
        <v>35</v>
      </c>
      <c r="Z189" s="149">
        <f t="shared" si="280"/>
        <v>16</v>
      </c>
      <c r="AA189" s="149">
        <f t="shared" si="280"/>
        <v>51</v>
      </c>
      <c r="AB189" s="794"/>
      <c r="AC189" s="794"/>
      <c r="AD189" s="794">
        <f t="shared" si="282"/>
        <v>0</v>
      </c>
      <c r="AE189" s="794">
        <f t="shared" si="281"/>
        <v>35</v>
      </c>
      <c r="AF189" s="794">
        <f t="shared" si="281"/>
        <v>16</v>
      </c>
      <c r="AG189" s="794">
        <f t="shared" si="283"/>
        <v>51</v>
      </c>
      <c r="AH189" s="794">
        <v>0</v>
      </c>
      <c r="AI189" s="794">
        <v>0</v>
      </c>
      <c r="AJ189" s="794">
        <f t="shared" si="284"/>
        <v>0</v>
      </c>
      <c r="AK189" s="794"/>
      <c r="AM189" s="759"/>
      <c r="AN189" s="758"/>
      <c r="AO189" s="758"/>
      <c r="AP189" s="758"/>
      <c r="AQ189" s="758"/>
      <c r="AR189" s="758"/>
      <c r="AS189" s="758"/>
      <c r="AT189" s="758"/>
      <c r="AU189" s="758"/>
      <c r="AV189" s="758"/>
      <c r="AW189" s="758"/>
      <c r="AX189" s="758"/>
      <c r="AY189" s="758"/>
      <c r="AZ189" s="758"/>
      <c r="BA189" s="758"/>
      <c r="BB189" s="758"/>
      <c r="BC189" s="758"/>
      <c r="BD189" s="758"/>
      <c r="BE189" s="758"/>
      <c r="BF189" s="758"/>
      <c r="BG189" s="758"/>
      <c r="BH189" s="758"/>
      <c r="BI189" s="758"/>
      <c r="BJ189" s="758"/>
      <c r="BK189" s="758"/>
      <c r="BL189" s="758"/>
    </row>
    <row r="190" spans="1:64" ht="15" customHeight="1">
      <c r="A190" s="675">
        <v>9</v>
      </c>
      <c r="B190" s="149">
        <v>9</v>
      </c>
      <c r="C190" s="377" t="s">
        <v>911</v>
      </c>
      <c r="D190" s="794">
        <v>12</v>
      </c>
      <c r="E190" s="794">
        <v>6</v>
      </c>
      <c r="F190" s="149">
        <f t="shared" si="273"/>
        <v>18</v>
      </c>
      <c r="G190" s="794">
        <v>47</v>
      </c>
      <c r="H190" s="794">
        <v>37</v>
      </c>
      <c r="I190" s="149">
        <f t="shared" si="274"/>
        <v>84</v>
      </c>
      <c r="J190" s="794">
        <v>0</v>
      </c>
      <c r="K190" s="794">
        <v>0</v>
      </c>
      <c r="L190" s="149">
        <f t="shared" si="275"/>
        <v>0</v>
      </c>
      <c r="M190" s="794">
        <v>0</v>
      </c>
      <c r="N190" s="794">
        <v>1</v>
      </c>
      <c r="O190" s="149">
        <f t="shared" si="276"/>
        <v>1</v>
      </c>
      <c r="P190" s="149"/>
      <c r="Q190" s="149"/>
      <c r="R190" s="149">
        <f t="shared" ref="R190" si="285">P190+Q190</f>
        <v>0</v>
      </c>
      <c r="S190" s="149"/>
      <c r="T190" s="149"/>
      <c r="U190" s="149">
        <f t="shared" ref="U190" si="286">S190+T190</f>
        <v>0</v>
      </c>
      <c r="V190" s="794"/>
      <c r="W190" s="794"/>
      <c r="X190" s="794">
        <f t="shared" ref="X190" si="287">V190+W190</f>
        <v>0</v>
      </c>
      <c r="Y190" s="149">
        <f t="shared" ref="Y190" si="288">D190+G190+J190+M190+V190+S190+P190</f>
        <v>59</v>
      </c>
      <c r="Z190" s="149">
        <f t="shared" ref="Z190" si="289">E190+H190+K190+N190+W190+T190+Q190</f>
        <v>44</v>
      </c>
      <c r="AA190" s="149">
        <f t="shared" ref="AA190" si="290">F190+I190+L190+O190+X190+U190+R190</f>
        <v>103</v>
      </c>
      <c r="AB190" s="794"/>
      <c r="AC190" s="794"/>
      <c r="AD190" s="794">
        <f t="shared" ref="AD190" si="291">AB190+AC190</f>
        <v>0</v>
      </c>
      <c r="AE190" s="794">
        <f t="shared" ref="AE190" si="292">Y190+AB190</f>
        <v>59</v>
      </c>
      <c r="AF190" s="794">
        <f t="shared" ref="AF190" si="293">Z190+AC190</f>
        <v>44</v>
      </c>
      <c r="AG190" s="794">
        <f t="shared" ref="AG190" si="294">AE190+AF190</f>
        <v>103</v>
      </c>
      <c r="AH190" s="794">
        <v>0</v>
      </c>
      <c r="AI190" s="794">
        <v>0</v>
      </c>
      <c r="AJ190" s="794">
        <f t="shared" ref="AJ190" si="295">AH190+AI190</f>
        <v>0</v>
      </c>
      <c r="AK190" s="794"/>
      <c r="AM190" s="759"/>
      <c r="AN190" s="758"/>
      <c r="AO190" s="758"/>
      <c r="AP190" s="758"/>
      <c r="AQ190" s="758"/>
      <c r="AR190" s="758"/>
      <c r="AS190" s="758"/>
      <c r="AT190" s="758"/>
      <c r="AU190" s="758"/>
      <c r="AV190" s="758"/>
      <c r="AW190" s="758"/>
      <c r="AX190" s="758"/>
      <c r="AY190" s="758"/>
      <c r="AZ190" s="758"/>
      <c r="BA190" s="758"/>
      <c r="BB190" s="758"/>
      <c r="BC190" s="758"/>
      <c r="BD190" s="758"/>
      <c r="BE190" s="758"/>
      <c r="BF190" s="758"/>
      <c r="BG190" s="758"/>
      <c r="BH190" s="758"/>
      <c r="BI190" s="758"/>
      <c r="BJ190" s="758"/>
      <c r="BK190" s="758"/>
      <c r="BL190" s="758"/>
    </row>
    <row r="191" spans="1:64" ht="15" customHeight="1">
      <c r="A191" s="675"/>
      <c r="B191" s="797"/>
      <c r="C191" s="831" t="s">
        <v>6</v>
      </c>
      <c r="D191" s="797">
        <f>SUM(D182:D190)</f>
        <v>3127</v>
      </c>
      <c r="E191" s="797">
        <f t="shared" ref="E191:AK191" si="296">SUM(E182:E190)</f>
        <v>2015</v>
      </c>
      <c r="F191" s="797">
        <f t="shared" si="296"/>
        <v>5142</v>
      </c>
      <c r="G191" s="797">
        <f t="shared" si="296"/>
        <v>5295</v>
      </c>
      <c r="H191" s="797">
        <f t="shared" si="296"/>
        <v>3508</v>
      </c>
      <c r="I191" s="797">
        <f t="shared" si="296"/>
        <v>8803</v>
      </c>
      <c r="J191" s="797">
        <f t="shared" si="296"/>
        <v>291</v>
      </c>
      <c r="K191" s="797">
        <f t="shared" si="296"/>
        <v>157</v>
      </c>
      <c r="L191" s="797">
        <f t="shared" si="296"/>
        <v>448</v>
      </c>
      <c r="M191" s="797">
        <f t="shared" si="296"/>
        <v>1009</v>
      </c>
      <c r="N191" s="797">
        <f t="shared" si="296"/>
        <v>558</v>
      </c>
      <c r="O191" s="797">
        <f t="shared" si="296"/>
        <v>1567</v>
      </c>
      <c r="P191" s="797">
        <f t="shared" si="296"/>
        <v>0</v>
      </c>
      <c r="Q191" s="797">
        <f t="shared" si="296"/>
        <v>0</v>
      </c>
      <c r="R191" s="797">
        <f t="shared" si="296"/>
        <v>0</v>
      </c>
      <c r="S191" s="797">
        <f t="shared" si="296"/>
        <v>2</v>
      </c>
      <c r="T191" s="797">
        <f t="shared" si="296"/>
        <v>2</v>
      </c>
      <c r="U191" s="797">
        <f t="shared" si="296"/>
        <v>4</v>
      </c>
      <c r="V191" s="797">
        <f t="shared" si="296"/>
        <v>0</v>
      </c>
      <c r="W191" s="797">
        <f t="shared" si="296"/>
        <v>0</v>
      </c>
      <c r="X191" s="797">
        <f t="shared" si="296"/>
        <v>0</v>
      </c>
      <c r="Y191" s="797">
        <f t="shared" si="296"/>
        <v>9724</v>
      </c>
      <c r="Z191" s="797">
        <f t="shared" si="296"/>
        <v>6240</v>
      </c>
      <c r="AA191" s="797">
        <f t="shared" si="296"/>
        <v>15964</v>
      </c>
      <c r="AB191" s="797">
        <f t="shared" si="296"/>
        <v>0</v>
      </c>
      <c r="AC191" s="797">
        <f t="shared" si="296"/>
        <v>0</v>
      </c>
      <c r="AD191" s="797">
        <f t="shared" si="296"/>
        <v>0</v>
      </c>
      <c r="AE191" s="797">
        <f t="shared" si="296"/>
        <v>9724</v>
      </c>
      <c r="AF191" s="797">
        <f t="shared" si="296"/>
        <v>6240</v>
      </c>
      <c r="AG191" s="797">
        <f t="shared" si="296"/>
        <v>15964</v>
      </c>
      <c r="AH191" s="797">
        <f t="shared" si="296"/>
        <v>479</v>
      </c>
      <c r="AI191" s="797">
        <f t="shared" si="296"/>
        <v>350</v>
      </c>
      <c r="AJ191" s="797">
        <f t="shared" si="296"/>
        <v>829</v>
      </c>
      <c r="AK191" s="797">
        <f t="shared" si="296"/>
        <v>47</v>
      </c>
      <c r="AM191" s="759"/>
      <c r="AN191" s="758"/>
      <c r="AO191" s="758"/>
      <c r="AP191" s="758"/>
      <c r="AQ191" s="758"/>
      <c r="AR191" s="758"/>
      <c r="AS191" s="758"/>
      <c r="AT191" s="758"/>
      <c r="AU191" s="758"/>
      <c r="AV191" s="758"/>
      <c r="AW191" s="758"/>
      <c r="AX191" s="758"/>
      <c r="AY191" s="758"/>
      <c r="AZ191" s="758"/>
      <c r="BA191" s="758"/>
      <c r="BB191" s="758"/>
      <c r="BC191" s="758"/>
      <c r="BD191" s="758"/>
      <c r="BE191" s="758"/>
      <c r="BF191" s="758"/>
      <c r="BG191" s="758"/>
      <c r="BH191" s="758"/>
      <c r="BI191" s="758"/>
      <c r="BJ191" s="758"/>
      <c r="BK191" s="758"/>
      <c r="BL191" s="758"/>
    </row>
    <row r="192" spans="1:64" ht="15" customHeight="1">
      <c r="A192" s="675"/>
      <c r="B192" s="759" t="s">
        <v>20</v>
      </c>
      <c r="C192" s="832"/>
      <c r="AJ192" s="794"/>
      <c r="AK192" s="794"/>
      <c r="AM192" s="759"/>
      <c r="AN192" s="758"/>
      <c r="AO192" s="758"/>
      <c r="AP192" s="758"/>
      <c r="AQ192" s="758"/>
      <c r="AR192" s="758"/>
      <c r="AS192" s="758"/>
      <c r="AT192" s="758"/>
      <c r="AU192" s="758"/>
      <c r="AV192" s="758"/>
      <c r="AW192" s="758"/>
      <c r="AX192" s="758"/>
      <c r="AY192" s="758"/>
      <c r="AZ192" s="758"/>
      <c r="BA192" s="758"/>
      <c r="BB192" s="758"/>
      <c r="BC192" s="758"/>
      <c r="BD192" s="758"/>
      <c r="BE192" s="758"/>
      <c r="BF192" s="758"/>
      <c r="BG192" s="758"/>
      <c r="BH192" s="758"/>
      <c r="BI192" s="758"/>
      <c r="BJ192" s="758"/>
      <c r="BK192" s="758"/>
      <c r="BL192" s="758"/>
    </row>
    <row r="193" spans="1:64" ht="15" customHeight="1">
      <c r="A193" s="675">
        <v>1</v>
      </c>
      <c r="B193" s="803">
        <v>10</v>
      </c>
      <c r="C193" s="594" t="s">
        <v>783</v>
      </c>
      <c r="D193" s="594">
        <v>227</v>
      </c>
      <c r="E193" s="594">
        <v>134</v>
      </c>
      <c r="F193" s="149">
        <f t="shared" ref="F193:F197" si="297">D193+E193</f>
        <v>361</v>
      </c>
      <c r="G193" s="594">
        <v>438</v>
      </c>
      <c r="H193" s="149">
        <v>272</v>
      </c>
      <c r="I193" s="149">
        <f t="shared" ref="I193:I197" si="298">G193+H193</f>
        <v>710</v>
      </c>
      <c r="J193" s="149">
        <v>12</v>
      </c>
      <c r="K193" s="594">
        <v>3</v>
      </c>
      <c r="L193" s="149">
        <f t="shared" ref="L193:L197" si="299">J193+K193</f>
        <v>15</v>
      </c>
      <c r="M193" s="594"/>
      <c r="N193" s="594"/>
      <c r="O193" s="149">
        <f t="shared" ref="O193:O197" si="300">M193+N193</f>
        <v>0</v>
      </c>
      <c r="P193" s="794"/>
      <c r="Q193" s="794"/>
      <c r="R193" s="149">
        <f t="shared" ref="R193:R197" si="301">P193+Q193</f>
        <v>0</v>
      </c>
      <c r="S193" s="794"/>
      <c r="T193" s="794"/>
      <c r="U193" s="149">
        <f t="shared" ref="U193:U197" si="302">S193+T193</f>
        <v>0</v>
      </c>
      <c r="V193" s="594"/>
      <c r="W193" s="594"/>
      <c r="X193" s="149">
        <f t="shared" ref="X193:X197" si="303">V193+W193</f>
        <v>0</v>
      </c>
      <c r="Y193" s="149">
        <f t="shared" ref="Y193" si="304">D193+G193+J193+M193+V193+S193+P193</f>
        <v>677</v>
      </c>
      <c r="Z193" s="149">
        <f t="shared" ref="Z193" si="305">E193+H193+K193+N193+W193+T193+Q193</f>
        <v>409</v>
      </c>
      <c r="AA193" s="149">
        <f t="shared" ref="AA193" si="306">F193+I193+L193+O193+X193+U193+R193</f>
        <v>1086</v>
      </c>
      <c r="AB193" s="597">
        <v>25</v>
      </c>
      <c r="AC193" s="597">
        <v>9</v>
      </c>
      <c r="AD193" s="794">
        <f>AB193+AC193</f>
        <v>34</v>
      </c>
      <c r="AE193" s="794">
        <f t="shared" ref="AE193:AF197" si="307">Y193+AB193</f>
        <v>702</v>
      </c>
      <c r="AF193" s="794">
        <f t="shared" si="307"/>
        <v>418</v>
      </c>
      <c r="AG193" s="794">
        <f>AE193+AF193</f>
        <v>1120</v>
      </c>
      <c r="AH193" s="594">
        <v>1</v>
      </c>
      <c r="AI193" s="594">
        <v>2</v>
      </c>
      <c r="AJ193" s="794">
        <f>AH193+AI193</f>
        <v>3</v>
      </c>
      <c r="AK193" s="114">
        <v>1</v>
      </c>
      <c r="AM193" s="759"/>
      <c r="AN193" s="758"/>
      <c r="AO193" s="758"/>
      <c r="AP193" s="758"/>
      <c r="AQ193" s="758"/>
      <c r="AR193" s="758"/>
      <c r="AS193" s="758"/>
      <c r="AT193" s="758"/>
      <c r="AU193" s="758"/>
      <c r="AV193" s="758"/>
      <c r="AW193" s="758"/>
      <c r="AX193" s="758"/>
      <c r="AY193" s="758"/>
      <c r="AZ193" s="758"/>
      <c r="BA193" s="758"/>
      <c r="BB193" s="758"/>
      <c r="BC193" s="758"/>
      <c r="BD193" s="758"/>
      <c r="BE193" s="758"/>
      <c r="BF193" s="758"/>
      <c r="BG193" s="758"/>
      <c r="BH193" s="758"/>
      <c r="BI193" s="758"/>
      <c r="BJ193" s="758"/>
      <c r="BK193" s="758"/>
      <c r="BL193" s="758"/>
    </row>
    <row r="194" spans="1:64" ht="15" customHeight="1">
      <c r="A194" s="675">
        <v>2</v>
      </c>
      <c r="B194" s="803">
        <v>11</v>
      </c>
      <c r="C194" s="833" t="s">
        <v>784</v>
      </c>
      <c r="D194" s="594">
        <v>18</v>
      </c>
      <c r="E194" s="594">
        <v>9</v>
      </c>
      <c r="F194" s="149">
        <f t="shared" si="297"/>
        <v>27</v>
      </c>
      <c r="G194" s="594">
        <v>73</v>
      </c>
      <c r="H194" s="149">
        <v>35</v>
      </c>
      <c r="I194" s="149">
        <f t="shared" si="298"/>
        <v>108</v>
      </c>
      <c r="J194" s="149">
        <v>3</v>
      </c>
      <c r="K194" s="594">
        <v>1</v>
      </c>
      <c r="L194" s="149">
        <f t="shared" si="299"/>
        <v>4</v>
      </c>
      <c r="M194" s="594"/>
      <c r="N194" s="594"/>
      <c r="O194" s="149">
        <f t="shared" si="300"/>
        <v>0</v>
      </c>
      <c r="P194" s="794"/>
      <c r="Q194" s="794"/>
      <c r="R194" s="149">
        <f t="shared" si="301"/>
        <v>0</v>
      </c>
      <c r="S194" s="794"/>
      <c r="T194" s="794"/>
      <c r="U194" s="149">
        <f t="shared" si="302"/>
        <v>0</v>
      </c>
      <c r="V194" s="594"/>
      <c r="W194" s="594"/>
      <c r="X194" s="149">
        <f t="shared" si="303"/>
        <v>0</v>
      </c>
      <c r="Y194" s="149">
        <f t="shared" ref="Y194:Y197" si="308">D194+G194+J194+M194+V194+S194+P194</f>
        <v>94</v>
      </c>
      <c r="Z194" s="149">
        <f t="shared" ref="Z194:Z197" si="309">E194+H194+K194+N194+W194+T194+Q194</f>
        <v>45</v>
      </c>
      <c r="AA194" s="149">
        <f t="shared" ref="AA194:AA197" si="310">F194+I194+L194+O194+X194+U194+R194</f>
        <v>139</v>
      </c>
      <c r="AB194" s="597">
        <v>0</v>
      </c>
      <c r="AC194" s="597">
        <v>0</v>
      </c>
      <c r="AD194" s="794">
        <f>AB194+AC194</f>
        <v>0</v>
      </c>
      <c r="AE194" s="794">
        <f t="shared" si="307"/>
        <v>94</v>
      </c>
      <c r="AF194" s="794">
        <f t="shared" si="307"/>
        <v>45</v>
      </c>
      <c r="AG194" s="794">
        <f>AE194+AF194</f>
        <v>139</v>
      </c>
      <c r="AH194" s="594"/>
      <c r="AI194" s="594"/>
      <c r="AJ194" s="794">
        <f>AH194+AI194</f>
        <v>0</v>
      </c>
      <c r="AK194" s="114"/>
      <c r="AM194" s="759"/>
      <c r="AN194" s="758"/>
      <c r="AO194" s="758"/>
      <c r="AP194" s="758"/>
      <c r="AQ194" s="758"/>
      <c r="AR194" s="758"/>
      <c r="AS194" s="758"/>
      <c r="AT194" s="758"/>
      <c r="AU194" s="758"/>
      <c r="AV194" s="758"/>
      <c r="AW194" s="758"/>
      <c r="AX194" s="758"/>
      <c r="AY194" s="758"/>
      <c r="AZ194" s="758"/>
      <c r="BA194" s="758"/>
      <c r="BB194" s="758"/>
      <c r="BC194" s="758"/>
      <c r="BD194" s="758"/>
      <c r="BE194" s="758"/>
      <c r="BF194" s="758"/>
      <c r="BG194" s="758"/>
      <c r="BH194" s="758"/>
      <c r="BI194" s="758"/>
      <c r="BJ194" s="758"/>
      <c r="BK194" s="758"/>
      <c r="BL194" s="758"/>
    </row>
    <row r="195" spans="1:64" ht="15" customHeight="1">
      <c r="A195" s="675">
        <v>3</v>
      </c>
      <c r="B195" s="803">
        <v>12</v>
      </c>
      <c r="C195" s="594" t="s">
        <v>785</v>
      </c>
      <c r="D195" s="594">
        <v>47</v>
      </c>
      <c r="E195" s="594">
        <v>32</v>
      </c>
      <c r="F195" s="149">
        <f t="shared" si="297"/>
        <v>79</v>
      </c>
      <c r="G195" s="594">
        <v>53</v>
      </c>
      <c r="H195" s="149">
        <v>25</v>
      </c>
      <c r="I195" s="149">
        <f t="shared" si="298"/>
        <v>78</v>
      </c>
      <c r="J195" s="149">
        <v>3</v>
      </c>
      <c r="K195" s="594">
        <v>0</v>
      </c>
      <c r="L195" s="149">
        <f t="shared" si="299"/>
        <v>3</v>
      </c>
      <c r="M195" s="594"/>
      <c r="N195" s="594"/>
      <c r="O195" s="149">
        <f t="shared" si="300"/>
        <v>0</v>
      </c>
      <c r="P195" s="794"/>
      <c r="Q195" s="794"/>
      <c r="R195" s="149">
        <f t="shared" si="301"/>
        <v>0</v>
      </c>
      <c r="S195" s="794"/>
      <c r="T195" s="794"/>
      <c r="U195" s="149">
        <f t="shared" si="302"/>
        <v>0</v>
      </c>
      <c r="V195" s="594"/>
      <c r="W195" s="594"/>
      <c r="X195" s="149">
        <f t="shared" si="303"/>
        <v>0</v>
      </c>
      <c r="Y195" s="149">
        <f t="shared" si="308"/>
        <v>103</v>
      </c>
      <c r="Z195" s="149">
        <f t="shared" si="309"/>
        <v>57</v>
      </c>
      <c r="AA195" s="149">
        <f t="shared" si="310"/>
        <v>160</v>
      </c>
      <c r="AB195" s="597">
        <v>7</v>
      </c>
      <c r="AC195" s="597">
        <v>2</v>
      </c>
      <c r="AD195" s="794">
        <f>AB195+AC195</f>
        <v>9</v>
      </c>
      <c r="AE195" s="794">
        <f t="shared" si="307"/>
        <v>110</v>
      </c>
      <c r="AF195" s="794">
        <f t="shared" si="307"/>
        <v>59</v>
      </c>
      <c r="AG195" s="794">
        <f>AE195+AF195</f>
        <v>169</v>
      </c>
      <c r="AH195" s="594"/>
      <c r="AI195" s="594"/>
      <c r="AJ195" s="794">
        <f>AH195+AI195</f>
        <v>0</v>
      </c>
      <c r="AK195" s="114"/>
      <c r="AM195" s="759"/>
      <c r="AN195" s="758"/>
      <c r="AO195" s="758"/>
      <c r="AP195" s="758"/>
      <c r="AQ195" s="758"/>
      <c r="AR195" s="758"/>
      <c r="AS195" s="758"/>
      <c r="AT195" s="758"/>
      <c r="AU195" s="758"/>
      <c r="AV195" s="758"/>
      <c r="AW195" s="758"/>
      <c r="AX195" s="758"/>
      <c r="AY195" s="758"/>
      <c r="AZ195" s="758"/>
      <c r="BA195" s="758"/>
      <c r="BB195" s="758"/>
      <c r="BC195" s="758"/>
      <c r="BD195" s="758"/>
      <c r="BE195" s="758"/>
      <c r="BF195" s="758"/>
      <c r="BG195" s="758"/>
      <c r="BH195" s="758"/>
      <c r="BI195" s="758"/>
      <c r="BJ195" s="758"/>
      <c r="BK195" s="758"/>
      <c r="BL195" s="758"/>
    </row>
    <row r="196" spans="1:64" ht="15" customHeight="1">
      <c r="A196" s="675">
        <v>4</v>
      </c>
      <c r="B196" s="803">
        <v>13</v>
      </c>
      <c r="C196" s="594" t="s">
        <v>786</v>
      </c>
      <c r="D196" s="594">
        <v>14</v>
      </c>
      <c r="E196" s="594">
        <v>11</v>
      </c>
      <c r="F196" s="149">
        <f t="shared" si="297"/>
        <v>25</v>
      </c>
      <c r="G196" s="594">
        <v>68</v>
      </c>
      <c r="H196" s="149">
        <v>46</v>
      </c>
      <c r="I196" s="149">
        <f t="shared" si="298"/>
        <v>114</v>
      </c>
      <c r="J196" s="149">
        <v>5</v>
      </c>
      <c r="K196" s="594">
        <v>1</v>
      </c>
      <c r="L196" s="149">
        <f t="shared" si="299"/>
        <v>6</v>
      </c>
      <c r="M196" s="594"/>
      <c r="N196" s="594"/>
      <c r="O196" s="149">
        <f t="shared" si="300"/>
        <v>0</v>
      </c>
      <c r="P196" s="794"/>
      <c r="Q196" s="794"/>
      <c r="R196" s="149">
        <f t="shared" si="301"/>
        <v>0</v>
      </c>
      <c r="S196" s="794"/>
      <c r="T196" s="794"/>
      <c r="U196" s="149">
        <f t="shared" si="302"/>
        <v>0</v>
      </c>
      <c r="V196" s="594"/>
      <c r="W196" s="594"/>
      <c r="X196" s="149">
        <f t="shared" si="303"/>
        <v>0</v>
      </c>
      <c r="Y196" s="149">
        <f t="shared" si="308"/>
        <v>87</v>
      </c>
      <c r="Z196" s="149">
        <f t="shared" si="309"/>
        <v>58</v>
      </c>
      <c r="AA196" s="149">
        <f t="shared" si="310"/>
        <v>145</v>
      </c>
      <c r="AB196" s="597">
        <v>0</v>
      </c>
      <c r="AC196" s="597">
        <v>0</v>
      </c>
      <c r="AD196" s="794">
        <f>AB196+AC196</f>
        <v>0</v>
      </c>
      <c r="AE196" s="794">
        <f t="shared" si="307"/>
        <v>87</v>
      </c>
      <c r="AF196" s="794">
        <f t="shared" si="307"/>
        <v>58</v>
      </c>
      <c r="AG196" s="794">
        <f>AE196+AF196</f>
        <v>145</v>
      </c>
      <c r="AH196" s="594"/>
      <c r="AI196" s="594"/>
      <c r="AJ196" s="794">
        <f>AH196+AI196</f>
        <v>0</v>
      </c>
      <c r="AK196" s="114"/>
      <c r="AM196" s="759"/>
      <c r="AN196" s="758"/>
      <c r="AO196" s="758"/>
      <c r="AP196" s="758"/>
      <c r="AQ196" s="758"/>
      <c r="AR196" s="758"/>
      <c r="AS196" s="758"/>
      <c r="AT196" s="758"/>
      <c r="AU196" s="758"/>
      <c r="AV196" s="758"/>
      <c r="AW196" s="758"/>
      <c r="AX196" s="758"/>
      <c r="AY196" s="758"/>
      <c r="AZ196" s="758"/>
      <c r="BA196" s="758"/>
      <c r="BB196" s="758"/>
      <c r="BC196" s="758"/>
      <c r="BD196" s="758"/>
      <c r="BE196" s="758"/>
      <c r="BF196" s="758"/>
      <c r="BG196" s="758"/>
      <c r="BH196" s="758"/>
      <c r="BI196" s="758"/>
      <c r="BJ196" s="758"/>
      <c r="BK196" s="758"/>
      <c r="BL196" s="758"/>
    </row>
    <row r="197" spans="1:64" ht="15" customHeight="1">
      <c r="A197" s="675">
        <v>5</v>
      </c>
      <c r="B197" s="803">
        <v>14</v>
      </c>
      <c r="C197" s="594" t="s">
        <v>787</v>
      </c>
      <c r="D197" s="594">
        <v>6</v>
      </c>
      <c r="E197" s="594">
        <v>8</v>
      </c>
      <c r="F197" s="149">
        <f t="shared" si="297"/>
        <v>14</v>
      </c>
      <c r="G197" s="594">
        <v>23</v>
      </c>
      <c r="H197" s="149">
        <v>17</v>
      </c>
      <c r="I197" s="149">
        <f t="shared" si="298"/>
        <v>40</v>
      </c>
      <c r="J197" s="149">
        <v>3</v>
      </c>
      <c r="K197" s="594">
        <v>0</v>
      </c>
      <c r="L197" s="149">
        <f t="shared" si="299"/>
        <v>3</v>
      </c>
      <c r="M197" s="594"/>
      <c r="N197" s="594"/>
      <c r="O197" s="149">
        <f t="shared" si="300"/>
        <v>0</v>
      </c>
      <c r="P197" s="794"/>
      <c r="Q197" s="794"/>
      <c r="R197" s="149">
        <f t="shared" si="301"/>
        <v>0</v>
      </c>
      <c r="S197" s="794"/>
      <c r="T197" s="794"/>
      <c r="U197" s="149">
        <f t="shared" si="302"/>
        <v>0</v>
      </c>
      <c r="V197" s="594"/>
      <c r="W197" s="594"/>
      <c r="X197" s="149">
        <f t="shared" si="303"/>
        <v>0</v>
      </c>
      <c r="Y197" s="149">
        <f t="shared" si="308"/>
        <v>32</v>
      </c>
      <c r="Z197" s="149">
        <f t="shared" si="309"/>
        <v>25</v>
      </c>
      <c r="AA197" s="149">
        <f t="shared" si="310"/>
        <v>57</v>
      </c>
      <c r="AB197" s="597">
        <v>1</v>
      </c>
      <c r="AC197" s="597">
        <v>0</v>
      </c>
      <c r="AD197" s="794">
        <f>AB197+AC197</f>
        <v>1</v>
      </c>
      <c r="AE197" s="794">
        <f t="shared" si="307"/>
        <v>33</v>
      </c>
      <c r="AF197" s="794">
        <f t="shared" si="307"/>
        <v>25</v>
      </c>
      <c r="AG197" s="794">
        <f>AE197+AF197</f>
        <v>58</v>
      </c>
      <c r="AH197" s="594"/>
      <c r="AI197" s="594"/>
      <c r="AJ197" s="794">
        <f>AH197+AI197</f>
        <v>0</v>
      </c>
      <c r="AK197" s="114"/>
      <c r="AM197" s="759"/>
      <c r="AN197" s="758"/>
      <c r="AO197" s="758"/>
      <c r="AP197" s="758"/>
      <c r="AQ197" s="758"/>
      <c r="AR197" s="758"/>
      <c r="AS197" s="758"/>
      <c r="AT197" s="758"/>
      <c r="AU197" s="758"/>
      <c r="AV197" s="758"/>
      <c r="AW197" s="758"/>
      <c r="AX197" s="758"/>
      <c r="AY197" s="758"/>
      <c r="AZ197" s="758"/>
      <c r="BA197" s="758"/>
      <c r="BB197" s="758"/>
      <c r="BC197" s="758"/>
      <c r="BD197" s="758"/>
      <c r="BE197" s="758"/>
      <c r="BF197" s="758"/>
      <c r="BG197" s="758"/>
      <c r="BH197" s="758"/>
      <c r="BI197" s="758"/>
      <c r="BJ197" s="758"/>
      <c r="BK197" s="758"/>
      <c r="BL197" s="758"/>
    </row>
    <row r="198" spans="1:64" ht="15" customHeight="1">
      <c r="A198" s="675"/>
      <c r="B198" s="797"/>
      <c r="C198" s="831" t="s">
        <v>6</v>
      </c>
      <c r="D198" s="797">
        <f>SUM(D193:D197)</f>
        <v>312</v>
      </c>
      <c r="E198" s="797">
        <f t="shared" ref="E198:AD198" si="311">SUM(E193:E197)</f>
        <v>194</v>
      </c>
      <c r="F198" s="797">
        <f t="shared" si="311"/>
        <v>506</v>
      </c>
      <c r="G198" s="797">
        <f t="shared" si="311"/>
        <v>655</v>
      </c>
      <c r="H198" s="797">
        <f t="shared" si="311"/>
        <v>395</v>
      </c>
      <c r="I198" s="797">
        <f t="shared" si="311"/>
        <v>1050</v>
      </c>
      <c r="J198" s="797">
        <f t="shared" si="311"/>
        <v>26</v>
      </c>
      <c r="K198" s="797">
        <f t="shared" si="311"/>
        <v>5</v>
      </c>
      <c r="L198" s="797">
        <f t="shared" si="311"/>
        <v>31</v>
      </c>
      <c r="M198" s="797">
        <f t="shared" si="311"/>
        <v>0</v>
      </c>
      <c r="N198" s="797">
        <f t="shared" si="311"/>
        <v>0</v>
      </c>
      <c r="O198" s="797">
        <f t="shared" si="311"/>
        <v>0</v>
      </c>
      <c r="P198" s="797">
        <f t="shared" si="311"/>
        <v>0</v>
      </c>
      <c r="Q198" s="797">
        <f t="shared" si="311"/>
        <v>0</v>
      </c>
      <c r="R198" s="797">
        <f t="shared" si="311"/>
        <v>0</v>
      </c>
      <c r="S198" s="797">
        <f t="shared" si="311"/>
        <v>0</v>
      </c>
      <c r="T198" s="797">
        <f t="shared" si="311"/>
        <v>0</v>
      </c>
      <c r="U198" s="797">
        <f t="shared" si="311"/>
        <v>0</v>
      </c>
      <c r="V198" s="797">
        <f t="shared" si="311"/>
        <v>0</v>
      </c>
      <c r="W198" s="797">
        <f t="shared" si="311"/>
        <v>0</v>
      </c>
      <c r="X198" s="797">
        <f t="shared" si="311"/>
        <v>0</v>
      </c>
      <c r="Y198" s="797">
        <f t="shared" si="311"/>
        <v>993</v>
      </c>
      <c r="Z198" s="797">
        <f t="shared" si="311"/>
        <v>594</v>
      </c>
      <c r="AA198" s="797">
        <f t="shared" si="311"/>
        <v>1587</v>
      </c>
      <c r="AB198" s="797">
        <f t="shared" si="311"/>
        <v>33</v>
      </c>
      <c r="AC198" s="797">
        <f t="shared" si="311"/>
        <v>11</v>
      </c>
      <c r="AD198" s="797">
        <f t="shared" si="311"/>
        <v>44</v>
      </c>
      <c r="AE198" s="797">
        <f t="shared" ref="AE198:AK198" si="312">SUM(AE193:AE197)</f>
        <v>1026</v>
      </c>
      <c r="AF198" s="797">
        <f t="shared" si="312"/>
        <v>605</v>
      </c>
      <c r="AG198" s="797">
        <f t="shared" si="312"/>
        <v>1631</v>
      </c>
      <c r="AH198" s="797">
        <f t="shared" si="312"/>
        <v>1</v>
      </c>
      <c r="AI198" s="779">
        <f t="shared" si="312"/>
        <v>2</v>
      </c>
      <c r="AJ198" s="797">
        <f t="shared" si="312"/>
        <v>3</v>
      </c>
      <c r="AK198" s="797">
        <f t="shared" si="312"/>
        <v>1</v>
      </c>
      <c r="AM198" s="759"/>
      <c r="AN198" s="758"/>
      <c r="AO198" s="758"/>
      <c r="AP198" s="758"/>
      <c r="AQ198" s="758"/>
      <c r="AR198" s="758"/>
      <c r="AS198" s="758"/>
      <c r="AT198" s="758"/>
      <c r="AU198" s="758"/>
      <c r="AV198" s="758"/>
      <c r="AW198" s="758"/>
      <c r="AX198" s="758"/>
      <c r="AY198" s="758"/>
      <c r="AZ198" s="758"/>
      <c r="BA198" s="758"/>
      <c r="BB198" s="758"/>
      <c r="BC198" s="758"/>
      <c r="BD198" s="758"/>
      <c r="BE198" s="758"/>
      <c r="BF198" s="758"/>
      <c r="BG198" s="758"/>
      <c r="BH198" s="758"/>
      <c r="BI198" s="758"/>
      <c r="BJ198" s="758"/>
      <c r="BK198" s="758"/>
      <c r="BL198" s="758"/>
    </row>
    <row r="199" spans="1:64" ht="15" customHeight="1">
      <c r="A199" s="675"/>
      <c r="B199" s="759" t="s">
        <v>21</v>
      </c>
      <c r="C199" s="832"/>
      <c r="AJ199" s="794"/>
      <c r="AK199" s="794"/>
      <c r="AM199" s="759"/>
      <c r="AN199" s="758"/>
      <c r="AO199" s="758"/>
      <c r="AP199" s="758"/>
      <c r="AQ199" s="758"/>
      <c r="AR199" s="758"/>
      <c r="AS199" s="758"/>
      <c r="AT199" s="758"/>
      <c r="AU199" s="758"/>
      <c r="AV199" s="758"/>
      <c r="AW199" s="758"/>
      <c r="AX199" s="758"/>
      <c r="AY199" s="758"/>
      <c r="AZ199" s="758"/>
      <c r="BA199" s="758"/>
      <c r="BB199" s="758"/>
      <c r="BC199" s="758"/>
      <c r="BD199" s="758"/>
      <c r="BE199" s="758"/>
      <c r="BF199" s="758"/>
      <c r="BG199" s="758"/>
      <c r="BH199" s="758"/>
      <c r="BI199" s="758"/>
      <c r="BJ199" s="758"/>
      <c r="BK199" s="758"/>
      <c r="BL199" s="758"/>
    </row>
    <row r="200" spans="1:64" ht="15" customHeight="1">
      <c r="A200" s="675">
        <v>1</v>
      </c>
      <c r="B200" s="803">
        <v>15</v>
      </c>
      <c r="C200" s="120" t="s">
        <v>812</v>
      </c>
      <c r="D200" s="834">
        <v>1077</v>
      </c>
      <c r="E200" s="834">
        <v>646</v>
      </c>
      <c r="F200" s="149">
        <f t="shared" ref="F200:F216" si="313">D200+E200</f>
        <v>1723</v>
      </c>
      <c r="G200" s="834">
        <v>1536</v>
      </c>
      <c r="H200" s="834">
        <v>829</v>
      </c>
      <c r="I200" s="149">
        <f t="shared" ref="I200:I216" si="314">G200+H200</f>
        <v>2365</v>
      </c>
      <c r="J200" s="834">
        <v>20</v>
      </c>
      <c r="K200" s="834">
        <v>8</v>
      </c>
      <c r="L200" s="149">
        <f t="shared" ref="L200:L216" si="315">J200+K200</f>
        <v>28</v>
      </c>
      <c r="M200" s="834">
        <v>1</v>
      </c>
      <c r="N200" s="834">
        <v>1</v>
      </c>
      <c r="O200" s="149">
        <f t="shared" ref="O200:O216" si="316">M200+N200</f>
        <v>2</v>
      </c>
      <c r="P200" s="794"/>
      <c r="Q200" s="794"/>
      <c r="R200" s="149">
        <f t="shared" ref="R200:R216" si="317">P200+Q200</f>
        <v>0</v>
      </c>
      <c r="S200" s="794"/>
      <c r="T200" s="794"/>
      <c r="U200" s="149">
        <f t="shared" ref="U200:U216" si="318">S200+T200</f>
        <v>0</v>
      </c>
      <c r="V200" s="834"/>
      <c r="W200" s="834"/>
      <c r="X200" s="149">
        <f t="shared" ref="X200:X216" si="319">V200+W200</f>
        <v>0</v>
      </c>
      <c r="Y200" s="149">
        <f t="shared" ref="Y200:Y216" si="320">D200+G200+J200+M200+V200+S200+P200</f>
        <v>2634</v>
      </c>
      <c r="Z200" s="149">
        <f t="shared" ref="Z200:Z216" si="321">E200+H200+K200+N200+W200+T200+Q200</f>
        <v>1484</v>
      </c>
      <c r="AA200" s="149">
        <f t="shared" ref="AA200:AA216" si="322">F200+I200+L200+O200+X200+U200+R200</f>
        <v>4118</v>
      </c>
      <c r="AB200" s="834"/>
      <c r="AC200" s="834"/>
      <c r="AD200" s="794">
        <f t="shared" ref="AD200:AD216" si="323">AB200+AC200</f>
        <v>0</v>
      </c>
      <c r="AE200" s="794">
        <f t="shared" ref="AE200:AE216" si="324">Y200+AB200</f>
        <v>2634</v>
      </c>
      <c r="AF200" s="794">
        <f t="shared" ref="AF200:AF216" si="325">Z200+AC200</f>
        <v>1484</v>
      </c>
      <c r="AG200" s="794">
        <f t="shared" ref="AG200:AG216" si="326">AA200+AD200</f>
        <v>4118</v>
      </c>
      <c r="AH200" s="834">
        <v>24</v>
      </c>
      <c r="AI200" s="834">
        <v>17</v>
      </c>
      <c r="AJ200" s="794">
        <f t="shared" ref="AJ200:AJ216" si="327">AH200+AI200</f>
        <v>41</v>
      </c>
      <c r="AK200" s="794">
        <v>1</v>
      </c>
      <c r="AM200" s="759"/>
      <c r="AN200" s="758"/>
      <c r="AO200" s="758"/>
      <c r="AP200" s="758"/>
      <c r="AQ200" s="758"/>
      <c r="AR200" s="758"/>
      <c r="AS200" s="758"/>
      <c r="AT200" s="758"/>
      <c r="AU200" s="758"/>
      <c r="AV200" s="758"/>
      <c r="AW200" s="758"/>
      <c r="AX200" s="758"/>
      <c r="AY200" s="758"/>
      <c r="AZ200" s="758"/>
      <c r="BA200" s="758"/>
      <c r="BB200" s="758"/>
      <c r="BC200" s="758"/>
      <c r="BD200" s="758"/>
      <c r="BE200" s="758"/>
      <c r="BF200" s="758"/>
      <c r="BG200" s="758"/>
      <c r="BH200" s="758"/>
      <c r="BI200" s="758"/>
      <c r="BJ200" s="758"/>
      <c r="BK200" s="758"/>
      <c r="BL200" s="758"/>
    </row>
    <row r="201" spans="1:64" ht="15" customHeight="1">
      <c r="A201" s="675">
        <v>2</v>
      </c>
      <c r="B201" s="803">
        <v>16</v>
      </c>
      <c r="C201" s="120" t="s">
        <v>813</v>
      </c>
      <c r="D201" s="114">
        <v>39</v>
      </c>
      <c r="E201" s="114">
        <v>32</v>
      </c>
      <c r="F201" s="149">
        <f t="shared" si="313"/>
        <v>71</v>
      </c>
      <c r="G201" s="114">
        <v>32</v>
      </c>
      <c r="H201" s="114">
        <v>29</v>
      </c>
      <c r="I201" s="149">
        <f t="shared" si="314"/>
        <v>61</v>
      </c>
      <c r="J201" s="114">
        <v>0</v>
      </c>
      <c r="K201" s="114">
        <v>0</v>
      </c>
      <c r="L201" s="149">
        <f t="shared" si="315"/>
        <v>0</v>
      </c>
      <c r="M201" s="114">
        <v>0</v>
      </c>
      <c r="N201" s="114">
        <v>0</v>
      </c>
      <c r="O201" s="149">
        <f t="shared" si="316"/>
        <v>0</v>
      </c>
      <c r="P201" s="794"/>
      <c r="Q201" s="794"/>
      <c r="R201" s="149">
        <f t="shared" si="317"/>
        <v>0</v>
      </c>
      <c r="S201" s="794"/>
      <c r="T201" s="794"/>
      <c r="U201" s="149">
        <f t="shared" si="318"/>
        <v>0</v>
      </c>
      <c r="V201" s="114"/>
      <c r="W201" s="114"/>
      <c r="X201" s="149">
        <f t="shared" si="319"/>
        <v>0</v>
      </c>
      <c r="Y201" s="149">
        <f t="shared" si="320"/>
        <v>71</v>
      </c>
      <c r="Z201" s="149">
        <f t="shared" si="321"/>
        <v>61</v>
      </c>
      <c r="AA201" s="149">
        <f t="shared" si="322"/>
        <v>132</v>
      </c>
      <c r="AB201" s="114"/>
      <c r="AC201" s="114"/>
      <c r="AD201" s="794">
        <f t="shared" si="323"/>
        <v>0</v>
      </c>
      <c r="AE201" s="794">
        <f t="shared" si="324"/>
        <v>71</v>
      </c>
      <c r="AF201" s="794">
        <f t="shared" si="325"/>
        <v>61</v>
      </c>
      <c r="AG201" s="794">
        <f t="shared" si="326"/>
        <v>132</v>
      </c>
      <c r="AH201" s="114">
        <v>0</v>
      </c>
      <c r="AI201" s="114">
        <v>0</v>
      </c>
      <c r="AJ201" s="794">
        <f t="shared" si="327"/>
        <v>0</v>
      </c>
      <c r="AK201" s="794"/>
      <c r="AM201" s="759"/>
      <c r="AN201" s="758"/>
      <c r="AO201" s="758"/>
      <c r="AP201" s="758"/>
      <c r="AQ201" s="758"/>
      <c r="AR201" s="758"/>
      <c r="AS201" s="758"/>
      <c r="AT201" s="758"/>
      <c r="AU201" s="758"/>
      <c r="AV201" s="758"/>
      <c r="AW201" s="758"/>
      <c r="AX201" s="758"/>
      <c r="AY201" s="758"/>
      <c r="AZ201" s="758"/>
      <c r="BA201" s="758"/>
      <c r="BB201" s="758"/>
      <c r="BC201" s="758"/>
      <c r="BD201" s="758"/>
      <c r="BE201" s="758"/>
      <c r="BF201" s="758"/>
      <c r="BG201" s="758"/>
      <c r="BH201" s="758"/>
      <c r="BI201" s="758"/>
      <c r="BJ201" s="758"/>
      <c r="BK201" s="758"/>
      <c r="BL201" s="758"/>
    </row>
    <row r="202" spans="1:64" ht="15" customHeight="1">
      <c r="A202" s="675">
        <v>3</v>
      </c>
      <c r="B202" s="803">
        <v>17</v>
      </c>
      <c r="C202" s="120" t="s">
        <v>814</v>
      </c>
      <c r="D202" s="114">
        <v>65</v>
      </c>
      <c r="E202" s="114">
        <v>54</v>
      </c>
      <c r="F202" s="149">
        <f t="shared" si="313"/>
        <v>119</v>
      </c>
      <c r="G202" s="114">
        <v>112</v>
      </c>
      <c r="H202" s="114">
        <v>60</v>
      </c>
      <c r="I202" s="149">
        <f t="shared" si="314"/>
        <v>172</v>
      </c>
      <c r="J202" s="114">
        <v>2</v>
      </c>
      <c r="K202" s="114">
        <v>1</v>
      </c>
      <c r="L202" s="149">
        <f t="shared" si="315"/>
        <v>3</v>
      </c>
      <c r="M202" s="114">
        <v>0</v>
      </c>
      <c r="N202" s="114">
        <v>0</v>
      </c>
      <c r="O202" s="149">
        <f t="shared" si="316"/>
        <v>0</v>
      </c>
      <c r="P202" s="794"/>
      <c r="Q202" s="794"/>
      <c r="R202" s="149">
        <f t="shared" si="317"/>
        <v>0</v>
      </c>
      <c r="S202" s="794"/>
      <c r="T202" s="794"/>
      <c r="U202" s="149">
        <f t="shared" si="318"/>
        <v>0</v>
      </c>
      <c r="V202" s="114"/>
      <c r="W202" s="114"/>
      <c r="X202" s="149">
        <f t="shared" si="319"/>
        <v>0</v>
      </c>
      <c r="Y202" s="149">
        <f t="shared" si="320"/>
        <v>179</v>
      </c>
      <c r="Z202" s="149">
        <f t="shared" si="321"/>
        <v>115</v>
      </c>
      <c r="AA202" s="149">
        <f t="shared" si="322"/>
        <v>294</v>
      </c>
      <c r="AB202" s="114"/>
      <c r="AC202" s="114"/>
      <c r="AD202" s="794">
        <f t="shared" si="323"/>
        <v>0</v>
      </c>
      <c r="AE202" s="794">
        <f t="shared" si="324"/>
        <v>179</v>
      </c>
      <c r="AF202" s="794">
        <f t="shared" si="325"/>
        <v>115</v>
      </c>
      <c r="AG202" s="794">
        <f t="shared" si="326"/>
        <v>294</v>
      </c>
      <c r="AH202" s="114">
        <v>0</v>
      </c>
      <c r="AI202" s="114">
        <v>1</v>
      </c>
      <c r="AJ202" s="794">
        <f t="shared" si="327"/>
        <v>1</v>
      </c>
      <c r="AK202" s="794"/>
      <c r="AM202" s="759"/>
      <c r="AN202" s="758"/>
      <c r="AO202" s="758"/>
      <c r="AP202" s="758"/>
      <c r="AQ202" s="758"/>
      <c r="AR202" s="758"/>
      <c r="AS202" s="758"/>
      <c r="AT202" s="758"/>
      <c r="AU202" s="758"/>
      <c r="AV202" s="758"/>
      <c r="AW202" s="758"/>
      <c r="AX202" s="758"/>
      <c r="AY202" s="758"/>
      <c r="AZ202" s="758"/>
      <c r="BA202" s="758"/>
      <c r="BB202" s="758"/>
      <c r="BC202" s="758"/>
      <c r="BD202" s="758"/>
      <c r="BE202" s="758"/>
      <c r="BF202" s="758"/>
      <c r="BG202" s="758"/>
      <c r="BH202" s="758"/>
      <c r="BI202" s="758"/>
      <c r="BJ202" s="758"/>
      <c r="BK202" s="758"/>
      <c r="BL202" s="758"/>
    </row>
    <row r="203" spans="1:64" ht="15" customHeight="1">
      <c r="A203" s="675">
        <v>4</v>
      </c>
      <c r="B203" s="803">
        <v>18</v>
      </c>
      <c r="C203" s="120" t="s">
        <v>815</v>
      </c>
      <c r="D203" s="114">
        <v>2</v>
      </c>
      <c r="E203" s="114">
        <v>4</v>
      </c>
      <c r="F203" s="149">
        <f t="shared" si="313"/>
        <v>6</v>
      </c>
      <c r="G203" s="114">
        <v>8</v>
      </c>
      <c r="H203" s="114">
        <v>9</v>
      </c>
      <c r="I203" s="149">
        <f t="shared" si="314"/>
        <v>17</v>
      </c>
      <c r="J203" s="114">
        <v>0</v>
      </c>
      <c r="K203" s="114">
        <v>0</v>
      </c>
      <c r="L203" s="149">
        <f t="shared" si="315"/>
        <v>0</v>
      </c>
      <c r="M203" s="114">
        <v>0</v>
      </c>
      <c r="N203" s="114">
        <v>0</v>
      </c>
      <c r="O203" s="149">
        <f t="shared" si="316"/>
        <v>0</v>
      </c>
      <c r="P203" s="794"/>
      <c r="Q203" s="794"/>
      <c r="R203" s="149">
        <f t="shared" si="317"/>
        <v>0</v>
      </c>
      <c r="S203" s="794"/>
      <c r="T203" s="794"/>
      <c r="U203" s="149">
        <f t="shared" si="318"/>
        <v>0</v>
      </c>
      <c r="V203" s="114"/>
      <c r="W203" s="114"/>
      <c r="X203" s="149">
        <f t="shared" si="319"/>
        <v>0</v>
      </c>
      <c r="Y203" s="149">
        <f t="shared" si="320"/>
        <v>10</v>
      </c>
      <c r="Z203" s="149">
        <f t="shared" si="321"/>
        <v>13</v>
      </c>
      <c r="AA203" s="149">
        <f t="shared" si="322"/>
        <v>23</v>
      </c>
      <c r="AB203" s="114"/>
      <c r="AC203" s="114"/>
      <c r="AD203" s="794">
        <f t="shared" si="323"/>
        <v>0</v>
      </c>
      <c r="AE203" s="794">
        <f t="shared" si="324"/>
        <v>10</v>
      </c>
      <c r="AF203" s="794">
        <f t="shared" si="325"/>
        <v>13</v>
      </c>
      <c r="AG203" s="794">
        <f t="shared" si="326"/>
        <v>23</v>
      </c>
      <c r="AH203" s="114">
        <v>0</v>
      </c>
      <c r="AI203" s="114">
        <v>0</v>
      </c>
      <c r="AJ203" s="794">
        <f t="shared" si="327"/>
        <v>0</v>
      </c>
      <c r="AK203" s="794"/>
      <c r="AM203" s="759"/>
      <c r="AN203" s="758"/>
      <c r="AO203" s="758"/>
      <c r="AP203" s="758"/>
      <c r="AQ203" s="758"/>
      <c r="AR203" s="758"/>
      <c r="AS203" s="758"/>
      <c r="AT203" s="758"/>
      <c r="AU203" s="758"/>
      <c r="AV203" s="758"/>
      <c r="AW203" s="758"/>
      <c r="AX203" s="758"/>
      <c r="AY203" s="758"/>
      <c r="AZ203" s="758"/>
      <c r="BA203" s="758"/>
      <c r="BB203" s="758"/>
      <c r="BC203" s="758"/>
      <c r="BD203" s="758"/>
      <c r="BE203" s="758"/>
      <c r="BF203" s="758"/>
      <c r="BG203" s="758"/>
      <c r="BH203" s="758"/>
      <c r="BI203" s="758"/>
      <c r="BJ203" s="758"/>
      <c r="BK203" s="758"/>
      <c r="BL203" s="758"/>
    </row>
    <row r="204" spans="1:64" ht="15" customHeight="1">
      <c r="A204" s="675">
        <v>5</v>
      </c>
      <c r="B204" s="803">
        <v>19</v>
      </c>
      <c r="C204" s="120" t="s">
        <v>879</v>
      </c>
      <c r="D204" s="114">
        <v>51</v>
      </c>
      <c r="E204" s="114">
        <v>33</v>
      </c>
      <c r="F204" s="149">
        <f t="shared" si="313"/>
        <v>84</v>
      </c>
      <c r="G204" s="114">
        <v>48</v>
      </c>
      <c r="H204" s="114">
        <v>15</v>
      </c>
      <c r="I204" s="149">
        <f t="shared" si="314"/>
        <v>63</v>
      </c>
      <c r="J204" s="114">
        <v>0</v>
      </c>
      <c r="K204" s="114">
        <v>0</v>
      </c>
      <c r="L204" s="149">
        <f t="shared" si="315"/>
        <v>0</v>
      </c>
      <c r="M204" s="114">
        <v>0</v>
      </c>
      <c r="N204" s="114">
        <v>1</v>
      </c>
      <c r="O204" s="149">
        <f t="shared" si="316"/>
        <v>1</v>
      </c>
      <c r="P204" s="794"/>
      <c r="Q204" s="794"/>
      <c r="R204" s="149">
        <f t="shared" si="317"/>
        <v>0</v>
      </c>
      <c r="S204" s="794"/>
      <c r="T204" s="794"/>
      <c r="U204" s="149">
        <f t="shared" si="318"/>
        <v>0</v>
      </c>
      <c r="V204" s="114"/>
      <c r="W204" s="114"/>
      <c r="X204" s="149">
        <f t="shared" si="319"/>
        <v>0</v>
      </c>
      <c r="Y204" s="149">
        <f t="shared" si="320"/>
        <v>99</v>
      </c>
      <c r="Z204" s="149">
        <f t="shared" si="321"/>
        <v>49</v>
      </c>
      <c r="AA204" s="149">
        <f t="shared" si="322"/>
        <v>148</v>
      </c>
      <c r="AB204" s="114"/>
      <c r="AC204" s="114"/>
      <c r="AD204" s="794">
        <f t="shared" si="323"/>
        <v>0</v>
      </c>
      <c r="AE204" s="794">
        <f t="shared" si="324"/>
        <v>99</v>
      </c>
      <c r="AF204" s="794">
        <f t="shared" si="325"/>
        <v>49</v>
      </c>
      <c r="AG204" s="794">
        <f t="shared" si="326"/>
        <v>148</v>
      </c>
      <c r="AH204" s="114">
        <v>9</v>
      </c>
      <c r="AI204" s="114">
        <v>8</v>
      </c>
      <c r="AJ204" s="794">
        <f t="shared" si="327"/>
        <v>17</v>
      </c>
      <c r="AK204" s="794"/>
      <c r="AM204" s="759"/>
      <c r="AN204" s="758"/>
      <c r="AO204" s="758"/>
      <c r="AP204" s="758"/>
      <c r="AQ204" s="758"/>
      <c r="AR204" s="758"/>
      <c r="AS204" s="758"/>
      <c r="AT204" s="758"/>
      <c r="AU204" s="758"/>
      <c r="AV204" s="758"/>
      <c r="AW204" s="758"/>
      <c r="AX204" s="758"/>
      <c r="AY204" s="758"/>
      <c r="AZ204" s="758"/>
      <c r="BA204" s="758"/>
      <c r="BB204" s="758"/>
      <c r="BC204" s="758"/>
      <c r="BD204" s="758"/>
      <c r="BE204" s="758"/>
      <c r="BF204" s="758"/>
      <c r="BG204" s="758"/>
      <c r="BH204" s="758"/>
      <c r="BI204" s="758"/>
      <c r="BJ204" s="758"/>
      <c r="BK204" s="758"/>
      <c r="BL204" s="758"/>
    </row>
    <row r="205" spans="1:64" ht="15" customHeight="1">
      <c r="A205" s="675">
        <v>6</v>
      </c>
      <c r="B205" s="803">
        <v>20</v>
      </c>
      <c r="C205" s="120" t="s">
        <v>816</v>
      </c>
      <c r="D205" s="114">
        <v>13</v>
      </c>
      <c r="E205" s="114">
        <v>16</v>
      </c>
      <c r="F205" s="149">
        <f t="shared" si="313"/>
        <v>29</v>
      </c>
      <c r="G205" s="114">
        <v>70</v>
      </c>
      <c r="H205" s="114">
        <v>63</v>
      </c>
      <c r="I205" s="149">
        <f t="shared" si="314"/>
        <v>133</v>
      </c>
      <c r="J205" s="114">
        <v>1</v>
      </c>
      <c r="K205" s="114">
        <v>0</v>
      </c>
      <c r="L205" s="149">
        <f t="shared" si="315"/>
        <v>1</v>
      </c>
      <c r="M205" s="114">
        <v>0</v>
      </c>
      <c r="N205" s="114">
        <v>0</v>
      </c>
      <c r="O205" s="149">
        <f t="shared" si="316"/>
        <v>0</v>
      </c>
      <c r="P205" s="794"/>
      <c r="Q205" s="794"/>
      <c r="R205" s="149">
        <f t="shared" si="317"/>
        <v>0</v>
      </c>
      <c r="S205" s="794"/>
      <c r="T205" s="794"/>
      <c r="U205" s="149">
        <f t="shared" si="318"/>
        <v>0</v>
      </c>
      <c r="V205" s="114"/>
      <c r="W205" s="114"/>
      <c r="X205" s="149">
        <f t="shared" si="319"/>
        <v>0</v>
      </c>
      <c r="Y205" s="149">
        <f t="shared" si="320"/>
        <v>84</v>
      </c>
      <c r="Z205" s="149">
        <f t="shared" si="321"/>
        <v>79</v>
      </c>
      <c r="AA205" s="149">
        <f t="shared" si="322"/>
        <v>163</v>
      </c>
      <c r="AB205" s="114"/>
      <c r="AC205" s="114"/>
      <c r="AD205" s="794">
        <f t="shared" si="323"/>
        <v>0</v>
      </c>
      <c r="AE205" s="794">
        <f t="shared" si="324"/>
        <v>84</v>
      </c>
      <c r="AF205" s="794">
        <f t="shared" si="325"/>
        <v>79</v>
      </c>
      <c r="AG205" s="794">
        <f t="shared" si="326"/>
        <v>163</v>
      </c>
      <c r="AH205" s="114">
        <v>0</v>
      </c>
      <c r="AI205" s="114">
        <v>0</v>
      </c>
      <c r="AJ205" s="794">
        <f t="shared" si="327"/>
        <v>0</v>
      </c>
      <c r="AK205" s="794"/>
      <c r="AM205" s="759"/>
      <c r="AN205" s="758"/>
      <c r="AO205" s="758"/>
      <c r="AP205" s="758"/>
      <c r="AQ205" s="758"/>
      <c r="AR205" s="758"/>
      <c r="AS205" s="758"/>
      <c r="AT205" s="758"/>
      <c r="AU205" s="758"/>
      <c r="AV205" s="758"/>
      <c r="AW205" s="758"/>
      <c r="AX205" s="758"/>
      <c r="AY205" s="758"/>
      <c r="AZ205" s="758"/>
      <c r="BA205" s="758"/>
      <c r="BB205" s="758"/>
      <c r="BC205" s="758"/>
      <c r="BD205" s="758"/>
      <c r="BE205" s="758"/>
      <c r="BF205" s="758"/>
      <c r="BG205" s="758"/>
      <c r="BH205" s="758"/>
      <c r="BI205" s="758"/>
      <c r="BJ205" s="758"/>
      <c r="BK205" s="758"/>
      <c r="BL205" s="758"/>
    </row>
    <row r="206" spans="1:64" ht="15" customHeight="1">
      <c r="A206" s="675">
        <v>7</v>
      </c>
      <c r="B206" s="803">
        <v>21</v>
      </c>
      <c r="C206" s="120" t="s">
        <v>817</v>
      </c>
      <c r="D206" s="114">
        <v>3</v>
      </c>
      <c r="E206" s="114">
        <v>2</v>
      </c>
      <c r="F206" s="149">
        <f t="shared" si="313"/>
        <v>5</v>
      </c>
      <c r="G206" s="114">
        <v>16</v>
      </c>
      <c r="H206" s="114">
        <v>17</v>
      </c>
      <c r="I206" s="149">
        <f t="shared" si="314"/>
        <v>33</v>
      </c>
      <c r="J206" s="114">
        <v>1</v>
      </c>
      <c r="K206" s="114">
        <v>0</v>
      </c>
      <c r="L206" s="149">
        <f t="shared" si="315"/>
        <v>1</v>
      </c>
      <c r="M206" s="114">
        <v>0</v>
      </c>
      <c r="N206" s="114">
        <v>0</v>
      </c>
      <c r="O206" s="149">
        <f t="shared" si="316"/>
        <v>0</v>
      </c>
      <c r="P206" s="794"/>
      <c r="Q206" s="794"/>
      <c r="R206" s="149">
        <f t="shared" si="317"/>
        <v>0</v>
      </c>
      <c r="S206" s="794"/>
      <c r="T206" s="794"/>
      <c r="U206" s="149">
        <f t="shared" si="318"/>
        <v>0</v>
      </c>
      <c r="V206" s="114"/>
      <c r="W206" s="114"/>
      <c r="X206" s="149">
        <f t="shared" si="319"/>
        <v>0</v>
      </c>
      <c r="Y206" s="149">
        <f t="shared" si="320"/>
        <v>20</v>
      </c>
      <c r="Z206" s="149">
        <f t="shared" si="321"/>
        <v>19</v>
      </c>
      <c r="AA206" s="149">
        <f t="shared" si="322"/>
        <v>39</v>
      </c>
      <c r="AB206" s="114"/>
      <c r="AC206" s="114"/>
      <c r="AD206" s="794">
        <f t="shared" si="323"/>
        <v>0</v>
      </c>
      <c r="AE206" s="794">
        <f t="shared" si="324"/>
        <v>20</v>
      </c>
      <c r="AF206" s="794">
        <f t="shared" si="325"/>
        <v>19</v>
      </c>
      <c r="AG206" s="794">
        <f t="shared" si="326"/>
        <v>39</v>
      </c>
      <c r="AH206" s="114">
        <v>0</v>
      </c>
      <c r="AI206" s="114">
        <v>0</v>
      </c>
      <c r="AJ206" s="794">
        <f t="shared" si="327"/>
        <v>0</v>
      </c>
      <c r="AK206" s="794"/>
      <c r="AM206" s="759"/>
      <c r="AN206" s="758"/>
      <c r="AO206" s="758"/>
      <c r="AP206" s="758"/>
      <c r="AQ206" s="758"/>
      <c r="AR206" s="758"/>
      <c r="AS206" s="758"/>
      <c r="AT206" s="758"/>
      <c r="AU206" s="758"/>
      <c r="AV206" s="758"/>
      <c r="AW206" s="758"/>
      <c r="AX206" s="758"/>
      <c r="AY206" s="758"/>
      <c r="AZ206" s="758"/>
      <c r="BA206" s="758"/>
      <c r="BB206" s="758"/>
      <c r="BC206" s="758"/>
      <c r="BD206" s="758"/>
      <c r="BE206" s="758"/>
      <c r="BF206" s="758"/>
      <c r="BG206" s="758"/>
      <c r="BH206" s="758"/>
      <c r="BI206" s="758"/>
      <c r="BJ206" s="758"/>
      <c r="BK206" s="758"/>
      <c r="BL206" s="758"/>
    </row>
    <row r="207" spans="1:64" ht="15" customHeight="1">
      <c r="A207" s="675">
        <v>8</v>
      </c>
      <c r="B207" s="803">
        <v>22</v>
      </c>
      <c r="C207" s="120" t="s">
        <v>818</v>
      </c>
      <c r="D207" s="114">
        <v>116</v>
      </c>
      <c r="E207" s="114">
        <v>72</v>
      </c>
      <c r="F207" s="149">
        <f t="shared" si="313"/>
        <v>188</v>
      </c>
      <c r="G207" s="114">
        <v>164</v>
      </c>
      <c r="H207" s="114">
        <v>88</v>
      </c>
      <c r="I207" s="149">
        <f t="shared" si="314"/>
        <v>252</v>
      </c>
      <c r="J207" s="114">
        <v>1</v>
      </c>
      <c r="K207" s="114">
        <v>0</v>
      </c>
      <c r="L207" s="149">
        <f t="shared" si="315"/>
        <v>1</v>
      </c>
      <c r="M207" s="114">
        <v>0</v>
      </c>
      <c r="N207" s="114">
        <v>1</v>
      </c>
      <c r="O207" s="149">
        <f t="shared" si="316"/>
        <v>1</v>
      </c>
      <c r="P207" s="794"/>
      <c r="Q207" s="794"/>
      <c r="R207" s="149">
        <f t="shared" si="317"/>
        <v>0</v>
      </c>
      <c r="S207" s="794"/>
      <c r="T207" s="794"/>
      <c r="U207" s="149">
        <f t="shared" si="318"/>
        <v>0</v>
      </c>
      <c r="V207" s="114"/>
      <c r="W207" s="114"/>
      <c r="X207" s="149">
        <f t="shared" si="319"/>
        <v>0</v>
      </c>
      <c r="Y207" s="149">
        <f t="shared" si="320"/>
        <v>281</v>
      </c>
      <c r="Z207" s="149">
        <f t="shared" si="321"/>
        <v>161</v>
      </c>
      <c r="AA207" s="149">
        <f t="shared" si="322"/>
        <v>442</v>
      </c>
      <c r="AB207" s="114"/>
      <c r="AC207" s="114"/>
      <c r="AD207" s="794">
        <f t="shared" si="323"/>
        <v>0</v>
      </c>
      <c r="AE207" s="794">
        <f t="shared" si="324"/>
        <v>281</v>
      </c>
      <c r="AF207" s="794">
        <f t="shared" si="325"/>
        <v>161</v>
      </c>
      <c r="AG207" s="794">
        <f t="shared" si="326"/>
        <v>442</v>
      </c>
      <c r="AH207" s="114">
        <v>0</v>
      </c>
      <c r="AI207" s="114">
        <v>1</v>
      </c>
      <c r="AJ207" s="794">
        <f t="shared" si="327"/>
        <v>1</v>
      </c>
      <c r="AK207" s="794"/>
      <c r="AM207" s="759"/>
      <c r="AN207" s="758"/>
      <c r="AO207" s="758"/>
      <c r="AP207" s="758"/>
      <c r="AQ207" s="758"/>
      <c r="AR207" s="758"/>
      <c r="AS207" s="758"/>
      <c r="AT207" s="758"/>
      <c r="AU207" s="758"/>
      <c r="AV207" s="758"/>
      <c r="AW207" s="758"/>
      <c r="AX207" s="758"/>
      <c r="AY207" s="758"/>
      <c r="AZ207" s="758"/>
      <c r="BA207" s="758"/>
      <c r="BB207" s="758"/>
      <c r="BC207" s="758"/>
      <c r="BD207" s="758"/>
      <c r="BE207" s="758"/>
      <c r="BF207" s="758"/>
      <c r="BG207" s="758"/>
      <c r="BH207" s="758"/>
      <c r="BI207" s="758"/>
      <c r="BJ207" s="758"/>
      <c r="BK207" s="758"/>
      <c r="BL207" s="758"/>
    </row>
    <row r="208" spans="1:64" ht="15" customHeight="1">
      <c r="A208" s="675">
        <v>9</v>
      </c>
      <c r="B208" s="803">
        <v>23</v>
      </c>
      <c r="C208" s="120" t="s">
        <v>819</v>
      </c>
      <c r="D208" s="114">
        <v>10</v>
      </c>
      <c r="E208" s="114">
        <v>6</v>
      </c>
      <c r="F208" s="149">
        <f t="shared" si="313"/>
        <v>16</v>
      </c>
      <c r="G208" s="114">
        <v>48</v>
      </c>
      <c r="H208" s="114">
        <v>36</v>
      </c>
      <c r="I208" s="149">
        <f t="shared" si="314"/>
        <v>84</v>
      </c>
      <c r="J208" s="114">
        <v>0</v>
      </c>
      <c r="K208" s="114">
        <v>0</v>
      </c>
      <c r="L208" s="149">
        <f t="shared" si="315"/>
        <v>0</v>
      </c>
      <c r="M208" s="114">
        <v>0</v>
      </c>
      <c r="N208" s="114">
        <v>0</v>
      </c>
      <c r="O208" s="149">
        <f t="shared" si="316"/>
        <v>0</v>
      </c>
      <c r="P208" s="794"/>
      <c r="Q208" s="794"/>
      <c r="R208" s="149">
        <f t="shared" si="317"/>
        <v>0</v>
      </c>
      <c r="S208" s="794"/>
      <c r="T208" s="794"/>
      <c r="U208" s="149">
        <f t="shared" si="318"/>
        <v>0</v>
      </c>
      <c r="V208" s="114"/>
      <c r="W208" s="114"/>
      <c r="X208" s="149">
        <f t="shared" si="319"/>
        <v>0</v>
      </c>
      <c r="Y208" s="149">
        <f t="shared" si="320"/>
        <v>58</v>
      </c>
      <c r="Z208" s="149">
        <f t="shared" si="321"/>
        <v>42</v>
      </c>
      <c r="AA208" s="149">
        <f t="shared" si="322"/>
        <v>100</v>
      </c>
      <c r="AB208" s="114"/>
      <c r="AC208" s="114"/>
      <c r="AD208" s="794">
        <f t="shared" si="323"/>
        <v>0</v>
      </c>
      <c r="AE208" s="794">
        <f t="shared" si="324"/>
        <v>58</v>
      </c>
      <c r="AF208" s="794">
        <f t="shared" si="325"/>
        <v>42</v>
      </c>
      <c r="AG208" s="794">
        <f t="shared" si="326"/>
        <v>100</v>
      </c>
      <c r="AH208" s="114">
        <v>0</v>
      </c>
      <c r="AI208" s="114">
        <v>0</v>
      </c>
      <c r="AJ208" s="794">
        <f t="shared" si="327"/>
        <v>0</v>
      </c>
      <c r="AK208" s="794"/>
      <c r="AM208" s="759"/>
      <c r="AN208" s="758"/>
      <c r="AO208" s="758"/>
      <c r="AP208" s="758"/>
      <c r="AQ208" s="758"/>
      <c r="AR208" s="758"/>
      <c r="AS208" s="758"/>
      <c r="AT208" s="758"/>
      <c r="AU208" s="758"/>
      <c r="AV208" s="758"/>
      <c r="AW208" s="758"/>
      <c r="AX208" s="758"/>
      <c r="AY208" s="758"/>
      <c r="AZ208" s="758"/>
      <c r="BA208" s="758"/>
      <c r="BB208" s="758"/>
      <c r="BC208" s="758"/>
      <c r="BD208" s="758"/>
      <c r="BE208" s="758"/>
      <c r="BF208" s="758"/>
      <c r="BG208" s="758"/>
      <c r="BH208" s="758"/>
      <c r="BI208" s="758"/>
      <c r="BJ208" s="758"/>
      <c r="BK208" s="758"/>
      <c r="BL208" s="758"/>
    </row>
    <row r="209" spans="1:64" ht="15" customHeight="1">
      <c r="A209" s="675">
        <v>10</v>
      </c>
      <c r="B209" s="803">
        <v>24</v>
      </c>
      <c r="C209" s="120" t="s">
        <v>820</v>
      </c>
      <c r="D209" s="114">
        <v>41</v>
      </c>
      <c r="E209" s="114">
        <v>29</v>
      </c>
      <c r="F209" s="149">
        <f t="shared" si="313"/>
        <v>70</v>
      </c>
      <c r="G209" s="114">
        <v>36</v>
      </c>
      <c r="H209" s="114">
        <v>14</v>
      </c>
      <c r="I209" s="149">
        <f t="shared" si="314"/>
        <v>50</v>
      </c>
      <c r="J209" s="114">
        <v>0</v>
      </c>
      <c r="K209" s="114">
        <v>0</v>
      </c>
      <c r="L209" s="149">
        <f t="shared" si="315"/>
        <v>0</v>
      </c>
      <c r="M209" s="114">
        <v>0</v>
      </c>
      <c r="N209" s="114">
        <v>0</v>
      </c>
      <c r="O209" s="149">
        <f t="shared" si="316"/>
        <v>0</v>
      </c>
      <c r="P209" s="794"/>
      <c r="Q209" s="794"/>
      <c r="R209" s="149">
        <f t="shared" si="317"/>
        <v>0</v>
      </c>
      <c r="S209" s="794"/>
      <c r="T209" s="794"/>
      <c r="U209" s="149">
        <f t="shared" si="318"/>
        <v>0</v>
      </c>
      <c r="V209" s="114"/>
      <c r="W209" s="114"/>
      <c r="X209" s="149">
        <f t="shared" si="319"/>
        <v>0</v>
      </c>
      <c r="Y209" s="149">
        <f t="shared" si="320"/>
        <v>77</v>
      </c>
      <c r="Z209" s="149">
        <f t="shared" si="321"/>
        <v>43</v>
      </c>
      <c r="AA209" s="149">
        <f t="shared" si="322"/>
        <v>120</v>
      </c>
      <c r="AB209" s="114"/>
      <c r="AC209" s="114"/>
      <c r="AD209" s="794">
        <f t="shared" si="323"/>
        <v>0</v>
      </c>
      <c r="AE209" s="794">
        <f t="shared" si="324"/>
        <v>77</v>
      </c>
      <c r="AF209" s="794">
        <f t="shared" si="325"/>
        <v>43</v>
      </c>
      <c r="AG209" s="794">
        <f t="shared" si="326"/>
        <v>120</v>
      </c>
      <c r="AH209" s="114">
        <v>0</v>
      </c>
      <c r="AI209" s="114">
        <v>0</v>
      </c>
      <c r="AJ209" s="794">
        <f t="shared" si="327"/>
        <v>0</v>
      </c>
      <c r="AK209" s="794"/>
      <c r="AM209" s="759"/>
      <c r="AN209" s="758"/>
      <c r="AO209" s="758"/>
      <c r="AP209" s="758"/>
      <c r="AQ209" s="758"/>
      <c r="AR209" s="758"/>
      <c r="AS209" s="758"/>
      <c r="AT209" s="758"/>
      <c r="AU209" s="758"/>
      <c r="AV209" s="758"/>
      <c r="AW209" s="758"/>
      <c r="AX209" s="758"/>
      <c r="AY209" s="758"/>
      <c r="AZ209" s="758"/>
      <c r="BA209" s="758"/>
      <c r="BB209" s="758"/>
      <c r="BC209" s="758"/>
      <c r="BD209" s="758"/>
      <c r="BE209" s="758"/>
      <c r="BF209" s="758"/>
      <c r="BG209" s="758"/>
      <c r="BH209" s="758"/>
      <c r="BI209" s="758"/>
      <c r="BJ209" s="758"/>
      <c r="BK209" s="758"/>
      <c r="BL209" s="758"/>
    </row>
    <row r="210" spans="1:64" ht="15" customHeight="1">
      <c r="A210" s="675">
        <v>11</v>
      </c>
      <c r="B210" s="803">
        <v>25</v>
      </c>
      <c r="C210" s="120" t="s">
        <v>821</v>
      </c>
      <c r="D210" s="114">
        <v>4</v>
      </c>
      <c r="E210" s="114">
        <v>3</v>
      </c>
      <c r="F210" s="149">
        <f t="shared" si="313"/>
        <v>7</v>
      </c>
      <c r="G210" s="114">
        <v>42</v>
      </c>
      <c r="H210" s="114">
        <v>33</v>
      </c>
      <c r="I210" s="149">
        <f t="shared" si="314"/>
        <v>75</v>
      </c>
      <c r="J210" s="114">
        <v>1</v>
      </c>
      <c r="K210" s="114">
        <v>0</v>
      </c>
      <c r="L210" s="149">
        <f t="shared" si="315"/>
        <v>1</v>
      </c>
      <c r="M210" s="114">
        <v>0</v>
      </c>
      <c r="N210" s="114">
        <v>0</v>
      </c>
      <c r="O210" s="149">
        <f t="shared" si="316"/>
        <v>0</v>
      </c>
      <c r="P210" s="794"/>
      <c r="Q210" s="794"/>
      <c r="R210" s="149">
        <f t="shared" si="317"/>
        <v>0</v>
      </c>
      <c r="S210" s="794"/>
      <c r="T210" s="794"/>
      <c r="U210" s="149">
        <f t="shared" si="318"/>
        <v>0</v>
      </c>
      <c r="V210" s="114"/>
      <c r="W210" s="114"/>
      <c r="X210" s="149">
        <f t="shared" si="319"/>
        <v>0</v>
      </c>
      <c r="Y210" s="149">
        <f t="shared" si="320"/>
        <v>47</v>
      </c>
      <c r="Z210" s="149">
        <f t="shared" si="321"/>
        <v>36</v>
      </c>
      <c r="AA210" s="149">
        <f t="shared" si="322"/>
        <v>83</v>
      </c>
      <c r="AB210" s="114"/>
      <c r="AC210" s="114"/>
      <c r="AD210" s="794">
        <f t="shared" si="323"/>
        <v>0</v>
      </c>
      <c r="AE210" s="794">
        <f t="shared" si="324"/>
        <v>47</v>
      </c>
      <c r="AF210" s="794">
        <f t="shared" si="325"/>
        <v>36</v>
      </c>
      <c r="AG210" s="794">
        <f t="shared" si="326"/>
        <v>83</v>
      </c>
      <c r="AH210" s="114">
        <v>0</v>
      </c>
      <c r="AI210" s="114">
        <v>0</v>
      </c>
      <c r="AJ210" s="794">
        <f t="shared" si="327"/>
        <v>0</v>
      </c>
      <c r="AK210" s="794"/>
      <c r="AM210" s="759"/>
      <c r="AN210" s="758"/>
      <c r="AO210" s="758"/>
      <c r="AP210" s="758"/>
      <c r="AQ210" s="758"/>
      <c r="AR210" s="758"/>
      <c r="AS210" s="758"/>
      <c r="AT210" s="758"/>
      <c r="AU210" s="758"/>
      <c r="AV210" s="758"/>
      <c r="AW210" s="758"/>
      <c r="AX210" s="758"/>
      <c r="AY210" s="758"/>
      <c r="AZ210" s="758"/>
      <c r="BA210" s="758"/>
      <c r="BB210" s="758"/>
      <c r="BC210" s="758"/>
      <c r="BD210" s="758"/>
      <c r="BE210" s="758"/>
      <c r="BF210" s="758"/>
      <c r="BG210" s="758"/>
      <c r="BH210" s="758"/>
      <c r="BI210" s="758"/>
      <c r="BJ210" s="758"/>
      <c r="BK210" s="758"/>
      <c r="BL210" s="758"/>
    </row>
    <row r="211" spans="1:64" ht="15" customHeight="1">
      <c r="A211" s="675">
        <v>12</v>
      </c>
      <c r="B211" s="803">
        <v>26</v>
      </c>
      <c r="C211" s="120" t="s">
        <v>822</v>
      </c>
      <c r="D211" s="114">
        <v>1</v>
      </c>
      <c r="E211" s="114">
        <v>0</v>
      </c>
      <c r="F211" s="149">
        <f t="shared" si="313"/>
        <v>1</v>
      </c>
      <c r="G211" s="114">
        <v>28</v>
      </c>
      <c r="H211" s="114">
        <v>20</v>
      </c>
      <c r="I211" s="149">
        <f t="shared" si="314"/>
        <v>48</v>
      </c>
      <c r="J211" s="114">
        <v>0</v>
      </c>
      <c r="K211" s="114">
        <v>0</v>
      </c>
      <c r="L211" s="149">
        <f t="shared" si="315"/>
        <v>0</v>
      </c>
      <c r="M211" s="114">
        <v>0</v>
      </c>
      <c r="N211" s="114">
        <v>0</v>
      </c>
      <c r="O211" s="149">
        <f t="shared" si="316"/>
        <v>0</v>
      </c>
      <c r="P211" s="794"/>
      <c r="Q211" s="794"/>
      <c r="R211" s="149">
        <f t="shared" si="317"/>
        <v>0</v>
      </c>
      <c r="S211" s="794"/>
      <c r="T211" s="794"/>
      <c r="U211" s="149">
        <f t="shared" si="318"/>
        <v>0</v>
      </c>
      <c r="V211" s="114"/>
      <c r="W211" s="114"/>
      <c r="X211" s="149">
        <f t="shared" si="319"/>
        <v>0</v>
      </c>
      <c r="Y211" s="149">
        <f t="shared" si="320"/>
        <v>29</v>
      </c>
      <c r="Z211" s="149">
        <f t="shared" si="321"/>
        <v>20</v>
      </c>
      <c r="AA211" s="149">
        <f t="shared" si="322"/>
        <v>49</v>
      </c>
      <c r="AB211" s="114"/>
      <c r="AC211" s="114"/>
      <c r="AD211" s="794">
        <f t="shared" si="323"/>
        <v>0</v>
      </c>
      <c r="AE211" s="794">
        <f t="shared" si="324"/>
        <v>29</v>
      </c>
      <c r="AF211" s="794">
        <f t="shared" si="325"/>
        <v>20</v>
      </c>
      <c r="AG211" s="794">
        <f t="shared" si="326"/>
        <v>49</v>
      </c>
      <c r="AH211" s="114">
        <v>0</v>
      </c>
      <c r="AI211" s="114">
        <v>0</v>
      </c>
      <c r="AJ211" s="794">
        <f t="shared" si="327"/>
        <v>0</v>
      </c>
      <c r="AK211" s="794"/>
      <c r="AM211" s="759"/>
      <c r="AN211" s="758"/>
      <c r="AO211" s="758"/>
      <c r="AP211" s="758"/>
      <c r="AQ211" s="758"/>
      <c r="AR211" s="758"/>
      <c r="AS211" s="758"/>
      <c r="AT211" s="758"/>
      <c r="AU211" s="758"/>
      <c r="AV211" s="758"/>
      <c r="AW211" s="758"/>
      <c r="AX211" s="758"/>
      <c r="AY211" s="758"/>
      <c r="AZ211" s="758"/>
      <c r="BA211" s="758"/>
      <c r="BB211" s="758"/>
      <c r="BC211" s="758"/>
      <c r="BD211" s="758"/>
      <c r="BE211" s="758"/>
      <c r="BF211" s="758"/>
      <c r="BG211" s="758"/>
      <c r="BH211" s="758"/>
      <c r="BI211" s="758"/>
      <c r="BJ211" s="758"/>
      <c r="BK211" s="758"/>
      <c r="BL211" s="758"/>
    </row>
    <row r="212" spans="1:64" ht="15" customHeight="1">
      <c r="A212" s="675">
        <v>13</v>
      </c>
      <c r="B212" s="803">
        <v>27</v>
      </c>
      <c r="C212" s="120" t="s">
        <v>823</v>
      </c>
      <c r="D212" s="114">
        <v>1</v>
      </c>
      <c r="E212" s="114">
        <v>1</v>
      </c>
      <c r="F212" s="149">
        <f t="shared" si="313"/>
        <v>2</v>
      </c>
      <c r="G212" s="114">
        <v>34</v>
      </c>
      <c r="H212" s="114">
        <v>16</v>
      </c>
      <c r="I212" s="149">
        <f t="shared" si="314"/>
        <v>50</v>
      </c>
      <c r="J212" s="114">
        <v>0</v>
      </c>
      <c r="K212" s="114">
        <v>0</v>
      </c>
      <c r="L212" s="149">
        <f t="shared" si="315"/>
        <v>0</v>
      </c>
      <c r="M212" s="114">
        <v>0</v>
      </c>
      <c r="N212" s="114">
        <v>0</v>
      </c>
      <c r="O212" s="149">
        <f t="shared" si="316"/>
        <v>0</v>
      </c>
      <c r="P212" s="794"/>
      <c r="Q212" s="794"/>
      <c r="R212" s="149">
        <f t="shared" si="317"/>
        <v>0</v>
      </c>
      <c r="S212" s="794"/>
      <c r="T212" s="794"/>
      <c r="U212" s="149">
        <f t="shared" si="318"/>
        <v>0</v>
      </c>
      <c r="V212" s="114"/>
      <c r="W212" s="114"/>
      <c r="X212" s="149">
        <f t="shared" si="319"/>
        <v>0</v>
      </c>
      <c r="Y212" s="149">
        <f t="shared" si="320"/>
        <v>35</v>
      </c>
      <c r="Z212" s="149">
        <f t="shared" si="321"/>
        <v>17</v>
      </c>
      <c r="AA212" s="149">
        <f t="shared" si="322"/>
        <v>52</v>
      </c>
      <c r="AB212" s="114"/>
      <c r="AC212" s="114"/>
      <c r="AD212" s="794">
        <f t="shared" si="323"/>
        <v>0</v>
      </c>
      <c r="AE212" s="794">
        <f t="shared" si="324"/>
        <v>35</v>
      </c>
      <c r="AF212" s="794">
        <f t="shared" si="325"/>
        <v>17</v>
      </c>
      <c r="AG212" s="794">
        <f t="shared" si="326"/>
        <v>52</v>
      </c>
      <c r="AH212" s="114">
        <v>0</v>
      </c>
      <c r="AI212" s="114">
        <v>0</v>
      </c>
      <c r="AJ212" s="794">
        <f t="shared" si="327"/>
        <v>0</v>
      </c>
      <c r="AK212" s="794"/>
      <c r="AM212" s="759"/>
      <c r="AN212" s="758"/>
      <c r="AO212" s="758"/>
      <c r="AP212" s="758"/>
      <c r="AQ212" s="758"/>
      <c r="AR212" s="758"/>
      <c r="AS212" s="758"/>
      <c r="AT212" s="758"/>
      <c r="AU212" s="758"/>
      <c r="AV212" s="758"/>
      <c r="AW212" s="758"/>
      <c r="AX212" s="758"/>
      <c r="AY212" s="758"/>
      <c r="AZ212" s="758"/>
      <c r="BA212" s="758"/>
      <c r="BB212" s="758"/>
      <c r="BC212" s="758"/>
      <c r="BD212" s="758"/>
      <c r="BE212" s="758"/>
      <c r="BF212" s="758"/>
      <c r="BG212" s="758"/>
      <c r="BH212" s="758"/>
      <c r="BI212" s="758"/>
      <c r="BJ212" s="758"/>
      <c r="BK212" s="758"/>
      <c r="BL212" s="758"/>
    </row>
    <row r="213" spans="1:64" ht="15" customHeight="1">
      <c r="A213" s="675">
        <v>14</v>
      </c>
      <c r="B213" s="803">
        <v>28</v>
      </c>
      <c r="C213" s="120" t="s">
        <v>824</v>
      </c>
      <c r="D213" s="114">
        <v>2</v>
      </c>
      <c r="E213" s="114">
        <v>0</v>
      </c>
      <c r="F213" s="149">
        <f t="shared" si="313"/>
        <v>2</v>
      </c>
      <c r="G213" s="114">
        <v>15</v>
      </c>
      <c r="H213" s="114">
        <v>10</v>
      </c>
      <c r="I213" s="149">
        <f t="shared" si="314"/>
        <v>25</v>
      </c>
      <c r="J213" s="114">
        <v>0</v>
      </c>
      <c r="K213" s="114">
        <v>0</v>
      </c>
      <c r="L213" s="149">
        <f t="shared" si="315"/>
        <v>0</v>
      </c>
      <c r="M213" s="114">
        <v>0</v>
      </c>
      <c r="N213" s="114">
        <v>0</v>
      </c>
      <c r="O213" s="149">
        <f t="shared" si="316"/>
        <v>0</v>
      </c>
      <c r="P213" s="794"/>
      <c r="Q213" s="794"/>
      <c r="R213" s="149">
        <f t="shared" si="317"/>
        <v>0</v>
      </c>
      <c r="S213" s="794"/>
      <c r="T213" s="794"/>
      <c r="U213" s="149">
        <f t="shared" si="318"/>
        <v>0</v>
      </c>
      <c r="V213" s="114"/>
      <c r="W213" s="114"/>
      <c r="X213" s="149">
        <f t="shared" si="319"/>
        <v>0</v>
      </c>
      <c r="Y213" s="149">
        <f t="shared" si="320"/>
        <v>17</v>
      </c>
      <c r="Z213" s="149">
        <f t="shared" si="321"/>
        <v>10</v>
      </c>
      <c r="AA213" s="149">
        <f t="shared" si="322"/>
        <v>27</v>
      </c>
      <c r="AB213" s="114"/>
      <c r="AC213" s="114"/>
      <c r="AD213" s="794">
        <f t="shared" si="323"/>
        <v>0</v>
      </c>
      <c r="AE213" s="794">
        <f t="shared" si="324"/>
        <v>17</v>
      </c>
      <c r="AF213" s="794">
        <f t="shared" si="325"/>
        <v>10</v>
      </c>
      <c r="AG213" s="794">
        <f t="shared" si="326"/>
        <v>27</v>
      </c>
      <c r="AH213" s="114">
        <v>0</v>
      </c>
      <c r="AI213" s="114">
        <v>0</v>
      </c>
      <c r="AJ213" s="794">
        <f t="shared" si="327"/>
        <v>0</v>
      </c>
      <c r="AK213" s="794"/>
      <c r="AM213" s="759"/>
      <c r="AN213" s="758"/>
      <c r="AO213" s="758"/>
      <c r="AP213" s="758"/>
      <c r="AQ213" s="758"/>
      <c r="AR213" s="758"/>
      <c r="AS213" s="758"/>
      <c r="AT213" s="758"/>
      <c r="AU213" s="758"/>
      <c r="AV213" s="758"/>
      <c r="AW213" s="758"/>
      <c r="AX213" s="758"/>
      <c r="AY213" s="758"/>
      <c r="AZ213" s="758"/>
      <c r="BA213" s="758"/>
      <c r="BB213" s="758"/>
      <c r="BC213" s="758"/>
      <c r="BD213" s="758"/>
      <c r="BE213" s="758"/>
      <c r="BF213" s="758"/>
      <c r="BG213" s="758"/>
      <c r="BH213" s="758"/>
      <c r="BI213" s="758"/>
      <c r="BJ213" s="758"/>
      <c r="BK213" s="758"/>
      <c r="BL213" s="758"/>
    </row>
    <row r="214" spans="1:64" ht="15" customHeight="1">
      <c r="A214" s="675">
        <v>15</v>
      </c>
      <c r="B214" s="803">
        <v>29</v>
      </c>
      <c r="C214" s="120" t="s">
        <v>825</v>
      </c>
      <c r="D214" s="114">
        <v>1</v>
      </c>
      <c r="E214" s="114">
        <v>1</v>
      </c>
      <c r="F214" s="149">
        <f t="shared" si="313"/>
        <v>2</v>
      </c>
      <c r="G214" s="114">
        <v>60</v>
      </c>
      <c r="H214" s="114">
        <v>30</v>
      </c>
      <c r="I214" s="149">
        <f t="shared" si="314"/>
        <v>90</v>
      </c>
      <c r="J214" s="114">
        <v>0</v>
      </c>
      <c r="K214" s="114">
        <v>0</v>
      </c>
      <c r="L214" s="149">
        <f t="shared" si="315"/>
        <v>0</v>
      </c>
      <c r="M214" s="114">
        <v>0</v>
      </c>
      <c r="N214" s="114">
        <v>0</v>
      </c>
      <c r="O214" s="149">
        <f t="shared" si="316"/>
        <v>0</v>
      </c>
      <c r="P214" s="794"/>
      <c r="Q214" s="794"/>
      <c r="R214" s="149">
        <f t="shared" si="317"/>
        <v>0</v>
      </c>
      <c r="S214" s="794"/>
      <c r="T214" s="794"/>
      <c r="U214" s="149">
        <f t="shared" si="318"/>
        <v>0</v>
      </c>
      <c r="V214" s="114"/>
      <c r="W214" s="114"/>
      <c r="X214" s="149">
        <f t="shared" si="319"/>
        <v>0</v>
      </c>
      <c r="Y214" s="149">
        <f t="shared" si="320"/>
        <v>61</v>
      </c>
      <c r="Z214" s="149">
        <f t="shared" si="321"/>
        <v>31</v>
      </c>
      <c r="AA214" s="149">
        <f t="shared" si="322"/>
        <v>92</v>
      </c>
      <c r="AB214" s="114"/>
      <c r="AC214" s="114"/>
      <c r="AD214" s="794">
        <f t="shared" si="323"/>
        <v>0</v>
      </c>
      <c r="AE214" s="794">
        <f t="shared" si="324"/>
        <v>61</v>
      </c>
      <c r="AF214" s="794">
        <f t="shared" si="325"/>
        <v>31</v>
      </c>
      <c r="AG214" s="794">
        <f t="shared" si="326"/>
        <v>92</v>
      </c>
      <c r="AH214" s="114">
        <v>0</v>
      </c>
      <c r="AI214" s="114">
        <v>0</v>
      </c>
      <c r="AJ214" s="794">
        <f t="shared" si="327"/>
        <v>0</v>
      </c>
      <c r="AK214" s="794"/>
      <c r="AM214" s="759"/>
      <c r="AN214" s="758"/>
      <c r="AO214" s="758"/>
      <c r="AP214" s="758"/>
      <c r="AQ214" s="758"/>
      <c r="AR214" s="758"/>
      <c r="AS214" s="758"/>
      <c r="AT214" s="758"/>
      <c r="AU214" s="758"/>
      <c r="AV214" s="758"/>
      <c r="AW214" s="758"/>
      <c r="AX214" s="758"/>
      <c r="AY214" s="758"/>
      <c r="AZ214" s="758"/>
      <c r="BA214" s="758"/>
      <c r="BB214" s="758"/>
      <c r="BC214" s="758"/>
      <c r="BD214" s="758"/>
      <c r="BE214" s="758"/>
      <c r="BF214" s="758"/>
      <c r="BG214" s="758"/>
      <c r="BH214" s="758"/>
      <c r="BI214" s="758"/>
      <c r="BJ214" s="758"/>
      <c r="BK214" s="758"/>
      <c r="BL214" s="758"/>
    </row>
    <row r="215" spans="1:64" ht="15" customHeight="1">
      <c r="A215" s="675">
        <v>16</v>
      </c>
      <c r="B215" s="803">
        <v>30</v>
      </c>
      <c r="C215" s="120" t="s">
        <v>826</v>
      </c>
      <c r="D215" s="114">
        <v>2</v>
      </c>
      <c r="E215" s="114">
        <v>2</v>
      </c>
      <c r="F215" s="149">
        <f t="shared" si="313"/>
        <v>4</v>
      </c>
      <c r="G215" s="114">
        <v>40</v>
      </c>
      <c r="H215" s="114">
        <v>24</v>
      </c>
      <c r="I215" s="149">
        <f t="shared" si="314"/>
        <v>64</v>
      </c>
      <c r="J215" s="114">
        <v>0</v>
      </c>
      <c r="K215" s="114">
        <v>0</v>
      </c>
      <c r="L215" s="149">
        <f t="shared" si="315"/>
        <v>0</v>
      </c>
      <c r="M215" s="114">
        <v>0</v>
      </c>
      <c r="N215" s="114">
        <v>0</v>
      </c>
      <c r="O215" s="149">
        <f t="shared" si="316"/>
        <v>0</v>
      </c>
      <c r="P215" s="794"/>
      <c r="Q215" s="794"/>
      <c r="R215" s="149">
        <f t="shared" si="317"/>
        <v>0</v>
      </c>
      <c r="S215" s="794"/>
      <c r="T215" s="794"/>
      <c r="U215" s="149">
        <f t="shared" si="318"/>
        <v>0</v>
      </c>
      <c r="V215" s="114"/>
      <c r="W215" s="114"/>
      <c r="X215" s="149">
        <f t="shared" si="319"/>
        <v>0</v>
      </c>
      <c r="Y215" s="149">
        <f t="shared" si="320"/>
        <v>42</v>
      </c>
      <c r="Z215" s="149">
        <f t="shared" si="321"/>
        <v>26</v>
      </c>
      <c r="AA215" s="149">
        <f t="shared" si="322"/>
        <v>68</v>
      </c>
      <c r="AB215" s="114"/>
      <c r="AC215" s="114"/>
      <c r="AD215" s="794">
        <f t="shared" si="323"/>
        <v>0</v>
      </c>
      <c r="AE215" s="794">
        <f t="shared" si="324"/>
        <v>42</v>
      </c>
      <c r="AF215" s="794">
        <f t="shared" si="325"/>
        <v>26</v>
      </c>
      <c r="AG215" s="794">
        <f t="shared" si="326"/>
        <v>68</v>
      </c>
      <c r="AH215" s="114">
        <v>0</v>
      </c>
      <c r="AI215" s="114">
        <v>0</v>
      </c>
      <c r="AJ215" s="794">
        <f t="shared" si="327"/>
        <v>0</v>
      </c>
      <c r="AK215" s="794"/>
      <c r="AM215" s="759"/>
      <c r="AN215" s="758"/>
      <c r="AO215" s="758"/>
      <c r="AP215" s="758"/>
      <c r="AQ215" s="758"/>
      <c r="AR215" s="758"/>
      <c r="AS215" s="758"/>
      <c r="AT215" s="758"/>
      <c r="AU215" s="758"/>
      <c r="AV215" s="758"/>
      <c r="AW215" s="758"/>
      <c r="AX215" s="758"/>
      <c r="AY215" s="758"/>
      <c r="AZ215" s="758"/>
      <c r="BA215" s="758"/>
      <c r="BB215" s="758"/>
      <c r="BC215" s="758"/>
      <c r="BD215" s="758"/>
      <c r="BE215" s="758"/>
      <c r="BF215" s="758"/>
      <c r="BG215" s="758"/>
      <c r="BH215" s="758"/>
      <c r="BI215" s="758"/>
      <c r="BJ215" s="758"/>
      <c r="BK215" s="758"/>
      <c r="BL215" s="758"/>
    </row>
    <row r="216" spans="1:64" ht="15" customHeight="1">
      <c r="A216" s="675">
        <v>17</v>
      </c>
      <c r="B216" s="803">
        <v>31</v>
      </c>
      <c r="C216" s="120" t="s">
        <v>827</v>
      </c>
      <c r="D216" s="114">
        <v>1</v>
      </c>
      <c r="E216" s="114">
        <v>0</v>
      </c>
      <c r="F216" s="149">
        <f t="shared" si="313"/>
        <v>1</v>
      </c>
      <c r="G216" s="114">
        <v>21</v>
      </c>
      <c r="H216" s="114">
        <v>14</v>
      </c>
      <c r="I216" s="149">
        <f t="shared" si="314"/>
        <v>35</v>
      </c>
      <c r="J216" s="114">
        <v>0</v>
      </c>
      <c r="K216" s="114">
        <v>1</v>
      </c>
      <c r="L216" s="149">
        <f t="shared" si="315"/>
        <v>1</v>
      </c>
      <c r="M216" s="114">
        <v>0</v>
      </c>
      <c r="N216" s="114">
        <v>0</v>
      </c>
      <c r="O216" s="149">
        <f t="shared" si="316"/>
        <v>0</v>
      </c>
      <c r="P216" s="794"/>
      <c r="Q216" s="794"/>
      <c r="R216" s="149">
        <f t="shared" si="317"/>
        <v>0</v>
      </c>
      <c r="S216" s="794"/>
      <c r="T216" s="794"/>
      <c r="U216" s="149">
        <f t="shared" si="318"/>
        <v>0</v>
      </c>
      <c r="V216" s="114"/>
      <c r="W216" s="114"/>
      <c r="X216" s="149">
        <f t="shared" si="319"/>
        <v>0</v>
      </c>
      <c r="Y216" s="149">
        <f t="shared" si="320"/>
        <v>22</v>
      </c>
      <c r="Z216" s="149">
        <f t="shared" si="321"/>
        <v>15</v>
      </c>
      <c r="AA216" s="149">
        <f t="shared" si="322"/>
        <v>37</v>
      </c>
      <c r="AB216" s="114"/>
      <c r="AC216" s="114"/>
      <c r="AD216" s="794">
        <f t="shared" si="323"/>
        <v>0</v>
      </c>
      <c r="AE216" s="794">
        <f t="shared" si="324"/>
        <v>22</v>
      </c>
      <c r="AF216" s="794">
        <f t="shared" si="325"/>
        <v>15</v>
      </c>
      <c r="AG216" s="794">
        <f t="shared" si="326"/>
        <v>37</v>
      </c>
      <c r="AH216" s="114">
        <v>0</v>
      </c>
      <c r="AI216" s="114">
        <v>0</v>
      </c>
      <c r="AJ216" s="794">
        <f t="shared" si="327"/>
        <v>0</v>
      </c>
      <c r="AK216" s="794"/>
      <c r="AM216" s="759"/>
      <c r="AN216" s="758"/>
      <c r="AO216" s="758"/>
      <c r="AP216" s="758"/>
      <c r="AQ216" s="758"/>
      <c r="AR216" s="758"/>
      <c r="AS216" s="758"/>
      <c r="AT216" s="758"/>
      <c r="AU216" s="758"/>
      <c r="AV216" s="758"/>
      <c r="AW216" s="758"/>
      <c r="AX216" s="758"/>
      <c r="AY216" s="758"/>
      <c r="AZ216" s="758"/>
      <c r="BA216" s="758"/>
      <c r="BB216" s="758"/>
      <c r="BC216" s="758"/>
      <c r="BD216" s="758"/>
      <c r="BE216" s="758"/>
      <c r="BF216" s="758"/>
      <c r="BG216" s="758"/>
      <c r="BH216" s="758"/>
      <c r="BI216" s="758"/>
      <c r="BJ216" s="758"/>
      <c r="BK216" s="758"/>
      <c r="BL216" s="758"/>
    </row>
    <row r="217" spans="1:64" ht="15" customHeight="1">
      <c r="A217" s="675"/>
      <c r="B217" s="797"/>
      <c r="C217" s="831" t="s">
        <v>6</v>
      </c>
      <c r="D217" s="797">
        <f t="shared" ref="D217:AK217" si="328">SUM(D200:D216)</f>
        <v>1429</v>
      </c>
      <c r="E217" s="797">
        <f t="shared" si="328"/>
        <v>901</v>
      </c>
      <c r="F217" s="797">
        <f t="shared" si="328"/>
        <v>2330</v>
      </c>
      <c r="G217" s="797">
        <f t="shared" si="328"/>
        <v>2310</v>
      </c>
      <c r="H217" s="797">
        <f t="shared" si="328"/>
        <v>1307</v>
      </c>
      <c r="I217" s="797">
        <f t="shared" si="328"/>
        <v>3617</v>
      </c>
      <c r="J217" s="797">
        <f t="shared" si="328"/>
        <v>26</v>
      </c>
      <c r="K217" s="797">
        <f t="shared" si="328"/>
        <v>10</v>
      </c>
      <c r="L217" s="797">
        <f t="shared" si="328"/>
        <v>36</v>
      </c>
      <c r="M217" s="797">
        <f t="shared" si="328"/>
        <v>1</v>
      </c>
      <c r="N217" s="797">
        <f t="shared" si="328"/>
        <v>3</v>
      </c>
      <c r="O217" s="797">
        <f t="shared" si="328"/>
        <v>4</v>
      </c>
      <c r="P217" s="797">
        <f t="shared" si="328"/>
        <v>0</v>
      </c>
      <c r="Q217" s="797">
        <f t="shared" si="328"/>
        <v>0</v>
      </c>
      <c r="R217" s="797">
        <f t="shared" si="328"/>
        <v>0</v>
      </c>
      <c r="S217" s="797">
        <f t="shared" si="328"/>
        <v>0</v>
      </c>
      <c r="T217" s="797">
        <f t="shared" si="328"/>
        <v>0</v>
      </c>
      <c r="U217" s="797">
        <f t="shared" si="328"/>
        <v>0</v>
      </c>
      <c r="V217" s="797">
        <f t="shared" si="328"/>
        <v>0</v>
      </c>
      <c r="W217" s="797">
        <f t="shared" si="328"/>
        <v>0</v>
      </c>
      <c r="X217" s="797">
        <f t="shared" si="328"/>
        <v>0</v>
      </c>
      <c r="Y217" s="797">
        <f t="shared" si="328"/>
        <v>3766</v>
      </c>
      <c r="Z217" s="797">
        <f t="shared" si="328"/>
        <v>2221</v>
      </c>
      <c r="AA217" s="797">
        <f t="shared" si="328"/>
        <v>5987</v>
      </c>
      <c r="AB217" s="797">
        <f t="shared" si="328"/>
        <v>0</v>
      </c>
      <c r="AC217" s="797">
        <f t="shared" si="328"/>
        <v>0</v>
      </c>
      <c r="AD217" s="797">
        <f t="shared" si="328"/>
        <v>0</v>
      </c>
      <c r="AE217" s="797">
        <f t="shared" si="328"/>
        <v>3766</v>
      </c>
      <c r="AF217" s="797">
        <f t="shared" si="328"/>
        <v>2221</v>
      </c>
      <c r="AG217" s="797">
        <f t="shared" si="328"/>
        <v>5987</v>
      </c>
      <c r="AH217" s="797">
        <f t="shared" si="328"/>
        <v>33</v>
      </c>
      <c r="AI217" s="779">
        <f t="shared" si="328"/>
        <v>27</v>
      </c>
      <c r="AJ217" s="797">
        <f t="shared" si="328"/>
        <v>60</v>
      </c>
      <c r="AK217" s="797">
        <f t="shared" si="328"/>
        <v>1</v>
      </c>
      <c r="AM217" s="759"/>
      <c r="AN217" s="758"/>
      <c r="AO217" s="758"/>
      <c r="AP217" s="758"/>
      <c r="AQ217" s="758"/>
      <c r="AR217" s="758"/>
      <c r="AS217" s="758"/>
      <c r="AT217" s="758"/>
      <c r="AU217" s="758"/>
      <c r="AV217" s="758"/>
      <c r="AW217" s="758"/>
      <c r="AX217" s="758"/>
      <c r="AY217" s="758"/>
      <c r="AZ217" s="758"/>
      <c r="BA217" s="758"/>
      <c r="BB217" s="758"/>
      <c r="BC217" s="758"/>
      <c r="BD217" s="758"/>
      <c r="BE217" s="758"/>
      <c r="BF217" s="758"/>
      <c r="BG217" s="758"/>
      <c r="BH217" s="758"/>
      <c r="BI217" s="758"/>
      <c r="BJ217" s="758"/>
      <c r="BK217" s="758"/>
      <c r="BL217" s="758"/>
    </row>
    <row r="218" spans="1:64" ht="15" customHeight="1">
      <c r="A218" s="675"/>
      <c r="B218" s="759" t="s">
        <v>25</v>
      </c>
      <c r="C218" s="832"/>
      <c r="AJ218" s="794"/>
      <c r="AK218" s="794"/>
      <c r="AM218" s="759"/>
      <c r="AN218" s="758"/>
      <c r="AO218" s="758"/>
      <c r="AP218" s="758"/>
      <c r="AQ218" s="758"/>
      <c r="AR218" s="758"/>
      <c r="AS218" s="758"/>
      <c r="AT218" s="758"/>
      <c r="AU218" s="758"/>
      <c r="AV218" s="758"/>
      <c r="AW218" s="758"/>
      <c r="AX218" s="758"/>
      <c r="AY218" s="758"/>
      <c r="AZ218" s="758"/>
      <c r="BA218" s="758"/>
      <c r="BB218" s="758"/>
      <c r="BC218" s="758"/>
      <c r="BD218" s="758"/>
      <c r="BE218" s="758"/>
      <c r="BF218" s="758"/>
      <c r="BG218" s="758"/>
      <c r="BH218" s="758"/>
      <c r="BI218" s="758"/>
      <c r="BJ218" s="758"/>
      <c r="BK218" s="758"/>
      <c r="BL218" s="758"/>
    </row>
    <row r="219" spans="1:64" ht="15" customHeight="1">
      <c r="A219" s="675">
        <v>1</v>
      </c>
      <c r="B219" s="803">
        <v>32</v>
      </c>
      <c r="C219" s="823" t="s">
        <v>25</v>
      </c>
      <c r="D219" s="794">
        <v>181</v>
      </c>
      <c r="E219" s="794">
        <v>135</v>
      </c>
      <c r="F219" s="149">
        <f t="shared" ref="F219:F221" si="329">D219+E219</f>
        <v>316</v>
      </c>
      <c r="G219" s="794">
        <v>2250</v>
      </c>
      <c r="H219" s="794">
        <v>1261</v>
      </c>
      <c r="I219" s="149">
        <f t="shared" ref="I219:I221" si="330">G219+H219</f>
        <v>3511</v>
      </c>
      <c r="J219" s="794">
        <v>1</v>
      </c>
      <c r="K219" s="794">
        <v>2</v>
      </c>
      <c r="L219" s="149">
        <f t="shared" ref="L219:L221" si="331">J219+K219</f>
        <v>3</v>
      </c>
      <c r="M219" s="794">
        <v>2</v>
      </c>
      <c r="N219" s="794">
        <v>1</v>
      </c>
      <c r="O219" s="149">
        <f t="shared" ref="O219:O221" si="332">M219+N219</f>
        <v>3</v>
      </c>
      <c r="P219" s="794"/>
      <c r="Q219" s="794"/>
      <c r="R219" s="149">
        <f t="shared" ref="R219:R221" si="333">P219+Q219</f>
        <v>0</v>
      </c>
      <c r="S219" s="794">
        <v>5</v>
      </c>
      <c r="T219" s="794">
        <v>2</v>
      </c>
      <c r="U219" s="149">
        <f t="shared" ref="U219:U221" si="334">S219+T219</f>
        <v>7</v>
      </c>
      <c r="V219" s="794"/>
      <c r="W219" s="794"/>
      <c r="X219" s="794">
        <f t="shared" ref="X219:X221" si="335">V219+W219</f>
        <v>0</v>
      </c>
      <c r="Y219" s="149">
        <f t="shared" ref="Y219:AA221" si="336">D219+G219+J219+M219+V219+S219+P219</f>
        <v>2439</v>
      </c>
      <c r="Z219" s="149">
        <f t="shared" si="336"/>
        <v>1401</v>
      </c>
      <c r="AA219" s="149">
        <f t="shared" si="336"/>
        <v>3840</v>
      </c>
      <c r="AB219" s="794">
        <v>26</v>
      </c>
      <c r="AC219" s="794">
        <v>28</v>
      </c>
      <c r="AD219" s="794">
        <f>AB219+AC219</f>
        <v>54</v>
      </c>
      <c r="AE219" s="794">
        <f t="shared" ref="AE219:AG221" si="337">Y219+AB219</f>
        <v>2465</v>
      </c>
      <c r="AF219" s="794">
        <f t="shared" si="337"/>
        <v>1429</v>
      </c>
      <c r="AG219" s="794">
        <f t="shared" si="337"/>
        <v>3894</v>
      </c>
      <c r="AH219" s="794">
        <v>150</v>
      </c>
      <c r="AI219" s="830">
        <v>133</v>
      </c>
      <c r="AJ219" s="794">
        <f>AH219+AI219</f>
        <v>283</v>
      </c>
      <c r="AK219" s="794">
        <v>42</v>
      </c>
      <c r="AM219" s="759"/>
      <c r="AN219" s="758"/>
      <c r="AO219" s="758"/>
      <c r="AP219" s="758"/>
      <c r="AQ219" s="758"/>
      <c r="AR219" s="758"/>
      <c r="AS219" s="758"/>
      <c r="AT219" s="758"/>
      <c r="AU219" s="758"/>
      <c r="AV219" s="758"/>
      <c r="AW219" s="758"/>
      <c r="AX219" s="758"/>
      <c r="AY219" s="758"/>
      <c r="AZ219" s="758"/>
      <c r="BA219" s="758"/>
      <c r="BB219" s="758"/>
      <c r="BC219" s="758"/>
      <c r="BD219" s="758"/>
      <c r="BE219" s="758"/>
      <c r="BF219" s="758"/>
      <c r="BG219" s="758"/>
      <c r="BH219" s="758"/>
      <c r="BI219" s="758"/>
      <c r="BJ219" s="758"/>
      <c r="BK219" s="758"/>
      <c r="BL219" s="758"/>
    </row>
    <row r="220" spans="1:64" ht="15" customHeight="1">
      <c r="A220" s="675">
        <v>2</v>
      </c>
      <c r="B220" s="803">
        <v>33</v>
      </c>
      <c r="C220" s="823" t="s">
        <v>667</v>
      </c>
      <c r="D220" s="794">
        <v>183</v>
      </c>
      <c r="E220" s="794">
        <v>128</v>
      </c>
      <c r="F220" s="149">
        <f t="shared" si="329"/>
        <v>311</v>
      </c>
      <c r="G220" s="794">
        <v>221</v>
      </c>
      <c r="H220" s="794">
        <v>148</v>
      </c>
      <c r="I220" s="149">
        <f t="shared" si="330"/>
        <v>369</v>
      </c>
      <c r="J220" s="794">
        <v>2</v>
      </c>
      <c r="K220" s="794"/>
      <c r="L220" s="149">
        <f t="shared" si="331"/>
        <v>2</v>
      </c>
      <c r="M220" s="794">
        <v>1</v>
      </c>
      <c r="N220" s="794"/>
      <c r="O220" s="149">
        <f t="shared" si="332"/>
        <v>1</v>
      </c>
      <c r="P220" s="794"/>
      <c r="Q220" s="794"/>
      <c r="R220" s="149">
        <f t="shared" si="333"/>
        <v>0</v>
      </c>
      <c r="S220" s="794"/>
      <c r="T220" s="794"/>
      <c r="U220" s="149">
        <f t="shared" si="334"/>
        <v>0</v>
      </c>
      <c r="V220" s="794"/>
      <c r="W220" s="794"/>
      <c r="X220" s="794">
        <f t="shared" si="335"/>
        <v>0</v>
      </c>
      <c r="Y220" s="149">
        <f t="shared" si="336"/>
        <v>407</v>
      </c>
      <c r="Z220" s="149">
        <f t="shared" si="336"/>
        <v>276</v>
      </c>
      <c r="AA220" s="149">
        <f t="shared" si="336"/>
        <v>683</v>
      </c>
      <c r="AB220" s="794">
        <v>19</v>
      </c>
      <c r="AC220" s="794">
        <v>16</v>
      </c>
      <c r="AD220" s="794">
        <f>AB220+AC220</f>
        <v>35</v>
      </c>
      <c r="AE220" s="794">
        <f t="shared" si="337"/>
        <v>426</v>
      </c>
      <c r="AF220" s="794">
        <f t="shared" si="337"/>
        <v>292</v>
      </c>
      <c r="AG220" s="794">
        <f t="shared" si="337"/>
        <v>718</v>
      </c>
      <c r="AH220" s="794"/>
      <c r="AI220" s="830"/>
      <c r="AJ220" s="794">
        <f>AH220+AI220</f>
        <v>0</v>
      </c>
      <c r="AK220" s="794"/>
      <c r="AM220" s="759"/>
      <c r="AN220" s="758"/>
      <c r="AO220" s="758"/>
      <c r="AP220" s="758"/>
      <c r="AQ220" s="758"/>
      <c r="AR220" s="758"/>
      <c r="AS220" s="758"/>
      <c r="AT220" s="758"/>
      <c r="AU220" s="758"/>
      <c r="AV220" s="758"/>
      <c r="AW220" s="758"/>
      <c r="AX220" s="758"/>
      <c r="AY220" s="758"/>
      <c r="AZ220" s="758"/>
      <c r="BA220" s="758"/>
      <c r="BB220" s="758"/>
      <c r="BC220" s="758"/>
      <c r="BD220" s="758"/>
      <c r="BE220" s="758"/>
      <c r="BF220" s="758"/>
      <c r="BG220" s="758"/>
      <c r="BH220" s="758"/>
      <c r="BI220" s="758"/>
      <c r="BJ220" s="758"/>
      <c r="BK220" s="758"/>
      <c r="BL220" s="758"/>
    </row>
    <row r="221" spans="1:64" ht="15" customHeight="1">
      <c r="A221" s="675">
        <v>3</v>
      </c>
      <c r="B221" s="803">
        <v>34</v>
      </c>
      <c r="C221" s="823" t="s">
        <v>26</v>
      </c>
      <c r="D221" s="794">
        <v>72</v>
      </c>
      <c r="E221" s="794">
        <v>55</v>
      </c>
      <c r="F221" s="149">
        <f t="shared" si="329"/>
        <v>127</v>
      </c>
      <c r="G221" s="794">
        <v>74</v>
      </c>
      <c r="H221" s="794">
        <v>42</v>
      </c>
      <c r="I221" s="149">
        <f t="shared" si="330"/>
        <v>116</v>
      </c>
      <c r="J221" s="794"/>
      <c r="K221" s="794"/>
      <c r="L221" s="149">
        <f t="shared" si="331"/>
        <v>0</v>
      </c>
      <c r="M221" s="794"/>
      <c r="N221" s="794"/>
      <c r="O221" s="149">
        <f t="shared" si="332"/>
        <v>0</v>
      </c>
      <c r="P221" s="794"/>
      <c r="Q221" s="794"/>
      <c r="R221" s="149">
        <f t="shared" si="333"/>
        <v>0</v>
      </c>
      <c r="S221" s="794"/>
      <c r="T221" s="794">
        <v>1</v>
      </c>
      <c r="U221" s="149">
        <f t="shared" si="334"/>
        <v>1</v>
      </c>
      <c r="V221" s="794"/>
      <c r="W221" s="794"/>
      <c r="X221" s="794">
        <f t="shared" si="335"/>
        <v>0</v>
      </c>
      <c r="Y221" s="149">
        <f t="shared" si="336"/>
        <v>146</v>
      </c>
      <c r="Z221" s="149">
        <f t="shared" si="336"/>
        <v>98</v>
      </c>
      <c r="AA221" s="149">
        <f t="shared" si="336"/>
        <v>244</v>
      </c>
      <c r="AB221" s="794">
        <v>12</v>
      </c>
      <c r="AC221" s="794">
        <v>11</v>
      </c>
      <c r="AD221" s="794">
        <f>AB221+AC221</f>
        <v>23</v>
      </c>
      <c r="AE221" s="794">
        <f t="shared" si="337"/>
        <v>158</v>
      </c>
      <c r="AF221" s="794">
        <f t="shared" si="337"/>
        <v>109</v>
      </c>
      <c r="AG221" s="794">
        <f t="shared" si="337"/>
        <v>267</v>
      </c>
      <c r="AH221" s="794"/>
      <c r="AI221" s="830"/>
      <c r="AJ221" s="794">
        <f>AH221+AI221</f>
        <v>0</v>
      </c>
      <c r="AK221" s="794"/>
      <c r="AM221" s="759"/>
      <c r="AN221" s="758"/>
      <c r="AO221" s="758"/>
      <c r="AP221" s="758"/>
      <c r="AQ221" s="758"/>
      <c r="AR221" s="758"/>
      <c r="AS221" s="758"/>
      <c r="AT221" s="758"/>
      <c r="AU221" s="758"/>
      <c r="AV221" s="758"/>
      <c r="AW221" s="758"/>
      <c r="AX221" s="758"/>
      <c r="AY221" s="758"/>
      <c r="AZ221" s="758"/>
      <c r="BA221" s="758"/>
      <c r="BB221" s="758"/>
      <c r="BC221" s="758"/>
      <c r="BD221" s="758"/>
      <c r="BE221" s="758"/>
      <c r="BF221" s="758"/>
      <c r="BG221" s="758"/>
      <c r="BH221" s="758"/>
      <c r="BI221" s="758"/>
      <c r="BJ221" s="758"/>
      <c r="BK221" s="758"/>
      <c r="BL221" s="758"/>
    </row>
    <row r="222" spans="1:64" ht="15" customHeight="1">
      <c r="A222" s="675"/>
      <c r="B222" s="797"/>
      <c r="C222" s="831" t="s">
        <v>6</v>
      </c>
      <c r="D222" s="797">
        <f>SUM(D219:D221)</f>
        <v>436</v>
      </c>
      <c r="E222" s="797">
        <f t="shared" ref="E222:AK222" si="338">SUM(E219:E221)</f>
        <v>318</v>
      </c>
      <c r="F222" s="797">
        <f t="shared" si="338"/>
        <v>754</v>
      </c>
      <c r="G222" s="797">
        <f t="shared" si="338"/>
        <v>2545</v>
      </c>
      <c r="H222" s="797">
        <f t="shared" si="338"/>
        <v>1451</v>
      </c>
      <c r="I222" s="797">
        <f t="shared" si="338"/>
        <v>3996</v>
      </c>
      <c r="J222" s="797">
        <f t="shared" si="338"/>
        <v>3</v>
      </c>
      <c r="K222" s="797">
        <f t="shared" si="338"/>
        <v>2</v>
      </c>
      <c r="L222" s="797">
        <f t="shared" si="338"/>
        <v>5</v>
      </c>
      <c r="M222" s="797">
        <f t="shared" si="338"/>
        <v>3</v>
      </c>
      <c r="N222" s="797">
        <f t="shared" si="338"/>
        <v>1</v>
      </c>
      <c r="O222" s="797">
        <f t="shared" si="338"/>
        <v>4</v>
      </c>
      <c r="P222" s="797">
        <f t="shared" si="338"/>
        <v>0</v>
      </c>
      <c r="Q222" s="797">
        <f t="shared" si="338"/>
        <v>0</v>
      </c>
      <c r="R222" s="797">
        <f t="shared" si="338"/>
        <v>0</v>
      </c>
      <c r="S222" s="797">
        <f t="shared" si="338"/>
        <v>5</v>
      </c>
      <c r="T222" s="797">
        <f t="shared" si="338"/>
        <v>3</v>
      </c>
      <c r="U222" s="797">
        <f t="shared" si="338"/>
        <v>8</v>
      </c>
      <c r="V222" s="797">
        <f t="shared" si="338"/>
        <v>0</v>
      </c>
      <c r="W222" s="797">
        <f t="shared" si="338"/>
        <v>0</v>
      </c>
      <c r="X222" s="797">
        <f t="shared" si="338"/>
        <v>0</v>
      </c>
      <c r="Y222" s="797">
        <f t="shared" si="338"/>
        <v>2992</v>
      </c>
      <c r="Z222" s="797">
        <f t="shared" si="338"/>
        <v>1775</v>
      </c>
      <c r="AA222" s="797">
        <f t="shared" si="338"/>
        <v>4767</v>
      </c>
      <c r="AB222" s="797">
        <f t="shared" si="338"/>
        <v>57</v>
      </c>
      <c r="AC222" s="797">
        <f t="shared" si="338"/>
        <v>55</v>
      </c>
      <c r="AD222" s="797">
        <f t="shared" si="338"/>
        <v>112</v>
      </c>
      <c r="AE222" s="797">
        <f t="shared" si="338"/>
        <v>3049</v>
      </c>
      <c r="AF222" s="797">
        <f t="shared" si="338"/>
        <v>1830</v>
      </c>
      <c r="AG222" s="797">
        <f t="shared" si="338"/>
        <v>4879</v>
      </c>
      <c r="AH222" s="797">
        <f t="shared" si="338"/>
        <v>150</v>
      </c>
      <c r="AI222" s="779">
        <f t="shared" si="338"/>
        <v>133</v>
      </c>
      <c r="AJ222" s="797">
        <f t="shared" si="338"/>
        <v>283</v>
      </c>
      <c r="AK222" s="797">
        <f t="shared" si="338"/>
        <v>42</v>
      </c>
      <c r="AM222" s="759"/>
      <c r="AN222" s="758"/>
      <c r="AO222" s="758"/>
      <c r="AP222" s="758"/>
      <c r="AQ222" s="758"/>
      <c r="AR222" s="758"/>
      <c r="AS222" s="758"/>
      <c r="AT222" s="758"/>
      <c r="AU222" s="758"/>
      <c r="AV222" s="758"/>
      <c r="AW222" s="758"/>
      <c r="AX222" s="758"/>
      <c r="AY222" s="758"/>
      <c r="AZ222" s="758"/>
      <c r="BA222" s="758"/>
      <c r="BB222" s="758"/>
      <c r="BC222" s="758"/>
      <c r="BD222" s="758"/>
      <c r="BE222" s="758"/>
      <c r="BF222" s="758"/>
      <c r="BG222" s="758"/>
      <c r="BH222" s="758"/>
      <c r="BI222" s="758"/>
      <c r="BJ222" s="758"/>
      <c r="BK222" s="758"/>
      <c r="BL222" s="758"/>
    </row>
    <row r="223" spans="1:64" ht="15" customHeight="1">
      <c r="A223" s="675"/>
      <c r="B223" s="788" t="s">
        <v>27</v>
      </c>
      <c r="C223" s="832"/>
      <c r="AJ223" s="794"/>
      <c r="AK223" s="794"/>
      <c r="AM223" s="759"/>
      <c r="AN223" s="758"/>
      <c r="AO223" s="758"/>
      <c r="AP223" s="758"/>
      <c r="AQ223" s="758"/>
      <c r="AR223" s="758"/>
      <c r="AS223" s="758"/>
      <c r="AT223" s="758"/>
      <c r="AU223" s="758"/>
      <c r="AV223" s="758"/>
      <c r="AW223" s="758"/>
      <c r="AX223" s="758"/>
      <c r="AY223" s="758"/>
      <c r="AZ223" s="758"/>
      <c r="BA223" s="758"/>
      <c r="BB223" s="758"/>
      <c r="BC223" s="758"/>
      <c r="BD223" s="758"/>
      <c r="BE223" s="758"/>
      <c r="BF223" s="758"/>
      <c r="BG223" s="758"/>
      <c r="BH223" s="758"/>
      <c r="BI223" s="758"/>
      <c r="BJ223" s="758"/>
      <c r="BK223" s="758"/>
      <c r="BL223" s="758"/>
    </row>
    <row r="224" spans="1:64" ht="15" customHeight="1">
      <c r="A224" s="675">
        <v>1</v>
      </c>
      <c r="B224" s="803">
        <v>35</v>
      </c>
      <c r="C224" s="783" t="s">
        <v>28</v>
      </c>
      <c r="D224" s="592">
        <v>592</v>
      </c>
      <c r="E224" s="592">
        <v>352</v>
      </c>
      <c r="F224" s="794">
        <f>D224+E224</f>
        <v>944</v>
      </c>
      <c r="G224" s="592">
        <v>80</v>
      </c>
      <c r="H224" s="592">
        <v>36</v>
      </c>
      <c r="I224" s="794">
        <f>G224+H224</f>
        <v>116</v>
      </c>
      <c r="J224" s="592">
        <v>2</v>
      </c>
      <c r="K224" s="592">
        <v>0</v>
      </c>
      <c r="L224" s="794">
        <f>J224+K224</f>
        <v>2</v>
      </c>
      <c r="M224" s="592">
        <v>1</v>
      </c>
      <c r="N224" s="592">
        <v>0</v>
      </c>
      <c r="O224" s="794">
        <f>M224+N224</f>
        <v>1</v>
      </c>
      <c r="P224" s="592">
        <v>0</v>
      </c>
      <c r="Q224" s="592">
        <v>0</v>
      </c>
      <c r="R224" s="794">
        <f>P224+Q224</f>
        <v>0</v>
      </c>
      <c r="S224" s="592">
        <v>0</v>
      </c>
      <c r="T224" s="592">
        <v>0</v>
      </c>
      <c r="U224" s="794">
        <f>S224+T224</f>
        <v>0</v>
      </c>
      <c r="V224" s="592"/>
      <c r="W224" s="592"/>
      <c r="X224" s="794">
        <f>V224+W224</f>
        <v>0</v>
      </c>
      <c r="Y224" s="149">
        <f t="shared" ref="Y224:AA226" si="339">D224+G224+J224+M224+V224+S224+P224</f>
        <v>675</v>
      </c>
      <c r="Z224" s="149">
        <f t="shared" si="339"/>
        <v>388</v>
      </c>
      <c r="AA224" s="149">
        <f t="shared" si="339"/>
        <v>1063</v>
      </c>
      <c r="AB224" s="794">
        <v>29</v>
      </c>
      <c r="AC224" s="794">
        <v>17</v>
      </c>
      <c r="AD224" s="794">
        <f>AB224+AC224</f>
        <v>46</v>
      </c>
      <c r="AE224" s="794">
        <f t="shared" ref="AE224:AF226" si="340">Y224+AB224</f>
        <v>704</v>
      </c>
      <c r="AF224" s="794">
        <f t="shared" si="340"/>
        <v>405</v>
      </c>
      <c r="AG224" s="794">
        <f>AE224+AF224</f>
        <v>1109</v>
      </c>
      <c r="AH224" s="794">
        <v>3</v>
      </c>
      <c r="AI224" s="830">
        <v>7</v>
      </c>
      <c r="AJ224" s="794">
        <f>AH224+AI224</f>
        <v>10</v>
      </c>
      <c r="AK224" s="794"/>
      <c r="AM224" s="759"/>
      <c r="AN224" s="758"/>
      <c r="AO224" s="758"/>
      <c r="AP224" s="758"/>
      <c r="AQ224" s="758"/>
      <c r="AR224" s="758"/>
      <c r="AS224" s="758"/>
      <c r="AT224" s="758"/>
      <c r="AU224" s="758"/>
      <c r="AV224" s="758"/>
      <c r="AW224" s="758"/>
      <c r="AX224" s="758"/>
      <c r="AY224" s="758"/>
      <c r="AZ224" s="758"/>
      <c r="BA224" s="758"/>
      <c r="BB224" s="758"/>
      <c r="BC224" s="758"/>
      <c r="BD224" s="758"/>
      <c r="BE224" s="758"/>
      <c r="BF224" s="758"/>
      <c r="BG224" s="758"/>
      <c r="BH224" s="758"/>
      <c r="BI224" s="758"/>
      <c r="BJ224" s="758"/>
      <c r="BK224" s="758"/>
      <c r="BL224" s="758"/>
    </row>
    <row r="225" spans="1:64" ht="15" customHeight="1">
      <c r="A225" s="675">
        <v>2</v>
      </c>
      <c r="B225" s="803">
        <v>36</v>
      </c>
      <c r="C225" s="783" t="s">
        <v>27</v>
      </c>
      <c r="D225" s="592">
        <v>254</v>
      </c>
      <c r="E225" s="592">
        <v>162</v>
      </c>
      <c r="F225" s="794">
        <f t="shared" ref="F225:F226" si="341">D225+E225</f>
        <v>416</v>
      </c>
      <c r="G225" s="592">
        <v>87</v>
      </c>
      <c r="H225" s="592">
        <v>52</v>
      </c>
      <c r="I225" s="794">
        <f t="shared" ref="I225:I226" si="342">G225+H225</f>
        <v>139</v>
      </c>
      <c r="J225" s="592">
        <v>9</v>
      </c>
      <c r="K225" s="592">
        <v>3</v>
      </c>
      <c r="L225" s="794">
        <f t="shared" ref="L225:L226" si="343">J225+K225</f>
        <v>12</v>
      </c>
      <c r="M225" s="592">
        <v>12</v>
      </c>
      <c r="N225" s="592">
        <v>5</v>
      </c>
      <c r="O225" s="794">
        <f t="shared" ref="O225:O226" si="344">M225+N225</f>
        <v>17</v>
      </c>
      <c r="P225" s="592">
        <v>0</v>
      </c>
      <c r="Q225" s="592">
        <v>0</v>
      </c>
      <c r="R225" s="794">
        <f t="shared" ref="R225:R226" si="345">P225+Q225</f>
        <v>0</v>
      </c>
      <c r="S225" s="592">
        <v>0</v>
      </c>
      <c r="T225" s="592">
        <v>0</v>
      </c>
      <c r="U225" s="794">
        <f t="shared" ref="U225:U226" si="346">S225+T225</f>
        <v>0</v>
      </c>
      <c r="V225" s="592"/>
      <c r="W225" s="592"/>
      <c r="X225" s="794">
        <f t="shared" ref="X225:X226" si="347">V225+W225</f>
        <v>0</v>
      </c>
      <c r="Y225" s="149">
        <f t="shared" si="339"/>
        <v>362</v>
      </c>
      <c r="Z225" s="149">
        <f t="shared" si="339"/>
        <v>222</v>
      </c>
      <c r="AA225" s="149">
        <f t="shared" si="339"/>
        <v>584</v>
      </c>
      <c r="AB225" s="794">
        <v>16</v>
      </c>
      <c r="AC225" s="794">
        <v>4</v>
      </c>
      <c r="AD225" s="794">
        <f>AB225+AC225</f>
        <v>20</v>
      </c>
      <c r="AE225" s="794">
        <f t="shared" si="340"/>
        <v>378</v>
      </c>
      <c r="AF225" s="794">
        <f t="shared" si="340"/>
        <v>226</v>
      </c>
      <c r="AG225" s="794">
        <f>AE225+AF225</f>
        <v>604</v>
      </c>
      <c r="AH225" s="794">
        <v>6</v>
      </c>
      <c r="AI225" s="830">
        <v>3</v>
      </c>
      <c r="AJ225" s="794">
        <f>AH225+AI225</f>
        <v>9</v>
      </c>
      <c r="AK225" s="794">
        <v>1</v>
      </c>
      <c r="AM225" s="759"/>
      <c r="AN225" s="758"/>
      <c r="AO225" s="758"/>
      <c r="AP225" s="758"/>
      <c r="AQ225" s="758"/>
      <c r="AR225" s="758"/>
      <c r="AS225" s="758"/>
      <c r="AT225" s="758"/>
      <c r="AU225" s="758"/>
      <c r="AV225" s="758"/>
      <c r="AW225" s="758"/>
      <c r="AX225" s="758"/>
      <c r="AY225" s="758"/>
      <c r="AZ225" s="758"/>
      <c r="BA225" s="758"/>
      <c r="BB225" s="758"/>
      <c r="BC225" s="758"/>
      <c r="BD225" s="758"/>
      <c r="BE225" s="758"/>
      <c r="BF225" s="758"/>
      <c r="BG225" s="758"/>
      <c r="BH225" s="758"/>
      <c r="BI225" s="758"/>
      <c r="BJ225" s="758"/>
      <c r="BK225" s="758"/>
      <c r="BL225" s="758"/>
    </row>
    <row r="226" spans="1:64" ht="15" customHeight="1">
      <c r="A226" s="675">
        <v>3</v>
      </c>
      <c r="B226" s="803">
        <v>37</v>
      </c>
      <c r="C226" s="783" t="s">
        <v>687</v>
      </c>
      <c r="D226" s="592">
        <v>85</v>
      </c>
      <c r="E226" s="592">
        <v>65</v>
      </c>
      <c r="F226" s="794">
        <f t="shared" si="341"/>
        <v>150</v>
      </c>
      <c r="G226" s="592">
        <v>65</v>
      </c>
      <c r="H226" s="592">
        <v>48</v>
      </c>
      <c r="I226" s="794">
        <f t="shared" si="342"/>
        <v>113</v>
      </c>
      <c r="J226" s="592">
        <v>0</v>
      </c>
      <c r="K226" s="592">
        <v>0</v>
      </c>
      <c r="L226" s="794">
        <f t="shared" si="343"/>
        <v>0</v>
      </c>
      <c r="M226" s="592">
        <v>0</v>
      </c>
      <c r="N226" s="592">
        <v>0</v>
      </c>
      <c r="O226" s="794">
        <f t="shared" si="344"/>
        <v>0</v>
      </c>
      <c r="P226" s="592">
        <v>0</v>
      </c>
      <c r="Q226" s="592">
        <v>0</v>
      </c>
      <c r="R226" s="794">
        <f t="shared" si="345"/>
        <v>0</v>
      </c>
      <c r="S226" s="592">
        <v>0</v>
      </c>
      <c r="T226" s="592">
        <v>0</v>
      </c>
      <c r="U226" s="794">
        <f t="shared" si="346"/>
        <v>0</v>
      </c>
      <c r="V226" s="592"/>
      <c r="W226" s="592"/>
      <c r="X226" s="794">
        <f t="shared" si="347"/>
        <v>0</v>
      </c>
      <c r="Y226" s="149">
        <f t="shared" si="339"/>
        <v>150</v>
      </c>
      <c r="Z226" s="149">
        <f t="shared" si="339"/>
        <v>113</v>
      </c>
      <c r="AA226" s="149">
        <f t="shared" si="339"/>
        <v>263</v>
      </c>
      <c r="AB226" s="794">
        <v>5</v>
      </c>
      <c r="AC226" s="794">
        <v>7</v>
      </c>
      <c r="AD226" s="794">
        <f>AB226+AC226</f>
        <v>12</v>
      </c>
      <c r="AE226" s="794">
        <f t="shared" si="340"/>
        <v>155</v>
      </c>
      <c r="AF226" s="794">
        <f t="shared" si="340"/>
        <v>120</v>
      </c>
      <c r="AG226" s="794">
        <f>AE226+AF226</f>
        <v>275</v>
      </c>
      <c r="AH226" s="794">
        <v>0</v>
      </c>
      <c r="AI226" s="830"/>
      <c r="AJ226" s="794">
        <f>AH226+AI226</f>
        <v>0</v>
      </c>
      <c r="AK226" s="794"/>
      <c r="AM226" s="759"/>
      <c r="AN226" s="758"/>
      <c r="AO226" s="758"/>
      <c r="AP226" s="758"/>
      <c r="AQ226" s="758"/>
      <c r="AR226" s="758"/>
      <c r="AS226" s="758"/>
      <c r="AT226" s="758"/>
      <c r="AU226" s="758"/>
      <c r="AV226" s="758"/>
      <c r="AW226" s="758"/>
      <c r="AX226" s="758"/>
      <c r="AY226" s="758"/>
      <c r="AZ226" s="758"/>
      <c r="BA226" s="758"/>
      <c r="BB226" s="758"/>
      <c r="BC226" s="758"/>
      <c r="BD226" s="758"/>
      <c r="BE226" s="758"/>
      <c r="BF226" s="758"/>
      <c r="BG226" s="758"/>
      <c r="BH226" s="758"/>
      <c r="BI226" s="758"/>
      <c r="BJ226" s="758"/>
      <c r="BK226" s="758"/>
      <c r="BL226" s="758"/>
    </row>
    <row r="227" spans="1:64" ht="15" customHeight="1">
      <c r="A227" s="675"/>
      <c r="B227" s="797"/>
      <c r="C227" s="831" t="s">
        <v>6</v>
      </c>
      <c r="D227" s="797">
        <f>SUM(D224:D226)</f>
        <v>931</v>
      </c>
      <c r="E227" s="797">
        <f t="shared" ref="E227:AK227" si="348">SUM(E224:E226)</f>
        <v>579</v>
      </c>
      <c r="F227" s="797">
        <f t="shared" si="348"/>
        <v>1510</v>
      </c>
      <c r="G227" s="797">
        <f t="shared" si="348"/>
        <v>232</v>
      </c>
      <c r="H227" s="797">
        <f t="shared" si="348"/>
        <v>136</v>
      </c>
      <c r="I227" s="797">
        <f t="shared" si="348"/>
        <v>368</v>
      </c>
      <c r="J227" s="797">
        <f t="shared" si="348"/>
        <v>11</v>
      </c>
      <c r="K227" s="797">
        <f t="shared" si="348"/>
        <v>3</v>
      </c>
      <c r="L227" s="797">
        <f t="shared" si="348"/>
        <v>14</v>
      </c>
      <c r="M227" s="797">
        <f t="shared" si="348"/>
        <v>13</v>
      </c>
      <c r="N227" s="797">
        <f t="shared" si="348"/>
        <v>5</v>
      </c>
      <c r="O227" s="797">
        <f t="shared" si="348"/>
        <v>18</v>
      </c>
      <c r="P227" s="797">
        <f t="shared" si="348"/>
        <v>0</v>
      </c>
      <c r="Q227" s="797">
        <f t="shared" si="348"/>
        <v>0</v>
      </c>
      <c r="R227" s="797">
        <f t="shared" si="348"/>
        <v>0</v>
      </c>
      <c r="S227" s="797">
        <f t="shared" si="348"/>
        <v>0</v>
      </c>
      <c r="T227" s="797">
        <f t="shared" si="348"/>
        <v>0</v>
      </c>
      <c r="U227" s="797">
        <f t="shared" si="348"/>
        <v>0</v>
      </c>
      <c r="V227" s="797">
        <f t="shared" si="348"/>
        <v>0</v>
      </c>
      <c r="W227" s="797">
        <f t="shared" si="348"/>
        <v>0</v>
      </c>
      <c r="X227" s="797">
        <f t="shared" si="348"/>
        <v>0</v>
      </c>
      <c r="Y227" s="797">
        <f t="shared" si="348"/>
        <v>1187</v>
      </c>
      <c r="Z227" s="797">
        <f t="shared" si="348"/>
        <v>723</v>
      </c>
      <c r="AA227" s="797">
        <f t="shared" si="348"/>
        <v>1910</v>
      </c>
      <c r="AB227" s="797">
        <f t="shared" si="348"/>
        <v>50</v>
      </c>
      <c r="AC227" s="797">
        <f t="shared" si="348"/>
        <v>28</v>
      </c>
      <c r="AD227" s="797">
        <f t="shared" si="348"/>
        <v>78</v>
      </c>
      <c r="AE227" s="797">
        <f t="shared" si="348"/>
        <v>1237</v>
      </c>
      <c r="AF227" s="797">
        <f t="shared" si="348"/>
        <v>751</v>
      </c>
      <c r="AG227" s="797">
        <f t="shared" si="348"/>
        <v>1988</v>
      </c>
      <c r="AH227" s="797">
        <f t="shared" si="348"/>
        <v>9</v>
      </c>
      <c r="AI227" s="779">
        <f t="shared" si="348"/>
        <v>10</v>
      </c>
      <c r="AJ227" s="797">
        <f t="shared" si="348"/>
        <v>19</v>
      </c>
      <c r="AK227" s="797">
        <f t="shared" si="348"/>
        <v>1</v>
      </c>
      <c r="AM227" s="759"/>
      <c r="AN227" s="758"/>
      <c r="AO227" s="758"/>
      <c r="AP227" s="758"/>
      <c r="AQ227" s="758"/>
      <c r="AR227" s="758"/>
      <c r="AS227" s="758"/>
      <c r="AT227" s="758"/>
      <c r="AU227" s="758"/>
      <c r="AV227" s="758"/>
      <c r="AW227" s="758"/>
      <c r="AX227" s="758"/>
      <c r="AY227" s="758"/>
      <c r="AZ227" s="758"/>
      <c r="BA227" s="758"/>
      <c r="BB227" s="758"/>
      <c r="BC227" s="758"/>
      <c r="BD227" s="758"/>
      <c r="BE227" s="758"/>
      <c r="BF227" s="758"/>
      <c r="BG227" s="758"/>
      <c r="BH227" s="758"/>
      <c r="BI227" s="758"/>
      <c r="BJ227" s="758"/>
      <c r="BK227" s="758"/>
      <c r="BL227" s="758"/>
    </row>
    <row r="228" spans="1:64" ht="15" customHeight="1">
      <c r="A228" s="675"/>
      <c r="B228" s="788" t="s">
        <v>29</v>
      </c>
      <c r="C228" s="832"/>
      <c r="AJ228" s="794"/>
      <c r="AK228" s="794"/>
      <c r="AM228" s="759"/>
      <c r="AN228" s="758"/>
      <c r="AO228" s="758"/>
      <c r="AP228" s="758"/>
      <c r="AQ228" s="758"/>
      <c r="AR228" s="758"/>
      <c r="AS228" s="758"/>
      <c r="AT228" s="758"/>
      <c r="AU228" s="758"/>
      <c r="AV228" s="758"/>
      <c r="AW228" s="758"/>
      <c r="AX228" s="758"/>
      <c r="AY228" s="758"/>
      <c r="AZ228" s="758"/>
      <c r="BA228" s="758"/>
      <c r="BB228" s="758"/>
      <c r="BC228" s="758"/>
      <c r="BD228" s="758"/>
      <c r="BE228" s="758"/>
      <c r="BF228" s="758"/>
      <c r="BG228" s="758"/>
      <c r="BH228" s="758"/>
      <c r="BI228" s="758"/>
      <c r="BJ228" s="758"/>
      <c r="BK228" s="758"/>
      <c r="BL228" s="758"/>
    </row>
    <row r="229" spans="1:64" ht="15" customHeight="1">
      <c r="A229" s="675">
        <v>1</v>
      </c>
      <c r="B229" s="803">
        <v>38</v>
      </c>
      <c r="C229" s="835" t="s">
        <v>30</v>
      </c>
      <c r="D229" s="594">
        <v>30</v>
      </c>
      <c r="E229" s="594">
        <v>24</v>
      </c>
      <c r="F229" s="794">
        <f t="shared" ref="F229:F233" si="349">D229+E229</f>
        <v>54</v>
      </c>
      <c r="G229" s="594">
        <v>46</v>
      </c>
      <c r="H229" s="594">
        <v>29</v>
      </c>
      <c r="I229" s="794">
        <f t="shared" ref="I229:I233" si="350">G229+H229</f>
        <v>75</v>
      </c>
      <c r="J229" s="594"/>
      <c r="K229" s="594">
        <v>1</v>
      </c>
      <c r="L229" s="794">
        <f t="shared" ref="L229:L233" si="351">J229+K229</f>
        <v>1</v>
      </c>
      <c r="M229" s="594"/>
      <c r="N229" s="594"/>
      <c r="O229" s="794">
        <f t="shared" ref="O229:O233" si="352">M229+N229</f>
        <v>0</v>
      </c>
      <c r="P229" s="794"/>
      <c r="Q229" s="794"/>
      <c r="R229" s="794">
        <f t="shared" ref="R229:R233" si="353">P229+Q229</f>
        <v>0</v>
      </c>
      <c r="S229" s="794"/>
      <c r="T229" s="794"/>
      <c r="U229" s="794">
        <f t="shared" ref="U229:U233" si="354">S229+T229</f>
        <v>0</v>
      </c>
      <c r="V229" s="794"/>
      <c r="W229" s="794"/>
      <c r="X229" s="794">
        <f t="shared" ref="X229:X233" si="355">V229+W229</f>
        <v>0</v>
      </c>
      <c r="Y229" s="149">
        <f t="shared" ref="Y229:AA233" si="356">D229+G229+J229+M229+V229+S229+P229</f>
        <v>76</v>
      </c>
      <c r="Z229" s="149">
        <f t="shared" si="356"/>
        <v>54</v>
      </c>
      <c r="AA229" s="149">
        <f t="shared" si="356"/>
        <v>130</v>
      </c>
      <c r="AB229" s="794">
        <v>2</v>
      </c>
      <c r="AC229" s="794">
        <v>2</v>
      </c>
      <c r="AD229" s="794">
        <f>AB229+AC229</f>
        <v>4</v>
      </c>
      <c r="AE229" s="794">
        <f t="shared" ref="AE229:AF233" si="357">Y229+AB229</f>
        <v>78</v>
      </c>
      <c r="AF229" s="794">
        <f t="shared" si="357"/>
        <v>56</v>
      </c>
      <c r="AG229" s="794">
        <f>AE229+AF229</f>
        <v>134</v>
      </c>
      <c r="AH229" s="794">
        <v>0</v>
      </c>
      <c r="AI229" s="830">
        <v>0</v>
      </c>
      <c r="AJ229" s="794">
        <f>AH229+AI229</f>
        <v>0</v>
      </c>
      <c r="AK229" s="794"/>
      <c r="AM229" s="759"/>
      <c r="AN229" s="758"/>
      <c r="AO229" s="758"/>
      <c r="AP229" s="758"/>
      <c r="AQ229" s="758"/>
      <c r="AR229" s="758"/>
      <c r="AS229" s="758"/>
      <c r="AT229" s="758"/>
      <c r="AU229" s="758"/>
      <c r="AV229" s="758"/>
      <c r="AW229" s="758"/>
      <c r="AX229" s="758"/>
      <c r="AY229" s="758"/>
      <c r="AZ229" s="758"/>
      <c r="BA229" s="758"/>
      <c r="BB229" s="758"/>
      <c r="BC229" s="758"/>
      <c r="BD229" s="758"/>
      <c r="BE229" s="758"/>
      <c r="BF229" s="758"/>
      <c r="BG229" s="758"/>
      <c r="BH229" s="758"/>
      <c r="BI229" s="758"/>
      <c r="BJ229" s="758"/>
      <c r="BK229" s="758"/>
      <c r="BL229" s="758"/>
    </row>
    <row r="230" spans="1:64" ht="15" customHeight="1">
      <c r="A230" s="675">
        <v>2</v>
      </c>
      <c r="B230" s="803">
        <v>39</v>
      </c>
      <c r="C230" s="835" t="s">
        <v>31</v>
      </c>
      <c r="D230" s="594">
        <v>41</v>
      </c>
      <c r="E230" s="594">
        <v>28</v>
      </c>
      <c r="F230" s="794">
        <f t="shared" si="349"/>
        <v>69</v>
      </c>
      <c r="G230" s="594">
        <v>57</v>
      </c>
      <c r="H230" s="594">
        <v>27</v>
      </c>
      <c r="I230" s="794">
        <f t="shared" si="350"/>
        <v>84</v>
      </c>
      <c r="J230" s="594"/>
      <c r="K230" s="594">
        <v>1</v>
      </c>
      <c r="L230" s="794">
        <f t="shared" si="351"/>
        <v>1</v>
      </c>
      <c r="M230" s="594"/>
      <c r="N230" s="594"/>
      <c r="O230" s="794">
        <f t="shared" si="352"/>
        <v>0</v>
      </c>
      <c r="P230" s="794"/>
      <c r="Q230" s="794"/>
      <c r="R230" s="794">
        <f t="shared" si="353"/>
        <v>0</v>
      </c>
      <c r="S230" s="794"/>
      <c r="T230" s="794"/>
      <c r="U230" s="794">
        <f t="shared" si="354"/>
        <v>0</v>
      </c>
      <c r="V230" s="794"/>
      <c r="W230" s="794"/>
      <c r="X230" s="794">
        <f t="shared" si="355"/>
        <v>0</v>
      </c>
      <c r="Y230" s="149">
        <f t="shared" si="356"/>
        <v>98</v>
      </c>
      <c r="Z230" s="149">
        <f t="shared" si="356"/>
        <v>56</v>
      </c>
      <c r="AA230" s="149">
        <f t="shared" si="356"/>
        <v>154</v>
      </c>
      <c r="AB230" s="794">
        <v>1</v>
      </c>
      <c r="AC230" s="794">
        <v>2</v>
      </c>
      <c r="AD230" s="794">
        <f>AB230+AC230</f>
        <v>3</v>
      </c>
      <c r="AE230" s="794">
        <f t="shared" si="357"/>
        <v>99</v>
      </c>
      <c r="AF230" s="794">
        <f t="shared" si="357"/>
        <v>58</v>
      </c>
      <c r="AG230" s="794">
        <f>AE230+AF230</f>
        <v>157</v>
      </c>
      <c r="AH230" s="794">
        <v>0</v>
      </c>
      <c r="AI230" s="830">
        <v>1</v>
      </c>
      <c r="AJ230" s="794">
        <f>AH230+AI230</f>
        <v>1</v>
      </c>
      <c r="AK230" s="794"/>
      <c r="AM230" s="759"/>
      <c r="AN230" s="758"/>
      <c r="AO230" s="758"/>
      <c r="AP230" s="758"/>
      <c r="AQ230" s="758"/>
      <c r="AR230" s="758"/>
      <c r="AS230" s="758"/>
      <c r="AT230" s="758"/>
      <c r="AU230" s="758"/>
      <c r="AV230" s="758"/>
      <c r="AW230" s="758"/>
      <c r="AX230" s="758"/>
      <c r="AY230" s="758"/>
      <c r="AZ230" s="758"/>
      <c r="BA230" s="758"/>
      <c r="BB230" s="758"/>
      <c r="BC230" s="758"/>
      <c r="BD230" s="758"/>
      <c r="BE230" s="758"/>
      <c r="BF230" s="758"/>
      <c r="BG230" s="758"/>
      <c r="BH230" s="758"/>
      <c r="BI230" s="758"/>
      <c r="BJ230" s="758"/>
      <c r="BK230" s="758"/>
      <c r="BL230" s="758"/>
    </row>
    <row r="231" spans="1:64" ht="15" customHeight="1">
      <c r="A231" s="675">
        <v>3</v>
      </c>
      <c r="B231" s="803">
        <v>40</v>
      </c>
      <c r="C231" s="120" t="s">
        <v>32</v>
      </c>
      <c r="D231" s="594">
        <v>171</v>
      </c>
      <c r="E231" s="594">
        <v>107</v>
      </c>
      <c r="F231" s="794">
        <f t="shared" si="349"/>
        <v>278</v>
      </c>
      <c r="G231" s="594">
        <v>117</v>
      </c>
      <c r="H231" s="594">
        <v>77</v>
      </c>
      <c r="I231" s="794">
        <f t="shared" si="350"/>
        <v>194</v>
      </c>
      <c r="J231" s="594">
        <v>4</v>
      </c>
      <c r="K231" s="594"/>
      <c r="L231" s="794">
        <f t="shared" si="351"/>
        <v>4</v>
      </c>
      <c r="M231" s="594">
        <v>1</v>
      </c>
      <c r="N231" s="594"/>
      <c r="O231" s="794">
        <f t="shared" si="352"/>
        <v>1</v>
      </c>
      <c r="P231" s="794"/>
      <c r="Q231" s="794"/>
      <c r="R231" s="794">
        <f t="shared" si="353"/>
        <v>0</v>
      </c>
      <c r="S231" s="794"/>
      <c r="T231" s="794"/>
      <c r="U231" s="794">
        <f t="shared" si="354"/>
        <v>0</v>
      </c>
      <c r="V231" s="794"/>
      <c r="W231" s="794"/>
      <c r="X231" s="794">
        <f t="shared" si="355"/>
        <v>0</v>
      </c>
      <c r="Y231" s="149">
        <f t="shared" si="356"/>
        <v>293</v>
      </c>
      <c r="Z231" s="149">
        <f t="shared" si="356"/>
        <v>184</v>
      </c>
      <c r="AA231" s="149">
        <f t="shared" si="356"/>
        <v>477</v>
      </c>
      <c r="AB231" s="794">
        <v>11</v>
      </c>
      <c r="AC231" s="794">
        <v>11</v>
      </c>
      <c r="AD231" s="794">
        <f>AB231+AC231</f>
        <v>22</v>
      </c>
      <c r="AE231" s="794">
        <f t="shared" si="357"/>
        <v>304</v>
      </c>
      <c r="AF231" s="794">
        <f t="shared" si="357"/>
        <v>195</v>
      </c>
      <c r="AG231" s="794">
        <f>AE231+AF231</f>
        <v>499</v>
      </c>
      <c r="AH231" s="794">
        <v>1</v>
      </c>
      <c r="AI231" s="830">
        <v>0</v>
      </c>
      <c r="AJ231" s="794">
        <f>AH231+AI231</f>
        <v>1</v>
      </c>
      <c r="AK231" s="794"/>
      <c r="AM231" s="759"/>
      <c r="AN231" s="758"/>
      <c r="AO231" s="758"/>
      <c r="AP231" s="758"/>
      <c r="AQ231" s="758"/>
      <c r="AR231" s="758"/>
      <c r="AS231" s="758"/>
      <c r="AT231" s="758"/>
      <c r="AU231" s="758"/>
      <c r="AV231" s="758"/>
      <c r="AW231" s="758"/>
      <c r="AX231" s="758"/>
      <c r="AY231" s="758"/>
      <c r="AZ231" s="758"/>
      <c r="BA231" s="758"/>
      <c r="BB231" s="758"/>
      <c r="BC231" s="758"/>
      <c r="BD231" s="758"/>
      <c r="BE231" s="758"/>
      <c r="BF231" s="758"/>
      <c r="BG231" s="758"/>
      <c r="BH231" s="758"/>
      <c r="BI231" s="758"/>
      <c r="BJ231" s="758"/>
      <c r="BK231" s="758"/>
      <c r="BL231" s="758"/>
    </row>
    <row r="232" spans="1:64" ht="15" customHeight="1">
      <c r="A232" s="675">
        <v>4</v>
      </c>
      <c r="B232" s="803">
        <v>41</v>
      </c>
      <c r="C232" s="120" t="s">
        <v>668</v>
      </c>
      <c r="D232" s="594">
        <v>10</v>
      </c>
      <c r="E232" s="594">
        <v>9</v>
      </c>
      <c r="F232" s="794">
        <f t="shared" si="349"/>
        <v>19</v>
      </c>
      <c r="G232" s="594">
        <v>51</v>
      </c>
      <c r="H232" s="594">
        <v>38</v>
      </c>
      <c r="I232" s="794">
        <f t="shared" si="350"/>
        <v>89</v>
      </c>
      <c r="J232" s="594">
        <v>1</v>
      </c>
      <c r="K232" s="594">
        <v>2</v>
      </c>
      <c r="L232" s="794">
        <f t="shared" si="351"/>
        <v>3</v>
      </c>
      <c r="M232" s="594">
        <v>0</v>
      </c>
      <c r="N232" s="594"/>
      <c r="O232" s="794">
        <f t="shared" si="352"/>
        <v>0</v>
      </c>
      <c r="P232" s="794"/>
      <c r="Q232" s="794"/>
      <c r="R232" s="794">
        <f t="shared" si="353"/>
        <v>0</v>
      </c>
      <c r="S232" s="794"/>
      <c r="T232" s="794"/>
      <c r="U232" s="794">
        <f t="shared" si="354"/>
        <v>0</v>
      </c>
      <c r="V232" s="794"/>
      <c r="W232" s="794"/>
      <c r="X232" s="794">
        <f t="shared" si="355"/>
        <v>0</v>
      </c>
      <c r="Y232" s="149">
        <f t="shared" si="356"/>
        <v>62</v>
      </c>
      <c r="Z232" s="149">
        <f t="shared" si="356"/>
        <v>49</v>
      </c>
      <c r="AA232" s="149">
        <f t="shared" si="356"/>
        <v>111</v>
      </c>
      <c r="AB232" s="794">
        <v>1</v>
      </c>
      <c r="AC232" s="794">
        <v>1</v>
      </c>
      <c r="AD232" s="794">
        <f>AB232+AC232</f>
        <v>2</v>
      </c>
      <c r="AE232" s="794">
        <f t="shared" si="357"/>
        <v>63</v>
      </c>
      <c r="AF232" s="794">
        <f t="shared" si="357"/>
        <v>50</v>
      </c>
      <c r="AG232" s="794">
        <f>AE232+AF232</f>
        <v>113</v>
      </c>
      <c r="AH232" s="794">
        <v>1</v>
      </c>
      <c r="AI232" s="830">
        <v>0</v>
      </c>
      <c r="AJ232" s="794">
        <f>AH232+AI232</f>
        <v>1</v>
      </c>
      <c r="AK232" s="794"/>
      <c r="AM232" s="759"/>
      <c r="AN232" s="758"/>
      <c r="AO232" s="758"/>
      <c r="AP232" s="758"/>
      <c r="AQ232" s="758"/>
      <c r="AR232" s="758"/>
      <c r="AS232" s="758"/>
      <c r="AT232" s="758"/>
      <c r="AU232" s="758"/>
      <c r="AV232" s="758"/>
      <c r="AW232" s="758"/>
      <c r="AX232" s="758"/>
      <c r="AY232" s="758"/>
      <c r="AZ232" s="758"/>
      <c r="BA232" s="758"/>
      <c r="BB232" s="758"/>
      <c r="BC232" s="758"/>
      <c r="BD232" s="758"/>
      <c r="BE232" s="758"/>
      <c r="BF232" s="758"/>
      <c r="BG232" s="758"/>
      <c r="BH232" s="758"/>
      <c r="BI232" s="758"/>
      <c r="BJ232" s="758"/>
      <c r="BK232" s="758"/>
      <c r="BL232" s="758"/>
    </row>
    <row r="233" spans="1:64" ht="15" customHeight="1">
      <c r="A233" s="675">
        <v>5</v>
      </c>
      <c r="B233" s="803">
        <v>42</v>
      </c>
      <c r="C233" s="120" t="s">
        <v>669</v>
      </c>
      <c r="D233" s="594">
        <v>81</v>
      </c>
      <c r="E233" s="594">
        <v>67</v>
      </c>
      <c r="F233" s="794">
        <f t="shared" si="349"/>
        <v>148</v>
      </c>
      <c r="G233" s="594">
        <v>166</v>
      </c>
      <c r="H233" s="594">
        <v>121</v>
      </c>
      <c r="I233" s="794">
        <f t="shared" si="350"/>
        <v>287</v>
      </c>
      <c r="J233" s="594">
        <v>3</v>
      </c>
      <c r="K233" s="594"/>
      <c r="L233" s="794">
        <f t="shared" si="351"/>
        <v>3</v>
      </c>
      <c r="M233" s="594">
        <v>2</v>
      </c>
      <c r="N233" s="594"/>
      <c r="O233" s="794">
        <f t="shared" si="352"/>
        <v>2</v>
      </c>
      <c r="P233" s="794"/>
      <c r="Q233" s="794"/>
      <c r="R233" s="794">
        <f t="shared" si="353"/>
        <v>0</v>
      </c>
      <c r="S233" s="794"/>
      <c r="T233" s="794"/>
      <c r="U233" s="794">
        <f t="shared" si="354"/>
        <v>0</v>
      </c>
      <c r="V233" s="794"/>
      <c r="W233" s="794"/>
      <c r="X233" s="794">
        <f t="shared" si="355"/>
        <v>0</v>
      </c>
      <c r="Y233" s="149">
        <f t="shared" si="356"/>
        <v>252</v>
      </c>
      <c r="Z233" s="149">
        <f t="shared" si="356"/>
        <v>188</v>
      </c>
      <c r="AA233" s="149">
        <f t="shared" si="356"/>
        <v>440</v>
      </c>
      <c r="AB233" s="794">
        <v>6</v>
      </c>
      <c r="AC233" s="794">
        <v>4</v>
      </c>
      <c r="AD233" s="794">
        <f>AB233+AC233</f>
        <v>10</v>
      </c>
      <c r="AE233" s="794">
        <f t="shared" si="357"/>
        <v>258</v>
      </c>
      <c r="AF233" s="794">
        <f t="shared" si="357"/>
        <v>192</v>
      </c>
      <c r="AG233" s="794">
        <f>AE233+AF233</f>
        <v>450</v>
      </c>
      <c r="AH233" s="794">
        <v>2</v>
      </c>
      <c r="AI233" s="830">
        <v>0</v>
      </c>
      <c r="AJ233" s="794">
        <f>AH233+AI233</f>
        <v>2</v>
      </c>
      <c r="AK233" s="794"/>
      <c r="AM233" s="759"/>
      <c r="AN233" s="758"/>
      <c r="AO233" s="758"/>
      <c r="AP233" s="758"/>
      <c r="AQ233" s="758"/>
      <c r="AR233" s="758"/>
      <c r="AS233" s="758"/>
      <c r="AT233" s="758"/>
      <c r="AU233" s="758"/>
      <c r="AV233" s="758"/>
      <c r="AW233" s="758"/>
      <c r="AX233" s="758"/>
      <c r="AY233" s="758"/>
      <c r="AZ233" s="758"/>
      <c r="BA233" s="758"/>
      <c r="BB233" s="758"/>
      <c r="BC233" s="758"/>
      <c r="BD233" s="758"/>
      <c r="BE233" s="758"/>
      <c r="BF233" s="758"/>
      <c r="BG233" s="758"/>
      <c r="BH233" s="758"/>
      <c r="BI233" s="758"/>
      <c r="BJ233" s="758"/>
      <c r="BK233" s="758"/>
      <c r="BL233" s="758"/>
    </row>
    <row r="234" spans="1:64" ht="15" customHeight="1">
      <c r="A234" s="675"/>
      <c r="B234" s="797"/>
      <c r="C234" s="831" t="s">
        <v>6</v>
      </c>
      <c r="D234" s="797">
        <f>SUM(D229:D233)</f>
        <v>333</v>
      </c>
      <c r="E234" s="797">
        <f t="shared" ref="E234:Z234" si="358">SUM(E229:E233)</f>
        <v>235</v>
      </c>
      <c r="F234" s="797">
        <f t="shared" si="358"/>
        <v>568</v>
      </c>
      <c r="G234" s="797">
        <f t="shared" si="358"/>
        <v>437</v>
      </c>
      <c r="H234" s="797">
        <f t="shared" si="358"/>
        <v>292</v>
      </c>
      <c r="I234" s="797">
        <f t="shared" si="358"/>
        <v>729</v>
      </c>
      <c r="J234" s="797">
        <f t="shared" si="358"/>
        <v>8</v>
      </c>
      <c r="K234" s="797">
        <f t="shared" si="358"/>
        <v>4</v>
      </c>
      <c r="L234" s="797">
        <f t="shared" si="358"/>
        <v>12</v>
      </c>
      <c r="M234" s="797">
        <f t="shared" si="358"/>
        <v>3</v>
      </c>
      <c r="N234" s="797">
        <f t="shared" si="358"/>
        <v>0</v>
      </c>
      <c r="O234" s="797">
        <f t="shared" si="358"/>
        <v>3</v>
      </c>
      <c r="P234" s="797">
        <f t="shared" si="358"/>
        <v>0</v>
      </c>
      <c r="Q234" s="797">
        <f t="shared" si="358"/>
        <v>0</v>
      </c>
      <c r="R234" s="797">
        <f t="shared" si="358"/>
        <v>0</v>
      </c>
      <c r="S234" s="797">
        <f t="shared" si="358"/>
        <v>0</v>
      </c>
      <c r="T234" s="797">
        <f t="shared" si="358"/>
        <v>0</v>
      </c>
      <c r="U234" s="797">
        <f t="shared" si="358"/>
        <v>0</v>
      </c>
      <c r="V234" s="797">
        <f t="shared" si="358"/>
        <v>0</v>
      </c>
      <c r="W234" s="797">
        <f t="shared" si="358"/>
        <v>0</v>
      </c>
      <c r="X234" s="797">
        <f t="shared" si="358"/>
        <v>0</v>
      </c>
      <c r="Y234" s="797">
        <f t="shared" si="358"/>
        <v>781</v>
      </c>
      <c r="Z234" s="797">
        <f t="shared" si="358"/>
        <v>531</v>
      </c>
      <c r="AA234" s="797">
        <f t="shared" ref="AA234:AK234" si="359">SUM(AA229:AA233)</f>
        <v>1312</v>
      </c>
      <c r="AB234" s="797">
        <f t="shared" si="359"/>
        <v>21</v>
      </c>
      <c r="AC234" s="797">
        <f t="shared" si="359"/>
        <v>20</v>
      </c>
      <c r="AD234" s="797">
        <f t="shared" si="359"/>
        <v>41</v>
      </c>
      <c r="AE234" s="797">
        <f t="shared" si="359"/>
        <v>802</v>
      </c>
      <c r="AF234" s="797">
        <f t="shared" si="359"/>
        <v>551</v>
      </c>
      <c r="AG234" s="797">
        <f t="shared" si="359"/>
        <v>1353</v>
      </c>
      <c r="AH234" s="797">
        <f t="shared" si="359"/>
        <v>4</v>
      </c>
      <c r="AI234" s="779">
        <f t="shared" si="359"/>
        <v>1</v>
      </c>
      <c r="AJ234" s="797">
        <f t="shared" si="359"/>
        <v>5</v>
      </c>
      <c r="AK234" s="797">
        <f t="shared" si="359"/>
        <v>0</v>
      </c>
      <c r="AM234" s="759"/>
      <c r="AN234" s="758"/>
      <c r="AO234" s="758"/>
      <c r="AP234" s="758"/>
      <c r="AQ234" s="758"/>
      <c r="AR234" s="758"/>
      <c r="AS234" s="758"/>
      <c r="AT234" s="758"/>
      <c r="AU234" s="758"/>
      <c r="AV234" s="758"/>
      <c r="AW234" s="758"/>
      <c r="AX234" s="758"/>
      <c r="AY234" s="758"/>
      <c r="AZ234" s="758"/>
      <c r="BA234" s="758"/>
      <c r="BB234" s="758"/>
      <c r="BC234" s="758"/>
      <c r="BD234" s="758"/>
      <c r="BE234" s="758"/>
      <c r="BF234" s="758"/>
      <c r="BG234" s="758"/>
      <c r="BH234" s="758"/>
      <c r="BI234" s="758"/>
      <c r="BJ234" s="758"/>
      <c r="BK234" s="758"/>
      <c r="BL234" s="758"/>
    </row>
    <row r="235" spans="1:64" ht="15" customHeight="1">
      <c r="A235" s="675"/>
      <c r="B235" s="788" t="s">
        <v>33</v>
      </c>
      <c r="C235" s="832"/>
      <c r="AJ235" s="794"/>
      <c r="AK235" s="794"/>
      <c r="AM235" s="759"/>
      <c r="AN235" s="758"/>
      <c r="AO235" s="758"/>
      <c r="AP235" s="758"/>
      <c r="AQ235" s="758"/>
      <c r="AR235" s="758"/>
      <c r="AS235" s="758"/>
      <c r="AT235" s="758"/>
      <c r="AU235" s="758"/>
      <c r="AV235" s="758"/>
      <c r="AW235" s="758"/>
      <c r="AX235" s="758"/>
      <c r="AY235" s="758"/>
      <c r="AZ235" s="758"/>
      <c r="BA235" s="758"/>
      <c r="BB235" s="758"/>
      <c r="BC235" s="758"/>
      <c r="BD235" s="758"/>
      <c r="BE235" s="758"/>
      <c r="BF235" s="758"/>
      <c r="BG235" s="758"/>
      <c r="BH235" s="758"/>
      <c r="BI235" s="758"/>
      <c r="BJ235" s="758"/>
      <c r="BK235" s="758"/>
      <c r="BL235" s="758"/>
    </row>
    <row r="236" spans="1:64" ht="15" customHeight="1">
      <c r="A236" s="675">
        <v>1</v>
      </c>
      <c r="B236" s="803">
        <v>43</v>
      </c>
      <c r="C236" s="795" t="s">
        <v>688</v>
      </c>
      <c r="D236" s="794">
        <v>421</v>
      </c>
      <c r="E236" s="794">
        <v>253</v>
      </c>
      <c r="F236" s="794">
        <f t="shared" ref="F236:F244" si="360">D236+E236</f>
        <v>674</v>
      </c>
      <c r="G236" s="794">
        <v>241</v>
      </c>
      <c r="H236" s="794">
        <v>161</v>
      </c>
      <c r="I236" s="794">
        <f t="shared" ref="I236:I244" si="361">G236+H236</f>
        <v>402</v>
      </c>
      <c r="J236" s="794">
        <v>1</v>
      </c>
      <c r="K236" s="794">
        <v>1</v>
      </c>
      <c r="L236" s="794">
        <f t="shared" ref="L236:L244" si="362">J236+K236</f>
        <v>2</v>
      </c>
      <c r="M236" s="794">
        <v>19</v>
      </c>
      <c r="N236" s="794">
        <v>18</v>
      </c>
      <c r="O236" s="794">
        <f t="shared" ref="O236:O244" si="363">M236+N236</f>
        <v>37</v>
      </c>
      <c r="P236" s="794">
        <v>0</v>
      </c>
      <c r="Q236" s="794">
        <v>0</v>
      </c>
      <c r="R236" s="794">
        <f t="shared" ref="R236:R244" si="364">P236+Q236</f>
        <v>0</v>
      </c>
      <c r="S236" s="794">
        <v>0</v>
      </c>
      <c r="T236" s="794">
        <v>0</v>
      </c>
      <c r="U236" s="794">
        <f t="shared" ref="U236:U244" si="365">S236+T236</f>
        <v>0</v>
      </c>
      <c r="V236" s="794"/>
      <c r="W236" s="794"/>
      <c r="X236" s="794">
        <f t="shared" ref="X236:X244" si="366">V236+W236</f>
        <v>0</v>
      </c>
      <c r="Y236" s="149">
        <f t="shared" ref="Y236:Y244" si="367">D236+G236+J236+M236+V236+S236+P236</f>
        <v>682</v>
      </c>
      <c r="Z236" s="149">
        <f t="shared" ref="Z236:Z244" si="368">E236+H236+K236+N236+W236+T236+Q236</f>
        <v>433</v>
      </c>
      <c r="AA236" s="149">
        <f t="shared" ref="AA236:AA244" si="369">F236+I236+L236+O236+X236+U236+R236</f>
        <v>1115</v>
      </c>
      <c r="AB236" s="794">
        <v>22</v>
      </c>
      <c r="AC236" s="794">
        <v>17</v>
      </c>
      <c r="AD236" s="794">
        <f t="shared" ref="AD236:AD244" si="370">AB236+AC236</f>
        <v>39</v>
      </c>
      <c r="AE236" s="794">
        <f t="shared" ref="AE236:AE244" si="371">Y236+AB236</f>
        <v>704</v>
      </c>
      <c r="AF236" s="794">
        <f t="shared" ref="AF236:AF244" si="372">Z236+AC236</f>
        <v>450</v>
      </c>
      <c r="AG236" s="794">
        <f t="shared" ref="AG236:AG244" si="373">AE236+AF236</f>
        <v>1154</v>
      </c>
      <c r="AH236" s="794">
        <v>7</v>
      </c>
      <c r="AI236" s="794">
        <v>3</v>
      </c>
      <c r="AJ236" s="794">
        <f t="shared" ref="AJ236:AJ244" si="374">AH236+AI236</f>
        <v>10</v>
      </c>
      <c r="AK236" s="794"/>
      <c r="AM236" s="759"/>
      <c r="AN236" s="758"/>
      <c r="AO236" s="758"/>
      <c r="AP236" s="758"/>
      <c r="AQ236" s="758"/>
      <c r="AR236" s="758"/>
      <c r="AS236" s="758"/>
      <c r="AT236" s="758"/>
      <c r="AU236" s="758"/>
      <c r="AV236" s="758"/>
      <c r="AW236" s="758"/>
      <c r="AX236" s="758"/>
      <c r="AY236" s="758"/>
      <c r="AZ236" s="758"/>
      <c r="BA236" s="758"/>
      <c r="BB236" s="758"/>
      <c r="BC236" s="758"/>
      <c r="BD236" s="758"/>
      <c r="BE236" s="758"/>
      <c r="BF236" s="758"/>
      <c r="BG236" s="758"/>
      <c r="BH236" s="758"/>
      <c r="BI236" s="758"/>
      <c r="BJ236" s="758"/>
      <c r="BK236" s="758"/>
      <c r="BL236" s="758"/>
    </row>
    <row r="237" spans="1:64" ht="15" customHeight="1">
      <c r="A237" s="675">
        <v>2</v>
      </c>
      <c r="B237" s="803">
        <v>44</v>
      </c>
      <c r="C237" s="795" t="s">
        <v>689</v>
      </c>
      <c r="D237" s="794">
        <v>108</v>
      </c>
      <c r="E237" s="794">
        <v>75</v>
      </c>
      <c r="F237" s="794">
        <f t="shared" si="360"/>
        <v>183</v>
      </c>
      <c r="G237" s="794">
        <v>17</v>
      </c>
      <c r="H237" s="794">
        <v>17</v>
      </c>
      <c r="I237" s="794">
        <f t="shared" si="361"/>
        <v>34</v>
      </c>
      <c r="J237" s="794">
        <v>0</v>
      </c>
      <c r="K237" s="794">
        <v>0</v>
      </c>
      <c r="L237" s="794">
        <f t="shared" si="362"/>
        <v>0</v>
      </c>
      <c r="M237" s="794">
        <v>4</v>
      </c>
      <c r="N237" s="794">
        <v>0</v>
      </c>
      <c r="O237" s="794">
        <f t="shared" si="363"/>
        <v>4</v>
      </c>
      <c r="P237" s="794">
        <v>0</v>
      </c>
      <c r="Q237" s="794">
        <v>0</v>
      </c>
      <c r="R237" s="794">
        <f t="shared" si="364"/>
        <v>0</v>
      </c>
      <c r="S237" s="794">
        <v>0</v>
      </c>
      <c r="T237" s="794">
        <v>0</v>
      </c>
      <c r="U237" s="794">
        <f t="shared" si="365"/>
        <v>0</v>
      </c>
      <c r="V237" s="794"/>
      <c r="W237" s="794"/>
      <c r="X237" s="794">
        <f t="shared" si="366"/>
        <v>0</v>
      </c>
      <c r="Y237" s="149">
        <f t="shared" si="367"/>
        <v>129</v>
      </c>
      <c r="Z237" s="149">
        <f t="shared" si="368"/>
        <v>92</v>
      </c>
      <c r="AA237" s="149">
        <f t="shared" si="369"/>
        <v>221</v>
      </c>
      <c r="AB237" s="794">
        <v>3</v>
      </c>
      <c r="AC237" s="794">
        <v>4</v>
      </c>
      <c r="AD237" s="794">
        <f t="shared" si="370"/>
        <v>7</v>
      </c>
      <c r="AE237" s="794">
        <f t="shared" si="371"/>
        <v>132</v>
      </c>
      <c r="AF237" s="794">
        <f t="shared" si="372"/>
        <v>96</v>
      </c>
      <c r="AG237" s="794">
        <f t="shared" si="373"/>
        <v>228</v>
      </c>
      <c r="AH237" s="794">
        <v>0</v>
      </c>
      <c r="AI237" s="794">
        <v>0</v>
      </c>
      <c r="AJ237" s="794">
        <f t="shared" si="374"/>
        <v>0</v>
      </c>
      <c r="AK237" s="794"/>
      <c r="AM237" s="759"/>
      <c r="AN237" s="758"/>
      <c r="AO237" s="758"/>
      <c r="AP237" s="758"/>
      <c r="AQ237" s="758"/>
      <c r="AR237" s="758"/>
      <c r="AS237" s="758"/>
      <c r="AT237" s="758"/>
      <c r="AU237" s="758"/>
      <c r="AV237" s="758"/>
      <c r="AW237" s="758"/>
      <c r="AX237" s="758"/>
      <c r="AY237" s="758"/>
      <c r="AZ237" s="758"/>
      <c r="BA237" s="758"/>
      <c r="BB237" s="758"/>
      <c r="BC237" s="758"/>
      <c r="BD237" s="758"/>
      <c r="BE237" s="758"/>
      <c r="BF237" s="758"/>
      <c r="BG237" s="758"/>
      <c r="BH237" s="758"/>
      <c r="BI237" s="758"/>
      <c r="BJ237" s="758"/>
      <c r="BK237" s="758"/>
      <c r="BL237" s="758"/>
    </row>
    <row r="238" spans="1:64" ht="15" customHeight="1">
      <c r="A238" s="675">
        <v>3</v>
      </c>
      <c r="B238" s="803">
        <v>45</v>
      </c>
      <c r="C238" s="795" t="s">
        <v>34</v>
      </c>
      <c r="D238" s="794">
        <v>73</v>
      </c>
      <c r="E238" s="794">
        <v>43</v>
      </c>
      <c r="F238" s="794">
        <f t="shared" si="360"/>
        <v>116</v>
      </c>
      <c r="G238" s="794">
        <v>28</v>
      </c>
      <c r="H238" s="794">
        <v>12</v>
      </c>
      <c r="I238" s="794">
        <f t="shared" si="361"/>
        <v>40</v>
      </c>
      <c r="J238" s="794">
        <v>1</v>
      </c>
      <c r="K238" s="794">
        <v>0</v>
      </c>
      <c r="L238" s="794">
        <f t="shared" si="362"/>
        <v>1</v>
      </c>
      <c r="M238" s="794">
        <v>8</v>
      </c>
      <c r="N238" s="794">
        <v>1</v>
      </c>
      <c r="O238" s="794">
        <f t="shared" si="363"/>
        <v>9</v>
      </c>
      <c r="P238" s="794">
        <v>0</v>
      </c>
      <c r="Q238" s="794">
        <v>0</v>
      </c>
      <c r="R238" s="794">
        <f t="shared" si="364"/>
        <v>0</v>
      </c>
      <c r="S238" s="794">
        <v>0</v>
      </c>
      <c r="T238" s="794">
        <v>0</v>
      </c>
      <c r="U238" s="794">
        <f t="shared" si="365"/>
        <v>0</v>
      </c>
      <c r="V238" s="794"/>
      <c r="W238" s="794"/>
      <c r="X238" s="794">
        <f t="shared" si="366"/>
        <v>0</v>
      </c>
      <c r="Y238" s="149">
        <f t="shared" si="367"/>
        <v>110</v>
      </c>
      <c r="Z238" s="149">
        <f t="shared" si="368"/>
        <v>56</v>
      </c>
      <c r="AA238" s="149">
        <f t="shared" si="369"/>
        <v>166</v>
      </c>
      <c r="AB238" s="794">
        <v>4</v>
      </c>
      <c r="AC238" s="794">
        <v>0</v>
      </c>
      <c r="AD238" s="794">
        <f t="shared" si="370"/>
        <v>4</v>
      </c>
      <c r="AE238" s="794">
        <f t="shared" si="371"/>
        <v>114</v>
      </c>
      <c r="AF238" s="794">
        <f t="shared" si="372"/>
        <v>56</v>
      </c>
      <c r="AG238" s="794">
        <f t="shared" si="373"/>
        <v>170</v>
      </c>
      <c r="AH238" s="794">
        <v>2</v>
      </c>
      <c r="AI238" s="794">
        <v>1</v>
      </c>
      <c r="AJ238" s="794">
        <f t="shared" si="374"/>
        <v>3</v>
      </c>
      <c r="AK238" s="794"/>
      <c r="AM238" s="759"/>
      <c r="AN238" s="758"/>
      <c r="AO238" s="758"/>
      <c r="AP238" s="758"/>
      <c r="AQ238" s="758"/>
      <c r="AR238" s="758"/>
      <c r="AS238" s="758"/>
      <c r="AT238" s="758"/>
      <c r="AU238" s="758"/>
      <c r="AV238" s="758"/>
      <c r="AW238" s="758"/>
      <c r="AX238" s="758"/>
      <c r="AY238" s="758"/>
      <c r="AZ238" s="758"/>
      <c r="BA238" s="758"/>
      <c r="BB238" s="758"/>
      <c r="BC238" s="758"/>
      <c r="BD238" s="758"/>
      <c r="BE238" s="758"/>
      <c r="BF238" s="758"/>
      <c r="BG238" s="758"/>
      <c r="BH238" s="758"/>
      <c r="BI238" s="758"/>
      <c r="BJ238" s="758"/>
      <c r="BK238" s="758"/>
      <c r="BL238" s="758"/>
    </row>
    <row r="239" spans="1:64" ht="15" customHeight="1">
      <c r="A239" s="675">
        <v>4</v>
      </c>
      <c r="B239" s="803">
        <v>46</v>
      </c>
      <c r="C239" s="795" t="s">
        <v>39</v>
      </c>
      <c r="D239" s="794">
        <v>53</v>
      </c>
      <c r="E239" s="794">
        <v>40</v>
      </c>
      <c r="F239" s="794">
        <f t="shared" si="360"/>
        <v>93</v>
      </c>
      <c r="G239" s="794">
        <v>126</v>
      </c>
      <c r="H239" s="794">
        <v>79</v>
      </c>
      <c r="I239" s="794">
        <f t="shared" si="361"/>
        <v>205</v>
      </c>
      <c r="J239" s="794">
        <v>1</v>
      </c>
      <c r="K239" s="794">
        <v>0</v>
      </c>
      <c r="L239" s="794">
        <f t="shared" si="362"/>
        <v>1</v>
      </c>
      <c r="M239" s="794">
        <v>2</v>
      </c>
      <c r="N239" s="794">
        <v>3</v>
      </c>
      <c r="O239" s="794">
        <f t="shared" si="363"/>
        <v>5</v>
      </c>
      <c r="P239" s="794">
        <v>0</v>
      </c>
      <c r="Q239" s="794">
        <v>0</v>
      </c>
      <c r="R239" s="794">
        <f t="shared" si="364"/>
        <v>0</v>
      </c>
      <c r="S239" s="794">
        <v>0</v>
      </c>
      <c r="T239" s="794">
        <v>0</v>
      </c>
      <c r="U239" s="794">
        <f t="shared" si="365"/>
        <v>0</v>
      </c>
      <c r="V239" s="794"/>
      <c r="W239" s="794"/>
      <c r="X239" s="794">
        <f t="shared" si="366"/>
        <v>0</v>
      </c>
      <c r="Y239" s="149">
        <f t="shared" si="367"/>
        <v>182</v>
      </c>
      <c r="Z239" s="149">
        <f t="shared" si="368"/>
        <v>122</v>
      </c>
      <c r="AA239" s="149">
        <f t="shared" si="369"/>
        <v>304</v>
      </c>
      <c r="AB239" s="794">
        <v>2</v>
      </c>
      <c r="AC239" s="794">
        <v>1</v>
      </c>
      <c r="AD239" s="794">
        <f t="shared" si="370"/>
        <v>3</v>
      </c>
      <c r="AE239" s="794">
        <f t="shared" si="371"/>
        <v>184</v>
      </c>
      <c r="AF239" s="794">
        <f t="shared" si="372"/>
        <v>123</v>
      </c>
      <c r="AG239" s="794">
        <f t="shared" si="373"/>
        <v>307</v>
      </c>
      <c r="AH239" s="794">
        <v>1</v>
      </c>
      <c r="AI239" s="794">
        <v>1</v>
      </c>
      <c r="AJ239" s="794">
        <f t="shared" si="374"/>
        <v>2</v>
      </c>
      <c r="AK239" s="794"/>
      <c r="AM239" s="759"/>
      <c r="AN239" s="758"/>
      <c r="AO239" s="758"/>
      <c r="AP239" s="758"/>
      <c r="AQ239" s="758"/>
      <c r="AR239" s="758"/>
      <c r="AS239" s="758"/>
      <c r="AT239" s="758"/>
      <c r="AU239" s="758"/>
      <c r="AV239" s="758"/>
      <c r="AW239" s="758"/>
      <c r="AX239" s="758"/>
      <c r="AY239" s="758"/>
      <c r="AZ239" s="758"/>
      <c r="BA239" s="758"/>
      <c r="BB239" s="758"/>
      <c r="BC239" s="758"/>
      <c r="BD239" s="758"/>
      <c r="BE239" s="758"/>
      <c r="BF239" s="758"/>
      <c r="BG239" s="758"/>
      <c r="BH239" s="758"/>
      <c r="BI239" s="758"/>
      <c r="BJ239" s="758"/>
      <c r="BK239" s="758"/>
      <c r="BL239" s="758"/>
    </row>
    <row r="240" spans="1:64" ht="15" customHeight="1">
      <c r="A240" s="675">
        <v>5</v>
      </c>
      <c r="B240" s="803">
        <v>47</v>
      </c>
      <c r="C240" s="795" t="s">
        <v>35</v>
      </c>
      <c r="D240" s="794">
        <v>15</v>
      </c>
      <c r="E240" s="794">
        <v>12</v>
      </c>
      <c r="F240" s="794">
        <f t="shared" si="360"/>
        <v>27</v>
      </c>
      <c r="G240" s="794">
        <v>49</v>
      </c>
      <c r="H240" s="794">
        <v>25</v>
      </c>
      <c r="I240" s="794">
        <f t="shared" si="361"/>
        <v>74</v>
      </c>
      <c r="J240" s="794">
        <v>0</v>
      </c>
      <c r="K240" s="794">
        <v>0</v>
      </c>
      <c r="L240" s="794">
        <f t="shared" si="362"/>
        <v>0</v>
      </c>
      <c r="M240" s="794">
        <v>9</v>
      </c>
      <c r="N240" s="794">
        <v>5</v>
      </c>
      <c r="O240" s="794">
        <f t="shared" si="363"/>
        <v>14</v>
      </c>
      <c r="P240" s="794">
        <v>0</v>
      </c>
      <c r="Q240" s="794">
        <v>0</v>
      </c>
      <c r="R240" s="794">
        <f t="shared" si="364"/>
        <v>0</v>
      </c>
      <c r="S240" s="794">
        <v>0</v>
      </c>
      <c r="T240" s="794">
        <v>0</v>
      </c>
      <c r="U240" s="794">
        <f t="shared" si="365"/>
        <v>0</v>
      </c>
      <c r="V240" s="794"/>
      <c r="W240" s="794"/>
      <c r="X240" s="794">
        <f t="shared" si="366"/>
        <v>0</v>
      </c>
      <c r="Y240" s="149">
        <f t="shared" si="367"/>
        <v>73</v>
      </c>
      <c r="Z240" s="149">
        <f t="shared" si="368"/>
        <v>42</v>
      </c>
      <c r="AA240" s="149">
        <f t="shared" si="369"/>
        <v>115</v>
      </c>
      <c r="AB240" s="794">
        <v>0</v>
      </c>
      <c r="AC240" s="794">
        <v>0</v>
      </c>
      <c r="AD240" s="794">
        <f t="shared" si="370"/>
        <v>0</v>
      </c>
      <c r="AE240" s="794">
        <f t="shared" si="371"/>
        <v>73</v>
      </c>
      <c r="AF240" s="794">
        <f t="shared" si="372"/>
        <v>42</v>
      </c>
      <c r="AG240" s="794">
        <f t="shared" si="373"/>
        <v>115</v>
      </c>
      <c r="AH240" s="794">
        <v>0</v>
      </c>
      <c r="AI240" s="794">
        <v>0</v>
      </c>
      <c r="AJ240" s="794">
        <f t="shared" si="374"/>
        <v>0</v>
      </c>
      <c r="AK240" s="794"/>
      <c r="AM240" s="759"/>
      <c r="AN240" s="758"/>
      <c r="AO240" s="758"/>
      <c r="AP240" s="758"/>
      <c r="AQ240" s="758"/>
      <c r="AR240" s="758"/>
      <c r="AS240" s="758"/>
      <c r="AT240" s="758"/>
      <c r="AU240" s="758"/>
      <c r="AV240" s="758"/>
      <c r="AW240" s="758"/>
      <c r="AX240" s="758"/>
      <c r="AY240" s="758"/>
      <c r="AZ240" s="758"/>
      <c r="BA240" s="758"/>
      <c r="BB240" s="758"/>
      <c r="BC240" s="758"/>
      <c r="BD240" s="758"/>
      <c r="BE240" s="758"/>
      <c r="BF240" s="758"/>
      <c r="BG240" s="758"/>
      <c r="BH240" s="758"/>
      <c r="BI240" s="758"/>
      <c r="BJ240" s="758"/>
      <c r="BK240" s="758"/>
      <c r="BL240" s="758"/>
    </row>
    <row r="241" spans="1:64" ht="15" customHeight="1">
      <c r="A241" s="675">
        <v>6</v>
      </c>
      <c r="B241" s="803">
        <v>48</v>
      </c>
      <c r="C241" s="795" t="s">
        <v>38</v>
      </c>
      <c r="D241" s="794">
        <v>17</v>
      </c>
      <c r="E241" s="794">
        <v>19</v>
      </c>
      <c r="F241" s="794">
        <f t="shared" si="360"/>
        <v>36</v>
      </c>
      <c r="G241" s="794">
        <v>43</v>
      </c>
      <c r="H241" s="794">
        <v>18</v>
      </c>
      <c r="I241" s="794">
        <f t="shared" si="361"/>
        <v>61</v>
      </c>
      <c r="J241" s="794">
        <v>0</v>
      </c>
      <c r="K241" s="794">
        <v>0</v>
      </c>
      <c r="L241" s="794">
        <f t="shared" si="362"/>
        <v>0</v>
      </c>
      <c r="M241" s="794">
        <v>0</v>
      </c>
      <c r="N241" s="794">
        <v>0</v>
      </c>
      <c r="O241" s="794">
        <f t="shared" si="363"/>
        <v>0</v>
      </c>
      <c r="P241" s="794">
        <v>0</v>
      </c>
      <c r="Q241" s="794">
        <v>0</v>
      </c>
      <c r="R241" s="794">
        <f t="shared" si="364"/>
        <v>0</v>
      </c>
      <c r="S241" s="794">
        <v>0</v>
      </c>
      <c r="T241" s="794">
        <v>0</v>
      </c>
      <c r="U241" s="794">
        <f t="shared" si="365"/>
        <v>0</v>
      </c>
      <c r="V241" s="794"/>
      <c r="W241" s="794"/>
      <c r="X241" s="794">
        <f t="shared" si="366"/>
        <v>0</v>
      </c>
      <c r="Y241" s="149">
        <f t="shared" si="367"/>
        <v>60</v>
      </c>
      <c r="Z241" s="149">
        <f t="shared" si="368"/>
        <v>37</v>
      </c>
      <c r="AA241" s="149">
        <f t="shared" si="369"/>
        <v>97</v>
      </c>
      <c r="AB241" s="794">
        <v>1</v>
      </c>
      <c r="AC241" s="794">
        <v>0</v>
      </c>
      <c r="AD241" s="794">
        <f t="shared" si="370"/>
        <v>1</v>
      </c>
      <c r="AE241" s="794">
        <f t="shared" si="371"/>
        <v>61</v>
      </c>
      <c r="AF241" s="794">
        <f t="shared" si="372"/>
        <v>37</v>
      </c>
      <c r="AG241" s="794">
        <f t="shared" si="373"/>
        <v>98</v>
      </c>
      <c r="AH241" s="794">
        <v>0</v>
      </c>
      <c r="AI241" s="794">
        <v>0</v>
      </c>
      <c r="AJ241" s="794">
        <f t="shared" si="374"/>
        <v>0</v>
      </c>
      <c r="AK241" s="794"/>
      <c r="AM241" s="759"/>
      <c r="AN241" s="758"/>
      <c r="AO241" s="758"/>
      <c r="AP241" s="758"/>
      <c r="AQ241" s="758"/>
      <c r="AR241" s="758"/>
      <c r="AS241" s="758"/>
      <c r="AT241" s="758"/>
      <c r="AU241" s="758"/>
      <c r="AV241" s="758"/>
      <c r="AW241" s="758"/>
      <c r="AX241" s="758"/>
      <c r="AY241" s="758"/>
      <c r="AZ241" s="758"/>
      <c r="BA241" s="758"/>
      <c r="BB241" s="758"/>
      <c r="BC241" s="758"/>
      <c r="BD241" s="758"/>
      <c r="BE241" s="758"/>
      <c r="BF241" s="758"/>
      <c r="BG241" s="758"/>
      <c r="BH241" s="758"/>
      <c r="BI241" s="758"/>
      <c r="BJ241" s="758"/>
      <c r="BK241" s="758"/>
      <c r="BL241" s="758"/>
    </row>
    <row r="242" spans="1:64" ht="15" customHeight="1">
      <c r="A242" s="675">
        <v>7</v>
      </c>
      <c r="B242" s="803">
        <v>49</v>
      </c>
      <c r="C242" s="795" t="s">
        <v>36</v>
      </c>
      <c r="D242" s="794">
        <v>9</v>
      </c>
      <c r="E242" s="794">
        <v>3</v>
      </c>
      <c r="F242" s="794">
        <f t="shared" si="360"/>
        <v>12</v>
      </c>
      <c r="G242" s="794">
        <v>63</v>
      </c>
      <c r="H242" s="794">
        <v>30</v>
      </c>
      <c r="I242" s="794">
        <f t="shared" si="361"/>
        <v>93</v>
      </c>
      <c r="J242" s="794">
        <v>0</v>
      </c>
      <c r="K242" s="794">
        <v>0</v>
      </c>
      <c r="L242" s="794">
        <f t="shared" si="362"/>
        <v>0</v>
      </c>
      <c r="M242" s="794">
        <v>0</v>
      </c>
      <c r="N242" s="794">
        <v>0</v>
      </c>
      <c r="O242" s="794">
        <f t="shared" si="363"/>
        <v>0</v>
      </c>
      <c r="P242" s="794">
        <v>0</v>
      </c>
      <c r="Q242" s="794">
        <v>0</v>
      </c>
      <c r="R242" s="794">
        <f t="shared" si="364"/>
        <v>0</v>
      </c>
      <c r="S242" s="794">
        <v>0</v>
      </c>
      <c r="T242" s="794">
        <v>0</v>
      </c>
      <c r="U242" s="794">
        <f t="shared" si="365"/>
        <v>0</v>
      </c>
      <c r="V242" s="794"/>
      <c r="W242" s="794"/>
      <c r="X242" s="794">
        <f t="shared" si="366"/>
        <v>0</v>
      </c>
      <c r="Y242" s="149">
        <f t="shared" si="367"/>
        <v>72</v>
      </c>
      <c r="Z242" s="149">
        <f t="shared" si="368"/>
        <v>33</v>
      </c>
      <c r="AA242" s="149">
        <f t="shared" si="369"/>
        <v>105</v>
      </c>
      <c r="AB242" s="794">
        <v>2</v>
      </c>
      <c r="AC242" s="794">
        <v>1</v>
      </c>
      <c r="AD242" s="794">
        <f t="shared" si="370"/>
        <v>3</v>
      </c>
      <c r="AE242" s="794">
        <f t="shared" si="371"/>
        <v>74</v>
      </c>
      <c r="AF242" s="794">
        <f t="shared" si="372"/>
        <v>34</v>
      </c>
      <c r="AG242" s="794">
        <f t="shared" si="373"/>
        <v>108</v>
      </c>
      <c r="AH242" s="794">
        <v>0</v>
      </c>
      <c r="AI242" s="794">
        <v>0</v>
      </c>
      <c r="AJ242" s="794">
        <f t="shared" si="374"/>
        <v>0</v>
      </c>
      <c r="AK242" s="794"/>
      <c r="AM242" s="759"/>
      <c r="AN242" s="758"/>
      <c r="AO242" s="758"/>
      <c r="AP242" s="758"/>
      <c r="AQ242" s="758"/>
      <c r="AR242" s="758"/>
      <c r="AS242" s="758"/>
      <c r="AT242" s="758"/>
      <c r="AU242" s="758"/>
      <c r="AV242" s="758"/>
      <c r="AW242" s="758"/>
      <c r="AX242" s="758"/>
      <c r="AY242" s="758"/>
      <c r="AZ242" s="758"/>
      <c r="BA242" s="758"/>
      <c r="BB242" s="758"/>
      <c r="BC242" s="758"/>
      <c r="BD242" s="758"/>
      <c r="BE242" s="758"/>
      <c r="BF242" s="758"/>
      <c r="BG242" s="758"/>
      <c r="BH242" s="758"/>
      <c r="BI242" s="758"/>
      <c r="BJ242" s="758"/>
      <c r="BK242" s="758"/>
      <c r="BL242" s="758"/>
    </row>
    <row r="243" spans="1:64" ht="15" customHeight="1">
      <c r="A243" s="675">
        <v>8</v>
      </c>
      <c r="B243" s="803">
        <v>50</v>
      </c>
      <c r="C243" s="795" t="s">
        <v>37</v>
      </c>
      <c r="D243" s="794">
        <v>8</v>
      </c>
      <c r="E243" s="794">
        <v>4</v>
      </c>
      <c r="F243" s="794">
        <f t="shared" si="360"/>
        <v>12</v>
      </c>
      <c r="G243" s="794">
        <v>34</v>
      </c>
      <c r="H243" s="794">
        <v>25</v>
      </c>
      <c r="I243" s="794">
        <f t="shared" si="361"/>
        <v>59</v>
      </c>
      <c r="J243" s="794">
        <v>0</v>
      </c>
      <c r="K243" s="794">
        <v>0</v>
      </c>
      <c r="L243" s="794">
        <f t="shared" si="362"/>
        <v>0</v>
      </c>
      <c r="M243" s="794">
        <v>1</v>
      </c>
      <c r="N243" s="794">
        <v>0</v>
      </c>
      <c r="O243" s="794">
        <f t="shared" si="363"/>
        <v>1</v>
      </c>
      <c r="P243" s="794">
        <v>0</v>
      </c>
      <c r="Q243" s="794">
        <v>0</v>
      </c>
      <c r="R243" s="794">
        <f t="shared" si="364"/>
        <v>0</v>
      </c>
      <c r="S243" s="794">
        <v>0</v>
      </c>
      <c r="T243" s="794">
        <v>0</v>
      </c>
      <c r="U243" s="794">
        <f t="shared" si="365"/>
        <v>0</v>
      </c>
      <c r="V243" s="794"/>
      <c r="W243" s="794"/>
      <c r="X243" s="794">
        <f t="shared" si="366"/>
        <v>0</v>
      </c>
      <c r="Y243" s="149">
        <f t="shared" si="367"/>
        <v>43</v>
      </c>
      <c r="Z243" s="149">
        <f t="shared" si="368"/>
        <v>29</v>
      </c>
      <c r="AA243" s="149">
        <f t="shared" si="369"/>
        <v>72</v>
      </c>
      <c r="AB243" s="794">
        <v>1</v>
      </c>
      <c r="AC243" s="794">
        <v>0</v>
      </c>
      <c r="AD243" s="794">
        <f t="shared" si="370"/>
        <v>1</v>
      </c>
      <c r="AE243" s="794">
        <f t="shared" si="371"/>
        <v>44</v>
      </c>
      <c r="AF243" s="794">
        <f t="shared" si="372"/>
        <v>29</v>
      </c>
      <c r="AG243" s="794">
        <f t="shared" si="373"/>
        <v>73</v>
      </c>
      <c r="AH243" s="794">
        <v>0</v>
      </c>
      <c r="AI243" s="794">
        <v>0</v>
      </c>
      <c r="AJ243" s="794">
        <f t="shared" si="374"/>
        <v>0</v>
      </c>
      <c r="AK243" s="794"/>
      <c r="AM243" s="759"/>
      <c r="AN243" s="758"/>
      <c r="AO243" s="758"/>
      <c r="AP243" s="758"/>
      <c r="AQ243" s="758"/>
      <c r="AR243" s="758"/>
      <c r="AS243" s="758"/>
      <c r="AT243" s="758"/>
      <c r="AU243" s="758"/>
      <c r="AV243" s="758"/>
      <c r="AW243" s="758"/>
      <c r="AX243" s="758"/>
      <c r="AY243" s="758"/>
      <c r="AZ243" s="758"/>
      <c r="BA243" s="758"/>
      <c r="BB243" s="758"/>
      <c r="BC243" s="758"/>
      <c r="BD243" s="758"/>
      <c r="BE243" s="758"/>
      <c r="BF243" s="758"/>
      <c r="BG243" s="758"/>
      <c r="BH243" s="758"/>
      <c r="BI243" s="758"/>
      <c r="BJ243" s="758"/>
      <c r="BK243" s="758"/>
      <c r="BL243" s="758"/>
    </row>
    <row r="244" spans="1:64" ht="15" customHeight="1">
      <c r="A244" s="675">
        <v>9</v>
      </c>
      <c r="B244" s="803">
        <v>51</v>
      </c>
      <c r="C244" s="795" t="s">
        <v>110</v>
      </c>
      <c r="D244" s="794">
        <v>4</v>
      </c>
      <c r="E244" s="794">
        <v>4</v>
      </c>
      <c r="F244" s="794">
        <f t="shared" si="360"/>
        <v>8</v>
      </c>
      <c r="G244" s="794">
        <v>27</v>
      </c>
      <c r="H244" s="794">
        <v>17</v>
      </c>
      <c r="I244" s="794">
        <f t="shared" si="361"/>
        <v>44</v>
      </c>
      <c r="J244" s="794">
        <v>0</v>
      </c>
      <c r="K244" s="794">
        <v>0</v>
      </c>
      <c r="L244" s="794">
        <f t="shared" si="362"/>
        <v>0</v>
      </c>
      <c r="M244" s="794">
        <v>0</v>
      </c>
      <c r="N244" s="794">
        <v>0</v>
      </c>
      <c r="O244" s="794">
        <f t="shared" si="363"/>
        <v>0</v>
      </c>
      <c r="P244" s="794">
        <v>0</v>
      </c>
      <c r="Q244" s="794">
        <v>0</v>
      </c>
      <c r="R244" s="794">
        <f t="shared" si="364"/>
        <v>0</v>
      </c>
      <c r="S244" s="794">
        <v>0</v>
      </c>
      <c r="T244" s="794">
        <v>0</v>
      </c>
      <c r="U244" s="794">
        <f t="shared" si="365"/>
        <v>0</v>
      </c>
      <c r="V244" s="794"/>
      <c r="W244" s="794"/>
      <c r="X244" s="794">
        <f t="shared" si="366"/>
        <v>0</v>
      </c>
      <c r="Y244" s="149">
        <f t="shared" si="367"/>
        <v>31</v>
      </c>
      <c r="Z244" s="149">
        <f t="shared" si="368"/>
        <v>21</v>
      </c>
      <c r="AA244" s="149">
        <f t="shared" si="369"/>
        <v>52</v>
      </c>
      <c r="AB244" s="794">
        <v>3</v>
      </c>
      <c r="AC244" s="794">
        <v>2</v>
      </c>
      <c r="AD244" s="794">
        <f t="shared" si="370"/>
        <v>5</v>
      </c>
      <c r="AE244" s="794">
        <f t="shared" si="371"/>
        <v>34</v>
      </c>
      <c r="AF244" s="794">
        <f t="shared" si="372"/>
        <v>23</v>
      </c>
      <c r="AG244" s="794">
        <f t="shared" si="373"/>
        <v>57</v>
      </c>
      <c r="AH244" s="794">
        <v>1</v>
      </c>
      <c r="AI244" s="794">
        <v>0</v>
      </c>
      <c r="AJ244" s="794">
        <f t="shared" si="374"/>
        <v>1</v>
      </c>
      <c r="AK244" s="794"/>
      <c r="AM244" s="759"/>
      <c r="AN244" s="758"/>
      <c r="AO244" s="758"/>
      <c r="AP244" s="758"/>
      <c r="AQ244" s="758"/>
      <c r="AR244" s="758"/>
      <c r="AS244" s="758"/>
      <c r="AT244" s="758"/>
      <c r="AU244" s="758"/>
      <c r="AV244" s="758"/>
      <c r="AW244" s="758"/>
      <c r="AX244" s="758"/>
      <c r="AY244" s="758"/>
      <c r="AZ244" s="758"/>
      <c r="BA244" s="758"/>
      <c r="BB244" s="758"/>
      <c r="BC244" s="758"/>
      <c r="BD244" s="758"/>
      <c r="BE244" s="758"/>
      <c r="BF244" s="758"/>
      <c r="BG244" s="758"/>
      <c r="BH244" s="758"/>
      <c r="BI244" s="758"/>
      <c r="BJ244" s="758"/>
      <c r="BK244" s="758"/>
      <c r="BL244" s="758"/>
    </row>
    <row r="245" spans="1:64" ht="15" customHeight="1">
      <c r="A245" s="675"/>
      <c r="B245" s="797"/>
      <c r="C245" s="831" t="s">
        <v>6</v>
      </c>
      <c r="D245" s="797">
        <f>SUM(D236:D244)</f>
        <v>708</v>
      </c>
      <c r="E245" s="797">
        <f t="shared" ref="E245:AK245" si="375">SUM(E236:E244)</f>
        <v>453</v>
      </c>
      <c r="F245" s="797">
        <f t="shared" si="375"/>
        <v>1161</v>
      </c>
      <c r="G245" s="797">
        <f t="shared" si="375"/>
        <v>628</v>
      </c>
      <c r="H245" s="797">
        <f t="shared" si="375"/>
        <v>384</v>
      </c>
      <c r="I245" s="797">
        <f t="shared" si="375"/>
        <v>1012</v>
      </c>
      <c r="J245" s="797">
        <f t="shared" si="375"/>
        <v>3</v>
      </c>
      <c r="K245" s="797">
        <f t="shared" si="375"/>
        <v>1</v>
      </c>
      <c r="L245" s="797">
        <f t="shared" si="375"/>
        <v>4</v>
      </c>
      <c r="M245" s="797">
        <f t="shared" si="375"/>
        <v>43</v>
      </c>
      <c r="N245" s="797">
        <f t="shared" si="375"/>
        <v>27</v>
      </c>
      <c r="O245" s="797">
        <f t="shared" si="375"/>
        <v>70</v>
      </c>
      <c r="P245" s="797">
        <f t="shared" si="375"/>
        <v>0</v>
      </c>
      <c r="Q245" s="797">
        <f t="shared" si="375"/>
        <v>0</v>
      </c>
      <c r="R245" s="797">
        <f t="shared" si="375"/>
        <v>0</v>
      </c>
      <c r="S245" s="797">
        <f t="shared" si="375"/>
        <v>0</v>
      </c>
      <c r="T245" s="797">
        <f t="shared" si="375"/>
        <v>0</v>
      </c>
      <c r="U245" s="797">
        <f t="shared" si="375"/>
        <v>0</v>
      </c>
      <c r="V245" s="797">
        <f t="shared" si="375"/>
        <v>0</v>
      </c>
      <c r="W245" s="797">
        <f t="shared" si="375"/>
        <v>0</v>
      </c>
      <c r="X245" s="797">
        <f t="shared" si="375"/>
        <v>0</v>
      </c>
      <c r="Y245" s="797">
        <f t="shared" si="375"/>
        <v>1382</v>
      </c>
      <c r="Z245" s="797">
        <f t="shared" si="375"/>
        <v>865</v>
      </c>
      <c r="AA245" s="797">
        <f t="shared" si="375"/>
        <v>2247</v>
      </c>
      <c r="AB245" s="797">
        <f t="shared" si="375"/>
        <v>38</v>
      </c>
      <c r="AC245" s="797">
        <f t="shared" si="375"/>
        <v>25</v>
      </c>
      <c r="AD245" s="797">
        <f t="shared" si="375"/>
        <v>63</v>
      </c>
      <c r="AE245" s="797">
        <f t="shared" si="375"/>
        <v>1420</v>
      </c>
      <c r="AF245" s="797">
        <f t="shared" si="375"/>
        <v>890</v>
      </c>
      <c r="AG245" s="797">
        <f t="shared" si="375"/>
        <v>2310</v>
      </c>
      <c r="AH245" s="797">
        <f t="shared" si="375"/>
        <v>11</v>
      </c>
      <c r="AI245" s="797">
        <f t="shared" si="375"/>
        <v>5</v>
      </c>
      <c r="AJ245" s="797">
        <f t="shared" si="375"/>
        <v>16</v>
      </c>
      <c r="AK245" s="797">
        <f t="shared" si="375"/>
        <v>0</v>
      </c>
      <c r="AM245" s="759"/>
      <c r="AN245" s="758"/>
      <c r="AO245" s="758"/>
      <c r="AP245" s="758"/>
      <c r="AQ245" s="758"/>
      <c r="AR245" s="758"/>
      <c r="AS245" s="758"/>
      <c r="AT245" s="758"/>
      <c r="AU245" s="758"/>
      <c r="AV245" s="758"/>
      <c r="AW245" s="758"/>
      <c r="AX245" s="758"/>
      <c r="AY245" s="758"/>
      <c r="AZ245" s="758"/>
      <c r="BA245" s="758"/>
      <c r="BB245" s="758"/>
      <c r="BC245" s="758"/>
      <c r="BD245" s="758"/>
      <c r="BE245" s="758"/>
      <c r="BF245" s="758"/>
      <c r="BG245" s="758"/>
      <c r="BH245" s="758"/>
      <c r="BI245" s="758"/>
      <c r="BJ245" s="758"/>
      <c r="BK245" s="758"/>
      <c r="BL245" s="758"/>
    </row>
    <row r="246" spans="1:64" ht="15" customHeight="1">
      <c r="A246" s="675"/>
      <c r="B246" s="788" t="s">
        <v>40</v>
      </c>
      <c r="C246" s="832"/>
      <c r="AJ246" s="794"/>
      <c r="AK246" s="794"/>
      <c r="AM246" s="759"/>
      <c r="AN246" s="758"/>
      <c r="AO246" s="758"/>
      <c r="AP246" s="758"/>
      <c r="AQ246" s="758"/>
      <c r="AR246" s="758"/>
      <c r="AS246" s="758"/>
      <c r="AT246" s="758"/>
      <c r="AU246" s="758"/>
      <c r="AV246" s="758"/>
      <c r="AW246" s="758"/>
      <c r="AX246" s="758"/>
      <c r="AY246" s="758"/>
      <c r="AZ246" s="758"/>
      <c r="BA246" s="758"/>
      <c r="BB246" s="758"/>
      <c r="BC246" s="758"/>
      <c r="BD246" s="758"/>
      <c r="BE246" s="758"/>
      <c r="BF246" s="758"/>
      <c r="BG246" s="758"/>
      <c r="BH246" s="758"/>
      <c r="BI246" s="758"/>
      <c r="BJ246" s="758"/>
      <c r="BK246" s="758"/>
      <c r="BL246" s="758"/>
    </row>
    <row r="247" spans="1:64" ht="15" customHeight="1">
      <c r="A247" s="675">
        <v>1</v>
      </c>
      <c r="B247" s="803">
        <v>52</v>
      </c>
      <c r="C247" s="377" t="s">
        <v>40</v>
      </c>
      <c r="D247" s="594">
        <v>246</v>
      </c>
      <c r="E247" s="594">
        <v>155</v>
      </c>
      <c r="F247" s="794">
        <f t="shared" ref="F247:F254" si="376">D247+E247</f>
        <v>401</v>
      </c>
      <c r="G247" s="594">
        <v>213</v>
      </c>
      <c r="H247" s="594">
        <v>192</v>
      </c>
      <c r="I247" s="794">
        <f t="shared" ref="I247:I254" si="377">G247+H247</f>
        <v>405</v>
      </c>
      <c r="J247" s="594">
        <v>17</v>
      </c>
      <c r="K247" s="594">
        <v>20</v>
      </c>
      <c r="L247" s="794">
        <f t="shared" ref="L247:L254" si="378">J247+K247</f>
        <v>37</v>
      </c>
      <c r="M247" s="594">
        <v>170</v>
      </c>
      <c r="N247" s="594">
        <v>69</v>
      </c>
      <c r="O247" s="794">
        <f t="shared" ref="O247:O254" si="379">M247+N247</f>
        <v>239</v>
      </c>
      <c r="P247" s="794"/>
      <c r="Q247" s="794"/>
      <c r="R247" s="794">
        <f t="shared" ref="R247:R254" si="380">P247+Q247</f>
        <v>0</v>
      </c>
      <c r="S247" s="794"/>
      <c r="T247" s="794"/>
      <c r="U247" s="794">
        <f t="shared" ref="U247:U254" si="381">S247+T247</f>
        <v>0</v>
      </c>
      <c r="V247" s="794"/>
      <c r="W247" s="794"/>
      <c r="X247" s="794">
        <f t="shared" ref="X247:X254" si="382">V247+W247</f>
        <v>0</v>
      </c>
      <c r="Y247" s="149">
        <f t="shared" ref="Y247:AA254" si="383">D247+G247+J247+M247+V247+S247+P247</f>
        <v>646</v>
      </c>
      <c r="Z247" s="149">
        <f t="shared" si="383"/>
        <v>436</v>
      </c>
      <c r="AA247" s="149">
        <f t="shared" si="383"/>
        <v>1082</v>
      </c>
      <c r="AB247" s="794">
        <v>1</v>
      </c>
      <c r="AC247" s="794">
        <v>3</v>
      </c>
      <c r="AD247" s="794">
        <f t="shared" ref="AD247:AD254" si="384">AB247+AC247</f>
        <v>4</v>
      </c>
      <c r="AE247" s="794">
        <f t="shared" ref="AE247:AF254" si="385">Y247+AB247</f>
        <v>647</v>
      </c>
      <c r="AF247" s="794">
        <f t="shared" si="385"/>
        <v>439</v>
      </c>
      <c r="AG247" s="794">
        <f t="shared" ref="AG247:AG254" si="386">AE247+AF247</f>
        <v>1086</v>
      </c>
      <c r="AH247" s="794"/>
      <c r="AI247" s="830"/>
      <c r="AJ247" s="794">
        <f t="shared" ref="AJ247:AJ254" si="387">AH247+AI247</f>
        <v>0</v>
      </c>
      <c r="AK247" s="794"/>
      <c r="AM247" s="759"/>
      <c r="AN247" s="758"/>
      <c r="AO247" s="758"/>
      <c r="AP247" s="758"/>
      <c r="AQ247" s="758"/>
      <c r="AR247" s="758"/>
      <c r="AS247" s="758"/>
      <c r="AT247" s="758"/>
      <c r="AU247" s="758"/>
      <c r="AV247" s="758"/>
      <c r="AW247" s="758"/>
      <c r="AX247" s="758"/>
      <c r="AY247" s="758"/>
      <c r="AZ247" s="758"/>
      <c r="BA247" s="758"/>
      <c r="BB247" s="758"/>
      <c r="BC247" s="758"/>
      <c r="BD247" s="758"/>
      <c r="BE247" s="758"/>
      <c r="BF247" s="758"/>
      <c r="BG247" s="758"/>
      <c r="BH247" s="758"/>
      <c r="BI247" s="758"/>
      <c r="BJ247" s="758"/>
      <c r="BK247" s="758"/>
      <c r="BL247" s="758"/>
    </row>
    <row r="248" spans="1:64" ht="15" customHeight="1">
      <c r="A248" s="675">
        <v>2</v>
      </c>
      <c r="B248" s="803">
        <v>53</v>
      </c>
      <c r="C248" s="377" t="s">
        <v>41</v>
      </c>
      <c r="D248" s="594">
        <v>422</v>
      </c>
      <c r="E248" s="594">
        <v>327</v>
      </c>
      <c r="F248" s="794">
        <f t="shared" si="376"/>
        <v>749</v>
      </c>
      <c r="G248" s="594">
        <v>268</v>
      </c>
      <c r="H248" s="594">
        <v>232</v>
      </c>
      <c r="I248" s="794">
        <f t="shared" si="377"/>
        <v>500</v>
      </c>
      <c r="J248" s="594">
        <v>0</v>
      </c>
      <c r="K248" s="594">
        <v>4</v>
      </c>
      <c r="L248" s="794">
        <f t="shared" si="378"/>
        <v>4</v>
      </c>
      <c r="M248" s="594">
        <v>69</v>
      </c>
      <c r="N248" s="594">
        <v>57</v>
      </c>
      <c r="O248" s="794">
        <f t="shared" si="379"/>
        <v>126</v>
      </c>
      <c r="P248" s="794"/>
      <c r="Q248" s="794"/>
      <c r="R248" s="794">
        <f t="shared" si="380"/>
        <v>0</v>
      </c>
      <c r="S248" s="794"/>
      <c r="T248" s="794"/>
      <c r="U248" s="794">
        <f t="shared" si="381"/>
        <v>0</v>
      </c>
      <c r="V248" s="794"/>
      <c r="W248" s="794"/>
      <c r="X248" s="794">
        <f t="shared" si="382"/>
        <v>0</v>
      </c>
      <c r="Y248" s="149">
        <f t="shared" si="383"/>
        <v>759</v>
      </c>
      <c r="Z248" s="149">
        <f t="shared" si="383"/>
        <v>620</v>
      </c>
      <c r="AA248" s="149">
        <f t="shared" si="383"/>
        <v>1379</v>
      </c>
      <c r="AB248" s="794">
        <v>5</v>
      </c>
      <c r="AC248" s="794">
        <v>0</v>
      </c>
      <c r="AD248" s="794">
        <f t="shared" si="384"/>
        <v>5</v>
      </c>
      <c r="AE248" s="794">
        <f t="shared" si="385"/>
        <v>764</v>
      </c>
      <c r="AF248" s="794">
        <f t="shared" si="385"/>
        <v>620</v>
      </c>
      <c r="AG248" s="794">
        <f t="shared" si="386"/>
        <v>1384</v>
      </c>
      <c r="AH248" s="794"/>
      <c r="AI248" s="830"/>
      <c r="AJ248" s="794">
        <f t="shared" si="387"/>
        <v>0</v>
      </c>
      <c r="AK248" s="794"/>
      <c r="AM248" s="759"/>
      <c r="AN248" s="758"/>
      <c r="AO248" s="758"/>
      <c r="AP248" s="758"/>
      <c r="AQ248" s="758"/>
      <c r="AR248" s="758"/>
      <c r="AS248" s="758"/>
      <c r="AT248" s="758"/>
      <c r="AU248" s="758"/>
      <c r="AV248" s="758"/>
      <c r="AW248" s="758"/>
      <c r="AX248" s="758"/>
      <c r="AY248" s="758"/>
      <c r="AZ248" s="758"/>
      <c r="BA248" s="758"/>
      <c r="BB248" s="758"/>
      <c r="BC248" s="758"/>
      <c r="BD248" s="758"/>
      <c r="BE248" s="758"/>
      <c r="BF248" s="758"/>
      <c r="BG248" s="758"/>
      <c r="BH248" s="758"/>
      <c r="BI248" s="758"/>
      <c r="BJ248" s="758"/>
      <c r="BK248" s="758"/>
      <c r="BL248" s="758"/>
    </row>
    <row r="249" spans="1:64" ht="15" customHeight="1">
      <c r="A249" s="675">
        <v>3</v>
      </c>
      <c r="B249" s="803">
        <v>54</v>
      </c>
      <c r="C249" s="377" t="s">
        <v>43</v>
      </c>
      <c r="D249" s="594">
        <v>24</v>
      </c>
      <c r="E249" s="594">
        <v>18</v>
      </c>
      <c r="F249" s="794">
        <f t="shared" si="376"/>
        <v>42</v>
      </c>
      <c r="G249" s="594">
        <v>27</v>
      </c>
      <c r="H249" s="594">
        <v>24</v>
      </c>
      <c r="I249" s="794">
        <f t="shared" si="377"/>
        <v>51</v>
      </c>
      <c r="J249" s="594">
        <v>1</v>
      </c>
      <c r="K249" s="594">
        <v>2</v>
      </c>
      <c r="L249" s="794">
        <f t="shared" si="378"/>
        <v>3</v>
      </c>
      <c r="M249" s="594">
        <v>31</v>
      </c>
      <c r="N249" s="594">
        <v>19</v>
      </c>
      <c r="O249" s="794">
        <f t="shared" si="379"/>
        <v>50</v>
      </c>
      <c r="P249" s="794"/>
      <c r="Q249" s="794"/>
      <c r="R249" s="794">
        <f t="shared" si="380"/>
        <v>0</v>
      </c>
      <c r="S249" s="794"/>
      <c r="T249" s="794"/>
      <c r="U249" s="794">
        <f t="shared" si="381"/>
        <v>0</v>
      </c>
      <c r="V249" s="794"/>
      <c r="W249" s="794"/>
      <c r="X249" s="794">
        <f t="shared" si="382"/>
        <v>0</v>
      </c>
      <c r="Y249" s="149">
        <f t="shared" si="383"/>
        <v>83</v>
      </c>
      <c r="Z249" s="149">
        <f t="shared" si="383"/>
        <v>63</v>
      </c>
      <c r="AA249" s="149">
        <f t="shared" si="383"/>
        <v>146</v>
      </c>
      <c r="AB249" s="794">
        <v>2</v>
      </c>
      <c r="AC249" s="794">
        <v>1</v>
      </c>
      <c r="AD249" s="794">
        <f t="shared" si="384"/>
        <v>3</v>
      </c>
      <c r="AE249" s="794">
        <f t="shared" si="385"/>
        <v>85</v>
      </c>
      <c r="AF249" s="794">
        <f t="shared" si="385"/>
        <v>64</v>
      </c>
      <c r="AG249" s="794">
        <f t="shared" si="386"/>
        <v>149</v>
      </c>
      <c r="AH249" s="794"/>
      <c r="AI249" s="830"/>
      <c r="AJ249" s="794">
        <f t="shared" si="387"/>
        <v>0</v>
      </c>
      <c r="AK249" s="794"/>
      <c r="AM249" s="759"/>
      <c r="AN249" s="758"/>
      <c r="AO249" s="758"/>
      <c r="AP249" s="758"/>
      <c r="AQ249" s="758"/>
      <c r="AR249" s="758"/>
      <c r="AS249" s="758"/>
      <c r="AT249" s="758"/>
      <c r="AU249" s="758"/>
      <c r="AV249" s="758"/>
      <c r="AW249" s="758"/>
      <c r="AX249" s="758"/>
      <c r="AY249" s="758"/>
      <c r="AZ249" s="758"/>
      <c r="BA249" s="758"/>
      <c r="BB249" s="758"/>
      <c r="BC249" s="758"/>
      <c r="BD249" s="758"/>
      <c r="BE249" s="758"/>
      <c r="BF249" s="758"/>
      <c r="BG249" s="758"/>
      <c r="BH249" s="758"/>
      <c r="BI249" s="758"/>
      <c r="BJ249" s="758"/>
      <c r="BK249" s="758"/>
      <c r="BL249" s="758"/>
    </row>
    <row r="250" spans="1:64" ht="15" customHeight="1">
      <c r="A250" s="675">
        <v>4</v>
      </c>
      <c r="B250" s="803">
        <v>55</v>
      </c>
      <c r="C250" s="377" t="s">
        <v>670</v>
      </c>
      <c r="D250" s="594">
        <v>35</v>
      </c>
      <c r="E250" s="594">
        <v>47</v>
      </c>
      <c r="F250" s="794">
        <f t="shared" si="376"/>
        <v>82</v>
      </c>
      <c r="G250" s="594">
        <v>41</v>
      </c>
      <c r="H250" s="594">
        <v>27</v>
      </c>
      <c r="I250" s="794">
        <f t="shared" si="377"/>
        <v>68</v>
      </c>
      <c r="J250" s="594">
        <v>13</v>
      </c>
      <c r="K250" s="594">
        <v>3</v>
      </c>
      <c r="L250" s="794">
        <f t="shared" si="378"/>
        <v>16</v>
      </c>
      <c r="M250" s="594">
        <v>28</v>
      </c>
      <c r="N250" s="594">
        <v>16</v>
      </c>
      <c r="O250" s="794">
        <f t="shared" si="379"/>
        <v>44</v>
      </c>
      <c r="P250" s="794"/>
      <c r="Q250" s="794"/>
      <c r="R250" s="794">
        <f t="shared" si="380"/>
        <v>0</v>
      </c>
      <c r="S250" s="794"/>
      <c r="T250" s="794"/>
      <c r="U250" s="794">
        <f t="shared" si="381"/>
        <v>0</v>
      </c>
      <c r="V250" s="794"/>
      <c r="W250" s="794"/>
      <c r="X250" s="794">
        <f t="shared" si="382"/>
        <v>0</v>
      </c>
      <c r="Y250" s="149">
        <f t="shared" si="383"/>
        <v>117</v>
      </c>
      <c r="Z250" s="149">
        <f t="shared" si="383"/>
        <v>93</v>
      </c>
      <c r="AA250" s="149">
        <f t="shared" si="383"/>
        <v>210</v>
      </c>
      <c r="AB250" s="794">
        <v>2</v>
      </c>
      <c r="AC250" s="794">
        <v>4</v>
      </c>
      <c r="AD250" s="794">
        <f t="shared" si="384"/>
        <v>6</v>
      </c>
      <c r="AE250" s="794">
        <f t="shared" si="385"/>
        <v>119</v>
      </c>
      <c r="AF250" s="794">
        <f t="shared" si="385"/>
        <v>97</v>
      </c>
      <c r="AG250" s="794">
        <f t="shared" si="386"/>
        <v>216</v>
      </c>
      <c r="AH250" s="794"/>
      <c r="AI250" s="830"/>
      <c r="AJ250" s="794">
        <f t="shared" si="387"/>
        <v>0</v>
      </c>
      <c r="AK250" s="794"/>
      <c r="AM250" s="759"/>
      <c r="AN250" s="758"/>
      <c r="AO250" s="758"/>
      <c r="AP250" s="758"/>
      <c r="AQ250" s="758"/>
      <c r="AR250" s="758"/>
      <c r="AS250" s="758"/>
      <c r="AT250" s="758"/>
      <c r="AU250" s="758"/>
      <c r="AV250" s="758"/>
      <c r="AW250" s="758"/>
      <c r="AX250" s="758"/>
      <c r="AY250" s="758"/>
      <c r="AZ250" s="758"/>
      <c r="BA250" s="758"/>
      <c r="BB250" s="758"/>
      <c r="BC250" s="758"/>
      <c r="BD250" s="758"/>
      <c r="BE250" s="758"/>
      <c r="BF250" s="758"/>
      <c r="BG250" s="758"/>
      <c r="BH250" s="758"/>
      <c r="BI250" s="758"/>
      <c r="BJ250" s="758"/>
      <c r="BK250" s="758"/>
      <c r="BL250" s="758"/>
    </row>
    <row r="251" spans="1:64" ht="15" customHeight="1">
      <c r="A251" s="675">
        <v>5</v>
      </c>
      <c r="B251" s="803">
        <v>56</v>
      </c>
      <c r="C251" s="377" t="s">
        <v>880</v>
      </c>
      <c r="D251" s="594">
        <v>17</v>
      </c>
      <c r="E251" s="594">
        <v>21</v>
      </c>
      <c r="F251" s="794">
        <f t="shared" si="376"/>
        <v>38</v>
      </c>
      <c r="G251" s="594">
        <v>26</v>
      </c>
      <c r="H251" s="594">
        <v>17</v>
      </c>
      <c r="I251" s="794">
        <f t="shared" si="377"/>
        <v>43</v>
      </c>
      <c r="J251" s="594">
        <v>0</v>
      </c>
      <c r="K251" s="594">
        <v>0</v>
      </c>
      <c r="L251" s="794">
        <f t="shared" si="378"/>
        <v>0</v>
      </c>
      <c r="M251" s="594">
        <v>12</v>
      </c>
      <c r="N251" s="594">
        <v>13</v>
      </c>
      <c r="O251" s="794">
        <f t="shared" si="379"/>
        <v>25</v>
      </c>
      <c r="P251" s="794"/>
      <c r="Q251" s="794"/>
      <c r="R251" s="794">
        <f t="shared" si="380"/>
        <v>0</v>
      </c>
      <c r="S251" s="794"/>
      <c r="T251" s="794"/>
      <c r="U251" s="794">
        <f t="shared" si="381"/>
        <v>0</v>
      </c>
      <c r="V251" s="794"/>
      <c r="W251" s="794"/>
      <c r="X251" s="794">
        <f t="shared" si="382"/>
        <v>0</v>
      </c>
      <c r="Y251" s="149">
        <f t="shared" si="383"/>
        <v>55</v>
      </c>
      <c r="Z251" s="149">
        <f t="shared" si="383"/>
        <v>51</v>
      </c>
      <c r="AA251" s="149">
        <f t="shared" si="383"/>
        <v>106</v>
      </c>
      <c r="AB251" s="794">
        <v>0</v>
      </c>
      <c r="AC251" s="794">
        <v>0</v>
      </c>
      <c r="AD251" s="794">
        <f t="shared" si="384"/>
        <v>0</v>
      </c>
      <c r="AE251" s="794">
        <f t="shared" si="385"/>
        <v>55</v>
      </c>
      <c r="AF251" s="794">
        <f t="shared" si="385"/>
        <v>51</v>
      </c>
      <c r="AG251" s="794">
        <f t="shared" si="386"/>
        <v>106</v>
      </c>
      <c r="AH251" s="794"/>
      <c r="AI251" s="830"/>
      <c r="AJ251" s="794">
        <f t="shared" si="387"/>
        <v>0</v>
      </c>
      <c r="AK251" s="794"/>
      <c r="AM251" s="759"/>
      <c r="AN251" s="758"/>
      <c r="AO251" s="758"/>
      <c r="AP251" s="758"/>
      <c r="AQ251" s="758"/>
      <c r="AR251" s="758"/>
      <c r="AS251" s="758"/>
      <c r="AT251" s="758"/>
      <c r="AU251" s="758"/>
      <c r="AV251" s="758"/>
      <c r="AW251" s="758"/>
      <c r="AX251" s="758"/>
      <c r="AY251" s="758"/>
      <c r="AZ251" s="758"/>
      <c r="BA251" s="758"/>
      <c r="BB251" s="758"/>
      <c r="BC251" s="758"/>
      <c r="BD251" s="758"/>
      <c r="BE251" s="758"/>
      <c r="BF251" s="758"/>
      <c r="BG251" s="758"/>
      <c r="BH251" s="758"/>
      <c r="BI251" s="758"/>
      <c r="BJ251" s="758"/>
      <c r="BK251" s="758"/>
      <c r="BL251" s="758"/>
    </row>
    <row r="252" spans="1:64" ht="15" customHeight="1">
      <c r="A252" s="675">
        <v>6</v>
      </c>
      <c r="B252" s="803">
        <v>57</v>
      </c>
      <c r="C252" s="377" t="s">
        <v>42</v>
      </c>
      <c r="D252" s="594">
        <v>7</v>
      </c>
      <c r="E252" s="594">
        <v>17</v>
      </c>
      <c r="F252" s="794">
        <f t="shared" si="376"/>
        <v>24</v>
      </c>
      <c r="G252" s="594">
        <v>9</v>
      </c>
      <c r="H252" s="594">
        <v>8</v>
      </c>
      <c r="I252" s="794">
        <f t="shared" si="377"/>
        <v>17</v>
      </c>
      <c r="J252" s="594">
        <v>0</v>
      </c>
      <c r="K252" s="594">
        <v>0</v>
      </c>
      <c r="L252" s="794">
        <f t="shared" si="378"/>
        <v>0</v>
      </c>
      <c r="M252" s="594">
        <v>3</v>
      </c>
      <c r="N252" s="594">
        <v>6</v>
      </c>
      <c r="O252" s="794">
        <f t="shared" si="379"/>
        <v>9</v>
      </c>
      <c r="P252" s="794"/>
      <c r="Q252" s="794"/>
      <c r="R252" s="794">
        <f t="shared" si="380"/>
        <v>0</v>
      </c>
      <c r="S252" s="794"/>
      <c r="T252" s="794"/>
      <c r="U252" s="794">
        <f t="shared" si="381"/>
        <v>0</v>
      </c>
      <c r="V252" s="794"/>
      <c r="W252" s="794"/>
      <c r="X252" s="794">
        <f t="shared" si="382"/>
        <v>0</v>
      </c>
      <c r="Y252" s="149">
        <f t="shared" si="383"/>
        <v>19</v>
      </c>
      <c r="Z252" s="149">
        <f t="shared" si="383"/>
        <v>31</v>
      </c>
      <c r="AA252" s="149">
        <f t="shared" si="383"/>
        <v>50</v>
      </c>
      <c r="AB252" s="794">
        <v>0</v>
      </c>
      <c r="AC252" s="794">
        <v>1</v>
      </c>
      <c r="AD252" s="794">
        <f t="shared" si="384"/>
        <v>1</v>
      </c>
      <c r="AE252" s="794">
        <f t="shared" si="385"/>
        <v>19</v>
      </c>
      <c r="AF252" s="794">
        <f t="shared" si="385"/>
        <v>32</v>
      </c>
      <c r="AG252" s="794">
        <f t="shared" si="386"/>
        <v>51</v>
      </c>
      <c r="AH252" s="794"/>
      <c r="AI252" s="830"/>
      <c r="AJ252" s="794">
        <f t="shared" si="387"/>
        <v>0</v>
      </c>
      <c r="AK252" s="794"/>
      <c r="AM252" s="759"/>
      <c r="AN252" s="758"/>
      <c r="AO252" s="758"/>
      <c r="AP252" s="758"/>
      <c r="AQ252" s="758"/>
      <c r="AR252" s="758"/>
      <c r="AS252" s="758"/>
      <c r="AT252" s="758"/>
      <c r="AU252" s="758"/>
      <c r="AV252" s="758"/>
      <c r="AW252" s="758"/>
      <c r="AX252" s="758"/>
      <c r="AY252" s="758"/>
      <c r="AZ252" s="758"/>
      <c r="BA252" s="758"/>
      <c r="BB252" s="758"/>
      <c r="BC252" s="758"/>
      <c r="BD252" s="758"/>
      <c r="BE252" s="758"/>
      <c r="BF252" s="758"/>
      <c r="BG252" s="758"/>
      <c r="BH252" s="758"/>
      <c r="BI252" s="758"/>
      <c r="BJ252" s="758"/>
      <c r="BK252" s="758"/>
      <c r="BL252" s="758"/>
    </row>
    <row r="253" spans="1:64" ht="15" customHeight="1">
      <c r="A253" s="675">
        <v>7</v>
      </c>
      <c r="B253" s="803">
        <v>58</v>
      </c>
      <c r="C253" s="377" t="s">
        <v>671</v>
      </c>
      <c r="D253" s="594">
        <v>41</v>
      </c>
      <c r="E253" s="594">
        <v>18</v>
      </c>
      <c r="F253" s="794">
        <f t="shared" si="376"/>
        <v>59</v>
      </c>
      <c r="G253" s="594">
        <v>23</v>
      </c>
      <c r="H253" s="594">
        <v>13</v>
      </c>
      <c r="I253" s="794">
        <f t="shared" si="377"/>
        <v>36</v>
      </c>
      <c r="J253" s="594">
        <v>0</v>
      </c>
      <c r="K253" s="594">
        <v>5</v>
      </c>
      <c r="L253" s="794">
        <f t="shared" si="378"/>
        <v>5</v>
      </c>
      <c r="M253" s="594">
        <v>4</v>
      </c>
      <c r="N253" s="594">
        <v>8</v>
      </c>
      <c r="O253" s="794">
        <f t="shared" si="379"/>
        <v>12</v>
      </c>
      <c r="P253" s="794"/>
      <c r="Q253" s="794"/>
      <c r="R253" s="794">
        <f t="shared" si="380"/>
        <v>0</v>
      </c>
      <c r="S253" s="794"/>
      <c r="T253" s="794"/>
      <c r="U253" s="794">
        <f t="shared" si="381"/>
        <v>0</v>
      </c>
      <c r="V253" s="794"/>
      <c r="W253" s="794"/>
      <c r="X253" s="794">
        <f t="shared" si="382"/>
        <v>0</v>
      </c>
      <c r="Y253" s="149">
        <f t="shared" si="383"/>
        <v>68</v>
      </c>
      <c r="Z253" s="149">
        <f t="shared" si="383"/>
        <v>44</v>
      </c>
      <c r="AA253" s="149">
        <f t="shared" si="383"/>
        <v>112</v>
      </c>
      <c r="AB253" s="794">
        <v>0</v>
      </c>
      <c r="AC253" s="794">
        <v>0</v>
      </c>
      <c r="AD253" s="794">
        <f t="shared" si="384"/>
        <v>0</v>
      </c>
      <c r="AE253" s="794">
        <f t="shared" si="385"/>
        <v>68</v>
      </c>
      <c r="AF253" s="794">
        <f t="shared" si="385"/>
        <v>44</v>
      </c>
      <c r="AG253" s="794">
        <f t="shared" si="386"/>
        <v>112</v>
      </c>
      <c r="AH253" s="794"/>
      <c r="AI253" s="830"/>
      <c r="AJ253" s="794">
        <f t="shared" si="387"/>
        <v>0</v>
      </c>
      <c r="AK253" s="794"/>
      <c r="AM253" s="759"/>
      <c r="AN253" s="758"/>
      <c r="AO253" s="758"/>
      <c r="AP253" s="758"/>
      <c r="AQ253" s="758"/>
      <c r="AR253" s="758"/>
      <c r="AS253" s="758"/>
      <c r="AT253" s="758"/>
      <c r="AU253" s="758"/>
      <c r="AV253" s="758"/>
      <c r="AW253" s="758"/>
      <c r="AX253" s="758"/>
      <c r="AY253" s="758"/>
      <c r="AZ253" s="758"/>
      <c r="BA253" s="758"/>
      <c r="BB253" s="758"/>
      <c r="BC253" s="758"/>
      <c r="BD253" s="758"/>
      <c r="BE253" s="758"/>
      <c r="BF253" s="758"/>
      <c r="BG253" s="758"/>
      <c r="BH253" s="758"/>
      <c r="BI253" s="758"/>
      <c r="BJ253" s="758"/>
      <c r="BK253" s="758"/>
      <c r="BL253" s="758"/>
    </row>
    <row r="254" spans="1:64" ht="15" customHeight="1">
      <c r="A254" s="675">
        <v>8</v>
      </c>
      <c r="B254" s="803">
        <v>59</v>
      </c>
      <c r="C254" s="377" t="s">
        <v>691</v>
      </c>
      <c r="D254" s="594">
        <v>14</v>
      </c>
      <c r="E254" s="594">
        <v>14</v>
      </c>
      <c r="F254" s="794">
        <f t="shared" si="376"/>
        <v>28</v>
      </c>
      <c r="G254" s="594">
        <v>23</v>
      </c>
      <c r="H254" s="594">
        <v>8</v>
      </c>
      <c r="I254" s="794">
        <f t="shared" si="377"/>
        <v>31</v>
      </c>
      <c r="J254" s="594">
        <v>0</v>
      </c>
      <c r="K254" s="594">
        <v>0</v>
      </c>
      <c r="L254" s="794">
        <f t="shared" si="378"/>
        <v>0</v>
      </c>
      <c r="M254" s="594">
        <v>5</v>
      </c>
      <c r="N254" s="594">
        <v>3</v>
      </c>
      <c r="O254" s="794">
        <f t="shared" si="379"/>
        <v>8</v>
      </c>
      <c r="P254" s="794"/>
      <c r="Q254" s="794"/>
      <c r="R254" s="794">
        <f t="shared" si="380"/>
        <v>0</v>
      </c>
      <c r="S254" s="794"/>
      <c r="T254" s="794"/>
      <c r="U254" s="794">
        <f t="shared" si="381"/>
        <v>0</v>
      </c>
      <c r="V254" s="794"/>
      <c r="W254" s="794"/>
      <c r="X254" s="794">
        <f t="shared" si="382"/>
        <v>0</v>
      </c>
      <c r="Y254" s="149">
        <f t="shared" si="383"/>
        <v>42</v>
      </c>
      <c r="Z254" s="149">
        <f t="shared" si="383"/>
        <v>25</v>
      </c>
      <c r="AA254" s="149">
        <f t="shared" si="383"/>
        <v>67</v>
      </c>
      <c r="AB254" s="794">
        <v>0</v>
      </c>
      <c r="AC254" s="794">
        <v>0</v>
      </c>
      <c r="AD254" s="794">
        <f t="shared" si="384"/>
        <v>0</v>
      </c>
      <c r="AE254" s="794">
        <f t="shared" si="385"/>
        <v>42</v>
      </c>
      <c r="AF254" s="794">
        <f t="shared" si="385"/>
        <v>25</v>
      </c>
      <c r="AG254" s="794">
        <f t="shared" si="386"/>
        <v>67</v>
      </c>
      <c r="AH254" s="794"/>
      <c r="AI254" s="830"/>
      <c r="AJ254" s="794">
        <f t="shared" si="387"/>
        <v>0</v>
      </c>
      <c r="AK254" s="794"/>
      <c r="AM254" s="759"/>
      <c r="AN254" s="758"/>
      <c r="AO254" s="758"/>
      <c r="AP254" s="758"/>
      <c r="AQ254" s="758"/>
      <c r="AR254" s="758"/>
      <c r="AS254" s="758"/>
      <c r="AT254" s="758"/>
      <c r="AU254" s="758"/>
      <c r="AV254" s="758"/>
      <c r="AW254" s="758"/>
      <c r="AX254" s="758"/>
      <c r="AY254" s="758"/>
      <c r="AZ254" s="758"/>
      <c r="BA254" s="758"/>
      <c r="BB254" s="758"/>
      <c r="BC254" s="758"/>
      <c r="BD254" s="758"/>
      <c r="BE254" s="758"/>
      <c r="BF254" s="758"/>
      <c r="BG254" s="758"/>
      <c r="BH254" s="758"/>
      <c r="BI254" s="758"/>
      <c r="BJ254" s="758"/>
      <c r="BK254" s="758"/>
      <c r="BL254" s="758"/>
    </row>
    <row r="255" spans="1:64" ht="15" customHeight="1">
      <c r="A255" s="675"/>
      <c r="B255" s="797"/>
      <c r="C255" s="831" t="s">
        <v>6</v>
      </c>
      <c r="D255" s="797">
        <f>SUM(D247:D254)</f>
        <v>806</v>
      </c>
      <c r="E255" s="797">
        <f t="shared" ref="E255:AK255" si="388">SUM(E247:E254)</f>
        <v>617</v>
      </c>
      <c r="F255" s="797">
        <f t="shared" si="388"/>
        <v>1423</v>
      </c>
      <c r="G255" s="797">
        <f t="shared" si="388"/>
        <v>630</v>
      </c>
      <c r="H255" s="797">
        <f t="shared" si="388"/>
        <v>521</v>
      </c>
      <c r="I255" s="797">
        <f t="shared" si="388"/>
        <v>1151</v>
      </c>
      <c r="J255" s="797">
        <f t="shared" si="388"/>
        <v>31</v>
      </c>
      <c r="K255" s="797">
        <f t="shared" si="388"/>
        <v>34</v>
      </c>
      <c r="L255" s="797">
        <f t="shared" si="388"/>
        <v>65</v>
      </c>
      <c r="M255" s="797">
        <f t="shared" si="388"/>
        <v>322</v>
      </c>
      <c r="N255" s="797">
        <f t="shared" si="388"/>
        <v>191</v>
      </c>
      <c r="O255" s="797">
        <f t="shared" si="388"/>
        <v>513</v>
      </c>
      <c r="P255" s="797">
        <f t="shared" si="388"/>
        <v>0</v>
      </c>
      <c r="Q255" s="797">
        <f t="shared" si="388"/>
        <v>0</v>
      </c>
      <c r="R255" s="797">
        <f t="shared" si="388"/>
        <v>0</v>
      </c>
      <c r="S255" s="797">
        <f t="shared" si="388"/>
        <v>0</v>
      </c>
      <c r="T255" s="797">
        <f t="shared" si="388"/>
        <v>0</v>
      </c>
      <c r="U255" s="797">
        <f t="shared" si="388"/>
        <v>0</v>
      </c>
      <c r="V255" s="797">
        <f t="shared" si="388"/>
        <v>0</v>
      </c>
      <c r="W255" s="797">
        <f t="shared" si="388"/>
        <v>0</v>
      </c>
      <c r="X255" s="797">
        <f t="shared" si="388"/>
        <v>0</v>
      </c>
      <c r="Y255" s="797">
        <f t="shared" si="388"/>
        <v>1789</v>
      </c>
      <c r="Z255" s="797">
        <f t="shared" si="388"/>
        <v>1363</v>
      </c>
      <c r="AA255" s="797">
        <f t="shared" si="388"/>
        <v>3152</v>
      </c>
      <c r="AB255" s="797">
        <f t="shared" si="388"/>
        <v>10</v>
      </c>
      <c r="AC255" s="797">
        <f t="shared" si="388"/>
        <v>9</v>
      </c>
      <c r="AD255" s="797">
        <f t="shared" si="388"/>
        <v>19</v>
      </c>
      <c r="AE255" s="797">
        <f t="shared" si="388"/>
        <v>1799</v>
      </c>
      <c r="AF255" s="797">
        <f t="shared" si="388"/>
        <v>1372</v>
      </c>
      <c r="AG255" s="797">
        <f t="shared" si="388"/>
        <v>3171</v>
      </c>
      <c r="AH255" s="797">
        <f t="shared" si="388"/>
        <v>0</v>
      </c>
      <c r="AI255" s="779">
        <f t="shared" si="388"/>
        <v>0</v>
      </c>
      <c r="AJ255" s="797">
        <f t="shared" si="388"/>
        <v>0</v>
      </c>
      <c r="AK255" s="797">
        <f t="shared" si="388"/>
        <v>0</v>
      </c>
      <c r="AM255" s="759"/>
      <c r="AN255" s="758"/>
      <c r="AO255" s="758"/>
      <c r="AP255" s="758"/>
      <c r="AQ255" s="758"/>
      <c r="AR255" s="758"/>
      <c r="AS255" s="758"/>
      <c r="AT255" s="758"/>
      <c r="AU255" s="758"/>
      <c r="AV255" s="758"/>
      <c r="AW255" s="758"/>
      <c r="AX255" s="758"/>
      <c r="AY255" s="758"/>
      <c r="AZ255" s="758"/>
      <c r="BA255" s="758"/>
      <c r="BB255" s="758"/>
      <c r="BC255" s="758"/>
      <c r="BD255" s="758"/>
      <c r="BE255" s="758"/>
      <c r="BF255" s="758"/>
      <c r="BG255" s="758"/>
      <c r="BH255" s="758"/>
      <c r="BI255" s="758"/>
      <c r="BJ255" s="758"/>
      <c r="BK255" s="758"/>
      <c r="BL255" s="758"/>
    </row>
    <row r="256" spans="1:64" ht="15" customHeight="1">
      <c r="A256" s="675"/>
      <c r="B256" s="788" t="s">
        <v>44</v>
      </c>
      <c r="C256" s="832"/>
      <c r="AJ256" s="794"/>
      <c r="AK256" s="794"/>
      <c r="AM256" s="759"/>
      <c r="AN256" s="758"/>
      <c r="AO256" s="758"/>
      <c r="AP256" s="758"/>
      <c r="AQ256" s="758"/>
      <c r="AR256" s="758"/>
      <c r="AS256" s="758"/>
      <c r="AT256" s="758"/>
      <c r="AU256" s="758"/>
      <c r="AV256" s="758"/>
      <c r="AW256" s="758"/>
      <c r="AX256" s="758"/>
      <c r="AY256" s="758"/>
      <c r="AZ256" s="758"/>
      <c r="BA256" s="758"/>
      <c r="BB256" s="758"/>
      <c r="BC256" s="758"/>
      <c r="BD256" s="758"/>
      <c r="BE256" s="758"/>
      <c r="BF256" s="758"/>
      <c r="BG256" s="758"/>
      <c r="BH256" s="758"/>
      <c r="BI256" s="758"/>
      <c r="BJ256" s="758"/>
      <c r="BK256" s="758"/>
      <c r="BL256" s="758"/>
    </row>
    <row r="257" spans="1:64" ht="15" customHeight="1">
      <c r="A257" s="675">
        <v>1</v>
      </c>
      <c r="B257" s="803">
        <v>60</v>
      </c>
      <c r="C257" s="836" t="s">
        <v>44</v>
      </c>
      <c r="D257" s="837">
        <v>641</v>
      </c>
      <c r="E257" s="837">
        <v>535</v>
      </c>
      <c r="F257" s="794">
        <f t="shared" ref="F257:F266" si="389">D257+E257</f>
        <v>1176</v>
      </c>
      <c r="G257" s="837">
        <v>473</v>
      </c>
      <c r="H257" s="837">
        <v>340</v>
      </c>
      <c r="I257" s="794">
        <f t="shared" ref="I257:I266" si="390">G257+H257</f>
        <v>813</v>
      </c>
      <c r="J257" s="837">
        <v>5</v>
      </c>
      <c r="K257" s="837">
        <v>6</v>
      </c>
      <c r="L257" s="794">
        <f t="shared" ref="L257:L266" si="391">J257+K257</f>
        <v>11</v>
      </c>
      <c r="M257" s="837">
        <v>6</v>
      </c>
      <c r="N257" s="837">
        <v>7</v>
      </c>
      <c r="O257" s="794">
        <f t="shared" ref="O257:O266" si="392">M257+N257</f>
        <v>13</v>
      </c>
      <c r="P257" s="794">
        <v>7</v>
      </c>
      <c r="Q257" s="794">
        <v>5</v>
      </c>
      <c r="R257" s="794">
        <f t="shared" ref="R257:R266" si="393">P257+Q257</f>
        <v>12</v>
      </c>
      <c r="S257" s="794">
        <v>16</v>
      </c>
      <c r="T257" s="794">
        <v>9</v>
      </c>
      <c r="U257" s="794">
        <f t="shared" ref="U257:U266" si="394">S257+T257</f>
        <v>25</v>
      </c>
      <c r="V257" s="837"/>
      <c r="W257" s="837"/>
      <c r="X257" s="794">
        <f t="shared" ref="X257:X266" si="395">V257+W257</f>
        <v>0</v>
      </c>
      <c r="Y257" s="149">
        <f t="shared" ref="Y257:Y266" si="396">D257+G257+J257+M257+V257+S257+P257</f>
        <v>1148</v>
      </c>
      <c r="Z257" s="149">
        <f t="shared" ref="Z257:Z266" si="397">E257+H257+K257+N257+W257+T257+Q257</f>
        <v>902</v>
      </c>
      <c r="AA257" s="149">
        <f t="shared" ref="AA257:AA266" si="398">F257+I257+L257+O257+X257+U257+R257</f>
        <v>2050</v>
      </c>
      <c r="AB257" s="837">
        <v>11</v>
      </c>
      <c r="AC257" s="837">
        <v>6</v>
      </c>
      <c r="AD257" s="794">
        <f t="shared" ref="AD257:AD266" si="399">AB257+AC257</f>
        <v>17</v>
      </c>
      <c r="AE257" s="794">
        <f t="shared" ref="AE257:AE266" si="400">Y257+AB257</f>
        <v>1159</v>
      </c>
      <c r="AF257" s="794">
        <f t="shared" ref="AF257:AF266" si="401">Z257+AC257</f>
        <v>908</v>
      </c>
      <c r="AG257" s="794">
        <f t="shared" ref="AG257:AG266" si="402">AE257+AF257</f>
        <v>2067</v>
      </c>
      <c r="AH257" s="837">
        <v>11</v>
      </c>
      <c r="AI257" s="837">
        <v>7</v>
      </c>
      <c r="AJ257" s="794">
        <f t="shared" ref="AJ257:AJ266" si="403">AH257+AI257</f>
        <v>18</v>
      </c>
      <c r="AK257" s="794"/>
      <c r="AM257" s="759"/>
      <c r="AN257" s="758"/>
      <c r="AO257" s="758"/>
      <c r="AP257" s="758"/>
      <c r="AQ257" s="758"/>
      <c r="AR257" s="758"/>
      <c r="AS257" s="758"/>
      <c r="AT257" s="758"/>
      <c r="AU257" s="758"/>
      <c r="AV257" s="758"/>
      <c r="AW257" s="758"/>
      <c r="AX257" s="758"/>
      <c r="AY257" s="758"/>
      <c r="AZ257" s="758"/>
      <c r="BA257" s="758"/>
      <c r="BB257" s="758"/>
      <c r="BC257" s="758"/>
      <c r="BD257" s="758"/>
      <c r="BE257" s="758"/>
      <c r="BF257" s="758"/>
      <c r="BG257" s="758"/>
      <c r="BH257" s="758"/>
      <c r="BI257" s="758"/>
      <c r="BJ257" s="758"/>
      <c r="BK257" s="758"/>
      <c r="BL257" s="758"/>
    </row>
    <row r="258" spans="1:64" ht="15" customHeight="1">
      <c r="A258" s="675">
        <v>2</v>
      </c>
      <c r="B258" s="803">
        <v>61</v>
      </c>
      <c r="C258" s="838" t="s">
        <v>49</v>
      </c>
      <c r="D258" s="837">
        <v>171</v>
      </c>
      <c r="E258" s="837">
        <v>122</v>
      </c>
      <c r="F258" s="794">
        <f t="shared" si="389"/>
        <v>293</v>
      </c>
      <c r="G258" s="837">
        <v>159</v>
      </c>
      <c r="H258" s="837">
        <v>113</v>
      </c>
      <c r="I258" s="794">
        <f t="shared" si="390"/>
        <v>272</v>
      </c>
      <c r="J258" s="837">
        <v>3</v>
      </c>
      <c r="K258" s="837">
        <v>2</v>
      </c>
      <c r="L258" s="794">
        <f t="shared" si="391"/>
        <v>5</v>
      </c>
      <c r="M258" s="837">
        <v>3</v>
      </c>
      <c r="N258" s="837">
        <v>1</v>
      </c>
      <c r="O258" s="794">
        <f t="shared" si="392"/>
        <v>4</v>
      </c>
      <c r="P258" s="794"/>
      <c r="Q258" s="794"/>
      <c r="R258" s="794">
        <f t="shared" si="393"/>
        <v>0</v>
      </c>
      <c r="S258" s="794">
        <v>0</v>
      </c>
      <c r="T258" s="794"/>
      <c r="U258" s="794">
        <f t="shared" si="394"/>
        <v>0</v>
      </c>
      <c r="V258" s="837"/>
      <c r="W258" s="837"/>
      <c r="X258" s="794">
        <f t="shared" si="395"/>
        <v>0</v>
      </c>
      <c r="Y258" s="149">
        <f t="shared" si="396"/>
        <v>336</v>
      </c>
      <c r="Z258" s="149">
        <f t="shared" si="397"/>
        <v>238</v>
      </c>
      <c r="AA258" s="149">
        <f t="shared" si="398"/>
        <v>574</v>
      </c>
      <c r="AB258" s="837">
        <v>0</v>
      </c>
      <c r="AC258" s="837">
        <v>1</v>
      </c>
      <c r="AD258" s="794">
        <f t="shared" si="399"/>
        <v>1</v>
      </c>
      <c r="AE258" s="794">
        <f t="shared" si="400"/>
        <v>336</v>
      </c>
      <c r="AF258" s="794">
        <f t="shared" si="401"/>
        <v>239</v>
      </c>
      <c r="AG258" s="794">
        <f t="shared" si="402"/>
        <v>575</v>
      </c>
      <c r="AH258" s="837">
        <v>0</v>
      </c>
      <c r="AI258" s="837">
        <v>2</v>
      </c>
      <c r="AJ258" s="794">
        <f t="shared" si="403"/>
        <v>2</v>
      </c>
      <c r="AK258" s="794"/>
      <c r="AM258" s="759"/>
      <c r="AN258" s="758"/>
      <c r="AO258" s="758"/>
      <c r="AP258" s="758"/>
      <c r="AQ258" s="758"/>
      <c r="AR258" s="758"/>
      <c r="AS258" s="758"/>
      <c r="AT258" s="758"/>
      <c r="AU258" s="758"/>
      <c r="AV258" s="758"/>
      <c r="AW258" s="758"/>
      <c r="AX258" s="758"/>
      <c r="AY258" s="758"/>
      <c r="AZ258" s="758"/>
      <c r="BA258" s="758"/>
      <c r="BB258" s="758"/>
      <c r="BC258" s="758"/>
      <c r="BD258" s="758"/>
      <c r="BE258" s="758"/>
      <c r="BF258" s="758"/>
      <c r="BG258" s="758"/>
      <c r="BH258" s="758"/>
      <c r="BI258" s="758"/>
      <c r="BJ258" s="758"/>
      <c r="BK258" s="758"/>
      <c r="BL258" s="758"/>
    </row>
    <row r="259" spans="1:64" ht="15" customHeight="1">
      <c r="A259" s="675">
        <v>3</v>
      </c>
      <c r="B259" s="803">
        <v>62</v>
      </c>
      <c r="C259" s="836" t="s">
        <v>45</v>
      </c>
      <c r="D259" s="837">
        <v>134</v>
      </c>
      <c r="E259" s="837">
        <v>86</v>
      </c>
      <c r="F259" s="794">
        <f t="shared" si="389"/>
        <v>220</v>
      </c>
      <c r="G259" s="837">
        <v>102</v>
      </c>
      <c r="H259" s="837">
        <v>67</v>
      </c>
      <c r="I259" s="794">
        <f t="shared" si="390"/>
        <v>169</v>
      </c>
      <c r="J259" s="837">
        <v>4</v>
      </c>
      <c r="K259" s="837">
        <v>2</v>
      </c>
      <c r="L259" s="794">
        <f t="shared" si="391"/>
        <v>6</v>
      </c>
      <c r="M259" s="837">
        <v>3</v>
      </c>
      <c r="N259" s="837">
        <v>2</v>
      </c>
      <c r="O259" s="794">
        <f t="shared" si="392"/>
        <v>5</v>
      </c>
      <c r="P259" s="794"/>
      <c r="Q259" s="794"/>
      <c r="R259" s="794">
        <f t="shared" si="393"/>
        <v>0</v>
      </c>
      <c r="S259" s="794">
        <v>3</v>
      </c>
      <c r="T259" s="794">
        <v>2</v>
      </c>
      <c r="U259" s="794">
        <f t="shared" si="394"/>
        <v>5</v>
      </c>
      <c r="V259" s="837"/>
      <c r="W259" s="837"/>
      <c r="X259" s="794">
        <f t="shared" si="395"/>
        <v>0</v>
      </c>
      <c r="Y259" s="149">
        <f t="shared" si="396"/>
        <v>246</v>
      </c>
      <c r="Z259" s="149">
        <f t="shared" si="397"/>
        <v>159</v>
      </c>
      <c r="AA259" s="149">
        <f t="shared" si="398"/>
        <v>405</v>
      </c>
      <c r="AB259" s="837">
        <v>2</v>
      </c>
      <c r="AC259" s="837">
        <v>4</v>
      </c>
      <c r="AD259" s="794">
        <f t="shared" si="399"/>
        <v>6</v>
      </c>
      <c r="AE259" s="794">
        <f t="shared" si="400"/>
        <v>248</v>
      </c>
      <c r="AF259" s="794">
        <f t="shared" si="401"/>
        <v>163</v>
      </c>
      <c r="AG259" s="794">
        <f t="shared" si="402"/>
        <v>411</v>
      </c>
      <c r="AH259" s="837">
        <v>4</v>
      </c>
      <c r="AI259" s="837">
        <v>0</v>
      </c>
      <c r="AJ259" s="794">
        <f t="shared" si="403"/>
        <v>4</v>
      </c>
      <c r="AK259" s="794"/>
      <c r="AM259" s="759"/>
      <c r="AN259" s="758"/>
      <c r="AO259" s="758"/>
      <c r="AP259" s="758"/>
      <c r="AQ259" s="758"/>
      <c r="AR259" s="758"/>
      <c r="AS259" s="758"/>
      <c r="AT259" s="758"/>
      <c r="AU259" s="758"/>
      <c r="AV259" s="758"/>
      <c r="AW259" s="758"/>
      <c r="AX259" s="758"/>
      <c r="AY259" s="758"/>
      <c r="AZ259" s="758"/>
      <c r="BA259" s="758"/>
      <c r="BB259" s="758"/>
      <c r="BC259" s="758"/>
      <c r="BD259" s="758"/>
      <c r="BE259" s="758"/>
      <c r="BF259" s="758"/>
      <c r="BG259" s="758"/>
      <c r="BH259" s="758"/>
      <c r="BI259" s="758"/>
      <c r="BJ259" s="758"/>
      <c r="BK259" s="758"/>
      <c r="BL259" s="758"/>
    </row>
    <row r="260" spans="1:64" ht="15" customHeight="1">
      <c r="A260" s="675">
        <v>4</v>
      </c>
      <c r="B260" s="803">
        <v>63</v>
      </c>
      <c r="C260" s="836" t="s">
        <v>672</v>
      </c>
      <c r="D260" s="837">
        <v>23</v>
      </c>
      <c r="E260" s="837">
        <v>20</v>
      </c>
      <c r="F260" s="794">
        <f t="shared" si="389"/>
        <v>43</v>
      </c>
      <c r="G260" s="837">
        <v>15</v>
      </c>
      <c r="H260" s="837">
        <v>12</v>
      </c>
      <c r="I260" s="794">
        <f t="shared" si="390"/>
        <v>27</v>
      </c>
      <c r="J260" s="837">
        <v>3</v>
      </c>
      <c r="K260" s="837">
        <v>2</v>
      </c>
      <c r="L260" s="794">
        <f t="shared" si="391"/>
        <v>5</v>
      </c>
      <c r="M260" s="837">
        <v>1</v>
      </c>
      <c r="N260" s="837">
        <v>1</v>
      </c>
      <c r="O260" s="794">
        <f t="shared" si="392"/>
        <v>2</v>
      </c>
      <c r="P260" s="794"/>
      <c r="Q260" s="794"/>
      <c r="R260" s="794">
        <f t="shared" si="393"/>
        <v>0</v>
      </c>
      <c r="S260" s="794"/>
      <c r="T260" s="794"/>
      <c r="U260" s="794">
        <f t="shared" si="394"/>
        <v>0</v>
      </c>
      <c r="V260" s="837"/>
      <c r="W260" s="837"/>
      <c r="X260" s="794">
        <f t="shared" si="395"/>
        <v>0</v>
      </c>
      <c r="Y260" s="149">
        <f t="shared" si="396"/>
        <v>42</v>
      </c>
      <c r="Z260" s="149">
        <f t="shared" si="397"/>
        <v>35</v>
      </c>
      <c r="AA260" s="149">
        <f t="shared" si="398"/>
        <v>77</v>
      </c>
      <c r="AB260" s="837">
        <v>0</v>
      </c>
      <c r="AC260" s="837">
        <v>0</v>
      </c>
      <c r="AD260" s="794">
        <f t="shared" si="399"/>
        <v>0</v>
      </c>
      <c r="AE260" s="794">
        <f t="shared" si="400"/>
        <v>42</v>
      </c>
      <c r="AF260" s="794">
        <f t="shared" si="401"/>
        <v>35</v>
      </c>
      <c r="AG260" s="794">
        <f t="shared" si="402"/>
        <v>77</v>
      </c>
      <c r="AH260" s="837">
        <v>0</v>
      </c>
      <c r="AI260" s="837">
        <v>0</v>
      </c>
      <c r="AJ260" s="794">
        <f t="shared" si="403"/>
        <v>0</v>
      </c>
      <c r="AK260" s="794"/>
      <c r="AM260" s="759"/>
      <c r="AN260" s="758"/>
      <c r="AO260" s="758"/>
      <c r="AP260" s="758"/>
      <c r="AQ260" s="758"/>
      <c r="AR260" s="758"/>
      <c r="AS260" s="758"/>
      <c r="AT260" s="758"/>
      <c r="AU260" s="758"/>
      <c r="AV260" s="758"/>
      <c r="AW260" s="758"/>
      <c r="AX260" s="758"/>
      <c r="AY260" s="758"/>
      <c r="AZ260" s="758"/>
      <c r="BA260" s="758"/>
      <c r="BB260" s="758"/>
      <c r="BC260" s="758"/>
      <c r="BD260" s="758"/>
      <c r="BE260" s="758"/>
      <c r="BF260" s="758"/>
      <c r="BG260" s="758"/>
      <c r="BH260" s="758"/>
      <c r="BI260" s="758"/>
      <c r="BJ260" s="758"/>
      <c r="BK260" s="758"/>
      <c r="BL260" s="758"/>
    </row>
    <row r="261" spans="1:64" ht="15" customHeight="1">
      <c r="A261" s="675">
        <v>5</v>
      </c>
      <c r="B261" s="803">
        <v>64</v>
      </c>
      <c r="C261" s="836" t="s">
        <v>673</v>
      </c>
      <c r="D261" s="837">
        <v>29</v>
      </c>
      <c r="E261" s="837">
        <v>19</v>
      </c>
      <c r="F261" s="794">
        <f t="shared" si="389"/>
        <v>48</v>
      </c>
      <c r="G261" s="837">
        <v>17</v>
      </c>
      <c r="H261" s="837">
        <v>11</v>
      </c>
      <c r="I261" s="794">
        <f t="shared" si="390"/>
        <v>28</v>
      </c>
      <c r="J261" s="837">
        <v>2</v>
      </c>
      <c r="K261" s="837">
        <v>1</v>
      </c>
      <c r="L261" s="794">
        <f t="shared" si="391"/>
        <v>3</v>
      </c>
      <c r="M261" s="837">
        <v>1</v>
      </c>
      <c r="N261" s="837">
        <v>1</v>
      </c>
      <c r="O261" s="794">
        <f t="shared" si="392"/>
        <v>2</v>
      </c>
      <c r="P261" s="794"/>
      <c r="Q261" s="794"/>
      <c r="R261" s="794">
        <f t="shared" si="393"/>
        <v>0</v>
      </c>
      <c r="S261" s="794"/>
      <c r="T261" s="794"/>
      <c r="U261" s="794">
        <f t="shared" si="394"/>
        <v>0</v>
      </c>
      <c r="V261" s="837"/>
      <c r="W261" s="837"/>
      <c r="X261" s="794">
        <f t="shared" si="395"/>
        <v>0</v>
      </c>
      <c r="Y261" s="149">
        <f t="shared" si="396"/>
        <v>49</v>
      </c>
      <c r="Z261" s="149">
        <f t="shared" si="397"/>
        <v>32</v>
      </c>
      <c r="AA261" s="149">
        <f t="shared" si="398"/>
        <v>81</v>
      </c>
      <c r="AB261" s="837">
        <v>1</v>
      </c>
      <c r="AC261" s="837">
        <v>1</v>
      </c>
      <c r="AD261" s="794">
        <f t="shared" si="399"/>
        <v>2</v>
      </c>
      <c r="AE261" s="794">
        <f t="shared" si="400"/>
        <v>50</v>
      </c>
      <c r="AF261" s="794">
        <f t="shared" si="401"/>
        <v>33</v>
      </c>
      <c r="AG261" s="794">
        <f t="shared" si="402"/>
        <v>83</v>
      </c>
      <c r="AH261" s="837">
        <v>0</v>
      </c>
      <c r="AI261" s="837">
        <v>0</v>
      </c>
      <c r="AJ261" s="794">
        <f t="shared" si="403"/>
        <v>0</v>
      </c>
      <c r="AK261" s="794"/>
      <c r="AM261" s="759"/>
      <c r="AN261" s="758"/>
      <c r="AO261" s="758"/>
      <c r="AP261" s="758"/>
      <c r="AQ261" s="758"/>
      <c r="AR261" s="758"/>
      <c r="AS261" s="758"/>
      <c r="AT261" s="758"/>
      <c r="AU261" s="758"/>
      <c r="AV261" s="758"/>
      <c r="AW261" s="758"/>
      <c r="AX261" s="758"/>
      <c r="AY261" s="758"/>
      <c r="AZ261" s="758"/>
      <c r="BA261" s="758"/>
      <c r="BB261" s="758"/>
      <c r="BC261" s="758"/>
      <c r="BD261" s="758"/>
      <c r="BE261" s="758"/>
      <c r="BF261" s="758"/>
      <c r="BG261" s="758"/>
      <c r="BH261" s="758"/>
      <c r="BI261" s="758"/>
      <c r="BJ261" s="758"/>
      <c r="BK261" s="758"/>
      <c r="BL261" s="758"/>
    </row>
    <row r="262" spans="1:64" ht="15" customHeight="1">
      <c r="A262" s="675">
        <v>6</v>
      </c>
      <c r="B262" s="803">
        <v>65</v>
      </c>
      <c r="C262" s="836" t="s">
        <v>46</v>
      </c>
      <c r="D262" s="837">
        <v>15</v>
      </c>
      <c r="E262" s="837">
        <v>10</v>
      </c>
      <c r="F262" s="794">
        <f t="shared" si="389"/>
        <v>25</v>
      </c>
      <c r="G262" s="837">
        <v>12</v>
      </c>
      <c r="H262" s="837">
        <v>8</v>
      </c>
      <c r="I262" s="794">
        <f t="shared" si="390"/>
        <v>20</v>
      </c>
      <c r="J262" s="837">
        <v>1</v>
      </c>
      <c r="K262" s="837">
        <v>2</v>
      </c>
      <c r="L262" s="794">
        <f t="shared" si="391"/>
        <v>3</v>
      </c>
      <c r="M262" s="837">
        <v>1</v>
      </c>
      <c r="N262" s="837">
        <v>1</v>
      </c>
      <c r="O262" s="794">
        <f t="shared" si="392"/>
        <v>2</v>
      </c>
      <c r="P262" s="794"/>
      <c r="Q262" s="794"/>
      <c r="R262" s="794">
        <f t="shared" si="393"/>
        <v>0</v>
      </c>
      <c r="S262" s="794"/>
      <c r="T262" s="794"/>
      <c r="U262" s="794">
        <f t="shared" si="394"/>
        <v>0</v>
      </c>
      <c r="V262" s="837"/>
      <c r="W262" s="837"/>
      <c r="X262" s="794">
        <f t="shared" si="395"/>
        <v>0</v>
      </c>
      <c r="Y262" s="149">
        <f t="shared" si="396"/>
        <v>29</v>
      </c>
      <c r="Z262" s="149">
        <f t="shared" si="397"/>
        <v>21</v>
      </c>
      <c r="AA262" s="149">
        <f t="shared" si="398"/>
        <v>50</v>
      </c>
      <c r="AB262" s="837">
        <v>0</v>
      </c>
      <c r="AC262" s="837">
        <v>0</v>
      </c>
      <c r="AD262" s="794">
        <f t="shared" si="399"/>
        <v>0</v>
      </c>
      <c r="AE262" s="794">
        <f t="shared" si="400"/>
        <v>29</v>
      </c>
      <c r="AF262" s="794">
        <f t="shared" si="401"/>
        <v>21</v>
      </c>
      <c r="AG262" s="794">
        <f t="shared" si="402"/>
        <v>50</v>
      </c>
      <c r="AH262" s="837">
        <v>0</v>
      </c>
      <c r="AI262" s="837">
        <v>0</v>
      </c>
      <c r="AJ262" s="794">
        <f t="shared" si="403"/>
        <v>0</v>
      </c>
      <c r="AK262" s="794"/>
      <c r="AM262" s="759"/>
      <c r="AN262" s="758"/>
      <c r="AO262" s="758"/>
      <c r="AP262" s="758"/>
      <c r="AQ262" s="758"/>
      <c r="AR262" s="758"/>
      <c r="AS262" s="758"/>
      <c r="AT262" s="758"/>
      <c r="AU262" s="758"/>
      <c r="AV262" s="758"/>
      <c r="AW262" s="758"/>
      <c r="AX262" s="758"/>
      <c r="AY262" s="758"/>
      <c r="AZ262" s="758"/>
      <c r="BA262" s="758"/>
      <c r="BB262" s="758"/>
      <c r="BC262" s="758"/>
      <c r="BD262" s="758"/>
      <c r="BE262" s="758"/>
      <c r="BF262" s="758"/>
      <c r="BG262" s="758"/>
      <c r="BH262" s="758"/>
      <c r="BI262" s="758"/>
      <c r="BJ262" s="758"/>
      <c r="BK262" s="758"/>
      <c r="BL262" s="758"/>
    </row>
    <row r="263" spans="1:64" ht="15" customHeight="1">
      <c r="A263" s="675">
        <v>7</v>
      </c>
      <c r="B263" s="803">
        <v>66</v>
      </c>
      <c r="C263" s="836" t="s">
        <v>47</v>
      </c>
      <c r="D263" s="837">
        <v>48</v>
      </c>
      <c r="E263" s="837">
        <v>36</v>
      </c>
      <c r="F263" s="794">
        <f t="shared" si="389"/>
        <v>84</v>
      </c>
      <c r="G263" s="837">
        <v>38</v>
      </c>
      <c r="H263" s="837">
        <v>29</v>
      </c>
      <c r="I263" s="794">
        <f t="shared" si="390"/>
        <v>67</v>
      </c>
      <c r="J263" s="837">
        <v>2</v>
      </c>
      <c r="K263" s="837">
        <v>2</v>
      </c>
      <c r="L263" s="794">
        <f t="shared" si="391"/>
        <v>4</v>
      </c>
      <c r="M263" s="837">
        <v>4</v>
      </c>
      <c r="N263" s="837">
        <v>2</v>
      </c>
      <c r="O263" s="794">
        <f t="shared" si="392"/>
        <v>6</v>
      </c>
      <c r="P263" s="794"/>
      <c r="Q263" s="794"/>
      <c r="R263" s="794">
        <f t="shared" si="393"/>
        <v>0</v>
      </c>
      <c r="S263" s="794"/>
      <c r="T263" s="794"/>
      <c r="U263" s="794">
        <f t="shared" si="394"/>
        <v>0</v>
      </c>
      <c r="V263" s="837"/>
      <c r="W263" s="837"/>
      <c r="X263" s="794">
        <f t="shared" si="395"/>
        <v>0</v>
      </c>
      <c r="Y263" s="149">
        <f t="shared" si="396"/>
        <v>92</v>
      </c>
      <c r="Z263" s="149">
        <f t="shared" si="397"/>
        <v>69</v>
      </c>
      <c r="AA263" s="149">
        <f t="shared" si="398"/>
        <v>161</v>
      </c>
      <c r="AB263" s="837">
        <v>0</v>
      </c>
      <c r="AC263" s="837">
        <v>0</v>
      </c>
      <c r="AD263" s="794">
        <f t="shared" si="399"/>
        <v>0</v>
      </c>
      <c r="AE263" s="794">
        <f t="shared" si="400"/>
        <v>92</v>
      </c>
      <c r="AF263" s="794">
        <f t="shared" si="401"/>
        <v>69</v>
      </c>
      <c r="AG263" s="794">
        <f t="shared" si="402"/>
        <v>161</v>
      </c>
      <c r="AH263" s="837">
        <v>0</v>
      </c>
      <c r="AI263" s="837">
        <v>0</v>
      </c>
      <c r="AJ263" s="794">
        <f t="shared" si="403"/>
        <v>0</v>
      </c>
      <c r="AK263" s="794"/>
      <c r="AM263" s="759"/>
      <c r="AN263" s="758"/>
      <c r="AO263" s="758"/>
      <c r="AP263" s="758"/>
      <c r="AQ263" s="758"/>
      <c r="AR263" s="758"/>
      <c r="AS263" s="758"/>
      <c r="AT263" s="758"/>
      <c r="AU263" s="758"/>
      <c r="AV263" s="758"/>
      <c r="AW263" s="758"/>
      <c r="AX263" s="758"/>
      <c r="AY263" s="758"/>
      <c r="AZ263" s="758"/>
      <c r="BA263" s="758"/>
      <c r="BB263" s="758"/>
      <c r="BC263" s="758"/>
      <c r="BD263" s="758"/>
      <c r="BE263" s="758"/>
      <c r="BF263" s="758"/>
      <c r="BG263" s="758"/>
      <c r="BH263" s="758"/>
      <c r="BI263" s="758"/>
      <c r="BJ263" s="758"/>
      <c r="BK263" s="758"/>
      <c r="BL263" s="758"/>
    </row>
    <row r="264" spans="1:64" ht="15" customHeight="1">
      <c r="A264" s="675">
        <v>8</v>
      </c>
      <c r="B264" s="803">
        <v>67</v>
      </c>
      <c r="C264" s="836" t="s">
        <v>674</v>
      </c>
      <c r="D264" s="837">
        <v>67</v>
      </c>
      <c r="E264" s="837">
        <v>52</v>
      </c>
      <c r="F264" s="794">
        <f t="shared" si="389"/>
        <v>119</v>
      </c>
      <c r="G264" s="837">
        <v>52</v>
      </c>
      <c r="H264" s="837">
        <v>35</v>
      </c>
      <c r="I264" s="794">
        <f t="shared" si="390"/>
        <v>87</v>
      </c>
      <c r="J264" s="837">
        <v>3</v>
      </c>
      <c r="K264" s="837">
        <v>1</v>
      </c>
      <c r="L264" s="794">
        <f t="shared" si="391"/>
        <v>4</v>
      </c>
      <c r="M264" s="837">
        <v>1</v>
      </c>
      <c r="N264" s="837">
        <v>2</v>
      </c>
      <c r="O264" s="794">
        <f t="shared" si="392"/>
        <v>3</v>
      </c>
      <c r="P264" s="794"/>
      <c r="Q264" s="794"/>
      <c r="R264" s="794">
        <f t="shared" si="393"/>
        <v>0</v>
      </c>
      <c r="S264" s="794">
        <v>1</v>
      </c>
      <c r="T264" s="794">
        <v>1</v>
      </c>
      <c r="U264" s="794">
        <f t="shared" si="394"/>
        <v>2</v>
      </c>
      <c r="V264" s="837"/>
      <c r="W264" s="837"/>
      <c r="X264" s="794">
        <f t="shared" si="395"/>
        <v>0</v>
      </c>
      <c r="Y264" s="149">
        <f t="shared" si="396"/>
        <v>124</v>
      </c>
      <c r="Z264" s="149">
        <f t="shared" si="397"/>
        <v>91</v>
      </c>
      <c r="AA264" s="149">
        <f t="shared" si="398"/>
        <v>215</v>
      </c>
      <c r="AB264" s="837">
        <v>0</v>
      </c>
      <c r="AC264" s="837">
        <v>1</v>
      </c>
      <c r="AD264" s="794">
        <f t="shared" si="399"/>
        <v>1</v>
      </c>
      <c r="AE264" s="794">
        <f t="shared" si="400"/>
        <v>124</v>
      </c>
      <c r="AF264" s="794">
        <f t="shared" si="401"/>
        <v>92</v>
      </c>
      <c r="AG264" s="794">
        <f t="shared" si="402"/>
        <v>216</v>
      </c>
      <c r="AH264" s="837">
        <v>2</v>
      </c>
      <c r="AI264" s="837">
        <v>1</v>
      </c>
      <c r="AJ264" s="794">
        <f t="shared" si="403"/>
        <v>3</v>
      </c>
      <c r="AK264" s="794"/>
      <c r="AM264" s="759"/>
      <c r="AN264" s="758"/>
      <c r="AO264" s="758"/>
      <c r="AP264" s="758"/>
      <c r="AQ264" s="758"/>
      <c r="AR264" s="758"/>
      <c r="AS264" s="758"/>
      <c r="AT264" s="758"/>
      <c r="AU264" s="758"/>
      <c r="AV264" s="758"/>
      <c r="AW264" s="758"/>
      <c r="AX264" s="758"/>
      <c r="AY264" s="758"/>
      <c r="AZ264" s="758"/>
      <c r="BA264" s="758"/>
      <c r="BB264" s="758"/>
      <c r="BC264" s="758"/>
      <c r="BD264" s="758"/>
      <c r="BE264" s="758"/>
      <c r="BF264" s="758"/>
      <c r="BG264" s="758"/>
      <c r="BH264" s="758"/>
      <c r="BI264" s="758"/>
      <c r="BJ264" s="758"/>
      <c r="BK264" s="758"/>
      <c r="BL264" s="758"/>
    </row>
    <row r="265" spans="1:64" ht="15" customHeight="1">
      <c r="A265" s="675">
        <v>9</v>
      </c>
      <c r="B265" s="803">
        <v>68</v>
      </c>
      <c r="C265" s="836" t="s">
        <v>609</v>
      </c>
      <c r="D265" s="837">
        <v>7</v>
      </c>
      <c r="E265" s="837">
        <v>3</v>
      </c>
      <c r="F265" s="794">
        <f t="shared" si="389"/>
        <v>10</v>
      </c>
      <c r="G265" s="837">
        <v>5</v>
      </c>
      <c r="H265" s="837">
        <v>2</v>
      </c>
      <c r="I265" s="794">
        <f t="shared" si="390"/>
        <v>7</v>
      </c>
      <c r="J265" s="837">
        <v>0</v>
      </c>
      <c r="K265" s="837">
        <v>0</v>
      </c>
      <c r="L265" s="794">
        <f t="shared" si="391"/>
        <v>0</v>
      </c>
      <c r="M265" s="837">
        <v>1</v>
      </c>
      <c r="N265" s="837">
        <v>1</v>
      </c>
      <c r="O265" s="794">
        <f t="shared" si="392"/>
        <v>2</v>
      </c>
      <c r="P265" s="794"/>
      <c r="Q265" s="794"/>
      <c r="R265" s="794">
        <f t="shared" si="393"/>
        <v>0</v>
      </c>
      <c r="S265" s="794"/>
      <c r="T265" s="794"/>
      <c r="U265" s="794">
        <f t="shared" si="394"/>
        <v>0</v>
      </c>
      <c r="V265" s="837"/>
      <c r="W265" s="837"/>
      <c r="X265" s="794">
        <f t="shared" si="395"/>
        <v>0</v>
      </c>
      <c r="Y265" s="149">
        <f t="shared" si="396"/>
        <v>13</v>
      </c>
      <c r="Z265" s="149">
        <f t="shared" si="397"/>
        <v>6</v>
      </c>
      <c r="AA265" s="149">
        <f t="shared" si="398"/>
        <v>19</v>
      </c>
      <c r="AB265" s="837">
        <v>0</v>
      </c>
      <c r="AC265" s="837">
        <v>0</v>
      </c>
      <c r="AD265" s="794">
        <f t="shared" si="399"/>
        <v>0</v>
      </c>
      <c r="AE265" s="794">
        <f t="shared" si="400"/>
        <v>13</v>
      </c>
      <c r="AF265" s="794">
        <f t="shared" si="401"/>
        <v>6</v>
      </c>
      <c r="AG265" s="794">
        <f t="shared" si="402"/>
        <v>19</v>
      </c>
      <c r="AH265" s="837">
        <v>0</v>
      </c>
      <c r="AI265" s="837">
        <v>2</v>
      </c>
      <c r="AJ265" s="794">
        <f t="shared" si="403"/>
        <v>2</v>
      </c>
      <c r="AK265" s="794"/>
      <c r="AM265" s="759"/>
      <c r="AN265" s="758"/>
      <c r="AO265" s="758"/>
      <c r="AP265" s="758"/>
      <c r="AQ265" s="758"/>
      <c r="AR265" s="758"/>
      <c r="AS265" s="758"/>
      <c r="AT265" s="758"/>
      <c r="AU265" s="758"/>
      <c r="AV265" s="758"/>
      <c r="AW265" s="758"/>
      <c r="AX265" s="758"/>
      <c r="AY265" s="758"/>
      <c r="AZ265" s="758"/>
      <c r="BA265" s="758"/>
      <c r="BB265" s="758"/>
      <c r="BC265" s="758"/>
      <c r="BD265" s="758"/>
      <c r="BE265" s="758"/>
      <c r="BF265" s="758"/>
      <c r="BG265" s="758"/>
      <c r="BH265" s="758"/>
      <c r="BI265" s="758"/>
      <c r="BJ265" s="758"/>
      <c r="BK265" s="758"/>
      <c r="BL265" s="758"/>
    </row>
    <row r="266" spans="1:64" ht="15" customHeight="1">
      <c r="A266" s="675">
        <v>10</v>
      </c>
      <c r="B266" s="803">
        <v>69</v>
      </c>
      <c r="C266" s="836" t="s">
        <v>48</v>
      </c>
      <c r="D266" s="837">
        <v>32</v>
      </c>
      <c r="E266" s="837">
        <v>19</v>
      </c>
      <c r="F266" s="794">
        <f t="shared" si="389"/>
        <v>51</v>
      </c>
      <c r="G266" s="837">
        <v>27</v>
      </c>
      <c r="H266" s="837">
        <v>24</v>
      </c>
      <c r="I266" s="794">
        <f t="shared" si="390"/>
        <v>51</v>
      </c>
      <c r="J266" s="837">
        <v>1</v>
      </c>
      <c r="K266" s="837">
        <v>1</v>
      </c>
      <c r="L266" s="794">
        <f t="shared" si="391"/>
        <v>2</v>
      </c>
      <c r="M266" s="837">
        <v>1</v>
      </c>
      <c r="N266" s="837">
        <v>1</v>
      </c>
      <c r="O266" s="794">
        <f t="shared" si="392"/>
        <v>2</v>
      </c>
      <c r="P266" s="794"/>
      <c r="Q266" s="794"/>
      <c r="R266" s="794">
        <f t="shared" si="393"/>
        <v>0</v>
      </c>
      <c r="S266" s="794"/>
      <c r="T266" s="794"/>
      <c r="U266" s="794">
        <f t="shared" si="394"/>
        <v>0</v>
      </c>
      <c r="V266" s="837"/>
      <c r="W266" s="837"/>
      <c r="X266" s="794">
        <f t="shared" si="395"/>
        <v>0</v>
      </c>
      <c r="Y266" s="149">
        <f t="shared" si="396"/>
        <v>61</v>
      </c>
      <c r="Z266" s="149">
        <f t="shared" si="397"/>
        <v>45</v>
      </c>
      <c r="AA266" s="149">
        <f t="shared" si="398"/>
        <v>106</v>
      </c>
      <c r="AB266" s="837">
        <v>0</v>
      </c>
      <c r="AC266" s="837">
        <v>0</v>
      </c>
      <c r="AD266" s="794">
        <f t="shared" si="399"/>
        <v>0</v>
      </c>
      <c r="AE266" s="794">
        <f t="shared" si="400"/>
        <v>61</v>
      </c>
      <c r="AF266" s="794">
        <f t="shared" si="401"/>
        <v>45</v>
      </c>
      <c r="AG266" s="794">
        <f t="shared" si="402"/>
        <v>106</v>
      </c>
      <c r="AH266" s="837">
        <v>0</v>
      </c>
      <c r="AI266" s="837">
        <v>0</v>
      </c>
      <c r="AJ266" s="794">
        <f t="shared" si="403"/>
        <v>0</v>
      </c>
      <c r="AK266" s="794"/>
      <c r="AM266" s="759"/>
      <c r="AN266" s="758"/>
      <c r="AO266" s="758"/>
      <c r="AP266" s="758"/>
      <c r="AQ266" s="758"/>
      <c r="AR266" s="758"/>
      <c r="AS266" s="758"/>
      <c r="AT266" s="758"/>
      <c r="AU266" s="758"/>
      <c r="AV266" s="758"/>
      <c r="AW266" s="758"/>
      <c r="AX266" s="758"/>
      <c r="AY266" s="758"/>
      <c r="AZ266" s="758"/>
      <c r="BA266" s="758"/>
      <c r="BB266" s="758"/>
      <c r="BC266" s="758"/>
      <c r="BD266" s="758"/>
      <c r="BE266" s="758"/>
      <c r="BF266" s="758"/>
      <c r="BG266" s="758"/>
      <c r="BH266" s="758"/>
      <c r="BI266" s="758"/>
      <c r="BJ266" s="758"/>
      <c r="BK266" s="758"/>
      <c r="BL266" s="758"/>
    </row>
    <row r="267" spans="1:64" ht="15" customHeight="1">
      <c r="A267" s="675"/>
      <c r="B267" s="797"/>
      <c r="C267" s="831" t="s">
        <v>6</v>
      </c>
      <c r="D267" s="797">
        <f>SUM(D257:D266)</f>
        <v>1167</v>
      </c>
      <c r="E267" s="797">
        <f t="shared" ref="E267:AK267" si="404">SUM(E257:E266)</f>
        <v>902</v>
      </c>
      <c r="F267" s="797">
        <f t="shared" si="404"/>
        <v>2069</v>
      </c>
      <c r="G267" s="797">
        <f t="shared" si="404"/>
        <v>900</v>
      </c>
      <c r="H267" s="797">
        <f t="shared" si="404"/>
        <v>641</v>
      </c>
      <c r="I267" s="797">
        <f t="shared" si="404"/>
        <v>1541</v>
      </c>
      <c r="J267" s="797">
        <f t="shared" si="404"/>
        <v>24</v>
      </c>
      <c r="K267" s="797">
        <f t="shared" si="404"/>
        <v>19</v>
      </c>
      <c r="L267" s="797">
        <f t="shared" si="404"/>
        <v>43</v>
      </c>
      <c r="M267" s="797">
        <f t="shared" si="404"/>
        <v>22</v>
      </c>
      <c r="N267" s="797">
        <f t="shared" si="404"/>
        <v>19</v>
      </c>
      <c r="O267" s="797">
        <f t="shared" si="404"/>
        <v>41</v>
      </c>
      <c r="P267" s="797">
        <f t="shared" si="404"/>
        <v>7</v>
      </c>
      <c r="Q267" s="797">
        <f t="shared" si="404"/>
        <v>5</v>
      </c>
      <c r="R267" s="797">
        <f t="shared" si="404"/>
        <v>12</v>
      </c>
      <c r="S267" s="797">
        <f t="shared" si="404"/>
        <v>20</v>
      </c>
      <c r="T267" s="797">
        <f t="shared" si="404"/>
        <v>12</v>
      </c>
      <c r="U267" s="797">
        <f t="shared" si="404"/>
        <v>32</v>
      </c>
      <c r="V267" s="797">
        <f t="shared" si="404"/>
        <v>0</v>
      </c>
      <c r="W267" s="797">
        <f t="shared" si="404"/>
        <v>0</v>
      </c>
      <c r="X267" s="797">
        <f t="shared" si="404"/>
        <v>0</v>
      </c>
      <c r="Y267" s="797">
        <f t="shared" si="404"/>
        <v>2140</v>
      </c>
      <c r="Z267" s="797">
        <f t="shared" si="404"/>
        <v>1598</v>
      </c>
      <c r="AA267" s="797">
        <f t="shared" si="404"/>
        <v>3738</v>
      </c>
      <c r="AB267" s="797">
        <f t="shared" si="404"/>
        <v>14</v>
      </c>
      <c r="AC267" s="797">
        <f t="shared" si="404"/>
        <v>13</v>
      </c>
      <c r="AD267" s="797">
        <f t="shared" si="404"/>
        <v>27</v>
      </c>
      <c r="AE267" s="797">
        <f t="shared" si="404"/>
        <v>2154</v>
      </c>
      <c r="AF267" s="797">
        <f t="shared" si="404"/>
        <v>1611</v>
      </c>
      <c r="AG267" s="797">
        <f t="shared" si="404"/>
        <v>3765</v>
      </c>
      <c r="AH267" s="797">
        <f t="shared" si="404"/>
        <v>17</v>
      </c>
      <c r="AI267" s="779">
        <f t="shared" si="404"/>
        <v>12</v>
      </c>
      <c r="AJ267" s="797">
        <f t="shared" si="404"/>
        <v>29</v>
      </c>
      <c r="AK267" s="797">
        <f t="shared" si="404"/>
        <v>0</v>
      </c>
      <c r="AM267" s="759"/>
      <c r="AN267" s="758"/>
      <c r="AO267" s="758"/>
      <c r="AP267" s="758"/>
      <c r="AQ267" s="758"/>
      <c r="AR267" s="758"/>
      <c r="AS267" s="758"/>
      <c r="AT267" s="758"/>
      <c r="AU267" s="758"/>
      <c r="AV267" s="758"/>
      <c r="AW267" s="758"/>
      <c r="AX267" s="758"/>
      <c r="AY267" s="758"/>
      <c r="AZ267" s="758"/>
      <c r="BA267" s="758"/>
      <c r="BB267" s="758"/>
      <c r="BC267" s="758"/>
      <c r="BD267" s="758"/>
      <c r="BE267" s="758"/>
      <c r="BF267" s="758"/>
      <c r="BG267" s="758"/>
      <c r="BH267" s="758"/>
      <c r="BI267" s="758"/>
      <c r="BJ267" s="758"/>
      <c r="BK267" s="758"/>
      <c r="BL267" s="758"/>
    </row>
    <row r="268" spans="1:64" ht="15" customHeight="1">
      <c r="A268" s="675"/>
      <c r="B268" s="788" t="s">
        <v>51</v>
      </c>
      <c r="C268" s="832"/>
      <c r="AJ268" s="794"/>
      <c r="AK268" s="794"/>
      <c r="AM268" s="759"/>
      <c r="AN268" s="758"/>
      <c r="AO268" s="758"/>
      <c r="AP268" s="758"/>
      <c r="AQ268" s="758"/>
      <c r="AR268" s="758"/>
      <c r="AS268" s="758"/>
      <c r="AT268" s="758"/>
      <c r="AU268" s="758"/>
      <c r="AV268" s="758"/>
      <c r="AW268" s="758"/>
      <c r="AX268" s="758"/>
      <c r="AY268" s="758"/>
      <c r="AZ268" s="758"/>
      <c r="BA268" s="758"/>
      <c r="BB268" s="758"/>
      <c r="BC268" s="758"/>
      <c r="BD268" s="758"/>
      <c r="BE268" s="758"/>
      <c r="BF268" s="758"/>
      <c r="BG268" s="758"/>
      <c r="BH268" s="758"/>
      <c r="BI268" s="758"/>
      <c r="BJ268" s="758"/>
      <c r="BK268" s="758"/>
      <c r="BL268" s="758"/>
    </row>
    <row r="269" spans="1:64" ht="15" customHeight="1">
      <c r="A269" s="675">
        <v>1</v>
      </c>
      <c r="B269" s="803">
        <v>70</v>
      </c>
      <c r="C269" s="809" t="s">
        <v>51</v>
      </c>
      <c r="D269" s="387">
        <v>5256</v>
      </c>
      <c r="E269" s="387">
        <v>3515</v>
      </c>
      <c r="F269" s="794">
        <f t="shared" ref="F269:F282" si="405">D269+E269</f>
        <v>8771</v>
      </c>
      <c r="G269" s="387">
        <v>1846</v>
      </c>
      <c r="H269" s="387">
        <v>1323</v>
      </c>
      <c r="I269" s="794">
        <f t="shared" ref="I269:I282" si="406">G269+H269</f>
        <v>3169</v>
      </c>
      <c r="J269" s="387">
        <v>21</v>
      </c>
      <c r="K269" s="387">
        <v>7</v>
      </c>
      <c r="L269" s="794">
        <f t="shared" ref="L269:L282" si="407">J269+K269</f>
        <v>28</v>
      </c>
      <c r="M269" s="387">
        <v>54</v>
      </c>
      <c r="N269" s="387">
        <v>34</v>
      </c>
      <c r="O269" s="794">
        <f t="shared" ref="O269:O282" si="408">M269+N269</f>
        <v>88</v>
      </c>
      <c r="P269" s="794">
        <v>30</v>
      </c>
      <c r="Q269" s="794">
        <v>12</v>
      </c>
      <c r="R269" s="794">
        <f t="shared" ref="R269:R281" si="409">P269+Q269</f>
        <v>42</v>
      </c>
      <c r="S269" s="794">
        <v>22</v>
      </c>
      <c r="T269" s="794">
        <v>8</v>
      </c>
      <c r="U269" s="794">
        <f t="shared" ref="U269:U281" si="410">S269+T269</f>
        <v>30</v>
      </c>
      <c r="V269" s="387"/>
      <c r="W269" s="387"/>
      <c r="X269" s="794">
        <f t="shared" ref="X269:X281" si="411">V269+W269</f>
        <v>0</v>
      </c>
      <c r="Y269" s="149">
        <f t="shared" ref="Y269:Y282" si="412">D269+G269+J269+M269+V269+S269+P269</f>
        <v>7229</v>
      </c>
      <c r="Z269" s="149">
        <f t="shared" ref="Z269:Z282" si="413">E269+H269+K269+N269+W269+T269+Q269</f>
        <v>4899</v>
      </c>
      <c r="AA269" s="149">
        <f t="shared" ref="AA269:AA282" si="414">F269+I269+L269+O269+X269+U269+R269</f>
        <v>12128</v>
      </c>
      <c r="AB269" s="594">
        <v>109</v>
      </c>
      <c r="AC269" s="594">
        <v>91</v>
      </c>
      <c r="AD269" s="794">
        <f t="shared" ref="AD269:AD281" si="415">AB269+AC269</f>
        <v>200</v>
      </c>
      <c r="AE269" s="794">
        <f t="shared" ref="AE269:AE282" si="416">Y269+AB269</f>
        <v>7338</v>
      </c>
      <c r="AF269" s="794">
        <f t="shared" ref="AF269:AF282" si="417">Z269+AC269</f>
        <v>4990</v>
      </c>
      <c r="AG269" s="794">
        <f t="shared" ref="AG269:AG281" si="418">AE269+AF269</f>
        <v>12328</v>
      </c>
      <c r="AH269" s="594">
        <v>154</v>
      </c>
      <c r="AI269" s="594">
        <v>106</v>
      </c>
      <c r="AJ269" s="794">
        <f t="shared" ref="AJ269:AJ281" si="419">AH269+AI269</f>
        <v>260</v>
      </c>
      <c r="AK269" s="794">
        <v>0</v>
      </c>
      <c r="AM269" s="759"/>
      <c r="AN269" s="758"/>
      <c r="AO269" s="758"/>
      <c r="AP269" s="758"/>
      <c r="AQ269" s="758"/>
      <c r="AR269" s="758"/>
      <c r="AS269" s="758"/>
      <c r="AT269" s="758"/>
      <c r="AU269" s="758"/>
      <c r="AV269" s="758"/>
      <c r="AW269" s="758"/>
      <c r="AX269" s="758"/>
      <c r="AY269" s="758"/>
      <c r="AZ269" s="758"/>
      <c r="BA269" s="758"/>
      <c r="BB269" s="758"/>
      <c r="BC269" s="758"/>
      <c r="BD269" s="758"/>
      <c r="BE269" s="758"/>
      <c r="BF269" s="758"/>
      <c r="BG269" s="758"/>
      <c r="BH269" s="758"/>
      <c r="BI269" s="758"/>
      <c r="BJ269" s="758"/>
      <c r="BK269" s="758"/>
      <c r="BL269" s="758"/>
    </row>
    <row r="270" spans="1:64" ht="15" customHeight="1">
      <c r="A270" s="675">
        <v>2</v>
      </c>
      <c r="B270" s="803">
        <v>71</v>
      </c>
      <c r="C270" s="809" t="s">
        <v>54</v>
      </c>
      <c r="D270" s="387">
        <v>147</v>
      </c>
      <c r="E270" s="387">
        <v>117</v>
      </c>
      <c r="F270" s="794">
        <f t="shared" si="405"/>
        <v>264</v>
      </c>
      <c r="G270" s="387">
        <v>97</v>
      </c>
      <c r="H270" s="387">
        <v>52</v>
      </c>
      <c r="I270" s="794">
        <f t="shared" si="406"/>
        <v>149</v>
      </c>
      <c r="J270" s="387">
        <v>6</v>
      </c>
      <c r="K270" s="387">
        <v>2</v>
      </c>
      <c r="L270" s="794">
        <f t="shared" si="407"/>
        <v>8</v>
      </c>
      <c r="M270" s="387">
        <v>15</v>
      </c>
      <c r="N270" s="387">
        <v>9</v>
      </c>
      <c r="O270" s="794">
        <f t="shared" si="408"/>
        <v>24</v>
      </c>
      <c r="P270" s="794">
        <v>2</v>
      </c>
      <c r="Q270" s="794">
        <v>5</v>
      </c>
      <c r="R270" s="794">
        <f t="shared" si="409"/>
        <v>7</v>
      </c>
      <c r="S270" s="794">
        <v>3</v>
      </c>
      <c r="T270" s="794">
        <v>4</v>
      </c>
      <c r="U270" s="794">
        <f t="shared" si="410"/>
        <v>7</v>
      </c>
      <c r="V270" s="387"/>
      <c r="W270" s="387"/>
      <c r="X270" s="794">
        <f t="shared" si="411"/>
        <v>0</v>
      </c>
      <c r="Y270" s="149">
        <f t="shared" si="412"/>
        <v>270</v>
      </c>
      <c r="Z270" s="149">
        <f t="shared" si="413"/>
        <v>189</v>
      </c>
      <c r="AA270" s="149">
        <f t="shared" si="414"/>
        <v>459</v>
      </c>
      <c r="AB270" s="594">
        <v>0</v>
      </c>
      <c r="AC270" s="594">
        <v>2</v>
      </c>
      <c r="AD270" s="794">
        <f t="shared" si="415"/>
        <v>2</v>
      </c>
      <c r="AE270" s="794">
        <f t="shared" si="416"/>
        <v>270</v>
      </c>
      <c r="AF270" s="794">
        <f t="shared" si="417"/>
        <v>191</v>
      </c>
      <c r="AG270" s="794">
        <f t="shared" si="418"/>
        <v>461</v>
      </c>
      <c r="AH270" s="807">
        <v>2</v>
      </c>
      <c r="AI270" s="807">
        <v>6</v>
      </c>
      <c r="AJ270" s="794">
        <f t="shared" si="419"/>
        <v>8</v>
      </c>
      <c r="AK270" s="794">
        <v>0</v>
      </c>
      <c r="AM270" s="759"/>
      <c r="AN270" s="758"/>
      <c r="AO270" s="758"/>
      <c r="AP270" s="758"/>
      <c r="AQ270" s="758"/>
      <c r="AR270" s="758"/>
      <c r="AS270" s="758"/>
      <c r="AT270" s="758"/>
      <c r="AU270" s="758"/>
      <c r="AV270" s="758"/>
      <c r="AW270" s="758"/>
      <c r="AX270" s="758"/>
      <c r="AY270" s="758"/>
      <c r="AZ270" s="758"/>
      <c r="BA270" s="758"/>
      <c r="BB270" s="758"/>
      <c r="BC270" s="758"/>
      <c r="BD270" s="758"/>
      <c r="BE270" s="758"/>
      <c r="BF270" s="758"/>
      <c r="BG270" s="758"/>
      <c r="BH270" s="758"/>
      <c r="BI270" s="758"/>
      <c r="BJ270" s="758"/>
      <c r="BK270" s="758"/>
      <c r="BL270" s="758"/>
    </row>
    <row r="271" spans="1:64" ht="15" customHeight="1">
      <c r="A271" s="675">
        <v>3</v>
      </c>
      <c r="B271" s="803">
        <v>72</v>
      </c>
      <c r="C271" s="809" t="s">
        <v>55</v>
      </c>
      <c r="D271" s="387">
        <v>85</v>
      </c>
      <c r="E271" s="387">
        <v>48</v>
      </c>
      <c r="F271" s="794">
        <f t="shared" si="405"/>
        <v>133</v>
      </c>
      <c r="G271" s="387">
        <v>31</v>
      </c>
      <c r="H271" s="387">
        <v>29</v>
      </c>
      <c r="I271" s="794">
        <f t="shared" si="406"/>
        <v>60</v>
      </c>
      <c r="J271" s="387">
        <v>0</v>
      </c>
      <c r="K271" s="387">
        <v>1</v>
      </c>
      <c r="L271" s="794">
        <f t="shared" si="407"/>
        <v>1</v>
      </c>
      <c r="M271" s="387">
        <v>0</v>
      </c>
      <c r="N271" s="387">
        <v>0</v>
      </c>
      <c r="O271" s="794">
        <f t="shared" si="408"/>
        <v>0</v>
      </c>
      <c r="P271" s="794">
        <v>0</v>
      </c>
      <c r="Q271" s="794">
        <v>0</v>
      </c>
      <c r="R271" s="794">
        <f t="shared" si="409"/>
        <v>0</v>
      </c>
      <c r="S271" s="794">
        <v>0</v>
      </c>
      <c r="T271" s="794">
        <v>0</v>
      </c>
      <c r="U271" s="794">
        <f t="shared" si="410"/>
        <v>0</v>
      </c>
      <c r="V271" s="387"/>
      <c r="W271" s="387"/>
      <c r="X271" s="794">
        <f t="shared" si="411"/>
        <v>0</v>
      </c>
      <c r="Y271" s="149">
        <f t="shared" si="412"/>
        <v>116</v>
      </c>
      <c r="Z271" s="149">
        <f t="shared" si="413"/>
        <v>78</v>
      </c>
      <c r="AA271" s="149">
        <f t="shared" si="414"/>
        <v>194</v>
      </c>
      <c r="AB271" s="594">
        <v>3</v>
      </c>
      <c r="AC271" s="594">
        <v>2</v>
      </c>
      <c r="AD271" s="794">
        <f t="shared" si="415"/>
        <v>5</v>
      </c>
      <c r="AE271" s="794">
        <f t="shared" si="416"/>
        <v>119</v>
      </c>
      <c r="AF271" s="794">
        <f t="shared" si="417"/>
        <v>80</v>
      </c>
      <c r="AG271" s="794">
        <f t="shared" si="418"/>
        <v>199</v>
      </c>
      <c r="AH271" s="807">
        <v>0</v>
      </c>
      <c r="AI271" s="807">
        <v>1</v>
      </c>
      <c r="AJ271" s="794">
        <f t="shared" si="419"/>
        <v>1</v>
      </c>
      <c r="AK271" s="794">
        <v>0</v>
      </c>
      <c r="AM271" s="759"/>
      <c r="AN271" s="758"/>
      <c r="AO271" s="758"/>
      <c r="AP271" s="758"/>
      <c r="AQ271" s="758"/>
      <c r="AR271" s="758"/>
      <c r="AS271" s="758"/>
      <c r="AT271" s="758"/>
      <c r="AU271" s="758"/>
      <c r="AV271" s="758"/>
      <c r="AW271" s="758"/>
      <c r="AX271" s="758"/>
      <c r="AY271" s="758"/>
      <c r="AZ271" s="758"/>
      <c r="BA271" s="758"/>
      <c r="BB271" s="758"/>
      <c r="BC271" s="758"/>
      <c r="BD271" s="758"/>
      <c r="BE271" s="758"/>
      <c r="BF271" s="758"/>
      <c r="BG271" s="758"/>
      <c r="BH271" s="758"/>
      <c r="BI271" s="758"/>
      <c r="BJ271" s="758"/>
      <c r="BK271" s="758"/>
      <c r="BL271" s="758"/>
    </row>
    <row r="272" spans="1:64" ht="15" customHeight="1">
      <c r="A272" s="675">
        <v>4</v>
      </c>
      <c r="B272" s="803">
        <v>73</v>
      </c>
      <c r="C272" s="809" t="s">
        <v>692</v>
      </c>
      <c r="D272" s="387">
        <v>18</v>
      </c>
      <c r="E272" s="387">
        <v>14</v>
      </c>
      <c r="F272" s="794">
        <f t="shared" si="405"/>
        <v>32</v>
      </c>
      <c r="G272" s="387">
        <v>6</v>
      </c>
      <c r="H272" s="387">
        <v>0</v>
      </c>
      <c r="I272" s="794">
        <f t="shared" si="406"/>
        <v>6</v>
      </c>
      <c r="J272" s="387">
        <v>0</v>
      </c>
      <c r="K272" s="387">
        <v>1</v>
      </c>
      <c r="L272" s="794">
        <f t="shared" si="407"/>
        <v>1</v>
      </c>
      <c r="M272" s="387">
        <v>0</v>
      </c>
      <c r="N272" s="387">
        <v>0</v>
      </c>
      <c r="O272" s="794">
        <f t="shared" si="408"/>
        <v>0</v>
      </c>
      <c r="P272" s="794">
        <v>0</v>
      </c>
      <c r="Q272" s="794">
        <v>0</v>
      </c>
      <c r="R272" s="794">
        <f t="shared" si="409"/>
        <v>0</v>
      </c>
      <c r="S272" s="794">
        <v>0</v>
      </c>
      <c r="T272" s="794">
        <v>0</v>
      </c>
      <c r="U272" s="794">
        <f t="shared" si="410"/>
        <v>0</v>
      </c>
      <c r="V272" s="387"/>
      <c r="W272" s="387"/>
      <c r="X272" s="794">
        <f t="shared" si="411"/>
        <v>0</v>
      </c>
      <c r="Y272" s="149">
        <f t="shared" si="412"/>
        <v>24</v>
      </c>
      <c r="Z272" s="149">
        <f t="shared" si="413"/>
        <v>15</v>
      </c>
      <c r="AA272" s="149">
        <f t="shared" si="414"/>
        <v>39</v>
      </c>
      <c r="AB272" s="594">
        <v>0</v>
      </c>
      <c r="AC272" s="594">
        <v>0</v>
      </c>
      <c r="AD272" s="794">
        <f t="shared" si="415"/>
        <v>0</v>
      </c>
      <c r="AE272" s="794">
        <f t="shared" si="416"/>
        <v>24</v>
      </c>
      <c r="AF272" s="794">
        <f t="shared" si="417"/>
        <v>15</v>
      </c>
      <c r="AG272" s="794">
        <f t="shared" si="418"/>
        <v>39</v>
      </c>
      <c r="AH272" s="807">
        <v>0</v>
      </c>
      <c r="AI272" s="807">
        <v>0</v>
      </c>
      <c r="AJ272" s="794">
        <f t="shared" si="419"/>
        <v>0</v>
      </c>
      <c r="AK272" s="794">
        <v>0</v>
      </c>
      <c r="AM272" s="759"/>
      <c r="AN272" s="758"/>
      <c r="AO272" s="758"/>
      <c r="AP272" s="758"/>
      <c r="AQ272" s="758"/>
      <c r="AR272" s="758"/>
      <c r="AS272" s="758"/>
      <c r="AT272" s="758"/>
      <c r="AU272" s="758"/>
      <c r="AV272" s="758"/>
      <c r="AW272" s="758"/>
      <c r="AX272" s="758"/>
      <c r="AY272" s="758"/>
      <c r="AZ272" s="758"/>
      <c r="BA272" s="758"/>
      <c r="BB272" s="758"/>
      <c r="BC272" s="758"/>
      <c r="BD272" s="758"/>
      <c r="BE272" s="758"/>
      <c r="BF272" s="758"/>
      <c r="BG272" s="758"/>
      <c r="BH272" s="758"/>
      <c r="BI272" s="758"/>
      <c r="BJ272" s="758"/>
      <c r="BK272" s="758"/>
      <c r="BL272" s="758"/>
    </row>
    <row r="273" spans="1:64" ht="15" customHeight="1">
      <c r="A273" s="675">
        <v>5</v>
      </c>
      <c r="B273" s="803">
        <v>74</v>
      </c>
      <c r="C273" s="809" t="s">
        <v>53</v>
      </c>
      <c r="D273" s="594">
        <v>31</v>
      </c>
      <c r="E273" s="594">
        <v>17</v>
      </c>
      <c r="F273" s="794">
        <f t="shared" si="405"/>
        <v>48</v>
      </c>
      <c r="G273" s="594">
        <v>33</v>
      </c>
      <c r="H273" s="594">
        <v>22</v>
      </c>
      <c r="I273" s="794">
        <f t="shared" si="406"/>
        <v>55</v>
      </c>
      <c r="J273" s="594">
        <v>0</v>
      </c>
      <c r="K273" s="594">
        <v>0</v>
      </c>
      <c r="L273" s="794">
        <f t="shared" si="407"/>
        <v>0</v>
      </c>
      <c r="M273" s="594">
        <v>0</v>
      </c>
      <c r="N273" s="594">
        <v>1</v>
      </c>
      <c r="O273" s="794">
        <f t="shared" si="408"/>
        <v>1</v>
      </c>
      <c r="P273" s="794">
        <v>0</v>
      </c>
      <c r="Q273" s="794">
        <v>0</v>
      </c>
      <c r="R273" s="794">
        <f t="shared" si="409"/>
        <v>0</v>
      </c>
      <c r="S273" s="794">
        <v>0</v>
      </c>
      <c r="T273" s="794">
        <v>0</v>
      </c>
      <c r="U273" s="794">
        <f t="shared" si="410"/>
        <v>0</v>
      </c>
      <c r="V273" s="594"/>
      <c r="W273" s="594"/>
      <c r="X273" s="794">
        <f t="shared" si="411"/>
        <v>0</v>
      </c>
      <c r="Y273" s="149">
        <f t="shared" si="412"/>
        <v>64</v>
      </c>
      <c r="Z273" s="149">
        <f t="shared" si="413"/>
        <v>40</v>
      </c>
      <c r="AA273" s="149">
        <f t="shared" si="414"/>
        <v>104</v>
      </c>
      <c r="AB273" s="839">
        <v>1</v>
      </c>
      <c r="AC273" s="839">
        <v>2</v>
      </c>
      <c r="AD273" s="794">
        <f t="shared" si="415"/>
        <v>3</v>
      </c>
      <c r="AE273" s="794">
        <f t="shared" si="416"/>
        <v>65</v>
      </c>
      <c r="AF273" s="794">
        <f t="shared" si="417"/>
        <v>42</v>
      </c>
      <c r="AG273" s="794">
        <f t="shared" si="418"/>
        <v>107</v>
      </c>
      <c r="AH273" s="840">
        <v>0</v>
      </c>
      <c r="AI273" s="840">
        <v>0</v>
      </c>
      <c r="AJ273" s="794">
        <f t="shared" si="419"/>
        <v>0</v>
      </c>
      <c r="AK273" s="794">
        <v>0</v>
      </c>
      <c r="AM273" s="759"/>
      <c r="AN273" s="758"/>
      <c r="AO273" s="758"/>
      <c r="AP273" s="758"/>
      <c r="AQ273" s="758"/>
      <c r="AR273" s="758"/>
      <c r="AS273" s="758"/>
      <c r="AT273" s="758"/>
      <c r="AU273" s="758"/>
      <c r="AV273" s="758"/>
      <c r="AW273" s="758"/>
      <c r="AX273" s="758"/>
      <c r="AY273" s="758"/>
      <c r="AZ273" s="758"/>
      <c r="BA273" s="758"/>
      <c r="BB273" s="758"/>
      <c r="BC273" s="758"/>
      <c r="BD273" s="758"/>
      <c r="BE273" s="758"/>
      <c r="BF273" s="758"/>
      <c r="BG273" s="758"/>
      <c r="BH273" s="758"/>
      <c r="BI273" s="758"/>
      <c r="BJ273" s="758"/>
      <c r="BK273" s="758"/>
      <c r="BL273" s="758"/>
    </row>
    <row r="274" spans="1:64" ht="15" customHeight="1">
      <c r="A274" s="675">
        <v>6</v>
      </c>
      <c r="B274" s="803">
        <v>75</v>
      </c>
      <c r="C274" s="809" t="s">
        <v>52</v>
      </c>
      <c r="D274" s="594">
        <v>51</v>
      </c>
      <c r="E274" s="594">
        <v>47</v>
      </c>
      <c r="F274" s="794">
        <f t="shared" si="405"/>
        <v>98</v>
      </c>
      <c r="G274" s="594">
        <v>47</v>
      </c>
      <c r="H274" s="594">
        <v>32</v>
      </c>
      <c r="I274" s="794">
        <f t="shared" si="406"/>
        <v>79</v>
      </c>
      <c r="J274" s="594">
        <v>2</v>
      </c>
      <c r="K274" s="594">
        <v>0</v>
      </c>
      <c r="L274" s="794">
        <f t="shared" si="407"/>
        <v>2</v>
      </c>
      <c r="M274" s="594">
        <v>0</v>
      </c>
      <c r="N274" s="594">
        <v>0</v>
      </c>
      <c r="O274" s="794">
        <f t="shared" si="408"/>
        <v>0</v>
      </c>
      <c r="P274" s="794">
        <v>1</v>
      </c>
      <c r="Q274" s="794">
        <v>0</v>
      </c>
      <c r="R274" s="794">
        <f t="shared" si="409"/>
        <v>1</v>
      </c>
      <c r="S274" s="794">
        <v>0</v>
      </c>
      <c r="T274" s="794">
        <v>1</v>
      </c>
      <c r="U274" s="794">
        <f t="shared" si="410"/>
        <v>1</v>
      </c>
      <c r="V274" s="594"/>
      <c r="W274" s="594"/>
      <c r="X274" s="794">
        <f t="shared" si="411"/>
        <v>0</v>
      </c>
      <c r="Y274" s="149">
        <f t="shared" si="412"/>
        <v>101</v>
      </c>
      <c r="Z274" s="149">
        <f t="shared" si="413"/>
        <v>80</v>
      </c>
      <c r="AA274" s="149">
        <f t="shared" si="414"/>
        <v>181</v>
      </c>
      <c r="AB274" s="594">
        <v>1</v>
      </c>
      <c r="AC274" s="594">
        <v>1</v>
      </c>
      <c r="AD274" s="794">
        <f t="shared" si="415"/>
        <v>2</v>
      </c>
      <c r="AE274" s="794">
        <f t="shared" si="416"/>
        <v>102</v>
      </c>
      <c r="AF274" s="794">
        <f t="shared" si="417"/>
        <v>81</v>
      </c>
      <c r="AG274" s="794">
        <f t="shared" si="418"/>
        <v>183</v>
      </c>
      <c r="AH274" s="807">
        <v>1</v>
      </c>
      <c r="AI274" s="807">
        <v>1</v>
      </c>
      <c r="AJ274" s="794">
        <f t="shared" si="419"/>
        <v>2</v>
      </c>
      <c r="AK274" s="794">
        <v>0</v>
      </c>
      <c r="AM274" s="759"/>
      <c r="AN274" s="758"/>
      <c r="AO274" s="758"/>
      <c r="AP274" s="758"/>
      <c r="AQ274" s="758"/>
      <c r="AR274" s="758"/>
      <c r="AS274" s="758"/>
      <c r="AT274" s="758"/>
      <c r="AU274" s="758"/>
      <c r="AV274" s="758"/>
      <c r="AW274" s="758"/>
      <c r="AX274" s="758"/>
      <c r="AY274" s="758"/>
      <c r="AZ274" s="758"/>
      <c r="BA274" s="758"/>
      <c r="BB274" s="758"/>
      <c r="BC274" s="758"/>
      <c r="BD274" s="758"/>
      <c r="BE274" s="758"/>
      <c r="BF274" s="758"/>
      <c r="BG274" s="758"/>
      <c r="BH274" s="758"/>
      <c r="BI274" s="758"/>
      <c r="BJ274" s="758"/>
      <c r="BK274" s="758"/>
      <c r="BL274" s="758"/>
    </row>
    <row r="275" spans="1:64" ht="15" customHeight="1">
      <c r="A275" s="675">
        <v>7</v>
      </c>
      <c r="B275" s="803">
        <v>76</v>
      </c>
      <c r="C275" s="809" t="s">
        <v>56</v>
      </c>
      <c r="D275" s="387">
        <v>143</v>
      </c>
      <c r="E275" s="387">
        <v>81</v>
      </c>
      <c r="F275" s="794">
        <f t="shared" si="405"/>
        <v>224</v>
      </c>
      <c r="G275" s="387">
        <v>55</v>
      </c>
      <c r="H275" s="387">
        <v>63</v>
      </c>
      <c r="I275" s="794">
        <f t="shared" si="406"/>
        <v>118</v>
      </c>
      <c r="J275" s="387">
        <v>12</v>
      </c>
      <c r="K275" s="387">
        <v>5</v>
      </c>
      <c r="L275" s="794">
        <f t="shared" si="407"/>
        <v>17</v>
      </c>
      <c r="M275" s="387">
        <v>18</v>
      </c>
      <c r="N275" s="387">
        <v>10</v>
      </c>
      <c r="O275" s="794">
        <f t="shared" si="408"/>
        <v>28</v>
      </c>
      <c r="P275" s="794">
        <v>0</v>
      </c>
      <c r="Q275" s="794">
        <v>0</v>
      </c>
      <c r="R275" s="794">
        <f t="shared" si="409"/>
        <v>0</v>
      </c>
      <c r="S275" s="794">
        <v>0</v>
      </c>
      <c r="T275" s="794">
        <v>0</v>
      </c>
      <c r="U275" s="794">
        <f t="shared" si="410"/>
        <v>0</v>
      </c>
      <c r="V275" s="387"/>
      <c r="W275" s="387"/>
      <c r="X275" s="794">
        <f t="shared" si="411"/>
        <v>0</v>
      </c>
      <c r="Y275" s="149">
        <f t="shared" si="412"/>
        <v>228</v>
      </c>
      <c r="Z275" s="149">
        <f t="shared" si="413"/>
        <v>159</v>
      </c>
      <c r="AA275" s="149">
        <f t="shared" si="414"/>
        <v>387</v>
      </c>
      <c r="AB275" s="594">
        <v>1</v>
      </c>
      <c r="AC275" s="594">
        <v>2</v>
      </c>
      <c r="AD275" s="794">
        <f t="shared" si="415"/>
        <v>3</v>
      </c>
      <c r="AE275" s="794">
        <f t="shared" si="416"/>
        <v>229</v>
      </c>
      <c r="AF275" s="794">
        <f t="shared" si="417"/>
        <v>161</v>
      </c>
      <c r="AG275" s="794">
        <f t="shared" si="418"/>
        <v>390</v>
      </c>
      <c r="AH275" s="807">
        <v>4</v>
      </c>
      <c r="AI275" s="807">
        <v>0</v>
      </c>
      <c r="AJ275" s="794">
        <f t="shared" si="419"/>
        <v>4</v>
      </c>
      <c r="AK275" s="794">
        <v>0</v>
      </c>
      <c r="AM275" s="759"/>
      <c r="AN275" s="758"/>
      <c r="AO275" s="758"/>
      <c r="AP275" s="758"/>
      <c r="AQ275" s="758"/>
      <c r="AR275" s="758"/>
      <c r="AS275" s="758"/>
      <c r="AT275" s="758"/>
      <c r="AU275" s="758"/>
      <c r="AV275" s="758"/>
      <c r="AW275" s="758"/>
      <c r="AX275" s="758"/>
      <c r="AY275" s="758"/>
      <c r="AZ275" s="758"/>
      <c r="BA275" s="758"/>
      <c r="BB275" s="758"/>
      <c r="BC275" s="758"/>
      <c r="BD275" s="758"/>
      <c r="BE275" s="758"/>
      <c r="BF275" s="758"/>
      <c r="BG275" s="758"/>
      <c r="BH275" s="758"/>
      <c r="BI275" s="758"/>
      <c r="BJ275" s="758"/>
      <c r="BK275" s="758"/>
      <c r="BL275" s="758"/>
    </row>
    <row r="276" spans="1:64" ht="15" customHeight="1">
      <c r="A276" s="675">
        <v>8</v>
      </c>
      <c r="B276" s="803">
        <v>77</v>
      </c>
      <c r="C276" s="809" t="s">
        <v>693</v>
      </c>
      <c r="D276" s="387">
        <v>33</v>
      </c>
      <c r="E276" s="387">
        <v>50</v>
      </c>
      <c r="F276" s="794">
        <f t="shared" si="405"/>
        <v>83</v>
      </c>
      <c r="G276" s="387">
        <v>33</v>
      </c>
      <c r="H276" s="387">
        <v>18</v>
      </c>
      <c r="I276" s="794">
        <f t="shared" si="406"/>
        <v>51</v>
      </c>
      <c r="J276" s="387">
        <v>0</v>
      </c>
      <c r="K276" s="387">
        <v>0</v>
      </c>
      <c r="L276" s="794">
        <f t="shared" si="407"/>
        <v>0</v>
      </c>
      <c r="M276" s="387">
        <v>0</v>
      </c>
      <c r="N276" s="387">
        <v>0</v>
      </c>
      <c r="O276" s="794">
        <f t="shared" si="408"/>
        <v>0</v>
      </c>
      <c r="P276" s="794">
        <v>0</v>
      </c>
      <c r="Q276" s="794">
        <v>0</v>
      </c>
      <c r="R276" s="794">
        <f t="shared" si="409"/>
        <v>0</v>
      </c>
      <c r="S276" s="794">
        <v>0</v>
      </c>
      <c r="T276" s="794">
        <v>0</v>
      </c>
      <c r="U276" s="794">
        <f t="shared" si="410"/>
        <v>0</v>
      </c>
      <c r="V276" s="387"/>
      <c r="W276" s="387"/>
      <c r="X276" s="794">
        <f t="shared" si="411"/>
        <v>0</v>
      </c>
      <c r="Y276" s="149">
        <f t="shared" si="412"/>
        <v>66</v>
      </c>
      <c r="Z276" s="149">
        <f t="shared" si="413"/>
        <v>68</v>
      </c>
      <c r="AA276" s="149">
        <f t="shared" si="414"/>
        <v>134</v>
      </c>
      <c r="AB276" s="594">
        <v>1</v>
      </c>
      <c r="AC276" s="594">
        <v>0</v>
      </c>
      <c r="AD276" s="794">
        <f t="shared" si="415"/>
        <v>1</v>
      </c>
      <c r="AE276" s="794">
        <f t="shared" si="416"/>
        <v>67</v>
      </c>
      <c r="AF276" s="794">
        <f t="shared" si="417"/>
        <v>68</v>
      </c>
      <c r="AG276" s="794">
        <f t="shared" si="418"/>
        <v>135</v>
      </c>
      <c r="AH276" s="807">
        <v>1</v>
      </c>
      <c r="AI276" s="807">
        <v>0</v>
      </c>
      <c r="AJ276" s="794">
        <f t="shared" si="419"/>
        <v>1</v>
      </c>
      <c r="AK276" s="794">
        <v>0</v>
      </c>
      <c r="AM276" s="759"/>
      <c r="AN276" s="758"/>
      <c r="AO276" s="758"/>
      <c r="AP276" s="758"/>
      <c r="AQ276" s="758"/>
      <c r="AR276" s="758"/>
      <c r="AS276" s="758"/>
      <c r="AT276" s="758"/>
      <c r="AU276" s="758"/>
      <c r="AV276" s="758"/>
      <c r="AW276" s="758"/>
      <c r="AX276" s="758"/>
      <c r="AY276" s="758"/>
      <c r="AZ276" s="758"/>
      <c r="BA276" s="758"/>
      <c r="BB276" s="758"/>
      <c r="BC276" s="758"/>
      <c r="BD276" s="758"/>
      <c r="BE276" s="758"/>
      <c r="BF276" s="758"/>
      <c r="BG276" s="758"/>
      <c r="BH276" s="758"/>
      <c r="BI276" s="758"/>
      <c r="BJ276" s="758"/>
      <c r="BK276" s="758"/>
      <c r="BL276" s="758"/>
    </row>
    <row r="277" spans="1:64" ht="15" customHeight="1">
      <c r="A277" s="675">
        <v>9</v>
      </c>
      <c r="B277" s="803">
        <v>78</v>
      </c>
      <c r="C277" s="809" t="s">
        <v>694</v>
      </c>
      <c r="D277" s="387">
        <v>55</v>
      </c>
      <c r="E277" s="387">
        <v>14</v>
      </c>
      <c r="F277" s="794">
        <f t="shared" si="405"/>
        <v>69</v>
      </c>
      <c r="G277" s="387">
        <v>24</v>
      </c>
      <c r="H277" s="387">
        <v>38</v>
      </c>
      <c r="I277" s="794">
        <f t="shared" si="406"/>
        <v>62</v>
      </c>
      <c r="J277" s="387">
        <v>0</v>
      </c>
      <c r="K277" s="387">
        <v>0</v>
      </c>
      <c r="L277" s="794">
        <f t="shared" si="407"/>
        <v>0</v>
      </c>
      <c r="M277" s="387">
        <v>0</v>
      </c>
      <c r="N277" s="387">
        <v>0</v>
      </c>
      <c r="O277" s="794">
        <f t="shared" si="408"/>
        <v>0</v>
      </c>
      <c r="P277" s="794">
        <v>0</v>
      </c>
      <c r="Q277" s="794">
        <v>0</v>
      </c>
      <c r="R277" s="794">
        <f t="shared" si="409"/>
        <v>0</v>
      </c>
      <c r="S277" s="794">
        <v>0</v>
      </c>
      <c r="T277" s="794">
        <v>0</v>
      </c>
      <c r="U277" s="794">
        <f t="shared" si="410"/>
        <v>0</v>
      </c>
      <c r="V277" s="387"/>
      <c r="W277" s="387"/>
      <c r="X277" s="794">
        <f t="shared" si="411"/>
        <v>0</v>
      </c>
      <c r="Y277" s="149">
        <f t="shared" si="412"/>
        <v>79</v>
      </c>
      <c r="Z277" s="149">
        <f t="shared" si="413"/>
        <v>52</v>
      </c>
      <c r="AA277" s="149">
        <f t="shared" si="414"/>
        <v>131</v>
      </c>
      <c r="AB277" s="594">
        <v>2</v>
      </c>
      <c r="AC277" s="594">
        <v>0</v>
      </c>
      <c r="AD277" s="794">
        <f t="shared" si="415"/>
        <v>2</v>
      </c>
      <c r="AE277" s="794">
        <f t="shared" si="416"/>
        <v>81</v>
      </c>
      <c r="AF277" s="794">
        <f t="shared" si="417"/>
        <v>52</v>
      </c>
      <c r="AG277" s="794">
        <f t="shared" si="418"/>
        <v>133</v>
      </c>
      <c r="AH277" s="807">
        <v>0</v>
      </c>
      <c r="AI277" s="807">
        <v>0</v>
      </c>
      <c r="AJ277" s="794">
        <f t="shared" si="419"/>
        <v>0</v>
      </c>
      <c r="AK277" s="794">
        <v>0</v>
      </c>
      <c r="AM277" s="759"/>
      <c r="AN277" s="758"/>
      <c r="AO277" s="758"/>
      <c r="AP277" s="758"/>
      <c r="AQ277" s="758"/>
      <c r="AR277" s="758"/>
      <c r="AS277" s="758"/>
      <c r="AT277" s="758"/>
      <c r="AU277" s="758"/>
      <c r="AV277" s="758"/>
      <c r="AW277" s="758"/>
      <c r="AX277" s="758"/>
      <c r="AY277" s="758"/>
      <c r="AZ277" s="758"/>
      <c r="BA277" s="758"/>
      <c r="BB277" s="758"/>
      <c r="BC277" s="758"/>
      <c r="BD277" s="758"/>
      <c r="BE277" s="758"/>
      <c r="BF277" s="758"/>
      <c r="BG277" s="758"/>
      <c r="BH277" s="758"/>
      <c r="BI277" s="758"/>
      <c r="BJ277" s="758"/>
      <c r="BK277" s="758"/>
      <c r="BL277" s="758"/>
    </row>
    <row r="278" spans="1:64" ht="15" customHeight="1">
      <c r="A278" s="675">
        <v>10</v>
      </c>
      <c r="B278" s="803">
        <v>79</v>
      </c>
      <c r="C278" s="809" t="s">
        <v>695</v>
      </c>
      <c r="D278" s="387">
        <v>60</v>
      </c>
      <c r="E278" s="387">
        <v>35</v>
      </c>
      <c r="F278" s="794">
        <f t="shared" si="405"/>
        <v>95</v>
      </c>
      <c r="G278" s="387">
        <v>11</v>
      </c>
      <c r="H278" s="387">
        <v>12</v>
      </c>
      <c r="I278" s="794">
        <f t="shared" si="406"/>
        <v>23</v>
      </c>
      <c r="J278" s="387">
        <v>0</v>
      </c>
      <c r="K278" s="387">
        <v>0</v>
      </c>
      <c r="L278" s="794">
        <f t="shared" si="407"/>
        <v>0</v>
      </c>
      <c r="M278" s="387">
        <v>0</v>
      </c>
      <c r="N278" s="387">
        <v>0</v>
      </c>
      <c r="O278" s="794">
        <f t="shared" si="408"/>
        <v>0</v>
      </c>
      <c r="P278" s="794">
        <v>0</v>
      </c>
      <c r="Q278" s="794">
        <v>0</v>
      </c>
      <c r="R278" s="794">
        <f t="shared" si="409"/>
        <v>0</v>
      </c>
      <c r="S278" s="794">
        <v>0</v>
      </c>
      <c r="T278" s="794">
        <v>0</v>
      </c>
      <c r="U278" s="794">
        <f t="shared" si="410"/>
        <v>0</v>
      </c>
      <c r="V278" s="387"/>
      <c r="W278" s="387"/>
      <c r="X278" s="794">
        <f t="shared" si="411"/>
        <v>0</v>
      </c>
      <c r="Y278" s="149">
        <f t="shared" si="412"/>
        <v>71</v>
      </c>
      <c r="Z278" s="149">
        <f t="shared" si="413"/>
        <v>47</v>
      </c>
      <c r="AA278" s="149">
        <f t="shared" si="414"/>
        <v>118</v>
      </c>
      <c r="AB278" s="594">
        <v>2</v>
      </c>
      <c r="AC278" s="594">
        <v>0</v>
      </c>
      <c r="AD278" s="794">
        <f t="shared" si="415"/>
        <v>2</v>
      </c>
      <c r="AE278" s="794">
        <f t="shared" si="416"/>
        <v>73</v>
      </c>
      <c r="AF278" s="794">
        <f t="shared" si="417"/>
        <v>47</v>
      </c>
      <c r="AG278" s="794">
        <f t="shared" si="418"/>
        <v>120</v>
      </c>
      <c r="AH278" s="807">
        <v>0</v>
      </c>
      <c r="AI278" s="807">
        <v>0</v>
      </c>
      <c r="AJ278" s="794">
        <f t="shared" si="419"/>
        <v>0</v>
      </c>
      <c r="AK278" s="794">
        <v>0</v>
      </c>
      <c r="AM278" s="759"/>
      <c r="AN278" s="758"/>
      <c r="AO278" s="758"/>
      <c r="AP278" s="758"/>
      <c r="AQ278" s="758"/>
      <c r="AR278" s="758"/>
      <c r="AS278" s="758"/>
      <c r="AT278" s="758"/>
      <c r="AU278" s="758"/>
      <c r="AV278" s="758"/>
      <c r="AW278" s="758"/>
      <c r="AX278" s="758"/>
      <c r="AY278" s="758"/>
      <c r="AZ278" s="758"/>
      <c r="BA278" s="758"/>
      <c r="BB278" s="758"/>
      <c r="BC278" s="758"/>
      <c r="BD278" s="758"/>
      <c r="BE278" s="758"/>
      <c r="BF278" s="758"/>
      <c r="BG278" s="758"/>
      <c r="BH278" s="758"/>
      <c r="BI278" s="758"/>
      <c r="BJ278" s="758"/>
      <c r="BK278" s="758"/>
      <c r="BL278" s="758"/>
    </row>
    <row r="279" spans="1:64" ht="15" customHeight="1">
      <c r="A279" s="675">
        <v>11</v>
      </c>
      <c r="B279" s="803">
        <v>80</v>
      </c>
      <c r="C279" s="809" t="s">
        <v>696</v>
      </c>
      <c r="D279" s="387">
        <v>110</v>
      </c>
      <c r="E279" s="387">
        <v>43</v>
      </c>
      <c r="F279" s="794">
        <f t="shared" si="405"/>
        <v>153</v>
      </c>
      <c r="G279" s="387">
        <v>22</v>
      </c>
      <c r="H279" s="387">
        <v>37</v>
      </c>
      <c r="I279" s="794">
        <f t="shared" si="406"/>
        <v>59</v>
      </c>
      <c r="J279" s="387">
        <v>0</v>
      </c>
      <c r="K279" s="387">
        <v>0</v>
      </c>
      <c r="L279" s="794">
        <f t="shared" si="407"/>
        <v>0</v>
      </c>
      <c r="M279" s="387">
        <v>0</v>
      </c>
      <c r="N279" s="387">
        <v>0</v>
      </c>
      <c r="O279" s="794">
        <f t="shared" si="408"/>
        <v>0</v>
      </c>
      <c r="P279" s="794">
        <v>1</v>
      </c>
      <c r="Q279" s="794">
        <v>1</v>
      </c>
      <c r="R279" s="794">
        <f t="shared" si="409"/>
        <v>2</v>
      </c>
      <c r="S279" s="794">
        <v>2</v>
      </c>
      <c r="T279" s="794">
        <v>1</v>
      </c>
      <c r="U279" s="794">
        <f t="shared" si="410"/>
        <v>3</v>
      </c>
      <c r="V279" s="387"/>
      <c r="W279" s="387"/>
      <c r="X279" s="794">
        <f t="shared" si="411"/>
        <v>0</v>
      </c>
      <c r="Y279" s="149">
        <f t="shared" si="412"/>
        <v>135</v>
      </c>
      <c r="Z279" s="149">
        <f t="shared" si="413"/>
        <v>82</v>
      </c>
      <c r="AA279" s="149">
        <f t="shared" si="414"/>
        <v>217</v>
      </c>
      <c r="AB279" s="594">
        <v>0</v>
      </c>
      <c r="AC279" s="594">
        <v>2</v>
      </c>
      <c r="AD279" s="794">
        <f t="shared" si="415"/>
        <v>2</v>
      </c>
      <c r="AE279" s="794">
        <f t="shared" si="416"/>
        <v>135</v>
      </c>
      <c r="AF279" s="794">
        <f t="shared" si="417"/>
        <v>84</v>
      </c>
      <c r="AG279" s="794">
        <f t="shared" si="418"/>
        <v>219</v>
      </c>
      <c r="AH279" s="807">
        <v>0</v>
      </c>
      <c r="AI279" s="807">
        <v>0</v>
      </c>
      <c r="AJ279" s="794">
        <f t="shared" si="419"/>
        <v>0</v>
      </c>
      <c r="AK279" s="794">
        <v>0</v>
      </c>
      <c r="AM279" s="759"/>
      <c r="AN279" s="758"/>
      <c r="AO279" s="758"/>
      <c r="AP279" s="758"/>
      <c r="AQ279" s="758"/>
      <c r="AR279" s="758"/>
      <c r="AS279" s="758"/>
      <c r="AT279" s="758"/>
      <c r="AU279" s="758"/>
      <c r="AV279" s="758"/>
      <c r="AW279" s="758"/>
      <c r="AX279" s="758"/>
      <c r="AY279" s="758"/>
      <c r="AZ279" s="758"/>
      <c r="BA279" s="758"/>
      <c r="BB279" s="758"/>
      <c r="BC279" s="758"/>
      <c r="BD279" s="758"/>
      <c r="BE279" s="758"/>
      <c r="BF279" s="758"/>
      <c r="BG279" s="758"/>
      <c r="BH279" s="758"/>
      <c r="BI279" s="758"/>
      <c r="BJ279" s="758"/>
      <c r="BK279" s="758"/>
      <c r="BL279" s="758"/>
    </row>
    <row r="280" spans="1:64" ht="15" customHeight="1">
      <c r="A280" s="675">
        <v>12</v>
      </c>
      <c r="B280" s="803">
        <v>81</v>
      </c>
      <c r="C280" s="809" t="s">
        <v>697</v>
      </c>
      <c r="D280" s="387">
        <v>52</v>
      </c>
      <c r="E280" s="387">
        <v>36</v>
      </c>
      <c r="F280" s="794">
        <f t="shared" si="405"/>
        <v>88</v>
      </c>
      <c r="G280" s="387">
        <v>28</v>
      </c>
      <c r="H280" s="387">
        <v>25</v>
      </c>
      <c r="I280" s="794">
        <f t="shared" si="406"/>
        <v>53</v>
      </c>
      <c r="J280" s="387">
        <v>0</v>
      </c>
      <c r="K280" s="387">
        <v>0</v>
      </c>
      <c r="L280" s="794">
        <f t="shared" si="407"/>
        <v>0</v>
      </c>
      <c r="M280" s="387">
        <v>0</v>
      </c>
      <c r="N280" s="387">
        <v>0</v>
      </c>
      <c r="O280" s="794">
        <f t="shared" si="408"/>
        <v>0</v>
      </c>
      <c r="P280" s="794">
        <v>1</v>
      </c>
      <c r="Q280" s="794">
        <v>1</v>
      </c>
      <c r="R280" s="794">
        <f t="shared" si="409"/>
        <v>2</v>
      </c>
      <c r="S280" s="794">
        <v>0</v>
      </c>
      <c r="T280" s="794">
        <v>0</v>
      </c>
      <c r="U280" s="794">
        <f t="shared" si="410"/>
        <v>0</v>
      </c>
      <c r="V280" s="387"/>
      <c r="W280" s="387"/>
      <c r="X280" s="794">
        <f t="shared" si="411"/>
        <v>0</v>
      </c>
      <c r="Y280" s="149">
        <f t="shared" si="412"/>
        <v>81</v>
      </c>
      <c r="Z280" s="149">
        <f t="shared" si="413"/>
        <v>62</v>
      </c>
      <c r="AA280" s="149">
        <f t="shared" si="414"/>
        <v>143</v>
      </c>
      <c r="AB280" s="594">
        <v>4</v>
      </c>
      <c r="AC280" s="594">
        <v>0</v>
      </c>
      <c r="AD280" s="794">
        <f t="shared" si="415"/>
        <v>4</v>
      </c>
      <c r="AE280" s="794">
        <f t="shared" si="416"/>
        <v>85</v>
      </c>
      <c r="AF280" s="794">
        <f t="shared" si="417"/>
        <v>62</v>
      </c>
      <c r="AG280" s="794">
        <f t="shared" si="418"/>
        <v>147</v>
      </c>
      <c r="AH280" s="807">
        <v>0</v>
      </c>
      <c r="AI280" s="807">
        <v>0</v>
      </c>
      <c r="AJ280" s="794">
        <f t="shared" si="419"/>
        <v>0</v>
      </c>
      <c r="AK280" s="794">
        <v>0</v>
      </c>
      <c r="AM280" s="759"/>
      <c r="AN280" s="758"/>
      <c r="AO280" s="758"/>
      <c r="AP280" s="758"/>
      <c r="AQ280" s="758"/>
      <c r="AR280" s="758"/>
      <c r="AS280" s="758"/>
      <c r="AT280" s="758"/>
      <c r="AU280" s="758"/>
      <c r="AV280" s="758"/>
      <c r="AW280" s="758"/>
      <c r="AX280" s="758"/>
      <c r="AY280" s="758"/>
      <c r="AZ280" s="758"/>
      <c r="BA280" s="758"/>
      <c r="BB280" s="758"/>
      <c r="BC280" s="758"/>
      <c r="BD280" s="758"/>
      <c r="BE280" s="758"/>
      <c r="BF280" s="758"/>
      <c r="BG280" s="758"/>
      <c r="BH280" s="758"/>
      <c r="BI280" s="758"/>
      <c r="BJ280" s="758"/>
      <c r="BK280" s="758"/>
      <c r="BL280" s="758"/>
    </row>
    <row r="281" spans="1:64" ht="15" customHeight="1">
      <c r="A281" s="675">
        <v>13</v>
      </c>
      <c r="B281" s="803">
        <v>82</v>
      </c>
      <c r="C281" s="841" t="s">
        <v>121</v>
      </c>
      <c r="D281" s="594">
        <v>33</v>
      </c>
      <c r="E281" s="594">
        <v>20</v>
      </c>
      <c r="F281" s="794">
        <f t="shared" si="405"/>
        <v>53</v>
      </c>
      <c r="G281" s="594">
        <v>39</v>
      </c>
      <c r="H281" s="594">
        <v>31</v>
      </c>
      <c r="I281" s="794">
        <f t="shared" si="406"/>
        <v>70</v>
      </c>
      <c r="J281" s="594">
        <v>0</v>
      </c>
      <c r="K281" s="594">
        <v>0</v>
      </c>
      <c r="L281" s="794">
        <f t="shared" si="407"/>
        <v>0</v>
      </c>
      <c r="M281" s="594">
        <v>0</v>
      </c>
      <c r="N281" s="594">
        <v>0</v>
      </c>
      <c r="O281" s="794">
        <f t="shared" si="408"/>
        <v>0</v>
      </c>
      <c r="P281" s="794">
        <v>0</v>
      </c>
      <c r="Q281" s="794">
        <v>0</v>
      </c>
      <c r="R281" s="794">
        <f t="shared" si="409"/>
        <v>0</v>
      </c>
      <c r="S281" s="794">
        <v>0</v>
      </c>
      <c r="T281" s="794">
        <v>0</v>
      </c>
      <c r="U281" s="794">
        <f t="shared" si="410"/>
        <v>0</v>
      </c>
      <c r="V281" s="594"/>
      <c r="W281" s="594"/>
      <c r="X281" s="794">
        <f t="shared" si="411"/>
        <v>0</v>
      </c>
      <c r="Y281" s="149">
        <f t="shared" si="412"/>
        <v>72</v>
      </c>
      <c r="Z281" s="149">
        <f t="shared" si="413"/>
        <v>51</v>
      </c>
      <c r="AA281" s="149">
        <f t="shared" si="414"/>
        <v>123</v>
      </c>
      <c r="AB281" s="594">
        <v>2</v>
      </c>
      <c r="AC281" s="594">
        <v>0</v>
      </c>
      <c r="AD281" s="794">
        <f t="shared" si="415"/>
        <v>2</v>
      </c>
      <c r="AE281" s="794">
        <f t="shared" si="416"/>
        <v>74</v>
      </c>
      <c r="AF281" s="794">
        <f t="shared" si="417"/>
        <v>51</v>
      </c>
      <c r="AG281" s="794">
        <f t="shared" si="418"/>
        <v>125</v>
      </c>
      <c r="AH281" s="807">
        <v>0</v>
      </c>
      <c r="AI281" s="807">
        <v>0</v>
      </c>
      <c r="AJ281" s="794">
        <f t="shared" si="419"/>
        <v>0</v>
      </c>
      <c r="AK281" s="794">
        <v>0</v>
      </c>
      <c r="AM281" s="759"/>
      <c r="AN281" s="758"/>
      <c r="AO281" s="758"/>
      <c r="AP281" s="758"/>
      <c r="AQ281" s="758"/>
      <c r="AR281" s="758"/>
      <c r="AS281" s="758"/>
      <c r="AT281" s="758"/>
      <c r="AU281" s="758"/>
      <c r="AV281" s="758"/>
      <c r="AW281" s="758"/>
      <c r="AX281" s="758"/>
      <c r="AY281" s="758"/>
      <c r="AZ281" s="758"/>
      <c r="BA281" s="758"/>
      <c r="BB281" s="758"/>
      <c r="BC281" s="758"/>
      <c r="BD281" s="758"/>
      <c r="BE281" s="758"/>
      <c r="BF281" s="758"/>
      <c r="BG281" s="758"/>
      <c r="BH281" s="758"/>
      <c r="BI281" s="758"/>
      <c r="BJ281" s="758"/>
      <c r="BK281" s="758"/>
      <c r="BL281" s="758"/>
    </row>
    <row r="282" spans="1:64" ht="15" customHeight="1">
      <c r="A282" s="675">
        <v>14</v>
      </c>
      <c r="B282" s="803">
        <v>83</v>
      </c>
      <c r="C282" s="841" t="s">
        <v>777</v>
      </c>
      <c r="D282" s="594">
        <v>46</v>
      </c>
      <c r="E282" s="594">
        <v>11</v>
      </c>
      <c r="F282" s="794">
        <f t="shared" si="405"/>
        <v>57</v>
      </c>
      <c r="G282" s="594">
        <v>12</v>
      </c>
      <c r="H282" s="594">
        <v>14</v>
      </c>
      <c r="I282" s="794">
        <f t="shared" si="406"/>
        <v>26</v>
      </c>
      <c r="J282" s="594">
        <v>1</v>
      </c>
      <c r="K282" s="594">
        <v>0</v>
      </c>
      <c r="L282" s="794">
        <f t="shared" si="407"/>
        <v>1</v>
      </c>
      <c r="M282" s="594">
        <v>1</v>
      </c>
      <c r="N282" s="594">
        <v>1</v>
      </c>
      <c r="O282" s="794">
        <f t="shared" si="408"/>
        <v>2</v>
      </c>
      <c r="P282" s="794">
        <v>2</v>
      </c>
      <c r="Q282" s="794">
        <v>1</v>
      </c>
      <c r="R282" s="794">
        <f>P282+Q282</f>
        <v>3</v>
      </c>
      <c r="S282" s="794">
        <v>2</v>
      </c>
      <c r="T282" s="794">
        <v>1</v>
      </c>
      <c r="U282" s="794">
        <f>S282+T282</f>
        <v>3</v>
      </c>
      <c r="V282" s="594"/>
      <c r="W282" s="594"/>
      <c r="X282" s="794">
        <f>V282+W282</f>
        <v>0</v>
      </c>
      <c r="Y282" s="149">
        <f t="shared" si="412"/>
        <v>64</v>
      </c>
      <c r="Z282" s="149">
        <f t="shared" si="413"/>
        <v>28</v>
      </c>
      <c r="AA282" s="149">
        <f t="shared" si="414"/>
        <v>92</v>
      </c>
      <c r="AB282" s="594">
        <v>0</v>
      </c>
      <c r="AC282" s="594">
        <v>1</v>
      </c>
      <c r="AD282" s="794">
        <f>AB282+AC282</f>
        <v>1</v>
      </c>
      <c r="AE282" s="794">
        <f t="shared" si="416"/>
        <v>64</v>
      </c>
      <c r="AF282" s="794">
        <f t="shared" si="417"/>
        <v>29</v>
      </c>
      <c r="AG282" s="794">
        <f>AE282+AF282</f>
        <v>93</v>
      </c>
      <c r="AH282" s="842">
        <v>0</v>
      </c>
      <c r="AI282" s="842">
        <v>0</v>
      </c>
      <c r="AJ282" s="794">
        <f>AH282+AI282</f>
        <v>0</v>
      </c>
      <c r="AK282" s="794">
        <v>0</v>
      </c>
      <c r="AM282" s="759"/>
      <c r="AN282" s="758"/>
      <c r="AO282" s="758"/>
      <c r="AP282" s="758"/>
      <c r="AQ282" s="758"/>
      <c r="AR282" s="758"/>
      <c r="AS282" s="758"/>
      <c r="AT282" s="758"/>
      <c r="AU282" s="758"/>
      <c r="AV282" s="758"/>
      <c r="AW282" s="758"/>
      <c r="AX282" s="758"/>
      <c r="AY282" s="758"/>
      <c r="AZ282" s="758"/>
      <c r="BA282" s="758"/>
      <c r="BB282" s="758"/>
      <c r="BC282" s="758"/>
      <c r="BD282" s="758"/>
      <c r="BE282" s="758"/>
      <c r="BF282" s="758"/>
      <c r="BG282" s="758"/>
      <c r="BH282" s="758"/>
      <c r="BI282" s="758"/>
      <c r="BJ282" s="758"/>
      <c r="BK282" s="758"/>
      <c r="BL282" s="758"/>
    </row>
    <row r="283" spans="1:64" ht="15" customHeight="1">
      <c r="A283" s="675"/>
      <c r="B283" s="797"/>
      <c r="C283" s="831" t="s">
        <v>6</v>
      </c>
      <c r="D283" s="797">
        <f>SUM(D269:D282)</f>
        <v>6120</v>
      </c>
      <c r="E283" s="797">
        <f t="shared" ref="E283:AC283" si="420">SUM(E269:E282)</f>
        <v>4048</v>
      </c>
      <c r="F283" s="797">
        <f t="shared" si="420"/>
        <v>10168</v>
      </c>
      <c r="G283" s="797">
        <f t="shared" si="420"/>
        <v>2284</v>
      </c>
      <c r="H283" s="797">
        <f t="shared" si="420"/>
        <v>1696</v>
      </c>
      <c r="I283" s="797">
        <f t="shared" si="420"/>
        <v>3980</v>
      </c>
      <c r="J283" s="797">
        <f t="shared" si="420"/>
        <v>42</v>
      </c>
      <c r="K283" s="797">
        <f t="shared" si="420"/>
        <v>16</v>
      </c>
      <c r="L283" s="797">
        <f t="shared" si="420"/>
        <v>58</v>
      </c>
      <c r="M283" s="797">
        <f t="shared" si="420"/>
        <v>88</v>
      </c>
      <c r="N283" s="797">
        <f t="shared" si="420"/>
        <v>55</v>
      </c>
      <c r="O283" s="797">
        <f t="shared" si="420"/>
        <v>143</v>
      </c>
      <c r="P283" s="797">
        <f t="shared" si="420"/>
        <v>37</v>
      </c>
      <c r="Q283" s="797">
        <f t="shared" si="420"/>
        <v>20</v>
      </c>
      <c r="R283" s="797">
        <f t="shared" si="420"/>
        <v>57</v>
      </c>
      <c r="S283" s="797">
        <f t="shared" si="420"/>
        <v>29</v>
      </c>
      <c r="T283" s="797">
        <f t="shared" si="420"/>
        <v>15</v>
      </c>
      <c r="U283" s="797">
        <f t="shared" si="420"/>
        <v>44</v>
      </c>
      <c r="V283" s="797">
        <f t="shared" si="420"/>
        <v>0</v>
      </c>
      <c r="W283" s="797">
        <f t="shared" si="420"/>
        <v>0</v>
      </c>
      <c r="X283" s="797">
        <f t="shared" si="420"/>
        <v>0</v>
      </c>
      <c r="Y283" s="797">
        <f t="shared" si="420"/>
        <v>8600</v>
      </c>
      <c r="Z283" s="797">
        <f t="shared" si="420"/>
        <v>5850</v>
      </c>
      <c r="AA283" s="797">
        <f t="shared" si="420"/>
        <v>14450</v>
      </c>
      <c r="AB283" s="797">
        <f t="shared" si="420"/>
        <v>126</v>
      </c>
      <c r="AC283" s="797">
        <f t="shared" si="420"/>
        <v>103</v>
      </c>
      <c r="AD283" s="797">
        <f t="shared" ref="AD283:AK283" si="421">SUM(AD269:AD282)</f>
        <v>229</v>
      </c>
      <c r="AE283" s="797">
        <f t="shared" si="421"/>
        <v>8726</v>
      </c>
      <c r="AF283" s="797">
        <f t="shared" si="421"/>
        <v>5953</v>
      </c>
      <c r="AG283" s="797">
        <f t="shared" si="421"/>
        <v>14679</v>
      </c>
      <c r="AH283" s="797">
        <f t="shared" si="421"/>
        <v>162</v>
      </c>
      <c r="AI283" s="797">
        <f t="shared" si="421"/>
        <v>114</v>
      </c>
      <c r="AJ283" s="797">
        <f t="shared" si="421"/>
        <v>276</v>
      </c>
      <c r="AK283" s="797">
        <f t="shared" si="421"/>
        <v>0</v>
      </c>
      <c r="AM283" s="759"/>
      <c r="AN283" s="758"/>
      <c r="AO283" s="758"/>
      <c r="AP283" s="758"/>
      <c r="AQ283" s="758"/>
      <c r="AR283" s="758"/>
      <c r="AS283" s="758"/>
      <c r="AT283" s="758"/>
      <c r="AU283" s="758"/>
      <c r="AV283" s="758"/>
      <c r="AW283" s="758"/>
      <c r="AX283" s="758"/>
      <c r="AY283" s="758"/>
      <c r="AZ283" s="758"/>
      <c r="BA283" s="758"/>
      <c r="BB283" s="758"/>
      <c r="BC283" s="758"/>
      <c r="BD283" s="758"/>
      <c r="BE283" s="758"/>
      <c r="BF283" s="758"/>
      <c r="BG283" s="758"/>
      <c r="BH283" s="758"/>
      <c r="BI283" s="758"/>
      <c r="BJ283" s="758"/>
      <c r="BK283" s="758"/>
      <c r="BL283" s="758"/>
    </row>
    <row r="284" spans="1:64" ht="15" customHeight="1">
      <c r="A284" s="675"/>
      <c r="B284" s="788" t="s">
        <v>57</v>
      </c>
      <c r="C284" s="832"/>
      <c r="AJ284" s="794"/>
      <c r="AK284" s="794"/>
      <c r="AM284" s="759"/>
      <c r="AN284" s="758"/>
      <c r="AO284" s="758"/>
      <c r="AP284" s="758"/>
      <c r="AQ284" s="758"/>
      <c r="AR284" s="758"/>
      <c r="AS284" s="758"/>
      <c r="AT284" s="758"/>
      <c r="AU284" s="758"/>
      <c r="AV284" s="758"/>
      <c r="AW284" s="758"/>
      <c r="AX284" s="758"/>
      <c r="AY284" s="758"/>
      <c r="AZ284" s="758"/>
      <c r="BA284" s="758"/>
      <c r="BB284" s="758"/>
      <c r="BC284" s="758"/>
      <c r="BD284" s="758"/>
      <c r="BE284" s="758"/>
      <c r="BF284" s="758"/>
      <c r="BG284" s="758"/>
      <c r="BH284" s="758"/>
      <c r="BI284" s="758"/>
      <c r="BJ284" s="758"/>
      <c r="BK284" s="758"/>
      <c r="BL284" s="758"/>
    </row>
    <row r="285" spans="1:64" ht="15" customHeight="1">
      <c r="A285" s="675">
        <v>1</v>
      </c>
      <c r="B285" s="803">
        <v>84</v>
      </c>
      <c r="C285" s="783" t="s">
        <v>675</v>
      </c>
      <c r="D285" s="794">
        <v>273</v>
      </c>
      <c r="E285" s="794">
        <v>181</v>
      </c>
      <c r="F285" s="794">
        <f t="shared" ref="F285:F291" si="422">D285+E285</f>
        <v>454</v>
      </c>
      <c r="G285" s="794">
        <v>210</v>
      </c>
      <c r="H285" s="794">
        <v>134</v>
      </c>
      <c r="I285" s="794">
        <f t="shared" ref="I285:I291" si="423">G285+H285</f>
        <v>344</v>
      </c>
      <c r="J285" s="794">
        <v>3</v>
      </c>
      <c r="K285" s="794">
        <v>2</v>
      </c>
      <c r="L285" s="794">
        <f t="shared" ref="L285:L291" si="424">J285+K285</f>
        <v>5</v>
      </c>
      <c r="M285" s="794">
        <v>6</v>
      </c>
      <c r="N285" s="794">
        <v>1</v>
      </c>
      <c r="O285" s="794">
        <f t="shared" ref="O285:O291" si="425">M285+N285</f>
        <v>7</v>
      </c>
      <c r="P285" s="794"/>
      <c r="Q285" s="794"/>
      <c r="R285" s="794">
        <f t="shared" ref="R285:R291" si="426">P285+Q285</f>
        <v>0</v>
      </c>
      <c r="S285" s="794"/>
      <c r="T285" s="794"/>
      <c r="U285" s="794">
        <f t="shared" ref="U285:U291" si="427">S285+T285</f>
        <v>0</v>
      </c>
      <c r="V285" s="794"/>
      <c r="W285" s="794"/>
      <c r="X285" s="794">
        <f t="shared" ref="X285:X291" si="428">V285+W285</f>
        <v>0</v>
      </c>
      <c r="Y285" s="149">
        <f t="shared" ref="Y285:AA291" si="429">D285+G285+J285+M285+V285+S285+P285</f>
        <v>492</v>
      </c>
      <c r="Z285" s="149">
        <f t="shared" si="429"/>
        <v>318</v>
      </c>
      <c r="AA285" s="149">
        <f t="shared" si="429"/>
        <v>810</v>
      </c>
      <c r="AB285" s="794">
        <v>7</v>
      </c>
      <c r="AC285" s="794">
        <v>7</v>
      </c>
      <c r="AD285" s="794">
        <f t="shared" ref="AD285:AD291" si="430">AB285+AC285</f>
        <v>14</v>
      </c>
      <c r="AE285" s="794">
        <f t="shared" ref="AE285:AF291" si="431">Y285+AB285</f>
        <v>499</v>
      </c>
      <c r="AF285" s="794">
        <f t="shared" si="431"/>
        <v>325</v>
      </c>
      <c r="AG285" s="794">
        <f t="shared" ref="AG285:AG291" si="432">AE285+AF285</f>
        <v>824</v>
      </c>
      <c r="AH285" s="794">
        <v>4</v>
      </c>
      <c r="AI285" s="830">
        <v>4</v>
      </c>
      <c r="AJ285" s="794">
        <f t="shared" ref="AJ285:AJ291" si="433">AH285+AI285</f>
        <v>8</v>
      </c>
      <c r="AK285" s="794">
        <v>0</v>
      </c>
      <c r="AM285" s="759"/>
      <c r="AN285" s="758"/>
      <c r="AO285" s="758"/>
      <c r="AP285" s="758"/>
      <c r="AQ285" s="758"/>
      <c r="AR285" s="758"/>
      <c r="AS285" s="758"/>
      <c r="AT285" s="758"/>
      <c r="AU285" s="758"/>
      <c r="AV285" s="758"/>
      <c r="AW285" s="758"/>
      <c r="AX285" s="758"/>
      <c r="AY285" s="758"/>
      <c r="AZ285" s="758"/>
      <c r="BA285" s="758"/>
      <c r="BB285" s="758"/>
      <c r="BC285" s="758"/>
      <c r="BD285" s="758"/>
      <c r="BE285" s="758"/>
      <c r="BF285" s="758"/>
      <c r="BG285" s="758"/>
      <c r="BH285" s="758"/>
      <c r="BI285" s="758"/>
      <c r="BJ285" s="758"/>
      <c r="BK285" s="758"/>
      <c r="BL285" s="758"/>
    </row>
    <row r="286" spans="1:64" ht="15" customHeight="1">
      <c r="A286" s="675">
        <v>2</v>
      </c>
      <c r="B286" s="803">
        <v>85</v>
      </c>
      <c r="C286" s="783" t="s">
        <v>60</v>
      </c>
      <c r="D286" s="794">
        <v>491</v>
      </c>
      <c r="E286" s="794">
        <v>348</v>
      </c>
      <c r="F286" s="794">
        <f t="shared" si="422"/>
        <v>839</v>
      </c>
      <c r="G286" s="794">
        <v>192</v>
      </c>
      <c r="H286" s="794">
        <v>151</v>
      </c>
      <c r="I286" s="794">
        <f t="shared" si="423"/>
        <v>343</v>
      </c>
      <c r="J286" s="794">
        <v>3</v>
      </c>
      <c r="K286" s="794">
        <v>5</v>
      </c>
      <c r="L286" s="794">
        <f t="shared" si="424"/>
        <v>8</v>
      </c>
      <c r="M286" s="794">
        <v>0</v>
      </c>
      <c r="N286" s="794">
        <v>1</v>
      </c>
      <c r="O286" s="794">
        <f t="shared" si="425"/>
        <v>1</v>
      </c>
      <c r="P286" s="794"/>
      <c r="Q286" s="794"/>
      <c r="R286" s="794">
        <f t="shared" si="426"/>
        <v>0</v>
      </c>
      <c r="S286" s="794"/>
      <c r="T286" s="794"/>
      <c r="U286" s="794">
        <f t="shared" si="427"/>
        <v>0</v>
      </c>
      <c r="V286" s="794"/>
      <c r="W286" s="794"/>
      <c r="X286" s="794">
        <f t="shared" si="428"/>
        <v>0</v>
      </c>
      <c r="Y286" s="149">
        <f t="shared" si="429"/>
        <v>686</v>
      </c>
      <c r="Z286" s="149">
        <f t="shared" si="429"/>
        <v>505</v>
      </c>
      <c r="AA286" s="149">
        <f t="shared" si="429"/>
        <v>1191</v>
      </c>
      <c r="AB286" s="794">
        <v>13</v>
      </c>
      <c r="AC286" s="794">
        <v>4</v>
      </c>
      <c r="AD286" s="794">
        <f t="shared" si="430"/>
        <v>17</v>
      </c>
      <c r="AE286" s="794">
        <f t="shared" si="431"/>
        <v>699</v>
      </c>
      <c r="AF286" s="794">
        <f t="shared" si="431"/>
        <v>509</v>
      </c>
      <c r="AG286" s="794">
        <f t="shared" si="432"/>
        <v>1208</v>
      </c>
      <c r="AH286" s="794">
        <v>5</v>
      </c>
      <c r="AI286" s="830">
        <v>2</v>
      </c>
      <c r="AJ286" s="794">
        <f t="shared" si="433"/>
        <v>7</v>
      </c>
      <c r="AK286" s="794"/>
      <c r="AM286" s="759"/>
      <c r="AN286" s="758"/>
      <c r="AO286" s="758"/>
      <c r="AP286" s="758"/>
      <c r="AQ286" s="758"/>
      <c r="AR286" s="758"/>
      <c r="AS286" s="758"/>
      <c r="AT286" s="758"/>
      <c r="AU286" s="758"/>
      <c r="AV286" s="758"/>
      <c r="AW286" s="758"/>
      <c r="AX286" s="758"/>
      <c r="AY286" s="758"/>
      <c r="AZ286" s="758"/>
      <c r="BA286" s="758"/>
      <c r="BB286" s="758"/>
      <c r="BC286" s="758"/>
      <c r="BD286" s="758"/>
      <c r="BE286" s="758"/>
      <c r="BF286" s="758"/>
      <c r="BG286" s="758"/>
      <c r="BH286" s="758"/>
      <c r="BI286" s="758"/>
      <c r="BJ286" s="758"/>
      <c r="BK286" s="758"/>
      <c r="BL286" s="758"/>
    </row>
    <row r="287" spans="1:64" ht="15" customHeight="1">
      <c r="A287" s="675">
        <v>3</v>
      </c>
      <c r="B287" s="803">
        <v>86</v>
      </c>
      <c r="C287" s="783" t="s">
        <v>512</v>
      </c>
      <c r="D287" s="794">
        <v>64</v>
      </c>
      <c r="E287" s="794">
        <v>30</v>
      </c>
      <c r="F287" s="794">
        <f t="shared" si="422"/>
        <v>94</v>
      </c>
      <c r="G287" s="794">
        <v>40</v>
      </c>
      <c r="H287" s="794">
        <v>30</v>
      </c>
      <c r="I287" s="794">
        <f t="shared" si="423"/>
        <v>70</v>
      </c>
      <c r="J287" s="794">
        <v>0</v>
      </c>
      <c r="K287" s="794">
        <v>0</v>
      </c>
      <c r="L287" s="794">
        <f t="shared" si="424"/>
        <v>0</v>
      </c>
      <c r="M287" s="794">
        <v>1</v>
      </c>
      <c r="N287" s="794">
        <v>1</v>
      </c>
      <c r="O287" s="794">
        <f t="shared" si="425"/>
        <v>2</v>
      </c>
      <c r="P287" s="794"/>
      <c r="Q287" s="794"/>
      <c r="R287" s="794">
        <f t="shared" si="426"/>
        <v>0</v>
      </c>
      <c r="S287" s="794"/>
      <c r="T287" s="794"/>
      <c r="U287" s="794">
        <f t="shared" si="427"/>
        <v>0</v>
      </c>
      <c r="V287" s="794"/>
      <c r="W287" s="794"/>
      <c r="X287" s="794">
        <f t="shared" si="428"/>
        <v>0</v>
      </c>
      <c r="Y287" s="149">
        <f t="shared" si="429"/>
        <v>105</v>
      </c>
      <c r="Z287" s="149">
        <f t="shared" si="429"/>
        <v>61</v>
      </c>
      <c r="AA287" s="149">
        <f t="shared" si="429"/>
        <v>166</v>
      </c>
      <c r="AB287" s="794">
        <v>0</v>
      </c>
      <c r="AC287" s="794">
        <v>0</v>
      </c>
      <c r="AD287" s="794">
        <f t="shared" si="430"/>
        <v>0</v>
      </c>
      <c r="AE287" s="794">
        <f t="shared" si="431"/>
        <v>105</v>
      </c>
      <c r="AF287" s="794">
        <f t="shared" si="431"/>
        <v>61</v>
      </c>
      <c r="AG287" s="794">
        <f t="shared" si="432"/>
        <v>166</v>
      </c>
      <c r="AH287" s="794">
        <v>0</v>
      </c>
      <c r="AI287" s="794">
        <v>0</v>
      </c>
      <c r="AJ287" s="794">
        <f t="shared" si="433"/>
        <v>0</v>
      </c>
      <c r="AK287" s="794">
        <v>0</v>
      </c>
      <c r="AM287" s="759"/>
      <c r="AN287" s="758"/>
      <c r="AO287" s="758"/>
      <c r="AP287" s="758"/>
      <c r="AQ287" s="758"/>
      <c r="AR287" s="758"/>
      <c r="AS287" s="758"/>
      <c r="AT287" s="758"/>
      <c r="AU287" s="758"/>
      <c r="AV287" s="758"/>
      <c r="AW287" s="758"/>
      <c r="AX287" s="758"/>
      <c r="AY287" s="758"/>
      <c r="AZ287" s="758"/>
      <c r="BA287" s="758"/>
      <c r="BB287" s="758"/>
      <c r="BC287" s="758"/>
      <c r="BD287" s="758"/>
      <c r="BE287" s="758"/>
      <c r="BF287" s="758"/>
      <c r="BG287" s="758"/>
      <c r="BH287" s="758"/>
      <c r="BI287" s="758"/>
      <c r="BJ287" s="758"/>
      <c r="BK287" s="758"/>
      <c r="BL287" s="758"/>
    </row>
    <row r="288" spans="1:64" ht="15" customHeight="1">
      <c r="A288" s="675">
        <v>4</v>
      </c>
      <c r="B288" s="803">
        <v>87</v>
      </c>
      <c r="C288" s="783" t="s">
        <v>676</v>
      </c>
      <c r="D288" s="794">
        <v>22</v>
      </c>
      <c r="E288" s="794">
        <v>12</v>
      </c>
      <c r="F288" s="794">
        <f t="shared" si="422"/>
        <v>34</v>
      </c>
      <c r="G288" s="794">
        <v>25</v>
      </c>
      <c r="H288" s="794">
        <v>17</v>
      </c>
      <c r="I288" s="794">
        <f t="shared" si="423"/>
        <v>42</v>
      </c>
      <c r="J288" s="794">
        <v>0</v>
      </c>
      <c r="K288" s="794">
        <v>0</v>
      </c>
      <c r="L288" s="794">
        <f t="shared" si="424"/>
        <v>0</v>
      </c>
      <c r="M288" s="794">
        <v>0</v>
      </c>
      <c r="N288" s="794">
        <v>0</v>
      </c>
      <c r="O288" s="794">
        <f t="shared" si="425"/>
        <v>0</v>
      </c>
      <c r="P288" s="794"/>
      <c r="Q288" s="794"/>
      <c r="R288" s="794">
        <f t="shared" si="426"/>
        <v>0</v>
      </c>
      <c r="S288" s="794"/>
      <c r="T288" s="794"/>
      <c r="U288" s="794">
        <f t="shared" si="427"/>
        <v>0</v>
      </c>
      <c r="V288" s="794"/>
      <c r="W288" s="794"/>
      <c r="X288" s="794">
        <f t="shared" si="428"/>
        <v>0</v>
      </c>
      <c r="Y288" s="149">
        <f t="shared" si="429"/>
        <v>47</v>
      </c>
      <c r="Z288" s="149">
        <f t="shared" si="429"/>
        <v>29</v>
      </c>
      <c r="AA288" s="149">
        <f t="shared" si="429"/>
        <v>76</v>
      </c>
      <c r="AB288" s="794">
        <v>0</v>
      </c>
      <c r="AC288" s="794">
        <v>0</v>
      </c>
      <c r="AD288" s="794">
        <f t="shared" si="430"/>
        <v>0</v>
      </c>
      <c r="AE288" s="794">
        <f t="shared" si="431"/>
        <v>47</v>
      </c>
      <c r="AF288" s="794">
        <f t="shared" si="431"/>
        <v>29</v>
      </c>
      <c r="AG288" s="794">
        <f t="shared" si="432"/>
        <v>76</v>
      </c>
      <c r="AH288" s="794">
        <v>0</v>
      </c>
      <c r="AI288" s="794">
        <v>0</v>
      </c>
      <c r="AJ288" s="794">
        <f t="shared" si="433"/>
        <v>0</v>
      </c>
      <c r="AK288" s="794">
        <v>0</v>
      </c>
      <c r="AM288" s="759"/>
      <c r="AN288" s="758"/>
      <c r="AO288" s="758"/>
      <c r="AP288" s="758"/>
      <c r="AQ288" s="758"/>
      <c r="AR288" s="758"/>
      <c r="AS288" s="758"/>
      <c r="AT288" s="758"/>
      <c r="AU288" s="758"/>
      <c r="AV288" s="758"/>
      <c r="AW288" s="758"/>
      <c r="AX288" s="758"/>
      <c r="AY288" s="758"/>
      <c r="AZ288" s="758"/>
      <c r="BA288" s="758"/>
      <c r="BB288" s="758"/>
      <c r="BC288" s="758"/>
      <c r="BD288" s="758"/>
      <c r="BE288" s="758"/>
      <c r="BF288" s="758"/>
      <c r="BG288" s="758"/>
      <c r="BH288" s="758"/>
      <c r="BI288" s="758"/>
      <c r="BJ288" s="758"/>
      <c r="BK288" s="758"/>
      <c r="BL288" s="758"/>
    </row>
    <row r="289" spans="1:64" ht="15" customHeight="1">
      <c r="A289" s="675">
        <v>5</v>
      </c>
      <c r="B289" s="803">
        <v>88</v>
      </c>
      <c r="C289" s="783" t="s">
        <v>58</v>
      </c>
      <c r="D289" s="794">
        <v>11</v>
      </c>
      <c r="E289" s="794">
        <v>2</v>
      </c>
      <c r="F289" s="794">
        <f t="shared" si="422"/>
        <v>13</v>
      </c>
      <c r="G289" s="794">
        <v>32</v>
      </c>
      <c r="H289" s="794">
        <v>33</v>
      </c>
      <c r="I289" s="794">
        <f t="shared" si="423"/>
        <v>65</v>
      </c>
      <c r="J289" s="794">
        <v>0</v>
      </c>
      <c r="K289" s="794">
        <v>0</v>
      </c>
      <c r="L289" s="794">
        <f t="shared" si="424"/>
        <v>0</v>
      </c>
      <c r="M289" s="794">
        <v>1</v>
      </c>
      <c r="N289" s="794">
        <v>0</v>
      </c>
      <c r="O289" s="794">
        <f t="shared" si="425"/>
        <v>1</v>
      </c>
      <c r="P289" s="794"/>
      <c r="Q289" s="794"/>
      <c r="R289" s="794">
        <f t="shared" si="426"/>
        <v>0</v>
      </c>
      <c r="S289" s="794"/>
      <c r="T289" s="794"/>
      <c r="U289" s="794">
        <f t="shared" si="427"/>
        <v>0</v>
      </c>
      <c r="V289" s="794"/>
      <c r="W289" s="794"/>
      <c r="X289" s="794">
        <f t="shared" si="428"/>
        <v>0</v>
      </c>
      <c r="Y289" s="149">
        <f t="shared" si="429"/>
        <v>44</v>
      </c>
      <c r="Z289" s="149">
        <f t="shared" si="429"/>
        <v>35</v>
      </c>
      <c r="AA289" s="149">
        <f t="shared" si="429"/>
        <v>79</v>
      </c>
      <c r="AB289" s="794">
        <v>3</v>
      </c>
      <c r="AC289" s="794">
        <v>0</v>
      </c>
      <c r="AD289" s="794">
        <f t="shared" si="430"/>
        <v>3</v>
      </c>
      <c r="AE289" s="794">
        <f t="shared" si="431"/>
        <v>47</v>
      </c>
      <c r="AF289" s="794">
        <f t="shared" si="431"/>
        <v>35</v>
      </c>
      <c r="AG289" s="794">
        <f t="shared" si="432"/>
        <v>82</v>
      </c>
      <c r="AH289" s="794">
        <v>0</v>
      </c>
      <c r="AI289" s="794">
        <v>0</v>
      </c>
      <c r="AJ289" s="794">
        <f t="shared" si="433"/>
        <v>0</v>
      </c>
      <c r="AK289" s="794">
        <v>0</v>
      </c>
      <c r="AM289" s="759"/>
      <c r="AN289" s="758"/>
      <c r="AO289" s="758"/>
      <c r="AP289" s="758"/>
      <c r="AQ289" s="758"/>
      <c r="AR289" s="758"/>
      <c r="AS289" s="758"/>
      <c r="AT289" s="758"/>
      <c r="AU289" s="758"/>
      <c r="AV289" s="758"/>
      <c r="AW289" s="758"/>
      <c r="AX289" s="758"/>
      <c r="AY289" s="758"/>
      <c r="AZ289" s="758"/>
      <c r="BA289" s="758"/>
      <c r="BB289" s="758"/>
      <c r="BC289" s="758"/>
      <c r="BD289" s="758"/>
      <c r="BE289" s="758"/>
      <c r="BF289" s="758"/>
      <c r="BG289" s="758"/>
      <c r="BH289" s="758"/>
      <c r="BI289" s="758"/>
      <c r="BJ289" s="758"/>
      <c r="BK289" s="758"/>
      <c r="BL289" s="758"/>
    </row>
    <row r="290" spans="1:64" ht="15" customHeight="1">
      <c r="A290" s="675">
        <v>6</v>
      </c>
      <c r="B290" s="803">
        <v>89</v>
      </c>
      <c r="C290" s="783" t="s">
        <v>59</v>
      </c>
      <c r="D290" s="794">
        <v>17</v>
      </c>
      <c r="E290" s="794">
        <v>8</v>
      </c>
      <c r="F290" s="794">
        <f t="shared" si="422"/>
        <v>25</v>
      </c>
      <c r="G290" s="794">
        <v>22</v>
      </c>
      <c r="H290" s="794">
        <v>23</v>
      </c>
      <c r="I290" s="794">
        <f t="shared" si="423"/>
        <v>45</v>
      </c>
      <c r="J290" s="794">
        <v>0</v>
      </c>
      <c r="K290" s="794">
        <v>1</v>
      </c>
      <c r="L290" s="794">
        <f t="shared" si="424"/>
        <v>1</v>
      </c>
      <c r="M290" s="794">
        <v>0</v>
      </c>
      <c r="N290" s="794">
        <v>0</v>
      </c>
      <c r="O290" s="794">
        <f t="shared" si="425"/>
        <v>0</v>
      </c>
      <c r="P290" s="794"/>
      <c r="Q290" s="794"/>
      <c r="R290" s="794">
        <f t="shared" si="426"/>
        <v>0</v>
      </c>
      <c r="S290" s="794"/>
      <c r="T290" s="794"/>
      <c r="U290" s="794">
        <f t="shared" si="427"/>
        <v>0</v>
      </c>
      <c r="V290" s="794"/>
      <c r="W290" s="794"/>
      <c r="X290" s="794">
        <f t="shared" si="428"/>
        <v>0</v>
      </c>
      <c r="Y290" s="149">
        <f t="shared" si="429"/>
        <v>39</v>
      </c>
      <c r="Z290" s="149">
        <f t="shared" si="429"/>
        <v>32</v>
      </c>
      <c r="AA290" s="149">
        <f t="shared" si="429"/>
        <v>71</v>
      </c>
      <c r="AB290" s="794">
        <v>1</v>
      </c>
      <c r="AC290" s="794">
        <v>0</v>
      </c>
      <c r="AD290" s="794">
        <f t="shared" si="430"/>
        <v>1</v>
      </c>
      <c r="AE290" s="794">
        <f t="shared" si="431"/>
        <v>40</v>
      </c>
      <c r="AF290" s="794">
        <f t="shared" si="431"/>
        <v>32</v>
      </c>
      <c r="AG290" s="794">
        <f t="shared" si="432"/>
        <v>72</v>
      </c>
      <c r="AH290" s="794">
        <v>0</v>
      </c>
      <c r="AI290" s="794">
        <v>0</v>
      </c>
      <c r="AJ290" s="794">
        <f t="shared" si="433"/>
        <v>0</v>
      </c>
      <c r="AK290" s="794">
        <v>0</v>
      </c>
      <c r="AM290" s="759"/>
      <c r="AN290" s="758"/>
      <c r="AO290" s="758"/>
      <c r="AP290" s="758"/>
      <c r="AQ290" s="758"/>
      <c r="AR290" s="758"/>
      <c r="AS290" s="758"/>
      <c r="AT290" s="758"/>
      <c r="AU290" s="758"/>
      <c r="AV290" s="758"/>
      <c r="AW290" s="758"/>
      <c r="AX290" s="758"/>
      <c r="AY290" s="758"/>
      <c r="AZ290" s="758"/>
      <c r="BA290" s="758"/>
      <c r="BB290" s="758"/>
      <c r="BC290" s="758"/>
      <c r="BD290" s="758"/>
      <c r="BE290" s="758"/>
      <c r="BF290" s="758"/>
      <c r="BG290" s="758"/>
      <c r="BH290" s="758"/>
      <c r="BI290" s="758"/>
      <c r="BJ290" s="758"/>
      <c r="BK290" s="758"/>
      <c r="BL290" s="758"/>
    </row>
    <row r="291" spans="1:64" ht="15" customHeight="1">
      <c r="A291" s="675">
        <v>7</v>
      </c>
      <c r="B291" s="803">
        <v>90</v>
      </c>
      <c r="C291" s="377" t="s">
        <v>677</v>
      </c>
      <c r="D291" s="794">
        <v>3</v>
      </c>
      <c r="E291" s="794">
        <v>1</v>
      </c>
      <c r="F291" s="794">
        <f t="shared" si="422"/>
        <v>4</v>
      </c>
      <c r="G291" s="794">
        <v>25</v>
      </c>
      <c r="H291" s="794">
        <v>13</v>
      </c>
      <c r="I291" s="794">
        <f t="shared" si="423"/>
        <v>38</v>
      </c>
      <c r="J291" s="794">
        <v>0</v>
      </c>
      <c r="K291" s="794">
        <v>0</v>
      </c>
      <c r="L291" s="794">
        <f t="shared" si="424"/>
        <v>0</v>
      </c>
      <c r="M291" s="794">
        <v>0</v>
      </c>
      <c r="N291" s="794">
        <v>0</v>
      </c>
      <c r="O291" s="794">
        <f t="shared" si="425"/>
        <v>0</v>
      </c>
      <c r="P291" s="794"/>
      <c r="Q291" s="794"/>
      <c r="R291" s="794">
        <f t="shared" si="426"/>
        <v>0</v>
      </c>
      <c r="S291" s="794"/>
      <c r="T291" s="794"/>
      <c r="U291" s="794">
        <f t="shared" si="427"/>
        <v>0</v>
      </c>
      <c r="V291" s="794"/>
      <c r="W291" s="794"/>
      <c r="X291" s="794">
        <f t="shared" si="428"/>
        <v>0</v>
      </c>
      <c r="Y291" s="149">
        <f t="shared" si="429"/>
        <v>28</v>
      </c>
      <c r="Z291" s="149">
        <f t="shared" si="429"/>
        <v>14</v>
      </c>
      <c r="AA291" s="149">
        <f t="shared" si="429"/>
        <v>42</v>
      </c>
      <c r="AB291" s="794">
        <v>1</v>
      </c>
      <c r="AC291" s="794">
        <v>1</v>
      </c>
      <c r="AD291" s="794">
        <f t="shared" si="430"/>
        <v>2</v>
      </c>
      <c r="AE291" s="794">
        <f t="shared" si="431"/>
        <v>29</v>
      </c>
      <c r="AF291" s="794">
        <f t="shared" si="431"/>
        <v>15</v>
      </c>
      <c r="AG291" s="794">
        <f t="shared" si="432"/>
        <v>44</v>
      </c>
      <c r="AH291" s="794">
        <v>0</v>
      </c>
      <c r="AI291" s="794">
        <v>0</v>
      </c>
      <c r="AJ291" s="794">
        <f t="shared" si="433"/>
        <v>0</v>
      </c>
      <c r="AK291" s="794">
        <v>0</v>
      </c>
      <c r="AM291" s="759"/>
      <c r="AN291" s="758"/>
      <c r="AO291" s="758"/>
      <c r="AP291" s="758"/>
      <c r="AQ291" s="758"/>
      <c r="AR291" s="758"/>
      <c r="AS291" s="758"/>
      <c r="AT291" s="758"/>
      <c r="AU291" s="758"/>
      <c r="AV291" s="758"/>
      <c r="AW291" s="758"/>
      <c r="AX291" s="758"/>
      <c r="AY291" s="758"/>
      <c r="AZ291" s="758"/>
      <c r="BA291" s="758"/>
      <c r="BB291" s="758"/>
      <c r="BC291" s="758"/>
      <c r="BD291" s="758"/>
      <c r="BE291" s="758"/>
      <c r="BF291" s="758"/>
      <c r="BG291" s="758"/>
      <c r="BH291" s="758"/>
      <c r="BI291" s="758"/>
      <c r="BJ291" s="758"/>
      <c r="BK291" s="758"/>
      <c r="BL291" s="758"/>
    </row>
    <row r="292" spans="1:64" ht="15" customHeight="1">
      <c r="A292" s="675"/>
      <c r="B292" s="797"/>
      <c r="C292" s="831" t="s">
        <v>6</v>
      </c>
      <c r="D292" s="797">
        <f>SUM(D285:D291)</f>
        <v>881</v>
      </c>
      <c r="E292" s="797">
        <f t="shared" ref="E292:AK292" si="434">SUM(E285:E291)</f>
        <v>582</v>
      </c>
      <c r="F292" s="797">
        <f t="shared" si="434"/>
        <v>1463</v>
      </c>
      <c r="G292" s="797">
        <f t="shared" si="434"/>
        <v>546</v>
      </c>
      <c r="H292" s="797">
        <f t="shared" si="434"/>
        <v>401</v>
      </c>
      <c r="I292" s="797">
        <f t="shared" si="434"/>
        <v>947</v>
      </c>
      <c r="J292" s="797">
        <f t="shared" si="434"/>
        <v>6</v>
      </c>
      <c r="K292" s="797">
        <f t="shared" si="434"/>
        <v>8</v>
      </c>
      <c r="L292" s="797">
        <f t="shared" si="434"/>
        <v>14</v>
      </c>
      <c r="M292" s="797">
        <f t="shared" si="434"/>
        <v>8</v>
      </c>
      <c r="N292" s="797">
        <f t="shared" si="434"/>
        <v>3</v>
      </c>
      <c r="O292" s="797">
        <f t="shared" si="434"/>
        <v>11</v>
      </c>
      <c r="P292" s="797">
        <f t="shared" si="434"/>
        <v>0</v>
      </c>
      <c r="Q292" s="797">
        <f t="shared" si="434"/>
        <v>0</v>
      </c>
      <c r="R292" s="797">
        <f t="shared" si="434"/>
        <v>0</v>
      </c>
      <c r="S292" s="797">
        <f t="shared" si="434"/>
        <v>0</v>
      </c>
      <c r="T292" s="797">
        <f t="shared" si="434"/>
        <v>0</v>
      </c>
      <c r="U292" s="797">
        <f t="shared" si="434"/>
        <v>0</v>
      </c>
      <c r="V292" s="797">
        <f t="shared" si="434"/>
        <v>0</v>
      </c>
      <c r="W292" s="797">
        <f t="shared" si="434"/>
        <v>0</v>
      </c>
      <c r="X292" s="797">
        <f t="shared" si="434"/>
        <v>0</v>
      </c>
      <c r="Y292" s="797">
        <f t="shared" si="434"/>
        <v>1441</v>
      </c>
      <c r="Z292" s="797">
        <f t="shared" si="434"/>
        <v>994</v>
      </c>
      <c r="AA292" s="797">
        <f t="shared" si="434"/>
        <v>2435</v>
      </c>
      <c r="AB292" s="797">
        <f t="shared" si="434"/>
        <v>25</v>
      </c>
      <c r="AC292" s="797">
        <f t="shared" si="434"/>
        <v>12</v>
      </c>
      <c r="AD292" s="797">
        <f t="shared" si="434"/>
        <v>37</v>
      </c>
      <c r="AE292" s="797">
        <f t="shared" si="434"/>
        <v>1466</v>
      </c>
      <c r="AF292" s="797">
        <f t="shared" si="434"/>
        <v>1006</v>
      </c>
      <c r="AG292" s="797">
        <f t="shared" si="434"/>
        <v>2472</v>
      </c>
      <c r="AH292" s="797">
        <f t="shared" si="434"/>
        <v>9</v>
      </c>
      <c r="AI292" s="779">
        <f t="shared" si="434"/>
        <v>6</v>
      </c>
      <c r="AJ292" s="797">
        <f t="shared" si="434"/>
        <v>15</v>
      </c>
      <c r="AK292" s="797">
        <f t="shared" si="434"/>
        <v>0</v>
      </c>
      <c r="AM292" s="759"/>
      <c r="AN292" s="758"/>
      <c r="AO292" s="758"/>
      <c r="AP292" s="758"/>
      <c r="AQ292" s="758"/>
      <c r="AR292" s="758"/>
      <c r="AS292" s="758"/>
      <c r="AT292" s="758"/>
      <c r="AU292" s="758"/>
      <c r="AV292" s="758"/>
      <c r="AW292" s="758"/>
      <c r="AX292" s="758"/>
      <c r="AY292" s="758"/>
      <c r="AZ292" s="758"/>
      <c r="BA292" s="758"/>
      <c r="BB292" s="758"/>
      <c r="BC292" s="758"/>
      <c r="BD292" s="758"/>
      <c r="BE292" s="758"/>
      <c r="BF292" s="758"/>
      <c r="BG292" s="758"/>
      <c r="BH292" s="758"/>
      <c r="BI292" s="758"/>
      <c r="BJ292" s="758"/>
      <c r="BK292" s="758"/>
      <c r="BL292" s="758"/>
    </row>
    <row r="293" spans="1:64" ht="15" customHeight="1">
      <c r="A293" s="675"/>
      <c r="B293" s="788" t="s">
        <v>61</v>
      </c>
      <c r="C293" s="832"/>
      <c r="AJ293" s="794"/>
      <c r="AK293" s="794"/>
      <c r="AM293" s="759"/>
      <c r="AN293" s="758"/>
      <c r="AO293" s="758"/>
      <c r="AP293" s="758"/>
      <c r="AQ293" s="758"/>
      <c r="AR293" s="758"/>
      <c r="AS293" s="758"/>
      <c r="AT293" s="758"/>
      <c r="AU293" s="758"/>
      <c r="AV293" s="758"/>
      <c r="AW293" s="758"/>
      <c r="AX293" s="758"/>
      <c r="AY293" s="758"/>
      <c r="AZ293" s="758"/>
      <c r="BA293" s="758"/>
      <c r="BB293" s="758"/>
      <c r="BC293" s="758"/>
      <c r="BD293" s="758"/>
      <c r="BE293" s="758"/>
      <c r="BF293" s="758"/>
      <c r="BG293" s="758"/>
      <c r="BH293" s="758"/>
      <c r="BI293" s="758"/>
      <c r="BJ293" s="758"/>
      <c r="BK293" s="758"/>
      <c r="BL293" s="758"/>
    </row>
    <row r="294" spans="1:64" ht="15" customHeight="1">
      <c r="A294" s="675">
        <v>1</v>
      </c>
      <c r="B294" s="803">
        <v>91</v>
      </c>
      <c r="C294" s="823" t="s">
        <v>844</v>
      </c>
      <c r="D294" s="594">
        <v>3189</v>
      </c>
      <c r="E294" s="594">
        <v>1977</v>
      </c>
      <c r="F294" s="794">
        <f t="shared" ref="F294:F304" si="435">D294+E294</f>
        <v>5166</v>
      </c>
      <c r="G294" s="594">
        <v>4465</v>
      </c>
      <c r="H294" s="594">
        <v>2593</v>
      </c>
      <c r="I294" s="794">
        <f t="shared" ref="I294:I304" si="436">G294+H294</f>
        <v>7058</v>
      </c>
      <c r="J294" s="594">
        <v>105</v>
      </c>
      <c r="K294" s="594">
        <v>68</v>
      </c>
      <c r="L294" s="794">
        <f t="shared" ref="L294:L304" si="437">J294+K294</f>
        <v>173</v>
      </c>
      <c r="M294" s="594">
        <v>32</v>
      </c>
      <c r="N294" s="594">
        <v>19</v>
      </c>
      <c r="O294" s="794">
        <f t="shared" ref="O294:O304" si="438">M294+N294</f>
        <v>51</v>
      </c>
      <c r="P294" s="794"/>
      <c r="Q294" s="794"/>
      <c r="R294" s="794">
        <f t="shared" ref="R294:R304" si="439">P294+Q294</f>
        <v>0</v>
      </c>
      <c r="S294" s="794"/>
      <c r="T294" s="794"/>
      <c r="U294" s="794">
        <f t="shared" ref="U294:U304" si="440">S294+T294</f>
        <v>0</v>
      </c>
      <c r="V294" s="149"/>
      <c r="W294" s="149"/>
      <c r="X294" s="786">
        <f>W294+V294</f>
        <v>0</v>
      </c>
      <c r="Y294" s="149">
        <f t="shared" ref="Y294:Y304" si="441">D294+G294+J294+M294+V294+S294+P294</f>
        <v>7791</v>
      </c>
      <c r="Z294" s="149">
        <f t="shared" ref="Z294:Z304" si="442">E294+H294+K294+N294+W294+T294+Q294</f>
        <v>4657</v>
      </c>
      <c r="AA294" s="149">
        <f t="shared" ref="AA294:AA304" si="443">F294+I294+L294+O294+X294+U294+R294</f>
        <v>12448</v>
      </c>
      <c r="AB294" s="594">
        <v>485</v>
      </c>
      <c r="AC294" s="594">
        <v>485</v>
      </c>
      <c r="AD294" s="794">
        <f>AB294+AC294</f>
        <v>970</v>
      </c>
      <c r="AE294" s="794">
        <f t="shared" ref="AE294:AE304" si="444">Y294+AB294</f>
        <v>8276</v>
      </c>
      <c r="AF294" s="794">
        <f t="shared" ref="AF294:AF304" si="445">Z294+AC294</f>
        <v>5142</v>
      </c>
      <c r="AG294" s="794">
        <f>AE294+AF294</f>
        <v>13418</v>
      </c>
      <c r="AH294" s="149">
        <v>167</v>
      </c>
      <c r="AI294" s="149">
        <v>112</v>
      </c>
      <c r="AJ294" s="794">
        <f t="shared" ref="AJ294:AJ304" si="446">AH294+AI294</f>
        <v>279</v>
      </c>
      <c r="AK294" s="149">
        <v>0</v>
      </c>
      <c r="AM294" s="759"/>
      <c r="AN294" s="758"/>
      <c r="AO294" s="758"/>
      <c r="AP294" s="758"/>
      <c r="AQ294" s="758"/>
      <c r="AR294" s="758"/>
      <c r="AS294" s="758"/>
      <c r="AT294" s="758"/>
      <c r="AU294" s="758"/>
      <c r="AV294" s="758"/>
      <c r="AW294" s="758"/>
      <c r="AX294" s="758"/>
      <c r="AY294" s="758"/>
      <c r="AZ294" s="758"/>
      <c r="BA294" s="758"/>
      <c r="BB294" s="758"/>
      <c r="BC294" s="758"/>
      <c r="BD294" s="758"/>
      <c r="BE294" s="758"/>
      <c r="BF294" s="758"/>
      <c r="BG294" s="758"/>
      <c r="BH294" s="758"/>
      <c r="BI294" s="758"/>
      <c r="BJ294" s="758"/>
      <c r="BK294" s="758"/>
      <c r="BL294" s="758"/>
    </row>
    <row r="295" spans="1:64" ht="15" customHeight="1">
      <c r="A295" s="675">
        <v>2</v>
      </c>
      <c r="B295" s="803">
        <v>92</v>
      </c>
      <c r="C295" s="377" t="s">
        <v>845</v>
      </c>
      <c r="D295" s="594">
        <v>35</v>
      </c>
      <c r="E295" s="594">
        <v>27</v>
      </c>
      <c r="F295" s="794">
        <f t="shared" si="435"/>
        <v>62</v>
      </c>
      <c r="G295" s="594">
        <v>33</v>
      </c>
      <c r="H295" s="594">
        <v>35</v>
      </c>
      <c r="I295" s="794">
        <f t="shared" si="436"/>
        <v>68</v>
      </c>
      <c r="J295" s="594">
        <v>4</v>
      </c>
      <c r="K295" s="594">
        <v>2</v>
      </c>
      <c r="L295" s="794">
        <f t="shared" si="437"/>
        <v>6</v>
      </c>
      <c r="M295" s="594">
        <v>2</v>
      </c>
      <c r="N295" s="594">
        <v>1</v>
      </c>
      <c r="O295" s="794">
        <f t="shared" si="438"/>
        <v>3</v>
      </c>
      <c r="P295" s="794"/>
      <c r="Q295" s="794"/>
      <c r="R295" s="794">
        <f t="shared" si="439"/>
        <v>0</v>
      </c>
      <c r="S295" s="794"/>
      <c r="T295" s="794"/>
      <c r="U295" s="794">
        <f t="shared" si="440"/>
        <v>0</v>
      </c>
      <c r="V295" s="149"/>
      <c r="W295" s="149"/>
      <c r="X295" s="786">
        <f t="shared" ref="X295:X304" si="447">W295+V295</f>
        <v>0</v>
      </c>
      <c r="Y295" s="149">
        <f t="shared" si="441"/>
        <v>74</v>
      </c>
      <c r="Z295" s="149">
        <f t="shared" si="442"/>
        <v>65</v>
      </c>
      <c r="AA295" s="149">
        <f t="shared" si="443"/>
        <v>139</v>
      </c>
      <c r="AB295" s="594">
        <v>1</v>
      </c>
      <c r="AC295" s="594">
        <v>1</v>
      </c>
      <c r="AD295" s="794">
        <f t="shared" ref="AD295:AD304" si="448">AB295+AC295</f>
        <v>2</v>
      </c>
      <c r="AE295" s="794">
        <f t="shared" si="444"/>
        <v>75</v>
      </c>
      <c r="AF295" s="794">
        <f t="shared" si="445"/>
        <v>66</v>
      </c>
      <c r="AG295" s="794">
        <f t="shared" ref="AG295:AG304" si="449">AE295+AF295</f>
        <v>141</v>
      </c>
      <c r="AH295" s="149">
        <v>0</v>
      </c>
      <c r="AI295" s="149">
        <v>0</v>
      </c>
      <c r="AJ295" s="794">
        <f t="shared" si="446"/>
        <v>0</v>
      </c>
      <c r="AK295" s="149">
        <v>0</v>
      </c>
      <c r="AM295" s="759"/>
      <c r="AN295" s="758"/>
      <c r="AO295" s="758"/>
      <c r="AP295" s="758"/>
      <c r="AQ295" s="758"/>
      <c r="AR295" s="758"/>
      <c r="AS295" s="758"/>
      <c r="AT295" s="758"/>
      <c r="AU295" s="758"/>
      <c r="AV295" s="758"/>
      <c r="AW295" s="758"/>
      <c r="AX295" s="758"/>
      <c r="AY295" s="758"/>
      <c r="AZ295" s="758"/>
      <c r="BA295" s="758"/>
      <c r="BB295" s="758"/>
      <c r="BC295" s="758"/>
      <c r="BD295" s="758"/>
      <c r="BE295" s="758"/>
      <c r="BF295" s="758"/>
      <c r="BG295" s="758"/>
      <c r="BH295" s="758"/>
      <c r="BI295" s="758"/>
      <c r="BJ295" s="758"/>
      <c r="BK295" s="758"/>
      <c r="BL295" s="758"/>
    </row>
    <row r="296" spans="1:64" ht="15" customHeight="1">
      <c r="A296" s="675">
        <v>3</v>
      </c>
      <c r="B296" s="803">
        <v>93</v>
      </c>
      <c r="C296" s="377" t="s">
        <v>881</v>
      </c>
      <c r="D296" s="594">
        <v>38</v>
      </c>
      <c r="E296" s="594">
        <v>17</v>
      </c>
      <c r="F296" s="794">
        <f t="shared" si="435"/>
        <v>55</v>
      </c>
      <c r="G296" s="594">
        <v>57</v>
      </c>
      <c r="H296" s="594">
        <v>39</v>
      </c>
      <c r="I296" s="794">
        <f t="shared" si="436"/>
        <v>96</v>
      </c>
      <c r="J296" s="594">
        <v>0</v>
      </c>
      <c r="K296" s="594">
        <v>0</v>
      </c>
      <c r="L296" s="794">
        <f t="shared" si="437"/>
        <v>0</v>
      </c>
      <c r="M296" s="594">
        <v>0</v>
      </c>
      <c r="N296" s="594">
        <v>0</v>
      </c>
      <c r="O296" s="794">
        <f t="shared" si="438"/>
        <v>0</v>
      </c>
      <c r="P296" s="794"/>
      <c r="Q296" s="794"/>
      <c r="R296" s="794">
        <f t="shared" si="439"/>
        <v>0</v>
      </c>
      <c r="S296" s="794"/>
      <c r="T296" s="794"/>
      <c r="U296" s="794">
        <f t="shared" si="440"/>
        <v>0</v>
      </c>
      <c r="V296" s="149"/>
      <c r="W296" s="149"/>
      <c r="X296" s="786">
        <f t="shared" si="447"/>
        <v>0</v>
      </c>
      <c r="Y296" s="149">
        <f t="shared" si="441"/>
        <v>95</v>
      </c>
      <c r="Z296" s="149">
        <f t="shared" si="442"/>
        <v>56</v>
      </c>
      <c r="AA296" s="149">
        <f t="shared" si="443"/>
        <v>151</v>
      </c>
      <c r="AB296" s="594">
        <v>5</v>
      </c>
      <c r="AC296" s="594">
        <v>1</v>
      </c>
      <c r="AD296" s="794">
        <f t="shared" si="448"/>
        <v>6</v>
      </c>
      <c r="AE296" s="794">
        <f t="shared" si="444"/>
        <v>100</v>
      </c>
      <c r="AF296" s="794">
        <f t="shared" si="445"/>
        <v>57</v>
      </c>
      <c r="AG296" s="794">
        <f t="shared" si="449"/>
        <v>157</v>
      </c>
      <c r="AH296" s="149">
        <v>0</v>
      </c>
      <c r="AI296" s="149">
        <v>0</v>
      </c>
      <c r="AJ296" s="794">
        <f t="shared" si="446"/>
        <v>0</v>
      </c>
      <c r="AK296" s="149">
        <v>0</v>
      </c>
      <c r="AM296" s="759"/>
      <c r="AN296" s="758"/>
      <c r="AO296" s="758"/>
      <c r="AP296" s="758"/>
      <c r="AQ296" s="758"/>
      <c r="AR296" s="758"/>
      <c r="AS296" s="758"/>
      <c r="AT296" s="758"/>
      <c r="AU296" s="758"/>
      <c r="AV296" s="758"/>
      <c r="AW296" s="758"/>
      <c r="AX296" s="758"/>
      <c r="AY296" s="758"/>
      <c r="AZ296" s="758"/>
      <c r="BA296" s="758"/>
      <c r="BB296" s="758"/>
      <c r="BC296" s="758"/>
      <c r="BD296" s="758"/>
      <c r="BE296" s="758"/>
      <c r="BF296" s="758"/>
      <c r="BG296" s="758"/>
      <c r="BH296" s="758"/>
      <c r="BI296" s="758"/>
      <c r="BJ296" s="758"/>
      <c r="BK296" s="758"/>
      <c r="BL296" s="758"/>
    </row>
    <row r="297" spans="1:64" ht="15" customHeight="1">
      <c r="A297" s="675">
        <v>4</v>
      </c>
      <c r="B297" s="803">
        <v>94</v>
      </c>
      <c r="C297" s="823" t="s">
        <v>847</v>
      </c>
      <c r="D297" s="594">
        <v>325</v>
      </c>
      <c r="E297" s="594">
        <v>209</v>
      </c>
      <c r="F297" s="794">
        <f t="shared" si="435"/>
        <v>534</v>
      </c>
      <c r="G297" s="594">
        <v>309</v>
      </c>
      <c r="H297" s="594">
        <v>185</v>
      </c>
      <c r="I297" s="794">
        <f t="shared" si="436"/>
        <v>494</v>
      </c>
      <c r="J297" s="594">
        <v>9</v>
      </c>
      <c r="K297" s="594">
        <v>6</v>
      </c>
      <c r="L297" s="794">
        <f t="shared" si="437"/>
        <v>15</v>
      </c>
      <c r="M297" s="594">
        <v>11</v>
      </c>
      <c r="N297" s="594">
        <v>7</v>
      </c>
      <c r="O297" s="794">
        <f t="shared" si="438"/>
        <v>18</v>
      </c>
      <c r="P297" s="794"/>
      <c r="Q297" s="794"/>
      <c r="R297" s="794">
        <f t="shared" si="439"/>
        <v>0</v>
      </c>
      <c r="S297" s="794"/>
      <c r="T297" s="794"/>
      <c r="U297" s="794">
        <f t="shared" si="440"/>
        <v>0</v>
      </c>
      <c r="V297" s="149"/>
      <c r="W297" s="149"/>
      <c r="X297" s="786">
        <f t="shared" si="447"/>
        <v>0</v>
      </c>
      <c r="Y297" s="149">
        <f t="shared" si="441"/>
        <v>654</v>
      </c>
      <c r="Z297" s="149">
        <f t="shared" si="442"/>
        <v>407</v>
      </c>
      <c r="AA297" s="149">
        <f t="shared" si="443"/>
        <v>1061</v>
      </c>
      <c r="AB297" s="594">
        <v>13</v>
      </c>
      <c r="AC297" s="594">
        <v>9</v>
      </c>
      <c r="AD297" s="794">
        <f t="shared" si="448"/>
        <v>22</v>
      </c>
      <c r="AE297" s="794">
        <f t="shared" si="444"/>
        <v>667</v>
      </c>
      <c r="AF297" s="794">
        <f t="shared" si="445"/>
        <v>416</v>
      </c>
      <c r="AG297" s="794">
        <f t="shared" si="449"/>
        <v>1083</v>
      </c>
      <c r="AH297" s="149">
        <v>0</v>
      </c>
      <c r="AI297" s="149">
        <v>0</v>
      </c>
      <c r="AJ297" s="794">
        <f t="shared" si="446"/>
        <v>0</v>
      </c>
      <c r="AK297" s="149">
        <v>0</v>
      </c>
      <c r="AM297" s="759"/>
      <c r="AN297" s="758"/>
      <c r="AO297" s="758"/>
      <c r="AP297" s="758"/>
      <c r="AQ297" s="758"/>
      <c r="AR297" s="758"/>
      <c r="AS297" s="758"/>
      <c r="AT297" s="758"/>
      <c r="AU297" s="758"/>
      <c r="AV297" s="758"/>
      <c r="AW297" s="758"/>
      <c r="AX297" s="758"/>
      <c r="AY297" s="758"/>
      <c r="AZ297" s="758"/>
      <c r="BA297" s="758"/>
      <c r="BB297" s="758"/>
      <c r="BC297" s="758"/>
      <c r="BD297" s="758"/>
      <c r="BE297" s="758"/>
      <c r="BF297" s="758"/>
      <c r="BG297" s="758"/>
      <c r="BH297" s="758"/>
      <c r="BI297" s="758"/>
      <c r="BJ297" s="758"/>
      <c r="BK297" s="758"/>
      <c r="BL297" s="758"/>
    </row>
    <row r="298" spans="1:64" ht="15" customHeight="1">
      <c r="A298" s="675">
        <v>5</v>
      </c>
      <c r="B298" s="803">
        <v>95</v>
      </c>
      <c r="C298" s="823" t="s">
        <v>649</v>
      </c>
      <c r="D298" s="594">
        <v>11</v>
      </c>
      <c r="E298" s="594">
        <v>8</v>
      </c>
      <c r="F298" s="794">
        <f t="shared" si="435"/>
        <v>19</v>
      </c>
      <c r="G298" s="594">
        <v>27</v>
      </c>
      <c r="H298" s="594">
        <v>16</v>
      </c>
      <c r="I298" s="794">
        <f t="shared" si="436"/>
        <v>43</v>
      </c>
      <c r="J298" s="594">
        <v>0</v>
      </c>
      <c r="K298" s="594">
        <v>0</v>
      </c>
      <c r="L298" s="794">
        <f t="shared" si="437"/>
        <v>0</v>
      </c>
      <c r="M298" s="594">
        <v>0</v>
      </c>
      <c r="N298" s="594">
        <v>0</v>
      </c>
      <c r="O298" s="794">
        <f t="shared" si="438"/>
        <v>0</v>
      </c>
      <c r="P298" s="794"/>
      <c r="Q298" s="794"/>
      <c r="R298" s="794">
        <f t="shared" si="439"/>
        <v>0</v>
      </c>
      <c r="S298" s="794"/>
      <c r="T298" s="794"/>
      <c r="U298" s="794">
        <f t="shared" si="440"/>
        <v>0</v>
      </c>
      <c r="V298" s="786"/>
      <c r="W298" s="786"/>
      <c r="X298" s="786">
        <f t="shared" si="447"/>
        <v>0</v>
      </c>
      <c r="Y298" s="149">
        <f t="shared" si="441"/>
        <v>38</v>
      </c>
      <c r="Z298" s="149">
        <f t="shared" si="442"/>
        <v>24</v>
      </c>
      <c r="AA298" s="149">
        <f t="shared" si="443"/>
        <v>62</v>
      </c>
      <c r="AB298" s="594">
        <v>1</v>
      </c>
      <c r="AC298" s="594">
        <v>1</v>
      </c>
      <c r="AD298" s="794">
        <f t="shared" si="448"/>
        <v>2</v>
      </c>
      <c r="AE298" s="794">
        <f t="shared" si="444"/>
        <v>39</v>
      </c>
      <c r="AF298" s="794">
        <f t="shared" si="445"/>
        <v>25</v>
      </c>
      <c r="AG298" s="794">
        <f t="shared" si="449"/>
        <v>64</v>
      </c>
      <c r="AH298" s="149">
        <v>0</v>
      </c>
      <c r="AI298" s="149">
        <v>0</v>
      </c>
      <c r="AJ298" s="794">
        <f t="shared" si="446"/>
        <v>0</v>
      </c>
      <c r="AK298" s="149">
        <v>0</v>
      </c>
      <c r="AM298" s="759"/>
      <c r="AN298" s="758"/>
      <c r="AO298" s="758"/>
      <c r="AP298" s="758"/>
      <c r="AQ298" s="758"/>
      <c r="AR298" s="758"/>
      <c r="AS298" s="758"/>
      <c r="AT298" s="758"/>
      <c r="AU298" s="758"/>
      <c r="AV298" s="758"/>
      <c r="AW298" s="758"/>
      <c r="AX298" s="758"/>
      <c r="AY298" s="758"/>
      <c r="AZ298" s="758"/>
      <c r="BA298" s="758"/>
      <c r="BB298" s="758"/>
      <c r="BC298" s="758"/>
      <c r="BD298" s="758"/>
      <c r="BE298" s="758"/>
      <c r="BF298" s="758"/>
      <c r="BG298" s="758"/>
      <c r="BH298" s="758"/>
      <c r="BI298" s="758"/>
      <c r="BJ298" s="758"/>
      <c r="BK298" s="758"/>
      <c r="BL298" s="758"/>
    </row>
    <row r="299" spans="1:64" ht="15" customHeight="1">
      <c r="A299" s="675">
        <v>6</v>
      </c>
      <c r="B299" s="803">
        <v>96</v>
      </c>
      <c r="C299" s="377" t="s">
        <v>842</v>
      </c>
      <c r="D299" s="594">
        <v>7</v>
      </c>
      <c r="E299" s="594">
        <v>6</v>
      </c>
      <c r="F299" s="794">
        <f t="shared" si="435"/>
        <v>13</v>
      </c>
      <c r="G299" s="594">
        <v>24</v>
      </c>
      <c r="H299" s="594">
        <v>16</v>
      </c>
      <c r="I299" s="794">
        <f t="shared" si="436"/>
        <v>40</v>
      </c>
      <c r="J299" s="594">
        <v>1</v>
      </c>
      <c r="K299" s="594">
        <v>0</v>
      </c>
      <c r="L299" s="794">
        <f t="shared" si="437"/>
        <v>1</v>
      </c>
      <c r="M299" s="594">
        <v>0</v>
      </c>
      <c r="N299" s="594">
        <v>0</v>
      </c>
      <c r="O299" s="794">
        <f t="shared" si="438"/>
        <v>0</v>
      </c>
      <c r="P299" s="794"/>
      <c r="Q299" s="794"/>
      <c r="R299" s="794">
        <f t="shared" si="439"/>
        <v>0</v>
      </c>
      <c r="S299" s="794"/>
      <c r="T299" s="794"/>
      <c r="U299" s="794">
        <f t="shared" si="440"/>
        <v>0</v>
      </c>
      <c r="V299" s="786"/>
      <c r="W299" s="786"/>
      <c r="X299" s="786">
        <f t="shared" si="447"/>
        <v>0</v>
      </c>
      <c r="Y299" s="149">
        <f t="shared" si="441"/>
        <v>32</v>
      </c>
      <c r="Z299" s="149">
        <f t="shared" si="442"/>
        <v>22</v>
      </c>
      <c r="AA299" s="149">
        <f t="shared" si="443"/>
        <v>54</v>
      </c>
      <c r="AB299" s="594">
        <v>1</v>
      </c>
      <c r="AC299" s="594">
        <v>0</v>
      </c>
      <c r="AD299" s="794">
        <f t="shared" si="448"/>
        <v>1</v>
      </c>
      <c r="AE299" s="794">
        <f t="shared" si="444"/>
        <v>33</v>
      </c>
      <c r="AF299" s="794">
        <f t="shared" si="445"/>
        <v>22</v>
      </c>
      <c r="AG299" s="794">
        <f t="shared" si="449"/>
        <v>55</v>
      </c>
      <c r="AH299" s="149">
        <v>0</v>
      </c>
      <c r="AI299" s="149">
        <v>0</v>
      </c>
      <c r="AJ299" s="794">
        <f t="shared" si="446"/>
        <v>0</v>
      </c>
      <c r="AK299" s="149">
        <v>0</v>
      </c>
      <c r="AM299" s="759"/>
      <c r="AN299" s="758"/>
      <c r="AO299" s="758"/>
      <c r="AP299" s="758"/>
      <c r="AQ299" s="758"/>
      <c r="AR299" s="758"/>
      <c r="AS299" s="758"/>
      <c r="AT299" s="758"/>
      <c r="AU299" s="758"/>
      <c r="AV299" s="758"/>
      <c r="AW299" s="758"/>
      <c r="AX299" s="758"/>
      <c r="AY299" s="758"/>
      <c r="AZ299" s="758"/>
      <c r="BA299" s="758"/>
      <c r="BB299" s="758"/>
      <c r="BC299" s="758"/>
      <c r="BD299" s="758"/>
      <c r="BE299" s="758"/>
      <c r="BF299" s="758"/>
      <c r="BG299" s="758"/>
      <c r="BH299" s="758"/>
      <c r="BI299" s="758"/>
      <c r="BJ299" s="758"/>
      <c r="BK299" s="758"/>
      <c r="BL299" s="758"/>
    </row>
    <row r="300" spans="1:64" ht="15" customHeight="1">
      <c r="A300" s="675">
        <v>7</v>
      </c>
      <c r="B300" s="803">
        <v>97</v>
      </c>
      <c r="C300" s="377" t="s">
        <v>848</v>
      </c>
      <c r="D300" s="594">
        <v>43</v>
      </c>
      <c r="E300" s="594">
        <v>31</v>
      </c>
      <c r="F300" s="794">
        <f t="shared" si="435"/>
        <v>74</v>
      </c>
      <c r="G300" s="594">
        <v>111</v>
      </c>
      <c r="H300" s="594">
        <v>61</v>
      </c>
      <c r="I300" s="794">
        <f t="shared" si="436"/>
        <v>172</v>
      </c>
      <c r="J300" s="594">
        <v>2</v>
      </c>
      <c r="K300" s="594">
        <v>2</v>
      </c>
      <c r="L300" s="794">
        <f t="shared" si="437"/>
        <v>4</v>
      </c>
      <c r="M300" s="594">
        <v>0</v>
      </c>
      <c r="N300" s="594">
        <v>1</v>
      </c>
      <c r="O300" s="794">
        <f t="shared" si="438"/>
        <v>1</v>
      </c>
      <c r="P300" s="794"/>
      <c r="Q300" s="794"/>
      <c r="R300" s="794">
        <f t="shared" si="439"/>
        <v>0</v>
      </c>
      <c r="S300" s="794"/>
      <c r="T300" s="794"/>
      <c r="U300" s="794">
        <f t="shared" si="440"/>
        <v>0</v>
      </c>
      <c r="V300" s="786"/>
      <c r="W300" s="786"/>
      <c r="X300" s="786">
        <f t="shared" si="447"/>
        <v>0</v>
      </c>
      <c r="Y300" s="149">
        <f t="shared" si="441"/>
        <v>156</v>
      </c>
      <c r="Z300" s="149">
        <f t="shared" si="442"/>
        <v>95</v>
      </c>
      <c r="AA300" s="149">
        <f t="shared" si="443"/>
        <v>251</v>
      </c>
      <c r="AB300" s="594">
        <v>7</v>
      </c>
      <c r="AC300" s="594">
        <v>0</v>
      </c>
      <c r="AD300" s="794">
        <f t="shared" si="448"/>
        <v>7</v>
      </c>
      <c r="AE300" s="794">
        <f t="shared" si="444"/>
        <v>163</v>
      </c>
      <c r="AF300" s="794">
        <f t="shared" si="445"/>
        <v>95</v>
      </c>
      <c r="AG300" s="794">
        <f t="shared" si="449"/>
        <v>258</v>
      </c>
      <c r="AH300" s="149">
        <v>0</v>
      </c>
      <c r="AI300" s="149">
        <v>0</v>
      </c>
      <c r="AJ300" s="794">
        <f t="shared" si="446"/>
        <v>0</v>
      </c>
      <c r="AK300" s="149">
        <v>0</v>
      </c>
      <c r="AM300" s="759"/>
      <c r="AN300" s="758"/>
      <c r="AO300" s="758"/>
      <c r="AP300" s="758"/>
      <c r="AQ300" s="758"/>
      <c r="AR300" s="758"/>
      <c r="AS300" s="758"/>
      <c r="AT300" s="758"/>
      <c r="AU300" s="758"/>
      <c r="AV300" s="758"/>
      <c r="AW300" s="758"/>
      <c r="AX300" s="758"/>
      <c r="AY300" s="758"/>
      <c r="AZ300" s="758"/>
      <c r="BA300" s="758"/>
      <c r="BB300" s="758"/>
      <c r="BC300" s="758"/>
      <c r="BD300" s="758"/>
      <c r="BE300" s="758"/>
      <c r="BF300" s="758"/>
      <c r="BG300" s="758"/>
      <c r="BH300" s="758"/>
      <c r="BI300" s="758"/>
      <c r="BJ300" s="758"/>
      <c r="BK300" s="758"/>
      <c r="BL300" s="758"/>
    </row>
    <row r="301" spans="1:64" ht="15" customHeight="1">
      <c r="A301" s="675">
        <v>8</v>
      </c>
      <c r="B301" s="803">
        <v>98</v>
      </c>
      <c r="C301" s="377" t="s">
        <v>840</v>
      </c>
      <c r="D301" s="594">
        <v>30</v>
      </c>
      <c r="E301" s="594">
        <v>31</v>
      </c>
      <c r="F301" s="794">
        <f t="shared" si="435"/>
        <v>61</v>
      </c>
      <c r="G301" s="594">
        <v>54</v>
      </c>
      <c r="H301" s="594">
        <v>26</v>
      </c>
      <c r="I301" s="794">
        <f t="shared" si="436"/>
        <v>80</v>
      </c>
      <c r="J301" s="594">
        <v>1</v>
      </c>
      <c r="K301" s="594">
        <v>1</v>
      </c>
      <c r="L301" s="794">
        <f t="shared" si="437"/>
        <v>2</v>
      </c>
      <c r="M301" s="594">
        <v>1</v>
      </c>
      <c r="N301" s="594">
        <v>1</v>
      </c>
      <c r="O301" s="794">
        <f t="shared" si="438"/>
        <v>2</v>
      </c>
      <c r="P301" s="794"/>
      <c r="Q301" s="794"/>
      <c r="R301" s="794">
        <f t="shared" si="439"/>
        <v>0</v>
      </c>
      <c r="S301" s="794"/>
      <c r="T301" s="794"/>
      <c r="U301" s="794">
        <f t="shared" si="440"/>
        <v>0</v>
      </c>
      <c r="V301" s="786"/>
      <c r="W301" s="786"/>
      <c r="X301" s="786">
        <f t="shared" si="447"/>
        <v>0</v>
      </c>
      <c r="Y301" s="149">
        <f t="shared" si="441"/>
        <v>86</v>
      </c>
      <c r="Z301" s="149">
        <f t="shared" si="442"/>
        <v>59</v>
      </c>
      <c r="AA301" s="149">
        <f t="shared" si="443"/>
        <v>145</v>
      </c>
      <c r="AB301" s="594">
        <v>6</v>
      </c>
      <c r="AC301" s="594">
        <v>2</v>
      </c>
      <c r="AD301" s="794">
        <f t="shared" si="448"/>
        <v>8</v>
      </c>
      <c r="AE301" s="794">
        <f t="shared" si="444"/>
        <v>92</v>
      </c>
      <c r="AF301" s="794">
        <f t="shared" si="445"/>
        <v>61</v>
      </c>
      <c r="AG301" s="794">
        <f t="shared" si="449"/>
        <v>153</v>
      </c>
      <c r="AH301" s="149">
        <v>0</v>
      </c>
      <c r="AI301" s="149">
        <v>0</v>
      </c>
      <c r="AJ301" s="794">
        <f t="shared" si="446"/>
        <v>0</v>
      </c>
      <c r="AK301" s="149">
        <v>0</v>
      </c>
      <c r="AM301" s="759"/>
      <c r="AN301" s="758"/>
      <c r="AO301" s="758"/>
      <c r="AP301" s="758"/>
      <c r="AQ301" s="758"/>
      <c r="AR301" s="758"/>
      <c r="AS301" s="758"/>
      <c r="AT301" s="758"/>
      <c r="AU301" s="758"/>
      <c r="AV301" s="758"/>
      <c r="AW301" s="758"/>
      <c r="AX301" s="758"/>
      <c r="AY301" s="758"/>
      <c r="AZ301" s="758"/>
      <c r="BA301" s="758"/>
      <c r="BB301" s="758"/>
      <c r="BC301" s="758"/>
      <c r="BD301" s="758"/>
      <c r="BE301" s="758"/>
      <c r="BF301" s="758"/>
      <c r="BG301" s="758"/>
      <c r="BH301" s="758"/>
      <c r="BI301" s="758"/>
      <c r="BJ301" s="758"/>
      <c r="BK301" s="758"/>
      <c r="BL301" s="758"/>
    </row>
    <row r="302" spans="1:64" ht="15" customHeight="1">
      <c r="A302" s="675">
        <v>9</v>
      </c>
      <c r="B302" s="803">
        <v>99</v>
      </c>
      <c r="C302" s="377" t="s">
        <v>849</v>
      </c>
      <c r="D302" s="594">
        <v>57</v>
      </c>
      <c r="E302" s="594">
        <v>49</v>
      </c>
      <c r="F302" s="794">
        <f t="shared" si="435"/>
        <v>106</v>
      </c>
      <c r="G302" s="594">
        <v>232</v>
      </c>
      <c r="H302" s="594">
        <v>138</v>
      </c>
      <c r="I302" s="794">
        <f t="shared" si="436"/>
        <v>370</v>
      </c>
      <c r="J302" s="594">
        <v>2</v>
      </c>
      <c r="K302" s="594">
        <v>3</v>
      </c>
      <c r="L302" s="794">
        <f t="shared" si="437"/>
        <v>5</v>
      </c>
      <c r="M302" s="594"/>
      <c r="N302" s="594"/>
      <c r="O302" s="794">
        <f t="shared" si="438"/>
        <v>0</v>
      </c>
      <c r="P302" s="794"/>
      <c r="Q302" s="794"/>
      <c r="R302" s="794">
        <f t="shared" si="439"/>
        <v>0</v>
      </c>
      <c r="S302" s="794"/>
      <c r="T302" s="794"/>
      <c r="U302" s="794">
        <f t="shared" si="440"/>
        <v>0</v>
      </c>
      <c r="V302" s="786"/>
      <c r="W302" s="786"/>
      <c r="X302" s="786">
        <f t="shared" si="447"/>
        <v>0</v>
      </c>
      <c r="Y302" s="149">
        <f t="shared" si="441"/>
        <v>291</v>
      </c>
      <c r="Z302" s="149">
        <f t="shared" si="442"/>
        <v>190</v>
      </c>
      <c r="AA302" s="149">
        <f t="shared" si="443"/>
        <v>481</v>
      </c>
      <c r="AB302" s="594">
        <v>2</v>
      </c>
      <c r="AC302" s="594">
        <v>1</v>
      </c>
      <c r="AD302" s="794">
        <f t="shared" si="448"/>
        <v>3</v>
      </c>
      <c r="AE302" s="794">
        <f t="shared" si="444"/>
        <v>293</v>
      </c>
      <c r="AF302" s="794">
        <f t="shared" si="445"/>
        <v>191</v>
      </c>
      <c r="AG302" s="794">
        <f t="shared" si="449"/>
        <v>484</v>
      </c>
      <c r="AH302" s="149">
        <v>0</v>
      </c>
      <c r="AI302" s="149">
        <v>0</v>
      </c>
      <c r="AJ302" s="794">
        <f t="shared" si="446"/>
        <v>0</v>
      </c>
      <c r="AK302" s="149">
        <v>0</v>
      </c>
      <c r="AM302" s="759"/>
      <c r="AN302" s="758"/>
      <c r="AO302" s="758"/>
      <c r="AP302" s="758"/>
      <c r="AQ302" s="758"/>
      <c r="AR302" s="758"/>
      <c r="AS302" s="758"/>
      <c r="AT302" s="758"/>
      <c r="AU302" s="758"/>
      <c r="AV302" s="758"/>
      <c r="AW302" s="758"/>
      <c r="AX302" s="758"/>
      <c r="AY302" s="758"/>
      <c r="AZ302" s="758"/>
      <c r="BA302" s="758"/>
      <c r="BB302" s="758"/>
      <c r="BC302" s="758"/>
      <c r="BD302" s="758"/>
      <c r="BE302" s="758"/>
      <c r="BF302" s="758"/>
      <c r="BG302" s="758"/>
      <c r="BH302" s="758"/>
      <c r="BI302" s="758"/>
      <c r="BJ302" s="758"/>
      <c r="BK302" s="758"/>
      <c r="BL302" s="758"/>
    </row>
    <row r="303" spans="1:64" ht="15" customHeight="1">
      <c r="A303" s="675">
        <v>10</v>
      </c>
      <c r="B303" s="803">
        <v>100</v>
      </c>
      <c r="C303" s="377" t="s">
        <v>850</v>
      </c>
      <c r="D303" s="594">
        <v>57</v>
      </c>
      <c r="E303" s="594">
        <v>47</v>
      </c>
      <c r="F303" s="794">
        <f t="shared" si="435"/>
        <v>104</v>
      </c>
      <c r="G303" s="594">
        <v>81</v>
      </c>
      <c r="H303" s="594">
        <v>32</v>
      </c>
      <c r="I303" s="794">
        <f t="shared" si="436"/>
        <v>113</v>
      </c>
      <c r="J303" s="594">
        <v>0</v>
      </c>
      <c r="K303" s="594">
        <v>0</v>
      </c>
      <c r="L303" s="794">
        <f t="shared" si="437"/>
        <v>0</v>
      </c>
      <c r="M303" s="594">
        <v>0</v>
      </c>
      <c r="N303" s="594">
        <v>0</v>
      </c>
      <c r="O303" s="794">
        <f t="shared" si="438"/>
        <v>0</v>
      </c>
      <c r="P303" s="794"/>
      <c r="Q303" s="794"/>
      <c r="R303" s="794">
        <f t="shared" si="439"/>
        <v>0</v>
      </c>
      <c r="S303" s="794"/>
      <c r="T303" s="794"/>
      <c r="U303" s="794">
        <f t="shared" si="440"/>
        <v>0</v>
      </c>
      <c r="V303" s="786"/>
      <c r="W303" s="786"/>
      <c r="X303" s="786">
        <f t="shared" si="447"/>
        <v>0</v>
      </c>
      <c r="Y303" s="149">
        <f t="shared" si="441"/>
        <v>138</v>
      </c>
      <c r="Z303" s="149">
        <f t="shared" si="442"/>
        <v>79</v>
      </c>
      <c r="AA303" s="149">
        <f t="shared" si="443"/>
        <v>217</v>
      </c>
      <c r="AB303" s="594">
        <v>0</v>
      </c>
      <c r="AC303" s="594">
        <v>0</v>
      </c>
      <c r="AD303" s="794">
        <f t="shared" si="448"/>
        <v>0</v>
      </c>
      <c r="AE303" s="794">
        <f t="shared" si="444"/>
        <v>138</v>
      </c>
      <c r="AF303" s="794">
        <f t="shared" si="445"/>
        <v>79</v>
      </c>
      <c r="AG303" s="794">
        <f t="shared" si="449"/>
        <v>217</v>
      </c>
      <c r="AH303" s="149">
        <v>0</v>
      </c>
      <c r="AI303" s="149">
        <v>0</v>
      </c>
      <c r="AJ303" s="794">
        <f t="shared" si="446"/>
        <v>0</v>
      </c>
      <c r="AK303" s="149">
        <v>0</v>
      </c>
      <c r="AM303" s="759"/>
      <c r="AN303" s="758"/>
      <c r="AO303" s="758"/>
      <c r="AP303" s="758"/>
      <c r="AQ303" s="758"/>
      <c r="AR303" s="758"/>
      <c r="AS303" s="758"/>
      <c r="AT303" s="758"/>
      <c r="AU303" s="758"/>
      <c r="AV303" s="758"/>
      <c r="AW303" s="758"/>
      <c r="AX303" s="758"/>
      <c r="AY303" s="758"/>
      <c r="AZ303" s="758"/>
      <c r="BA303" s="758"/>
      <c r="BB303" s="758"/>
      <c r="BC303" s="758"/>
      <c r="BD303" s="758"/>
      <c r="BE303" s="758"/>
      <c r="BF303" s="758"/>
      <c r="BG303" s="758"/>
      <c r="BH303" s="758"/>
      <c r="BI303" s="758"/>
      <c r="BJ303" s="758"/>
      <c r="BK303" s="758"/>
      <c r="BL303" s="758"/>
    </row>
    <row r="304" spans="1:64" ht="15" customHeight="1">
      <c r="A304" s="675">
        <v>11</v>
      </c>
      <c r="B304" s="803">
        <v>101</v>
      </c>
      <c r="C304" s="377" t="s">
        <v>851</v>
      </c>
      <c r="D304" s="594">
        <v>221</v>
      </c>
      <c r="E304" s="594">
        <v>118</v>
      </c>
      <c r="F304" s="794">
        <f t="shared" si="435"/>
        <v>339</v>
      </c>
      <c r="G304" s="594">
        <v>208</v>
      </c>
      <c r="H304" s="594">
        <v>150</v>
      </c>
      <c r="I304" s="794">
        <f t="shared" si="436"/>
        <v>358</v>
      </c>
      <c r="J304" s="594">
        <v>2</v>
      </c>
      <c r="K304" s="594">
        <v>1</v>
      </c>
      <c r="L304" s="794">
        <f t="shared" si="437"/>
        <v>3</v>
      </c>
      <c r="M304" s="594">
        <v>0</v>
      </c>
      <c r="N304" s="594">
        <v>0</v>
      </c>
      <c r="O304" s="794">
        <f t="shared" si="438"/>
        <v>0</v>
      </c>
      <c r="P304" s="794"/>
      <c r="Q304" s="794"/>
      <c r="R304" s="794">
        <f t="shared" si="439"/>
        <v>0</v>
      </c>
      <c r="S304" s="794"/>
      <c r="T304" s="794"/>
      <c r="U304" s="794">
        <f t="shared" si="440"/>
        <v>0</v>
      </c>
      <c r="V304" s="786"/>
      <c r="W304" s="786"/>
      <c r="X304" s="786">
        <f t="shared" si="447"/>
        <v>0</v>
      </c>
      <c r="Y304" s="149">
        <f t="shared" si="441"/>
        <v>431</v>
      </c>
      <c r="Z304" s="149">
        <f t="shared" si="442"/>
        <v>269</v>
      </c>
      <c r="AA304" s="149">
        <f t="shared" si="443"/>
        <v>700</v>
      </c>
      <c r="AB304" s="594">
        <v>0</v>
      </c>
      <c r="AC304" s="594">
        <v>0</v>
      </c>
      <c r="AD304" s="794">
        <f t="shared" si="448"/>
        <v>0</v>
      </c>
      <c r="AE304" s="794">
        <f t="shared" si="444"/>
        <v>431</v>
      </c>
      <c r="AF304" s="794">
        <f t="shared" si="445"/>
        <v>269</v>
      </c>
      <c r="AG304" s="794">
        <f t="shared" si="449"/>
        <v>700</v>
      </c>
      <c r="AH304" s="149">
        <v>12</v>
      </c>
      <c r="AI304" s="149">
        <v>7</v>
      </c>
      <c r="AJ304" s="794">
        <f t="shared" si="446"/>
        <v>19</v>
      </c>
      <c r="AK304" s="149">
        <v>0</v>
      </c>
      <c r="AM304" s="759"/>
      <c r="AN304" s="758"/>
      <c r="AO304" s="758"/>
      <c r="AP304" s="758"/>
      <c r="AQ304" s="758"/>
      <c r="AR304" s="758"/>
      <c r="AS304" s="758"/>
      <c r="AT304" s="758"/>
      <c r="AU304" s="758"/>
      <c r="AV304" s="758"/>
      <c r="AW304" s="758"/>
      <c r="AX304" s="758"/>
      <c r="AY304" s="758"/>
      <c r="AZ304" s="758"/>
      <c r="BA304" s="758"/>
      <c r="BB304" s="758"/>
      <c r="BC304" s="758"/>
      <c r="BD304" s="758"/>
      <c r="BE304" s="758"/>
      <c r="BF304" s="758"/>
      <c r="BG304" s="758"/>
      <c r="BH304" s="758"/>
      <c r="BI304" s="758"/>
      <c r="BJ304" s="758"/>
      <c r="BK304" s="758"/>
      <c r="BL304" s="758"/>
    </row>
    <row r="305" spans="1:64" ht="15" customHeight="1">
      <c r="A305" s="675"/>
      <c r="B305" s="797"/>
      <c r="C305" s="831" t="s">
        <v>6</v>
      </c>
      <c r="D305" s="797">
        <f>SUM(D294:D304)</f>
        <v>4013</v>
      </c>
      <c r="E305" s="797">
        <f t="shared" ref="E305:AK305" si="450">SUM(E294:E304)</f>
        <v>2520</v>
      </c>
      <c r="F305" s="797">
        <f t="shared" si="450"/>
        <v>6533</v>
      </c>
      <c r="G305" s="797">
        <f t="shared" si="450"/>
        <v>5601</v>
      </c>
      <c r="H305" s="797">
        <f t="shared" si="450"/>
        <v>3291</v>
      </c>
      <c r="I305" s="797">
        <f t="shared" si="450"/>
        <v>8892</v>
      </c>
      <c r="J305" s="797">
        <f t="shared" si="450"/>
        <v>126</v>
      </c>
      <c r="K305" s="797">
        <f t="shared" si="450"/>
        <v>83</v>
      </c>
      <c r="L305" s="797">
        <f t="shared" si="450"/>
        <v>209</v>
      </c>
      <c r="M305" s="797">
        <f t="shared" si="450"/>
        <v>46</v>
      </c>
      <c r="N305" s="797">
        <f t="shared" si="450"/>
        <v>29</v>
      </c>
      <c r="O305" s="797">
        <f t="shared" si="450"/>
        <v>75</v>
      </c>
      <c r="P305" s="797">
        <f t="shared" si="450"/>
        <v>0</v>
      </c>
      <c r="Q305" s="797">
        <f t="shared" si="450"/>
        <v>0</v>
      </c>
      <c r="R305" s="797">
        <f t="shared" si="450"/>
        <v>0</v>
      </c>
      <c r="S305" s="797">
        <f t="shared" si="450"/>
        <v>0</v>
      </c>
      <c r="T305" s="797">
        <f t="shared" si="450"/>
        <v>0</v>
      </c>
      <c r="U305" s="797">
        <f t="shared" si="450"/>
        <v>0</v>
      </c>
      <c r="V305" s="797">
        <f t="shared" si="450"/>
        <v>0</v>
      </c>
      <c r="W305" s="797">
        <f t="shared" si="450"/>
        <v>0</v>
      </c>
      <c r="X305" s="797">
        <f t="shared" si="450"/>
        <v>0</v>
      </c>
      <c r="Y305" s="797">
        <f t="shared" si="450"/>
        <v>9786</v>
      </c>
      <c r="Z305" s="797">
        <f t="shared" si="450"/>
        <v>5923</v>
      </c>
      <c r="AA305" s="797">
        <f t="shared" si="450"/>
        <v>15709</v>
      </c>
      <c r="AB305" s="797">
        <f t="shared" si="450"/>
        <v>521</v>
      </c>
      <c r="AC305" s="797">
        <f t="shared" si="450"/>
        <v>500</v>
      </c>
      <c r="AD305" s="797">
        <f t="shared" si="450"/>
        <v>1021</v>
      </c>
      <c r="AE305" s="797">
        <f t="shared" si="450"/>
        <v>10307</v>
      </c>
      <c r="AF305" s="797">
        <f t="shared" si="450"/>
        <v>6423</v>
      </c>
      <c r="AG305" s="797">
        <f t="shared" si="450"/>
        <v>16730</v>
      </c>
      <c r="AH305" s="797">
        <f t="shared" si="450"/>
        <v>179</v>
      </c>
      <c r="AI305" s="779">
        <f t="shared" si="450"/>
        <v>119</v>
      </c>
      <c r="AJ305" s="797">
        <f t="shared" si="450"/>
        <v>298</v>
      </c>
      <c r="AK305" s="797">
        <f t="shared" si="450"/>
        <v>0</v>
      </c>
      <c r="AM305" s="759"/>
      <c r="AN305" s="758"/>
      <c r="AO305" s="758"/>
      <c r="AP305" s="758"/>
      <c r="AQ305" s="758"/>
      <c r="AR305" s="758"/>
      <c r="AS305" s="758"/>
      <c r="AT305" s="758"/>
      <c r="AU305" s="758"/>
      <c r="AV305" s="758"/>
      <c r="AW305" s="758"/>
      <c r="AX305" s="758"/>
      <c r="AY305" s="758"/>
      <c r="AZ305" s="758"/>
      <c r="BA305" s="758"/>
      <c r="BB305" s="758"/>
      <c r="BC305" s="758"/>
      <c r="BD305" s="758"/>
      <c r="BE305" s="758"/>
      <c r="BF305" s="758"/>
      <c r="BG305" s="758"/>
      <c r="BH305" s="758"/>
      <c r="BI305" s="758"/>
      <c r="BJ305" s="758"/>
      <c r="BK305" s="758"/>
      <c r="BL305" s="758"/>
    </row>
    <row r="306" spans="1:64" ht="15" customHeight="1">
      <c r="A306" s="675"/>
      <c r="B306" s="146" t="s">
        <v>91</v>
      </c>
      <c r="C306" s="376"/>
      <c r="D306" s="847"/>
      <c r="E306" s="847"/>
      <c r="F306" s="847"/>
      <c r="G306" s="847"/>
      <c r="H306" s="847"/>
      <c r="I306" s="847"/>
      <c r="J306" s="847"/>
      <c r="K306" s="847"/>
      <c r="L306" s="847"/>
      <c r="M306" s="847"/>
      <c r="N306" s="847"/>
      <c r="O306" s="847"/>
      <c r="P306" s="847"/>
      <c r="Q306" s="847"/>
      <c r="R306" s="847"/>
      <c r="S306" s="847"/>
      <c r="T306" s="847"/>
      <c r="U306" s="847"/>
      <c r="V306" s="847"/>
      <c r="W306" s="847"/>
      <c r="X306" s="847"/>
      <c r="Y306" s="847"/>
      <c r="Z306" s="847"/>
      <c r="AA306" s="847"/>
      <c r="AB306" s="847"/>
      <c r="AC306" s="847"/>
      <c r="AD306" s="847"/>
      <c r="AE306" s="847"/>
      <c r="AF306" s="847"/>
      <c r="AG306" s="847"/>
      <c r="AH306" s="847"/>
      <c r="AI306" s="847"/>
      <c r="AJ306" s="847"/>
      <c r="AK306" s="847"/>
      <c r="AM306" s="759"/>
      <c r="AN306" s="758"/>
      <c r="AO306" s="758"/>
      <c r="AP306" s="758"/>
      <c r="AQ306" s="758"/>
      <c r="AR306" s="758"/>
      <c r="AS306" s="758"/>
      <c r="AT306" s="758"/>
      <c r="AU306" s="758"/>
      <c r="AV306" s="758"/>
      <c r="AW306" s="758"/>
      <c r="AX306" s="758"/>
      <c r="AY306" s="758"/>
      <c r="AZ306" s="758"/>
      <c r="BA306" s="758"/>
      <c r="BB306" s="758"/>
      <c r="BC306" s="758"/>
      <c r="BD306" s="758"/>
      <c r="BE306" s="758"/>
      <c r="BF306" s="758"/>
      <c r="BG306" s="758"/>
      <c r="BH306" s="758"/>
      <c r="BI306" s="758"/>
      <c r="BJ306" s="758"/>
      <c r="BK306" s="758"/>
      <c r="BL306" s="758"/>
    </row>
    <row r="307" spans="1:64" ht="15" customHeight="1">
      <c r="A307" s="675">
        <v>1</v>
      </c>
      <c r="B307" s="158">
        <v>102</v>
      </c>
      <c r="C307" s="899" t="s">
        <v>900</v>
      </c>
      <c r="D307" s="387">
        <v>130</v>
      </c>
      <c r="E307" s="594">
        <v>86</v>
      </c>
      <c r="F307" s="794">
        <f t="shared" ref="F307:F308" si="451">D307+E307</f>
        <v>216</v>
      </c>
      <c r="G307" s="594">
        <v>191</v>
      </c>
      <c r="H307" s="594">
        <v>145</v>
      </c>
      <c r="I307" s="794">
        <f t="shared" ref="I307:I308" si="452">G307+H307</f>
        <v>336</v>
      </c>
      <c r="J307" s="594">
        <v>231</v>
      </c>
      <c r="K307" s="594">
        <v>197</v>
      </c>
      <c r="L307" s="794">
        <f t="shared" ref="L307:L308" si="453">J307+K307</f>
        <v>428</v>
      </c>
      <c r="M307" s="594"/>
      <c r="N307" s="594"/>
      <c r="O307" s="794">
        <f t="shared" ref="O307:O308" si="454">M307+N307</f>
        <v>0</v>
      </c>
      <c r="P307" s="794"/>
      <c r="Q307" s="794"/>
      <c r="R307" s="794">
        <f t="shared" ref="R307:R308" si="455">P307+Q307</f>
        <v>0</v>
      </c>
      <c r="S307" s="794"/>
      <c r="T307" s="794"/>
      <c r="U307" s="794">
        <f t="shared" ref="U307:U308" si="456">S307+T307</f>
        <v>0</v>
      </c>
      <c r="V307" s="786"/>
      <c r="W307" s="786"/>
      <c r="X307" s="786">
        <f t="shared" ref="X307:X308" si="457">W307+V307</f>
        <v>0</v>
      </c>
      <c r="Y307" s="786">
        <f t="shared" ref="Y307:AA308" si="458">D307+G307+J307+M307+V307+S307+P307</f>
        <v>552</v>
      </c>
      <c r="Z307" s="149">
        <f t="shared" si="458"/>
        <v>428</v>
      </c>
      <c r="AA307" s="149">
        <f t="shared" si="458"/>
        <v>980</v>
      </c>
      <c r="AB307" s="594">
        <v>20</v>
      </c>
      <c r="AC307" s="594">
        <v>16</v>
      </c>
      <c r="AD307" s="794">
        <f t="shared" ref="AD307:AD308" si="459">AB307+AC307</f>
        <v>36</v>
      </c>
      <c r="AE307" s="794">
        <f>Y307+AB307</f>
        <v>572</v>
      </c>
      <c r="AF307" s="794">
        <f>Z307+AC307</f>
        <v>444</v>
      </c>
      <c r="AG307" s="794">
        <f t="shared" ref="AG307:AG308" si="460">AE307+AF307</f>
        <v>1016</v>
      </c>
      <c r="AH307" s="149"/>
      <c r="AI307" s="149"/>
      <c r="AJ307" s="794">
        <f t="shared" ref="AJ307:AJ308" si="461">AH307+AI307</f>
        <v>0</v>
      </c>
      <c r="AK307" s="149">
        <v>0</v>
      </c>
      <c r="AM307" s="759"/>
      <c r="AN307" s="758"/>
      <c r="AO307" s="758"/>
      <c r="AP307" s="758"/>
      <c r="AQ307" s="758"/>
      <c r="AR307" s="758"/>
      <c r="AS307" s="758"/>
      <c r="AT307" s="758"/>
      <c r="AU307" s="758"/>
      <c r="AV307" s="758"/>
      <c r="AW307" s="758"/>
      <c r="AX307" s="758"/>
      <c r="AY307" s="758"/>
      <c r="AZ307" s="758"/>
      <c r="BA307" s="758"/>
      <c r="BB307" s="758"/>
      <c r="BC307" s="758"/>
      <c r="BD307" s="758"/>
      <c r="BE307" s="758"/>
      <c r="BF307" s="758"/>
      <c r="BG307" s="758"/>
      <c r="BH307" s="758"/>
      <c r="BI307" s="758"/>
      <c r="BJ307" s="758"/>
      <c r="BK307" s="758"/>
      <c r="BL307" s="758"/>
    </row>
    <row r="308" spans="1:64" ht="15" customHeight="1">
      <c r="A308" s="675">
        <v>2</v>
      </c>
      <c r="B308" s="158">
        <v>103</v>
      </c>
      <c r="C308" s="899" t="s">
        <v>901</v>
      </c>
      <c r="D308" s="387">
        <v>75</v>
      </c>
      <c r="E308" s="594">
        <v>48</v>
      </c>
      <c r="F308" s="794">
        <f t="shared" si="451"/>
        <v>123</v>
      </c>
      <c r="G308" s="594">
        <v>126</v>
      </c>
      <c r="H308" s="594">
        <v>88</v>
      </c>
      <c r="I308" s="794">
        <f t="shared" si="452"/>
        <v>214</v>
      </c>
      <c r="J308" s="594">
        <v>19</v>
      </c>
      <c r="K308" s="594">
        <v>18</v>
      </c>
      <c r="L308" s="794">
        <f t="shared" si="453"/>
        <v>37</v>
      </c>
      <c r="M308" s="594"/>
      <c r="N308" s="594"/>
      <c r="O308" s="794">
        <f t="shared" si="454"/>
        <v>0</v>
      </c>
      <c r="P308" s="794"/>
      <c r="Q308" s="794"/>
      <c r="R308" s="794">
        <f t="shared" si="455"/>
        <v>0</v>
      </c>
      <c r="S308" s="794"/>
      <c r="T308" s="794"/>
      <c r="U308" s="794">
        <f t="shared" si="456"/>
        <v>0</v>
      </c>
      <c r="V308" s="786"/>
      <c r="W308" s="786"/>
      <c r="X308" s="786">
        <f t="shared" si="457"/>
        <v>0</v>
      </c>
      <c r="Y308" s="149">
        <f t="shared" si="458"/>
        <v>220</v>
      </c>
      <c r="Z308" s="149">
        <f t="shared" si="458"/>
        <v>154</v>
      </c>
      <c r="AA308" s="149">
        <f t="shared" si="458"/>
        <v>374</v>
      </c>
      <c r="AB308" s="594"/>
      <c r="AC308" s="594"/>
      <c r="AD308" s="794">
        <f t="shared" si="459"/>
        <v>0</v>
      </c>
      <c r="AE308" s="794">
        <f>Y308+AB308</f>
        <v>220</v>
      </c>
      <c r="AF308" s="794">
        <f>Z308+AC308</f>
        <v>154</v>
      </c>
      <c r="AG308" s="794">
        <f t="shared" si="460"/>
        <v>374</v>
      </c>
      <c r="AH308" s="149"/>
      <c r="AI308" s="149">
        <v>1</v>
      </c>
      <c r="AJ308" s="794">
        <f t="shared" si="461"/>
        <v>1</v>
      </c>
      <c r="AK308" s="149">
        <v>0</v>
      </c>
      <c r="AM308" s="759"/>
      <c r="AN308" s="758"/>
      <c r="AO308" s="758"/>
      <c r="AP308" s="758"/>
      <c r="AQ308" s="758"/>
      <c r="AR308" s="758"/>
      <c r="AS308" s="758"/>
      <c r="AT308" s="758"/>
      <c r="AU308" s="758"/>
      <c r="AV308" s="758"/>
      <c r="AW308" s="758"/>
      <c r="AX308" s="758"/>
      <c r="AY308" s="758"/>
      <c r="AZ308" s="758"/>
      <c r="BA308" s="758"/>
      <c r="BB308" s="758"/>
      <c r="BC308" s="758"/>
      <c r="BD308" s="758"/>
      <c r="BE308" s="758"/>
      <c r="BF308" s="758"/>
      <c r="BG308" s="758"/>
      <c r="BH308" s="758"/>
      <c r="BI308" s="758"/>
      <c r="BJ308" s="758"/>
      <c r="BK308" s="758"/>
      <c r="BL308" s="758"/>
    </row>
    <row r="309" spans="1:64" ht="15" customHeight="1">
      <c r="A309" s="675"/>
      <c r="B309" s="80"/>
      <c r="C309" s="378" t="s">
        <v>6</v>
      </c>
      <c r="D309" s="797">
        <f>SUM(D307:D308)</f>
        <v>205</v>
      </c>
      <c r="E309" s="797">
        <f t="shared" ref="E309:AK309" si="462">SUM(E307:E308)</f>
        <v>134</v>
      </c>
      <c r="F309" s="797">
        <f t="shared" si="462"/>
        <v>339</v>
      </c>
      <c r="G309" s="797">
        <f t="shared" si="462"/>
        <v>317</v>
      </c>
      <c r="H309" s="797">
        <f t="shared" si="462"/>
        <v>233</v>
      </c>
      <c r="I309" s="797">
        <f t="shared" si="462"/>
        <v>550</v>
      </c>
      <c r="J309" s="797">
        <f t="shared" si="462"/>
        <v>250</v>
      </c>
      <c r="K309" s="797">
        <f t="shared" si="462"/>
        <v>215</v>
      </c>
      <c r="L309" s="797">
        <f t="shared" si="462"/>
        <v>465</v>
      </c>
      <c r="M309" s="797">
        <f t="shared" si="462"/>
        <v>0</v>
      </c>
      <c r="N309" s="797">
        <f t="shared" si="462"/>
        <v>0</v>
      </c>
      <c r="O309" s="797">
        <f t="shared" si="462"/>
        <v>0</v>
      </c>
      <c r="P309" s="797">
        <f t="shared" si="462"/>
        <v>0</v>
      </c>
      <c r="Q309" s="797">
        <f t="shared" si="462"/>
        <v>0</v>
      </c>
      <c r="R309" s="797">
        <f t="shared" si="462"/>
        <v>0</v>
      </c>
      <c r="S309" s="797">
        <f t="shared" si="462"/>
        <v>0</v>
      </c>
      <c r="T309" s="797">
        <f t="shared" si="462"/>
        <v>0</v>
      </c>
      <c r="U309" s="797">
        <f t="shared" si="462"/>
        <v>0</v>
      </c>
      <c r="V309" s="797">
        <f t="shared" si="462"/>
        <v>0</v>
      </c>
      <c r="W309" s="797">
        <f t="shared" si="462"/>
        <v>0</v>
      </c>
      <c r="X309" s="797">
        <f t="shared" si="462"/>
        <v>0</v>
      </c>
      <c r="Y309" s="797">
        <f t="shared" si="462"/>
        <v>772</v>
      </c>
      <c r="Z309" s="797">
        <f t="shared" si="462"/>
        <v>582</v>
      </c>
      <c r="AA309" s="797">
        <f t="shared" si="462"/>
        <v>1354</v>
      </c>
      <c r="AB309" s="797">
        <f t="shared" si="462"/>
        <v>20</v>
      </c>
      <c r="AC309" s="797">
        <f t="shared" si="462"/>
        <v>16</v>
      </c>
      <c r="AD309" s="797">
        <f t="shared" si="462"/>
        <v>36</v>
      </c>
      <c r="AE309" s="797">
        <f t="shared" si="462"/>
        <v>792</v>
      </c>
      <c r="AF309" s="797">
        <f t="shared" si="462"/>
        <v>598</v>
      </c>
      <c r="AG309" s="797">
        <f t="shared" si="462"/>
        <v>1390</v>
      </c>
      <c r="AH309" s="797">
        <f t="shared" si="462"/>
        <v>0</v>
      </c>
      <c r="AI309" s="797">
        <f t="shared" si="462"/>
        <v>1</v>
      </c>
      <c r="AJ309" s="797">
        <f t="shared" si="462"/>
        <v>1</v>
      </c>
      <c r="AK309" s="797">
        <f t="shared" si="462"/>
        <v>0</v>
      </c>
      <c r="AM309" s="759"/>
      <c r="AN309" s="758"/>
      <c r="AO309" s="758"/>
      <c r="AP309" s="758"/>
      <c r="AQ309" s="758"/>
      <c r="AR309" s="758"/>
      <c r="AS309" s="758"/>
      <c r="AT309" s="758"/>
      <c r="AU309" s="758"/>
      <c r="AV309" s="758"/>
      <c r="AW309" s="758"/>
      <c r="AX309" s="758"/>
      <c r="AY309" s="758"/>
      <c r="AZ309" s="758"/>
      <c r="BA309" s="758"/>
      <c r="BB309" s="758"/>
      <c r="BC309" s="758"/>
      <c r="BD309" s="758"/>
      <c r="BE309" s="758"/>
      <c r="BF309" s="758"/>
      <c r="BG309" s="758"/>
      <c r="BH309" s="758"/>
      <c r="BI309" s="758"/>
      <c r="BJ309" s="758"/>
      <c r="BK309" s="758"/>
      <c r="BL309" s="758"/>
    </row>
    <row r="310" spans="1:64" ht="15" customHeight="1">
      <c r="A310" s="675"/>
      <c r="B310" s="788" t="s">
        <v>62</v>
      </c>
      <c r="C310" s="832"/>
      <c r="AJ310" s="794"/>
      <c r="AK310" s="794"/>
      <c r="AM310" s="759"/>
      <c r="AN310" s="758"/>
      <c r="AO310" s="758"/>
      <c r="AP310" s="758"/>
      <c r="AQ310" s="758"/>
      <c r="AR310" s="758"/>
      <c r="AS310" s="758"/>
      <c r="AT310" s="758"/>
      <c r="AU310" s="758"/>
      <c r="AV310" s="758"/>
      <c r="AW310" s="758"/>
      <c r="AX310" s="758"/>
      <c r="AY310" s="758"/>
      <c r="AZ310" s="758"/>
      <c r="BA310" s="758"/>
      <c r="BB310" s="758"/>
      <c r="BC310" s="758"/>
      <c r="BD310" s="758"/>
      <c r="BE310" s="758"/>
      <c r="BF310" s="758"/>
      <c r="BG310" s="758"/>
      <c r="BH310" s="758"/>
      <c r="BI310" s="758"/>
      <c r="BJ310" s="758"/>
      <c r="BK310" s="758"/>
      <c r="BL310" s="758"/>
    </row>
    <row r="311" spans="1:64" ht="15" customHeight="1">
      <c r="A311" s="675">
        <v>1</v>
      </c>
      <c r="B311" s="803">
        <v>104</v>
      </c>
      <c r="C311" s="377" t="s">
        <v>678</v>
      </c>
      <c r="D311" s="120">
        <v>74</v>
      </c>
      <c r="E311" s="120">
        <v>54</v>
      </c>
      <c r="F311" s="794">
        <f t="shared" ref="F311:F317" si="463">D311+E311</f>
        <v>128</v>
      </c>
      <c r="G311" s="120">
        <v>96</v>
      </c>
      <c r="H311" s="120">
        <v>40</v>
      </c>
      <c r="I311" s="794">
        <f t="shared" ref="I311:I317" si="464">G311+H311</f>
        <v>136</v>
      </c>
      <c r="J311" s="794">
        <v>0</v>
      </c>
      <c r="K311" s="794">
        <v>0</v>
      </c>
      <c r="L311" s="794">
        <f t="shared" ref="L311:L317" si="465">J311+K311</f>
        <v>0</v>
      </c>
      <c r="M311" s="794">
        <v>1</v>
      </c>
      <c r="N311" s="794">
        <v>0</v>
      </c>
      <c r="O311" s="794">
        <f t="shared" ref="O311:O317" si="466">M311+N311</f>
        <v>1</v>
      </c>
      <c r="P311" s="794"/>
      <c r="Q311" s="794"/>
      <c r="R311" s="794">
        <f t="shared" ref="R311:R317" si="467">P311+Q311</f>
        <v>0</v>
      </c>
      <c r="S311" s="794"/>
      <c r="T311" s="794"/>
      <c r="U311" s="794">
        <f t="shared" ref="U311:U317" si="468">S311+T311</f>
        <v>0</v>
      </c>
      <c r="V311" s="794"/>
      <c r="W311" s="794"/>
      <c r="X311" s="794">
        <f t="shared" ref="X311:X317" si="469">V311+W311</f>
        <v>0</v>
      </c>
      <c r="Y311" s="149">
        <f>D311+G311+J311+M311+V311+S311+P311</f>
        <v>171</v>
      </c>
      <c r="Z311" s="149">
        <f t="shared" ref="Y311:AA317" si="470">E311+H311+K311+N311+W311+T311+Q311</f>
        <v>94</v>
      </c>
      <c r="AA311" s="149">
        <f t="shared" si="470"/>
        <v>265</v>
      </c>
      <c r="AB311" s="120">
        <v>9</v>
      </c>
      <c r="AC311" s="120">
        <v>4</v>
      </c>
      <c r="AD311" s="794">
        <f t="shared" ref="AD311:AD317" si="471">AB311+AC311</f>
        <v>13</v>
      </c>
      <c r="AE311" s="794">
        <f t="shared" ref="AE311:AF317" si="472">Y311+AB311</f>
        <v>180</v>
      </c>
      <c r="AF311" s="794">
        <f t="shared" si="472"/>
        <v>98</v>
      </c>
      <c r="AG311" s="794">
        <f t="shared" ref="AG311:AG317" si="473">AE311+AF311</f>
        <v>278</v>
      </c>
      <c r="AH311" s="794"/>
      <c r="AI311" s="830"/>
      <c r="AJ311" s="794">
        <f t="shared" ref="AJ311:AJ317" si="474">AH311+AI311</f>
        <v>0</v>
      </c>
      <c r="AK311" s="794">
        <v>0</v>
      </c>
      <c r="AM311" s="759"/>
      <c r="AN311" s="758"/>
      <c r="AO311" s="758"/>
      <c r="AP311" s="758"/>
      <c r="AQ311" s="758"/>
      <c r="AR311" s="758"/>
      <c r="AS311" s="758"/>
      <c r="AT311" s="758"/>
      <c r="AU311" s="758"/>
      <c r="AV311" s="758"/>
      <c r="AW311" s="758"/>
      <c r="AX311" s="758"/>
      <c r="AY311" s="758"/>
      <c r="AZ311" s="758"/>
      <c r="BA311" s="758"/>
      <c r="BB311" s="758"/>
      <c r="BC311" s="758"/>
      <c r="BD311" s="758"/>
      <c r="BE311" s="758"/>
      <c r="BF311" s="758"/>
      <c r="BG311" s="758"/>
      <c r="BH311" s="758"/>
      <c r="BI311" s="758"/>
      <c r="BJ311" s="758"/>
      <c r="BK311" s="758"/>
      <c r="BL311" s="758"/>
    </row>
    <row r="312" spans="1:64" ht="15" customHeight="1">
      <c r="A312" s="675">
        <v>2</v>
      </c>
      <c r="B312" s="803">
        <v>105</v>
      </c>
      <c r="C312" s="377" t="s">
        <v>681</v>
      </c>
      <c r="D312" s="120">
        <v>9</v>
      </c>
      <c r="E312" s="120">
        <v>3</v>
      </c>
      <c r="F312" s="794">
        <f t="shared" si="463"/>
        <v>12</v>
      </c>
      <c r="G312" s="120">
        <v>47</v>
      </c>
      <c r="H312" s="120">
        <v>30</v>
      </c>
      <c r="I312" s="794">
        <f t="shared" si="464"/>
        <v>77</v>
      </c>
      <c r="J312" s="794">
        <v>0</v>
      </c>
      <c r="K312" s="794">
        <v>1</v>
      </c>
      <c r="L312" s="794">
        <f t="shared" si="465"/>
        <v>1</v>
      </c>
      <c r="M312" s="794">
        <v>0</v>
      </c>
      <c r="N312" s="794">
        <v>0</v>
      </c>
      <c r="O312" s="794">
        <f t="shared" si="466"/>
        <v>0</v>
      </c>
      <c r="P312" s="794"/>
      <c r="Q312" s="794"/>
      <c r="R312" s="794">
        <f t="shared" si="467"/>
        <v>0</v>
      </c>
      <c r="S312" s="794"/>
      <c r="T312" s="794"/>
      <c r="U312" s="794">
        <f t="shared" si="468"/>
        <v>0</v>
      </c>
      <c r="V312" s="794"/>
      <c r="W312" s="794"/>
      <c r="X312" s="794">
        <f t="shared" si="469"/>
        <v>0</v>
      </c>
      <c r="Y312" s="149">
        <f t="shared" si="470"/>
        <v>56</v>
      </c>
      <c r="Z312" s="149">
        <f t="shared" si="470"/>
        <v>34</v>
      </c>
      <c r="AA312" s="149">
        <f t="shared" si="470"/>
        <v>90</v>
      </c>
      <c r="AB312" s="120">
        <v>0</v>
      </c>
      <c r="AC312" s="120">
        <v>0</v>
      </c>
      <c r="AD312" s="794">
        <f t="shared" si="471"/>
        <v>0</v>
      </c>
      <c r="AE312" s="794">
        <f t="shared" si="472"/>
        <v>56</v>
      </c>
      <c r="AF312" s="794">
        <f t="shared" si="472"/>
        <v>34</v>
      </c>
      <c r="AG312" s="794">
        <f t="shared" si="473"/>
        <v>90</v>
      </c>
      <c r="AH312" s="794">
        <v>0</v>
      </c>
      <c r="AI312" s="830">
        <v>0</v>
      </c>
      <c r="AJ312" s="794">
        <f t="shared" si="474"/>
        <v>0</v>
      </c>
      <c r="AK312" s="794">
        <v>0</v>
      </c>
      <c r="AM312" s="759"/>
      <c r="AN312" s="758"/>
      <c r="AO312" s="758"/>
      <c r="AP312" s="758"/>
      <c r="AQ312" s="758"/>
      <c r="AR312" s="758"/>
      <c r="AS312" s="758"/>
      <c r="AT312" s="758"/>
      <c r="AU312" s="758"/>
      <c r="AV312" s="758"/>
      <c r="AW312" s="758"/>
      <c r="AX312" s="758"/>
      <c r="AY312" s="758"/>
      <c r="AZ312" s="758"/>
      <c r="BA312" s="758"/>
      <c r="BB312" s="758"/>
      <c r="BC312" s="758"/>
      <c r="BD312" s="758"/>
      <c r="BE312" s="758"/>
      <c r="BF312" s="758"/>
      <c r="BG312" s="758"/>
      <c r="BH312" s="758"/>
      <c r="BI312" s="758"/>
      <c r="BJ312" s="758"/>
      <c r="BK312" s="758"/>
      <c r="BL312" s="758"/>
    </row>
    <row r="313" spans="1:64" ht="15" customHeight="1">
      <c r="A313" s="675">
        <v>3</v>
      </c>
      <c r="B313" s="803">
        <v>106</v>
      </c>
      <c r="C313" s="377" t="s">
        <v>680</v>
      </c>
      <c r="D313" s="120">
        <v>3</v>
      </c>
      <c r="E313" s="120">
        <v>2</v>
      </c>
      <c r="F313" s="794">
        <f t="shared" si="463"/>
        <v>5</v>
      </c>
      <c r="G313" s="120">
        <v>45</v>
      </c>
      <c r="H313" s="120">
        <v>21</v>
      </c>
      <c r="I313" s="794">
        <f t="shared" si="464"/>
        <v>66</v>
      </c>
      <c r="J313" s="794">
        <v>0</v>
      </c>
      <c r="K313" s="794">
        <v>0</v>
      </c>
      <c r="L313" s="794">
        <f t="shared" si="465"/>
        <v>0</v>
      </c>
      <c r="M313" s="794">
        <v>0</v>
      </c>
      <c r="N313" s="794">
        <v>0</v>
      </c>
      <c r="O313" s="794">
        <f t="shared" si="466"/>
        <v>0</v>
      </c>
      <c r="P313" s="794"/>
      <c r="Q313" s="794"/>
      <c r="R313" s="794">
        <f t="shared" si="467"/>
        <v>0</v>
      </c>
      <c r="S313" s="794"/>
      <c r="T313" s="794"/>
      <c r="U313" s="794">
        <f t="shared" si="468"/>
        <v>0</v>
      </c>
      <c r="V313" s="794"/>
      <c r="W313" s="794"/>
      <c r="X313" s="794">
        <f t="shared" si="469"/>
        <v>0</v>
      </c>
      <c r="Y313" s="149">
        <f t="shared" si="470"/>
        <v>48</v>
      </c>
      <c r="Z313" s="149">
        <f t="shared" si="470"/>
        <v>23</v>
      </c>
      <c r="AA313" s="149">
        <f t="shared" si="470"/>
        <v>71</v>
      </c>
      <c r="AB313" s="120">
        <v>0</v>
      </c>
      <c r="AC313" s="120">
        <v>0</v>
      </c>
      <c r="AD313" s="794">
        <f t="shared" si="471"/>
        <v>0</v>
      </c>
      <c r="AE313" s="794">
        <f t="shared" si="472"/>
        <v>48</v>
      </c>
      <c r="AF313" s="794">
        <f t="shared" si="472"/>
        <v>23</v>
      </c>
      <c r="AG313" s="794">
        <f t="shared" si="473"/>
        <v>71</v>
      </c>
      <c r="AH313" s="794">
        <v>0</v>
      </c>
      <c r="AI313" s="830"/>
      <c r="AJ313" s="794">
        <f t="shared" si="474"/>
        <v>0</v>
      </c>
      <c r="AK313" s="794">
        <v>0</v>
      </c>
      <c r="AM313" s="759"/>
      <c r="AN313" s="758"/>
      <c r="AO313" s="758"/>
      <c r="AP313" s="758"/>
      <c r="AQ313" s="758"/>
      <c r="AR313" s="758"/>
      <c r="AS313" s="758"/>
      <c r="AT313" s="758"/>
      <c r="AU313" s="758"/>
      <c r="AV313" s="758"/>
      <c r="AW313" s="758"/>
      <c r="AX313" s="758"/>
      <c r="AY313" s="758"/>
      <c r="AZ313" s="758"/>
      <c r="BA313" s="758"/>
      <c r="BB313" s="758"/>
      <c r="BC313" s="758"/>
      <c r="BD313" s="758"/>
      <c r="BE313" s="758"/>
      <c r="BF313" s="758"/>
      <c r="BG313" s="758"/>
      <c r="BH313" s="758"/>
      <c r="BI313" s="758"/>
      <c r="BJ313" s="758"/>
      <c r="BK313" s="758"/>
      <c r="BL313" s="758"/>
    </row>
    <row r="314" spans="1:64" ht="15" customHeight="1">
      <c r="A314" s="675">
        <v>4</v>
      </c>
      <c r="B314" s="803">
        <v>107</v>
      </c>
      <c r="C314" s="377" t="s">
        <v>66</v>
      </c>
      <c r="D314" s="120">
        <v>48</v>
      </c>
      <c r="E314" s="120">
        <v>23</v>
      </c>
      <c r="F314" s="794">
        <f t="shared" si="463"/>
        <v>71</v>
      </c>
      <c r="G314" s="120">
        <v>75</v>
      </c>
      <c r="H314" s="120">
        <v>41</v>
      </c>
      <c r="I314" s="794">
        <f t="shared" si="464"/>
        <v>116</v>
      </c>
      <c r="J314" s="794">
        <v>1</v>
      </c>
      <c r="K314" s="794">
        <v>2</v>
      </c>
      <c r="L314" s="794">
        <f t="shared" si="465"/>
        <v>3</v>
      </c>
      <c r="M314" s="794">
        <v>0</v>
      </c>
      <c r="N314" s="794">
        <v>0</v>
      </c>
      <c r="O314" s="794">
        <f t="shared" si="466"/>
        <v>0</v>
      </c>
      <c r="P314" s="794"/>
      <c r="Q314" s="794"/>
      <c r="R314" s="794">
        <f t="shared" si="467"/>
        <v>0</v>
      </c>
      <c r="S314" s="794"/>
      <c r="T314" s="794"/>
      <c r="U314" s="794">
        <f t="shared" si="468"/>
        <v>0</v>
      </c>
      <c r="V314" s="794"/>
      <c r="W314" s="794"/>
      <c r="X314" s="794">
        <f t="shared" si="469"/>
        <v>0</v>
      </c>
      <c r="Y314" s="149">
        <f t="shared" si="470"/>
        <v>124</v>
      </c>
      <c r="Z314" s="149">
        <f t="shared" si="470"/>
        <v>66</v>
      </c>
      <c r="AA314" s="149">
        <f t="shared" si="470"/>
        <v>190</v>
      </c>
      <c r="AB314" s="120">
        <v>0</v>
      </c>
      <c r="AC314" s="120">
        <v>0</v>
      </c>
      <c r="AD314" s="794">
        <f t="shared" si="471"/>
        <v>0</v>
      </c>
      <c r="AE314" s="794">
        <f t="shared" si="472"/>
        <v>124</v>
      </c>
      <c r="AF314" s="794">
        <f t="shared" si="472"/>
        <v>66</v>
      </c>
      <c r="AG314" s="794">
        <f t="shared" si="473"/>
        <v>190</v>
      </c>
      <c r="AH314" s="794"/>
      <c r="AI314" s="830"/>
      <c r="AJ314" s="794">
        <f t="shared" si="474"/>
        <v>0</v>
      </c>
      <c r="AK314" s="794">
        <v>0</v>
      </c>
      <c r="AM314" s="759"/>
      <c r="AN314" s="758"/>
      <c r="AO314" s="758"/>
      <c r="AP314" s="758"/>
      <c r="AQ314" s="758"/>
      <c r="AR314" s="758"/>
      <c r="AS314" s="758"/>
      <c r="AT314" s="758"/>
      <c r="AU314" s="758"/>
      <c r="AV314" s="758"/>
      <c r="AW314" s="758"/>
      <c r="AX314" s="758"/>
      <c r="AY314" s="758"/>
      <c r="AZ314" s="758"/>
      <c r="BA314" s="758"/>
      <c r="BB314" s="758"/>
      <c r="BC314" s="758"/>
      <c r="BD314" s="758"/>
      <c r="BE314" s="758"/>
      <c r="BF314" s="758"/>
      <c r="BG314" s="758"/>
      <c r="BH314" s="758"/>
      <c r="BI314" s="758"/>
      <c r="BJ314" s="758"/>
      <c r="BK314" s="758"/>
      <c r="BL314" s="758"/>
    </row>
    <row r="315" spans="1:64" ht="15" customHeight="1">
      <c r="A315" s="675">
        <v>5</v>
      </c>
      <c r="B315" s="803">
        <v>108</v>
      </c>
      <c r="C315" s="377" t="s">
        <v>62</v>
      </c>
      <c r="D315" s="120">
        <v>169</v>
      </c>
      <c r="E315" s="120">
        <v>133</v>
      </c>
      <c r="F315" s="794">
        <f t="shared" si="463"/>
        <v>302</v>
      </c>
      <c r="G315" s="120">
        <v>302</v>
      </c>
      <c r="H315" s="120">
        <v>150</v>
      </c>
      <c r="I315" s="794">
        <f t="shared" si="464"/>
        <v>452</v>
      </c>
      <c r="J315" s="794">
        <v>4</v>
      </c>
      <c r="K315" s="794">
        <v>0</v>
      </c>
      <c r="L315" s="794">
        <f t="shared" si="465"/>
        <v>4</v>
      </c>
      <c r="M315" s="794">
        <v>0</v>
      </c>
      <c r="N315" s="794">
        <v>0</v>
      </c>
      <c r="O315" s="794">
        <f t="shared" si="466"/>
        <v>0</v>
      </c>
      <c r="P315" s="794"/>
      <c r="Q315" s="794"/>
      <c r="R315" s="794">
        <f t="shared" si="467"/>
        <v>0</v>
      </c>
      <c r="S315" s="794"/>
      <c r="T315" s="794"/>
      <c r="U315" s="794">
        <f t="shared" si="468"/>
        <v>0</v>
      </c>
      <c r="V315" s="794"/>
      <c r="W315" s="794"/>
      <c r="X315" s="794">
        <f t="shared" si="469"/>
        <v>0</v>
      </c>
      <c r="Y315" s="149">
        <f t="shared" si="470"/>
        <v>475</v>
      </c>
      <c r="Z315" s="149">
        <f t="shared" si="470"/>
        <v>283</v>
      </c>
      <c r="AA315" s="149">
        <f t="shared" si="470"/>
        <v>758</v>
      </c>
      <c r="AB315" s="120">
        <v>0</v>
      </c>
      <c r="AC315" s="120">
        <v>0</v>
      </c>
      <c r="AD315" s="794">
        <f t="shared" si="471"/>
        <v>0</v>
      </c>
      <c r="AE315" s="794">
        <f t="shared" si="472"/>
        <v>475</v>
      </c>
      <c r="AF315" s="794">
        <f t="shared" si="472"/>
        <v>283</v>
      </c>
      <c r="AG315" s="794">
        <f t="shared" si="473"/>
        <v>758</v>
      </c>
      <c r="AH315" s="794">
        <v>1</v>
      </c>
      <c r="AI315" s="830">
        <v>1</v>
      </c>
      <c r="AJ315" s="794">
        <f t="shared" si="474"/>
        <v>2</v>
      </c>
      <c r="AK315" s="794">
        <v>0</v>
      </c>
      <c r="AM315" s="759"/>
      <c r="AN315" s="758"/>
      <c r="AO315" s="758"/>
      <c r="AP315" s="758"/>
      <c r="AQ315" s="758"/>
      <c r="AR315" s="758"/>
      <c r="AS315" s="758"/>
      <c r="AT315" s="758"/>
      <c r="AU315" s="758"/>
      <c r="AV315" s="758"/>
      <c r="AW315" s="758"/>
      <c r="AX315" s="758"/>
      <c r="AY315" s="758"/>
      <c r="AZ315" s="758"/>
      <c r="BA315" s="758"/>
      <c r="BB315" s="758"/>
      <c r="BC315" s="758"/>
      <c r="BD315" s="758"/>
      <c r="BE315" s="758"/>
      <c r="BF315" s="758"/>
      <c r="BG315" s="758"/>
      <c r="BH315" s="758"/>
      <c r="BI315" s="758"/>
      <c r="BJ315" s="758"/>
      <c r="BK315" s="758"/>
      <c r="BL315" s="758"/>
    </row>
    <row r="316" spans="1:64" ht="15" customHeight="1">
      <c r="A316" s="675">
        <v>6</v>
      </c>
      <c r="B316" s="803">
        <v>109</v>
      </c>
      <c r="C316" s="377" t="s">
        <v>64</v>
      </c>
      <c r="D316" s="120">
        <v>22</v>
      </c>
      <c r="E316" s="120">
        <v>20</v>
      </c>
      <c r="F316" s="794">
        <f t="shared" si="463"/>
        <v>42</v>
      </c>
      <c r="G316" s="120">
        <v>44</v>
      </c>
      <c r="H316" s="120">
        <v>26</v>
      </c>
      <c r="I316" s="794">
        <f t="shared" si="464"/>
        <v>70</v>
      </c>
      <c r="J316" s="794">
        <v>0</v>
      </c>
      <c r="K316" s="794">
        <v>0</v>
      </c>
      <c r="L316" s="794">
        <f t="shared" si="465"/>
        <v>0</v>
      </c>
      <c r="M316" s="794">
        <v>0</v>
      </c>
      <c r="N316" s="794">
        <v>0</v>
      </c>
      <c r="O316" s="794">
        <f t="shared" si="466"/>
        <v>0</v>
      </c>
      <c r="P316" s="794"/>
      <c r="Q316" s="794"/>
      <c r="R316" s="794">
        <f t="shared" si="467"/>
        <v>0</v>
      </c>
      <c r="S316" s="794"/>
      <c r="T316" s="794"/>
      <c r="U316" s="794">
        <f t="shared" si="468"/>
        <v>0</v>
      </c>
      <c r="V316" s="794"/>
      <c r="W316" s="794"/>
      <c r="X316" s="794">
        <f t="shared" si="469"/>
        <v>0</v>
      </c>
      <c r="Y316" s="149">
        <f t="shared" si="470"/>
        <v>66</v>
      </c>
      <c r="Z316" s="149">
        <f t="shared" si="470"/>
        <v>46</v>
      </c>
      <c r="AA316" s="149">
        <f t="shared" si="470"/>
        <v>112</v>
      </c>
      <c r="AB316" s="120">
        <v>2</v>
      </c>
      <c r="AC316" s="120">
        <v>3</v>
      </c>
      <c r="AD316" s="794">
        <f t="shared" si="471"/>
        <v>5</v>
      </c>
      <c r="AE316" s="794">
        <f t="shared" si="472"/>
        <v>68</v>
      </c>
      <c r="AF316" s="794">
        <f t="shared" si="472"/>
        <v>49</v>
      </c>
      <c r="AG316" s="794">
        <f t="shared" si="473"/>
        <v>117</v>
      </c>
      <c r="AH316" s="794"/>
      <c r="AI316" s="830"/>
      <c r="AJ316" s="794">
        <f t="shared" si="474"/>
        <v>0</v>
      </c>
      <c r="AK316" s="794">
        <v>0</v>
      </c>
      <c r="AM316" s="759"/>
      <c r="AN316" s="758"/>
      <c r="AO316" s="758"/>
      <c r="AP316" s="758"/>
      <c r="AQ316" s="758"/>
      <c r="AR316" s="758"/>
      <c r="AS316" s="758"/>
      <c r="AT316" s="758"/>
      <c r="AU316" s="758"/>
      <c r="AV316" s="758"/>
      <c r="AW316" s="758"/>
      <c r="AX316" s="758"/>
      <c r="AY316" s="758"/>
      <c r="AZ316" s="758"/>
      <c r="BA316" s="758"/>
      <c r="BB316" s="758"/>
      <c r="BC316" s="758"/>
      <c r="BD316" s="758"/>
      <c r="BE316" s="758"/>
      <c r="BF316" s="758"/>
      <c r="BG316" s="758"/>
      <c r="BH316" s="758"/>
      <c r="BI316" s="758"/>
      <c r="BJ316" s="758"/>
      <c r="BK316" s="758"/>
      <c r="BL316" s="758"/>
    </row>
    <row r="317" spans="1:64" ht="15" customHeight="1">
      <c r="A317" s="675">
        <v>7</v>
      </c>
      <c r="B317" s="803">
        <v>110</v>
      </c>
      <c r="C317" s="377" t="s">
        <v>63</v>
      </c>
      <c r="D317" s="120">
        <v>18</v>
      </c>
      <c r="E317" s="120">
        <v>17</v>
      </c>
      <c r="F317" s="794">
        <f t="shared" si="463"/>
        <v>35</v>
      </c>
      <c r="G317" s="120">
        <v>55</v>
      </c>
      <c r="H317" s="120">
        <v>31</v>
      </c>
      <c r="I317" s="794">
        <f t="shared" si="464"/>
        <v>86</v>
      </c>
      <c r="J317" s="794">
        <v>1</v>
      </c>
      <c r="K317" s="794">
        <v>0</v>
      </c>
      <c r="L317" s="794">
        <f t="shared" si="465"/>
        <v>1</v>
      </c>
      <c r="M317" s="794">
        <v>0</v>
      </c>
      <c r="N317" s="794">
        <v>0</v>
      </c>
      <c r="O317" s="794">
        <f t="shared" si="466"/>
        <v>0</v>
      </c>
      <c r="P317" s="794"/>
      <c r="Q317" s="794"/>
      <c r="R317" s="794">
        <f t="shared" si="467"/>
        <v>0</v>
      </c>
      <c r="S317" s="794"/>
      <c r="T317" s="794"/>
      <c r="U317" s="794">
        <f t="shared" si="468"/>
        <v>0</v>
      </c>
      <c r="V317" s="794"/>
      <c r="W317" s="794"/>
      <c r="X317" s="794">
        <f t="shared" si="469"/>
        <v>0</v>
      </c>
      <c r="Y317" s="149">
        <f t="shared" si="470"/>
        <v>74</v>
      </c>
      <c r="Z317" s="149">
        <f t="shared" si="470"/>
        <v>48</v>
      </c>
      <c r="AA317" s="149">
        <f t="shared" si="470"/>
        <v>122</v>
      </c>
      <c r="AB317" s="120">
        <v>2</v>
      </c>
      <c r="AC317" s="120">
        <v>1</v>
      </c>
      <c r="AD317" s="794">
        <f t="shared" si="471"/>
        <v>3</v>
      </c>
      <c r="AE317" s="794">
        <f t="shared" si="472"/>
        <v>76</v>
      </c>
      <c r="AF317" s="794">
        <f t="shared" si="472"/>
        <v>49</v>
      </c>
      <c r="AG317" s="794">
        <f t="shared" si="473"/>
        <v>125</v>
      </c>
      <c r="AH317" s="794"/>
      <c r="AI317" s="830">
        <v>1</v>
      </c>
      <c r="AJ317" s="794">
        <f t="shared" si="474"/>
        <v>1</v>
      </c>
      <c r="AK317" s="794">
        <v>0</v>
      </c>
      <c r="AM317" s="759"/>
      <c r="AN317" s="758"/>
      <c r="AO317" s="758"/>
      <c r="AP317" s="758"/>
      <c r="AQ317" s="758"/>
      <c r="AR317" s="758"/>
      <c r="AS317" s="758"/>
      <c r="AT317" s="758"/>
      <c r="AU317" s="758"/>
      <c r="AV317" s="758"/>
      <c r="AW317" s="758"/>
      <c r="AX317" s="758"/>
      <c r="AY317" s="758"/>
      <c r="AZ317" s="758"/>
      <c r="BA317" s="758"/>
      <c r="BB317" s="758"/>
      <c r="BC317" s="758"/>
      <c r="BD317" s="758"/>
      <c r="BE317" s="758"/>
      <c r="BF317" s="758"/>
      <c r="BG317" s="758"/>
      <c r="BH317" s="758"/>
      <c r="BI317" s="758"/>
      <c r="BJ317" s="758"/>
      <c r="BK317" s="758"/>
      <c r="BL317" s="758"/>
    </row>
    <row r="318" spans="1:64" ht="15" customHeight="1">
      <c r="A318" s="675"/>
      <c r="B318" s="797"/>
      <c r="C318" s="831" t="s">
        <v>6</v>
      </c>
      <c r="D318" s="797">
        <f>SUM(D311:D317)</f>
        <v>343</v>
      </c>
      <c r="E318" s="797">
        <f t="shared" ref="E318:AB318" si="475">SUM(E311:E317)</f>
        <v>252</v>
      </c>
      <c r="F318" s="797">
        <f t="shared" si="475"/>
        <v>595</v>
      </c>
      <c r="G318" s="797">
        <f t="shared" si="475"/>
        <v>664</v>
      </c>
      <c r="H318" s="797">
        <f t="shared" si="475"/>
        <v>339</v>
      </c>
      <c r="I318" s="797">
        <f t="shared" si="475"/>
        <v>1003</v>
      </c>
      <c r="J318" s="797">
        <f t="shared" si="475"/>
        <v>6</v>
      </c>
      <c r="K318" s="797">
        <f t="shared" si="475"/>
        <v>3</v>
      </c>
      <c r="L318" s="797">
        <f t="shared" si="475"/>
        <v>9</v>
      </c>
      <c r="M318" s="797">
        <f t="shared" si="475"/>
        <v>1</v>
      </c>
      <c r="N318" s="797">
        <f t="shared" si="475"/>
        <v>0</v>
      </c>
      <c r="O318" s="797">
        <f t="shared" si="475"/>
        <v>1</v>
      </c>
      <c r="P318" s="797">
        <f t="shared" si="475"/>
        <v>0</v>
      </c>
      <c r="Q318" s="797">
        <f t="shared" si="475"/>
        <v>0</v>
      </c>
      <c r="R318" s="797">
        <f t="shared" si="475"/>
        <v>0</v>
      </c>
      <c r="S318" s="797">
        <f t="shared" si="475"/>
        <v>0</v>
      </c>
      <c r="T318" s="797">
        <f t="shared" si="475"/>
        <v>0</v>
      </c>
      <c r="U318" s="797">
        <f t="shared" si="475"/>
        <v>0</v>
      </c>
      <c r="V318" s="797">
        <f t="shared" si="475"/>
        <v>0</v>
      </c>
      <c r="W318" s="797">
        <f t="shared" si="475"/>
        <v>0</v>
      </c>
      <c r="X318" s="797">
        <f t="shared" si="475"/>
        <v>0</v>
      </c>
      <c r="Y318" s="797">
        <f t="shared" si="475"/>
        <v>1014</v>
      </c>
      <c r="Z318" s="797">
        <f t="shared" si="475"/>
        <v>594</v>
      </c>
      <c r="AA318" s="797">
        <f t="shared" si="475"/>
        <v>1608</v>
      </c>
      <c r="AB318" s="797">
        <f t="shared" si="475"/>
        <v>13</v>
      </c>
      <c r="AC318" s="797">
        <f t="shared" ref="AC318:AI318" si="476">SUM(AC311:AC317)</f>
        <v>8</v>
      </c>
      <c r="AD318" s="797">
        <f t="shared" si="476"/>
        <v>21</v>
      </c>
      <c r="AE318" s="797">
        <f t="shared" si="476"/>
        <v>1027</v>
      </c>
      <c r="AF318" s="797">
        <f t="shared" si="476"/>
        <v>602</v>
      </c>
      <c r="AG318" s="797">
        <f t="shared" si="476"/>
        <v>1629</v>
      </c>
      <c r="AH318" s="797">
        <f t="shared" si="476"/>
        <v>1</v>
      </c>
      <c r="AI318" s="779">
        <f t="shared" si="476"/>
        <v>2</v>
      </c>
      <c r="AJ318" s="797">
        <f>SUM(AJ311:AJ317)</f>
        <v>3</v>
      </c>
      <c r="AK318" s="797">
        <f>SUM(AK311:AK317)</f>
        <v>0</v>
      </c>
      <c r="AM318" s="759"/>
      <c r="AN318" s="758"/>
      <c r="AO318" s="758"/>
      <c r="AP318" s="758"/>
      <c r="AQ318" s="758"/>
      <c r="AR318" s="758"/>
      <c r="AS318" s="758"/>
      <c r="AT318" s="758"/>
      <c r="AU318" s="758"/>
      <c r="AV318" s="758"/>
      <c r="AW318" s="758"/>
      <c r="AX318" s="758"/>
      <c r="AY318" s="758"/>
      <c r="AZ318" s="758"/>
      <c r="BA318" s="758"/>
      <c r="BB318" s="758"/>
      <c r="BC318" s="758"/>
      <c r="BD318" s="758"/>
      <c r="BE318" s="758"/>
      <c r="BF318" s="758"/>
      <c r="BG318" s="758"/>
      <c r="BH318" s="758"/>
      <c r="BI318" s="758"/>
      <c r="BJ318" s="758"/>
      <c r="BK318" s="758"/>
      <c r="BL318" s="758"/>
    </row>
    <row r="319" spans="1:64" ht="15" customHeight="1">
      <c r="A319" s="675"/>
      <c r="B319" s="759" t="s">
        <v>67</v>
      </c>
      <c r="C319" s="832"/>
      <c r="AJ319" s="794"/>
      <c r="AK319" s="794"/>
      <c r="AM319" s="759"/>
      <c r="AN319" s="758"/>
      <c r="AO319" s="758"/>
      <c r="AP319" s="758"/>
      <c r="AQ319" s="758"/>
      <c r="AR319" s="758"/>
      <c r="AS319" s="758"/>
      <c r="AT319" s="758"/>
      <c r="AU319" s="758"/>
      <c r="AV319" s="758"/>
      <c r="AW319" s="758"/>
      <c r="AX319" s="758"/>
      <c r="AY319" s="758"/>
      <c r="AZ319" s="758"/>
      <c r="BA319" s="758"/>
      <c r="BB319" s="758"/>
      <c r="BC319" s="758"/>
      <c r="BD319" s="758"/>
      <c r="BE319" s="758"/>
      <c r="BF319" s="758"/>
      <c r="BG319" s="758"/>
      <c r="BH319" s="758"/>
      <c r="BI319" s="758"/>
      <c r="BJ319" s="758"/>
      <c r="BK319" s="758"/>
      <c r="BL319" s="758"/>
    </row>
    <row r="320" spans="1:64" ht="15" customHeight="1">
      <c r="A320" s="675">
        <v>1</v>
      </c>
      <c r="B320" s="803">
        <v>111</v>
      </c>
      <c r="C320" s="823" t="s">
        <v>69</v>
      </c>
      <c r="D320" s="794">
        <v>384</v>
      </c>
      <c r="E320" s="794">
        <v>250</v>
      </c>
      <c r="F320" s="794">
        <f t="shared" ref="F320:F326" si="477">D320+E320</f>
        <v>634</v>
      </c>
      <c r="G320" s="794">
        <v>928</v>
      </c>
      <c r="H320" s="794">
        <v>533</v>
      </c>
      <c r="I320" s="794">
        <f t="shared" ref="I320:I326" si="478">G320+H320</f>
        <v>1461</v>
      </c>
      <c r="J320" s="794">
        <v>9</v>
      </c>
      <c r="K320" s="794">
        <v>5</v>
      </c>
      <c r="L320" s="794">
        <f t="shared" ref="L320:L326" si="479">J320+K320</f>
        <v>14</v>
      </c>
      <c r="M320" s="794">
        <v>7</v>
      </c>
      <c r="N320" s="794">
        <v>5</v>
      </c>
      <c r="O320" s="794">
        <f t="shared" ref="O320:O326" si="480">M320+N320</f>
        <v>12</v>
      </c>
      <c r="P320" s="794"/>
      <c r="Q320" s="794"/>
      <c r="R320" s="794">
        <f t="shared" ref="R320:R326" si="481">P320+Q320</f>
        <v>0</v>
      </c>
      <c r="S320" s="794"/>
      <c r="T320" s="794"/>
      <c r="U320" s="794">
        <f t="shared" ref="U320:U326" si="482">S320+T320</f>
        <v>0</v>
      </c>
      <c r="V320" s="794"/>
      <c r="W320" s="794"/>
      <c r="X320" s="794">
        <f t="shared" ref="X320:X326" si="483">V320+W320</f>
        <v>0</v>
      </c>
      <c r="Y320" s="149">
        <f t="shared" ref="Y320:AA326" si="484">D320+G320+J320+M320+V320+S320+P320</f>
        <v>1328</v>
      </c>
      <c r="Z320" s="149">
        <f t="shared" si="484"/>
        <v>793</v>
      </c>
      <c r="AA320" s="149">
        <f t="shared" si="484"/>
        <v>2121</v>
      </c>
      <c r="AB320" s="149">
        <v>37</v>
      </c>
      <c r="AC320" s="149">
        <v>17</v>
      </c>
      <c r="AD320" s="794">
        <f t="shared" ref="AD320:AD326" si="485">AB320+AC320</f>
        <v>54</v>
      </c>
      <c r="AE320" s="794">
        <f t="shared" ref="AE320:AF326" si="486">Y320+AB320</f>
        <v>1365</v>
      </c>
      <c r="AF320" s="794">
        <f t="shared" si="486"/>
        <v>810</v>
      </c>
      <c r="AG320" s="794">
        <f t="shared" ref="AG320:AG326" si="487">AE320+AF320</f>
        <v>2175</v>
      </c>
      <c r="AH320" s="794">
        <v>14</v>
      </c>
      <c r="AI320" s="830">
        <v>10</v>
      </c>
      <c r="AJ320" s="794">
        <f t="shared" ref="AJ320:AJ326" si="488">AH320+AI320</f>
        <v>24</v>
      </c>
      <c r="AK320" s="794">
        <v>1</v>
      </c>
      <c r="AM320" s="759"/>
      <c r="AN320" s="758"/>
      <c r="AO320" s="758"/>
      <c r="AP320" s="758"/>
      <c r="AQ320" s="758"/>
      <c r="AR320" s="758"/>
      <c r="AS320" s="758"/>
      <c r="AT320" s="758"/>
      <c r="AU320" s="758"/>
      <c r="AV320" s="758"/>
      <c r="AW320" s="758"/>
      <c r="AX320" s="758"/>
      <c r="AY320" s="758"/>
      <c r="AZ320" s="758"/>
      <c r="BA320" s="758"/>
      <c r="BB320" s="758"/>
      <c r="BC320" s="758"/>
      <c r="BD320" s="758"/>
      <c r="BE320" s="758"/>
      <c r="BF320" s="758"/>
      <c r="BG320" s="758"/>
      <c r="BH320" s="758"/>
      <c r="BI320" s="758"/>
      <c r="BJ320" s="758"/>
      <c r="BK320" s="758"/>
      <c r="BL320" s="758"/>
    </row>
    <row r="321" spans="1:64" ht="15" customHeight="1">
      <c r="A321" s="675">
        <v>2</v>
      </c>
      <c r="B321" s="803">
        <v>112</v>
      </c>
      <c r="C321" s="823" t="s">
        <v>682</v>
      </c>
      <c r="D321" s="794">
        <v>23</v>
      </c>
      <c r="E321" s="794">
        <v>18</v>
      </c>
      <c r="F321" s="794">
        <f t="shared" si="477"/>
        <v>41</v>
      </c>
      <c r="G321" s="794">
        <v>55</v>
      </c>
      <c r="H321" s="794">
        <v>38</v>
      </c>
      <c r="I321" s="794">
        <f t="shared" si="478"/>
        <v>93</v>
      </c>
      <c r="J321" s="794">
        <v>1</v>
      </c>
      <c r="K321" s="794">
        <v>0</v>
      </c>
      <c r="L321" s="794">
        <f t="shared" si="479"/>
        <v>1</v>
      </c>
      <c r="M321" s="794">
        <v>1</v>
      </c>
      <c r="N321" s="794">
        <v>0</v>
      </c>
      <c r="O321" s="794">
        <f t="shared" si="480"/>
        <v>1</v>
      </c>
      <c r="P321" s="794"/>
      <c r="Q321" s="794"/>
      <c r="R321" s="794">
        <f t="shared" si="481"/>
        <v>0</v>
      </c>
      <c r="S321" s="794"/>
      <c r="T321" s="794"/>
      <c r="U321" s="794">
        <f t="shared" si="482"/>
        <v>0</v>
      </c>
      <c r="V321" s="794"/>
      <c r="W321" s="794"/>
      <c r="X321" s="794">
        <f t="shared" si="483"/>
        <v>0</v>
      </c>
      <c r="Y321" s="149">
        <f t="shared" si="484"/>
        <v>80</v>
      </c>
      <c r="Z321" s="149">
        <f t="shared" si="484"/>
        <v>56</v>
      </c>
      <c r="AA321" s="149">
        <f t="shared" si="484"/>
        <v>136</v>
      </c>
      <c r="AB321" s="794">
        <v>2</v>
      </c>
      <c r="AC321" s="794">
        <v>0</v>
      </c>
      <c r="AD321" s="794">
        <f t="shared" si="485"/>
        <v>2</v>
      </c>
      <c r="AE321" s="794">
        <f t="shared" si="486"/>
        <v>82</v>
      </c>
      <c r="AF321" s="794">
        <f t="shared" si="486"/>
        <v>56</v>
      </c>
      <c r="AG321" s="794">
        <f t="shared" si="487"/>
        <v>138</v>
      </c>
      <c r="AH321" s="794">
        <v>0</v>
      </c>
      <c r="AI321" s="830">
        <v>0</v>
      </c>
      <c r="AJ321" s="794">
        <f t="shared" si="488"/>
        <v>0</v>
      </c>
      <c r="AK321" s="794"/>
      <c r="AM321" s="759"/>
      <c r="AN321" s="758"/>
      <c r="AO321" s="758"/>
      <c r="AP321" s="758"/>
      <c r="AQ321" s="758"/>
      <c r="AR321" s="758"/>
      <c r="AS321" s="758"/>
      <c r="AT321" s="758"/>
      <c r="AU321" s="758"/>
      <c r="AV321" s="758"/>
      <c r="AW321" s="758"/>
      <c r="AX321" s="758"/>
      <c r="AY321" s="758"/>
      <c r="AZ321" s="758"/>
      <c r="BA321" s="758"/>
      <c r="BB321" s="758"/>
      <c r="BC321" s="758"/>
      <c r="BD321" s="758"/>
      <c r="BE321" s="758"/>
      <c r="BF321" s="758"/>
      <c r="BG321" s="758"/>
      <c r="BH321" s="758"/>
      <c r="BI321" s="758"/>
      <c r="BJ321" s="758"/>
      <c r="BK321" s="758"/>
      <c r="BL321" s="758"/>
    </row>
    <row r="322" spans="1:64" ht="15" customHeight="1">
      <c r="A322" s="675">
        <v>3</v>
      </c>
      <c r="B322" s="803">
        <v>113</v>
      </c>
      <c r="C322" s="823" t="s">
        <v>683</v>
      </c>
      <c r="D322" s="794">
        <v>32</v>
      </c>
      <c r="E322" s="794">
        <v>24</v>
      </c>
      <c r="F322" s="794">
        <f t="shared" si="477"/>
        <v>56</v>
      </c>
      <c r="G322" s="794">
        <v>97</v>
      </c>
      <c r="H322" s="794">
        <v>66</v>
      </c>
      <c r="I322" s="794">
        <f t="shared" si="478"/>
        <v>163</v>
      </c>
      <c r="J322" s="794">
        <v>0</v>
      </c>
      <c r="K322" s="794">
        <v>0</v>
      </c>
      <c r="L322" s="794">
        <f t="shared" si="479"/>
        <v>0</v>
      </c>
      <c r="M322" s="794">
        <v>0</v>
      </c>
      <c r="N322" s="794">
        <v>0</v>
      </c>
      <c r="O322" s="794">
        <f t="shared" si="480"/>
        <v>0</v>
      </c>
      <c r="P322" s="794"/>
      <c r="Q322" s="794"/>
      <c r="R322" s="794">
        <f t="shared" si="481"/>
        <v>0</v>
      </c>
      <c r="S322" s="794"/>
      <c r="T322" s="794"/>
      <c r="U322" s="794">
        <f t="shared" si="482"/>
        <v>0</v>
      </c>
      <c r="V322" s="794"/>
      <c r="W322" s="794"/>
      <c r="X322" s="794">
        <f t="shared" si="483"/>
        <v>0</v>
      </c>
      <c r="Y322" s="149">
        <f t="shared" si="484"/>
        <v>129</v>
      </c>
      <c r="Z322" s="149">
        <f t="shared" si="484"/>
        <v>90</v>
      </c>
      <c r="AA322" s="149">
        <f t="shared" si="484"/>
        <v>219</v>
      </c>
      <c r="AB322" s="149">
        <v>4</v>
      </c>
      <c r="AC322" s="149">
        <v>2</v>
      </c>
      <c r="AD322" s="794">
        <f t="shared" si="485"/>
        <v>6</v>
      </c>
      <c r="AE322" s="794">
        <f t="shared" si="486"/>
        <v>133</v>
      </c>
      <c r="AF322" s="794">
        <f t="shared" si="486"/>
        <v>92</v>
      </c>
      <c r="AG322" s="794">
        <f t="shared" si="487"/>
        <v>225</v>
      </c>
      <c r="AH322" s="794">
        <v>1</v>
      </c>
      <c r="AI322" s="830">
        <v>1</v>
      </c>
      <c r="AJ322" s="794">
        <f t="shared" si="488"/>
        <v>2</v>
      </c>
      <c r="AK322" s="794"/>
      <c r="AM322" s="759"/>
      <c r="AN322" s="758"/>
      <c r="AO322" s="758"/>
      <c r="AP322" s="758"/>
      <c r="AQ322" s="758"/>
      <c r="AR322" s="758"/>
      <c r="AS322" s="758"/>
      <c r="AT322" s="758"/>
      <c r="AU322" s="758"/>
      <c r="AV322" s="758"/>
      <c r="AW322" s="758"/>
      <c r="AX322" s="758"/>
      <c r="AY322" s="758"/>
      <c r="AZ322" s="758"/>
      <c r="BA322" s="758"/>
      <c r="BB322" s="758"/>
      <c r="BC322" s="758"/>
      <c r="BD322" s="758"/>
      <c r="BE322" s="758"/>
      <c r="BF322" s="758"/>
      <c r="BG322" s="758"/>
      <c r="BH322" s="758"/>
      <c r="BI322" s="758"/>
      <c r="BJ322" s="758"/>
      <c r="BK322" s="758"/>
      <c r="BL322" s="758"/>
    </row>
    <row r="323" spans="1:64" ht="15" customHeight="1">
      <c r="A323" s="675">
        <v>4</v>
      </c>
      <c r="B323" s="803">
        <v>114</v>
      </c>
      <c r="C323" s="823" t="s">
        <v>68</v>
      </c>
      <c r="D323" s="794">
        <v>4</v>
      </c>
      <c r="E323" s="794">
        <v>4</v>
      </c>
      <c r="F323" s="794">
        <f t="shared" si="477"/>
        <v>8</v>
      </c>
      <c r="G323" s="794">
        <v>43</v>
      </c>
      <c r="H323" s="794">
        <v>26</v>
      </c>
      <c r="I323" s="794">
        <f t="shared" si="478"/>
        <v>69</v>
      </c>
      <c r="J323" s="794">
        <v>1</v>
      </c>
      <c r="K323" s="794">
        <v>1</v>
      </c>
      <c r="L323" s="794">
        <f t="shared" si="479"/>
        <v>2</v>
      </c>
      <c r="M323" s="794">
        <v>0</v>
      </c>
      <c r="N323" s="794">
        <v>0</v>
      </c>
      <c r="O323" s="794">
        <f t="shared" si="480"/>
        <v>0</v>
      </c>
      <c r="P323" s="794"/>
      <c r="Q323" s="794"/>
      <c r="R323" s="794">
        <f t="shared" si="481"/>
        <v>0</v>
      </c>
      <c r="S323" s="794"/>
      <c r="T323" s="794"/>
      <c r="U323" s="794">
        <f t="shared" si="482"/>
        <v>0</v>
      </c>
      <c r="V323" s="794"/>
      <c r="W323" s="794"/>
      <c r="X323" s="794">
        <f t="shared" si="483"/>
        <v>0</v>
      </c>
      <c r="Y323" s="149">
        <f t="shared" si="484"/>
        <v>48</v>
      </c>
      <c r="Z323" s="149">
        <f t="shared" si="484"/>
        <v>31</v>
      </c>
      <c r="AA323" s="149">
        <f t="shared" si="484"/>
        <v>79</v>
      </c>
      <c r="AB323" s="794">
        <v>5</v>
      </c>
      <c r="AC323" s="794">
        <v>0</v>
      </c>
      <c r="AD323" s="794">
        <f t="shared" si="485"/>
        <v>5</v>
      </c>
      <c r="AE323" s="794">
        <f t="shared" si="486"/>
        <v>53</v>
      </c>
      <c r="AF323" s="794">
        <f t="shared" si="486"/>
        <v>31</v>
      </c>
      <c r="AG323" s="794">
        <f t="shared" si="487"/>
        <v>84</v>
      </c>
      <c r="AH323" s="794"/>
      <c r="AI323" s="830"/>
      <c r="AJ323" s="794">
        <f t="shared" si="488"/>
        <v>0</v>
      </c>
      <c r="AK323" s="794"/>
      <c r="AM323" s="759"/>
      <c r="AN323" s="758"/>
      <c r="AO323" s="758"/>
      <c r="AP323" s="758"/>
      <c r="AQ323" s="758"/>
      <c r="AR323" s="758"/>
      <c r="AS323" s="758"/>
      <c r="AT323" s="758"/>
      <c r="AU323" s="758"/>
      <c r="AV323" s="758"/>
      <c r="AW323" s="758"/>
      <c r="AX323" s="758"/>
      <c r="AY323" s="758"/>
      <c r="AZ323" s="758"/>
      <c r="BA323" s="758"/>
      <c r="BB323" s="758"/>
      <c r="BC323" s="758"/>
      <c r="BD323" s="758"/>
      <c r="BE323" s="758"/>
      <c r="BF323" s="758"/>
      <c r="BG323" s="758"/>
      <c r="BH323" s="758"/>
      <c r="BI323" s="758"/>
      <c r="BJ323" s="758"/>
      <c r="BK323" s="758"/>
      <c r="BL323" s="758"/>
    </row>
    <row r="324" spans="1:64" ht="15" customHeight="1">
      <c r="A324" s="675">
        <v>5</v>
      </c>
      <c r="B324" s="803">
        <v>115</v>
      </c>
      <c r="C324" s="823" t="s">
        <v>882</v>
      </c>
      <c r="D324" s="794">
        <v>6</v>
      </c>
      <c r="E324" s="794">
        <v>11</v>
      </c>
      <c r="F324" s="794">
        <f t="shared" si="477"/>
        <v>17</v>
      </c>
      <c r="G324" s="794">
        <v>78</v>
      </c>
      <c r="H324" s="794">
        <v>43</v>
      </c>
      <c r="I324" s="794">
        <f t="shared" si="478"/>
        <v>121</v>
      </c>
      <c r="J324" s="794">
        <v>0</v>
      </c>
      <c r="K324" s="794">
        <v>0</v>
      </c>
      <c r="L324" s="794">
        <f t="shared" si="479"/>
        <v>0</v>
      </c>
      <c r="M324" s="794">
        <v>0</v>
      </c>
      <c r="N324" s="794">
        <v>0</v>
      </c>
      <c r="O324" s="794">
        <f t="shared" si="480"/>
        <v>0</v>
      </c>
      <c r="P324" s="794"/>
      <c r="Q324" s="794"/>
      <c r="R324" s="794">
        <f t="shared" si="481"/>
        <v>0</v>
      </c>
      <c r="S324" s="794"/>
      <c r="T324" s="794"/>
      <c r="U324" s="794">
        <f t="shared" si="482"/>
        <v>0</v>
      </c>
      <c r="V324" s="794"/>
      <c r="W324" s="794"/>
      <c r="X324" s="794">
        <f t="shared" si="483"/>
        <v>0</v>
      </c>
      <c r="Y324" s="149">
        <f t="shared" si="484"/>
        <v>84</v>
      </c>
      <c r="Z324" s="149">
        <f t="shared" si="484"/>
        <v>54</v>
      </c>
      <c r="AA324" s="149">
        <f t="shared" si="484"/>
        <v>138</v>
      </c>
      <c r="AB324" s="794">
        <v>2</v>
      </c>
      <c r="AC324" s="794">
        <v>2</v>
      </c>
      <c r="AD324" s="794">
        <f t="shared" si="485"/>
        <v>4</v>
      </c>
      <c r="AE324" s="794">
        <f t="shared" si="486"/>
        <v>86</v>
      </c>
      <c r="AF324" s="794">
        <f t="shared" si="486"/>
        <v>56</v>
      </c>
      <c r="AG324" s="794">
        <f t="shared" si="487"/>
        <v>142</v>
      </c>
      <c r="AH324" s="794"/>
      <c r="AI324" s="830"/>
      <c r="AJ324" s="794">
        <f t="shared" si="488"/>
        <v>0</v>
      </c>
      <c r="AK324" s="794"/>
      <c r="AM324" s="759"/>
      <c r="AN324" s="758"/>
      <c r="AO324" s="758"/>
      <c r="AP324" s="758"/>
      <c r="AQ324" s="758"/>
      <c r="AR324" s="758"/>
      <c r="AS324" s="758"/>
      <c r="AT324" s="758"/>
      <c r="AU324" s="758"/>
      <c r="AV324" s="758"/>
      <c r="AW324" s="758"/>
      <c r="AX324" s="758"/>
      <c r="AY324" s="758"/>
      <c r="AZ324" s="758"/>
      <c r="BA324" s="758"/>
      <c r="BB324" s="758"/>
      <c r="BC324" s="758"/>
      <c r="BD324" s="758"/>
      <c r="BE324" s="758"/>
      <c r="BF324" s="758"/>
      <c r="BG324" s="758"/>
      <c r="BH324" s="758"/>
      <c r="BI324" s="758"/>
      <c r="BJ324" s="758"/>
      <c r="BK324" s="758"/>
      <c r="BL324" s="758"/>
    </row>
    <row r="325" spans="1:64" ht="15" customHeight="1">
      <c r="A325" s="675">
        <v>6</v>
      </c>
      <c r="B325" s="803">
        <v>116</v>
      </c>
      <c r="C325" s="823" t="s">
        <v>883</v>
      </c>
      <c r="D325" s="794">
        <v>19</v>
      </c>
      <c r="E325" s="794">
        <v>7</v>
      </c>
      <c r="F325" s="794">
        <f t="shared" si="477"/>
        <v>26</v>
      </c>
      <c r="G325" s="794">
        <v>55</v>
      </c>
      <c r="H325" s="794">
        <v>28</v>
      </c>
      <c r="I325" s="794">
        <f t="shared" si="478"/>
        <v>83</v>
      </c>
      <c r="J325" s="794">
        <v>0</v>
      </c>
      <c r="K325" s="794">
        <v>0</v>
      </c>
      <c r="L325" s="794">
        <f t="shared" si="479"/>
        <v>0</v>
      </c>
      <c r="M325" s="794">
        <v>2</v>
      </c>
      <c r="N325" s="794">
        <v>0</v>
      </c>
      <c r="O325" s="794">
        <f t="shared" si="480"/>
        <v>2</v>
      </c>
      <c r="P325" s="794"/>
      <c r="Q325" s="794"/>
      <c r="R325" s="794">
        <f t="shared" si="481"/>
        <v>0</v>
      </c>
      <c r="S325" s="794"/>
      <c r="T325" s="794"/>
      <c r="U325" s="794">
        <f t="shared" si="482"/>
        <v>0</v>
      </c>
      <c r="V325" s="794"/>
      <c r="W325" s="794"/>
      <c r="X325" s="794">
        <f t="shared" si="483"/>
        <v>0</v>
      </c>
      <c r="Y325" s="149">
        <f t="shared" si="484"/>
        <v>76</v>
      </c>
      <c r="Z325" s="149">
        <f t="shared" si="484"/>
        <v>35</v>
      </c>
      <c r="AA325" s="149">
        <f t="shared" si="484"/>
        <v>111</v>
      </c>
      <c r="AB325" s="794">
        <v>2</v>
      </c>
      <c r="AC325" s="794">
        <v>0</v>
      </c>
      <c r="AD325" s="794">
        <f>AB325+AC325</f>
        <v>2</v>
      </c>
      <c r="AE325" s="794">
        <f t="shared" si="486"/>
        <v>78</v>
      </c>
      <c r="AF325" s="794">
        <f t="shared" si="486"/>
        <v>35</v>
      </c>
      <c r="AG325" s="794">
        <f>AE325+AF325</f>
        <v>113</v>
      </c>
      <c r="AH325" s="794"/>
      <c r="AI325" s="830"/>
      <c r="AJ325" s="794">
        <f>AH325+AI325</f>
        <v>0</v>
      </c>
      <c r="AK325" s="794"/>
      <c r="AM325" s="759"/>
      <c r="AN325" s="758"/>
      <c r="AO325" s="758"/>
      <c r="AP325" s="758"/>
      <c r="AQ325" s="758"/>
      <c r="AR325" s="758"/>
      <c r="AS325" s="758"/>
      <c r="AT325" s="758"/>
      <c r="AU325" s="758"/>
      <c r="AV325" s="758"/>
      <c r="AW325" s="758"/>
      <c r="AX325" s="758"/>
      <c r="AY325" s="758"/>
      <c r="AZ325" s="758"/>
      <c r="BA325" s="758"/>
      <c r="BB325" s="758"/>
      <c r="BC325" s="758"/>
      <c r="BD325" s="758"/>
      <c r="BE325" s="758"/>
      <c r="BF325" s="758"/>
      <c r="BG325" s="758"/>
      <c r="BH325" s="758"/>
      <c r="BI325" s="758"/>
      <c r="BJ325" s="758"/>
      <c r="BK325" s="758"/>
      <c r="BL325" s="758"/>
    </row>
    <row r="326" spans="1:64" ht="15" customHeight="1">
      <c r="A326" s="675">
        <v>7</v>
      </c>
      <c r="B326" s="803">
        <v>117</v>
      </c>
      <c r="C326" s="758" t="s">
        <v>769</v>
      </c>
      <c r="D326" s="794">
        <v>4</v>
      </c>
      <c r="E326" s="794">
        <v>0</v>
      </c>
      <c r="F326" s="794">
        <f t="shared" si="477"/>
        <v>4</v>
      </c>
      <c r="G326" s="794">
        <v>16</v>
      </c>
      <c r="H326" s="794">
        <v>11</v>
      </c>
      <c r="I326" s="794">
        <f t="shared" si="478"/>
        <v>27</v>
      </c>
      <c r="J326" s="794">
        <v>0</v>
      </c>
      <c r="K326" s="794">
        <v>0</v>
      </c>
      <c r="L326" s="794">
        <f t="shared" si="479"/>
        <v>0</v>
      </c>
      <c r="M326" s="794">
        <v>0</v>
      </c>
      <c r="N326" s="794">
        <v>0</v>
      </c>
      <c r="O326" s="794">
        <f t="shared" si="480"/>
        <v>0</v>
      </c>
      <c r="P326" s="794"/>
      <c r="Q326" s="794"/>
      <c r="R326" s="794">
        <f t="shared" si="481"/>
        <v>0</v>
      </c>
      <c r="S326" s="794"/>
      <c r="T326" s="794"/>
      <c r="U326" s="794">
        <f t="shared" si="482"/>
        <v>0</v>
      </c>
      <c r="V326" s="794"/>
      <c r="W326" s="794"/>
      <c r="X326" s="794">
        <f t="shared" si="483"/>
        <v>0</v>
      </c>
      <c r="Y326" s="149">
        <f t="shared" si="484"/>
        <v>20</v>
      </c>
      <c r="Z326" s="149">
        <f t="shared" si="484"/>
        <v>11</v>
      </c>
      <c r="AA326" s="149">
        <f t="shared" si="484"/>
        <v>31</v>
      </c>
      <c r="AB326" s="794"/>
      <c r="AC326" s="794"/>
      <c r="AD326" s="794">
        <f t="shared" si="485"/>
        <v>0</v>
      </c>
      <c r="AE326" s="794">
        <f t="shared" si="486"/>
        <v>20</v>
      </c>
      <c r="AF326" s="794">
        <f t="shared" si="486"/>
        <v>11</v>
      </c>
      <c r="AG326" s="794">
        <f t="shared" si="487"/>
        <v>31</v>
      </c>
      <c r="AH326" s="794"/>
      <c r="AI326" s="830"/>
      <c r="AJ326" s="794">
        <f t="shared" si="488"/>
        <v>0</v>
      </c>
      <c r="AK326" s="794"/>
      <c r="AM326" s="759"/>
      <c r="AN326" s="758"/>
      <c r="AO326" s="758"/>
      <c r="AP326" s="758"/>
      <c r="AQ326" s="758"/>
      <c r="AR326" s="758"/>
      <c r="AS326" s="758"/>
      <c r="AT326" s="758"/>
      <c r="AU326" s="758"/>
      <c r="AV326" s="758"/>
      <c r="AW326" s="758"/>
      <c r="AX326" s="758"/>
      <c r="AY326" s="758"/>
      <c r="AZ326" s="758"/>
      <c r="BA326" s="758"/>
      <c r="BB326" s="758"/>
      <c r="BC326" s="758"/>
      <c r="BD326" s="758"/>
      <c r="BE326" s="758"/>
      <c r="BF326" s="758"/>
      <c r="BG326" s="758"/>
      <c r="BH326" s="758"/>
      <c r="BI326" s="758"/>
      <c r="BJ326" s="758"/>
      <c r="BK326" s="758"/>
      <c r="BL326" s="758"/>
    </row>
    <row r="327" spans="1:64" ht="15" customHeight="1">
      <c r="A327" s="675"/>
      <c r="B327" s="797"/>
      <c r="C327" s="831" t="s">
        <v>6</v>
      </c>
      <c r="D327" s="797">
        <f>SUM(D320:D326)</f>
        <v>472</v>
      </c>
      <c r="E327" s="797">
        <f t="shared" ref="E327:AK327" si="489">SUM(E320:E326)</f>
        <v>314</v>
      </c>
      <c r="F327" s="797">
        <f t="shared" si="489"/>
        <v>786</v>
      </c>
      <c r="G327" s="797">
        <f t="shared" si="489"/>
        <v>1272</v>
      </c>
      <c r="H327" s="797">
        <f t="shared" si="489"/>
        <v>745</v>
      </c>
      <c r="I327" s="797">
        <f t="shared" si="489"/>
        <v>2017</v>
      </c>
      <c r="J327" s="797">
        <f t="shared" si="489"/>
        <v>11</v>
      </c>
      <c r="K327" s="797">
        <f t="shared" si="489"/>
        <v>6</v>
      </c>
      <c r="L327" s="797">
        <f t="shared" si="489"/>
        <v>17</v>
      </c>
      <c r="M327" s="797">
        <f t="shared" si="489"/>
        <v>10</v>
      </c>
      <c r="N327" s="797">
        <f t="shared" si="489"/>
        <v>5</v>
      </c>
      <c r="O327" s="797">
        <f t="shared" si="489"/>
        <v>15</v>
      </c>
      <c r="P327" s="797">
        <f t="shared" si="489"/>
        <v>0</v>
      </c>
      <c r="Q327" s="797">
        <f t="shared" si="489"/>
        <v>0</v>
      </c>
      <c r="R327" s="797">
        <f t="shared" si="489"/>
        <v>0</v>
      </c>
      <c r="S327" s="797">
        <f t="shared" si="489"/>
        <v>0</v>
      </c>
      <c r="T327" s="797">
        <f t="shared" si="489"/>
        <v>0</v>
      </c>
      <c r="U327" s="797">
        <f t="shared" si="489"/>
        <v>0</v>
      </c>
      <c r="V327" s="797">
        <f t="shared" si="489"/>
        <v>0</v>
      </c>
      <c r="W327" s="797">
        <f t="shared" si="489"/>
        <v>0</v>
      </c>
      <c r="X327" s="797">
        <f t="shared" si="489"/>
        <v>0</v>
      </c>
      <c r="Y327" s="797">
        <f t="shared" si="489"/>
        <v>1765</v>
      </c>
      <c r="Z327" s="797">
        <f t="shared" si="489"/>
        <v>1070</v>
      </c>
      <c r="AA327" s="797">
        <f t="shared" si="489"/>
        <v>2835</v>
      </c>
      <c r="AB327" s="797">
        <f t="shared" si="489"/>
        <v>52</v>
      </c>
      <c r="AC327" s="797">
        <f t="shared" si="489"/>
        <v>21</v>
      </c>
      <c r="AD327" s="797">
        <f t="shared" si="489"/>
        <v>73</v>
      </c>
      <c r="AE327" s="797">
        <f t="shared" si="489"/>
        <v>1817</v>
      </c>
      <c r="AF327" s="797">
        <f t="shared" si="489"/>
        <v>1091</v>
      </c>
      <c r="AG327" s="797">
        <f t="shared" si="489"/>
        <v>2908</v>
      </c>
      <c r="AH327" s="797">
        <f t="shared" si="489"/>
        <v>15</v>
      </c>
      <c r="AI327" s="779">
        <f t="shared" si="489"/>
        <v>11</v>
      </c>
      <c r="AJ327" s="797">
        <f t="shared" si="489"/>
        <v>26</v>
      </c>
      <c r="AK327" s="797">
        <f t="shared" si="489"/>
        <v>1</v>
      </c>
      <c r="AM327" s="759"/>
      <c r="AN327" s="758"/>
      <c r="AO327" s="758"/>
      <c r="AP327" s="758"/>
      <c r="AQ327" s="758"/>
      <c r="AR327" s="758"/>
      <c r="AS327" s="758"/>
      <c r="AT327" s="758"/>
      <c r="AU327" s="758"/>
      <c r="AV327" s="758"/>
      <c r="AW327" s="758"/>
      <c r="AX327" s="758"/>
      <c r="AY327" s="758"/>
      <c r="AZ327" s="758"/>
      <c r="BA327" s="758"/>
      <c r="BB327" s="758"/>
      <c r="BC327" s="758"/>
      <c r="BD327" s="758"/>
      <c r="BE327" s="758"/>
      <c r="BF327" s="758"/>
      <c r="BG327" s="758"/>
      <c r="BH327" s="758"/>
      <c r="BI327" s="758"/>
      <c r="BJ327" s="758"/>
      <c r="BK327" s="758"/>
      <c r="BL327" s="758"/>
    </row>
    <row r="328" spans="1:64" ht="15" customHeight="1">
      <c r="A328" s="675"/>
      <c r="B328" s="788" t="s">
        <v>781</v>
      </c>
      <c r="C328" s="832"/>
      <c r="AJ328" s="794"/>
      <c r="AK328" s="794"/>
      <c r="AM328" s="759"/>
      <c r="AN328" s="758"/>
      <c r="AO328" s="758"/>
      <c r="AP328" s="758"/>
      <c r="AQ328" s="758"/>
      <c r="AR328" s="758"/>
      <c r="AS328" s="758"/>
      <c r="AT328" s="758"/>
      <c r="AU328" s="758"/>
      <c r="AV328" s="758"/>
      <c r="AW328" s="758"/>
      <c r="AX328" s="758"/>
      <c r="AY328" s="758"/>
      <c r="AZ328" s="758"/>
      <c r="BA328" s="758"/>
      <c r="BB328" s="758"/>
      <c r="BC328" s="758"/>
      <c r="BD328" s="758"/>
      <c r="BE328" s="758"/>
      <c r="BF328" s="758"/>
      <c r="BG328" s="758"/>
      <c r="BH328" s="758"/>
      <c r="BI328" s="758"/>
      <c r="BJ328" s="758"/>
      <c r="BK328" s="758"/>
      <c r="BL328" s="758"/>
    </row>
    <row r="329" spans="1:64" ht="15" customHeight="1">
      <c r="A329" s="675">
        <v>1</v>
      </c>
      <c r="B329" s="803">
        <v>118</v>
      </c>
      <c r="C329" s="843" t="s">
        <v>884</v>
      </c>
      <c r="D329" s="794">
        <v>109</v>
      </c>
      <c r="E329" s="794">
        <v>78</v>
      </c>
      <c r="F329" s="794">
        <f t="shared" ref="F329:F332" si="490">D329+E329</f>
        <v>187</v>
      </c>
      <c r="G329" s="794">
        <v>85</v>
      </c>
      <c r="H329" s="794">
        <v>57</v>
      </c>
      <c r="I329" s="794">
        <f t="shared" ref="I329:I332" si="491">G329+H329</f>
        <v>142</v>
      </c>
      <c r="J329" s="794">
        <v>2</v>
      </c>
      <c r="K329" s="794"/>
      <c r="L329" s="794">
        <f t="shared" ref="L329:L332" si="492">J329+K329</f>
        <v>2</v>
      </c>
      <c r="M329" s="794"/>
      <c r="N329" s="794">
        <v>1</v>
      </c>
      <c r="O329" s="794">
        <f t="shared" ref="O329:O332" si="493">M329+N329</f>
        <v>1</v>
      </c>
      <c r="P329" s="794"/>
      <c r="Q329" s="794"/>
      <c r="R329" s="794">
        <f t="shared" ref="R329:R332" si="494">P329+Q329</f>
        <v>0</v>
      </c>
      <c r="S329" s="794"/>
      <c r="T329" s="794"/>
      <c r="U329" s="794">
        <f t="shared" ref="U329:U332" si="495">S329+T329</f>
        <v>0</v>
      </c>
      <c r="V329" s="794"/>
      <c r="W329" s="794"/>
      <c r="X329" s="814">
        <f>V329+W329</f>
        <v>0</v>
      </c>
      <c r="Y329" s="149">
        <f t="shared" ref="Y329:AA332" si="496">D329+G329+J329+M329+V329+S329+P329</f>
        <v>196</v>
      </c>
      <c r="Z329" s="149">
        <f t="shared" si="496"/>
        <v>136</v>
      </c>
      <c r="AA329" s="149">
        <f t="shared" si="496"/>
        <v>332</v>
      </c>
      <c r="AB329" s="794"/>
      <c r="AC329" s="794"/>
      <c r="AD329" s="814">
        <f>AB329+AC329</f>
        <v>0</v>
      </c>
      <c r="AE329" s="814">
        <f t="shared" ref="AE329:AF332" si="497">Y329+AB329</f>
        <v>196</v>
      </c>
      <c r="AF329" s="814">
        <f t="shared" si="497"/>
        <v>136</v>
      </c>
      <c r="AG329" s="814">
        <f>AE329+AF329</f>
        <v>332</v>
      </c>
      <c r="AH329" s="794"/>
      <c r="AI329" s="830"/>
      <c r="AJ329" s="794">
        <f>AH329+AI329</f>
        <v>0</v>
      </c>
      <c r="AK329" s="794"/>
      <c r="AM329" s="759"/>
      <c r="AN329" s="758"/>
      <c r="AO329" s="758"/>
      <c r="AP329" s="758"/>
      <c r="AQ329" s="758"/>
      <c r="AR329" s="758"/>
      <c r="AS329" s="758"/>
      <c r="AT329" s="758"/>
      <c r="AU329" s="758"/>
      <c r="AV329" s="758"/>
      <c r="AW329" s="758"/>
      <c r="AX329" s="758"/>
      <c r="AY329" s="758"/>
      <c r="AZ329" s="758"/>
      <c r="BA329" s="758"/>
      <c r="BB329" s="758"/>
      <c r="BC329" s="758"/>
      <c r="BD329" s="758"/>
      <c r="BE329" s="758"/>
      <c r="BF329" s="758"/>
      <c r="BG329" s="758"/>
      <c r="BH329" s="758"/>
      <c r="BI329" s="758"/>
      <c r="BJ329" s="758"/>
      <c r="BK329" s="758"/>
      <c r="BL329" s="758"/>
    </row>
    <row r="330" spans="1:64" ht="15" customHeight="1">
      <c r="A330" s="675">
        <v>2</v>
      </c>
      <c r="B330" s="803">
        <v>119</v>
      </c>
      <c r="C330" s="843" t="s">
        <v>70</v>
      </c>
      <c r="D330" s="794">
        <v>12</v>
      </c>
      <c r="E330" s="794">
        <v>8</v>
      </c>
      <c r="F330" s="794">
        <f t="shared" si="490"/>
        <v>20</v>
      </c>
      <c r="G330" s="794">
        <v>14</v>
      </c>
      <c r="H330" s="794">
        <v>15</v>
      </c>
      <c r="I330" s="794">
        <f t="shared" si="491"/>
        <v>29</v>
      </c>
      <c r="J330" s="794"/>
      <c r="K330" s="794"/>
      <c r="L330" s="794">
        <f t="shared" si="492"/>
        <v>0</v>
      </c>
      <c r="M330" s="794"/>
      <c r="N330" s="794">
        <v>1</v>
      </c>
      <c r="O330" s="794">
        <f t="shared" si="493"/>
        <v>1</v>
      </c>
      <c r="P330" s="794"/>
      <c r="Q330" s="794"/>
      <c r="R330" s="794">
        <f t="shared" si="494"/>
        <v>0</v>
      </c>
      <c r="S330" s="794"/>
      <c r="T330" s="794"/>
      <c r="U330" s="794">
        <f t="shared" si="495"/>
        <v>0</v>
      </c>
      <c r="V330" s="794"/>
      <c r="W330" s="794"/>
      <c r="X330" s="814">
        <f>V330+W330</f>
        <v>0</v>
      </c>
      <c r="Y330" s="149">
        <f t="shared" si="496"/>
        <v>26</v>
      </c>
      <c r="Z330" s="149">
        <f t="shared" si="496"/>
        <v>24</v>
      </c>
      <c r="AA330" s="149">
        <f t="shared" si="496"/>
        <v>50</v>
      </c>
      <c r="AB330" s="794"/>
      <c r="AC330" s="794"/>
      <c r="AD330" s="814">
        <f>AB330+AC330</f>
        <v>0</v>
      </c>
      <c r="AE330" s="814">
        <f t="shared" si="497"/>
        <v>26</v>
      </c>
      <c r="AF330" s="814">
        <f t="shared" si="497"/>
        <v>24</v>
      </c>
      <c r="AG330" s="814">
        <f>AE330+AF330</f>
        <v>50</v>
      </c>
      <c r="AH330" s="794"/>
      <c r="AI330" s="830"/>
      <c r="AJ330" s="794">
        <f>AH330+AI330</f>
        <v>0</v>
      </c>
      <c r="AK330" s="794">
        <v>0</v>
      </c>
      <c r="AM330" s="759"/>
      <c r="AN330" s="758"/>
      <c r="AO330" s="758"/>
      <c r="AP330" s="758"/>
      <c r="AQ330" s="758"/>
      <c r="AR330" s="758"/>
      <c r="AS330" s="758"/>
      <c r="AT330" s="758"/>
      <c r="AU330" s="758"/>
      <c r="AV330" s="758"/>
      <c r="AW330" s="758"/>
      <c r="AX330" s="758"/>
      <c r="AY330" s="758"/>
      <c r="AZ330" s="758"/>
      <c r="BA330" s="758"/>
      <c r="BB330" s="758"/>
      <c r="BC330" s="758"/>
      <c r="BD330" s="758"/>
      <c r="BE330" s="758"/>
      <c r="BF330" s="758"/>
      <c r="BG330" s="758"/>
      <c r="BH330" s="758"/>
      <c r="BI330" s="758"/>
      <c r="BJ330" s="758"/>
      <c r="BK330" s="758"/>
      <c r="BL330" s="758"/>
    </row>
    <row r="331" spans="1:64" ht="15" customHeight="1">
      <c r="A331" s="675">
        <v>3</v>
      </c>
      <c r="B331" s="803">
        <v>120</v>
      </c>
      <c r="C331" s="843" t="s">
        <v>781</v>
      </c>
      <c r="D331" s="794">
        <v>301</v>
      </c>
      <c r="E331" s="794">
        <v>196</v>
      </c>
      <c r="F331" s="794">
        <f t="shared" si="490"/>
        <v>497</v>
      </c>
      <c r="G331" s="794">
        <v>278</v>
      </c>
      <c r="H331" s="794">
        <v>182</v>
      </c>
      <c r="I331" s="794">
        <f t="shared" si="491"/>
        <v>460</v>
      </c>
      <c r="J331" s="794">
        <v>7</v>
      </c>
      <c r="K331" s="794">
        <v>5</v>
      </c>
      <c r="L331" s="794">
        <f t="shared" si="492"/>
        <v>12</v>
      </c>
      <c r="M331" s="794"/>
      <c r="N331" s="794"/>
      <c r="O331" s="794">
        <f t="shared" si="493"/>
        <v>0</v>
      </c>
      <c r="P331" s="794"/>
      <c r="Q331" s="794"/>
      <c r="R331" s="794">
        <f t="shared" si="494"/>
        <v>0</v>
      </c>
      <c r="S331" s="794"/>
      <c r="T331" s="794"/>
      <c r="U331" s="794">
        <f t="shared" si="495"/>
        <v>0</v>
      </c>
      <c r="V331" s="794"/>
      <c r="W331" s="794"/>
      <c r="X331" s="814">
        <f>V331+W331</f>
        <v>0</v>
      </c>
      <c r="Y331" s="149">
        <f t="shared" si="496"/>
        <v>586</v>
      </c>
      <c r="Z331" s="149">
        <f t="shared" si="496"/>
        <v>383</v>
      </c>
      <c r="AA331" s="149">
        <f t="shared" si="496"/>
        <v>969</v>
      </c>
      <c r="AB331" s="794"/>
      <c r="AC331" s="794"/>
      <c r="AD331" s="814">
        <f>AB331+AC331</f>
        <v>0</v>
      </c>
      <c r="AE331" s="814">
        <f t="shared" si="497"/>
        <v>586</v>
      </c>
      <c r="AF331" s="814">
        <f t="shared" si="497"/>
        <v>383</v>
      </c>
      <c r="AG331" s="814">
        <f>AE331+AF331</f>
        <v>969</v>
      </c>
      <c r="AH331" s="794">
        <v>21</v>
      </c>
      <c r="AI331" s="830">
        <v>7</v>
      </c>
      <c r="AJ331" s="794">
        <f>AH331+AI331</f>
        <v>28</v>
      </c>
      <c r="AK331" s="794"/>
      <c r="AM331" s="759"/>
      <c r="AN331" s="758"/>
      <c r="AO331" s="758"/>
      <c r="AP331" s="758"/>
      <c r="AQ331" s="758"/>
      <c r="AR331" s="758"/>
      <c r="AS331" s="758"/>
      <c r="AT331" s="758"/>
      <c r="AU331" s="758"/>
      <c r="AV331" s="758"/>
      <c r="AW331" s="758"/>
      <c r="AX331" s="758"/>
      <c r="AY331" s="758"/>
      <c r="AZ331" s="758"/>
      <c r="BA331" s="758"/>
      <c r="BB331" s="758"/>
      <c r="BC331" s="758"/>
      <c r="BD331" s="758"/>
      <c r="BE331" s="758"/>
      <c r="BF331" s="758"/>
      <c r="BG331" s="758"/>
      <c r="BH331" s="758"/>
      <c r="BI331" s="758"/>
      <c r="BJ331" s="758"/>
      <c r="BK331" s="758"/>
      <c r="BL331" s="758"/>
    </row>
    <row r="332" spans="1:64" ht="15" customHeight="1">
      <c r="A332" s="675">
        <v>4</v>
      </c>
      <c r="B332" s="803">
        <v>121</v>
      </c>
      <c r="C332" s="843" t="s">
        <v>71</v>
      </c>
      <c r="D332" s="794">
        <v>195</v>
      </c>
      <c r="E332" s="794">
        <v>128</v>
      </c>
      <c r="F332" s="794">
        <f t="shared" si="490"/>
        <v>323</v>
      </c>
      <c r="G332" s="794">
        <v>171</v>
      </c>
      <c r="H332" s="794">
        <v>111</v>
      </c>
      <c r="I332" s="794">
        <f t="shared" si="491"/>
        <v>282</v>
      </c>
      <c r="J332" s="794"/>
      <c r="K332" s="794"/>
      <c r="L332" s="794">
        <f t="shared" si="492"/>
        <v>0</v>
      </c>
      <c r="M332" s="794"/>
      <c r="N332" s="794"/>
      <c r="O332" s="794">
        <f t="shared" si="493"/>
        <v>0</v>
      </c>
      <c r="P332" s="794"/>
      <c r="Q332" s="794"/>
      <c r="R332" s="794">
        <f t="shared" si="494"/>
        <v>0</v>
      </c>
      <c r="S332" s="794"/>
      <c r="T332" s="794"/>
      <c r="U332" s="794">
        <f t="shared" si="495"/>
        <v>0</v>
      </c>
      <c r="V332" s="794"/>
      <c r="W332" s="794"/>
      <c r="X332" s="814">
        <f>V332+W332</f>
        <v>0</v>
      </c>
      <c r="Y332" s="149">
        <f t="shared" si="496"/>
        <v>366</v>
      </c>
      <c r="Z332" s="149">
        <f t="shared" si="496"/>
        <v>239</v>
      </c>
      <c r="AA332" s="149">
        <f t="shared" si="496"/>
        <v>605</v>
      </c>
      <c r="AB332" s="794"/>
      <c r="AC332" s="794"/>
      <c r="AD332" s="814">
        <f>AB332+AC332</f>
        <v>0</v>
      </c>
      <c r="AE332" s="814">
        <f t="shared" si="497"/>
        <v>366</v>
      </c>
      <c r="AF332" s="814">
        <f t="shared" si="497"/>
        <v>239</v>
      </c>
      <c r="AG332" s="814">
        <f>AE332+AF332</f>
        <v>605</v>
      </c>
      <c r="AH332" s="794"/>
      <c r="AI332" s="830"/>
      <c r="AJ332" s="794">
        <f>AH332+AI332</f>
        <v>0</v>
      </c>
      <c r="AK332" s="794">
        <v>0</v>
      </c>
      <c r="AM332" s="759"/>
      <c r="AN332" s="758"/>
      <c r="AO332" s="758"/>
      <c r="AP332" s="758"/>
      <c r="AQ332" s="758"/>
      <c r="AR332" s="758"/>
      <c r="AS332" s="758"/>
      <c r="AT332" s="758"/>
      <c r="AU332" s="758"/>
      <c r="AV332" s="758"/>
      <c r="AW332" s="758"/>
      <c r="AX332" s="758"/>
      <c r="AY332" s="758"/>
      <c r="AZ332" s="758"/>
      <c r="BA332" s="758"/>
      <c r="BB332" s="758"/>
      <c r="BC332" s="758"/>
      <c r="BD332" s="758"/>
      <c r="BE332" s="758"/>
      <c r="BF332" s="758"/>
      <c r="BG332" s="758"/>
      <c r="BH332" s="758"/>
      <c r="BI332" s="758"/>
      <c r="BJ332" s="758"/>
      <c r="BK332" s="758"/>
      <c r="BL332" s="758"/>
    </row>
    <row r="333" spans="1:64" ht="15" customHeight="1">
      <c r="A333" s="675"/>
      <c r="B333" s="797"/>
      <c r="C333" s="831" t="s">
        <v>6</v>
      </c>
      <c r="D333" s="844">
        <f>SUM(D329:D332)</f>
        <v>617</v>
      </c>
      <c r="E333" s="844">
        <f t="shared" ref="E333:AK333" si="498">SUM(E329:E332)</f>
        <v>410</v>
      </c>
      <c r="F333" s="844">
        <f t="shared" si="498"/>
        <v>1027</v>
      </c>
      <c r="G333" s="844">
        <f t="shared" si="498"/>
        <v>548</v>
      </c>
      <c r="H333" s="844">
        <f t="shared" si="498"/>
        <v>365</v>
      </c>
      <c r="I333" s="844">
        <f t="shared" si="498"/>
        <v>913</v>
      </c>
      <c r="J333" s="844">
        <f t="shared" si="498"/>
        <v>9</v>
      </c>
      <c r="K333" s="844">
        <f t="shared" si="498"/>
        <v>5</v>
      </c>
      <c r="L333" s="844">
        <f t="shared" si="498"/>
        <v>14</v>
      </c>
      <c r="M333" s="844">
        <f t="shared" si="498"/>
        <v>0</v>
      </c>
      <c r="N333" s="844">
        <f t="shared" si="498"/>
        <v>2</v>
      </c>
      <c r="O333" s="844">
        <f t="shared" si="498"/>
        <v>2</v>
      </c>
      <c r="P333" s="844">
        <f t="shared" si="498"/>
        <v>0</v>
      </c>
      <c r="Q333" s="844">
        <f t="shared" si="498"/>
        <v>0</v>
      </c>
      <c r="R333" s="844">
        <f t="shared" si="498"/>
        <v>0</v>
      </c>
      <c r="S333" s="844">
        <f t="shared" si="498"/>
        <v>0</v>
      </c>
      <c r="T333" s="844">
        <f t="shared" si="498"/>
        <v>0</v>
      </c>
      <c r="U333" s="844">
        <f t="shared" si="498"/>
        <v>0</v>
      </c>
      <c r="V333" s="844">
        <f t="shared" si="498"/>
        <v>0</v>
      </c>
      <c r="W333" s="844">
        <f t="shared" si="498"/>
        <v>0</v>
      </c>
      <c r="X333" s="844">
        <f t="shared" si="498"/>
        <v>0</v>
      </c>
      <c r="Y333" s="844">
        <f t="shared" si="498"/>
        <v>1174</v>
      </c>
      <c r="Z333" s="844">
        <f t="shared" si="498"/>
        <v>782</v>
      </c>
      <c r="AA333" s="844">
        <f t="shared" si="498"/>
        <v>1956</v>
      </c>
      <c r="AB333" s="844">
        <f t="shared" si="498"/>
        <v>0</v>
      </c>
      <c r="AC333" s="844">
        <f t="shared" si="498"/>
        <v>0</v>
      </c>
      <c r="AD333" s="844">
        <f t="shared" si="498"/>
        <v>0</v>
      </c>
      <c r="AE333" s="844">
        <f t="shared" si="498"/>
        <v>1174</v>
      </c>
      <c r="AF333" s="844">
        <f t="shared" si="498"/>
        <v>782</v>
      </c>
      <c r="AG333" s="844">
        <f t="shared" si="498"/>
        <v>1956</v>
      </c>
      <c r="AH333" s="797">
        <f t="shared" si="498"/>
        <v>21</v>
      </c>
      <c r="AI333" s="797">
        <f t="shared" si="498"/>
        <v>7</v>
      </c>
      <c r="AJ333" s="797">
        <f t="shared" si="498"/>
        <v>28</v>
      </c>
      <c r="AK333" s="797">
        <f t="shared" si="498"/>
        <v>0</v>
      </c>
      <c r="AM333" s="759"/>
      <c r="AN333" s="758"/>
      <c r="AO333" s="758"/>
      <c r="AP333" s="758"/>
      <c r="AQ333" s="758"/>
      <c r="AR333" s="758"/>
      <c r="AS333" s="758"/>
      <c r="AT333" s="758"/>
      <c r="AU333" s="758"/>
      <c r="AV333" s="758"/>
      <c r="AW333" s="758"/>
      <c r="AX333" s="758"/>
      <c r="AY333" s="758"/>
      <c r="AZ333" s="758"/>
      <c r="BA333" s="758"/>
      <c r="BB333" s="758"/>
      <c r="BC333" s="758"/>
      <c r="BD333" s="758"/>
      <c r="BE333" s="758"/>
      <c r="BF333" s="758"/>
      <c r="BG333" s="758"/>
      <c r="BH333" s="758"/>
      <c r="BI333" s="758"/>
      <c r="BJ333" s="758"/>
      <c r="BK333" s="758"/>
      <c r="BL333" s="758"/>
    </row>
    <row r="334" spans="1:64" ht="15" customHeight="1">
      <c r="A334" s="675"/>
      <c r="B334" s="788" t="s">
        <v>72</v>
      </c>
      <c r="C334" s="832"/>
      <c r="AJ334" s="794"/>
      <c r="AK334" s="794"/>
      <c r="AM334" s="759"/>
      <c r="AN334" s="758"/>
      <c r="AO334" s="758"/>
      <c r="AP334" s="758"/>
      <c r="AQ334" s="758"/>
      <c r="AR334" s="758"/>
      <c r="AS334" s="758"/>
      <c r="AT334" s="758"/>
      <c r="AU334" s="758"/>
      <c r="AV334" s="758"/>
      <c r="AW334" s="758"/>
      <c r="AX334" s="758"/>
      <c r="AY334" s="758"/>
      <c r="AZ334" s="758"/>
      <c r="BA334" s="758"/>
      <c r="BB334" s="758"/>
      <c r="BC334" s="758"/>
      <c r="BD334" s="758"/>
      <c r="BE334" s="758"/>
      <c r="BF334" s="758"/>
      <c r="BG334" s="758"/>
      <c r="BH334" s="758"/>
      <c r="BI334" s="758"/>
      <c r="BJ334" s="758"/>
      <c r="BK334" s="758"/>
      <c r="BL334" s="758"/>
    </row>
    <row r="335" spans="1:64" ht="15" customHeight="1">
      <c r="A335" s="675">
        <v>1</v>
      </c>
      <c r="B335" s="803">
        <v>122</v>
      </c>
      <c r="C335" s="787" t="s">
        <v>72</v>
      </c>
      <c r="D335" s="794">
        <v>593</v>
      </c>
      <c r="E335" s="794">
        <v>373</v>
      </c>
      <c r="F335" s="794">
        <f t="shared" ref="F335:F337" si="499">D335+E335</f>
        <v>966</v>
      </c>
      <c r="G335" s="794">
        <v>128</v>
      </c>
      <c r="H335" s="794">
        <v>53</v>
      </c>
      <c r="I335" s="794">
        <f t="shared" ref="I335:I337" si="500">G335+H335</f>
        <v>181</v>
      </c>
      <c r="J335" s="794">
        <v>37</v>
      </c>
      <c r="K335" s="794">
        <v>21</v>
      </c>
      <c r="L335" s="794">
        <f t="shared" ref="L335:L337" si="501">J335+K335</f>
        <v>58</v>
      </c>
      <c r="M335" s="794">
        <v>28</v>
      </c>
      <c r="N335" s="794">
        <v>27</v>
      </c>
      <c r="O335" s="794">
        <f t="shared" ref="O335:O337" si="502">M335+N335</f>
        <v>55</v>
      </c>
      <c r="P335" s="794"/>
      <c r="Q335" s="794"/>
      <c r="R335" s="794">
        <f t="shared" ref="R335:R337" si="503">P335+Q335</f>
        <v>0</v>
      </c>
      <c r="S335" s="794"/>
      <c r="T335" s="794"/>
      <c r="U335" s="794">
        <f t="shared" ref="U335:U337" si="504">S335+T335</f>
        <v>0</v>
      </c>
      <c r="V335" s="794"/>
      <c r="W335" s="794"/>
      <c r="X335" s="794">
        <f t="shared" ref="X335:X337" si="505">V335+W335</f>
        <v>0</v>
      </c>
      <c r="Y335" s="149">
        <f t="shared" ref="Y335:AA337" si="506">D335+G335+J335+M335+V335+S335+P335</f>
        <v>786</v>
      </c>
      <c r="Z335" s="149">
        <f t="shared" si="506"/>
        <v>474</v>
      </c>
      <c r="AA335" s="149">
        <f t="shared" si="506"/>
        <v>1260</v>
      </c>
      <c r="AB335" s="149"/>
      <c r="AC335" s="149"/>
      <c r="AD335" s="794">
        <f>AB335+AC335</f>
        <v>0</v>
      </c>
      <c r="AE335" s="794">
        <f t="shared" ref="AE335:AF337" si="507">Y335+AB335</f>
        <v>786</v>
      </c>
      <c r="AF335" s="794">
        <f t="shared" si="507"/>
        <v>474</v>
      </c>
      <c r="AG335" s="794">
        <f>AE335+AF335</f>
        <v>1260</v>
      </c>
      <c r="AH335" s="794">
        <v>10</v>
      </c>
      <c r="AI335" s="794">
        <v>4</v>
      </c>
      <c r="AJ335" s="794">
        <f>AH335+AI335</f>
        <v>14</v>
      </c>
      <c r="AK335" s="794">
        <v>0</v>
      </c>
      <c r="AM335" s="759"/>
      <c r="AN335" s="758"/>
      <c r="AO335" s="758"/>
      <c r="AP335" s="758"/>
      <c r="AQ335" s="758"/>
      <c r="AR335" s="758"/>
      <c r="AS335" s="758"/>
      <c r="AT335" s="758"/>
      <c r="AU335" s="758"/>
      <c r="AV335" s="758"/>
      <c r="AW335" s="758"/>
      <c r="AX335" s="758"/>
      <c r="AY335" s="758"/>
      <c r="AZ335" s="758"/>
      <c r="BA335" s="758"/>
      <c r="BB335" s="758"/>
      <c r="BC335" s="758"/>
      <c r="BD335" s="758"/>
      <c r="BE335" s="758"/>
      <c r="BF335" s="758"/>
      <c r="BG335" s="758"/>
      <c r="BH335" s="758"/>
      <c r="BI335" s="758"/>
      <c r="BJ335" s="758"/>
      <c r="BK335" s="758"/>
      <c r="BL335" s="758"/>
    </row>
    <row r="336" spans="1:64" ht="15" customHeight="1">
      <c r="A336" s="675">
        <v>2</v>
      </c>
      <c r="B336" s="803">
        <v>123</v>
      </c>
      <c r="C336" s="787" t="s">
        <v>73</v>
      </c>
      <c r="D336" s="794">
        <v>130</v>
      </c>
      <c r="E336" s="794">
        <v>97</v>
      </c>
      <c r="F336" s="794">
        <f t="shared" si="499"/>
        <v>227</v>
      </c>
      <c r="G336" s="794">
        <v>1</v>
      </c>
      <c r="H336" s="794">
        <v>1</v>
      </c>
      <c r="I336" s="794">
        <f t="shared" si="500"/>
        <v>2</v>
      </c>
      <c r="J336" s="794">
        <v>1</v>
      </c>
      <c r="K336" s="794">
        <v>0</v>
      </c>
      <c r="L336" s="794">
        <f t="shared" si="501"/>
        <v>1</v>
      </c>
      <c r="M336" s="794">
        <v>3</v>
      </c>
      <c r="N336" s="794">
        <v>2</v>
      </c>
      <c r="O336" s="794">
        <f t="shared" si="502"/>
        <v>5</v>
      </c>
      <c r="P336" s="794"/>
      <c r="Q336" s="794"/>
      <c r="R336" s="794">
        <f t="shared" si="503"/>
        <v>0</v>
      </c>
      <c r="S336" s="794"/>
      <c r="T336" s="794"/>
      <c r="U336" s="794">
        <f t="shared" si="504"/>
        <v>0</v>
      </c>
      <c r="V336" s="794"/>
      <c r="W336" s="794"/>
      <c r="X336" s="794">
        <f t="shared" si="505"/>
        <v>0</v>
      </c>
      <c r="Y336" s="149">
        <f t="shared" si="506"/>
        <v>135</v>
      </c>
      <c r="Z336" s="149">
        <f t="shared" si="506"/>
        <v>100</v>
      </c>
      <c r="AA336" s="149">
        <f t="shared" si="506"/>
        <v>235</v>
      </c>
      <c r="AB336" s="149"/>
      <c r="AC336" s="149"/>
      <c r="AD336" s="794">
        <f>AB336+AC336</f>
        <v>0</v>
      </c>
      <c r="AE336" s="794">
        <f t="shared" si="507"/>
        <v>135</v>
      </c>
      <c r="AF336" s="794">
        <f t="shared" si="507"/>
        <v>100</v>
      </c>
      <c r="AG336" s="794">
        <f>AE336+AF336</f>
        <v>235</v>
      </c>
      <c r="AH336" s="794"/>
      <c r="AI336" s="794"/>
      <c r="AJ336" s="794">
        <f>AH336+AI336</f>
        <v>0</v>
      </c>
      <c r="AK336" s="794">
        <v>0</v>
      </c>
      <c r="AM336" s="759"/>
      <c r="AN336" s="758"/>
      <c r="AO336" s="758"/>
      <c r="AP336" s="758"/>
      <c r="AQ336" s="758"/>
      <c r="AR336" s="758"/>
      <c r="AS336" s="758"/>
      <c r="AT336" s="758"/>
      <c r="AU336" s="758"/>
      <c r="AV336" s="758"/>
      <c r="AW336" s="758"/>
      <c r="AX336" s="758"/>
      <c r="AY336" s="758"/>
      <c r="AZ336" s="758"/>
      <c r="BA336" s="758"/>
      <c r="BB336" s="758"/>
      <c r="BC336" s="758"/>
      <c r="BD336" s="758"/>
      <c r="BE336" s="758"/>
      <c r="BF336" s="758"/>
      <c r="BG336" s="758"/>
      <c r="BH336" s="758"/>
      <c r="BI336" s="758"/>
      <c r="BJ336" s="758"/>
      <c r="BK336" s="758"/>
      <c r="BL336" s="758"/>
    </row>
    <row r="337" spans="1:64" ht="15" customHeight="1">
      <c r="A337" s="675">
        <v>3</v>
      </c>
      <c r="B337" s="803">
        <v>124</v>
      </c>
      <c r="C337" s="787" t="s">
        <v>779</v>
      </c>
      <c r="D337" s="794">
        <v>21</v>
      </c>
      <c r="E337" s="794">
        <v>12</v>
      </c>
      <c r="F337" s="794">
        <f t="shared" si="499"/>
        <v>33</v>
      </c>
      <c r="G337" s="794">
        <v>0</v>
      </c>
      <c r="H337" s="794">
        <v>0</v>
      </c>
      <c r="I337" s="794">
        <f t="shared" si="500"/>
        <v>0</v>
      </c>
      <c r="J337" s="794">
        <v>0</v>
      </c>
      <c r="K337" s="794">
        <v>0</v>
      </c>
      <c r="L337" s="794">
        <f t="shared" si="501"/>
        <v>0</v>
      </c>
      <c r="M337" s="794">
        <v>0</v>
      </c>
      <c r="N337" s="794">
        <v>0</v>
      </c>
      <c r="O337" s="794">
        <f t="shared" si="502"/>
        <v>0</v>
      </c>
      <c r="P337" s="794"/>
      <c r="Q337" s="794"/>
      <c r="R337" s="794">
        <f t="shared" si="503"/>
        <v>0</v>
      </c>
      <c r="S337" s="794"/>
      <c r="T337" s="794"/>
      <c r="U337" s="794">
        <f t="shared" si="504"/>
        <v>0</v>
      </c>
      <c r="V337" s="794"/>
      <c r="W337" s="794"/>
      <c r="X337" s="794">
        <f t="shared" si="505"/>
        <v>0</v>
      </c>
      <c r="Y337" s="149">
        <f t="shared" si="506"/>
        <v>21</v>
      </c>
      <c r="Z337" s="149">
        <f t="shared" si="506"/>
        <v>12</v>
      </c>
      <c r="AA337" s="149">
        <f t="shared" si="506"/>
        <v>33</v>
      </c>
      <c r="AB337" s="149"/>
      <c r="AC337" s="149"/>
      <c r="AD337" s="794">
        <f>AB337+AC337</f>
        <v>0</v>
      </c>
      <c r="AE337" s="794">
        <f t="shared" si="507"/>
        <v>21</v>
      </c>
      <c r="AF337" s="794">
        <f t="shared" si="507"/>
        <v>12</v>
      </c>
      <c r="AG337" s="794">
        <f>AE337+AF337</f>
        <v>33</v>
      </c>
      <c r="AH337" s="794"/>
      <c r="AI337" s="794"/>
      <c r="AJ337" s="794">
        <f>AH337+AI337</f>
        <v>0</v>
      </c>
      <c r="AK337" s="794">
        <v>0</v>
      </c>
      <c r="AM337" s="759"/>
      <c r="AN337" s="758"/>
      <c r="AO337" s="758"/>
      <c r="AP337" s="758"/>
      <c r="AQ337" s="758"/>
      <c r="AR337" s="758"/>
      <c r="AS337" s="758"/>
      <c r="AT337" s="758"/>
      <c r="AU337" s="758"/>
      <c r="AV337" s="758"/>
      <c r="AW337" s="758"/>
      <c r="AX337" s="758"/>
      <c r="AY337" s="758"/>
      <c r="AZ337" s="758"/>
      <c r="BA337" s="758"/>
      <c r="BB337" s="758"/>
      <c r="BC337" s="758"/>
      <c r="BD337" s="758"/>
      <c r="BE337" s="758"/>
      <c r="BF337" s="758"/>
      <c r="BG337" s="758"/>
      <c r="BH337" s="758"/>
      <c r="BI337" s="758"/>
      <c r="BJ337" s="758"/>
      <c r="BK337" s="758"/>
      <c r="BL337" s="758"/>
    </row>
    <row r="338" spans="1:64" ht="15" customHeight="1">
      <c r="A338" s="675"/>
      <c r="B338" s="797"/>
      <c r="C338" s="831" t="s">
        <v>6</v>
      </c>
      <c r="D338" s="797">
        <f>SUM(D335:D337)</f>
        <v>744</v>
      </c>
      <c r="E338" s="797">
        <f t="shared" ref="E338:AK338" si="508">SUM(E335:E337)</f>
        <v>482</v>
      </c>
      <c r="F338" s="797">
        <f t="shared" si="508"/>
        <v>1226</v>
      </c>
      <c r="G338" s="797">
        <f t="shared" si="508"/>
        <v>129</v>
      </c>
      <c r="H338" s="797">
        <f t="shared" si="508"/>
        <v>54</v>
      </c>
      <c r="I338" s="797">
        <f t="shared" si="508"/>
        <v>183</v>
      </c>
      <c r="J338" s="797">
        <f t="shared" si="508"/>
        <v>38</v>
      </c>
      <c r="K338" s="797">
        <f t="shared" si="508"/>
        <v>21</v>
      </c>
      <c r="L338" s="797">
        <f t="shared" si="508"/>
        <v>59</v>
      </c>
      <c r="M338" s="797">
        <f t="shared" si="508"/>
        <v>31</v>
      </c>
      <c r="N338" s="797">
        <f t="shared" si="508"/>
        <v>29</v>
      </c>
      <c r="O338" s="797">
        <f t="shared" si="508"/>
        <v>60</v>
      </c>
      <c r="P338" s="797">
        <f t="shared" si="508"/>
        <v>0</v>
      </c>
      <c r="Q338" s="797">
        <f t="shared" si="508"/>
        <v>0</v>
      </c>
      <c r="R338" s="797">
        <f t="shared" si="508"/>
        <v>0</v>
      </c>
      <c r="S338" s="797">
        <f t="shared" si="508"/>
        <v>0</v>
      </c>
      <c r="T338" s="797">
        <f t="shared" si="508"/>
        <v>0</v>
      </c>
      <c r="U338" s="797">
        <f t="shared" si="508"/>
        <v>0</v>
      </c>
      <c r="V338" s="797">
        <f t="shared" si="508"/>
        <v>0</v>
      </c>
      <c r="W338" s="797">
        <f t="shared" si="508"/>
        <v>0</v>
      </c>
      <c r="X338" s="797">
        <f t="shared" si="508"/>
        <v>0</v>
      </c>
      <c r="Y338" s="797">
        <f t="shared" si="508"/>
        <v>942</v>
      </c>
      <c r="Z338" s="797">
        <f t="shared" si="508"/>
        <v>586</v>
      </c>
      <c r="AA338" s="797">
        <f t="shared" si="508"/>
        <v>1528</v>
      </c>
      <c r="AB338" s="797">
        <f t="shared" si="508"/>
        <v>0</v>
      </c>
      <c r="AC338" s="797">
        <f t="shared" si="508"/>
        <v>0</v>
      </c>
      <c r="AD338" s="797">
        <f t="shared" si="508"/>
        <v>0</v>
      </c>
      <c r="AE338" s="797">
        <f t="shared" si="508"/>
        <v>942</v>
      </c>
      <c r="AF338" s="797">
        <f t="shared" si="508"/>
        <v>586</v>
      </c>
      <c r="AG338" s="797">
        <f t="shared" si="508"/>
        <v>1528</v>
      </c>
      <c r="AH338" s="797">
        <f t="shared" si="508"/>
        <v>10</v>
      </c>
      <c r="AI338" s="797">
        <f t="shared" si="508"/>
        <v>4</v>
      </c>
      <c r="AJ338" s="797">
        <f t="shared" si="508"/>
        <v>14</v>
      </c>
      <c r="AK338" s="797">
        <f t="shared" si="508"/>
        <v>0</v>
      </c>
      <c r="AM338" s="759"/>
      <c r="AN338" s="758"/>
      <c r="AO338" s="758"/>
      <c r="AP338" s="758"/>
      <c r="AQ338" s="758"/>
      <c r="AR338" s="758"/>
      <c r="AS338" s="758"/>
      <c r="AT338" s="758"/>
      <c r="AU338" s="758"/>
      <c r="AV338" s="758"/>
      <c r="AW338" s="758"/>
      <c r="AX338" s="758"/>
      <c r="AY338" s="758"/>
      <c r="AZ338" s="758"/>
      <c r="BA338" s="758"/>
      <c r="BB338" s="758"/>
      <c r="BC338" s="758"/>
      <c r="BD338" s="758"/>
      <c r="BE338" s="758"/>
      <c r="BF338" s="758"/>
      <c r="BG338" s="758"/>
      <c r="BH338" s="758"/>
      <c r="BI338" s="758"/>
      <c r="BJ338" s="758"/>
      <c r="BK338" s="758"/>
      <c r="BL338" s="758"/>
    </row>
    <row r="339" spans="1:64" ht="15" customHeight="1">
      <c r="A339" s="675"/>
      <c r="B339" s="788" t="s">
        <v>74</v>
      </c>
      <c r="C339" s="832"/>
      <c r="AJ339" s="794"/>
      <c r="AK339" s="794"/>
      <c r="AM339" s="759"/>
      <c r="AN339" s="758"/>
      <c r="AO339" s="758"/>
      <c r="AP339" s="758"/>
      <c r="AQ339" s="758"/>
      <c r="AR339" s="758"/>
      <c r="AS339" s="758"/>
      <c r="AT339" s="758"/>
      <c r="AU339" s="758"/>
      <c r="AV339" s="758"/>
      <c r="AW339" s="758"/>
      <c r="AX339" s="758"/>
      <c r="AY339" s="758"/>
      <c r="AZ339" s="758"/>
      <c r="BA339" s="758"/>
      <c r="BB339" s="758"/>
      <c r="BC339" s="758"/>
      <c r="BD339" s="758"/>
      <c r="BE339" s="758"/>
      <c r="BF339" s="758"/>
      <c r="BG339" s="758"/>
      <c r="BH339" s="758"/>
      <c r="BI339" s="758"/>
      <c r="BJ339" s="758"/>
      <c r="BK339" s="758"/>
      <c r="BL339" s="758"/>
    </row>
    <row r="340" spans="1:64" ht="15" customHeight="1">
      <c r="A340" s="675">
        <v>1</v>
      </c>
      <c r="B340" s="803">
        <v>125</v>
      </c>
      <c r="C340" s="845" t="s">
        <v>74</v>
      </c>
      <c r="D340" s="821">
        <v>2174</v>
      </c>
      <c r="E340" s="821">
        <v>1366</v>
      </c>
      <c r="F340" s="794">
        <f t="shared" ref="F340:F348" si="509">D340+E340</f>
        <v>3540</v>
      </c>
      <c r="G340" s="821">
        <v>2265</v>
      </c>
      <c r="H340" s="821">
        <v>1450</v>
      </c>
      <c r="I340" s="794">
        <f t="shared" ref="I340:I348" si="510">G340+H340</f>
        <v>3715</v>
      </c>
      <c r="J340" s="821">
        <v>45</v>
      </c>
      <c r="K340" s="821">
        <v>22</v>
      </c>
      <c r="L340" s="794">
        <f t="shared" ref="L340:L348" si="511">J340+K340</f>
        <v>67</v>
      </c>
      <c r="M340" s="821">
        <v>3</v>
      </c>
      <c r="N340" s="821">
        <v>3</v>
      </c>
      <c r="O340" s="794">
        <f t="shared" ref="O340:O348" si="512">M340+N340</f>
        <v>6</v>
      </c>
      <c r="P340" s="821">
        <v>8</v>
      </c>
      <c r="Q340" s="821">
        <v>9</v>
      </c>
      <c r="R340" s="794">
        <f t="shared" ref="R340:R348" si="513">P340+Q340</f>
        <v>17</v>
      </c>
      <c r="S340" s="821">
        <v>15</v>
      </c>
      <c r="T340" s="821">
        <v>22</v>
      </c>
      <c r="U340" s="794">
        <f t="shared" ref="U340:U348" si="514">S340+T340</f>
        <v>37</v>
      </c>
      <c r="V340" s="821"/>
      <c r="W340" s="821"/>
      <c r="X340" s="794">
        <f t="shared" ref="X340:X348" si="515">V340+W340</f>
        <v>0</v>
      </c>
      <c r="Y340" s="149">
        <f t="shared" ref="Y340:Y348" si="516">D340+G340+J340+M340+V340+S340+P340</f>
        <v>4510</v>
      </c>
      <c r="Z340" s="149">
        <f t="shared" ref="Z340:Z348" si="517">E340+H340+K340+N340+W340+T340+Q340</f>
        <v>2872</v>
      </c>
      <c r="AA340" s="149">
        <f t="shared" ref="AA340:AA348" si="518">F340+I340+L340+O340+X340+U340+R340</f>
        <v>7382</v>
      </c>
      <c r="AB340" s="821">
        <v>91</v>
      </c>
      <c r="AC340" s="821">
        <v>65</v>
      </c>
      <c r="AD340" s="794">
        <f t="shared" ref="AD340:AD347" si="519">AB340+AC340</f>
        <v>156</v>
      </c>
      <c r="AE340" s="794">
        <f t="shared" ref="AE340:AE348" si="520">Y340+AB340</f>
        <v>4601</v>
      </c>
      <c r="AF340" s="794">
        <f t="shared" ref="AF340:AF348" si="521">Z340+AC340</f>
        <v>2937</v>
      </c>
      <c r="AG340" s="794">
        <f t="shared" ref="AG340:AG347" si="522">AE340+AF340</f>
        <v>7538</v>
      </c>
      <c r="AH340" s="821"/>
      <c r="AI340" s="821">
        <v>1</v>
      </c>
      <c r="AJ340" s="794">
        <f t="shared" ref="AJ340:AJ347" si="523">AH340+AI340</f>
        <v>1</v>
      </c>
      <c r="AK340" s="794">
        <v>5</v>
      </c>
      <c r="AM340" s="759"/>
      <c r="AN340" s="758"/>
      <c r="AO340" s="758"/>
      <c r="AP340" s="758"/>
      <c r="AQ340" s="758"/>
      <c r="AR340" s="758"/>
      <c r="AS340" s="758"/>
      <c r="AT340" s="758"/>
      <c r="AU340" s="758"/>
      <c r="AV340" s="758"/>
      <c r="AW340" s="758"/>
      <c r="AX340" s="758"/>
      <c r="AY340" s="758"/>
      <c r="AZ340" s="758"/>
      <c r="BA340" s="758"/>
      <c r="BB340" s="758"/>
      <c r="BC340" s="758"/>
      <c r="BD340" s="758"/>
      <c r="BE340" s="758"/>
      <c r="BF340" s="758"/>
      <c r="BG340" s="758"/>
      <c r="BH340" s="758"/>
      <c r="BI340" s="758"/>
      <c r="BJ340" s="758"/>
      <c r="BK340" s="758"/>
      <c r="BL340" s="758"/>
    </row>
    <row r="341" spans="1:64" ht="15" customHeight="1">
      <c r="A341" s="675">
        <v>2</v>
      </c>
      <c r="B341" s="803">
        <v>126</v>
      </c>
      <c r="C341" s="845" t="s">
        <v>77</v>
      </c>
      <c r="D341" s="821">
        <v>214</v>
      </c>
      <c r="E341" s="821">
        <v>164</v>
      </c>
      <c r="F341" s="794">
        <f t="shared" si="509"/>
        <v>378</v>
      </c>
      <c r="G341" s="821">
        <v>202</v>
      </c>
      <c r="H341" s="821">
        <v>157</v>
      </c>
      <c r="I341" s="794">
        <f t="shared" si="510"/>
        <v>359</v>
      </c>
      <c r="J341" s="821">
        <v>12</v>
      </c>
      <c r="K341" s="821">
        <v>21</v>
      </c>
      <c r="L341" s="794">
        <f t="shared" si="511"/>
        <v>33</v>
      </c>
      <c r="M341" s="821">
        <v>7</v>
      </c>
      <c r="N341" s="821">
        <v>0</v>
      </c>
      <c r="O341" s="794">
        <f t="shared" si="512"/>
        <v>7</v>
      </c>
      <c r="P341" s="821">
        <v>0</v>
      </c>
      <c r="Q341" s="821">
        <v>0</v>
      </c>
      <c r="R341" s="794">
        <f t="shared" si="513"/>
        <v>0</v>
      </c>
      <c r="S341" s="821">
        <v>0</v>
      </c>
      <c r="T341" s="821">
        <v>0</v>
      </c>
      <c r="U341" s="794">
        <f t="shared" si="514"/>
        <v>0</v>
      </c>
      <c r="V341" s="821"/>
      <c r="W341" s="821"/>
      <c r="X341" s="794">
        <f t="shared" si="515"/>
        <v>0</v>
      </c>
      <c r="Y341" s="149">
        <f t="shared" si="516"/>
        <v>435</v>
      </c>
      <c r="Z341" s="149">
        <f t="shared" si="517"/>
        <v>342</v>
      </c>
      <c r="AA341" s="149">
        <f t="shared" si="518"/>
        <v>777</v>
      </c>
      <c r="AB341" s="821">
        <v>26</v>
      </c>
      <c r="AC341" s="821">
        <v>27</v>
      </c>
      <c r="AD341" s="794">
        <f t="shared" si="519"/>
        <v>53</v>
      </c>
      <c r="AE341" s="794">
        <f t="shared" si="520"/>
        <v>461</v>
      </c>
      <c r="AF341" s="794">
        <f t="shared" si="521"/>
        <v>369</v>
      </c>
      <c r="AG341" s="794">
        <f t="shared" si="522"/>
        <v>830</v>
      </c>
      <c r="AH341" s="821"/>
      <c r="AI341" s="821"/>
      <c r="AJ341" s="794">
        <f t="shared" si="523"/>
        <v>0</v>
      </c>
      <c r="AK341" s="794"/>
      <c r="AM341" s="759"/>
      <c r="AN341" s="758"/>
      <c r="AO341" s="758"/>
      <c r="AP341" s="758"/>
      <c r="AQ341" s="758"/>
      <c r="AR341" s="758"/>
      <c r="AS341" s="758"/>
      <c r="AT341" s="758"/>
      <c r="AU341" s="758"/>
      <c r="AV341" s="758"/>
      <c r="AW341" s="758"/>
      <c r="AX341" s="758"/>
      <c r="AY341" s="758"/>
      <c r="AZ341" s="758"/>
      <c r="BA341" s="758"/>
      <c r="BB341" s="758"/>
      <c r="BC341" s="758"/>
      <c r="BD341" s="758"/>
      <c r="BE341" s="758"/>
      <c r="BF341" s="758"/>
      <c r="BG341" s="758"/>
      <c r="BH341" s="758"/>
      <c r="BI341" s="758"/>
      <c r="BJ341" s="758"/>
      <c r="BK341" s="758"/>
      <c r="BL341" s="758"/>
    </row>
    <row r="342" spans="1:64" ht="15" customHeight="1">
      <c r="A342" s="675">
        <v>3</v>
      </c>
      <c r="B342" s="803">
        <v>127</v>
      </c>
      <c r="C342" s="845" t="s">
        <v>75</v>
      </c>
      <c r="D342" s="821">
        <v>96</v>
      </c>
      <c r="E342" s="821">
        <v>83</v>
      </c>
      <c r="F342" s="794">
        <f t="shared" si="509"/>
        <v>179</v>
      </c>
      <c r="G342" s="821">
        <v>228</v>
      </c>
      <c r="H342" s="821">
        <v>112</v>
      </c>
      <c r="I342" s="794">
        <f t="shared" si="510"/>
        <v>340</v>
      </c>
      <c r="J342" s="821">
        <v>10</v>
      </c>
      <c r="K342" s="821">
        <v>6</v>
      </c>
      <c r="L342" s="794">
        <f t="shared" si="511"/>
        <v>16</v>
      </c>
      <c r="M342" s="821">
        <v>0</v>
      </c>
      <c r="N342" s="821">
        <v>0</v>
      </c>
      <c r="O342" s="794">
        <f t="shared" si="512"/>
        <v>0</v>
      </c>
      <c r="P342" s="821">
        <v>0</v>
      </c>
      <c r="Q342" s="821">
        <v>0</v>
      </c>
      <c r="R342" s="794">
        <f t="shared" si="513"/>
        <v>0</v>
      </c>
      <c r="S342" s="821">
        <v>0</v>
      </c>
      <c r="T342" s="821">
        <v>0</v>
      </c>
      <c r="U342" s="794">
        <f t="shared" si="514"/>
        <v>0</v>
      </c>
      <c r="V342" s="821"/>
      <c r="W342" s="821"/>
      <c r="X342" s="794">
        <f t="shared" si="515"/>
        <v>0</v>
      </c>
      <c r="Y342" s="149">
        <f t="shared" si="516"/>
        <v>334</v>
      </c>
      <c r="Z342" s="149">
        <f t="shared" si="517"/>
        <v>201</v>
      </c>
      <c r="AA342" s="149">
        <f t="shared" si="518"/>
        <v>535</v>
      </c>
      <c r="AB342" s="821">
        <v>19</v>
      </c>
      <c r="AC342" s="821">
        <v>15</v>
      </c>
      <c r="AD342" s="794">
        <f t="shared" si="519"/>
        <v>34</v>
      </c>
      <c r="AE342" s="794">
        <f t="shared" si="520"/>
        <v>353</v>
      </c>
      <c r="AF342" s="794">
        <f t="shared" si="521"/>
        <v>216</v>
      </c>
      <c r="AG342" s="794">
        <f t="shared" si="522"/>
        <v>569</v>
      </c>
      <c r="AH342" s="821"/>
      <c r="AI342" s="821"/>
      <c r="AJ342" s="794">
        <f t="shared" si="523"/>
        <v>0</v>
      </c>
      <c r="AK342" s="794"/>
      <c r="AM342" s="759"/>
      <c r="AN342" s="758"/>
      <c r="AO342" s="758"/>
      <c r="AP342" s="758"/>
      <c r="AQ342" s="758"/>
      <c r="AR342" s="758"/>
      <c r="AS342" s="758"/>
      <c r="AT342" s="758"/>
      <c r="AU342" s="758"/>
      <c r="AV342" s="758"/>
      <c r="AW342" s="758"/>
      <c r="AX342" s="758"/>
      <c r="AY342" s="758"/>
      <c r="AZ342" s="758"/>
      <c r="BA342" s="758"/>
      <c r="BB342" s="758"/>
      <c r="BC342" s="758"/>
      <c r="BD342" s="758"/>
      <c r="BE342" s="758"/>
      <c r="BF342" s="758"/>
      <c r="BG342" s="758"/>
      <c r="BH342" s="758"/>
      <c r="BI342" s="758"/>
      <c r="BJ342" s="758"/>
      <c r="BK342" s="758"/>
      <c r="BL342" s="758"/>
    </row>
    <row r="343" spans="1:64" ht="15" customHeight="1">
      <c r="A343" s="675">
        <v>4</v>
      </c>
      <c r="B343" s="803">
        <v>128</v>
      </c>
      <c r="C343" s="845" t="s">
        <v>78</v>
      </c>
      <c r="D343" s="821">
        <v>124</v>
      </c>
      <c r="E343" s="821">
        <v>69</v>
      </c>
      <c r="F343" s="794">
        <f t="shared" si="509"/>
        <v>193</v>
      </c>
      <c r="G343" s="821">
        <v>127</v>
      </c>
      <c r="H343" s="821">
        <v>70</v>
      </c>
      <c r="I343" s="794">
        <f t="shared" si="510"/>
        <v>197</v>
      </c>
      <c r="J343" s="821">
        <v>4</v>
      </c>
      <c r="K343" s="821">
        <v>0</v>
      </c>
      <c r="L343" s="794">
        <f t="shared" si="511"/>
        <v>4</v>
      </c>
      <c r="M343" s="821">
        <v>2</v>
      </c>
      <c r="N343" s="821">
        <v>0</v>
      </c>
      <c r="O343" s="794">
        <f t="shared" si="512"/>
        <v>2</v>
      </c>
      <c r="P343" s="821">
        <v>0</v>
      </c>
      <c r="Q343" s="821">
        <v>0</v>
      </c>
      <c r="R343" s="794">
        <f t="shared" si="513"/>
        <v>0</v>
      </c>
      <c r="S343" s="821">
        <v>1</v>
      </c>
      <c r="T343" s="821">
        <v>0</v>
      </c>
      <c r="U343" s="794">
        <f t="shared" si="514"/>
        <v>1</v>
      </c>
      <c r="V343" s="821"/>
      <c r="W343" s="821"/>
      <c r="X343" s="794">
        <f t="shared" si="515"/>
        <v>0</v>
      </c>
      <c r="Y343" s="149">
        <f t="shared" si="516"/>
        <v>258</v>
      </c>
      <c r="Z343" s="149">
        <f t="shared" si="517"/>
        <v>139</v>
      </c>
      <c r="AA343" s="149">
        <f t="shared" si="518"/>
        <v>397</v>
      </c>
      <c r="AB343" s="821">
        <v>33</v>
      </c>
      <c r="AC343" s="821">
        <v>17</v>
      </c>
      <c r="AD343" s="794">
        <f t="shared" si="519"/>
        <v>50</v>
      </c>
      <c r="AE343" s="794">
        <f t="shared" si="520"/>
        <v>291</v>
      </c>
      <c r="AF343" s="794">
        <f t="shared" si="521"/>
        <v>156</v>
      </c>
      <c r="AG343" s="794">
        <f t="shared" si="522"/>
        <v>447</v>
      </c>
      <c r="AH343" s="821"/>
      <c r="AI343" s="821"/>
      <c r="AJ343" s="794">
        <f t="shared" si="523"/>
        <v>0</v>
      </c>
      <c r="AK343" s="794">
        <v>0</v>
      </c>
      <c r="AM343" s="759"/>
      <c r="AN343" s="758"/>
      <c r="AO343" s="758"/>
      <c r="AP343" s="758"/>
      <c r="AQ343" s="758"/>
      <c r="AR343" s="758"/>
      <c r="AS343" s="758"/>
      <c r="AT343" s="758"/>
      <c r="AU343" s="758"/>
      <c r="AV343" s="758"/>
      <c r="AW343" s="758"/>
      <c r="AX343" s="758"/>
      <c r="AY343" s="758"/>
      <c r="AZ343" s="758"/>
      <c r="BA343" s="758"/>
      <c r="BB343" s="758"/>
      <c r="BC343" s="758"/>
      <c r="BD343" s="758"/>
      <c r="BE343" s="758"/>
      <c r="BF343" s="758"/>
      <c r="BG343" s="758"/>
      <c r="BH343" s="758"/>
      <c r="BI343" s="758"/>
      <c r="BJ343" s="758"/>
      <c r="BK343" s="758"/>
      <c r="BL343" s="758"/>
    </row>
    <row r="344" spans="1:64" ht="15" customHeight="1">
      <c r="A344" s="675">
        <v>5</v>
      </c>
      <c r="B344" s="803">
        <v>129</v>
      </c>
      <c r="C344" s="845" t="s">
        <v>76</v>
      </c>
      <c r="D344" s="821">
        <v>52</v>
      </c>
      <c r="E344" s="821">
        <v>28</v>
      </c>
      <c r="F344" s="794">
        <f t="shared" si="509"/>
        <v>80</v>
      </c>
      <c r="G344" s="821">
        <v>42</v>
      </c>
      <c r="H344" s="821">
        <v>27</v>
      </c>
      <c r="I344" s="794">
        <f t="shared" si="510"/>
        <v>69</v>
      </c>
      <c r="J344" s="821">
        <v>0</v>
      </c>
      <c r="K344" s="821">
        <v>0</v>
      </c>
      <c r="L344" s="794">
        <f t="shared" si="511"/>
        <v>0</v>
      </c>
      <c r="M344" s="821">
        <v>0</v>
      </c>
      <c r="N344" s="821">
        <v>0</v>
      </c>
      <c r="O344" s="794">
        <f t="shared" si="512"/>
        <v>0</v>
      </c>
      <c r="P344" s="821">
        <v>0</v>
      </c>
      <c r="Q344" s="821">
        <v>0</v>
      </c>
      <c r="R344" s="794">
        <f t="shared" si="513"/>
        <v>0</v>
      </c>
      <c r="S344" s="821">
        <v>0</v>
      </c>
      <c r="T344" s="821">
        <v>0</v>
      </c>
      <c r="U344" s="794">
        <f t="shared" si="514"/>
        <v>0</v>
      </c>
      <c r="V344" s="821"/>
      <c r="W344" s="821"/>
      <c r="X344" s="794">
        <f t="shared" si="515"/>
        <v>0</v>
      </c>
      <c r="Y344" s="149">
        <f t="shared" si="516"/>
        <v>94</v>
      </c>
      <c r="Z344" s="149">
        <f t="shared" si="517"/>
        <v>55</v>
      </c>
      <c r="AA344" s="149">
        <f t="shared" si="518"/>
        <v>149</v>
      </c>
      <c r="AB344" s="821">
        <v>18</v>
      </c>
      <c r="AC344" s="821">
        <v>6</v>
      </c>
      <c r="AD344" s="794">
        <f t="shared" si="519"/>
        <v>24</v>
      </c>
      <c r="AE344" s="794">
        <f t="shared" si="520"/>
        <v>112</v>
      </c>
      <c r="AF344" s="794">
        <f t="shared" si="521"/>
        <v>61</v>
      </c>
      <c r="AG344" s="794">
        <f t="shared" si="522"/>
        <v>173</v>
      </c>
      <c r="AH344" s="821"/>
      <c r="AI344" s="821"/>
      <c r="AJ344" s="794">
        <f t="shared" si="523"/>
        <v>0</v>
      </c>
      <c r="AK344" s="794">
        <v>0</v>
      </c>
      <c r="AM344" s="759"/>
      <c r="AN344" s="758"/>
      <c r="AO344" s="758"/>
      <c r="AP344" s="758"/>
      <c r="AQ344" s="758"/>
      <c r="AR344" s="758"/>
      <c r="AS344" s="758"/>
      <c r="AT344" s="758"/>
      <c r="AU344" s="758"/>
      <c r="AV344" s="758"/>
      <c r="AW344" s="758"/>
      <c r="AX344" s="758"/>
      <c r="AY344" s="758"/>
      <c r="AZ344" s="758"/>
      <c r="BA344" s="758"/>
      <c r="BB344" s="758"/>
      <c r="BC344" s="758"/>
      <c r="BD344" s="758"/>
      <c r="BE344" s="758"/>
      <c r="BF344" s="758"/>
      <c r="BG344" s="758"/>
      <c r="BH344" s="758"/>
      <c r="BI344" s="758"/>
      <c r="BJ344" s="758"/>
      <c r="BK344" s="758"/>
      <c r="BL344" s="758"/>
    </row>
    <row r="345" spans="1:64" ht="15" customHeight="1">
      <c r="A345" s="675">
        <v>6</v>
      </c>
      <c r="B345" s="803">
        <v>130</v>
      </c>
      <c r="C345" s="845" t="s">
        <v>885</v>
      </c>
      <c r="D345" s="821">
        <v>26</v>
      </c>
      <c r="E345" s="821">
        <v>30</v>
      </c>
      <c r="F345" s="794">
        <f t="shared" si="509"/>
        <v>56</v>
      </c>
      <c r="G345" s="821">
        <v>51</v>
      </c>
      <c r="H345" s="821">
        <v>35</v>
      </c>
      <c r="I345" s="794">
        <f t="shared" si="510"/>
        <v>86</v>
      </c>
      <c r="J345" s="821">
        <v>0</v>
      </c>
      <c r="K345" s="821">
        <v>0</v>
      </c>
      <c r="L345" s="794">
        <f t="shared" si="511"/>
        <v>0</v>
      </c>
      <c r="M345" s="821">
        <v>0</v>
      </c>
      <c r="N345" s="821">
        <v>0</v>
      </c>
      <c r="O345" s="794">
        <f t="shared" si="512"/>
        <v>0</v>
      </c>
      <c r="P345" s="821">
        <v>0</v>
      </c>
      <c r="Q345" s="821">
        <v>0</v>
      </c>
      <c r="R345" s="794">
        <f t="shared" si="513"/>
        <v>0</v>
      </c>
      <c r="S345" s="821">
        <v>0</v>
      </c>
      <c r="T345" s="821">
        <v>0</v>
      </c>
      <c r="U345" s="794">
        <f t="shared" si="514"/>
        <v>0</v>
      </c>
      <c r="V345" s="821"/>
      <c r="W345" s="821"/>
      <c r="X345" s="794">
        <f t="shared" si="515"/>
        <v>0</v>
      </c>
      <c r="Y345" s="149">
        <f t="shared" si="516"/>
        <v>77</v>
      </c>
      <c r="Z345" s="149">
        <f t="shared" si="517"/>
        <v>65</v>
      </c>
      <c r="AA345" s="149">
        <f t="shared" si="518"/>
        <v>142</v>
      </c>
      <c r="AB345" s="821">
        <v>5</v>
      </c>
      <c r="AC345" s="821">
        <v>2</v>
      </c>
      <c r="AD345" s="794">
        <f t="shared" si="519"/>
        <v>7</v>
      </c>
      <c r="AE345" s="794">
        <f t="shared" si="520"/>
        <v>82</v>
      </c>
      <c r="AF345" s="794">
        <f t="shared" si="521"/>
        <v>67</v>
      </c>
      <c r="AG345" s="794">
        <f t="shared" si="522"/>
        <v>149</v>
      </c>
      <c r="AH345" s="821"/>
      <c r="AI345" s="821"/>
      <c r="AJ345" s="794">
        <f t="shared" si="523"/>
        <v>0</v>
      </c>
      <c r="AK345" s="794">
        <v>0</v>
      </c>
      <c r="AM345" s="759"/>
      <c r="AN345" s="758"/>
      <c r="AO345" s="758"/>
      <c r="AP345" s="758"/>
      <c r="AQ345" s="758"/>
      <c r="AR345" s="758"/>
      <c r="AS345" s="758"/>
      <c r="AT345" s="758"/>
      <c r="AU345" s="758"/>
      <c r="AV345" s="758"/>
      <c r="AW345" s="758"/>
      <c r="AX345" s="758"/>
      <c r="AY345" s="758"/>
      <c r="AZ345" s="758"/>
      <c r="BA345" s="758"/>
      <c r="BB345" s="758"/>
      <c r="BC345" s="758"/>
      <c r="BD345" s="758"/>
      <c r="BE345" s="758"/>
      <c r="BF345" s="758"/>
      <c r="BG345" s="758"/>
      <c r="BH345" s="758"/>
      <c r="BI345" s="758"/>
      <c r="BJ345" s="758"/>
      <c r="BK345" s="758"/>
      <c r="BL345" s="758"/>
    </row>
    <row r="346" spans="1:64" ht="15" customHeight="1">
      <c r="A346" s="675">
        <v>7</v>
      </c>
      <c r="B346" s="803">
        <v>131</v>
      </c>
      <c r="C346" s="845" t="s">
        <v>699</v>
      </c>
      <c r="D346" s="821">
        <v>10</v>
      </c>
      <c r="E346" s="821">
        <v>10</v>
      </c>
      <c r="F346" s="794">
        <f t="shared" si="509"/>
        <v>20</v>
      </c>
      <c r="G346" s="821">
        <v>24</v>
      </c>
      <c r="H346" s="821">
        <v>16</v>
      </c>
      <c r="I346" s="794">
        <f t="shared" si="510"/>
        <v>40</v>
      </c>
      <c r="J346" s="821">
        <v>0</v>
      </c>
      <c r="K346" s="821">
        <v>0</v>
      </c>
      <c r="L346" s="794">
        <f t="shared" si="511"/>
        <v>0</v>
      </c>
      <c r="M346" s="821">
        <v>0</v>
      </c>
      <c r="N346" s="821">
        <v>0</v>
      </c>
      <c r="O346" s="794">
        <f t="shared" si="512"/>
        <v>0</v>
      </c>
      <c r="P346" s="821">
        <v>0</v>
      </c>
      <c r="Q346" s="821">
        <v>0</v>
      </c>
      <c r="R346" s="794">
        <f t="shared" si="513"/>
        <v>0</v>
      </c>
      <c r="S346" s="821">
        <v>0</v>
      </c>
      <c r="T346" s="821">
        <v>0</v>
      </c>
      <c r="U346" s="794">
        <f t="shared" si="514"/>
        <v>0</v>
      </c>
      <c r="V346" s="821"/>
      <c r="W346" s="821"/>
      <c r="X346" s="794">
        <f t="shared" si="515"/>
        <v>0</v>
      </c>
      <c r="Y346" s="149">
        <f t="shared" si="516"/>
        <v>34</v>
      </c>
      <c r="Z346" s="149">
        <f t="shared" si="517"/>
        <v>26</v>
      </c>
      <c r="AA346" s="149">
        <f t="shared" si="518"/>
        <v>60</v>
      </c>
      <c r="AB346" s="821">
        <v>0</v>
      </c>
      <c r="AC346" s="821">
        <v>0</v>
      </c>
      <c r="AD346" s="794">
        <f t="shared" si="519"/>
        <v>0</v>
      </c>
      <c r="AE346" s="794">
        <f t="shared" si="520"/>
        <v>34</v>
      </c>
      <c r="AF346" s="794">
        <f t="shared" si="521"/>
        <v>26</v>
      </c>
      <c r="AG346" s="794">
        <f t="shared" si="522"/>
        <v>60</v>
      </c>
      <c r="AH346" s="821"/>
      <c r="AI346" s="821"/>
      <c r="AJ346" s="794">
        <f t="shared" si="523"/>
        <v>0</v>
      </c>
      <c r="AK346" s="794">
        <v>0</v>
      </c>
      <c r="AM346" s="759"/>
      <c r="AN346" s="758"/>
      <c r="AO346" s="758"/>
      <c r="AP346" s="758"/>
      <c r="AQ346" s="758"/>
      <c r="AR346" s="758"/>
      <c r="AS346" s="758"/>
      <c r="AT346" s="758"/>
      <c r="AU346" s="758"/>
      <c r="AV346" s="758"/>
      <c r="AW346" s="758"/>
      <c r="AX346" s="758"/>
      <c r="AY346" s="758"/>
      <c r="AZ346" s="758"/>
      <c r="BA346" s="758"/>
      <c r="BB346" s="758"/>
      <c r="BC346" s="758"/>
      <c r="BD346" s="758"/>
      <c r="BE346" s="758"/>
      <c r="BF346" s="758"/>
      <c r="BG346" s="758"/>
      <c r="BH346" s="758"/>
      <c r="BI346" s="758"/>
      <c r="BJ346" s="758"/>
      <c r="BK346" s="758"/>
      <c r="BL346" s="758"/>
    </row>
    <row r="347" spans="1:64" ht="15" customHeight="1">
      <c r="A347" s="675">
        <v>8</v>
      </c>
      <c r="B347" s="803">
        <v>132</v>
      </c>
      <c r="C347" s="845" t="s">
        <v>700</v>
      </c>
      <c r="D347" s="821">
        <v>5</v>
      </c>
      <c r="E347" s="821">
        <v>9</v>
      </c>
      <c r="F347" s="794">
        <f t="shared" si="509"/>
        <v>14</v>
      </c>
      <c r="G347" s="821">
        <v>22</v>
      </c>
      <c r="H347" s="821">
        <v>15</v>
      </c>
      <c r="I347" s="794">
        <f t="shared" si="510"/>
        <v>37</v>
      </c>
      <c r="J347" s="821">
        <v>0</v>
      </c>
      <c r="K347" s="821">
        <v>0</v>
      </c>
      <c r="L347" s="794">
        <f t="shared" si="511"/>
        <v>0</v>
      </c>
      <c r="M347" s="821">
        <v>0</v>
      </c>
      <c r="N347" s="821">
        <v>0</v>
      </c>
      <c r="O347" s="794">
        <f t="shared" si="512"/>
        <v>0</v>
      </c>
      <c r="P347" s="821">
        <v>0</v>
      </c>
      <c r="Q347" s="821">
        <v>0</v>
      </c>
      <c r="R347" s="794">
        <f t="shared" si="513"/>
        <v>0</v>
      </c>
      <c r="S347" s="821">
        <v>0</v>
      </c>
      <c r="T347" s="821">
        <v>0</v>
      </c>
      <c r="U347" s="794">
        <f t="shared" si="514"/>
        <v>0</v>
      </c>
      <c r="V347" s="821"/>
      <c r="W347" s="821"/>
      <c r="X347" s="794">
        <f t="shared" si="515"/>
        <v>0</v>
      </c>
      <c r="Y347" s="149">
        <f t="shared" si="516"/>
        <v>27</v>
      </c>
      <c r="Z347" s="149">
        <f t="shared" si="517"/>
        <v>24</v>
      </c>
      <c r="AA347" s="149">
        <f t="shared" si="518"/>
        <v>51</v>
      </c>
      <c r="AB347" s="821">
        <v>0</v>
      </c>
      <c r="AC347" s="821">
        <v>0</v>
      </c>
      <c r="AD347" s="794">
        <f t="shared" si="519"/>
        <v>0</v>
      </c>
      <c r="AE347" s="794">
        <f t="shared" si="520"/>
        <v>27</v>
      </c>
      <c r="AF347" s="794">
        <f t="shared" si="521"/>
        <v>24</v>
      </c>
      <c r="AG347" s="794">
        <f t="shared" si="522"/>
        <v>51</v>
      </c>
      <c r="AH347" s="821"/>
      <c r="AI347" s="821"/>
      <c r="AJ347" s="794">
        <f t="shared" si="523"/>
        <v>0</v>
      </c>
      <c r="AK347" s="794">
        <v>0</v>
      </c>
      <c r="AM347" s="759"/>
      <c r="AN347" s="758"/>
      <c r="AO347" s="758"/>
      <c r="AP347" s="758"/>
      <c r="AQ347" s="758"/>
      <c r="AR347" s="758"/>
      <c r="AS347" s="758"/>
      <c r="AT347" s="758"/>
      <c r="AU347" s="758"/>
      <c r="AV347" s="758"/>
      <c r="AW347" s="758"/>
      <c r="AX347" s="758"/>
      <c r="AY347" s="758"/>
      <c r="AZ347" s="758"/>
      <c r="BA347" s="758"/>
      <c r="BB347" s="758"/>
      <c r="BC347" s="758"/>
      <c r="BD347" s="758"/>
      <c r="BE347" s="758"/>
      <c r="BF347" s="758"/>
      <c r="BG347" s="758"/>
      <c r="BH347" s="758"/>
      <c r="BI347" s="758"/>
      <c r="BJ347" s="758"/>
      <c r="BK347" s="758"/>
      <c r="BL347" s="758"/>
    </row>
    <row r="348" spans="1:64" ht="15" customHeight="1">
      <c r="A348" s="675">
        <v>9</v>
      </c>
      <c r="B348" s="803">
        <v>133</v>
      </c>
      <c r="C348" s="120" t="s">
        <v>789</v>
      </c>
      <c r="D348" s="821">
        <v>15</v>
      </c>
      <c r="E348" s="821">
        <v>6</v>
      </c>
      <c r="F348" s="794">
        <f t="shared" si="509"/>
        <v>21</v>
      </c>
      <c r="G348" s="821">
        <v>17</v>
      </c>
      <c r="H348" s="821">
        <v>11</v>
      </c>
      <c r="I348" s="794">
        <f t="shared" si="510"/>
        <v>28</v>
      </c>
      <c r="J348" s="821">
        <v>0</v>
      </c>
      <c r="K348" s="821">
        <v>0</v>
      </c>
      <c r="L348" s="794">
        <f t="shared" si="511"/>
        <v>0</v>
      </c>
      <c r="M348" s="821">
        <v>0</v>
      </c>
      <c r="N348" s="821">
        <v>0</v>
      </c>
      <c r="O348" s="794">
        <f t="shared" si="512"/>
        <v>0</v>
      </c>
      <c r="P348" s="821">
        <v>0</v>
      </c>
      <c r="Q348" s="821">
        <v>0</v>
      </c>
      <c r="R348" s="794">
        <f t="shared" si="513"/>
        <v>0</v>
      </c>
      <c r="S348" s="821">
        <v>0</v>
      </c>
      <c r="T348" s="821">
        <v>0</v>
      </c>
      <c r="U348" s="794">
        <f t="shared" si="514"/>
        <v>0</v>
      </c>
      <c r="V348" s="821"/>
      <c r="W348" s="821"/>
      <c r="X348" s="794">
        <f t="shared" si="515"/>
        <v>0</v>
      </c>
      <c r="Y348" s="149">
        <f t="shared" si="516"/>
        <v>32</v>
      </c>
      <c r="Z348" s="149">
        <f t="shared" si="517"/>
        <v>17</v>
      </c>
      <c r="AA348" s="149">
        <f t="shared" si="518"/>
        <v>49</v>
      </c>
      <c r="AB348" s="821">
        <v>1</v>
      </c>
      <c r="AC348" s="821">
        <v>0</v>
      </c>
      <c r="AD348" s="794">
        <f>AB348+AC348</f>
        <v>1</v>
      </c>
      <c r="AE348" s="794">
        <f t="shared" si="520"/>
        <v>33</v>
      </c>
      <c r="AF348" s="794">
        <f t="shared" si="521"/>
        <v>17</v>
      </c>
      <c r="AG348" s="794">
        <f>AE348+AF348</f>
        <v>50</v>
      </c>
      <c r="AH348" s="821"/>
      <c r="AI348" s="821"/>
      <c r="AJ348" s="794">
        <f>AH348+AI348</f>
        <v>0</v>
      </c>
      <c r="AK348" s="794">
        <v>0</v>
      </c>
      <c r="AM348" s="759"/>
      <c r="AN348" s="758"/>
      <c r="AO348" s="758"/>
      <c r="AP348" s="758"/>
      <c r="AQ348" s="758"/>
      <c r="AR348" s="758"/>
      <c r="AS348" s="758"/>
      <c r="AT348" s="758"/>
      <c r="AU348" s="758"/>
      <c r="AV348" s="758"/>
      <c r="AW348" s="758"/>
      <c r="AX348" s="758"/>
      <c r="AY348" s="758"/>
      <c r="AZ348" s="758"/>
      <c r="BA348" s="758"/>
      <c r="BB348" s="758"/>
      <c r="BC348" s="758"/>
      <c r="BD348" s="758"/>
      <c r="BE348" s="758"/>
      <c r="BF348" s="758"/>
      <c r="BG348" s="758"/>
      <c r="BH348" s="758"/>
      <c r="BI348" s="758"/>
      <c r="BJ348" s="758"/>
      <c r="BK348" s="758"/>
      <c r="BL348" s="758"/>
    </row>
    <row r="349" spans="1:64" ht="15" customHeight="1">
      <c r="A349" s="675"/>
      <c r="B349" s="797"/>
      <c r="C349" s="831" t="s">
        <v>6</v>
      </c>
      <c r="D349" s="797">
        <f>SUM(D340:D348)</f>
        <v>2716</v>
      </c>
      <c r="E349" s="797">
        <f t="shared" ref="E349:AK349" si="524">SUM(E340:E348)</f>
        <v>1765</v>
      </c>
      <c r="F349" s="797">
        <f t="shared" si="524"/>
        <v>4481</v>
      </c>
      <c r="G349" s="797">
        <f t="shared" si="524"/>
        <v>2978</v>
      </c>
      <c r="H349" s="797">
        <f t="shared" si="524"/>
        <v>1893</v>
      </c>
      <c r="I349" s="797">
        <f t="shared" si="524"/>
        <v>4871</v>
      </c>
      <c r="J349" s="797">
        <f t="shared" si="524"/>
        <v>71</v>
      </c>
      <c r="K349" s="797">
        <f t="shared" si="524"/>
        <v>49</v>
      </c>
      <c r="L349" s="797">
        <f t="shared" si="524"/>
        <v>120</v>
      </c>
      <c r="M349" s="797">
        <f t="shared" si="524"/>
        <v>12</v>
      </c>
      <c r="N349" s="797">
        <f t="shared" si="524"/>
        <v>3</v>
      </c>
      <c r="O349" s="797">
        <f t="shared" si="524"/>
        <v>15</v>
      </c>
      <c r="P349" s="797">
        <f t="shared" si="524"/>
        <v>8</v>
      </c>
      <c r="Q349" s="797">
        <f t="shared" si="524"/>
        <v>9</v>
      </c>
      <c r="R349" s="797">
        <f t="shared" si="524"/>
        <v>17</v>
      </c>
      <c r="S349" s="797">
        <f t="shared" si="524"/>
        <v>16</v>
      </c>
      <c r="T349" s="797">
        <f t="shared" si="524"/>
        <v>22</v>
      </c>
      <c r="U349" s="797">
        <f t="shared" si="524"/>
        <v>38</v>
      </c>
      <c r="V349" s="797">
        <f t="shared" si="524"/>
        <v>0</v>
      </c>
      <c r="W349" s="797">
        <f t="shared" si="524"/>
        <v>0</v>
      </c>
      <c r="X349" s="797">
        <f t="shared" si="524"/>
        <v>0</v>
      </c>
      <c r="Y349" s="797">
        <f t="shared" si="524"/>
        <v>5801</v>
      </c>
      <c r="Z349" s="797">
        <f t="shared" si="524"/>
        <v>3741</v>
      </c>
      <c r="AA349" s="797">
        <f t="shared" si="524"/>
        <v>9542</v>
      </c>
      <c r="AB349" s="797">
        <f t="shared" si="524"/>
        <v>193</v>
      </c>
      <c r="AC349" s="797">
        <f t="shared" si="524"/>
        <v>132</v>
      </c>
      <c r="AD349" s="797">
        <f t="shared" si="524"/>
        <v>325</v>
      </c>
      <c r="AE349" s="797">
        <f t="shared" si="524"/>
        <v>5994</v>
      </c>
      <c r="AF349" s="797">
        <f t="shared" si="524"/>
        <v>3873</v>
      </c>
      <c r="AG349" s="797">
        <f t="shared" si="524"/>
        <v>9867</v>
      </c>
      <c r="AH349" s="797">
        <f t="shared" si="524"/>
        <v>0</v>
      </c>
      <c r="AI349" s="797">
        <f t="shared" si="524"/>
        <v>1</v>
      </c>
      <c r="AJ349" s="797">
        <f t="shared" si="524"/>
        <v>1</v>
      </c>
      <c r="AK349" s="797">
        <f t="shared" si="524"/>
        <v>5</v>
      </c>
      <c r="AM349" s="759"/>
      <c r="AN349" s="758"/>
      <c r="AO349" s="758"/>
      <c r="AP349" s="758"/>
      <c r="AQ349" s="758"/>
      <c r="AR349" s="758"/>
      <c r="AS349" s="758"/>
      <c r="AT349" s="758"/>
      <c r="AU349" s="758"/>
      <c r="AV349" s="758"/>
      <c r="AW349" s="758"/>
      <c r="AX349" s="758"/>
      <c r="AY349" s="758"/>
      <c r="AZ349" s="758"/>
      <c r="BA349" s="758"/>
      <c r="BB349" s="758"/>
      <c r="BC349" s="758"/>
      <c r="BD349" s="758"/>
      <c r="BE349" s="758"/>
      <c r="BF349" s="758"/>
      <c r="BG349" s="758"/>
      <c r="BH349" s="758"/>
      <c r="BI349" s="758"/>
      <c r="BJ349" s="758"/>
      <c r="BK349" s="758"/>
      <c r="BL349" s="758"/>
    </row>
    <row r="350" spans="1:64" ht="15" customHeight="1">
      <c r="A350" s="675"/>
      <c r="B350" s="788" t="s">
        <v>160</v>
      </c>
      <c r="C350" s="832"/>
      <c r="AJ350" s="794"/>
      <c r="AK350" s="794"/>
      <c r="AM350" s="759"/>
      <c r="AN350" s="758"/>
      <c r="AO350" s="758"/>
      <c r="AP350" s="758"/>
      <c r="AQ350" s="758"/>
      <c r="AR350" s="758"/>
      <c r="AS350" s="758"/>
      <c r="AT350" s="758"/>
      <c r="AU350" s="758"/>
      <c r="AV350" s="758"/>
      <c r="AW350" s="758"/>
      <c r="AX350" s="758"/>
      <c r="AY350" s="758"/>
      <c r="AZ350" s="758"/>
      <c r="BA350" s="758"/>
      <c r="BB350" s="758"/>
      <c r="BC350" s="758"/>
      <c r="BD350" s="758"/>
      <c r="BE350" s="758"/>
      <c r="BF350" s="758"/>
      <c r="BG350" s="758"/>
      <c r="BH350" s="758"/>
      <c r="BI350" s="758"/>
      <c r="BJ350" s="758"/>
      <c r="BK350" s="758"/>
      <c r="BL350" s="758"/>
    </row>
    <row r="351" spans="1:64" ht="15" customHeight="1">
      <c r="A351" s="675">
        <v>1</v>
      </c>
      <c r="B351" s="803">
        <v>134</v>
      </c>
      <c r="C351" s="823" t="s">
        <v>306</v>
      </c>
      <c r="D351" s="794">
        <v>146</v>
      </c>
      <c r="E351" s="794">
        <v>109</v>
      </c>
      <c r="F351" s="794">
        <f t="shared" ref="F351:F356" si="525">D351+E351</f>
        <v>255</v>
      </c>
      <c r="G351" s="794">
        <v>169</v>
      </c>
      <c r="H351" s="794">
        <v>117</v>
      </c>
      <c r="I351" s="794">
        <f t="shared" ref="I351:I356" si="526">G351+H351</f>
        <v>286</v>
      </c>
      <c r="J351" s="794">
        <v>54</v>
      </c>
      <c r="K351" s="794">
        <v>33</v>
      </c>
      <c r="L351" s="794">
        <f t="shared" ref="L351:L356" si="527">J351+K351</f>
        <v>87</v>
      </c>
      <c r="M351" s="794">
        <v>17</v>
      </c>
      <c r="N351" s="794">
        <v>8</v>
      </c>
      <c r="O351" s="794">
        <f t="shared" ref="O351:O356" si="528">M351+N351</f>
        <v>25</v>
      </c>
      <c r="P351" s="794"/>
      <c r="Q351" s="794"/>
      <c r="R351" s="794">
        <f t="shared" ref="R351:R356" si="529">P351+Q351</f>
        <v>0</v>
      </c>
      <c r="S351" s="794">
        <v>5</v>
      </c>
      <c r="T351" s="794">
        <v>4</v>
      </c>
      <c r="U351" s="794">
        <f t="shared" ref="U351:U356" si="530">S351+T351</f>
        <v>9</v>
      </c>
      <c r="V351" s="794"/>
      <c r="W351" s="794"/>
      <c r="X351" s="794">
        <f t="shared" ref="X351:X356" si="531">V351+W351</f>
        <v>0</v>
      </c>
      <c r="Y351" s="149">
        <f t="shared" ref="Y351:AA356" si="532">D351+G351+J351+M351+V351+S351+P351</f>
        <v>391</v>
      </c>
      <c r="Z351" s="149">
        <f t="shared" si="532"/>
        <v>271</v>
      </c>
      <c r="AA351" s="149">
        <f t="shared" si="532"/>
        <v>662</v>
      </c>
      <c r="AB351" s="794"/>
      <c r="AC351" s="794"/>
      <c r="AD351" s="794">
        <f t="shared" ref="AD351:AD356" si="533">AB351+AC351</f>
        <v>0</v>
      </c>
      <c r="AE351" s="794">
        <f t="shared" ref="AE351:AF356" si="534">Y351+AB351</f>
        <v>391</v>
      </c>
      <c r="AF351" s="794">
        <f t="shared" si="534"/>
        <v>271</v>
      </c>
      <c r="AG351" s="794">
        <f t="shared" ref="AG351:AG356" si="535">AE351+AF351</f>
        <v>662</v>
      </c>
      <c r="AH351" s="794">
        <v>2</v>
      </c>
      <c r="AI351" s="794"/>
      <c r="AJ351" s="794">
        <f t="shared" ref="AJ351:AJ356" si="536">AH351+AI351</f>
        <v>2</v>
      </c>
      <c r="AK351" s="794">
        <v>0</v>
      </c>
      <c r="AM351" s="759"/>
      <c r="AN351" s="758"/>
      <c r="AO351" s="758"/>
      <c r="AP351" s="758"/>
      <c r="AQ351" s="758"/>
      <c r="AR351" s="758"/>
      <c r="AS351" s="758"/>
      <c r="AT351" s="758"/>
      <c r="AU351" s="758"/>
      <c r="AV351" s="758"/>
      <c r="AW351" s="758"/>
      <c r="AX351" s="758"/>
      <c r="AY351" s="758"/>
      <c r="AZ351" s="758"/>
      <c r="BA351" s="758"/>
      <c r="BB351" s="758"/>
      <c r="BC351" s="758"/>
      <c r="BD351" s="758"/>
      <c r="BE351" s="758"/>
      <c r="BF351" s="758"/>
      <c r="BG351" s="758"/>
      <c r="BH351" s="758"/>
      <c r="BI351" s="758"/>
      <c r="BJ351" s="758"/>
      <c r="BK351" s="758"/>
      <c r="BL351" s="758"/>
    </row>
    <row r="352" spans="1:64" ht="15" customHeight="1">
      <c r="A352" s="675">
        <v>2</v>
      </c>
      <c r="B352" s="803">
        <v>135</v>
      </c>
      <c r="C352" s="823" t="s">
        <v>82</v>
      </c>
      <c r="D352" s="794">
        <v>46</v>
      </c>
      <c r="E352" s="794">
        <v>37</v>
      </c>
      <c r="F352" s="794">
        <f t="shared" si="525"/>
        <v>83</v>
      </c>
      <c r="G352" s="794">
        <v>57</v>
      </c>
      <c r="H352" s="794">
        <v>39</v>
      </c>
      <c r="I352" s="794">
        <f t="shared" si="526"/>
        <v>96</v>
      </c>
      <c r="J352" s="794">
        <v>13</v>
      </c>
      <c r="K352" s="794">
        <v>8</v>
      </c>
      <c r="L352" s="794">
        <f t="shared" si="527"/>
        <v>21</v>
      </c>
      <c r="M352" s="794">
        <v>5</v>
      </c>
      <c r="N352" s="794">
        <v>2</v>
      </c>
      <c r="O352" s="794">
        <f t="shared" si="528"/>
        <v>7</v>
      </c>
      <c r="P352" s="794"/>
      <c r="Q352" s="794"/>
      <c r="R352" s="794">
        <f t="shared" si="529"/>
        <v>0</v>
      </c>
      <c r="S352" s="794"/>
      <c r="T352" s="794"/>
      <c r="U352" s="794">
        <f t="shared" si="530"/>
        <v>0</v>
      </c>
      <c r="V352" s="794"/>
      <c r="W352" s="794"/>
      <c r="X352" s="794">
        <f t="shared" si="531"/>
        <v>0</v>
      </c>
      <c r="Y352" s="149">
        <f t="shared" si="532"/>
        <v>121</v>
      </c>
      <c r="Z352" s="149">
        <f t="shared" si="532"/>
        <v>86</v>
      </c>
      <c r="AA352" s="149">
        <f t="shared" si="532"/>
        <v>207</v>
      </c>
      <c r="AB352" s="794"/>
      <c r="AC352" s="794"/>
      <c r="AD352" s="794">
        <f t="shared" si="533"/>
        <v>0</v>
      </c>
      <c r="AE352" s="794">
        <f t="shared" si="534"/>
        <v>121</v>
      </c>
      <c r="AF352" s="794">
        <f t="shared" si="534"/>
        <v>86</v>
      </c>
      <c r="AG352" s="794">
        <f t="shared" si="535"/>
        <v>207</v>
      </c>
      <c r="AH352" s="794"/>
      <c r="AI352" s="794"/>
      <c r="AJ352" s="794">
        <f t="shared" si="536"/>
        <v>0</v>
      </c>
      <c r="AK352" s="794">
        <v>0</v>
      </c>
      <c r="AM352" s="759"/>
      <c r="AN352" s="758"/>
      <c r="AO352" s="758"/>
      <c r="AP352" s="758"/>
      <c r="AQ352" s="758"/>
      <c r="AR352" s="758"/>
      <c r="AS352" s="758"/>
      <c r="AT352" s="758"/>
      <c r="AU352" s="758"/>
      <c r="AV352" s="758"/>
      <c r="AW352" s="758"/>
      <c r="AX352" s="758"/>
      <c r="AY352" s="758"/>
      <c r="AZ352" s="758"/>
      <c r="BA352" s="758"/>
      <c r="BB352" s="758"/>
      <c r="BC352" s="758"/>
      <c r="BD352" s="758"/>
      <c r="BE352" s="758"/>
      <c r="BF352" s="758"/>
      <c r="BG352" s="758"/>
      <c r="BH352" s="758"/>
      <c r="BI352" s="758"/>
      <c r="BJ352" s="758"/>
      <c r="BK352" s="758"/>
      <c r="BL352" s="758"/>
    </row>
    <row r="353" spans="1:64" ht="15" customHeight="1">
      <c r="A353" s="675">
        <v>3</v>
      </c>
      <c r="B353" s="803">
        <v>136</v>
      </c>
      <c r="C353" s="823" t="s">
        <v>79</v>
      </c>
      <c r="D353" s="794">
        <v>47</v>
      </c>
      <c r="E353" s="794">
        <v>27</v>
      </c>
      <c r="F353" s="794">
        <f t="shared" si="525"/>
        <v>74</v>
      </c>
      <c r="G353" s="794">
        <v>58</v>
      </c>
      <c r="H353" s="794">
        <v>38</v>
      </c>
      <c r="I353" s="794">
        <f t="shared" si="526"/>
        <v>96</v>
      </c>
      <c r="J353" s="794">
        <v>8</v>
      </c>
      <c r="K353" s="794">
        <v>5</v>
      </c>
      <c r="L353" s="794">
        <f t="shared" si="527"/>
        <v>13</v>
      </c>
      <c r="M353" s="794">
        <v>3</v>
      </c>
      <c r="N353" s="794">
        <v>2</v>
      </c>
      <c r="O353" s="794">
        <f t="shared" si="528"/>
        <v>5</v>
      </c>
      <c r="P353" s="794"/>
      <c r="Q353" s="794"/>
      <c r="R353" s="794">
        <f t="shared" si="529"/>
        <v>0</v>
      </c>
      <c r="S353" s="794"/>
      <c r="T353" s="794"/>
      <c r="U353" s="794">
        <f t="shared" si="530"/>
        <v>0</v>
      </c>
      <c r="V353" s="794"/>
      <c r="W353" s="794"/>
      <c r="X353" s="794">
        <f t="shared" si="531"/>
        <v>0</v>
      </c>
      <c r="Y353" s="149">
        <f t="shared" si="532"/>
        <v>116</v>
      </c>
      <c r="Z353" s="149">
        <f t="shared" si="532"/>
        <v>72</v>
      </c>
      <c r="AA353" s="149">
        <f t="shared" si="532"/>
        <v>188</v>
      </c>
      <c r="AB353" s="794"/>
      <c r="AC353" s="794"/>
      <c r="AD353" s="794">
        <f t="shared" si="533"/>
        <v>0</v>
      </c>
      <c r="AE353" s="794">
        <f t="shared" si="534"/>
        <v>116</v>
      </c>
      <c r="AF353" s="794">
        <f t="shared" si="534"/>
        <v>72</v>
      </c>
      <c r="AG353" s="794">
        <f t="shared" si="535"/>
        <v>188</v>
      </c>
      <c r="AH353" s="794"/>
      <c r="AI353" s="794"/>
      <c r="AJ353" s="794">
        <f t="shared" si="536"/>
        <v>0</v>
      </c>
      <c r="AK353" s="794">
        <v>0</v>
      </c>
      <c r="AM353" s="759"/>
      <c r="AN353" s="758"/>
      <c r="AO353" s="758"/>
      <c r="AP353" s="758"/>
      <c r="AQ353" s="758"/>
      <c r="AR353" s="758"/>
      <c r="AS353" s="758"/>
      <c r="AT353" s="758"/>
      <c r="AU353" s="758"/>
      <c r="AV353" s="758"/>
      <c r="AW353" s="758"/>
      <c r="AX353" s="758"/>
      <c r="AY353" s="758"/>
      <c r="AZ353" s="758"/>
      <c r="BA353" s="758"/>
      <c r="BB353" s="758"/>
      <c r="BC353" s="758"/>
      <c r="BD353" s="758"/>
      <c r="BE353" s="758"/>
      <c r="BF353" s="758"/>
      <c r="BG353" s="758"/>
      <c r="BH353" s="758"/>
      <c r="BI353" s="758"/>
      <c r="BJ353" s="758"/>
      <c r="BK353" s="758"/>
      <c r="BL353" s="758"/>
    </row>
    <row r="354" spans="1:64" ht="15" customHeight="1">
      <c r="A354" s="675">
        <v>4</v>
      </c>
      <c r="B354" s="803">
        <v>137</v>
      </c>
      <c r="C354" s="823" t="s">
        <v>83</v>
      </c>
      <c r="D354" s="794">
        <v>89</v>
      </c>
      <c r="E354" s="794">
        <v>55</v>
      </c>
      <c r="F354" s="794">
        <f t="shared" si="525"/>
        <v>144</v>
      </c>
      <c r="G354" s="794">
        <v>94</v>
      </c>
      <c r="H354" s="794">
        <v>64</v>
      </c>
      <c r="I354" s="794">
        <f t="shared" si="526"/>
        <v>158</v>
      </c>
      <c r="J354" s="794">
        <v>14</v>
      </c>
      <c r="K354" s="794">
        <v>7</v>
      </c>
      <c r="L354" s="794">
        <f t="shared" si="527"/>
        <v>21</v>
      </c>
      <c r="M354" s="794">
        <v>0</v>
      </c>
      <c r="N354" s="794">
        <v>0</v>
      </c>
      <c r="O354" s="794">
        <f t="shared" si="528"/>
        <v>0</v>
      </c>
      <c r="P354" s="794"/>
      <c r="Q354" s="794"/>
      <c r="R354" s="794">
        <f t="shared" si="529"/>
        <v>0</v>
      </c>
      <c r="S354" s="794"/>
      <c r="T354" s="794"/>
      <c r="U354" s="794">
        <f t="shared" si="530"/>
        <v>0</v>
      </c>
      <c r="V354" s="794"/>
      <c r="W354" s="794"/>
      <c r="X354" s="794">
        <f t="shared" si="531"/>
        <v>0</v>
      </c>
      <c r="Y354" s="149">
        <f t="shared" si="532"/>
        <v>197</v>
      </c>
      <c r="Z354" s="149">
        <f t="shared" si="532"/>
        <v>126</v>
      </c>
      <c r="AA354" s="149">
        <f t="shared" si="532"/>
        <v>323</v>
      </c>
      <c r="AB354" s="794"/>
      <c r="AC354" s="794"/>
      <c r="AD354" s="794">
        <f t="shared" si="533"/>
        <v>0</v>
      </c>
      <c r="AE354" s="794">
        <f t="shared" si="534"/>
        <v>197</v>
      </c>
      <c r="AF354" s="794">
        <f t="shared" si="534"/>
        <v>126</v>
      </c>
      <c r="AG354" s="794">
        <f t="shared" si="535"/>
        <v>323</v>
      </c>
      <c r="AH354" s="794"/>
      <c r="AI354" s="794"/>
      <c r="AJ354" s="794">
        <f t="shared" si="536"/>
        <v>0</v>
      </c>
      <c r="AK354" s="794">
        <v>0</v>
      </c>
      <c r="AM354" s="759"/>
      <c r="AN354" s="758"/>
      <c r="AO354" s="758"/>
      <c r="AP354" s="758"/>
      <c r="AQ354" s="758"/>
      <c r="AR354" s="758"/>
      <c r="AS354" s="758"/>
      <c r="AT354" s="758"/>
      <c r="AU354" s="758"/>
      <c r="AV354" s="758"/>
      <c r="AW354" s="758"/>
      <c r="AX354" s="758"/>
      <c r="AY354" s="758"/>
      <c r="AZ354" s="758"/>
      <c r="BA354" s="758"/>
      <c r="BB354" s="758"/>
      <c r="BC354" s="758"/>
      <c r="BD354" s="758"/>
      <c r="BE354" s="758"/>
      <c r="BF354" s="758"/>
      <c r="BG354" s="758"/>
      <c r="BH354" s="758"/>
      <c r="BI354" s="758"/>
      <c r="BJ354" s="758"/>
      <c r="BK354" s="758"/>
      <c r="BL354" s="758"/>
    </row>
    <row r="355" spans="1:64" ht="15" customHeight="1">
      <c r="A355" s="675">
        <v>5</v>
      </c>
      <c r="B355" s="803">
        <v>138</v>
      </c>
      <c r="C355" s="823" t="s">
        <v>80</v>
      </c>
      <c r="D355" s="794">
        <v>23</v>
      </c>
      <c r="E355" s="794">
        <v>18</v>
      </c>
      <c r="F355" s="794">
        <f t="shared" si="525"/>
        <v>41</v>
      </c>
      <c r="G355" s="794">
        <v>31</v>
      </c>
      <c r="H355" s="794">
        <v>21</v>
      </c>
      <c r="I355" s="794">
        <f t="shared" si="526"/>
        <v>52</v>
      </c>
      <c r="J355" s="794">
        <v>6</v>
      </c>
      <c r="K355" s="794">
        <v>4</v>
      </c>
      <c r="L355" s="794">
        <f t="shared" si="527"/>
        <v>10</v>
      </c>
      <c r="M355" s="794">
        <v>4</v>
      </c>
      <c r="N355" s="794">
        <v>3</v>
      </c>
      <c r="O355" s="794">
        <f t="shared" si="528"/>
        <v>7</v>
      </c>
      <c r="P355" s="794"/>
      <c r="Q355" s="794"/>
      <c r="R355" s="794">
        <f t="shared" si="529"/>
        <v>0</v>
      </c>
      <c r="S355" s="794"/>
      <c r="T355" s="794"/>
      <c r="U355" s="794">
        <f t="shared" si="530"/>
        <v>0</v>
      </c>
      <c r="V355" s="794"/>
      <c r="W355" s="794"/>
      <c r="X355" s="794">
        <f t="shared" si="531"/>
        <v>0</v>
      </c>
      <c r="Y355" s="149">
        <f t="shared" si="532"/>
        <v>64</v>
      </c>
      <c r="Z355" s="149">
        <f t="shared" si="532"/>
        <v>46</v>
      </c>
      <c r="AA355" s="149">
        <f t="shared" si="532"/>
        <v>110</v>
      </c>
      <c r="AB355" s="794"/>
      <c r="AC355" s="794"/>
      <c r="AD355" s="794">
        <f t="shared" si="533"/>
        <v>0</v>
      </c>
      <c r="AE355" s="794">
        <f t="shared" si="534"/>
        <v>64</v>
      </c>
      <c r="AF355" s="794">
        <f t="shared" si="534"/>
        <v>46</v>
      </c>
      <c r="AG355" s="794">
        <f t="shared" si="535"/>
        <v>110</v>
      </c>
      <c r="AH355" s="794"/>
      <c r="AI355" s="794"/>
      <c r="AJ355" s="794">
        <f t="shared" si="536"/>
        <v>0</v>
      </c>
      <c r="AK355" s="794">
        <v>0</v>
      </c>
      <c r="AM355" s="759"/>
      <c r="AN355" s="758"/>
      <c r="AO355" s="758"/>
      <c r="AP355" s="758"/>
      <c r="AQ355" s="758"/>
      <c r="AR355" s="758"/>
      <c r="AS355" s="758"/>
      <c r="AT355" s="758"/>
      <c r="AU355" s="758"/>
      <c r="AV355" s="758"/>
      <c r="AW355" s="758"/>
      <c r="AX355" s="758"/>
      <c r="AY355" s="758"/>
      <c r="AZ355" s="758"/>
      <c r="BA355" s="758"/>
      <c r="BB355" s="758"/>
      <c r="BC355" s="758"/>
      <c r="BD355" s="758"/>
      <c r="BE355" s="758"/>
      <c r="BF355" s="758"/>
      <c r="BG355" s="758"/>
      <c r="BH355" s="758"/>
      <c r="BI355" s="758"/>
      <c r="BJ355" s="758"/>
      <c r="BK355" s="758"/>
      <c r="BL355" s="758"/>
    </row>
    <row r="356" spans="1:64" ht="15" customHeight="1">
      <c r="A356" s="675">
        <v>6</v>
      </c>
      <c r="B356" s="803">
        <v>139</v>
      </c>
      <c r="C356" s="823" t="s">
        <v>81</v>
      </c>
      <c r="D356" s="794">
        <v>9</v>
      </c>
      <c r="E356" s="794">
        <v>7</v>
      </c>
      <c r="F356" s="794">
        <f t="shared" si="525"/>
        <v>16</v>
      </c>
      <c r="G356" s="794">
        <v>11</v>
      </c>
      <c r="H356" s="794">
        <v>9</v>
      </c>
      <c r="I356" s="794">
        <f t="shared" si="526"/>
        <v>20</v>
      </c>
      <c r="J356" s="794">
        <v>4</v>
      </c>
      <c r="K356" s="794">
        <v>3</v>
      </c>
      <c r="L356" s="794">
        <f t="shared" si="527"/>
        <v>7</v>
      </c>
      <c r="M356" s="794">
        <v>0</v>
      </c>
      <c r="N356" s="794">
        <v>0</v>
      </c>
      <c r="O356" s="794">
        <f t="shared" si="528"/>
        <v>0</v>
      </c>
      <c r="P356" s="794"/>
      <c r="Q356" s="794"/>
      <c r="R356" s="794">
        <f t="shared" si="529"/>
        <v>0</v>
      </c>
      <c r="S356" s="794"/>
      <c r="T356" s="794"/>
      <c r="U356" s="794">
        <f t="shared" si="530"/>
        <v>0</v>
      </c>
      <c r="V356" s="794"/>
      <c r="W356" s="794"/>
      <c r="X356" s="794">
        <f t="shared" si="531"/>
        <v>0</v>
      </c>
      <c r="Y356" s="149">
        <f t="shared" si="532"/>
        <v>24</v>
      </c>
      <c r="Z356" s="149">
        <f t="shared" si="532"/>
        <v>19</v>
      </c>
      <c r="AA356" s="149">
        <f t="shared" si="532"/>
        <v>43</v>
      </c>
      <c r="AB356" s="794"/>
      <c r="AC356" s="794"/>
      <c r="AD356" s="794">
        <f t="shared" si="533"/>
        <v>0</v>
      </c>
      <c r="AE356" s="794">
        <f t="shared" si="534"/>
        <v>24</v>
      </c>
      <c r="AF356" s="794">
        <f t="shared" si="534"/>
        <v>19</v>
      </c>
      <c r="AG356" s="794">
        <f t="shared" si="535"/>
        <v>43</v>
      </c>
      <c r="AH356" s="794"/>
      <c r="AI356" s="794"/>
      <c r="AJ356" s="794">
        <f t="shared" si="536"/>
        <v>0</v>
      </c>
      <c r="AK356" s="794">
        <v>0</v>
      </c>
      <c r="AM356" s="759"/>
      <c r="AN356" s="758"/>
      <c r="AO356" s="758"/>
      <c r="AP356" s="758"/>
      <c r="AQ356" s="758"/>
      <c r="AR356" s="758"/>
      <c r="AS356" s="758"/>
      <c r="AT356" s="758"/>
      <c r="AU356" s="758"/>
      <c r="AV356" s="758"/>
      <c r="AW356" s="758"/>
      <c r="AX356" s="758"/>
      <c r="AY356" s="758"/>
      <c r="AZ356" s="758"/>
      <c r="BA356" s="758"/>
      <c r="BB356" s="758"/>
      <c r="BC356" s="758"/>
      <c r="BD356" s="758"/>
      <c r="BE356" s="758"/>
      <c r="BF356" s="758"/>
      <c r="BG356" s="758"/>
      <c r="BH356" s="758"/>
      <c r="BI356" s="758"/>
      <c r="BJ356" s="758"/>
      <c r="BK356" s="758"/>
      <c r="BL356" s="758"/>
    </row>
    <row r="357" spans="1:64" ht="15" customHeight="1">
      <c r="A357" s="675"/>
      <c r="B357" s="797"/>
      <c r="C357" s="831" t="s">
        <v>6</v>
      </c>
      <c r="D357" s="797">
        <f t="shared" ref="D357:AK357" si="537">SUM(D351:D356)</f>
        <v>360</v>
      </c>
      <c r="E357" s="797">
        <f t="shared" si="537"/>
        <v>253</v>
      </c>
      <c r="F357" s="797">
        <f t="shared" si="537"/>
        <v>613</v>
      </c>
      <c r="G357" s="797">
        <f t="shared" si="537"/>
        <v>420</v>
      </c>
      <c r="H357" s="797">
        <f t="shared" si="537"/>
        <v>288</v>
      </c>
      <c r="I357" s="797">
        <f t="shared" si="537"/>
        <v>708</v>
      </c>
      <c r="J357" s="797">
        <f t="shared" si="537"/>
        <v>99</v>
      </c>
      <c r="K357" s="797">
        <f t="shared" si="537"/>
        <v>60</v>
      </c>
      <c r="L357" s="797">
        <f t="shared" si="537"/>
        <v>159</v>
      </c>
      <c r="M357" s="797">
        <f t="shared" si="537"/>
        <v>29</v>
      </c>
      <c r="N357" s="797">
        <f t="shared" si="537"/>
        <v>15</v>
      </c>
      <c r="O357" s="797">
        <f t="shared" si="537"/>
        <v>44</v>
      </c>
      <c r="P357" s="797">
        <f t="shared" si="537"/>
        <v>0</v>
      </c>
      <c r="Q357" s="797">
        <f t="shared" si="537"/>
        <v>0</v>
      </c>
      <c r="R357" s="797">
        <f t="shared" si="537"/>
        <v>0</v>
      </c>
      <c r="S357" s="797">
        <f t="shared" si="537"/>
        <v>5</v>
      </c>
      <c r="T357" s="797">
        <f t="shared" si="537"/>
        <v>4</v>
      </c>
      <c r="U357" s="797">
        <f t="shared" si="537"/>
        <v>9</v>
      </c>
      <c r="V357" s="797">
        <f t="shared" si="537"/>
        <v>0</v>
      </c>
      <c r="W357" s="797">
        <f t="shared" si="537"/>
        <v>0</v>
      </c>
      <c r="X357" s="797">
        <f t="shared" si="537"/>
        <v>0</v>
      </c>
      <c r="Y357" s="797">
        <f t="shared" si="537"/>
        <v>913</v>
      </c>
      <c r="Z357" s="797">
        <f t="shared" si="537"/>
        <v>620</v>
      </c>
      <c r="AA357" s="797">
        <f t="shared" si="537"/>
        <v>1533</v>
      </c>
      <c r="AB357" s="797">
        <f t="shared" si="537"/>
        <v>0</v>
      </c>
      <c r="AC357" s="797">
        <f t="shared" si="537"/>
        <v>0</v>
      </c>
      <c r="AD357" s="797">
        <f t="shared" si="537"/>
        <v>0</v>
      </c>
      <c r="AE357" s="797">
        <f t="shared" si="537"/>
        <v>913</v>
      </c>
      <c r="AF357" s="797">
        <f t="shared" si="537"/>
        <v>620</v>
      </c>
      <c r="AG357" s="797">
        <f t="shared" si="537"/>
        <v>1533</v>
      </c>
      <c r="AH357" s="797">
        <f t="shared" si="537"/>
        <v>2</v>
      </c>
      <c r="AI357" s="779">
        <f t="shared" si="537"/>
        <v>0</v>
      </c>
      <c r="AJ357" s="797">
        <f t="shared" si="537"/>
        <v>2</v>
      </c>
      <c r="AK357" s="797">
        <f t="shared" si="537"/>
        <v>0</v>
      </c>
      <c r="AM357" s="759"/>
      <c r="AN357" s="758"/>
      <c r="AO357" s="758"/>
      <c r="AP357" s="758"/>
      <c r="AQ357" s="758"/>
      <c r="AR357" s="758"/>
      <c r="AS357" s="758"/>
      <c r="AT357" s="758"/>
      <c r="AU357" s="758"/>
      <c r="AV357" s="758"/>
      <c r="AW357" s="758"/>
      <c r="AX357" s="758"/>
      <c r="AY357" s="758"/>
      <c r="AZ357" s="758"/>
      <c r="BA357" s="758"/>
      <c r="BB357" s="758"/>
      <c r="BC357" s="758"/>
      <c r="BD357" s="758"/>
      <c r="BE357" s="758"/>
      <c r="BF357" s="758"/>
      <c r="BG357" s="758"/>
      <c r="BH357" s="758"/>
      <c r="BI357" s="758"/>
      <c r="BJ357" s="758"/>
      <c r="BK357" s="758"/>
      <c r="BL357" s="758"/>
    </row>
    <row r="358" spans="1:64" ht="15" customHeight="1">
      <c r="A358" s="675"/>
      <c r="B358" s="788" t="s">
        <v>85</v>
      </c>
      <c r="C358" s="832"/>
      <c r="AJ358" s="794"/>
      <c r="AK358" s="794"/>
      <c r="AM358" s="759"/>
      <c r="AN358" s="758"/>
      <c r="AO358" s="758"/>
      <c r="AP358" s="758"/>
      <c r="AQ358" s="758"/>
      <c r="AR358" s="758"/>
      <c r="AS358" s="758"/>
      <c r="AT358" s="758"/>
      <c r="AU358" s="758"/>
      <c r="AV358" s="758"/>
      <c r="AW358" s="758"/>
      <c r="AX358" s="758"/>
      <c r="AY358" s="758"/>
      <c r="AZ358" s="758"/>
      <c r="BA358" s="758"/>
      <c r="BB358" s="758"/>
      <c r="BC358" s="758"/>
      <c r="BD358" s="758"/>
      <c r="BE358" s="758"/>
      <c r="BF358" s="758"/>
      <c r="BG358" s="758"/>
      <c r="BH358" s="758"/>
      <c r="BI358" s="758"/>
      <c r="BJ358" s="758"/>
      <c r="BK358" s="758"/>
      <c r="BL358" s="758"/>
    </row>
    <row r="359" spans="1:64" ht="15" customHeight="1">
      <c r="A359" s="675">
        <v>1</v>
      </c>
      <c r="B359" s="803">
        <v>140</v>
      </c>
      <c r="C359" s="153" t="s">
        <v>85</v>
      </c>
      <c r="D359" s="594">
        <v>246</v>
      </c>
      <c r="E359" s="594">
        <v>184</v>
      </c>
      <c r="F359" s="794">
        <f t="shared" ref="F359:F368" si="538">D359+E359</f>
        <v>430</v>
      </c>
      <c r="G359" s="594">
        <v>437</v>
      </c>
      <c r="H359" s="594">
        <v>256</v>
      </c>
      <c r="I359" s="794">
        <f t="shared" ref="I359:I368" si="539">G359+H359</f>
        <v>693</v>
      </c>
      <c r="J359" s="594">
        <v>13</v>
      </c>
      <c r="K359" s="594">
        <v>5</v>
      </c>
      <c r="L359" s="794">
        <f t="shared" ref="L359:L368" si="540">J359+K359</f>
        <v>18</v>
      </c>
      <c r="M359" s="594">
        <v>1</v>
      </c>
      <c r="N359" s="594">
        <v>0</v>
      </c>
      <c r="O359" s="794">
        <f t="shared" ref="O359:O368" si="541">M359+N359</f>
        <v>1</v>
      </c>
      <c r="P359" s="794"/>
      <c r="Q359" s="794"/>
      <c r="R359" s="794">
        <f t="shared" ref="R359:R368" si="542">P359+Q359</f>
        <v>0</v>
      </c>
      <c r="S359" s="794"/>
      <c r="T359" s="794"/>
      <c r="U359" s="794">
        <f t="shared" ref="U359:U368" si="543">S359+T359</f>
        <v>0</v>
      </c>
      <c r="V359" s="594"/>
      <c r="W359" s="594"/>
      <c r="X359" s="794">
        <f t="shared" ref="X359:X368" si="544">V359+W359</f>
        <v>0</v>
      </c>
      <c r="Y359" s="149">
        <f t="shared" ref="Y359:Y368" si="545">D359+G359+J359+M359+V359+S359+P359</f>
        <v>697</v>
      </c>
      <c r="Z359" s="149">
        <f t="shared" ref="Z359:Z368" si="546">E359+H359+K359+N359+W359+T359+Q359</f>
        <v>445</v>
      </c>
      <c r="AA359" s="149">
        <f t="shared" ref="AA359:AA368" si="547">F359+I359+L359+O359+X359+U359+R359</f>
        <v>1142</v>
      </c>
      <c r="AB359" s="594">
        <v>18</v>
      </c>
      <c r="AC359" s="594">
        <v>13</v>
      </c>
      <c r="AD359" s="794">
        <f t="shared" ref="AD359:AD368" si="548">AB359+AC359</f>
        <v>31</v>
      </c>
      <c r="AE359" s="794">
        <f t="shared" ref="AE359:AE368" si="549">Y359+AB359</f>
        <v>715</v>
      </c>
      <c r="AF359" s="794">
        <f t="shared" ref="AF359:AF368" si="550">Z359+AC359</f>
        <v>458</v>
      </c>
      <c r="AG359" s="794">
        <f t="shared" ref="AG359:AG368" si="551">AE359+AF359</f>
        <v>1173</v>
      </c>
      <c r="AH359" s="594">
        <v>2</v>
      </c>
      <c r="AI359" s="594">
        <v>3</v>
      </c>
      <c r="AJ359" s="794">
        <f t="shared" ref="AJ359:AJ368" si="552">AH359+AI359</f>
        <v>5</v>
      </c>
      <c r="AK359" s="794"/>
      <c r="AM359" s="759"/>
      <c r="AN359" s="758"/>
      <c r="AO359" s="758"/>
      <c r="AP359" s="758"/>
      <c r="AQ359" s="758"/>
      <c r="AR359" s="758"/>
      <c r="AS359" s="758"/>
      <c r="AT359" s="758"/>
      <c r="AU359" s="758"/>
      <c r="AV359" s="758"/>
      <c r="AW359" s="758"/>
      <c r="AX359" s="758"/>
      <c r="AY359" s="758"/>
      <c r="AZ359" s="758"/>
      <c r="BA359" s="758"/>
      <c r="BB359" s="758"/>
      <c r="BC359" s="758"/>
      <c r="BD359" s="758"/>
      <c r="BE359" s="758"/>
      <c r="BF359" s="758"/>
      <c r="BG359" s="758"/>
      <c r="BH359" s="758"/>
      <c r="BI359" s="758"/>
      <c r="BJ359" s="758"/>
      <c r="BK359" s="758"/>
      <c r="BL359" s="758"/>
    </row>
    <row r="360" spans="1:64" ht="15" customHeight="1">
      <c r="A360" s="675">
        <v>2</v>
      </c>
      <c r="B360" s="803">
        <v>141</v>
      </c>
      <c r="C360" s="153" t="s">
        <v>90</v>
      </c>
      <c r="D360" s="594">
        <v>7</v>
      </c>
      <c r="E360" s="594">
        <v>16</v>
      </c>
      <c r="F360" s="794">
        <f t="shared" si="538"/>
        <v>23</v>
      </c>
      <c r="G360" s="594">
        <v>74</v>
      </c>
      <c r="H360" s="594">
        <v>39</v>
      </c>
      <c r="I360" s="794">
        <f t="shared" si="539"/>
        <v>113</v>
      </c>
      <c r="J360" s="594">
        <v>0</v>
      </c>
      <c r="K360" s="594">
        <v>3</v>
      </c>
      <c r="L360" s="794">
        <f t="shared" si="540"/>
        <v>3</v>
      </c>
      <c r="M360" s="594">
        <v>0</v>
      </c>
      <c r="N360" s="594">
        <v>0</v>
      </c>
      <c r="O360" s="794">
        <f t="shared" si="541"/>
        <v>0</v>
      </c>
      <c r="P360" s="794"/>
      <c r="Q360" s="794"/>
      <c r="R360" s="794">
        <f t="shared" si="542"/>
        <v>0</v>
      </c>
      <c r="S360" s="794"/>
      <c r="T360" s="794"/>
      <c r="U360" s="794">
        <f t="shared" si="543"/>
        <v>0</v>
      </c>
      <c r="V360" s="594"/>
      <c r="W360" s="594"/>
      <c r="X360" s="794">
        <f t="shared" si="544"/>
        <v>0</v>
      </c>
      <c r="Y360" s="149">
        <f t="shared" si="545"/>
        <v>81</v>
      </c>
      <c r="Z360" s="149">
        <f t="shared" si="546"/>
        <v>58</v>
      </c>
      <c r="AA360" s="149">
        <f t="shared" si="547"/>
        <v>139</v>
      </c>
      <c r="AB360" s="594">
        <v>6</v>
      </c>
      <c r="AC360" s="594">
        <v>2</v>
      </c>
      <c r="AD360" s="794">
        <f t="shared" si="548"/>
        <v>8</v>
      </c>
      <c r="AE360" s="794">
        <f t="shared" si="549"/>
        <v>87</v>
      </c>
      <c r="AF360" s="794">
        <f t="shared" si="550"/>
        <v>60</v>
      </c>
      <c r="AG360" s="794">
        <f t="shared" si="551"/>
        <v>147</v>
      </c>
      <c r="AH360" s="594"/>
      <c r="AI360" s="594"/>
      <c r="AJ360" s="794">
        <f t="shared" si="552"/>
        <v>0</v>
      </c>
      <c r="AK360" s="794"/>
      <c r="AM360" s="759"/>
      <c r="AN360" s="758"/>
      <c r="AO360" s="758"/>
      <c r="AP360" s="758"/>
      <c r="AQ360" s="758"/>
      <c r="AR360" s="758"/>
      <c r="AS360" s="758"/>
      <c r="AT360" s="758"/>
      <c r="AU360" s="758"/>
      <c r="AV360" s="758"/>
      <c r="AW360" s="758"/>
      <c r="AX360" s="758"/>
      <c r="AY360" s="758"/>
      <c r="AZ360" s="758"/>
      <c r="BA360" s="758"/>
      <c r="BB360" s="758"/>
      <c r="BC360" s="758"/>
      <c r="BD360" s="758"/>
      <c r="BE360" s="758"/>
      <c r="BF360" s="758"/>
      <c r="BG360" s="758"/>
      <c r="BH360" s="758"/>
      <c r="BI360" s="758"/>
      <c r="BJ360" s="758"/>
      <c r="BK360" s="758"/>
      <c r="BL360" s="758"/>
    </row>
    <row r="361" spans="1:64" ht="15" customHeight="1">
      <c r="A361" s="675">
        <v>3</v>
      </c>
      <c r="B361" s="803">
        <v>142</v>
      </c>
      <c r="C361" s="153" t="s">
        <v>701</v>
      </c>
      <c r="D361" s="594">
        <v>38</v>
      </c>
      <c r="E361" s="594">
        <v>26</v>
      </c>
      <c r="F361" s="794">
        <f t="shared" si="538"/>
        <v>64</v>
      </c>
      <c r="G361" s="594">
        <v>54</v>
      </c>
      <c r="H361" s="594">
        <v>29</v>
      </c>
      <c r="I361" s="794">
        <f t="shared" si="539"/>
        <v>83</v>
      </c>
      <c r="J361" s="594">
        <v>3</v>
      </c>
      <c r="K361" s="594">
        <v>2</v>
      </c>
      <c r="L361" s="794">
        <f t="shared" si="540"/>
        <v>5</v>
      </c>
      <c r="M361" s="594"/>
      <c r="N361" s="594">
        <v>0</v>
      </c>
      <c r="O361" s="794">
        <f t="shared" si="541"/>
        <v>0</v>
      </c>
      <c r="P361" s="794"/>
      <c r="Q361" s="794"/>
      <c r="R361" s="794">
        <f t="shared" si="542"/>
        <v>0</v>
      </c>
      <c r="S361" s="794"/>
      <c r="T361" s="794"/>
      <c r="U361" s="794">
        <f t="shared" si="543"/>
        <v>0</v>
      </c>
      <c r="V361" s="594"/>
      <c r="W361" s="594"/>
      <c r="X361" s="794">
        <f t="shared" si="544"/>
        <v>0</v>
      </c>
      <c r="Y361" s="149">
        <f t="shared" si="545"/>
        <v>95</v>
      </c>
      <c r="Z361" s="149">
        <f t="shared" si="546"/>
        <v>57</v>
      </c>
      <c r="AA361" s="149">
        <f t="shared" si="547"/>
        <v>152</v>
      </c>
      <c r="AB361" s="594">
        <v>8</v>
      </c>
      <c r="AC361" s="594">
        <v>8</v>
      </c>
      <c r="AD361" s="794">
        <f t="shared" si="548"/>
        <v>16</v>
      </c>
      <c r="AE361" s="794">
        <f t="shared" si="549"/>
        <v>103</v>
      </c>
      <c r="AF361" s="794">
        <f t="shared" si="550"/>
        <v>65</v>
      </c>
      <c r="AG361" s="794">
        <f t="shared" si="551"/>
        <v>168</v>
      </c>
      <c r="AH361" s="594"/>
      <c r="AI361" s="594"/>
      <c r="AJ361" s="794">
        <f t="shared" si="552"/>
        <v>0</v>
      </c>
      <c r="AK361" s="794"/>
      <c r="AM361" s="759"/>
      <c r="AN361" s="758"/>
      <c r="AO361" s="758"/>
      <c r="AP361" s="758"/>
      <c r="AQ361" s="758"/>
      <c r="AR361" s="758"/>
      <c r="AS361" s="758"/>
      <c r="AT361" s="758"/>
      <c r="AU361" s="758"/>
      <c r="AV361" s="758"/>
      <c r="AW361" s="758"/>
      <c r="AX361" s="758"/>
      <c r="AY361" s="758"/>
      <c r="AZ361" s="758"/>
      <c r="BA361" s="758"/>
      <c r="BB361" s="758"/>
      <c r="BC361" s="758"/>
      <c r="BD361" s="758"/>
      <c r="BE361" s="758"/>
      <c r="BF361" s="758"/>
      <c r="BG361" s="758"/>
      <c r="BH361" s="758"/>
      <c r="BI361" s="758"/>
      <c r="BJ361" s="758"/>
      <c r="BK361" s="758"/>
      <c r="BL361" s="758"/>
    </row>
    <row r="362" spans="1:64" ht="15" customHeight="1">
      <c r="A362" s="675">
        <v>4</v>
      </c>
      <c r="B362" s="803">
        <v>143</v>
      </c>
      <c r="C362" s="153" t="s">
        <v>87</v>
      </c>
      <c r="D362" s="594">
        <v>123</v>
      </c>
      <c r="E362" s="594">
        <v>93</v>
      </c>
      <c r="F362" s="794">
        <f t="shared" si="538"/>
        <v>216</v>
      </c>
      <c r="G362" s="594">
        <v>95</v>
      </c>
      <c r="H362" s="594">
        <v>56</v>
      </c>
      <c r="I362" s="794">
        <f t="shared" si="539"/>
        <v>151</v>
      </c>
      <c r="J362" s="594">
        <v>4</v>
      </c>
      <c r="K362" s="594">
        <v>0</v>
      </c>
      <c r="L362" s="794">
        <f t="shared" si="540"/>
        <v>4</v>
      </c>
      <c r="M362" s="594">
        <v>0</v>
      </c>
      <c r="N362" s="594">
        <v>1</v>
      </c>
      <c r="O362" s="794">
        <f t="shared" si="541"/>
        <v>1</v>
      </c>
      <c r="P362" s="794"/>
      <c r="Q362" s="794"/>
      <c r="R362" s="794">
        <f t="shared" si="542"/>
        <v>0</v>
      </c>
      <c r="S362" s="794"/>
      <c r="T362" s="794"/>
      <c r="U362" s="794">
        <f t="shared" si="543"/>
        <v>0</v>
      </c>
      <c r="V362" s="594"/>
      <c r="W362" s="594"/>
      <c r="X362" s="794">
        <f t="shared" si="544"/>
        <v>0</v>
      </c>
      <c r="Y362" s="149">
        <f t="shared" si="545"/>
        <v>222</v>
      </c>
      <c r="Z362" s="149">
        <f t="shared" si="546"/>
        <v>150</v>
      </c>
      <c r="AA362" s="149">
        <f t="shared" si="547"/>
        <v>372</v>
      </c>
      <c r="AB362" s="594">
        <v>9</v>
      </c>
      <c r="AC362" s="594">
        <v>10</v>
      </c>
      <c r="AD362" s="794">
        <f t="shared" si="548"/>
        <v>19</v>
      </c>
      <c r="AE362" s="794">
        <f t="shared" si="549"/>
        <v>231</v>
      </c>
      <c r="AF362" s="794">
        <f t="shared" si="550"/>
        <v>160</v>
      </c>
      <c r="AG362" s="794">
        <f t="shared" si="551"/>
        <v>391</v>
      </c>
      <c r="AH362" s="594"/>
      <c r="AI362" s="594"/>
      <c r="AJ362" s="794">
        <f t="shared" si="552"/>
        <v>0</v>
      </c>
      <c r="AK362" s="794"/>
      <c r="AM362" s="759"/>
      <c r="AN362" s="758"/>
      <c r="AO362" s="758"/>
      <c r="AP362" s="758"/>
      <c r="AQ362" s="758"/>
      <c r="AR362" s="758"/>
      <c r="AS362" s="758"/>
      <c r="AT362" s="758"/>
      <c r="AU362" s="758"/>
      <c r="AV362" s="758"/>
      <c r="AW362" s="758"/>
      <c r="AX362" s="758"/>
      <c r="AY362" s="758"/>
      <c r="AZ362" s="758"/>
      <c r="BA362" s="758"/>
      <c r="BB362" s="758"/>
      <c r="BC362" s="758"/>
      <c r="BD362" s="758"/>
      <c r="BE362" s="758"/>
      <c r="BF362" s="758"/>
      <c r="BG362" s="758"/>
      <c r="BH362" s="758"/>
      <c r="BI362" s="758"/>
      <c r="BJ362" s="758"/>
      <c r="BK362" s="758"/>
      <c r="BL362" s="758"/>
    </row>
    <row r="363" spans="1:64" ht="15" customHeight="1">
      <c r="A363" s="675">
        <v>5</v>
      </c>
      <c r="B363" s="803">
        <v>144</v>
      </c>
      <c r="C363" s="153" t="s">
        <v>93</v>
      </c>
      <c r="D363" s="594">
        <v>136</v>
      </c>
      <c r="E363" s="594">
        <v>88</v>
      </c>
      <c r="F363" s="794">
        <f t="shared" si="538"/>
        <v>224</v>
      </c>
      <c r="G363" s="594">
        <v>176</v>
      </c>
      <c r="H363" s="594">
        <v>90</v>
      </c>
      <c r="I363" s="794">
        <f t="shared" si="539"/>
        <v>266</v>
      </c>
      <c r="J363" s="594">
        <v>4</v>
      </c>
      <c r="K363" s="594">
        <v>8</v>
      </c>
      <c r="L363" s="794">
        <f t="shared" si="540"/>
        <v>12</v>
      </c>
      <c r="M363" s="594">
        <v>1</v>
      </c>
      <c r="N363" s="594">
        <v>0</v>
      </c>
      <c r="O363" s="794">
        <f t="shared" si="541"/>
        <v>1</v>
      </c>
      <c r="P363" s="794"/>
      <c r="Q363" s="794"/>
      <c r="R363" s="794">
        <f t="shared" si="542"/>
        <v>0</v>
      </c>
      <c r="S363" s="794"/>
      <c r="T363" s="794"/>
      <c r="U363" s="794">
        <f t="shared" si="543"/>
        <v>0</v>
      </c>
      <c r="V363" s="594"/>
      <c r="W363" s="594"/>
      <c r="X363" s="794">
        <f t="shared" si="544"/>
        <v>0</v>
      </c>
      <c r="Y363" s="149">
        <f t="shared" si="545"/>
        <v>317</v>
      </c>
      <c r="Z363" s="149">
        <f t="shared" si="546"/>
        <v>186</v>
      </c>
      <c r="AA363" s="149">
        <f t="shared" si="547"/>
        <v>503</v>
      </c>
      <c r="AB363" s="594">
        <v>9</v>
      </c>
      <c r="AC363" s="594">
        <v>9</v>
      </c>
      <c r="AD363" s="794">
        <f t="shared" si="548"/>
        <v>18</v>
      </c>
      <c r="AE363" s="794">
        <f t="shared" si="549"/>
        <v>326</v>
      </c>
      <c r="AF363" s="794">
        <f t="shared" si="550"/>
        <v>195</v>
      </c>
      <c r="AG363" s="794">
        <f t="shared" si="551"/>
        <v>521</v>
      </c>
      <c r="AH363" s="594"/>
      <c r="AI363" s="594"/>
      <c r="AJ363" s="794">
        <f t="shared" si="552"/>
        <v>0</v>
      </c>
      <c r="AK363" s="794"/>
      <c r="AM363" s="759"/>
      <c r="AN363" s="758"/>
      <c r="AO363" s="758"/>
      <c r="AP363" s="758"/>
      <c r="AQ363" s="758"/>
      <c r="AR363" s="758"/>
      <c r="AS363" s="758"/>
      <c r="AT363" s="758"/>
      <c r="AU363" s="758"/>
      <c r="AV363" s="758"/>
      <c r="AW363" s="758"/>
      <c r="AX363" s="758"/>
      <c r="AY363" s="758"/>
      <c r="AZ363" s="758"/>
      <c r="BA363" s="758"/>
      <c r="BB363" s="758"/>
      <c r="BC363" s="758"/>
      <c r="BD363" s="758"/>
      <c r="BE363" s="758"/>
      <c r="BF363" s="758"/>
      <c r="BG363" s="758"/>
      <c r="BH363" s="758"/>
      <c r="BI363" s="758"/>
      <c r="BJ363" s="758"/>
      <c r="BK363" s="758"/>
      <c r="BL363" s="758"/>
    </row>
    <row r="364" spans="1:64" ht="15" customHeight="1">
      <c r="A364" s="675">
        <v>6</v>
      </c>
      <c r="B364" s="803">
        <v>145</v>
      </c>
      <c r="C364" s="153" t="s">
        <v>703</v>
      </c>
      <c r="D364" s="594">
        <v>35</v>
      </c>
      <c r="E364" s="594">
        <v>32</v>
      </c>
      <c r="F364" s="794">
        <f t="shared" si="538"/>
        <v>67</v>
      </c>
      <c r="G364" s="594">
        <v>45</v>
      </c>
      <c r="H364" s="594">
        <v>35</v>
      </c>
      <c r="I364" s="794">
        <f t="shared" si="539"/>
        <v>80</v>
      </c>
      <c r="J364" s="594">
        <v>0</v>
      </c>
      <c r="K364" s="594">
        <v>0</v>
      </c>
      <c r="L364" s="794">
        <f t="shared" si="540"/>
        <v>0</v>
      </c>
      <c r="M364" s="594">
        <v>0</v>
      </c>
      <c r="N364" s="594">
        <v>0</v>
      </c>
      <c r="O364" s="794">
        <f t="shared" si="541"/>
        <v>0</v>
      </c>
      <c r="P364" s="794"/>
      <c r="Q364" s="794"/>
      <c r="R364" s="794">
        <f t="shared" si="542"/>
        <v>0</v>
      </c>
      <c r="S364" s="794"/>
      <c r="T364" s="794"/>
      <c r="U364" s="794">
        <f t="shared" si="543"/>
        <v>0</v>
      </c>
      <c r="V364" s="594"/>
      <c r="W364" s="594"/>
      <c r="X364" s="794">
        <f t="shared" si="544"/>
        <v>0</v>
      </c>
      <c r="Y364" s="149">
        <f t="shared" si="545"/>
        <v>80</v>
      </c>
      <c r="Z364" s="149">
        <f t="shared" si="546"/>
        <v>67</v>
      </c>
      <c r="AA364" s="149">
        <f t="shared" si="547"/>
        <v>147</v>
      </c>
      <c r="AB364" s="594">
        <v>1</v>
      </c>
      <c r="AC364" s="594">
        <v>4</v>
      </c>
      <c r="AD364" s="794">
        <f t="shared" si="548"/>
        <v>5</v>
      </c>
      <c r="AE364" s="794">
        <f t="shared" si="549"/>
        <v>81</v>
      </c>
      <c r="AF364" s="794">
        <f t="shared" si="550"/>
        <v>71</v>
      </c>
      <c r="AG364" s="794">
        <f t="shared" si="551"/>
        <v>152</v>
      </c>
      <c r="AH364" s="594"/>
      <c r="AI364" s="594"/>
      <c r="AJ364" s="794">
        <f t="shared" si="552"/>
        <v>0</v>
      </c>
      <c r="AK364" s="794"/>
      <c r="AM364" s="759"/>
      <c r="AN364" s="758"/>
      <c r="AO364" s="758"/>
      <c r="AP364" s="758"/>
      <c r="AQ364" s="758"/>
      <c r="AR364" s="758"/>
      <c r="AS364" s="758"/>
      <c r="AT364" s="758"/>
      <c r="AU364" s="758"/>
      <c r="AV364" s="758"/>
      <c r="AW364" s="758"/>
      <c r="AX364" s="758"/>
      <c r="AY364" s="758"/>
      <c r="AZ364" s="758"/>
      <c r="BA364" s="758"/>
      <c r="BB364" s="758"/>
      <c r="BC364" s="758"/>
      <c r="BD364" s="758"/>
      <c r="BE364" s="758"/>
      <c r="BF364" s="758"/>
      <c r="BG364" s="758"/>
      <c r="BH364" s="758"/>
      <c r="BI364" s="758"/>
      <c r="BJ364" s="758"/>
      <c r="BK364" s="758"/>
      <c r="BL364" s="758"/>
    </row>
    <row r="365" spans="1:64" ht="15" customHeight="1">
      <c r="A365" s="675">
        <v>7</v>
      </c>
      <c r="B365" s="803">
        <v>146</v>
      </c>
      <c r="C365" s="153" t="s">
        <v>92</v>
      </c>
      <c r="D365" s="594">
        <v>57</v>
      </c>
      <c r="E365" s="594">
        <v>28</v>
      </c>
      <c r="F365" s="794">
        <f t="shared" si="538"/>
        <v>85</v>
      </c>
      <c r="G365" s="594">
        <v>9</v>
      </c>
      <c r="H365" s="594">
        <v>9</v>
      </c>
      <c r="I365" s="794">
        <f t="shared" si="539"/>
        <v>18</v>
      </c>
      <c r="J365" s="594">
        <v>2</v>
      </c>
      <c r="K365" s="594">
        <v>0</v>
      </c>
      <c r="L365" s="794">
        <f t="shared" si="540"/>
        <v>2</v>
      </c>
      <c r="M365" s="594">
        <v>0</v>
      </c>
      <c r="N365" s="594">
        <v>0</v>
      </c>
      <c r="O365" s="794">
        <f t="shared" si="541"/>
        <v>0</v>
      </c>
      <c r="P365" s="794"/>
      <c r="Q365" s="794"/>
      <c r="R365" s="794">
        <f t="shared" si="542"/>
        <v>0</v>
      </c>
      <c r="S365" s="794"/>
      <c r="T365" s="794"/>
      <c r="U365" s="794">
        <f t="shared" si="543"/>
        <v>0</v>
      </c>
      <c r="V365" s="594"/>
      <c r="W365" s="594"/>
      <c r="X365" s="794">
        <f t="shared" si="544"/>
        <v>0</v>
      </c>
      <c r="Y365" s="149">
        <f t="shared" si="545"/>
        <v>68</v>
      </c>
      <c r="Z365" s="149">
        <f t="shared" si="546"/>
        <v>37</v>
      </c>
      <c r="AA365" s="149">
        <f t="shared" si="547"/>
        <v>105</v>
      </c>
      <c r="AB365" s="594">
        <v>5</v>
      </c>
      <c r="AC365" s="594">
        <v>0</v>
      </c>
      <c r="AD365" s="794">
        <f t="shared" si="548"/>
        <v>5</v>
      </c>
      <c r="AE365" s="794">
        <f t="shared" si="549"/>
        <v>73</v>
      </c>
      <c r="AF365" s="794">
        <f t="shared" si="550"/>
        <v>37</v>
      </c>
      <c r="AG365" s="794">
        <f t="shared" si="551"/>
        <v>110</v>
      </c>
      <c r="AH365" s="594"/>
      <c r="AI365" s="594"/>
      <c r="AJ365" s="794">
        <f t="shared" si="552"/>
        <v>0</v>
      </c>
      <c r="AK365" s="794"/>
      <c r="AM365" s="759"/>
      <c r="AN365" s="758"/>
      <c r="AO365" s="758"/>
      <c r="AP365" s="758"/>
      <c r="AQ365" s="758"/>
      <c r="AR365" s="758"/>
      <c r="AS365" s="758"/>
      <c r="AT365" s="758"/>
      <c r="AU365" s="758"/>
      <c r="AV365" s="758"/>
      <c r="AW365" s="758"/>
      <c r="AX365" s="758"/>
      <c r="AY365" s="758"/>
      <c r="AZ365" s="758"/>
      <c r="BA365" s="758"/>
      <c r="BB365" s="758"/>
      <c r="BC365" s="758"/>
      <c r="BD365" s="758"/>
      <c r="BE365" s="758"/>
      <c r="BF365" s="758"/>
      <c r="BG365" s="758"/>
      <c r="BH365" s="758"/>
      <c r="BI365" s="758"/>
      <c r="BJ365" s="758"/>
      <c r="BK365" s="758"/>
      <c r="BL365" s="758"/>
    </row>
    <row r="366" spans="1:64" ht="15" customHeight="1">
      <c r="A366" s="675">
        <v>8</v>
      </c>
      <c r="B366" s="803">
        <v>147</v>
      </c>
      <c r="C366" s="153" t="s">
        <v>88</v>
      </c>
      <c r="D366" s="594">
        <v>18</v>
      </c>
      <c r="E366" s="594">
        <v>15</v>
      </c>
      <c r="F366" s="794">
        <f t="shared" si="538"/>
        <v>33</v>
      </c>
      <c r="G366" s="594">
        <v>62</v>
      </c>
      <c r="H366" s="594">
        <v>24</v>
      </c>
      <c r="I366" s="794">
        <f t="shared" si="539"/>
        <v>86</v>
      </c>
      <c r="J366" s="594">
        <v>0</v>
      </c>
      <c r="K366" s="594">
        <v>2</v>
      </c>
      <c r="L366" s="794">
        <f t="shared" si="540"/>
        <v>2</v>
      </c>
      <c r="M366" s="594">
        <v>0</v>
      </c>
      <c r="N366" s="594">
        <v>0</v>
      </c>
      <c r="O366" s="794">
        <f t="shared" si="541"/>
        <v>0</v>
      </c>
      <c r="P366" s="794"/>
      <c r="Q366" s="794"/>
      <c r="R366" s="794">
        <f t="shared" si="542"/>
        <v>0</v>
      </c>
      <c r="S366" s="794"/>
      <c r="T366" s="794"/>
      <c r="U366" s="794">
        <f t="shared" si="543"/>
        <v>0</v>
      </c>
      <c r="V366" s="594"/>
      <c r="W366" s="594"/>
      <c r="X366" s="794">
        <f t="shared" si="544"/>
        <v>0</v>
      </c>
      <c r="Y366" s="149">
        <f t="shared" si="545"/>
        <v>80</v>
      </c>
      <c r="Z366" s="149">
        <f t="shared" si="546"/>
        <v>41</v>
      </c>
      <c r="AA366" s="149">
        <f t="shared" si="547"/>
        <v>121</v>
      </c>
      <c r="AB366" s="594">
        <v>5</v>
      </c>
      <c r="AC366" s="594">
        <v>5</v>
      </c>
      <c r="AD366" s="794">
        <f t="shared" si="548"/>
        <v>10</v>
      </c>
      <c r="AE366" s="794">
        <f t="shared" si="549"/>
        <v>85</v>
      </c>
      <c r="AF366" s="794">
        <f t="shared" si="550"/>
        <v>46</v>
      </c>
      <c r="AG366" s="794">
        <f t="shared" si="551"/>
        <v>131</v>
      </c>
      <c r="AH366" s="594"/>
      <c r="AI366" s="594"/>
      <c r="AJ366" s="794">
        <f t="shared" si="552"/>
        <v>0</v>
      </c>
      <c r="AK366" s="794"/>
      <c r="AM366" s="759"/>
      <c r="AN366" s="758"/>
      <c r="AO366" s="758"/>
      <c r="AP366" s="758"/>
      <c r="AQ366" s="758"/>
      <c r="AR366" s="758"/>
      <c r="AS366" s="758"/>
      <c r="AT366" s="758"/>
      <c r="AU366" s="758"/>
      <c r="AV366" s="758"/>
      <c r="AW366" s="758"/>
      <c r="AX366" s="758"/>
      <c r="AY366" s="758"/>
      <c r="AZ366" s="758"/>
      <c r="BA366" s="758"/>
      <c r="BB366" s="758"/>
      <c r="BC366" s="758"/>
      <c r="BD366" s="758"/>
      <c r="BE366" s="758"/>
      <c r="BF366" s="758"/>
      <c r="BG366" s="758"/>
      <c r="BH366" s="758"/>
      <c r="BI366" s="758"/>
      <c r="BJ366" s="758"/>
      <c r="BK366" s="758"/>
      <c r="BL366" s="758"/>
    </row>
    <row r="367" spans="1:64" ht="15" customHeight="1">
      <c r="A367" s="675">
        <v>9</v>
      </c>
      <c r="B367" s="803">
        <v>148</v>
      </c>
      <c r="C367" s="153" t="s">
        <v>89</v>
      </c>
      <c r="D367" s="594">
        <v>53</v>
      </c>
      <c r="E367" s="594">
        <v>27</v>
      </c>
      <c r="F367" s="794">
        <f t="shared" si="538"/>
        <v>80</v>
      </c>
      <c r="G367" s="594">
        <v>30</v>
      </c>
      <c r="H367" s="594">
        <v>10</v>
      </c>
      <c r="I367" s="794">
        <f t="shared" si="539"/>
        <v>40</v>
      </c>
      <c r="J367" s="594">
        <v>3</v>
      </c>
      <c r="K367" s="594">
        <v>0</v>
      </c>
      <c r="L367" s="794">
        <f t="shared" si="540"/>
        <v>3</v>
      </c>
      <c r="M367" s="594">
        <v>0</v>
      </c>
      <c r="N367" s="594">
        <v>0</v>
      </c>
      <c r="O367" s="794">
        <f t="shared" si="541"/>
        <v>0</v>
      </c>
      <c r="P367" s="794"/>
      <c r="Q367" s="794"/>
      <c r="R367" s="794">
        <f t="shared" si="542"/>
        <v>0</v>
      </c>
      <c r="S367" s="794"/>
      <c r="T367" s="794"/>
      <c r="U367" s="794">
        <f t="shared" si="543"/>
        <v>0</v>
      </c>
      <c r="V367" s="594"/>
      <c r="W367" s="594"/>
      <c r="X367" s="794">
        <f t="shared" si="544"/>
        <v>0</v>
      </c>
      <c r="Y367" s="149">
        <f t="shared" si="545"/>
        <v>86</v>
      </c>
      <c r="Z367" s="149">
        <f t="shared" si="546"/>
        <v>37</v>
      </c>
      <c r="AA367" s="149">
        <f t="shared" si="547"/>
        <v>123</v>
      </c>
      <c r="AB367" s="594">
        <v>4</v>
      </c>
      <c r="AC367" s="594">
        <v>1</v>
      </c>
      <c r="AD367" s="794">
        <f t="shared" si="548"/>
        <v>5</v>
      </c>
      <c r="AE367" s="794">
        <f t="shared" si="549"/>
        <v>90</v>
      </c>
      <c r="AF367" s="794">
        <f t="shared" si="550"/>
        <v>38</v>
      </c>
      <c r="AG367" s="794">
        <f t="shared" si="551"/>
        <v>128</v>
      </c>
      <c r="AH367" s="594"/>
      <c r="AI367" s="594"/>
      <c r="AJ367" s="794">
        <f t="shared" si="552"/>
        <v>0</v>
      </c>
      <c r="AK367" s="794"/>
      <c r="AM367" s="759"/>
      <c r="AN367" s="758"/>
      <c r="AO367" s="758"/>
      <c r="AP367" s="758"/>
      <c r="AQ367" s="758"/>
      <c r="AR367" s="758"/>
      <c r="AS367" s="758"/>
      <c r="AT367" s="758"/>
      <c r="AU367" s="758"/>
      <c r="AV367" s="758"/>
      <c r="AW367" s="758"/>
      <c r="AX367" s="758"/>
      <c r="AY367" s="758"/>
      <c r="AZ367" s="758"/>
      <c r="BA367" s="758"/>
      <c r="BB367" s="758"/>
      <c r="BC367" s="758"/>
      <c r="BD367" s="758"/>
      <c r="BE367" s="758"/>
      <c r="BF367" s="758"/>
      <c r="BG367" s="758"/>
      <c r="BH367" s="758"/>
      <c r="BI367" s="758"/>
      <c r="BJ367" s="758"/>
      <c r="BK367" s="758"/>
      <c r="BL367" s="758"/>
    </row>
    <row r="368" spans="1:64" ht="15" customHeight="1">
      <c r="A368" s="675">
        <v>10</v>
      </c>
      <c r="B368" s="803">
        <v>149</v>
      </c>
      <c r="C368" s="153" t="s">
        <v>86</v>
      </c>
      <c r="D368" s="594">
        <v>7</v>
      </c>
      <c r="E368" s="594">
        <v>4</v>
      </c>
      <c r="F368" s="794">
        <f t="shared" si="538"/>
        <v>11</v>
      </c>
      <c r="G368" s="594">
        <v>50</v>
      </c>
      <c r="H368" s="594">
        <v>34</v>
      </c>
      <c r="I368" s="794">
        <f t="shared" si="539"/>
        <v>84</v>
      </c>
      <c r="J368" s="594">
        <v>2</v>
      </c>
      <c r="K368" s="594">
        <v>0</v>
      </c>
      <c r="L368" s="794">
        <f t="shared" si="540"/>
        <v>2</v>
      </c>
      <c r="M368" s="594">
        <v>0</v>
      </c>
      <c r="N368" s="594">
        <v>0</v>
      </c>
      <c r="O368" s="794">
        <f t="shared" si="541"/>
        <v>0</v>
      </c>
      <c r="P368" s="794"/>
      <c r="Q368" s="794"/>
      <c r="R368" s="794">
        <f t="shared" si="542"/>
        <v>0</v>
      </c>
      <c r="S368" s="794"/>
      <c r="T368" s="794"/>
      <c r="U368" s="794">
        <f t="shared" si="543"/>
        <v>0</v>
      </c>
      <c r="V368" s="594"/>
      <c r="W368" s="594"/>
      <c r="X368" s="794">
        <f t="shared" si="544"/>
        <v>0</v>
      </c>
      <c r="Y368" s="149">
        <f t="shared" si="545"/>
        <v>59</v>
      </c>
      <c r="Z368" s="149">
        <f t="shared" si="546"/>
        <v>38</v>
      </c>
      <c r="AA368" s="149">
        <f t="shared" si="547"/>
        <v>97</v>
      </c>
      <c r="AB368" s="594">
        <v>1</v>
      </c>
      <c r="AC368" s="594">
        <v>2</v>
      </c>
      <c r="AD368" s="794">
        <f t="shared" si="548"/>
        <v>3</v>
      </c>
      <c r="AE368" s="794">
        <f t="shared" si="549"/>
        <v>60</v>
      </c>
      <c r="AF368" s="794">
        <f t="shared" si="550"/>
        <v>40</v>
      </c>
      <c r="AG368" s="794">
        <f t="shared" si="551"/>
        <v>100</v>
      </c>
      <c r="AH368" s="594"/>
      <c r="AI368" s="594"/>
      <c r="AJ368" s="794">
        <f t="shared" si="552"/>
        <v>0</v>
      </c>
      <c r="AK368" s="794"/>
      <c r="AM368" s="759"/>
      <c r="AN368" s="758"/>
      <c r="AO368" s="758"/>
      <c r="AP368" s="758"/>
      <c r="AQ368" s="758"/>
      <c r="AR368" s="758"/>
      <c r="AS368" s="758"/>
      <c r="AT368" s="758"/>
      <c r="AU368" s="758"/>
      <c r="AV368" s="758"/>
      <c r="AW368" s="758"/>
      <c r="AX368" s="758"/>
      <c r="AY368" s="758"/>
      <c r="AZ368" s="758"/>
      <c r="BA368" s="758"/>
      <c r="BB368" s="758"/>
      <c r="BC368" s="758"/>
      <c r="BD368" s="758"/>
      <c r="BE368" s="758"/>
      <c r="BF368" s="758"/>
      <c r="BG368" s="758"/>
      <c r="BH368" s="758"/>
      <c r="BI368" s="758"/>
      <c r="BJ368" s="758"/>
      <c r="BK368" s="758"/>
      <c r="BL368" s="758"/>
    </row>
    <row r="369" spans="1:64" ht="15" customHeight="1">
      <c r="A369" s="675"/>
      <c r="B369" s="797"/>
      <c r="C369" s="831" t="s">
        <v>6</v>
      </c>
      <c r="D369" s="797">
        <f t="shared" ref="D369:AK369" si="553">SUM(D359:D368)</f>
        <v>720</v>
      </c>
      <c r="E369" s="797">
        <f t="shared" si="553"/>
        <v>513</v>
      </c>
      <c r="F369" s="797">
        <f t="shared" si="553"/>
        <v>1233</v>
      </c>
      <c r="G369" s="797">
        <f t="shared" si="553"/>
        <v>1032</v>
      </c>
      <c r="H369" s="797">
        <f t="shared" si="553"/>
        <v>582</v>
      </c>
      <c r="I369" s="797">
        <f t="shared" si="553"/>
        <v>1614</v>
      </c>
      <c r="J369" s="797">
        <f t="shared" si="553"/>
        <v>31</v>
      </c>
      <c r="K369" s="797">
        <f t="shared" si="553"/>
        <v>20</v>
      </c>
      <c r="L369" s="797">
        <f t="shared" si="553"/>
        <v>51</v>
      </c>
      <c r="M369" s="797">
        <f t="shared" si="553"/>
        <v>2</v>
      </c>
      <c r="N369" s="797">
        <f t="shared" si="553"/>
        <v>1</v>
      </c>
      <c r="O369" s="797">
        <f t="shared" si="553"/>
        <v>3</v>
      </c>
      <c r="P369" s="797">
        <f t="shared" si="553"/>
        <v>0</v>
      </c>
      <c r="Q369" s="797">
        <f t="shared" si="553"/>
        <v>0</v>
      </c>
      <c r="R369" s="797">
        <f t="shared" si="553"/>
        <v>0</v>
      </c>
      <c r="S369" s="797">
        <f t="shared" si="553"/>
        <v>0</v>
      </c>
      <c r="T369" s="797">
        <f t="shared" si="553"/>
        <v>0</v>
      </c>
      <c r="U369" s="797">
        <f t="shared" si="553"/>
        <v>0</v>
      </c>
      <c r="V369" s="797">
        <f t="shared" si="553"/>
        <v>0</v>
      </c>
      <c r="W369" s="797">
        <f t="shared" si="553"/>
        <v>0</v>
      </c>
      <c r="X369" s="797">
        <f t="shared" si="553"/>
        <v>0</v>
      </c>
      <c r="Y369" s="797">
        <f t="shared" si="553"/>
        <v>1785</v>
      </c>
      <c r="Z369" s="797">
        <f t="shared" si="553"/>
        <v>1116</v>
      </c>
      <c r="AA369" s="797">
        <f t="shared" si="553"/>
        <v>2901</v>
      </c>
      <c r="AB369" s="797">
        <f t="shared" si="553"/>
        <v>66</v>
      </c>
      <c r="AC369" s="797">
        <f t="shared" si="553"/>
        <v>54</v>
      </c>
      <c r="AD369" s="797">
        <f t="shared" si="553"/>
        <v>120</v>
      </c>
      <c r="AE369" s="797">
        <f t="shared" si="553"/>
        <v>1851</v>
      </c>
      <c r="AF369" s="797">
        <f t="shared" si="553"/>
        <v>1170</v>
      </c>
      <c r="AG369" s="797">
        <f t="shared" si="553"/>
        <v>3021</v>
      </c>
      <c r="AH369" s="797">
        <f t="shared" si="553"/>
        <v>2</v>
      </c>
      <c r="AI369" s="779">
        <f t="shared" si="553"/>
        <v>3</v>
      </c>
      <c r="AJ369" s="797">
        <f t="shared" si="553"/>
        <v>5</v>
      </c>
      <c r="AK369" s="797">
        <f t="shared" si="553"/>
        <v>0</v>
      </c>
      <c r="AM369" s="759"/>
      <c r="AN369" s="758"/>
      <c r="AO369" s="758"/>
      <c r="AP369" s="758"/>
      <c r="AQ369" s="758"/>
      <c r="AR369" s="758"/>
      <c r="AS369" s="758"/>
      <c r="AT369" s="758"/>
      <c r="AU369" s="758"/>
      <c r="AV369" s="758"/>
      <c r="AW369" s="758"/>
      <c r="AX369" s="758"/>
      <c r="AY369" s="758"/>
      <c r="AZ369" s="758"/>
      <c r="BA369" s="758"/>
      <c r="BB369" s="758"/>
      <c r="BC369" s="758"/>
      <c r="BD369" s="758"/>
      <c r="BE369" s="758"/>
      <c r="BF369" s="758"/>
      <c r="BG369" s="758"/>
      <c r="BH369" s="758"/>
      <c r="BI369" s="758"/>
      <c r="BJ369" s="758"/>
      <c r="BK369" s="758"/>
      <c r="BL369" s="758"/>
    </row>
    <row r="370" spans="1:64" ht="15" customHeight="1">
      <c r="A370" s="675"/>
      <c r="B370" s="788" t="s">
        <v>142</v>
      </c>
      <c r="C370" s="832"/>
      <c r="AJ370" s="794"/>
      <c r="AK370" s="794"/>
      <c r="AM370" s="759"/>
      <c r="AN370" s="758"/>
      <c r="AO370" s="758"/>
      <c r="AP370" s="758"/>
      <c r="AQ370" s="758"/>
      <c r="AR370" s="758"/>
      <c r="AS370" s="758"/>
      <c r="AT370" s="758"/>
      <c r="AU370" s="758"/>
      <c r="AV370" s="758"/>
      <c r="AW370" s="758"/>
      <c r="AX370" s="758"/>
      <c r="AY370" s="758"/>
      <c r="AZ370" s="758"/>
      <c r="BA370" s="758"/>
      <c r="BB370" s="758"/>
      <c r="BC370" s="758"/>
      <c r="BD370" s="758"/>
      <c r="BE370" s="758"/>
      <c r="BF370" s="758"/>
      <c r="BG370" s="758"/>
      <c r="BH370" s="758"/>
      <c r="BI370" s="758"/>
      <c r="BJ370" s="758"/>
      <c r="BK370" s="758"/>
      <c r="BL370" s="758"/>
    </row>
    <row r="371" spans="1:64" ht="15" customHeight="1">
      <c r="A371" s="675">
        <v>1</v>
      </c>
      <c r="B371" s="803">
        <v>150</v>
      </c>
      <c r="C371" s="594" t="s">
        <v>793</v>
      </c>
      <c r="D371" s="149">
        <v>89</v>
      </c>
      <c r="E371" s="149">
        <v>50</v>
      </c>
      <c r="F371" s="794">
        <f t="shared" ref="F371:F378" si="554">D371+E371</f>
        <v>139</v>
      </c>
      <c r="G371" s="149">
        <v>4</v>
      </c>
      <c r="H371" s="149">
        <v>8</v>
      </c>
      <c r="I371" s="794">
        <f t="shared" ref="I371:I378" si="555">G371+H371</f>
        <v>12</v>
      </c>
      <c r="J371" s="149">
        <v>0</v>
      </c>
      <c r="K371" s="149">
        <v>0</v>
      </c>
      <c r="L371" s="794">
        <f t="shared" ref="L371:L378" si="556">J371+K371</f>
        <v>0</v>
      </c>
      <c r="M371" s="149">
        <v>0</v>
      </c>
      <c r="N371" s="149">
        <v>0</v>
      </c>
      <c r="O371" s="794">
        <f t="shared" ref="O371:O378" si="557">M371+N371</f>
        <v>0</v>
      </c>
      <c r="P371" s="794">
        <v>0</v>
      </c>
      <c r="Q371" s="794">
        <v>0</v>
      </c>
      <c r="R371" s="794">
        <f t="shared" ref="R371:R378" si="558">P371+Q371</f>
        <v>0</v>
      </c>
      <c r="S371" s="794">
        <v>0</v>
      </c>
      <c r="T371" s="794">
        <v>0</v>
      </c>
      <c r="U371" s="794">
        <f t="shared" ref="U371:U378" si="559">S371+T371</f>
        <v>0</v>
      </c>
      <c r="V371" s="149"/>
      <c r="W371" s="149"/>
      <c r="X371" s="794">
        <f t="shared" ref="X371:X378" si="560">V371+W371</f>
        <v>0</v>
      </c>
      <c r="Y371" s="149">
        <f t="shared" ref="Y371" si="561">D371+G371+J371+M371+V371+S371+P371</f>
        <v>93</v>
      </c>
      <c r="Z371" s="149">
        <f t="shared" ref="Z371" si="562">E371+H371+K371+N371+W371+T371+Q371</f>
        <v>58</v>
      </c>
      <c r="AA371" s="149">
        <f t="shared" ref="AA371" si="563">F371+I371+L371+O371+X371+U371+R371</f>
        <v>151</v>
      </c>
      <c r="AB371" s="149">
        <v>0</v>
      </c>
      <c r="AC371" s="149"/>
      <c r="AD371" s="794">
        <f t="shared" ref="AD371:AD378" si="564">AB371+AC371</f>
        <v>0</v>
      </c>
      <c r="AE371" s="794">
        <f t="shared" ref="AE371:AF378" si="565">Y371+AB371</f>
        <v>93</v>
      </c>
      <c r="AF371" s="794">
        <f t="shared" si="565"/>
        <v>58</v>
      </c>
      <c r="AG371" s="794">
        <f t="shared" ref="AG371:AG378" si="566">AE371+AF371</f>
        <v>151</v>
      </c>
      <c r="AH371" s="149"/>
      <c r="AI371" s="149"/>
      <c r="AJ371" s="794">
        <f t="shared" ref="AJ371:AJ378" si="567">AH371+AI371</f>
        <v>0</v>
      </c>
      <c r="AK371" s="794"/>
      <c r="AM371" s="759"/>
      <c r="AN371" s="758"/>
      <c r="AO371" s="758"/>
      <c r="AP371" s="758"/>
      <c r="AQ371" s="758"/>
      <c r="AR371" s="758"/>
      <c r="AS371" s="758"/>
      <c r="AT371" s="758"/>
      <c r="AU371" s="758"/>
      <c r="AV371" s="758"/>
      <c r="AW371" s="758"/>
      <c r="AX371" s="758"/>
      <c r="AY371" s="758"/>
      <c r="AZ371" s="758"/>
      <c r="BA371" s="758"/>
      <c r="BB371" s="758"/>
      <c r="BC371" s="758"/>
      <c r="BD371" s="758"/>
      <c r="BE371" s="758"/>
      <c r="BF371" s="758"/>
      <c r="BG371" s="758"/>
      <c r="BH371" s="758"/>
      <c r="BI371" s="758"/>
      <c r="BJ371" s="758"/>
      <c r="BK371" s="758"/>
      <c r="BL371" s="758"/>
    </row>
    <row r="372" spans="1:64" ht="15" customHeight="1">
      <c r="A372" s="675">
        <v>2</v>
      </c>
      <c r="B372" s="803">
        <v>151</v>
      </c>
      <c r="C372" s="594" t="s">
        <v>794</v>
      </c>
      <c r="D372" s="149">
        <v>77</v>
      </c>
      <c r="E372" s="149">
        <v>52</v>
      </c>
      <c r="F372" s="794">
        <f t="shared" si="554"/>
        <v>129</v>
      </c>
      <c r="G372" s="149">
        <v>70</v>
      </c>
      <c r="H372" s="149">
        <v>43</v>
      </c>
      <c r="I372" s="794">
        <f t="shared" si="555"/>
        <v>113</v>
      </c>
      <c r="J372" s="149">
        <v>3</v>
      </c>
      <c r="K372" s="149">
        <v>1</v>
      </c>
      <c r="L372" s="794">
        <f t="shared" si="556"/>
        <v>4</v>
      </c>
      <c r="M372" s="149">
        <v>0</v>
      </c>
      <c r="N372" s="149">
        <v>0</v>
      </c>
      <c r="O372" s="794">
        <f t="shared" si="557"/>
        <v>0</v>
      </c>
      <c r="P372" s="794">
        <v>0</v>
      </c>
      <c r="Q372" s="794">
        <v>0</v>
      </c>
      <c r="R372" s="794">
        <f t="shared" si="558"/>
        <v>0</v>
      </c>
      <c r="S372" s="794">
        <v>0</v>
      </c>
      <c r="T372" s="794">
        <v>0</v>
      </c>
      <c r="U372" s="794">
        <f t="shared" si="559"/>
        <v>0</v>
      </c>
      <c r="V372" s="149"/>
      <c r="W372" s="149"/>
      <c r="X372" s="794">
        <f t="shared" si="560"/>
        <v>0</v>
      </c>
      <c r="Y372" s="149">
        <f t="shared" ref="Y372:Y378" si="568">D372+G372+J372+M372+V372+S372+P372</f>
        <v>150</v>
      </c>
      <c r="Z372" s="149">
        <f t="shared" ref="Z372:Z378" si="569">E372+H372+K372+N372+W372+T372+Q372</f>
        <v>96</v>
      </c>
      <c r="AA372" s="149">
        <f t="shared" ref="AA372:AA378" si="570">F372+I372+L372+O372+X372+U372+R372</f>
        <v>246</v>
      </c>
      <c r="AB372" s="149">
        <v>2</v>
      </c>
      <c r="AC372" s="149">
        <v>2</v>
      </c>
      <c r="AD372" s="794">
        <f t="shared" si="564"/>
        <v>4</v>
      </c>
      <c r="AE372" s="794">
        <f t="shared" si="565"/>
        <v>152</v>
      </c>
      <c r="AF372" s="794">
        <f t="shared" si="565"/>
        <v>98</v>
      </c>
      <c r="AG372" s="794">
        <f t="shared" si="566"/>
        <v>250</v>
      </c>
      <c r="AH372" s="149"/>
      <c r="AI372" s="149"/>
      <c r="AJ372" s="794">
        <f t="shared" si="567"/>
        <v>0</v>
      </c>
      <c r="AK372" s="794"/>
      <c r="AM372" s="759"/>
      <c r="AN372" s="758"/>
      <c r="AO372" s="758"/>
      <c r="AP372" s="758"/>
      <c r="AQ372" s="758"/>
      <c r="AR372" s="758"/>
      <c r="AS372" s="758"/>
      <c r="AT372" s="758"/>
      <c r="AU372" s="758"/>
      <c r="AV372" s="758"/>
      <c r="AW372" s="758"/>
      <c r="AX372" s="758"/>
      <c r="AY372" s="758"/>
      <c r="AZ372" s="758"/>
      <c r="BA372" s="758"/>
      <c r="BB372" s="758"/>
      <c r="BC372" s="758"/>
      <c r="BD372" s="758"/>
      <c r="BE372" s="758"/>
      <c r="BF372" s="758"/>
      <c r="BG372" s="758"/>
      <c r="BH372" s="758"/>
      <c r="BI372" s="758"/>
      <c r="BJ372" s="758"/>
      <c r="BK372" s="758"/>
      <c r="BL372" s="758"/>
    </row>
    <row r="373" spans="1:64" ht="15" customHeight="1">
      <c r="A373" s="675">
        <v>3</v>
      </c>
      <c r="B373" s="803">
        <v>152</v>
      </c>
      <c r="C373" s="594" t="s">
        <v>795</v>
      </c>
      <c r="D373" s="149">
        <v>349</v>
      </c>
      <c r="E373" s="149">
        <v>244</v>
      </c>
      <c r="F373" s="794">
        <f t="shared" si="554"/>
        <v>593</v>
      </c>
      <c r="G373" s="149">
        <v>108</v>
      </c>
      <c r="H373" s="149">
        <v>71</v>
      </c>
      <c r="I373" s="794">
        <f t="shared" si="555"/>
        <v>179</v>
      </c>
      <c r="J373" s="149">
        <v>10</v>
      </c>
      <c r="K373" s="149">
        <v>3</v>
      </c>
      <c r="L373" s="794">
        <f t="shared" si="556"/>
        <v>13</v>
      </c>
      <c r="M373" s="149">
        <v>2</v>
      </c>
      <c r="N373" s="149">
        <v>3</v>
      </c>
      <c r="O373" s="794">
        <f t="shared" si="557"/>
        <v>5</v>
      </c>
      <c r="P373" s="794">
        <v>0</v>
      </c>
      <c r="Q373" s="794">
        <v>0</v>
      </c>
      <c r="R373" s="794">
        <f t="shared" si="558"/>
        <v>0</v>
      </c>
      <c r="S373" s="794">
        <v>0</v>
      </c>
      <c r="T373" s="794">
        <v>0</v>
      </c>
      <c r="U373" s="794">
        <f t="shared" si="559"/>
        <v>0</v>
      </c>
      <c r="V373" s="149"/>
      <c r="W373" s="149"/>
      <c r="X373" s="794">
        <f t="shared" si="560"/>
        <v>0</v>
      </c>
      <c r="Y373" s="149">
        <f t="shared" si="568"/>
        <v>469</v>
      </c>
      <c r="Z373" s="149">
        <f t="shared" si="569"/>
        <v>321</v>
      </c>
      <c r="AA373" s="149">
        <f t="shared" si="570"/>
        <v>790</v>
      </c>
      <c r="AB373" s="149">
        <v>36</v>
      </c>
      <c r="AC373" s="149">
        <v>37</v>
      </c>
      <c r="AD373" s="794">
        <f t="shared" si="564"/>
        <v>73</v>
      </c>
      <c r="AE373" s="794">
        <f t="shared" si="565"/>
        <v>505</v>
      </c>
      <c r="AF373" s="794">
        <f t="shared" si="565"/>
        <v>358</v>
      </c>
      <c r="AG373" s="794">
        <f t="shared" si="566"/>
        <v>863</v>
      </c>
      <c r="AH373" s="149"/>
      <c r="AI373" s="149"/>
      <c r="AJ373" s="794">
        <f t="shared" si="567"/>
        <v>0</v>
      </c>
      <c r="AK373" s="794"/>
      <c r="AM373" s="759"/>
      <c r="AN373" s="758"/>
      <c r="AO373" s="758"/>
      <c r="AP373" s="758"/>
      <c r="AQ373" s="758"/>
      <c r="AR373" s="758"/>
      <c r="AS373" s="758"/>
      <c r="AT373" s="758"/>
      <c r="AU373" s="758"/>
      <c r="AV373" s="758"/>
      <c r="AW373" s="758"/>
      <c r="AX373" s="758"/>
      <c r="AY373" s="758"/>
      <c r="AZ373" s="758"/>
      <c r="BA373" s="758"/>
      <c r="BB373" s="758"/>
      <c r="BC373" s="758"/>
      <c r="BD373" s="758"/>
      <c r="BE373" s="758"/>
      <c r="BF373" s="758"/>
      <c r="BG373" s="758"/>
      <c r="BH373" s="758"/>
      <c r="BI373" s="758"/>
      <c r="BJ373" s="758"/>
      <c r="BK373" s="758"/>
      <c r="BL373" s="758"/>
    </row>
    <row r="374" spans="1:64" ht="15" customHeight="1">
      <c r="A374" s="675">
        <v>4</v>
      </c>
      <c r="B374" s="803">
        <v>153</v>
      </c>
      <c r="C374" s="594" t="s">
        <v>796</v>
      </c>
      <c r="D374" s="149">
        <v>1249</v>
      </c>
      <c r="E374" s="149">
        <v>705</v>
      </c>
      <c r="F374" s="794">
        <f t="shared" si="554"/>
        <v>1954</v>
      </c>
      <c r="G374" s="149">
        <v>1066</v>
      </c>
      <c r="H374" s="149">
        <v>714</v>
      </c>
      <c r="I374" s="794">
        <f t="shared" si="555"/>
        <v>1780</v>
      </c>
      <c r="J374" s="149">
        <v>30</v>
      </c>
      <c r="K374" s="149">
        <v>6</v>
      </c>
      <c r="L374" s="794">
        <f t="shared" si="556"/>
        <v>36</v>
      </c>
      <c r="M374" s="149">
        <v>9</v>
      </c>
      <c r="N374" s="149">
        <v>6</v>
      </c>
      <c r="O374" s="794">
        <f t="shared" si="557"/>
        <v>15</v>
      </c>
      <c r="P374" s="794">
        <v>0</v>
      </c>
      <c r="Q374" s="794">
        <v>0</v>
      </c>
      <c r="R374" s="794">
        <f t="shared" si="558"/>
        <v>0</v>
      </c>
      <c r="S374" s="794">
        <v>0</v>
      </c>
      <c r="T374" s="794">
        <v>0</v>
      </c>
      <c r="U374" s="794">
        <f t="shared" si="559"/>
        <v>0</v>
      </c>
      <c r="V374" s="149"/>
      <c r="W374" s="149"/>
      <c r="X374" s="794">
        <f t="shared" si="560"/>
        <v>0</v>
      </c>
      <c r="Y374" s="149">
        <f t="shared" si="568"/>
        <v>2354</v>
      </c>
      <c r="Z374" s="149">
        <f t="shared" si="569"/>
        <v>1431</v>
      </c>
      <c r="AA374" s="149">
        <f t="shared" si="570"/>
        <v>3785</v>
      </c>
      <c r="AB374" s="149">
        <v>6</v>
      </c>
      <c r="AC374" s="149">
        <v>2</v>
      </c>
      <c r="AD374" s="794">
        <f t="shared" si="564"/>
        <v>8</v>
      </c>
      <c r="AE374" s="794">
        <f t="shared" si="565"/>
        <v>2360</v>
      </c>
      <c r="AF374" s="794">
        <f t="shared" si="565"/>
        <v>1433</v>
      </c>
      <c r="AG374" s="794">
        <f t="shared" si="566"/>
        <v>3793</v>
      </c>
      <c r="AH374" s="149">
        <v>60</v>
      </c>
      <c r="AI374" s="149">
        <v>40</v>
      </c>
      <c r="AJ374" s="794">
        <f t="shared" si="567"/>
        <v>100</v>
      </c>
      <c r="AK374" s="794"/>
      <c r="AM374" s="759"/>
      <c r="AN374" s="758"/>
      <c r="AO374" s="758"/>
      <c r="AP374" s="758"/>
      <c r="AQ374" s="758"/>
      <c r="AR374" s="758"/>
      <c r="AS374" s="758"/>
      <c r="AT374" s="758"/>
      <c r="AU374" s="758"/>
      <c r="AV374" s="758"/>
      <c r="AW374" s="758"/>
      <c r="AX374" s="758"/>
      <c r="AY374" s="758"/>
      <c r="AZ374" s="758"/>
      <c r="BA374" s="758"/>
      <c r="BB374" s="758"/>
      <c r="BC374" s="758"/>
      <c r="BD374" s="758"/>
      <c r="BE374" s="758"/>
      <c r="BF374" s="758"/>
      <c r="BG374" s="758"/>
      <c r="BH374" s="758"/>
      <c r="BI374" s="758"/>
      <c r="BJ374" s="758"/>
      <c r="BK374" s="758"/>
      <c r="BL374" s="758"/>
    </row>
    <row r="375" spans="1:64" ht="15" customHeight="1">
      <c r="A375" s="675">
        <v>5</v>
      </c>
      <c r="B375" s="803">
        <v>154</v>
      </c>
      <c r="C375" s="594" t="s">
        <v>797</v>
      </c>
      <c r="D375" s="149">
        <v>232</v>
      </c>
      <c r="E375" s="149">
        <v>148</v>
      </c>
      <c r="F375" s="794">
        <f t="shared" si="554"/>
        <v>380</v>
      </c>
      <c r="G375" s="149">
        <v>262</v>
      </c>
      <c r="H375" s="149">
        <v>181</v>
      </c>
      <c r="I375" s="794">
        <f t="shared" si="555"/>
        <v>443</v>
      </c>
      <c r="J375" s="149">
        <v>3</v>
      </c>
      <c r="K375" s="149">
        <v>1</v>
      </c>
      <c r="L375" s="794">
        <f t="shared" si="556"/>
        <v>4</v>
      </c>
      <c r="M375" s="149">
        <v>0</v>
      </c>
      <c r="N375" s="149">
        <v>0</v>
      </c>
      <c r="O375" s="794">
        <f t="shared" si="557"/>
        <v>0</v>
      </c>
      <c r="P375" s="794">
        <v>0</v>
      </c>
      <c r="Q375" s="794">
        <v>0</v>
      </c>
      <c r="R375" s="794">
        <f t="shared" si="558"/>
        <v>0</v>
      </c>
      <c r="S375" s="794">
        <v>0</v>
      </c>
      <c r="T375" s="794">
        <v>0</v>
      </c>
      <c r="U375" s="794">
        <f t="shared" si="559"/>
        <v>0</v>
      </c>
      <c r="V375" s="149"/>
      <c r="W375" s="149"/>
      <c r="X375" s="794">
        <f t="shared" si="560"/>
        <v>0</v>
      </c>
      <c r="Y375" s="149">
        <f t="shared" si="568"/>
        <v>497</v>
      </c>
      <c r="Z375" s="149">
        <f t="shared" si="569"/>
        <v>330</v>
      </c>
      <c r="AA375" s="149">
        <f t="shared" si="570"/>
        <v>827</v>
      </c>
      <c r="AB375" s="149">
        <v>12</v>
      </c>
      <c r="AC375" s="149">
        <v>12</v>
      </c>
      <c r="AD375" s="794">
        <f t="shared" si="564"/>
        <v>24</v>
      </c>
      <c r="AE375" s="794">
        <f t="shared" si="565"/>
        <v>509</v>
      </c>
      <c r="AF375" s="794">
        <f t="shared" si="565"/>
        <v>342</v>
      </c>
      <c r="AG375" s="794">
        <f t="shared" si="566"/>
        <v>851</v>
      </c>
      <c r="AH375" s="794"/>
      <c r="AI375" s="830"/>
      <c r="AJ375" s="794">
        <f t="shared" si="567"/>
        <v>0</v>
      </c>
      <c r="AK375" s="794"/>
      <c r="AM375" s="759"/>
      <c r="AN375" s="758"/>
      <c r="AO375" s="758"/>
      <c r="AP375" s="758"/>
      <c r="AQ375" s="758"/>
      <c r="AR375" s="758"/>
      <c r="AS375" s="758"/>
      <c r="AT375" s="758"/>
      <c r="AU375" s="758"/>
      <c r="AV375" s="758"/>
      <c r="AW375" s="758"/>
      <c r="AX375" s="758"/>
      <c r="AY375" s="758"/>
      <c r="AZ375" s="758"/>
      <c r="BA375" s="758"/>
      <c r="BB375" s="758"/>
      <c r="BC375" s="758"/>
      <c r="BD375" s="758"/>
      <c r="BE375" s="758"/>
      <c r="BF375" s="758"/>
      <c r="BG375" s="758"/>
      <c r="BH375" s="758"/>
      <c r="BI375" s="758"/>
      <c r="BJ375" s="758"/>
      <c r="BK375" s="758"/>
      <c r="BL375" s="758"/>
    </row>
    <row r="376" spans="1:64" ht="15" customHeight="1">
      <c r="A376" s="675">
        <v>6</v>
      </c>
      <c r="B376" s="803">
        <v>155</v>
      </c>
      <c r="C376" s="594" t="s">
        <v>798</v>
      </c>
      <c r="D376" s="149">
        <v>40</v>
      </c>
      <c r="E376" s="149">
        <v>34</v>
      </c>
      <c r="F376" s="794">
        <f t="shared" si="554"/>
        <v>74</v>
      </c>
      <c r="G376" s="149">
        <v>23</v>
      </c>
      <c r="H376" s="149">
        <v>19</v>
      </c>
      <c r="I376" s="794">
        <f t="shared" si="555"/>
        <v>42</v>
      </c>
      <c r="J376" s="149">
        <v>1</v>
      </c>
      <c r="K376" s="149">
        <v>2</v>
      </c>
      <c r="L376" s="794">
        <f t="shared" si="556"/>
        <v>3</v>
      </c>
      <c r="M376" s="149">
        <v>0</v>
      </c>
      <c r="N376" s="149">
        <v>0</v>
      </c>
      <c r="O376" s="794">
        <f t="shared" si="557"/>
        <v>0</v>
      </c>
      <c r="P376" s="794">
        <v>0</v>
      </c>
      <c r="Q376" s="794">
        <v>0</v>
      </c>
      <c r="R376" s="794">
        <f t="shared" si="558"/>
        <v>0</v>
      </c>
      <c r="S376" s="794">
        <v>0</v>
      </c>
      <c r="T376" s="794">
        <v>0</v>
      </c>
      <c r="U376" s="794">
        <f t="shared" si="559"/>
        <v>0</v>
      </c>
      <c r="V376" s="149"/>
      <c r="W376" s="149"/>
      <c r="X376" s="794">
        <f t="shared" si="560"/>
        <v>0</v>
      </c>
      <c r="Y376" s="149">
        <f t="shared" si="568"/>
        <v>64</v>
      </c>
      <c r="Z376" s="149">
        <f t="shared" si="569"/>
        <v>55</v>
      </c>
      <c r="AA376" s="149">
        <f t="shared" si="570"/>
        <v>119</v>
      </c>
      <c r="AB376" s="149"/>
      <c r="AC376" s="149"/>
      <c r="AD376" s="794">
        <f t="shared" si="564"/>
        <v>0</v>
      </c>
      <c r="AE376" s="794">
        <f t="shared" si="565"/>
        <v>64</v>
      </c>
      <c r="AF376" s="794">
        <f t="shared" si="565"/>
        <v>55</v>
      </c>
      <c r="AG376" s="794">
        <f t="shared" si="566"/>
        <v>119</v>
      </c>
      <c r="AH376" s="794"/>
      <c r="AI376" s="830"/>
      <c r="AJ376" s="794">
        <f t="shared" si="567"/>
        <v>0</v>
      </c>
      <c r="AK376" s="794"/>
      <c r="AM376" s="759"/>
      <c r="AN376" s="758"/>
      <c r="AO376" s="758"/>
      <c r="AP376" s="758"/>
      <c r="AQ376" s="758"/>
      <c r="AR376" s="758"/>
      <c r="AS376" s="758"/>
      <c r="AT376" s="758"/>
      <c r="AU376" s="758"/>
      <c r="AV376" s="758"/>
      <c r="AW376" s="758"/>
      <c r="AX376" s="758"/>
      <c r="AY376" s="758"/>
      <c r="AZ376" s="758"/>
      <c r="BA376" s="758"/>
      <c r="BB376" s="758"/>
      <c r="BC376" s="758"/>
      <c r="BD376" s="758"/>
      <c r="BE376" s="758"/>
      <c r="BF376" s="758"/>
      <c r="BG376" s="758"/>
      <c r="BH376" s="758"/>
      <c r="BI376" s="758"/>
      <c r="BJ376" s="758"/>
      <c r="BK376" s="758"/>
      <c r="BL376" s="758"/>
    </row>
    <row r="377" spans="1:64" ht="15" customHeight="1">
      <c r="A377" s="675">
        <v>7</v>
      </c>
      <c r="B377" s="803">
        <v>156</v>
      </c>
      <c r="C377" s="594" t="s">
        <v>878</v>
      </c>
      <c r="D377" s="846">
        <v>100</v>
      </c>
      <c r="E377" s="149">
        <v>71</v>
      </c>
      <c r="F377" s="794">
        <f t="shared" si="554"/>
        <v>171</v>
      </c>
      <c r="G377" s="846">
        <v>17</v>
      </c>
      <c r="H377" s="149">
        <v>20</v>
      </c>
      <c r="I377" s="794">
        <f t="shared" si="555"/>
        <v>37</v>
      </c>
      <c r="J377" s="846">
        <v>0</v>
      </c>
      <c r="K377" s="149">
        <v>0</v>
      </c>
      <c r="L377" s="794">
        <f t="shared" si="556"/>
        <v>0</v>
      </c>
      <c r="M377" s="846">
        <v>0</v>
      </c>
      <c r="N377" s="149">
        <v>0</v>
      </c>
      <c r="O377" s="794">
        <f t="shared" si="557"/>
        <v>0</v>
      </c>
      <c r="P377" s="794">
        <v>0</v>
      </c>
      <c r="Q377" s="794">
        <v>0</v>
      </c>
      <c r="R377" s="794">
        <f t="shared" si="558"/>
        <v>0</v>
      </c>
      <c r="S377" s="794">
        <v>0</v>
      </c>
      <c r="T377" s="794">
        <v>0</v>
      </c>
      <c r="U377" s="794">
        <f t="shared" si="559"/>
        <v>0</v>
      </c>
      <c r="V377" s="846"/>
      <c r="W377" s="149"/>
      <c r="X377" s="794">
        <f t="shared" si="560"/>
        <v>0</v>
      </c>
      <c r="Y377" s="149">
        <f t="shared" si="568"/>
        <v>117</v>
      </c>
      <c r="Z377" s="149">
        <f t="shared" si="569"/>
        <v>91</v>
      </c>
      <c r="AA377" s="149">
        <f t="shared" si="570"/>
        <v>208</v>
      </c>
      <c r="AB377" s="846"/>
      <c r="AC377" s="149"/>
      <c r="AD377" s="794">
        <f t="shared" si="564"/>
        <v>0</v>
      </c>
      <c r="AE377" s="794">
        <f t="shared" si="565"/>
        <v>117</v>
      </c>
      <c r="AF377" s="794">
        <f t="shared" si="565"/>
        <v>91</v>
      </c>
      <c r="AG377" s="794">
        <f t="shared" si="566"/>
        <v>208</v>
      </c>
      <c r="AH377" s="794"/>
      <c r="AI377" s="830"/>
      <c r="AJ377" s="794">
        <f t="shared" si="567"/>
        <v>0</v>
      </c>
      <c r="AK377" s="794"/>
      <c r="AM377" s="759"/>
      <c r="AN377" s="758"/>
      <c r="AO377" s="758"/>
      <c r="AP377" s="758"/>
      <c r="AQ377" s="758"/>
      <c r="AR377" s="758"/>
      <c r="AS377" s="758"/>
      <c r="AT377" s="758"/>
      <c r="AU377" s="758"/>
      <c r="AV377" s="758"/>
      <c r="AW377" s="758"/>
      <c r="AX377" s="758"/>
      <c r="AY377" s="758"/>
      <c r="AZ377" s="758"/>
      <c r="BA377" s="758"/>
      <c r="BB377" s="758"/>
      <c r="BC377" s="758"/>
      <c r="BD377" s="758"/>
      <c r="BE377" s="758"/>
      <c r="BF377" s="758"/>
      <c r="BG377" s="758"/>
      <c r="BH377" s="758"/>
      <c r="BI377" s="758"/>
      <c r="BJ377" s="758"/>
      <c r="BK377" s="758"/>
      <c r="BL377" s="758"/>
    </row>
    <row r="378" spans="1:64" ht="15" customHeight="1">
      <c r="A378" s="675">
        <v>8</v>
      </c>
      <c r="B378" s="803">
        <v>157</v>
      </c>
      <c r="C378" s="594" t="s">
        <v>800</v>
      </c>
      <c r="D378" s="149">
        <v>298</v>
      </c>
      <c r="E378" s="149">
        <v>163</v>
      </c>
      <c r="F378" s="794">
        <f t="shared" si="554"/>
        <v>461</v>
      </c>
      <c r="G378" s="149">
        <v>109</v>
      </c>
      <c r="H378" s="149">
        <v>80</v>
      </c>
      <c r="I378" s="794">
        <f t="shared" si="555"/>
        <v>189</v>
      </c>
      <c r="J378" s="149">
        <v>8</v>
      </c>
      <c r="K378" s="149">
        <v>6</v>
      </c>
      <c r="L378" s="794">
        <f t="shared" si="556"/>
        <v>14</v>
      </c>
      <c r="M378" s="149">
        <v>0</v>
      </c>
      <c r="N378" s="149">
        <v>2</v>
      </c>
      <c r="O378" s="794">
        <f t="shared" si="557"/>
        <v>2</v>
      </c>
      <c r="P378" s="794">
        <v>0</v>
      </c>
      <c r="Q378" s="794">
        <v>0</v>
      </c>
      <c r="R378" s="794">
        <f t="shared" si="558"/>
        <v>0</v>
      </c>
      <c r="S378" s="794">
        <v>0</v>
      </c>
      <c r="T378" s="794">
        <v>0</v>
      </c>
      <c r="U378" s="794">
        <f t="shared" si="559"/>
        <v>0</v>
      </c>
      <c r="V378" s="149"/>
      <c r="W378" s="149"/>
      <c r="X378" s="794">
        <f t="shared" si="560"/>
        <v>0</v>
      </c>
      <c r="Y378" s="149">
        <f t="shared" si="568"/>
        <v>415</v>
      </c>
      <c r="Z378" s="149">
        <f t="shared" si="569"/>
        <v>251</v>
      </c>
      <c r="AA378" s="149">
        <f t="shared" si="570"/>
        <v>666</v>
      </c>
      <c r="AB378" s="149">
        <v>2</v>
      </c>
      <c r="AC378" s="149">
        <v>8</v>
      </c>
      <c r="AD378" s="794">
        <f t="shared" si="564"/>
        <v>10</v>
      </c>
      <c r="AE378" s="794">
        <f t="shared" si="565"/>
        <v>417</v>
      </c>
      <c r="AF378" s="794">
        <f t="shared" si="565"/>
        <v>259</v>
      </c>
      <c r="AG378" s="794">
        <f t="shared" si="566"/>
        <v>676</v>
      </c>
      <c r="AH378" s="794">
        <v>7</v>
      </c>
      <c r="AI378" s="830">
        <v>1</v>
      </c>
      <c r="AJ378" s="794">
        <f t="shared" si="567"/>
        <v>8</v>
      </c>
      <c r="AK378" s="794"/>
      <c r="AM378" s="759"/>
      <c r="AN378" s="758"/>
      <c r="AO378" s="758"/>
      <c r="AP378" s="758"/>
      <c r="AQ378" s="758"/>
      <c r="AR378" s="758"/>
      <c r="AS378" s="758"/>
      <c r="AT378" s="758"/>
      <c r="AU378" s="758"/>
      <c r="AV378" s="758"/>
      <c r="AW378" s="758"/>
      <c r="AX378" s="758"/>
      <c r="AY378" s="758"/>
      <c r="AZ378" s="758"/>
      <c r="BA378" s="758"/>
      <c r="BB378" s="758"/>
      <c r="BC378" s="758"/>
      <c r="BD378" s="758"/>
      <c r="BE378" s="758"/>
      <c r="BF378" s="758"/>
      <c r="BG378" s="758"/>
      <c r="BH378" s="758"/>
      <c r="BI378" s="758"/>
      <c r="BJ378" s="758"/>
      <c r="BK378" s="758"/>
      <c r="BL378" s="758"/>
    </row>
    <row r="379" spans="1:64" ht="15" customHeight="1">
      <c r="A379" s="653"/>
      <c r="B379" s="797"/>
      <c r="C379" s="831" t="s">
        <v>6</v>
      </c>
      <c r="D379" s="797">
        <f t="shared" ref="D379:AK379" si="571">SUM(D371:D378)</f>
        <v>2434</v>
      </c>
      <c r="E379" s="797">
        <f t="shared" si="571"/>
        <v>1467</v>
      </c>
      <c r="F379" s="797">
        <f t="shared" si="571"/>
        <v>3901</v>
      </c>
      <c r="G379" s="797">
        <f t="shared" si="571"/>
        <v>1659</v>
      </c>
      <c r="H379" s="797">
        <f t="shared" si="571"/>
        <v>1136</v>
      </c>
      <c r="I379" s="797">
        <f t="shared" si="571"/>
        <v>2795</v>
      </c>
      <c r="J379" s="797">
        <f t="shared" si="571"/>
        <v>55</v>
      </c>
      <c r="K379" s="797">
        <f t="shared" si="571"/>
        <v>19</v>
      </c>
      <c r="L379" s="797">
        <f t="shared" si="571"/>
        <v>74</v>
      </c>
      <c r="M379" s="797">
        <f t="shared" si="571"/>
        <v>11</v>
      </c>
      <c r="N379" s="797">
        <f t="shared" si="571"/>
        <v>11</v>
      </c>
      <c r="O379" s="797">
        <f t="shared" si="571"/>
        <v>22</v>
      </c>
      <c r="P379" s="797">
        <f t="shared" si="571"/>
        <v>0</v>
      </c>
      <c r="Q379" s="797">
        <f t="shared" si="571"/>
        <v>0</v>
      </c>
      <c r="R379" s="797">
        <f t="shared" si="571"/>
        <v>0</v>
      </c>
      <c r="S379" s="797">
        <f t="shared" si="571"/>
        <v>0</v>
      </c>
      <c r="T379" s="797">
        <f t="shared" si="571"/>
        <v>0</v>
      </c>
      <c r="U379" s="797">
        <f t="shared" si="571"/>
        <v>0</v>
      </c>
      <c r="V379" s="797">
        <f t="shared" si="571"/>
        <v>0</v>
      </c>
      <c r="W379" s="797">
        <f t="shared" si="571"/>
        <v>0</v>
      </c>
      <c r="X379" s="797">
        <f t="shared" si="571"/>
        <v>0</v>
      </c>
      <c r="Y379" s="797">
        <f t="shared" si="571"/>
        <v>4159</v>
      </c>
      <c r="Z379" s="797">
        <f t="shared" si="571"/>
        <v>2633</v>
      </c>
      <c r="AA379" s="797">
        <f t="shared" si="571"/>
        <v>6792</v>
      </c>
      <c r="AB379" s="797">
        <f t="shared" si="571"/>
        <v>58</v>
      </c>
      <c r="AC379" s="797">
        <f t="shared" si="571"/>
        <v>61</v>
      </c>
      <c r="AD379" s="797">
        <f t="shared" si="571"/>
        <v>119</v>
      </c>
      <c r="AE379" s="797">
        <f t="shared" si="571"/>
        <v>4217</v>
      </c>
      <c r="AF379" s="797">
        <f t="shared" si="571"/>
        <v>2694</v>
      </c>
      <c r="AG379" s="797">
        <f t="shared" si="571"/>
        <v>6911</v>
      </c>
      <c r="AH379" s="797">
        <f t="shared" si="571"/>
        <v>67</v>
      </c>
      <c r="AI379" s="779">
        <f t="shared" si="571"/>
        <v>41</v>
      </c>
      <c r="AJ379" s="797">
        <f t="shared" si="571"/>
        <v>108</v>
      </c>
      <c r="AK379" s="797">
        <f t="shared" si="571"/>
        <v>0</v>
      </c>
    </row>
    <row r="380" spans="1:64" s="551" customFormat="1" ht="15" customHeight="1">
      <c r="A380" s="653"/>
      <c r="B380" s="847" t="s">
        <v>189</v>
      </c>
      <c r="C380" s="848"/>
      <c r="D380" s="847"/>
      <c r="E380" s="847"/>
      <c r="F380" s="847"/>
      <c r="G380" s="847"/>
      <c r="H380" s="847"/>
      <c r="I380" s="847"/>
      <c r="J380" s="847"/>
      <c r="K380" s="847"/>
      <c r="L380" s="847"/>
      <c r="M380" s="847"/>
      <c r="N380" s="847"/>
      <c r="O380" s="847"/>
      <c r="P380" s="847"/>
      <c r="Q380" s="847"/>
      <c r="R380" s="847"/>
      <c r="S380" s="847"/>
      <c r="T380" s="847"/>
      <c r="U380" s="847"/>
      <c r="V380" s="847"/>
      <c r="W380" s="847"/>
      <c r="X380" s="847"/>
      <c r="Y380" s="847"/>
      <c r="Z380" s="847"/>
      <c r="AA380" s="847"/>
      <c r="AB380" s="847"/>
      <c r="AC380" s="847"/>
      <c r="AD380" s="847"/>
      <c r="AE380" s="847"/>
      <c r="AF380" s="847"/>
      <c r="AG380" s="847"/>
      <c r="AH380" s="847"/>
      <c r="AI380" s="849"/>
      <c r="AJ380" s="847"/>
      <c r="AK380" s="847"/>
      <c r="AM380" s="850"/>
      <c r="AN380" s="526"/>
      <c r="AO380" s="526"/>
      <c r="AP380" s="526"/>
      <c r="AQ380" s="526"/>
      <c r="AR380" s="526"/>
      <c r="AS380" s="526"/>
      <c r="AT380" s="526"/>
      <c r="AU380" s="526"/>
      <c r="AV380" s="526"/>
      <c r="AW380" s="526"/>
      <c r="AX380" s="526"/>
      <c r="AY380" s="526"/>
      <c r="AZ380" s="526"/>
      <c r="BA380" s="526"/>
      <c r="BB380" s="526"/>
      <c r="BC380" s="526"/>
      <c r="BD380" s="526"/>
      <c r="BE380" s="526"/>
      <c r="BF380" s="526"/>
      <c r="BG380" s="526"/>
      <c r="BH380" s="526"/>
      <c r="BI380" s="526"/>
      <c r="BJ380" s="526"/>
      <c r="BK380" s="526"/>
      <c r="BL380" s="526"/>
    </row>
    <row r="381" spans="1:64" s="551" customFormat="1" ht="15" customHeight="1">
      <c r="A381" s="653">
        <v>1</v>
      </c>
      <c r="B381" s="847">
        <v>158</v>
      </c>
      <c r="C381" s="848" t="s">
        <v>874</v>
      </c>
      <c r="D381" s="937">
        <v>80</v>
      </c>
      <c r="E381" s="937">
        <v>55</v>
      </c>
      <c r="F381" s="794">
        <f t="shared" ref="F381:F384" si="572">D381+E381</f>
        <v>135</v>
      </c>
      <c r="G381" s="937">
        <v>42</v>
      </c>
      <c r="H381" s="937">
        <v>37</v>
      </c>
      <c r="I381" s="794">
        <f t="shared" ref="I381:I384" si="573">G381+H381</f>
        <v>79</v>
      </c>
      <c r="J381" s="937">
        <v>9</v>
      </c>
      <c r="K381" s="937">
        <v>14</v>
      </c>
      <c r="L381" s="794">
        <f t="shared" ref="L381:L384" si="574">J381+K381</f>
        <v>23</v>
      </c>
      <c r="M381" s="937">
        <v>3</v>
      </c>
      <c r="N381" s="937">
        <v>2</v>
      </c>
      <c r="O381" s="794">
        <f t="shared" ref="O381:O384" si="575">M381+N381</f>
        <v>5</v>
      </c>
      <c r="P381" s="847"/>
      <c r="Q381" s="847"/>
      <c r="R381" s="794">
        <f t="shared" ref="R381:R384" si="576">P381+Q381</f>
        <v>0</v>
      </c>
      <c r="S381" s="847"/>
      <c r="T381" s="847"/>
      <c r="U381" s="794">
        <f t="shared" ref="U381:U384" si="577">S381+T381</f>
        <v>0</v>
      </c>
      <c r="V381" s="847"/>
      <c r="W381" s="847"/>
      <c r="X381" s="794">
        <f t="shared" ref="X381:X384" si="578">V381+W381</f>
        <v>0</v>
      </c>
      <c r="Y381" s="149">
        <f t="shared" ref="Y381:AA384" si="579">D381+G381+J381+M381+V381+S381+P381</f>
        <v>134</v>
      </c>
      <c r="Z381" s="149">
        <f t="shared" si="579"/>
        <v>108</v>
      </c>
      <c r="AA381" s="149">
        <f t="shared" si="579"/>
        <v>242</v>
      </c>
      <c r="AB381" s="937">
        <v>3</v>
      </c>
      <c r="AC381" s="937"/>
      <c r="AD381" s="794">
        <f t="shared" ref="AD381:AD384" si="580">AB381+AC381</f>
        <v>3</v>
      </c>
      <c r="AE381" s="794">
        <f t="shared" ref="AE381:AG384" si="581">Y381+AB381</f>
        <v>137</v>
      </c>
      <c r="AF381" s="794">
        <f t="shared" si="581"/>
        <v>108</v>
      </c>
      <c r="AG381" s="794">
        <f t="shared" si="581"/>
        <v>245</v>
      </c>
      <c r="AH381" s="847">
        <v>5</v>
      </c>
      <c r="AI381" s="847">
        <v>2</v>
      </c>
      <c r="AJ381" s="794">
        <f t="shared" ref="AJ381:AJ384" si="582">AH381+AI381</f>
        <v>7</v>
      </c>
      <c r="AK381" s="794">
        <v>0</v>
      </c>
      <c r="AM381" s="850"/>
      <c r="AN381" s="526"/>
      <c r="AO381" s="526"/>
      <c r="AP381" s="526"/>
      <c r="AQ381" s="526"/>
      <c r="AR381" s="526"/>
      <c r="AS381" s="526"/>
      <c r="AT381" s="526"/>
      <c r="AU381" s="526"/>
      <c r="AV381" s="526"/>
      <c r="AW381" s="526"/>
      <c r="AX381" s="526"/>
      <c r="AY381" s="526"/>
      <c r="AZ381" s="526"/>
      <c r="BA381" s="526"/>
      <c r="BB381" s="526"/>
      <c r="BC381" s="526"/>
      <c r="BD381" s="526"/>
      <c r="BE381" s="526"/>
      <c r="BF381" s="526"/>
      <c r="BG381" s="526"/>
      <c r="BH381" s="526"/>
      <c r="BI381" s="526"/>
      <c r="BJ381" s="526"/>
      <c r="BK381" s="526"/>
      <c r="BL381" s="526"/>
    </row>
    <row r="382" spans="1:64" s="551" customFormat="1" ht="15" customHeight="1">
      <c r="A382" s="653">
        <v>2</v>
      </c>
      <c r="B382" s="847">
        <v>159</v>
      </c>
      <c r="C382" s="848" t="s">
        <v>875</v>
      </c>
      <c r="D382" s="937">
        <v>296</v>
      </c>
      <c r="E382" s="937">
        <v>190</v>
      </c>
      <c r="F382" s="794">
        <f t="shared" si="572"/>
        <v>486</v>
      </c>
      <c r="G382" s="937">
        <v>289</v>
      </c>
      <c r="H382" s="937">
        <v>159</v>
      </c>
      <c r="I382" s="794">
        <f t="shared" si="573"/>
        <v>448</v>
      </c>
      <c r="J382" s="937">
        <v>2</v>
      </c>
      <c r="K382" s="937">
        <v>6</v>
      </c>
      <c r="L382" s="794">
        <f t="shared" si="574"/>
        <v>8</v>
      </c>
      <c r="M382" s="937">
        <v>2</v>
      </c>
      <c r="N382" s="937">
        <v>4</v>
      </c>
      <c r="O382" s="794">
        <f t="shared" si="575"/>
        <v>6</v>
      </c>
      <c r="P382" s="847"/>
      <c r="Q382" s="847"/>
      <c r="R382" s="794">
        <f t="shared" si="576"/>
        <v>0</v>
      </c>
      <c r="S382" s="847"/>
      <c r="T382" s="847"/>
      <c r="U382" s="794">
        <f t="shared" si="577"/>
        <v>0</v>
      </c>
      <c r="V382" s="847"/>
      <c r="W382" s="847"/>
      <c r="X382" s="794">
        <f t="shared" si="578"/>
        <v>0</v>
      </c>
      <c r="Y382" s="149">
        <f t="shared" si="579"/>
        <v>589</v>
      </c>
      <c r="Z382" s="149">
        <f t="shared" si="579"/>
        <v>359</v>
      </c>
      <c r="AA382" s="149">
        <f t="shared" si="579"/>
        <v>948</v>
      </c>
      <c r="AB382" s="937">
        <v>15</v>
      </c>
      <c r="AC382" s="937">
        <v>8</v>
      </c>
      <c r="AD382" s="794">
        <f t="shared" si="580"/>
        <v>23</v>
      </c>
      <c r="AE382" s="794">
        <f t="shared" si="581"/>
        <v>604</v>
      </c>
      <c r="AF382" s="794">
        <f t="shared" si="581"/>
        <v>367</v>
      </c>
      <c r="AG382" s="794">
        <f t="shared" si="581"/>
        <v>971</v>
      </c>
      <c r="AH382" s="847">
        <v>1</v>
      </c>
      <c r="AI382" s="847"/>
      <c r="AJ382" s="794">
        <f t="shared" si="582"/>
        <v>1</v>
      </c>
      <c r="AK382" s="847"/>
      <c r="AM382" s="850"/>
      <c r="AN382" s="526"/>
      <c r="AO382" s="526"/>
      <c r="AP382" s="526"/>
      <c r="AQ382" s="526"/>
      <c r="AR382" s="526"/>
      <c r="AS382" s="526"/>
      <c r="AT382" s="526"/>
      <c r="AU382" s="526"/>
      <c r="AV382" s="526"/>
      <c r="AW382" s="526"/>
      <c r="AX382" s="526"/>
      <c r="AY382" s="526"/>
      <c r="AZ382" s="526"/>
      <c r="BA382" s="526"/>
      <c r="BB382" s="526"/>
      <c r="BC382" s="526"/>
      <c r="BD382" s="526"/>
      <c r="BE382" s="526"/>
      <c r="BF382" s="526"/>
      <c r="BG382" s="526"/>
      <c r="BH382" s="526"/>
      <c r="BI382" s="526"/>
      <c r="BJ382" s="526"/>
      <c r="BK382" s="526"/>
      <c r="BL382" s="526"/>
    </row>
    <row r="383" spans="1:64" s="551" customFormat="1" ht="15" customHeight="1">
      <c r="A383" s="653">
        <v>3</v>
      </c>
      <c r="B383" s="847">
        <v>160</v>
      </c>
      <c r="C383" s="848" t="s">
        <v>873</v>
      </c>
      <c r="D383" s="937">
        <v>61</v>
      </c>
      <c r="E383" s="937">
        <v>21</v>
      </c>
      <c r="F383" s="794">
        <f t="shared" si="572"/>
        <v>82</v>
      </c>
      <c r="G383" s="937">
        <v>23</v>
      </c>
      <c r="H383" s="937">
        <v>9</v>
      </c>
      <c r="I383" s="794">
        <f t="shared" si="573"/>
        <v>32</v>
      </c>
      <c r="J383" s="847"/>
      <c r="K383" s="847"/>
      <c r="L383" s="794">
        <f t="shared" si="574"/>
        <v>0</v>
      </c>
      <c r="M383" s="847"/>
      <c r="N383" s="847"/>
      <c r="O383" s="794">
        <f t="shared" si="575"/>
        <v>0</v>
      </c>
      <c r="P383" s="847"/>
      <c r="Q383" s="847"/>
      <c r="R383" s="794">
        <f t="shared" si="576"/>
        <v>0</v>
      </c>
      <c r="S383" s="847"/>
      <c r="T383" s="847"/>
      <c r="U383" s="794">
        <f t="shared" si="577"/>
        <v>0</v>
      </c>
      <c r="V383" s="847"/>
      <c r="W383" s="847"/>
      <c r="X383" s="794">
        <f t="shared" si="578"/>
        <v>0</v>
      </c>
      <c r="Y383" s="149">
        <f t="shared" si="579"/>
        <v>84</v>
      </c>
      <c r="Z383" s="149">
        <f t="shared" si="579"/>
        <v>30</v>
      </c>
      <c r="AA383" s="149">
        <f t="shared" si="579"/>
        <v>114</v>
      </c>
      <c r="AB383" s="937"/>
      <c r="AC383" s="937">
        <v>5</v>
      </c>
      <c r="AD383" s="794">
        <f t="shared" si="580"/>
        <v>5</v>
      </c>
      <c r="AE383" s="794">
        <f t="shared" si="581"/>
        <v>84</v>
      </c>
      <c r="AF383" s="794">
        <f t="shared" si="581"/>
        <v>35</v>
      </c>
      <c r="AG383" s="794">
        <f t="shared" si="581"/>
        <v>119</v>
      </c>
      <c r="AH383" s="847"/>
      <c r="AI383" s="847"/>
      <c r="AJ383" s="794">
        <f t="shared" si="582"/>
        <v>0</v>
      </c>
      <c r="AK383" s="847"/>
      <c r="AM383" s="850"/>
      <c r="AN383" s="526"/>
      <c r="AO383" s="526"/>
      <c r="AP383" s="526"/>
      <c r="AQ383" s="526"/>
      <c r="AR383" s="526"/>
      <c r="AS383" s="526"/>
      <c r="AT383" s="526"/>
      <c r="AU383" s="526"/>
      <c r="AV383" s="526"/>
      <c r="AW383" s="526"/>
      <c r="AX383" s="526"/>
      <c r="AY383" s="526"/>
      <c r="AZ383" s="526"/>
      <c r="BA383" s="526"/>
      <c r="BB383" s="526"/>
      <c r="BC383" s="526"/>
      <c r="BD383" s="526"/>
      <c r="BE383" s="526"/>
      <c r="BF383" s="526"/>
      <c r="BG383" s="526"/>
      <c r="BH383" s="526"/>
      <c r="BI383" s="526"/>
      <c r="BJ383" s="526"/>
      <c r="BK383" s="526"/>
      <c r="BL383" s="526"/>
    </row>
    <row r="384" spans="1:64" s="551" customFormat="1" ht="15" customHeight="1">
      <c r="A384" s="653">
        <v>4</v>
      </c>
      <c r="B384" s="847">
        <v>161</v>
      </c>
      <c r="C384" s="848" t="s">
        <v>136</v>
      </c>
      <c r="D384" s="937">
        <v>78</v>
      </c>
      <c r="E384" s="937">
        <v>53</v>
      </c>
      <c r="F384" s="794">
        <f t="shared" si="572"/>
        <v>131</v>
      </c>
      <c r="G384" s="937">
        <v>25</v>
      </c>
      <c r="H384" s="937">
        <v>15</v>
      </c>
      <c r="I384" s="794">
        <f t="shared" si="573"/>
        <v>40</v>
      </c>
      <c r="J384" s="847"/>
      <c r="K384" s="847"/>
      <c r="L384" s="794">
        <f t="shared" si="574"/>
        <v>0</v>
      </c>
      <c r="M384" s="847"/>
      <c r="N384" s="847"/>
      <c r="O384" s="794">
        <f t="shared" si="575"/>
        <v>0</v>
      </c>
      <c r="P384" s="847"/>
      <c r="Q384" s="847"/>
      <c r="R384" s="794">
        <f t="shared" si="576"/>
        <v>0</v>
      </c>
      <c r="S384" s="847"/>
      <c r="T384" s="847"/>
      <c r="U384" s="794">
        <f t="shared" si="577"/>
        <v>0</v>
      </c>
      <c r="V384" s="847"/>
      <c r="W384" s="847"/>
      <c r="X384" s="794">
        <f t="shared" si="578"/>
        <v>0</v>
      </c>
      <c r="Y384" s="149">
        <f t="shared" si="579"/>
        <v>103</v>
      </c>
      <c r="Z384" s="149">
        <f t="shared" si="579"/>
        <v>68</v>
      </c>
      <c r="AA384" s="149">
        <f t="shared" si="579"/>
        <v>171</v>
      </c>
      <c r="AB384" s="937">
        <v>1</v>
      </c>
      <c r="AC384" s="937"/>
      <c r="AD384" s="794">
        <f t="shared" si="580"/>
        <v>1</v>
      </c>
      <c r="AE384" s="794">
        <f t="shared" si="581"/>
        <v>104</v>
      </c>
      <c r="AF384" s="794">
        <f t="shared" si="581"/>
        <v>68</v>
      </c>
      <c r="AG384" s="794">
        <f t="shared" si="581"/>
        <v>172</v>
      </c>
      <c r="AH384" s="847"/>
      <c r="AI384" s="847">
        <v>2</v>
      </c>
      <c r="AJ384" s="794">
        <f t="shared" si="582"/>
        <v>2</v>
      </c>
      <c r="AK384" s="847"/>
      <c r="AM384" s="850"/>
      <c r="AN384" s="526"/>
      <c r="AO384" s="526"/>
      <c r="AP384" s="526"/>
      <c r="AQ384" s="526"/>
      <c r="AR384" s="526"/>
      <c r="AS384" s="526"/>
      <c r="AT384" s="526"/>
      <c r="AU384" s="526"/>
      <c r="AV384" s="526"/>
      <c r="AW384" s="526"/>
      <c r="AX384" s="526"/>
      <c r="AY384" s="526"/>
      <c r="AZ384" s="526"/>
      <c r="BA384" s="526"/>
      <c r="BB384" s="526"/>
      <c r="BC384" s="526"/>
      <c r="BD384" s="526"/>
      <c r="BE384" s="526"/>
      <c r="BF384" s="526"/>
      <c r="BG384" s="526"/>
      <c r="BH384" s="526"/>
      <c r="BI384" s="526"/>
      <c r="BJ384" s="526"/>
      <c r="BK384" s="526"/>
      <c r="BL384" s="526"/>
    </row>
    <row r="385" spans="1:37" ht="15" customHeight="1">
      <c r="A385" s="653"/>
      <c r="B385" s="797"/>
      <c r="C385" s="831" t="s">
        <v>6</v>
      </c>
      <c r="D385" s="797">
        <f>SUM(D381:D384)</f>
        <v>515</v>
      </c>
      <c r="E385" s="797">
        <f t="shared" ref="E385:AK385" si="583">SUM(E381:E384)</f>
        <v>319</v>
      </c>
      <c r="F385" s="797">
        <f t="shared" si="583"/>
        <v>834</v>
      </c>
      <c r="G385" s="797">
        <f t="shared" si="583"/>
        <v>379</v>
      </c>
      <c r="H385" s="797">
        <f t="shared" si="583"/>
        <v>220</v>
      </c>
      <c r="I385" s="797">
        <f t="shared" si="583"/>
        <v>599</v>
      </c>
      <c r="J385" s="797">
        <f t="shared" si="583"/>
        <v>11</v>
      </c>
      <c r="K385" s="797">
        <f t="shared" si="583"/>
        <v>20</v>
      </c>
      <c r="L385" s="797">
        <f t="shared" si="583"/>
        <v>31</v>
      </c>
      <c r="M385" s="797">
        <f t="shared" si="583"/>
        <v>5</v>
      </c>
      <c r="N385" s="797">
        <f t="shared" si="583"/>
        <v>6</v>
      </c>
      <c r="O385" s="797">
        <f t="shared" si="583"/>
        <v>11</v>
      </c>
      <c r="P385" s="797">
        <f t="shared" si="583"/>
        <v>0</v>
      </c>
      <c r="Q385" s="797">
        <f t="shared" si="583"/>
        <v>0</v>
      </c>
      <c r="R385" s="797">
        <f t="shared" si="583"/>
        <v>0</v>
      </c>
      <c r="S385" s="797">
        <f t="shared" si="583"/>
        <v>0</v>
      </c>
      <c r="T385" s="797">
        <f t="shared" si="583"/>
        <v>0</v>
      </c>
      <c r="U385" s="797">
        <f t="shared" si="583"/>
        <v>0</v>
      </c>
      <c r="V385" s="797">
        <f t="shared" si="583"/>
        <v>0</v>
      </c>
      <c r="W385" s="797">
        <f t="shared" si="583"/>
        <v>0</v>
      </c>
      <c r="X385" s="797">
        <f t="shared" si="583"/>
        <v>0</v>
      </c>
      <c r="Y385" s="797">
        <f t="shared" si="583"/>
        <v>910</v>
      </c>
      <c r="Z385" s="797">
        <f t="shared" si="583"/>
        <v>565</v>
      </c>
      <c r="AA385" s="797">
        <f t="shared" si="583"/>
        <v>1475</v>
      </c>
      <c r="AB385" s="797">
        <f t="shared" si="583"/>
        <v>19</v>
      </c>
      <c r="AC385" s="797">
        <f t="shared" si="583"/>
        <v>13</v>
      </c>
      <c r="AD385" s="797">
        <f t="shared" si="583"/>
        <v>32</v>
      </c>
      <c r="AE385" s="797">
        <f t="shared" si="583"/>
        <v>929</v>
      </c>
      <c r="AF385" s="797">
        <f t="shared" si="583"/>
        <v>578</v>
      </c>
      <c r="AG385" s="797">
        <f t="shared" si="583"/>
        <v>1507</v>
      </c>
      <c r="AH385" s="797">
        <f t="shared" si="583"/>
        <v>6</v>
      </c>
      <c r="AI385" s="797">
        <f t="shared" si="583"/>
        <v>4</v>
      </c>
      <c r="AJ385" s="797">
        <f t="shared" si="583"/>
        <v>10</v>
      </c>
      <c r="AK385" s="797">
        <f t="shared" si="583"/>
        <v>0</v>
      </c>
    </row>
    <row r="386" spans="1:37" ht="15" customHeight="1">
      <c r="A386" s="653"/>
      <c r="B386" s="788" t="s">
        <v>144</v>
      </c>
      <c r="C386" s="832"/>
      <c r="AJ386" s="794"/>
      <c r="AK386" s="794"/>
    </row>
    <row r="387" spans="1:37" ht="15" customHeight="1">
      <c r="A387" s="653">
        <v>1</v>
      </c>
      <c r="B387" s="803">
        <v>162</v>
      </c>
      <c r="C387" s="594" t="s">
        <v>836</v>
      </c>
      <c r="D387" s="847">
        <v>26</v>
      </c>
      <c r="E387" s="847">
        <v>24</v>
      </c>
      <c r="F387" s="794">
        <f>SUM(D387:E387)</f>
        <v>50</v>
      </c>
      <c r="G387" s="847">
        <v>184</v>
      </c>
      <c r="H387" s="847">
        <v>141</v>
      </c>
      <c r="I387" s="794">
        <f>SUM(G387:H387)</f>
        <v>325</v>
      </c>
      <c r="J387" s="847">
        <v>1</v>
      </c>
      <c r="K387" s="847"/>
      <c r="L387" s="794">
        <f>SUM(J387:K387)</f>
        <v>1</v>
      </c>
      <c r="M387" s="847">
        <v>1</v>
      </c>
      <c r="N387" s="847"/>
      <c r="O387" s="794">
        <f>SUM(M387:N387)</f>
        <v>1</v>
      </c>
      <c r="P387" s="794"/>
      <c r="Q387" s="794"/>
      <c r="R387" s="794">
        <f>SUM(P387:Q387)</f>
        <v>0</v>
      </c>
      <c r="S387" s="794"/>
      <c r="T387" s="794"/>
      <c r="U387" s="794">
        <f>SUM(S387:T387)</f>
        <v>0</v>
      </c>
      <c r="V387" s="847"/>
      <c r="W387" s="847"/>
      <c r="X387" s="794">
        <f>SUM(V387:W387)</f>
        <v>0</v>
      </c>
      <c r="Y387" s="149">
        <f t="shared" ref="Y387:AA390" si="584">D387+G387+J387+M387+V387+S387+P387</f>
        <v>212</v>
      </c>
      <c r="Z387" s="149">
        <f t="shared" si="584"/>
        <v>165</v>
      </c>
      <c r="AA387" s="149">
        <f t="shared" si="584"/>
        <v>377</v>
      </c>
      <c r="AB387" s="794"/>
      <c r="AC387" s="794"/>
      <c r="AD387" s="794">
        <f>SUM(AB387:AC387)</f>
        <v>0</v>
      </c>
      <c r="AE387" s="794">
        <f t="shared" ref="AE387:AF390" si="585">Y387+AB387</f>
        <v>212</v>
      </c>
      <c r="AF387" s="794">
        <f t="shared" si="585"/>
        <v>165</v>
      </c>
      <c r="AG387" s="794">
        <f>SUM(AE387:AF387)</f>
        <v>377</v>
      </c>
      <c r="AH387" s="794"/>
      <c r="AI387" s="830"/>
      <c r="AJ387" s="794">
        <f>SUM(AH387:AI387)</f>
        <v>0</v>
      </c>
      <c r="AK387" s="794"/>
    </row>
    <row r="388" spans="1:37" ht="15" customHeight="1">
      <c r="A388" s="653">
        <v>2</v>
      </c>
      <c r="B388" s="803">
        <v>163</v>
      </c>
      <c r="C388" s="594" t="s">
        <v>837</v>
      </c>
      <c r="D388" s="847">
        <v>14</v>
      </c>
      <c r="E388" s="847">
        <v>4</v>
      </c>
      <c r="F388" s="794">
        <f>SUM(D388:E388)</f>
        <v>18</v>
      </c>
      <c r="G388" s="847">
        <v>62</v>
      </c>
      <c r="H388" s="847">
        <v>23</v>
      </c>
      <c r="I388" s="794">
        <f>SUM(G388:H388)</f>
        <v>85</v>
      </c>
      <c r="J388" s="847"/>
      <c r="K388" s="847"/>
      <c r="L388" s="794">
        <f>SUM(J388:K388)</f>
        <v>0</v>
      </c>
      <c r="M388" s="847"/>
      <c r="N388" s="847">
        <v>3</v>
      </c>
      <c r="O388" s="794">
        <f>SUM(M388:N388)</f>
        <v>3</v>
      </c>
      <c r="P388" s="794"/>
      <c r="Q388" s="794"/>
      <c r="R388" s="794">
        <f>SUM(P388:Q388)</f>
        <v>0</v>
      </c>
      <c r="S388" s="794"/>
      <c r="T388" s="794"/>
      <c r="U388" s="794">
        <f>SUM(S388:T388)</f>
        <v>0</v>
      </c>
      <c r="V388" s="847"/>
      <c r="W388" s="847"/>
      <c r="X388" s="794">
        <f>SUM(V388:W388)</f>
        <v>0</v>
      </c>
      <c r="Y388" s="149">
        <f t="shared" si="584"/>
        <v>76</v>
      </c>
      <c r="Z388" s="149">
        <f t="shared" si="584"/>
        <v>30</v>
      </c>
      <c r="AA388" s="149">
        <f t="shared" si="584"/>
        <v>106</v>
      </c>
      <c r="AB388" s="794"/>
      <c r="AC388" s="794"/>
      <c r="AD388" s="794">
        <f>SUM(AB388:AC388)</f>
        <v>0</v>
      </c>
      <c r="AE388" s="794">
        <f t="shared" si="585"/>
        <v>76</v>
      </c>
      <c r="AF388" s="794">
        <f t="shared" si="585"/>
        <v>30</v>
      </c>
      <c r="AG388" s="794">
        <f>SUM(AE388:AF388)</f>
        <v>106</v>
      </c>
      <c r="AH388" s="794"/>
      <c r="AI388" s="830"/>
      <c r="AJ388" s="794">
        <f>SUM(AH388:AI388)</f>
        <v>0</v>
      </c>
      <c r="AK388" s="794"/>
    </row>
    <row r="389" spans="1:37" ht="15" customHeight="1">
      <c r="A389" s="653">
        <v>3</v>
      </c>
      <c r="B389" s="803">
        <v>164</v>
      </c>
      <c r="C389" s="594" t="s">
        <v>838</v>
      </c>
      <c r="D389" s="847">
        <v>36</v>
      </c>
      <c r="E389" s="847">
        <v>29</v>
      </c>
      <c r="F389" s="794">
        <f>SUM(D389:E389)</f>
        <v>65</v>
      </c>
      <c r="G389" s="847">
        <v>149</v>
      </c>
      <c r="H389" s="847">
        <v>78</v>
      </c>
      <c r="I389" s="794">
        <f>SUM(G389:H389)</f>
        <v>227</v>
      </c>
      <c r="J389" s="847"/>
      <c r="K389" s="847"/>
      <c r="L389" s="794">
        <f>SUM(J389:K389)</f>
        <v>0</v>
      </c>
      <c r="M389" s="847"/>
      <c r="N389" s="847"/>
      <c r="O389" s="794">
        <f>SUM(M389:N389)</f>
        <v>0</v>
      </c>
      <c r="P389" s="794"/>
      <c r="Q389" s="794"/>
      <c r="R389" s="794">
        <f>SUM(P389:Q389)</f>
        <v>0</v>
      </c>
      <c r="S389" s="794"/>
      <c r="T389" s="794"/>
      <c r="U389" s="794">
        <f>SUM(S389:T389)</f>
        <v>0</v>
      </c>
      <c r="V389" s="847"/>
      <c r="W389" s="847"/>
      <c r="X389" s="794">
        <f>SUM(V389:W389)</f>
        <v>0</v>
      </c>
      <c r="Y389" s="149">
        <f t="shared" si="584"/>
        <v>185</v>
      </c>
      <c r="Z389" s="149">
        <f t="shared" si="584"/>
        <v>107</v>
      </c>
      <c r="AA389" s="149">
        <f t="shared" si="584"/>
        <v>292</v>
      </c>
      <c r="AB389" s="794"/>
      <c r="AC389" s="794"/>
      <c r="AD389" s="794">
        <f>SUM(AB389:AC389)</f>
        <v>0</v>
      </c>
      <c r="AE389" s="794">
        <f t="shared" si="585"/>
        <v>185</v>
      </c>
      <c r="AF389" s="794">
        <f t="shared" si="585"/>
        <v>107</v>
      </c>
      <c r="AG389" s="794">
        <f>SUM(AE389:AF389)</f>
        <v>292</v>
      </c>
      <c r="AH389" s="794"/>
      <c r="AI389" s="830"/>
      <c r="AJ389" s="794">
        <f>SUM(AH389:AI389)</f>
        <v>0</v>
      </c>
      <c r="AK389" s="794"/>
    </row>
    <row r="390" spans="1:37" ht="15" customHeight="1">
      <c r="A390" s="653">
        <v>4</v>
      </c>
      <c r="B390" s="803">
        <v>165</v>
      </c>
      <c r="C390" s="594" t="s">
        <v>839</v>
      </c>
      <c r="D390" s="847">
        <v>96</v>
      </c>
      <c r="E390" s="847">
        <v>85</v>
      </c>
      <c r="F390" s="794">
        <f>SUM(D390:E390)</f>
        <v>181</v>
      </c>
      <c r="G390" s="847">
        <v>409</v>
      </c>
      <c r="H390" s="847">
        <v>226</v>
      </c>
      <c r="I390" s="794">
        <f>SUM(G390:H390)</f>
        <v>635</v>
      </c>
      <c r="J390" s="847">
        <v>2</v>
      </c>
      <c r="K390" s="847">
        <v>3</v>
      </c>
      <c r="L390" s="794">
        <f>SUM(J390:K390)</f>
        <v>5</v>
      </c>
      <c r="M390" s="847">
        <v>10</v>
      </c>
      <c r="N390" s="847">
        <v>7</v>
      </c>
      <c r="O390" s="794">
        <f>SUM(M390:N390)</f>
        <v>17</v>
      </c>
      <c r="P390" s="794"/>
      <c r="Q390" s="794"/>
      <c r="R390" s="794">
        <f>SUM(P390:Q390)</f>
        <v>0</v>
      </c>
      <c r="S390" s="794"/>
      <c r="T390" s="794"/>
      <c r="U390" s="794">
        <f>SUM(S390:T390)</f>
        <v>0</v>
      </c>
      <c r="V390" s="847"/>
      <c r="W390" s="847"/>
      <c r="X390" s="794">
        <f>SUM(V390:W390)</f>
        <v>0</v>
      </c>
      <c r="Y390" s="149">
        <f t="shared" si="584"/>
        <v>517</v>
      </c>
      <c r="Z390" s="149">
        <f t="shared" si="584"/>
        <v>321</v>
      </c>
      <c r="AA390" s="149">
        <f t="shared" si="584"/>
        <v>838</v>
      </c>
      <c r="AB390" s="794"/>
      <c r="AC390" s="794"/>
      <c r="AD390" s="794">
        <f>SUM(AB390:AC390)</f>
        <v>0</v>
      </c>
      <c r="AE390" s="794">
        <f t="shared" si="585"/>
        <v>517</v>
      </c>
      <c r="AF390" s="794">
        <f t="shared" si="585"/>
        <v>321</v>
      </c>
      <c r="AG390" s="794">
        <f>SUM(AE390:AF390)</f>
        <v>838</v>
      </c>
      <c r="AH390" s="794">
        <v>2</v>
      </c>
      <c r="AI390" s="830">
        <v>2</v>
      </c>
      <c r="AJ390" s="794">
        <f>SUM(AH390:AI390)</f>
        <v>4</v>
      </c>
      <c r="AK390" s="794"/>
    </row>
    <row r="391" spans="1:37" ht="15" customHeight="1">
      <c r="B391" s="797"/>
      <c r="C391" s="765" t="s">
        <v>6</v>
      </c>
      <c r="D391" s="797">
        <f>SUM(D387:D390)</f>
        <v>172</v>
      </c>
      <c r="E391" s="797">
        <f t="shared" ref="E391:AK391" si="586">SUM(E387:E390)</f>
        <v>142</v>
      </c>
      <c r="F391" s="797">
        <f t="shared" si="586"/>
        <v>314</v>
      </c>
      <c r="G391" s="797">
        <f t="shared" si="586"/>
        <v>804</v>
      </c>
      <c r="H391" s="797">
        <f t="shared" si="586"/>
        <v>468</v>
      </c>
      <c r="I391" s="797">
        <f t="shared" si="586"/>
        <v>1272</v>
      </c>
      <c r="J391" s="797">
        <f t="shared" si="586"/>
        <v>3</v>
      </c>
      <c r="K391" s="797">
        <f t="shared" si="586"/>
        <v>3</v>
      </c>
      <c r="L391" s="797">
        <f t="shared" si="586"/>
        <v>6</v>
      </c>
      <c r="M391" s="797">
        <f t="shared" si="586"/>
        <v>11</v>
      </c>
      <c r="N391" s="797">
        <f t="shared" si="586"/>
        <v>10</v>
      </c>
      <c r="O391" s="797">
        <f t="shared" si="586"/>
        <v>21</v>
      </c>
      <c r="P391" s="797">
        <f t="shared" si="586"/>
        <v>0</v>
      </c>
      <c r="Q391" s="797">
        <f t="shared" si="586"/>
        <v>0</v>
      </c>
      <c r="R391" s="797">
        <f t="shared" si="586"/>
        <v>0</v>
      </c>
      <c r="S391" s="797">
        <f t="shared" si="586"/>
        <v>0</v>
      </c>
      <c r="T391" s="797">
        <f t="shared" si="586"/>
        <v>0</v>
      </c>
      <c r="U391" s="797">
        <f t="shared" si="586"/>
        <v>0</v>
      </c>
      <c r="V391" s="797">
        <f t="shared" si="586"/>
        <v>0</v>
      </c>
      <c r="W391" s="797">
        <f t="shared" si="586"/>
        <v>0</v>
      </c>
      <c r="X391" s="797">
        <f t="shared" si="586"/>
        <v>0</v>
      </c>
      <c r="Y391" s="797">
        <f t="shared" si="586"/>
        <v>990</v>
      </c>
      <c r="Z391" s="797">
        <f t="shared" si="586"/>
        <v>623</v>
      </c>
      <c r="AA391" s="797">
        <f t="shared" si="586"/>
        <v>1613</v>
      </c>
      <c r="AB391" s="797">
        <f t="shared" si="586"/>
        <v>0</v>
      </c>
      <c r="AC391" s="797">
        <f t="shared" si="586"/>
        <v>0</v>
      </c>
      <c r="AD391" s="797">
        <f t="shared" si="586"/>
        <v>0</v>
      </c>
      <c r="AE391" s="797">
        <f t="shared" si="586"/>
        <v>990</v>
      </c>
      <c r="AF391" s="797">
        <f t="shared" si="586"/>
        <v>623</v>
      </c>
      <c r="AG391" s="797">
        <f t="shared" si="586"/>
        <v>1613</v>
      </c>
      <c r="AH391" s="797">
        <f t="shared" si="586"/>
        <v>2</v>
      </c>
      <c r="AI391" s="779">
        <f t="shared" si="586"/>
        <v>2</v>
      </c>
      <c r="AJ391" s="797">
        <f t="shared" si="586"/>
        <v>4</v>
      </c>
      <c r="AK391" s="797">
        <f t="shared" si="586"/>
        <v>0</v>
      </c>
    </row>
    <row r="392" spans="1:37" ht="15" customHeight="1" thickBot="1">
      <c r="B392" s="1203" t="s">
        <v>14</v>
      </c>
      <c r="C392" s="1204"/>
      <c r="D392" s="851">
        <f>D191+D198+D217+D222+D227+D234+D245+D255+D267+D283+D292+D305+D318+D327+D333+D338+D349+D357+D369+D379+D385+D391+D309</f>
        <v>29561</v>
      </c>
      <c r="E392" s="851">
        <f t="shared" ref="E392:AK392" si="587">E191+E198+E217+E222+E227+E234+E245+E255+E267+E283+E292+E305+E318+E327+E333+E338+E349+E357+E369+E379+E385+E391+E309</f>
        <v>19415</v>
      </c>
      <c r="F392" s="851">
        <f t="shared" si="587"/>
        <v>48976</v>
      </c>
      <c r="G392" s="851">
        <f t="shared" si="587"/>
        <v>32265</v>
      </c>
      <c r="H392" s="851">
        <f t="shared" si="587"/>
        <v>20346</v>
      </c>
      <c r="I392" s="851">
        <f t="shared" si="587"/>
        <v>52611</v>
      </c>
      <c r="J392" s="851">
        <f t="shared" si="587"/>
        <v>1181</v>
      </c>
      <c r="K392" s="851">
        <f t="shared" si="587"/>
        <v>763</v>
      </c>
      <c r="L392" s="851">
        <f t="shared" si="587"/>
        <v>1944</v>
      </c>
      <c r="M392" s="851">
        <f t="shared" si="587"/>
        <v>1670</v>
      </c>
      <c r="N392" s="851">
        <f t="shared" si="587"/>
        <v>973</v>
      </c>
      <c r="O392" s="851">
        <f t="shared" si="587"/>
        <v>2643</v>
      </c>
      <c r="P392" s="851">
        <f t="shared" si="587"/>
        <v>52</v>
      </c>
      <c r="Q392" s="851">
        <f t="shared" si="587"/>
        <v>34</v>
      </c>
      <c r="R392" s="851">
        <f t="shared" si="587"/>
        <v>86</v>
      </c>
      <c r="S392" s="851">
        <f t="shared" si="587"/>
        <v>77</v>
      </c>
      <c r="T392" s="851">
        <f t="shared" si="587"/>
        <v>58</v>
      </c>
      <c r="U392" s="851">
        <f t="shared" si="587"/>
        <v>135</v>
      </c>
      <c r="V392" s="851">
        <f t="shared" si="587"/>
        <v>0</v>
      </c>
      <c r="W392" s="851">
        <f t="shared" si="587"/>
        <v>0</v>
      </c>
      <c r="X392" s="851">
        <f t="shared" si="587"/>
        <v>0</v>
      </c>
      <c r="Y392" s="851">
        <f t="shared" si="587"/>
        <v>64806</v>
      </c>
      <c r="Z392" s="851">
        <f t="shared" si="587"/>
        <v>41589</v>
      </c>
      <c r="AA392" s="851">
        <f t="shared" si="587"/>
        <v>106395</v>
      </c>
      <c r="AB392" s="851">
        <f t="shared" si="587"/>
        <v>1316</v>
      </c>
      <c r="AC392" s="851">
        <f t="shared" si="587"/>
        <v>1081</v>
      </c>
      <c r="AD392" s="851">
        <f t="shared" si="587"/>
        <v>2397</v>
      </c>
      <c r="AE392" s="851">
        <f t="shared" si="587"/>
        <v>66122</v>
      </c>
      <c r="AF392" s="851">
        <f t="shared" si="587"/>
        <v>42670</v>
      </c>
      <c r="AG392" s="851">
        <f t="shared" si="587"/>
        <v>108792</v>
      </c>
      <c r="AH392" s="851">
        <f t="shared" si="587"/>
        <v>1180</v>
      </c>
      <c r="AI392" s="851">
        <f t="shared" si="587"/>
        <v>855</v>
      </c>
      <c r="AJ392" s="851">
        <f t="shared" si="587"/>
        <v>2035</v>
      </c>
      <c r="AK392" s="851">
        <f t="shared" si="587"/>
        <v>98</v>
      </c>
    </row>
    <row r="395" spans="1:37" ht="15" customHeight="1">
      <c r="AJ395" s="759">
        <f>+AJ392+AJ173</f>
        <v>2336</v>
      </c>
    </row>
    <row r="396" spans="1:37" ht="27" customHeight="1">
      <c r="B396" s="1199" t="s">
        <v>289</v>
      </c>
      <c r="C396" s="1199"/>
      <c r="D396" s="1199"/>
      <c r="E396" s="1199"/>
      <c r="F396" s="1199"/>
      <c r="G396" s="1199"/>
      <c r="H396" s="1199"/>
      <c r="I396" s="1199"/>
      <c r="J396" s="1199"/>
      <c r="K396" s="1199"/>
      <c r="L396" s="1199"/>
      <c r="M396" s="1199"/>
      <c r="N396" s="1199"/>
      <c r="O396" s="1199"/>
      <c r="P396" s="1199"/>
      <c r="Q396" s="1199"/>
      <c r="R396" s="1199"/>
      <c r="S396" s="1199"/>
      <c r="T396" s="1199"/>
      <c r="U396" s="1199"/>
      <c r="V396" s="1199"/>
      <c r="W396" s="1199"/>
      <c r="X396" s="1199"/>
      <c r="Y396" s="1199"/>
      <c r="Z396" s="1199"/>
      <c r="AA396" s="1199"/>
    </row>
    <row r="397" spans="1:37" ht="27" customHeight="1">
      <c r="B397" s="789" t="s">
        <v>742</v>
      </c>
      <c r="C397" s="789"/>
      <c r="D397" s="789"/>
      <c r="E397" s="789"/>
      <c r="F397" s="789"/>
      <c r="G397" s="789"/>
      <c r="H397" s="789"/>
      <c r="I397" s="789"/>
      <c r="J397" s="789" t="s">
        <v>893</v>
      </c>
      <c r="K397" s="789"/>
      <c r="L397" s="789"/>
      <c r="M397" s="789"/>
      <c r="N397" s="789"/>
      <c r="O397" s="789"/>
      <c r="P397" s="789"/>
      <c r="Q397" s="789"/>
      <c r="R397" s="789"/>
      <c r="S397" s="789"/>
      <c r="T397" s="789"/>
      <c r="U397" s="789"/>
      <c r="V397" s="789"/>
      <c r="W397" s="789"/>
      <c r="X397" s="789"/>
      <c r="Y397" s="789"/>
      <c r="Z397" s="789"/>
      <c r="AA397" s="789"/>
    </row>
    <row r="398" spans="1:37" ht="27" customHeight="1">
      <c r="B398" s="1200" t="s">
        <v>1</v>
      </c>
      <c r="C398" s="1201" t="s">
        <v>155</v>
      </c>
      <c r="D398" s="1195" t="s">
        <v>3</v>
      </c>
      <c r="E398" s="1195"/>
      <c r="F398" s="1195"/>
      <c r="G398" s="1195" t="s">
        <v>4</v>
      </c>
      <c r="H398" s="1195"/>
      <c r="I398" s="1195"/>
      <c r="J398" s="1195" t="s">
        <v>5</v>
      </c>
      <c r="K398" s="1195"/>
      <c r="L398" s="1195"/>
      <c r="M398" s="1195" t="s">
        <v>287</v>
      </c>
      <c r="N398" s="1195"/>
      <c r="O398" s="1195"/>
      <c r="P398" s="1177" t="s">
        <v>870</v>
      </c>
      <c r="Q398" s="1177"/>
      <c r="R398" s="1177"/>
      <c r="S398" s="1177" t="s">
        <v>871</v>
      </c>
      <c r="T398" s="1177"/>
      <c r="U398" s="1177"/>
      <c r="V398" s="1195" t="s">
        <v>351</v>
      </c>
      <c r="W398" s="1195"/>
      <c r="X398" s="1195"/>
      <c r="Y398" s="1195" t="s">
        <v>6</v>
      </c>
      <c r="Z398" s="1195"/>
      <c r="AA398" s="1195"/>
    </row>
    <row r="399" spans="1:37" ht="27" customHeight="1">
      <c r="B399" s="1200"/>
      <c r="C399" s="1202"/>
      <c r="D399" s="1136" t="s">
        <v>240</v>
      </c>
      <c r="E399" s="1136" t="s">
        <v>241</v>
      </c>
      <c r="F399" s="1136" t="s">
        <v>234</v>
      </c>
      <c r="G399" s="1136" t="s">
        <v>240</v>
      </c>
      <c r="H399" s="1136" t="s">
        <v>241</v>
      </c>
      <c r="I399" s="1136" t="s">
        <v>234</v>
      </c>
      <c r="J399" s="1136" t="s">
        <v>240</v>
      </c>
      <c r="K399" s="1136" t="s">
        <v>241</v>
      </c>
      <c r="L399" s="1136" t="s">
        <v>234</v>
      </c>
      <c r="M399" s="1136" t="s">
        <v>240</v>
      </c>
      <c r="N399" s="1136" t="s">
        <v>241</v>
      </c>
      <c r="O399" s="1136" t="s">
        <v>234</v>
      </c>
      <c r="P399" s="1136" t="s">
        <v>240</v>
      </c>
      <c r="Q399" s="1136" t="s">
        <v>241</v>
      </c>
      <c r="R399" s="1136" t="s">
        <v>234</v>
      </c>
      <c r="S399" s="1136" t="s">
        <v>240</v>
      </c>
      <c r="T399" s="1136" t="s">
        <v>241</v>
      </c>
      <c r="U399" s="1136" t="s">
        <v>234</v>
      </c>
      <c r="V399" s="1136" t="s">
        <v>240</v>
      </c>
      <c r="W399" s="1136" t="s">
        <v>241</v>
      </c>
      <c r="X399" s="1136" t="s">
        <v>234</v>
      </c>
      <c r="Y399" s="1136" t="s">
        <v>240</v>
      </c>
      <c r="Z399" s="1136" t="s">
        <v>241</v>
      </c>
      <c r="AA399" s="1136" t="s">
        <v>234</v>
      </c>
    </row>
    <row r="400" spans="1:37" ht="27" customHeight="1">
      <c r="B400" s="114">
        <v>1</v>
      </c>
      <c r="C400" s="594" t="s">
        <v>15</v>
      </c>
      <c r="D400" s="120">
        <f t="shared" ref="D400:X400" si="588">D14</f>
        <v>244</v>
      </c>
      <c r="E400" s="120">
        <f t="shared" si="588"/>
        <v>151</v>
      </c>
      <c r="F400" s="120">
        <f t="shared" si="588"/>
        <v>395</v>
      </c>
      <c r="G400" s="120">
        <f t="shared" si="588"/>
        <v>4964</v>
      </c>
      <c r="H400" s="120">
        <f t="shared" si="588"/>
        <v>3296</v>
      </c>
      <c r="I400" s="120">
        <f t="shared" si="588"/>
        <v>8260</v>
      </c>
      <c r="J400" s="120">
        <f t="shared" si="588"/>
        <v>5</v>
      </c>
      <c r="K400" s="120">
        <f t="shared" si="588"/>
        <v>3</v>
      </c>
      <c r="L400" s="120">
        <f t="shared" si="588"/>
        <v>8</v>
      </c>
      <c r="M400" s="120">
        <f t="shared" si="588"/>
        <v>134</v>
      </c>
      <c r="N400" s="120">
        <f t="shared" si="588"/>
        <v>68</v>
      </c>
      <c r="O400" s="120">
        <f t="shared" si="588"/>
        <v>202</v>
      </c>
      <c r="P400" s="120">
        <f t="shared" si="588"/>
        <v>0</v>
      </c>
      <c r="Q400" s="120">
        <f t="shared" si="588"/>
        <v>0</v>
      </c>
      <c r="R400" s="120">
        <f t="shared" si="588"/>
        <v>0</v>
      </c>
      <c r="S400" s="120">
        <f t="shared" si="588"/>
        <v>0</v>
      </c>
      <c r="T400" s="120">
        <f t="shared" si="588"/>
        <v>0</v>
      </c>
      <c r="U400" s="120">
        <f t="shared" si="588"/>
        <v>0</v>
      </c>
      <c r="V400" s="120">
        <f t="shared" si="588"/>
        <v>0</v>
      </c>
      <c r="W400" s="120">
        <f t="shared" si="588"/>
        <v>0</v>
      </c>
      <c r="X400" s="120">
        <f t="shared" si="588"/>
        <v>0</v>
      </c>
      <c r="Y400" s="120">
        <f t="shared" ref="Y400" si="589">D400+G400+J400+M400+V400+S400+P400</f>
        <v>5347</v>
      </c>
      <c r="Z400" s="120">
        <f t="shared" ref="Z400" si="590">E400+H400+K400+N400+W400+T400+Q400</f>
        <v>3518</v>
      </c>
      <c r="AA400" s="120">
        <f t="shared" ref="AA400" si="591">F400+I400+L400+O400+X400+U400+R400</f>
        <v>8865</v>
      </c>
    </row>
    <row r="401" spans="2:27" ht="27" customHeight="1">
      <c r="B401" s="114">
        <v>2</v>
      </c>
      <c r="C401" s="594" t="s">
        <v>20</v>
      </c>
      <c r="D401" s="120">
        <f t="shared" ref="D401:X401" si="592">D19</f>
        <v>74</v>
      </c>
      <c r="E401" s="120">
        <f t="shared" si="592"/>
        <v>60</v>
      </c>
      <c r="F401" s="120">
        <f t="shared" si="592"/>
        <v>134</v>
      </c>
      <c r="G401" s="120">
        <f t="shared" si="592"/>
        <v>1751</v>
      </c>
      <c r="H401" s="120">
        <f t="shared" si="592"/>
        <v>1145</v>
      </c>
      <c r="I401" s="120">
        <f t="shared" si="592"/>
        <v>2896</v>
      </c>
      <c r="J401" s="120">
        <f t="shared" si="592"/>
        <v>28</v>
      </c>
      <c r="K401" s="120">
        <f t="shared" si="592"/>
        <v>21</v>
      </c>
      <c r="L401" s="120">
        <f t="shared" si="592"/>
        <v>49</v>
      </c>
      <c r="M401" s="120">
        <f t="shared" si="592"/>
        <v>0</v>
      </c>
      <c r="N401" s="120">
        <f t="shared" si="592"/>
        <v>0</v>
      </c>
      <c r="O401" s="120">
        <f t="shared" si="592"/>
        <v>0</v>
      </c>
      <c r="P401" s="120">
        <f t="shared" si="592"/>
        <v>0</v>
      </c>
      <c r="Q401" s="120">
        <f t="shared" si="592"/>
        <v>0</v>
      </c>
      <c r="R401" s="120">
        <f t="shared" si="592"/>
        <v>0</v>
      </c>
      <c r="S401" s="120">
        <f t="shared" si="592"/>
        <v>0</v>
      </c>
      <c r="T401" s="120">
        <f t="shared" si="592"/>
        <v>0</v>
      </c>
      <c r="U401" s="120">
        <f t="shared" si="592"/>
        <v>0</v>
      </c>
      <c r="V401" s="120">
        <f t="shared" si="592"/>
        <v>0</v>
      </c>
      <c r="W401" s="120">
        <f t="shared" si="592"/>
        <v>0</v>
      </c>
      <c r="X401" s="120">
        <f t="shared" si="592"/>
        <v>0</v>
      </c>
      <c r="Y401" s="120">
        <f t="shared" ref="Y401:Y422" si="593">D401+G401+J401+M401+V401+S401+P401</f>
        <v>1853</v>
      </c>
      <c r="Z401" s="120">
        <f t="shared" ref="Z401:Z422" si="594">E401+H401+K401+N401+W401+T401+Q401</f>
        <v>1226</v>
      </c>
      <c r="AA401" s="120">
        <f t="shared" ref="AA401:AA422" si="595">F401+I401+L401+O401+X401+U401+R401</f>
        <v>3079</v>
      </c>
    </row>
    <row r="402" spans="2:27" ht="27" customHeight="1">
      <c r="B402" s="114">
        <v>3</v>
      </c>
      <c r="C402" s="594" t="s">
        <v>21</v>
      </c>
      <c r="D402" s="120">
        <f t="shared" ref="D402:X402" si="596">D27</f>
        <v>324</v>
      </c>
      <c r="E402" s="120">
        <f t="shared" si="596"/>
        <v>164</v>
      </c>
      <c r="F402" s="120">
        <f t="shared" si="596"/>
        <v>488</v>
      </c>
      <c r="G402" s="120">
        <f t="shared" si="596"/>
        <v>4048</v>
      </c>
      <c r="H402" s="120">
        <f t="shared" si="596"/>
        <v>2620</v>
      </c>
      <c r="I402" s="120">
        <f t="shared" si="596"/>
        <v>6668</v>
      </c>
      <c r="J402" s="120">
        <f t="shared" si="596"/>
        <v>26</v>
      </c>
      <c r="K402" s="120">
        <f t="shared" si="596"/>
        <v>16</v>
      </c>
      <c r="L402" s="120">
        <f t="shared" si="596"/>
        <v>42</v>
      </c>
      <c r="M402" s="120">
        <f t="shared" si="596"/>
        <v>2</v>
      </c>
      <c r="N402" s="120">
        <f t="shared" si="596"/>
        <v>0</v>
      </c>
      <c r="O402" s="120">
        <f t="shared" si="596"/>
        <v>2</v>
      </c>
      <c r="P402" s="120">
        <f t="shared" si="596"/>
        <v>0</v>
      </c>
      <c r="Q402" s="120">
        <f t="shared" si="596"/>
        <v>0</v>
      </c>
      <c r="R402" s="120">
        <f t="shared" si="596"/>
        <v>0</v>
      </c>
      <c r="S402" s="120">
        <f t="shared" si="596"/>
        <v>0</v>
      </c>
      <c r="T402" s="120">
        <f t="shared" si="596"/>
        <v>0</v>
      </c>
      <c r="U402" s="120">
        <f t="shared" si="596"/>
        <v>0</v>
      </c>
      <c r="V402" s="120">
        <f t="shared" si="596"/>
        <v>0</v>
      </c>
      <c r="W402" s="120">
        <f t="shared" si="596"/>
        <v>0</v>
      </c>
      <c r="X402" s="120">
        <f t="shared" si="596"/>
        <v>0</v>
      </c>
      <c r="Y402" s="120">
        <f t="shared" si="593"/>
        <v>4400</v>
      </c>
      <c r="Z402" s="120">
        <f t="shared" si="594"/>
        <v>2800</v>
      </c>
      <c r="AA402" s="120">
        <f t="shared" si="595"/>
        <v>7200</v>
      </c>
    </row>
    <row r="403" spans="2:27" ht="27" customHeight="1">
      <c r="B403" s="114">
        <v>4</v>
      </c>
      <c r="C403" s="594" t="s">
        <v>25</v>
      </c>
      <c r="D403" s="120">
        <f t="shared" ref="D403:X403" si="597">D31</f>
        <v>35</v>
      </c>
      <c r="E403" s="120">
        <f t="shared" si="597"/>
        <v>25</v>
      </c>
      <c r="F403" s="120">
        <f t="shared" si="597"/>
        <v>60</v>
      </c>
      <c r="G403" s="120">
        <f t="shared" si="597"/>
        <v>1598</v>
      </c>
      <c r="H403" s="120">
        <f t="shared" si="597"/>
        <v>1144</v>
      </c>
      <c r="I403" s="120">
        <f t="shared" si="597"/>
        <v>2742</v>
      </c>
      <c r="J403" s="120">
        <f t="shared" si="597"/>
        <v>1</v>
      </c>
      <c r="K403" s="120">
        <f t="shared" si="597"/>
        <v>2</v>
      </c>
      <c r="L403" s="120">
        <f t="shared" si="597"/>
        <v>3</v>
      </c>
      <c r="M403" s="120">
        <f t="shared" si="597"/>
        <v>1</v>
      </c>
      <c r="N403" s="120">
        <f t="shared" si="597"/>
        <v>2</v>
      </c>
      <c r="O403" s="120">
        <f t="shared" si="597"/>
        <v>3</v>
      </c>
      <c r="P403" s="120">
        <f t="shared" si="597"/>
        <v>0</v>
      </c>
      <c r="Q403" s="120">
        <f t="shared" si="597"/>
        <v>0</v>
      </c>
      <c r="R403" s="120">
        <f t="shared" si="597"/>
        <v>0</v>
      </c>
      <c r="S403" s="120">
        <f t="shared" si="597"/>
        <v>0</v>
      </c>
      <c r="T403" s="120">
        <f t="shared" si="597"/>
        <v>0</v>
      </c>
      <c r="U403" s="120">
        <f t="shared" si="597"/>
        <v>0</v>
      </c>
      <c r="V403" s="120">
        <f t="shared" si="597"/>
        <v>0</v>
      </c>
      <c r="W403" s="120">
        <f t="shared" si="597"/>
        <v>0</v>
      </c>
      <c r="X403" s="120">
        <f t="shared" si="597"/>
        <v>0</v>
      </c>
      <c r="Y403" s="120">
        <f t="shared" si="593"/>
        <v>1635</v>
      </c>
      <c r="Z403" s="120">
        <f t="shared" si="594"/>
        <v>1173</v>
      </c>
      <c r="AA403" s="120">
        <f t="shared" si="595"/>
        <v>2808</v>
      </c>
    </row>
    <row r="404" spans="2:27" ht="27" customHeight="1">
      <c r="B404" s="114">
        <v>5</v>
      </c>
      <c r="C404" s="594" t="s">
        <v>27</v>
      </c>
      <c r="D404" s="120">
        <f t="shared" ref="D404:X404" si="598">D37</f>
        <v>1446</v>
      </c>
      <c r="E404" s="120">
        <f t="shared" si="598"/>
        <v>1034</v>
      </c>
      <c r="F404" s="120">
        <f t="shared" si="598"/>
        <v>2480</v>
      </c>
      <c r="G404" s="120">
        <f t="shared" si="598"/>
        <v>1143</v>
      </c>
      <c r="H404" s="120">
        <f t="shared" si="598"/>
        <v>754</v>
      </c>
      <c r="I404" s="120">
        <f t="shared" si="598"/>
        <v>1897</v>
      </c>
      <c r="J404" s="120">
        <f t="shared" si="598"/>
        <v>11</v>
      </c>
      <c r="K404" s="120">
        <f t="shared" si="598"/>
        <v>9</v>
      </c>
      <c r="L404" s="120">
        <f t="shared" si="598"/>
        <v>20</v>
      </c>
      <c r="M404" s="120">
        <f t="shared" si="598"/>
        <v>13</v>
      </c>
      <c r="N404" s="120">
        <f t="shared" si="598"/>
        <v>6</v>
      </c>
      <c r="O404" s="120">
        <f t="shared" si="598"/>
        <v>19</v>
      </c>
      <c r="P404" s="120">
        <f t="shared" si="598"/>
        <v>0</v>
      </c>
      <c r="Q404" s="120">
        <f t="shared" si="598"/>
        <v>0</v>
      </c>
      <c r="R404" s="120">
        <f t="shared" si="598"/>
        <v>0</v>
      </c>
      <c r="S404" s="120">
        <f t="shared" si="598"/>
        <v>0</v>
      </c>
      <c r="T404" s="120">
        <f t="shared" si="598"/>
        <v>0</v>
      </c>
      <c r="U404" s="120">
        <f t="shared" si="598"/>
        <v>0</v>
      </c>
      <c r="V404" s="120">
        <f t="shared" si="598"/>
        <v>0</v>
      </c>
      <c r="W404" s="120">
        <f t="shared" si="598"/>
        <v>0</v>
      </c>
      <c r="X404" s="120">
        <f t="shared" si="598"/>
        <v>0</v>
      </c>
      <c r="Y404" s="120">
        <f t="shared" si="593"/>
        <v>2613</v>
      </c>
      <c r="Z404" s="120">
        <f t="shared" si="594"/>
        <v>1803</v>
      </c>
      <c r="AA404" s="120">
        <f t="shared" si="595"/>
        <v>4416</v>
      </c>
    </row>
    <row r="405" spans="2:27" ht="27" customHeight="1">
      <c r="B405" s="114">
        <v>6</v>
      </c>
      <c r="C405" s="594" t="s">
        <v>29</v>
      </c>
      <c r="D405" s="120">
        <f t="shared" ref="D405:X405" si="599">D42</f>
        <v>110</v>
      </c>
      <c r="E405" s="120">
        <f t="shared" si="599"/>
        <v>59</v>
      </c>
      <c r="F405" s="120">
        <f t="shared" si="599"/>
        <v>169</v>
      </c>
      <c r="G405" s="120">
        <f t="shared" si="599"/>
        <v>1683</v>
      </c>
      <c r="H405" s="120">
        <f t="shared" si="599"/>
        <v>1169</v>
      </c>
      <c r="I405" s="120">
        <f t="shared" si="599"/>
        <v>2852</v>
      </c>
      <c r="J405" s="120">
        <f t="shared" si="599"/>
        <v>24</v>
      </c>
      <c r="K405" s="120">
        <f t="shared" si="599"/>
        <v>11</v>
      </c>
      <c r="L405" s="120">
        <f t="shared" si="599"/>
        <v>35</v>
      </c>
      <c r="M405" s="120">
        <f t="shared" si="599"/>
        <v>3</v>
      </c>
      <c r="N405" s="120">
        <f t="shared" si="599"/>
        <v>0</v>
      </c>
      <c r="O405" s="120">
        <f t="shared" si="599"/>
        <v>3</v>
      </c>
      <c r="P405" s="120">
        <f t="shared" si="599"/>
        <v>0</v>
      </c>
      <c r="Q405" s="120">
        <f t="shared" si="599"/>
        <v>0</v>
      </c>
      <c r="R405" s="120">
        <f t="shared" si="599"/>
        <v>0</v>
      </c>
      <c r="S405" s="120">
        <f t="shared" si="599"/>
        <v>0</v>
      </c>
      <c r="T405" s="120">
        <f t="shared" si="599"/>
        <v>0</v>
      </c>
      <c r="U405" s="120">
        <f t="shared" si="599"/>
        <v>0</v>
      </c>
      <c r="V405" s="120">
        <f t="shared" si="599"/>
        <v>0</v>
      </c>
      <c r="W405" s="120">
        <f t="shared" si="599"/>
        <v>0</v>
      </c>
      <c r="X405" s="120">
        <f t="shared" si="599"/>
        <v>0</v>
      </c>
      <c r="Y405" s="120">
        <f t="shared" si="593"/>
        <v>1820</v>
      </c>
      <c r="Z405" s="120">
        <f t="shared" si="594"/>
        <v>1239</v>
      </c>
      <c r="AA405" s="120">
        <f t="shared" si="595"/>
        <v>3059</v>
      </c>
    </row>
    <row r="406" spans="2:27" ht="27" customHeight="1">
      <c r="B406" s="114">
        <v>7</v>
      </c>
      <c r="C406" s="594" t="s">
        <v>141</v>
      </c>
      <c r="D406" s="120">
        <f t="shared" ref="D406:X406" si="600">D48</f>
        <v>205</v>
      </c>
      <c r="E406" s="120">
        <f t="shared" si="600"/>
        <v>131</v>
      </c>
      <c r="F406" s="120">
        <f t="shared" si="600"/>
        <v>336</v>
      </c>
      <c r="G406" s="120">
        <f t="shared" si="600"/>
        <v>2229</v>
      </c>
      <c r="H406" s="120">
        <f t="shared" si="600"/>
        <v>1482</v>
      </c>
      <c r="I406" s="120">
        <f t="shared" si="600"/>
        <v>3711</v>
      </c>
      <c r="J406" s="120">
        <f t="shared" si="600"/>
        <v>6</v>
      </c>
      <c r="K406" s="120">
        <f t="shared" si="600"/>
        <v>4</v>
      </c>
      <c r="L406" s="120">
        <f t="shared" si="600"/>
        <v>10</v>
      </c>
      <c r="M406" s="120">
        <f t="shared" si="600"/>
        <v>17</v>
      </c>
      <c r="N406" s="120">
        <f t="shared" si="600"/>
        <v>8</v>
      </c>
      <c r="O406" s="120">
        <f t="shared" si="600"/>
        <v>25</v>
      </c>
      <c r="P406" s="120">
        <f t="shared" si="600"/>
        <v>0</v>
      </c>
      <c r="Q406" s="120">
        <f t="shared" si="600"/>
        <v>0</v>
      </c>
      <c r="R406" s="120">
        <f t="shared" si="600"/>
        <v>0</v>
      </c>
      <c r="S406" s="120">
        <f t="shared" si="600"/>
        <v>0</v>
      </c>
      <c r="T406" s="120">
        <f t="shared" si="600"/>
        <v>0</v>
      </c>
      <c r="U406" s="120">
        <f t="shared" si="600"/>
        <v>0</v>
      </c>
      <c r="V406" s="120">
        <f t="shared" si="600"/>
        <v>0</v>
      </c>
      <c r="W406" s="120">
        <f t="shared" si="600"/>
        <v>0</v>
      </c>
      <c r="X406" s="120">
        <f t="shared" si="600"/>
        <v>0</v>
      </c>
      <c r="Y406" s="120">
        <f t="shared" si="593"/>
        <v>2457</v>
      </c>
      <c r="Z406" s="120">
        <f t="shared" si="594"/>
        <v>1625</v>
      </c>
      <c r="AA406" s="120">
        <f t="shared" si="595"/>
        <v>4082</v>
      </c>
    </row>
    <row r="407" spans="2:27" ht="27" customHeight="1">
      <c r="B407" s="114">
        <v>8</v>
      </c>
      <c r="C407" s="594" t="s">
        <v>40</v>
      </c>
      <c r="D407" s="120">
        <f t="shared" ref="D407:X407" si="601">D60</f>
        <v>1648</v>
      </c>
      <c r="E407" s="120">
        <f t="shared" si="601"/>
        <v>1317</v>
      </c>
      <c r="F407" s="120">
        <f t="shared" si="601"/>
        <v>2965</v>
      </c>
      <c r="G407" s="120">
        <f t="shared" si="601"/>
        <v>1957</v>
      </c>
      <c r="H407" s="120">
        <f t="shared" si="601"/>
        <v>1553</v>
      </c>
      <c r="I407" s="120">
        <f t="shared" si="601"/>
        <v>3510</v>
      </c>
      <c r="J407" s="120">
        <f t="shared" si="601"/>
        <v>105</v>
      </c>
      <c r="K407" s="120">
        <f t="shared" si="601"/>
        <v>48</v>
      </c>
      <c r="L407" s="120">
        <f t="shared" si="601"/>
        <v>153</v>
      </c>
      <c r="M407" s="120">
        <f t="shared" si="601"/>
        <v>737</v>
      </c>
      <c r="N407" s="120">
        <f t="shared" si="601"/>
        <v>569</v>
      </c>
      <c r="O407" s="120">
        <f t="shared" si="601"/>
        <v>1306</v>
      </c>
      <c r="P407" s="120">
        <f t="shared" si="601"/>
        <v>0</v>
      </c>
      <c r="Q407" s="120">
        <f t="shared" si="601"/>
        <v>0</v>
      </c>
      <c r="R407" s="120">
        <f t="shared" si="601"/>
        <v>0</v>
      </c>
      <c r="S407" s="120">
        <f t="shared" si="601"/>
        <v>0</v>
      </c>
      <c r="T407" s="120">
        <f t="shared" si="601"/>
        <v>0</v>
      </c>
      <c r="U407" s="120">
        <f t="shared" si="601"/>
        <v>0</v>
      </c>
      <c r="V407" s="120">
        <f t="shared" si="601"/>
        <v>0</v>
      </c>
      <c r="W407" s="120">
        <f t="shared" si="601"/>
        <v>0</v>
      </c>
      <c r="X407" s="120">
        <f t="shared" si="601"/>
        <v>0</v>
      </c>
      <c r="Y407" s="120">
        <f t="shared" si="593"/>
        <v>4447</v>
      </c>
      <c r="Z407" s="120">
        <f t="shared" si="594"/>
        <v>3487</v>
      </c>
      <c r="AA407" s="120">
        <f t="shared" si="595"/>
        <v>7934</v>
      </c>
    </row>
    <row r="408" spans="2:27" ht="27" customHeight="1">
      <c r="B408" s="114">
        <v>9</v>
      </c>
      <c r="C408" s="594" t="s">
        <v>44</v>
      </c>
      <c r="D408" s="120">
        <f t="shared" ref="D408:X408" si="602">D71</f>
        <v>3252</v>
      </c>
      <c r="E408" s="120">
        <f t="shared" si="602"/>
        <v>2278</v>
      </c>
      <c r="F408" s="120">
        <f t="shared" si="602"/>
        <v>5530</v>
      </c>
      <c r="G408" s="120">
        <f t="shared" si="602"/>
        <v>2351</v>
      </c>
      <c r="H408" s="120">
        <f t="shared" si="602"/>
        <v>1860</v>
      </c>
      <c r="I408" s="120">
        <f t="shared" si="602"/>
        <v>4211</v>
      </c>
      <c r="J408" s="120">
        <f t="shared" si="602"/>
        <v>40</v>
      </c>
      <c r="K408" s="120">
        <f t="shared" si="602"/>
        <v>37</v>
      </c>
      <c r="L408" s="120">
        <f t="shared" si="602"/>
        <v>77</v>
      </c>
      <c r="M408" s="120">
        <f t="shared" si="602"/>
        <v>78</v>
      </c>
      <c r="N408" s="120">
        <f t="shared" si="602"/>
        <v>57</v>
      </c>
      <c r="O408" s="120">
        <f t="shared" si="602"/>
        <v>135</v>
      </c>
      <c r="P408" s="120">
        <f t="shared" si="602"/>
        <v>3</v>
      </c>
      <c r="Q408" s="120">
        <f t="shared" si="602"/>
        <v>3</v>
      </c>
      <c r="R408" s="120">
        <f t="shared" si="602"/>
        <v>6</v>
      </c>
      <c r="S408" s="120">
        <f t="shared" si="602"/>
        <v>4</v>
      </c>
      <c r="T408" s="120">
        <f t="shared" si="602"/>
        <v>5</v>
      </c>
      <c r="U408" s="120">
        <f t="shared" si="602"/>
        <v>9</v>
      </c>
      <c r="V408" s="120">
        <f t="shared" si="602"/>
        <v>0</v>
      </c>
      <c r="W408" s="120">
        <f t="shared" si="602"/>
        <v>0</v>
      </c>
      <c r="X408" s="120">
        <f t="shared" si="602"/>
        <v>0</v>
      </c>
      <c r="Y408" s="120">
        <f t="shared" si="593"/>
        <v>5728</v>
      </c>
      <c r="Z408" s="120">
        <f t="shared" si="594"/>
        <v>4240</v>
      </c>
      <c r="AA408" s="120">
        <f t="shared" si="595"/>
        <v>9968</v>
      </c>
    </row>
    <row r="409" spans="2:27" ht="27" customHeight="1">
      <c r="B409" s="114">
        <v>10</v>
      </c>
      <c r="C409" s="594" t="s">
        <v>51</v>
      </c>
      <c r="D409" s="120">
        <f t="shared" ref="D409:X409" si="603">D82</f>
        <v>2363</v>
      </c>
      <c r="E409" s="120">
        <f t="shared" si="603"/>
        <v>1677</v>
      </c>
      <c r="F409" s="120">
        <f t="shared" si="603"/>
        <v>4040</v>
      </c>
      <c r="G409" s="120">
        <f t="shared" si="603"/>
        <v>2409</v>
      </c>
      <c r="H409" s="120">
        <f t="shared" si="603"/>
        <v>1696</v>
      </c>
      <c r="I409" s="120">
        <f t="shared" si="603"/>
        <v>4105</v>
      </c>
      <c r="J409" s="120">
        <f t="shared" si="603"/>
        <v>41</v>
      </c>
      <c r="K409" s="120">
        <f t="shared" si="603"/>
        <v>18</v>
      </c>
      <c r="L409" s="120">
        <f t="shared" si="603"/>
        <v>59</v>
      </c>
      <c r="M409" s="120">
        <f t="shared" si="603"/>
        <v>35</v>
      </c>
      <c r="N409" s="120">
        <f t="shared" si="603"/>
        <v>33</v>
      </c>
      <c r="O409" s="120">
        <f t="shared" si="603"/>
        <v>68</v>
      </c>
      <c r="P409" s="120">
        <f t="shared" si="603"/>
        <v>17</v>
      </c>
      <c r="Q409" s="120">
        <f t="shared" si="603"/>
        <v>18</v>
      </c>
      <c r="R409" s="120">
        <f t="shared" si="603"/>
        <v>35</v>
      </c>
      <c r="S409" s="120">
        <f t="shared" si="603"/>
        <v>21</v>
      </c>
      <c r="T409" s="120">
        <f t="shared" si="603"/>
        <v>14</v>
      </c>
      <c r="U409" s="120">
        <f t="shared" si="603"/>
        <v>35</v>
      </c>
      <c r="V409" s="120">
        <f t="shared" si="603"/>
        <v>0</v>
      </c>
      <c r="W409" s="120">
        <f t="shared" si="603"/>
        <v>0</v>
      </c>
      <c r="X409" s="120">
        <f t="shared" si="603"/>
        <v>0</v>
      </c>
      <c r="Y409" s="120">
        <f t="shared" si="593"/>
        <v>4886</v>
      </c>
      <c r="Z409" s="120">
        <f t="shared" si="594"/>
        <v>3456</v>
      </c>
      <c r="AA409" s="120">
        <f t="shared" si="595"/>
        <v>8342</v>
      </c>
    </row>
    <row r="410" spans="2:27" ht="27" customHeight="1">
      <c r="B410" s="114">
        <v>11</v>
      </c>
      <c r="C410" s="594" t="s">
        <v>57</v>
      </c>
      <c r="D410" s="120">
        <f t="shared" ref="D410:X410" si="604">D88</f>
        <v>521</v>
      </c>
      <c r="E410" s="120">
        <f t="shared" si="604"/>
        <v>378</v>
      </c>
      <c r="F410" s="120">
        <f t="shared" si="604"/>
        <v>899</v>
      </c>
      <c r="G410" s="120">
        <f t="shared" si="604"/>
        <v>1680</v>
      </c>
      <c r="H410" s="120">
        <f t="shared" si="604"/>
        <v>1199</v>
      </c>
      <c r="I410" s="120">
        <f t="shared" si="604"/>
        <v>2879</v>
      </c>
      <c r="J410" s="120">
        <f t="shared" si="604"/>
        <v>18</v>
      </c>
      <c r="K410" s="120">
        <f t="shared" si="604"/>
        <v>9</v>
      </c>
      <c r="L410" s="120">
        <f t="shared" si="604"/>
        <v>27</v>
      </c>
      <c r="M410" s="120">
        <f t="shared" si="604"/>
        <v>9</v>
      </c>
      <c r="N410" s="120">
        <f t="shared" si="604"/>
        <v>5</v>
      </c>
      <c r="O410" s="120">
        <f t="shared" si="604"/>
        <v>14</v>
      </c>
      <c r="P410" s="120">
        <f t="shared" si="604"/>
        <v>0</v>
      </c>
      <c r="Q410" s="120">
        <f t="shared" si="604"/>
        <v>0</v>
      </c>
      <c r="R410" s="120">
        <f t="shared" si="604"/>
        <v>0</v>
      </c>
      <c r="S410" s="120">
        <f t="shared" si="604"/>
        <v>0</v>
      </c>
      <c r="T410" s="120">
        <f t="shared" si="604"/>
        <v>0</v>
      </c>
      <c r="U410" s="120">
        <f t="shared" si="604"/>
        <v>0</v>
      </c>
      <c r="V410" s="120">
        <f t="shared" si="604"/>
        <v>0</v>
      </c>
      <c r="W410" s="120">
        <f t="shared" si="604"/>
        <v>0</v>
      </c>
      <c r="X410" s="120">
        <f t="shared" si="604"/>
        <v>0</v>
      </c>
      <c r="Y410" s="120">
        <f t="shared" si="593"/>
        <v>2228</v>
      </c>
      <c r="Z410" s="120">
        <f t="shared" si="594"/>
        <v>1591</v>
      </c>
      <c r="AA410" s="120">
        <f t="shared" si="595"/>
        <v>3819</v>
      </c>
    </row>
    <row r="411" spans="2:27" ht="27" customHeight="1">
      <c r="B411" s="114">
        <v>12</v>
      </c>
      <c r="C411" s="594" t="s">
        <v>61</v>
      </c>
      <c r="D411" s="120">
        <f t="shared" ref="D411:X411" si="605">D100</f>
        <v>1624</v>
      </c>
      <c r="E411" s="120">
        <f t="shared" si="605"/>
        <v>1039</v>
      </c>
      <c r="F411" s="120">
        <f t="shared" si="605"/>
        <v>2663</v>
      </c>
      <c r="G411" s="120">
        <f t="shared" si="605"/>
        <v>4916</v>
      </c>
      <c r="H411" s="120">
        <f t="shared" si="605"/>
        <v>3600</v>
      </c>
      <c r="I411" s="120">
        <f t="shared" si="605"/>
        <v>8516</v>
      </c>
      <c r="J411" s="120">
        <f t="shared" si="605"/>
        <v>207</v>
      </c>
      <c r="K411" s="120">
        <f t="shared" si="605"/>
        <v>140</v>
      </c>
      <c r="L411" s="120">
        <f t="shared" si="605"/>
        <v>347</v>
      </c>
      <c r="M411" s="120">
        <f t="shared" si="605"/>
        <v>50</v>
      </c>
      <c r="N411" s="120">
        <f t="shared" si="605"/>
        <v>18</v>
      </c>
      <c r="O411" s="120">
        <f t="shared" si="605"/>
        <v>68</v>
      </c>
      <c r="P411" s="120">
        <f t="shared" si="605"/>
        <v>0</v>
      </c>
      <c r="Q411" s="120">
        <f t="shared" si="605"/>
        <v>0</v>
      </c>
      <c r="R411" s="120">
        <f t="shared" si="605"/>
        <v>0</v>
      </c>
      <c r="S411" s="120">
        <f t="shared" si="605"/>
        <v>0</v>
      </c>
      <c r="T411" s="120">
        <f t="shared" si="605"/>
        <v>0</v>
      </c>
      <c r="U411" s="120">
        <f t="shared" si="605"/>
        <v>0</v>
      </c>
      <c r="V411" s="120">
        <f t="shared" si="605"/>
        <v>0</v>
      </c>
      <c r="W411" s="120">
        <f t="shared" si="605"/>
        <v>0</v>
      </c>
      <c r="X411" s="120">
        <f t="shared" si="605"/>
        <v>0</v>
      </c>
      <c r="Y411" s="120">
        <f t="shared" si="593"/>
        <v>6797</v>
      </c>
      <c r="Z411" s="120">
        <f t="shared" si="594"/>
        <v>4797</v>
      </c>
      <c r="AA411" s="120">
        <f t="shared" si="595"/>
        <v>11594</v>
      </c>
    </row>
    <row r="412" spans="2:27" ht="27" customHeight="1">
      <c r="B412" s="114">
        <v>13</v>
      </c>
      <c r="C412" s="594" t="s">
        <v>91</v>
      </c>
      <c r="D412" s="120">
        <f>D104</f>
        <v>79</v>
      </c>
      <c r="E412" s="120">
        <f t="shared" ref="E412:X412" si="606">E104</f>
        <v>39</v>
      </c>
      <c r="F412" s="120">
        <f t="shared" si="606"/>
        <v>118</v>
      </c>
      <c r="G412" s="120">
        <f t="shared" si="606"/>
        <v>982</v>
      </c>
      <c r="H412" s="120">
        <f t="shared" si="606"/>
        <v>704</v>
      </c>
      <c r="I412" s="120">
        <f t="shared" si="606"/>
        <v>1686</v>
      </c>
      <c r="J412" s="120">
        <f t="shared" si="606"/>
        <v>194</v>
      </c>
      <c r="K412" s="120">
        <f t="shared" si="606"/>
        <v>135</v>
      </c>
      <c r="L412" s="120">
        <f t="shared" si="606"/>
        <v>329</v>
      </c>
      <c r="M412" s="120">
        <f t="shared" si="606"/>
        <v>0</v>
      </c>
      <c r="N412" s="120">
        <f t="shared" si="606"/>
        <v>0</v>
      </c>
      <c r="O412" s="120">
        <f t="shared" si="606"/>
        <v>0</v>
      </c>
      <c r="P412" s="120">
        <f t="shared" si="606"/>
        <v>0</v>
      </c>
      <c r="Q412" s="120">
        <f t="shared" si="606"/>
        <v>0</v>
      </c>
      <c r="R412" s="120">
        <f t="shared" si="606"/>
        <v>0</v>
      </c>
      <c r="S412" s="120">
        <f t="shared" si="606"/>
        <v>0</v>
      </c>
      <c r="T412" s="120">
        <f t="shared" si="606"/>
        <v>0</v>
      </c>
      <c r="U412" s="120">
        <f t="shared" si="606"/>
        <v>0</v>
      </c>
      <c r="V412" s="120">
        <f t="shared" si="606"/>
        <v>0</v>
      </c>
      <c r="W412" s="120">
        <f t="shared" si="606"/>
        <v>0</v>
      </c>
      <c r="X412" s="120">
        <f t="shared" si="606"/>
        <v>0</v>
      </c>
      <c r="Y412" s="120">
        <f t="shared" si="593"/>
        <v>1255</v>
      </c>
      <c r="Z412" s="120">
        <f t="shared" si="594"/>
        <v>878</v>
      </c>
      <c r="AA412" s="120">
        <f t="shared" si="595"/>
        <v>2133</v>
      </c>
    </row>
    <row r="413" spans="2:27" ht="27" customHeight="1">
      <c r="B413" s="114">
        <v>14</v>
      </c>
      <c r="C413" s="594" t="s">
        <v>62</v>
      </c>
      <c r="D413" s="120">
        <f t="shared" ref="D413:X413" si="607">D109</f>
        <v>166</v>
      </c>
      <c r="E413" s="120">
        <f t="shared" si="607"/>
        <v>144</v>
      </c>
      <c r="F413" s="120">
        <f t="shared" si="607"/>
        <v>310</v>
      </c>
      <c r="G413" s="120">
        <f t="shared" si="607"/>
        <v>2380</v>
      </c>
      <c r="H413" s="120">
        <f t="shared" si="607"/>
        <v>1680</v>
      </c>
      <c r="I413" s="120">
        <f t="shared" si="607"/>
        <v>4060</v>
      </c>
      <c r="J413" s="120">
        <f t="shared" si="607"/>
        <v>39</v>
      </c>
      <c r="K413" s="120">
        <f t="shared" si="607"/>
        <v>28</v>
      </c>
      <c r="L413" s="120">
        <f t="shared" si="607"/>
        <v>67</v>
      </c>
      <c r="M413" s="120">
        <f t="shared" si="607"/>
        <v>0</v>
      </c>
      <c r="N413" s="120">
        <f t="shared" si="607"/>
        <v>1</v>
      </c>
      <c r="O413" s="120">
        <f t="shared" si="607"/>
        <v>1</v>
      </c>
      <c r="P413" s="120">
        <f t="shared" si="607"/>
        <v>0</v>
      </c>
      <c r="Q413" s="120">
        <f t="shared" si="607"/>
        <v>0</v>
      </c>
      <c r="R413" s="120">
        <f t="shared" si="607"/>
        <v>0</v>
      </c>
      <c r="S413" s="120">
        <f t="shared" si="607"/>
        <v>0</v>
      </c>
      <c r="T413" s="120">
        <f t="shared" si="607"/>
        <v>0</v>
      </c>
      <c r="U413" s="120">
        <f t="shared" si="607"/>
        <v>0</v>
      </c>
      <c r="V413" s="120">
        <f t="shared" si="607"/>
        <v>0</v>
      </c>
      <c r="W413" s="120">
        <f t="shared" si="607"/>
        <v>0</v>
      </c>
      <c r="X413" s="120">
        <f t="shared" si="607"/>
        <v>0</v>
      </c>
      <c r="Y413" s="120">
        <f t="shared" si="593"/>
        <v>2585</v>
      </c>
      <c r="Z413" s="120">
        <f t="shared" si="594"/>
        <v>1853</v>
      </c>
      <c r="AA413" s="120">
        <f t="shared" si="595"/>
        <v>4438</v>
      </c>
    </row>
    <row r="414" spans="2:27" ht="27" customHeight="1">
      <c r="B414" s="114">
        <v>15</v>
      </c>
      <c r="C414" s="594" t="s">
        <v>69</v>
      </c>
      <c r="D414" s="120">
        <f t="shared" ref="D414:X414" si="608">D116</f>
        <v>99</v>
      </c>
      <c r="E414" s="120">
        <f t="shared" si="608"/>
        <v>50</v>
      </c>
      <c r="F414" s="120">
        <f t="shared" si="608"/>
        <v>149</v>
      </c>
      <c r="G414" s="120">
        <f t="shared" si="608"/>
        <v>3356</v>
      </c>
      <c r="H414" s="120">
        <f t="shared" si="608"/>
        <v>2236</v>
      </c>
      <c r="I414" s="120">
        <f t="shared" si="608"/>
        <v>5592</v>
      </c>
      <c r="J414" s="120">
        <f t="shared" si="608"/>
        <v>15</v>
      </c>
      <c r="K414" s="120">
        <f t="shared" si="608"/>
        <v>7</v>
      </c>
      <c r="L414" s="120">
        <f t="shared" si="608"/>
        <v>22</v>
      </c>
      <c r="M414" s="120">
        <f t="shared" si="608"/>
        <v>3</v>
      </c>
      <c r="N414" s="120">
        <f t="shared" si="608"/>
        <v>0</v>
      </c>
      <c r="O414" s="120">
        <f t="shared" si="608"/>
        <v>3</v>
      </c>
      <c r="P414" s="120">
        <f t="shared" si="608"/>
        <v>0</v>
      </c>
      <c r="Q414" s="120">
        <f t="shared" si="608"/>
        <v>0</v>
      </c>
      <c r="R414" s="120">
        <f t="shared" si="608"/>
        <v>0</v>
      </c>
      <c r="S414" s="120">
        <f t="shared" si="608"/>
        <v>0</v>
      </c>
      <c r="T414" s="120">
        <f t="shared" si="608"/>
        <v>0</v>
      </c>
      <c r="U414" s="120">
        <f t="shared" si="608"/>
        <v>0</v>
      </c>
      <c r="V414" s="120">
        <f t="shared" si="608"/>
        <v>0</v>
      </c>
      <c r="W414" s="120">
        <f t="shared" si="608"/>
        <v>0</v>
      </c>
      <c r="X414" s="120">
        <f t="shared" si="608"/>
        <v>0</v>
      </c>
      <c r="Y414" s="120">
        <f t="shared" si="593"/>
        <v>3473</v>
      </c>
      <c r="Z414" s="120">
        <f t="shared" si="594"/>
        <v>2293</v>
      </c>
      <c r="AA414" s="120">
        <f t="shared" si="595"/>
        <v>5766</v>
      </c>
    </row>
    <row r="415" spans="2:27" ht="27" customHeight="1">
      <c r="B415" s="114">
        <v>16</v>
      </c>
      <c r="C415" s="594" t="s">
        <v>781</v>
      </c>
      <c r="D415" s="120">
        <f t="shared" ref="D415:X415" si="609">D122</f>
        <v>243</v>
      </c>
      <c r="E415" s="120">
        <f t="shared" si="609"/>
        <v>142</v>
      </c>
      <c r="F415" s="120">
        <f t="shared" si="609"/>
        <v>385</v>
      </c>
      <c r="G415" s="120">
        <f t="shared" si="609"/>
        <v>2388</v>
      </c>
      <c r="H415" s="120">
        <f t="shared" si="609"/>
        <v>1657</v>
      </c>
      <c r="I415" s="120">
        <f t="shared" si="609"/>
        <v>4045</v>
      </c>
      <c r="J415" s="120">
        <f t="shared" si="609"/>
        <v>9</v>
      </c>
      <c r="K415" s="120">
        <f t="shared" si="609"/>
        <v>3</v>
      </c>
      <c r="L415" s="120">
        <f t="shared" si="609"/>
        <v>12</v>
      </c>
      <c r="M415" s="120">
        <f t="shared" si="609"/>
        <v>0</v>
      </c>
      <c r="N415" s="120">
        <f t="shared" si="609"/>
        <v>1</v>
      </c>
      <c r="O415" s="120">
        <f t="shared" si="609"/>
        <v>1</v>
      </c>
      <c r="P415" s="120">
        <f t="shared" si="609"/>
        <v>0</v>
      </c>
      <c r="Q415" s="120">
        <f t="shared" si="609"/>
        <v>0</v>
      </c>
      <c r="R415" s="120">
        <f t="shared" si="609"/>
        <v>0</v>
      </c>
      <c r="S415" s="120">
        <f t="shared" si="609"/>
        <v>0</v>
      </c>
      <c r="T415" s="120">
        <f t="shared" si="609"/>
        <v>0</v>
      </c>
      <c r="U415" s="120">
        <f t="shared" si="609"/>
        <v>0</v>
      </c>
      <c r="V415" s="120">
        <f t="shared" si="609"/>
        <v>0</v>
      </c>
      <c r="W415" s="120">
        <f t="shared" si="609"/>
        <v>0</v>
      </c>
      <c r="X415" s="120">
        <f t="shared" si="609"/>
        <v>0</v>
      </c>
      <c r="Y415" s="120">
        <f t="shared" si="593"/>
        <v>2640</v>
      </c>
      <c r="Z415" s="120">
        <f t="shared" si="594"/>
        <v>1803</v>
      </c>
      <c r="AA415" s="120">
        <f t="shared" si="595"/>
        <v>4443</v>
      </c>
    </row>
    <row r="416" spans="2:27" ht="27" customHeight="1">
      <c r="B416" s="114">
        <v>17</v>
      </c>
      <c r="C416" s="594" t="s">
        <v>72</v>
      </c>
      <c r="D416" s="120">
        <f t="shared" ref="D416:X416" si="610">D127</f>
        <v>1293</v>
      </c>
      <c r="E416" s="120">
        <f t="shared" si="610"/>
        <v>1053</v>
      </c>
      <c r="F416" s="120">
        <f t="shared" si="610"/>
        <v>2346</v>
      </c>
      <c r="G416" s="120">
        <f t="shared" si="610"/>
        <v>258</v>
      </c>
      <c r="H416" s="120">
        <f t="shared" si="610"/>
        <v>197</v>
      </c>
      <c r="I416" s="120">
        <f t="shared" si="610"/>
        <v>455</v>
      </c>
      <c r="J416" s="120">
        <f t="shared" si="610"/>
        <v>265</v>
      </c>
      <c r="K416" s="120">
        <f t="shared" si="610"/>
        <v>188</v>
      </c>
      <c r="L416" s="120">
        <f t="shared" si="610"/>
        <v>453</v>
      </c>
      <c r="M416" s="120">
        <f t="shared" si="610"/>
        <v>58</v>
      </c>
      <c r="N416" s="120">
        <f t="shared" si="610"/>
        <v>40</v>
      </c>
      <c r="O416" s="120">
        <f t="shared" si="610"/>
        <v>98</v>
      </c>
      <c r="P416" s="120">
        <f t="shared" si="610"/>
        <v>0</v>
      </c>
      <c r="Q416" s="120">
        <f t="shared" si="610"/>
        <v>0</v>
      </c>
      <c r="R416" s="120">
        <f t="shared" si="610"/>
        <v>0</v>
      </c>
      <c r="S416" s="120">
        <f t="shared" si="610"/>
        <v>0</v>
      </c>
      <c r="T416" s="120">
        <f t="shared" si="610"/>
        <v>0</v>
      </c>
      <c r="U416" s="120">
        <f t="shared" si="610"/>
        <v>0</v>
      </c>
      <c r="V416" s="120">
        <f t="shared" si="610"/>
        <v>0</v>
      </c>
      <c r="W416" s="120">
        <f t="shared" si="610"/>
        <v>0</v>
      </c>
      <c r="X416" s="120">
        <f t="shared" si="610"/>
        <v>0</v>
      </c>
      <c r="Y416" s="120">
        <f t="shared" si="593"/>
        <v>1874</v>
      </c>
      <c r="Z416" s="120">
        <f t="shared" si="594"/>
        <v>1478</v>
      </c>
      <c r="AA416" s="120">
        <f t="shared" si="595"/>
        <v>3352</v>
      </c>
    </row>
    <row r="417" spans="2:27" ht="27" customHeight="1">
      <c r="B417" s="114">
        <v>18</v>
      </c>
      <c r="C417" s="594" t="s">
        <v>74</v>
      </c>
      <c r="D417" s="120">
        <f t="shared" ref="D417:X417" si="611">D135</f>
        <v>1460</v>
      </c>
      <c r="E417" s="120">
        <f t="shared" si="611"/>
        <v>1032</v>
      </c>
      <c r="F417" s="120">
        <f t="shared" si="611"/>
        <v>2492</v>
      </c>
      <c r="G417" s="120">
        <f t="shared" si="611"/>
        <v>2535</v>
      </c>
      <c r="H417" s="120">
        <f t="shared" si="611"/>
        <v>1650</v>
      </c>
      <c r="I417" s="120">
        <f t="shared" si="611"/>
        <v>4185</v>
      </c>
      <c r="J417" s="120">
        <f t="shared" si="611"/>
        <v>60</v>
      </c>
      <c r="K417" s="120">
        <f t="shared" si="611"/>
        <v>56</v>
      </c>
      <c r="L417" s="120">
        <f t="shared" si="611"/>
        <v>116</v>
      </c>
      <c r="M417" s="120">
        <f t="shared" si="611"/>
        <v>3</v>
      </c>
      <c r="N417" s="120">
        <f t="shared" si="611"/>
        <v>1</v>
      </c>
      <c r="O417" s="120">
        <f t="shared" si="611"/>
        <v>4</v>
      </c>
      <c r="P417" s="120">
        <f t="shared" si="611"/>
        <v>0</v>
      </c>
      <c r="Q417" s="120">
        <f t="shared" si="611"/>
        <v>0</v>
      </c>
      <c r="R417" s="120">
        <f t="shared" si="611"/>
        <v>0</v>
      </c>
      <c r="S417" s="120">
        <f t="shared" si="611"/>
        <v>0</v>
      </c>
      <c r="T417" s="120">
        <f t="shared" si="611"/>
        <v>0</v>
      </c>
      <c r="U417" s="120">
        <f t="shared" si="611"/>
        <v>0</v>
      </c>
      <c r="V417" s="120">
        <f t="shared" si="611"/>
        <v>0</v>
      </c>
      <c r="W417" s="120">
        <f t="shared" si="611"/>
        <v>0</v>
      </c>
      <c r="X417" s="120">
        <f t="shared" si="611"/>
        <v>0</v>
      </c>
      <c r="Y417" s="120">
        <f t="shared" si="593"/>
        <v>4058</v>
      </c>
      <c r="Z417" s="120">
        <f t="shared" si="594"/>
        <v>2739</v>
      </c>
      <c r="AA417" s="120">
        <f t="shared" si="595"/>
        <v>6797</v>
      </c>
    </row>
    <row r="418" spans="2:27" ht="27" customHeight="1">
      <c r="B418" s="114">
        <v>19</v>
      </c>
      <c r="C418" s="809" t="s">
        <v>160</v>
      </c>
      <c r="D418" s="120">
        <f t="shared" ref="D418:X418" si="612">D141</f>
        <v>994</v>
      </c>
      <c r="E418" s="120">
        <f t="shared" si="612"/>
        <v>664</v>
      </c>
      <c r="F418" s="120">
        <f t="shared" si="612"/>
        <v>1658</v>
      </c>
      <c r="G418" s="120">
        <f t="shared" si="612"/>
        <v>1091</v>
      </c>
      <c r="H418" s="120">
        <f t="shared" si="612"/>
        <v>707</v>
      </c>
      <c r="I418" s="120">
        <f t="shared" si="612"/>
        <v>1798</v>
      </c>
      <c r="J418" s="120">
        <f t="shared" si="612"/>
        <v>50</v>
      </c>
      <c r="K418" s="120">
        <f t="shared" si="612"/>
        <v>29</v>
      </c>
      <c r="L418" s="120">
        <f t="shared" si="612"/>
        <v>79</v>
      </c>
      <c r="M418" s="120">
        <f t="shared" si="612"/>
        <v>7</v>
      </c>
      <c r="N418" s="120">
        <f t="shared" si="612"/>
        <v>3</v>
      </c>
      <c r="O418" s="120">
        <f t="shared" si="612"/>
        <v>10</v>
      </c>
      <c r="P418" s="120">
        <f t="shared" si="612"/>
        <v>0</v>
      </c>
      <c r="Q418" s="120">
        <f t="shared" si="612"/>
        <v>0</v>
      </c>
      <c r="R418" s="120">
        <f t="shared" si="612"/>
        <v>0</v>
      </c>
      <c r="S418" s="120">
        <f t="shared" si="612"/>
        <v>0</v>
      </c>
      <c r="T418" s="120">
        <f t="shared" si="612"/>
        <v>0</v>
      </c>
      <c r="U418" s="120">
        <f t="shared" si="612"/>
        <v>0</v>
      </c>
      <c r="V418" s="120">
        <f t="shared" si="612"/>
        <v>0</v>
      </c>
      <c r="W418" s="120">
        <f t="shared" si="612"/>
        <v>0</v>
      </c>
      <c r="X418" s="120">
        <f t="shared" si="612"/>
        <v>0</v>
      </c>
      <c r="Y418" s="120">
        <f t="shared" si="593"/>
        <v>2142</v>
      </c>
      <c r="Z418" s="120">
        <f t="shared" si="594"/>
        <v>1403</v>
      </c>
      <c r="AA418" s="120">
        <f t="shared" si="595"/>
        <v>3545</v>
      </c>
    </row>
    <row r="419" spans="2:27" ht="27" customHeight="1">
      <c r="B419" s="114">
        <v>20</v>
      </c>
      <c r="C419" s="594" t="s">
        <v>85</v>
      </c>
      <c r="D419" s="120">
        <f t="shared" ref="D419:X419" si="613">D150</f>
        <v>523</v>
      </c>
      <c r="E419" s="120">
        <f t="shared" si="613"/>
        <v>350</v>
      </c>
      <c r="F419" s="120">
        <f t="shared" si="613"/>
        <v>873</v>
      </c>
      <c r="G419" s="120">
        <f t="shared" si="613"/>
        <v>3448</v>
      </c>
      <c r="H419" s="120">
        <f t="shared" si="613"/>
        <v>2228</v>
      </c>
      <c r="I419" s="120">
        <f t="shared" si="613"/>
        <v>5676</v>
      </c>
      <c r="J419" s="120">
        <f t="shared" si="613"/>
        <v>184</v>
      </c>
      <c r="K419" s="120">
        <f t="shared" si="613"/>
        <v>153</v>
      </c>
      <c r="L419" s="120">
        <f t="shared" si="613"/>
        <v>337</v>
      </c>
      <c r="M419" s="120">
        <f t="shared" si="613"/>
        <v>22</v>
      </c>
      <c r="N419" s="120">
        <f t="shared" si="613"/>
        <v>16</v>
      </c>
      <c r="O419" s="120">
        <f t="shared" si="613"/>
        <v>38</v>
      </c>
      <c r="P419" s="120">
        <f t="shared" si="613"/>
        <v>0</v>
      </c>
      <c r="Q419" s="120">
        <f t="shared" si="613"/>
        <v>0</v>
      </c>
      <c r="R419" s="120">
        <f t="shared" si="613"/>
        <v>0</v>
      </c>
      <c r="S419" s="120">
        <f t="shared" si="613"/>
        <v>0</v>
      </c>
      <c r="T419" s="120">
        <f t="shared" si="613"/>
        <v>0</v>
      </c>
      <c r="U419" s="120">
        <f t="shared" si="613"/>
        <v>0</v>
      </c>
      <c r="V419" s="120">
        <f t="shared" si="613"/>
        <v>0</v>
      </c>
      <c r="W419" s="120">
        <f t="shared" si="613"/>
        <v>0</v>
      </c>
      <c r="X419" s="120">
        <f t="shared" si="613"/>
        <v>0</v>
      </c>
      <c r="Y419" s="120">
        <f t="shared" si="593"/>
        <v>4177</v>
      </c>
      <c r="Z419" s="120">
        <f t="shared" si="594"/>
        <v>2747</v>
      </c>
      <c r="AA419" s="120">
        <f t="shared" si="595"/>
        <v>6924</v>
      </c>
    </row>
    <row r="420" spans="2:27" ht="27" customHeight="1">
      <c r="B420" s="114">
        <v>21</v>
      </c>
      <c r="C420" s="594" t="s">
        <v>142</v>
      </c>
      <c r="D420" s="120">
        <f t="shared" ref="D420:X420" si="614">D155</f>
        <v>782</v>
      </c>
      <c r="E420" s="120">
        <f t="shared" si="614"/>
        <v>468</v>
      </c>
      <c r="F420" s="120">
        <f t="shared" si="614"/>
        <v>1250</v>
      </c>
      <c r="G420" s="120">
        <f t="shared" si="614"/>
        <v>886</v>
      </c>
      <c r="H420" s="120">
        <f t="shared" si="614"/>
        <v>631</v>
      </c>
      <c r="I420" s="120">
        <f t="shared" si="614"/>
        <v>1517</v>
      </c>
      <c r="J420" s="120">
        <f t="shared" si="614"/>
        <v>52</v>
      </c>
      <c r="K420" s="120">
        <f t="shared" si="614"/>
        <v>22</v>
      </c>
      <c r="L420" s="120">
        <f t="shared" si="614"/>
        <v>74</v>
      </c>
      <c r="M420" s="120">
        <f t="shared" si="614"/>
        <v>8</v>
      </c>
      <c r="N420" s="120">
        <f t="shared" si="614"/>
        <v>1</v>
      </c>
      <c r="O420" s="120">
        <f t="shared" si="614"/>
        <v>9</v>
      </c>
      <c r="P420" s="120">
        <f t="shared" si="614"/>
        <v>0</v>
      </c>
      <c r="Q420" s="120">
        <f t="shared" si="614"/>
        <v>0</v>
      </c>
      <c r="R420" s="120">
        <f t="shared" si="614"/>
        <v>0</v>
      </c>
      <c r="S420" s="120">
        <f t="shared" si="614"/>
        <v>0</v>
      </c>
      <c r="T420" s="120">
        <f t="shared" si="614"/>
        <v>0</v>
      </c>
      <c r="U420" s="120">
        <f t="shared" si="614"/>
        <v>0</v>
      </c>
      <c r="V420" s="120">
        <f t="shared" si="614"/>
        <v>0</v>
      </c>
      <c r="W420" s="120">
        <f t="shared" si="614"/>
        <v>0</v>
      </c>
      <c r="X420" s="120">
        <f t="shared" si="614"/>
        <v>0</v>
      </c>
      <c r="Y420" s="120">
        <f t="shared" si="593"/>
        <v>1728</v>
      </c>
      <c r="Z420" s="120">
        <f t="shared" si="594"/>
        <v>1122</v>
      </c>
      <c r="AA420" s="120">
        <f t="shared" si="595"/>
        <v>2850</v>
      </c>
    </row>
    <row r="421" spans="2:27" ht="27" customHeight="1">
      <c r="B421" s="114">
        <v>22</v>
      </c>
      <c r="C421" s="809" t="s">
        <v>143</v>
      </c>
      <c r="D421" s="120">
        <f t="shared" ref="D421:X421" si="615">D162</f>
        <v>1599</v>
      </c>
      <c r="E421" s="120">
        <f t="shared" si="615"/>
        <v>1089</v>
      </c>
      <c r="F421" s="120">
        <f t="shared" si="615"/>
        <v>2688</v>
      </c>
      <c r="G421" s="120">
        <f t="shared" si="615"/>
        <v>900</v>
      </c>
      <c r="H421" s="120">
        <f t="shared" si="615"/>
        <v>643</v>
      </c>
      <c r="I421" s="120">
        <f t="shared" si="615"/>
        <v>1543</v>
      </c>
      <c r="J421" s="120">
        <f t="shared" si="615"/>
        <v>13</v>
      </c>
      <c r="K421" s="120">
        <f t="shared" si="615"/>
        <v>5</v>
      </c>
      <c r="L421" s="120">
        <f t="shared" si="615"/>
        <v>18</v>
      </c>
      <c r="M421" s="120">
        <f t="shared" si="615"/>
        <v>3</v>
      </c>
      <c r="N421" s="120">
        <f t="shared" si="615"/>
        <v>2</v>
      </c>
      <c r="O421" s="120">
        <f t="shared" si="615"/>
        <v>5</v>
      </c>
      <c r="P421" s="120">
        <f t="shared" si="615"/>
        <v>0</v>
      </c>
      <c r="Q421" s="120">
        <f t="shared" si="615"/>
        <v>0</v>
      </c>
      <c r="R421" s="120">
        <f t="shared" si="615"/>
        <v>0</v>
      </c>
      <c r="S421" s="120">
        <f t="shared" si="615"/>
        <v>0</v>
      </c>
      <c r="T421" s="120">
        <f t="shared" si="615"/>
        <v>0</v>
      </c>
      <c r="U421" s="120">
        <f t="shared" si="615"/>
        <v>0</v>
      </c>
      <c r="V421" s="120">
        <f t="shared" si="615"/>
        <v>0</v>
      </c>
      <c r="W421" s="120">
        <f t="shared" si="615"/>
        <v>0</v>
      </c>
      <c r="X421" s="120">
        <f t="shared" si="615"/>
        <v>0</v>
      </c>
      <c r="Y421" s="120">
        <f t="shared" si="593"/>
        <v>2515</v>
      </c>
      <c r="Z421" s="120">
        <f t="shared" si="594"/>
        <v>1739</v>
      </c>
      <c r="AA421" s="120">
        <f t="shared" si="595"/>
        <v>4254</v>
      </c>
    </row>
    <row r="422" spans="2:27" ht="27" customHeight="1">
      <c r="B422" s="114">
        <v>23</v>
      </c>
      <c r="C422" s="594" t="s">
        <v>144</v>
      </c>
      <c r="D422" s="120">
        <f t="shared" ref="D422:X422" si="616">D172</f>
        <v>148</v>
      </c>
      <c r="E422" s="120">
        <f t="shared" si="616"/>
        <v>97</v>
      </c>
      <c r="F422" s="120">
        <f t="shared" si="616"/>
        <v>245</v>
      </c>
      <c r="G422" s="120">
        <f t="shared" si="616"/>
        <v>4364</v>
      </c>
      <c r="H422" s="120">
        <f t="shared" si="616"/>
        <v>3202</v>
      </c>
      <c r="I422" s="120">
        <f t="shared" si="616"/>
        <v>7566</v>
      </c>
      <c r="J422" s="120">
        <f t="shared" si="616"/>
        <v>14</v>
      </c>
      <c r="K422" s="120">
        <f t="shared" si="616"/>
        <v>8</v>
      </c>
      <c r="L422" s="120">
        <f t="shared" si="616"/>
        <v>22</v>
      </c>
      <c r="M422" s="120">
        <f t="shared" si="616"/>
        <v>37</v>
      </c>
      <c r="N422" s="120">
        <f t="shared" si="616"/>
        <v>27</v>
      </c>
      <c r="O422" s="120">
        <f t="shared" si="616"/>
        <v>64</v>
      </c>
      <c r="P422" s="120">
        <f t="shared" si="616"/>
        <v>0</v>
      </c>
      <c r="Q422" s="120">
        <f t="shared" si="616"/>
        <v>0</v>
      </c>
      <c r="R422" s="120">
        <f t="shared" si="616"/>
        <v>0</v>
      </c>
      <c r="S422" s="120">
        <f t="shared" si="616"/>
        <v>0</v>
      </c>
      <c r="T422" s="120">
        <f t="shared" si="616"/>
        <v>0</v>
      </c>
      <c r="U422" s="120">
        <f t="shared" si="616"/>
        <v>0</v>
      </c>
      <c r="V422" s="120">
        <f t="shared" si="616"/>
        <v>0</v>
      </c>
      <c r="W422" s="120">
        <f t="shared" si="616"/>
        <v>0</v>
      </c>
      <c r="X422" s="120">
        <f t="shared" si="616"/>
        <v>0</v>
      </c>
      <c r="Y422" s="120">
        <f t="shared" si="593"/>
        <v>4563</v>
      </c>
      <c r="Z422" s="120">
        <f t="shared" si="594"/>
        <v>3334</v>
      </c>
      <c r="AA422" s="120">
        <f t="shared" si="595"/>
        <v>7897</v>
      </c>
    </row>
    <row r="423" spans="2:27" ht="27" customHeight="1">
      <c r="B423" s="1198" t="s">
        <v>14</v>
      </c>
      <c r="C423" s="1198"/>
      <c r="D423" s="1137">
        <f>SUM(D400:D422)</f>
        <v>19232</v>
      </c>
      <c r="E423" s="1137">
        <f t="shared" ref="E423:AA423" si="617">SUM(E400:E422)</f>
        <v>13441</v>
      </c>
      <c r="F423" s="1137">
        <f t="shared" si="617"/>
        <v>32673</v>
      </c>
      <c r="G423" s="1137">
        <f t="shared" si="617"/>
        <v>53317</v>
      </c>
      <c r="H423" s="1137">
        <f t="shared" si="617"/>
        <v>37053</v>
      </c>
      <c r="I423" s="1137">
        <f t="shared" si="617"/>
        <v>90370</v>
      </c>
      <c r="J423" s="1137">
        <f t="shared" si="617"/>
        <v>1407</v>
      </c>
      <c r="K423" s="1137">
        <f t="shared" si="617"/>
        <v>952</v>
      </c>
      <c r="L423" s="1137">
        <f t="shared" si="617"/>
        <v>2359</v>
      </c>
      <c r="M423" s="1137">
        <f t="shared" si="617"/>
        <v>1220</v>
      </c>
      <c r="N423" s="1137">
        <f t="shared" si="617"/>
        <v>858</v>
      </c>
      <c r="O423" s="1137">
        <f t="shared" si="617"/>
        <v>2078</v>
      </c>
      <c r="P423" s="1137">
        <f t="shared" si="617"/>
        <v>20</v>
      </c>
      <c r="Q423" s="1137">
        <f t="shared" si="617"/>
        <v>21</v>
      </c>
      <c r="R423" s="1137">
        <f t="shared" si="617"/>
        <v>41</v>
      </c>
      <c r="S423" s="1137">
        <f t="shared" si="617"/>
        <v>25</v>
      </c>
      <c r="T423" s="1137">
        <f t="shared" si="617"/>
        <v>19</v>
      </c>
      <c r="U423" s="1137">
        <f t="shared" si="617"/>
        <v>44</v>
      </c>
      <c r="V423" s="1137">
        <f t="shared" si="617"/>
        <v>0</v>
      </c>
      <c r="W423" s="1137">
        <f t="shared" si="617"/>
        <v>0</v>
      </c>
      <c r="X423" s="1137">
        <f t="shared" si="617"/>
        <v>0</v>
      </c>
      <c r="Y423" s="1137">
        <f t="shared" si="617"/>
        <v>75221</v>
      </c>
      <c r="Z423" s="1137">
        <f t="shared" si="617"/>
        <v>52344</v>
      </c>
      <c r="AA423" s="1137">
        <f t="shared" si="617"/>
        <v>127565</v>
      </c>
    </row>
    <row r="424" spans="2:27" ht="27" customHeight="1">
      <c r="B424" s="75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</row>
    <row r="425" spans="2:27" ht="27" customHeight="1">
      <c r="B425" s="75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</row>
    <row r="426" spans="2:27" ht="27" customHeight="1">
      <c r="B426" s="1199" t="s">
        <v>290</v>
      </c>
      <c r="C426" s="1199"/>
      <c r="D426" s="1199"/>
      <c r="E426" s="1199"/>
      <c r="F426" s="1199"/>
      <c r="G426" s="1199"/>
      <c r="H426" s="1199"/>
      <c r="I426" s="1199"/>
      <c r="J426" s="1199"/>
      <c r="K426" s="1199"/>
      <c r="L426" s="1199"/>
      <c r="M426" s="1199"/>
      <c r="N426" s="1199"/>
      <c r="O426" s="1199"/>
      <c r="P426" s="1199"/>
      <c r="Q426" s="1199"/>
      <c r="R426" s="1199"/>
      <c r="S426" s="1199"/>
      <c r="T426" s="1199"/>
      <c r="U426" s="1199"/>
      <c r="V426" s="1199"/>
      <c r="W426" s="1199"/>
      <c r="X426" s="1199"/>
      <c r="Y426" s="1199"/>
      <c r="Z426" s="1199"/>
      <c r="AA426" s="1199"/>
    </row>
    <row r="427" spans="2:27" ht="27" customHeight="1">
      <c r="B427" s="789" t="s">
        <v>742</v>
      </c>
      <c r="C427" s="789"/>
      <c r="D427" s="789"/>
      <c r="E427" s="789"/>
      <c r="F427" s="789"/>
      <c r="G427" s="789"/>
      <c r="H427" s="789"/>
      <c r="I427" s="789"/>
      <c r="J427" s="789" t="s">
        <v>893</v>
      </c>
      <c r="K427" s="789"/>
      <c r="L427" s="789"/>
      <c r="M427" s="789"/>
      <c r="N427" s="789"/>
      <c r="O427" s="789"/>
      <c r="P427" s="789"/>
      <c r="Q427" s="789"/>
      <c r="R427" s="789"/>
      <c r="S427" s="789"/>
      <c r="T427" s="789"/>
      <c r="U427" s="789"/>
      <c r="V427" s="789"/>
      <c r="W427" s="789"/>
      <c r="X427" s="789"/>
      <c r="Y427" s="789"/>
      <c r="Z427" s="789"/>
      <c r="AA427" s="789"/>
    </row>
    <row r="428" spans="2:27" ht="27" customHeight="1">
      <c r="B428" s="1200" t="s">
        <v>1</v>
      </c>
      <c r="C428" s="1201" t="s">
        <v>155</v>
      </c>
      <c r="D428" s="1195" t="s">
        <v>3</v>
      </c>
      <c r="E428" s="1195"/>
      <c r="F428" s="1195"/>
      <c r="G428" s="1195" t="s">
        <v>4</v>
      </c>
      <c r="H428" s="1195"/>
      <c r="I428" s="1195"/>
      <c r="J428" s="1195" t="s">
        <v>5</v>
      </c>
      <c r="K428" s="1195"/>
      <c r="L428" s="1195"/>
      <c r="M428" s="1195" t="s">
        <v>287</v>
      </c>
      <c r="N428" s="1195"/>
      <c r="O428" s="1195"/>
      <c r="P428" s="1177" t="s">
        <v>870</v>
      </c>
      <c r="Q428" s="1177"/>
      <c r="R428" s="1177"/>
      <c r="S428" s="1177" t="s">
        <v>871</v>
      </c>
      <c r="T428" s="1177"/>
      <c r="U428" s="1177"/>
      <c r="V428" s="1195" t="s">
        <v>351</v>
      </c>
      <c r="W428" s="1195"/>
      <c r="X428" s="1195"/>
      <c r="Y428" s="1195" t="s">
        <v>6</v>
      </c>
      <c r="Z428" s="1195"/>
      <c r="AA428" s="1195"/>
    </row>
    <row r="429" spans="2:27" ht="27" customHeight="1">
      <c r="B429" s="1200"/>
      <c r="C429" s="1202"/>
      <c r="D429" s="1136" t="s">
        <v>240</v>
      </c>
      <c r="E429" s="1136" t="s">
        <v>241</v>
      </c>
      <c r="F429" s="1136" t="s">
        <v>234</v>
      </c>
      <c r="G429" s="1136" t="s">
        <v>240</v>
      </c>
      <c r="H429" s="1136" t="s">
        <v>241</v>
      </c>
      <c r="I429" s="1136" t="s">
        <v>234</v>
      </c>
      <c r="J429" s="1136" t="s">
        <v>240</v>
      </c>
      <c r="K429" s="1136" t="s">
        <v>241</v>
      </c>
      <c r="L429" s="1136" t="s">
        <v>234</v>
      </c>
      <c r="M429" s="1136" t="s">
        <v>240</v>
      </c>
      <c r="N429" s="1136" t="s">
        <v>241</v>
      </c>
      <c r="O429" s="1136" t="s">
        <v>234</v>
      </c>
      <c r="P429" s="1136" t="s">
        <v>240</v>
      </c>
      <c r="Q429" s="1136" t="s">
        <v>241</v>
      </c>
      <c r="R429" s="1136" t="s">
        <v>234</v>
      </c>
      <c r="S429" s="1136" t="s">
        <v>240</v>
      </c>
      <c r="T429" s="1136" t="s">
        <v>241</v>
      </c>
      <c r="U429" s="1136" t="s">
        <v>234</v>
      </c>
      <c r="V429" s="1136" t="s">
        <v>240</v>
      </c>
      <c r="W429" s="1136" t="s">
        <v>241</v>
      </c>
      <c r="X429" s="1136" t="s">
        <v>234</v>
      </c>
      <c r="Y429" s="1136" t="s">
        <v>240</v>
      </c>
      <c r="Z429" s="1136" t="s">
        <v>241</v>
      </c>
      <c r="AA429" s="1136" t="s">
        <v>234</v>
      </c>
    </row>
    <row r="430" spans="2:27" ht="27" customHeight="1">
      <c r="B430" s="114">
        <v>1</v>
      </c>
      <c r="C430" s="594" t="s">
        <v>15</v>
      </c>
      <c r="D430" s="120">
        <f t="shared" ref="D430:X430" si="618">D191</f>
        <v>3127</v>
      </c>
      <c r="E430" s="120">
        <f t="shared" si="618"/>
        <v>2015</v>
      </c>
      <c r="F430" s="120">
        <f t="shared" si="618"/>
        <v>5142</v>
      </c>
      <c r="G430" s="120">
        <f t="shared" si="618"/>
        <v>5295</v>
      </c>
      <c r="H430" s="120">
        <f t="shared" si="618"/>
        <v>3508</v>
      </c>
      <c r="I430" s="120">
        <f t="shared" si="618"/>
        <v>8803</v>
      </c>
      <c r="J430" s="120">
        <f t="shared" si="618"/>
        <v>291</v>
      </c>
      <c r="K430" s="120">
        <f t="shared" si="618"/>
        <v>157</v>
      </c>
      <c r="L430" s="120">
        <f t="shared" si="618"/>
        <v>448</v>
      </c>
      <c r="M430" s="120">
        <f t="shared" si="618"/>
        <v>1009</v>
      </c>
      <c r="N430" s="120">
        <f t="shared" si="618"/>
        <v>558</v>
      </c>
      <c r="O430" s="120">
        <f t="shared" si="618"/>
        <v>1567</v>
      </c>
      <c r="P430" s="120">
        <f t="shared" si="618"/>
        <v>0</v>
      </c>
      <c r="Q430" s="120">
        <f t="shared" si="618"/>
        <v>0</v>
      </c>
      <c r="R430" s="120">
        <f t="shared" si="618"/>
        <v>0</v>
      </c>
      <c r="S430" s="120">
        <f t="shared" si="618"/>
        <v>2</v>
      </c>
      <c r="T430" s="120">
        <f t="shared" si="618"/>
        <v>2</v>
      </c>
      <c r="U430" s="120">
        <f t="shared" si="618"/>
        <v>4</v>
      </c>
      <c r="V430" s="120">
        <f t="shared" si="618"/>
        <v>0</v>
      </c>
      <c r="W430" s="120">
        <f t="shared" si="618"/>
        <v>0</v>
      </c>
      <c r="X430" s="120">
        <f t="shared" si="618"/>
        <v>0</v>
      </c>
      <c r="Y430" s="120">
        <f t="shared" ref="Y430" si="619">D430+G430+J430+M430+V430+S430+P430</f>
        <v>9724</v>
      </c>
      <c r="Z430" s="120">
        <f t="shared" ref="Z430" si="620">E430+H430+K430+N430+W430+T430+Q430</f>
        <v>6240</v>
      </c>
      <c r="AA430" s="120">
        <f t="shared" ref="AA430" si="621">F430+I430+L430+O430+X430+U430+R430</f>
        <v>15964</v>
      </c>
    </row>
    <row r="431" spans="2:27" ht="27" customHeight="1">
      <c r="B431" s="114">
        <v>2</v>
      </c>
      <c r="C431" s="594" t="s">
        <v>20</v>
      </c>
      <c r="D431" s="120">
        <f t="shared" ref="D431:X431" si="622">D198</f>
        <v>312</v>
      </c>
      <c r="E431" s="120">
        <f t="shared" si="622"/>
        <v>194</v>
      </c>
      <c r="F431" s="120">
        <f t="shared" si="622"/>
        <v>506</v>
      </c>
      <c r="G431" s="120">
        <f t="shared" si="622"/>
        <v>655</v>
      </c>
      <c r="H431" s="120">
        <f t="shared" si="622"/>
        <v>395</v>
      </c>
      <c r="I431" s="120">
        <f t="shared" si="622"/>
        <v>1050</v>
      </c>
      <c r="J431" s="120">
        <f t="shared" si="622"/>
        <v>26</v>
      </c>
      <c r="K431" s="120">
        <f t="shared" si="622"/>
        <v>5</v>
      </c>
      <c r="L431" s="120">
        <f t="shared" si="622"/>
        <v>31</v>
      </c>
      <c r="M431" s="120">
        <f t="shared" si="622"/>
        <v>0</v>
      </c>
      <c r="N431" s="120">
        <f t="shared" si="622"/>
        <v>0</v>
      </c>
      <c r="O431" s="120">
        <f t="shared" si="622"/>
        <v>0</v>
      </c>
      <c r="P431" s="120">
        <f t="shared" si="622"/>
        <v>0</v>
      </c>
      <c r="Q431" s="120">
        <f t="shared" si="622"/>
        <v>0</v>
      </c>
      <c r="R431" s="120">
        <f t="shared" si="622"/>
        <v>0</v>
      </c>
      <c r="S431" s="120">
        <f t="shared" si="622"/>
        <v>0</v>
      </c>
      <c r="T431" s="120">
        <f t="shared" si="622"/>
        <v>0</v>
      </c>
      <c r="U431" s="120">
        <f t="shared" si="622"/>
        <v>0</v>
      </c>
      <c r="V431" s="120">
        <f t="shared" si="622"/>
        <v>0</v>
      </c>
      <c r="W431" s="120">
        <f t="shared" si="622"/>
        <v>0</v>
      </c>
      <c r="X431" s="120">
        <f t="shared" si="622"/>
        <v>0</v>
      </c>
      <c r="Y431" s="120">
        <f t="shared" ref="Y431:Y452" si="623">D431+G431+J431+M431+V431+S431+P431</f>
        <v>993</v>
      </c>
      <c r="Z431" s="120">
        <f t="shared" ref="Z431:Z452" si="624">E431+H431+K431+N431+W431+T431+Q431</f>
        <v>594</v>
      </c>
      <c r="AA431" s="120">
        <f t="shared" ref="AA431:AA452" si="625">F431+I431+L431+O431+X431+U431+R431</f>
        <v>1587</v>
      </c>
    </row>
    <row r="432" spans="2:27" ht="27" customHeight="1">
      <c r="B432" s="114">
        <v>3</v>
      </c>
      <c r="C432" s="594" t="s">
        <v>21</v>
      </c>
      <c r="D432" s="120">
        <f t="shared" ref="D432:X432" si="626">D217</f>
        <v>1429</v>
      </c>
      <c r="E432" s="120">
        <f t="shared" si="626"/>
        <v>901</v>
      </c>
      <c r="F432" s="120">
        <f t="shared" si="626"/>
        <v>2330</v>
      </c>
      <c r="G432" s="120">
        <f t="shared" si="626"/>
        <v>2310</v>
      </c>
      <c r="H432" s="120">
        <f t="shared" si="626"/>
        <v>1307</v>
      </c>
      <c r="I432" s="120">
        <f t="shared" si="626"/>
        <v>3617</v>
      </c>
      <c r="J432" s="120">
        <f t="shared" si="626"/>
        <v>26</v>
      </c>
      <c r="K432" s="120">
        <f t="shared" si="626"/>
        <v>10</v>
      </c>
      <c r="L432" s="120">
        <f t="shared" si="626"/>
        <v>36</v>
      </c>
      <c r="M432" s="120">
        <f t="shared" si="626"/>
        <v>1</v>
      </c>
      <c r="N432" s="120">
        <f t="shared" si="626"/>
        <v>3</v>
      </c>
      <c r="O432" s="120">
        <f t="shared" si="626"/>
        <v>4</v>
      </c>
      <c r="P432" s="120">
        <f t="shared" si="626"/>
        <v>0</v>
      </c>
      <c r="Q432" s="120">
        <f t="shared" si="626"/>
        <v>0</v>
      </c>
      <c r="R432" s="120">
        <f t="shared" si="626"/>
        <v>0</v>
      </c>
      <c r="S432" s="120">
        <f t="shared" si="626"/>
        <v>0</v>
      </c>
      <c r="T432" s="120">
        <f t="shared" si="626"/>
        <v>0</v>
      </c>
      <c r="U432" s="120">
        <f t="shared" si="626"/>
        <v>0</v>
      </c>
      <c r="V432" s="120">
        <f t="shared" si="626"/>
        <v>0</v>
      </c>
      <c r="W432" s="120">
        <f t="shared" si="626"/>
        <v>0</v>
      </c>
      <c r="X432" s="120">
        <f t="shared" si="626"/>
        <v>0</v>
      </c>
      <c r="Y432" s="120">
        <f t="shared" si="623"/>
        <v>3766</v>
      </c>
      <c r="Z432" s="120">
        <f t="shared" si="624"/>
        <v>2221</v>
      </c>
      <c r="AA432" s="120">
        <f t="shared" si="625"/>
        <v>5987</v>
      </c>
    </row>
    <row r="433" spans="2:27" ht="27" customHeight="1">
      <c r="B433" s="114">
        <v>4</v>
      </c>
      <c r="C433" s="594" t="s">
        <v>25</v>
      </c>
      <c r="D433" s="120">
        <f t="shared" ref="D433:X433" si="627">D222</f>
        <v>436</v>
      </c>
      <c r="E433" s="120">
        <f t="shared" si="627"/>
        <v>318</v>
      </c>
      <c r="F433" s="120">
        <f t="shared" si="627"/>
        <v>754</v>
      </c>
      <c r="G433" s="120">
        <f t="shared" si="627"/>
        <v>2545</v>
      </c>
      <c r="H433" s="120">
        <f t="shared" si="627"/>
        <v>1451</v>
      </c>
      <c r="I433" s="120">
        <f t="shared" si="627"/>
        <v>3996</v>
      </c>
      <c r="J433" s="120">
        <f t="shared" si="627"/>
        <v>3</v>
      </c>
      <c r="K433" s="120">
        <f t="shared" si="627"/>
        <v>2</v>
      </c>
      <c r="L433" s="120">
        <f t="shared" si="627"/>
        <v>5</v>
      </c>
      <c r="M433" s="120">
        <f t="shared" si="627"/>
        <v>3</v>
      </c>
      <c r="N433" s="120">
        <f t="shared" si="627"/>
        <v>1</v>
      </c>
      <c r="O433" s="120">
        <f t="shared" si="627"/>
        <v>4</v>
      </c>
      <c r="P433" s="120">
        <f t="shared" si="627"/>
        <v>0</v>
      </c>
      <c r="Q433" s="120">
        <f t="shared" si="627"/>
        <v>0</v>
      </c>
      <c r="R433" s="120">
        <f t="shared" si="627"/>
        <v>0</v>
      </c>
      <c r="S433" s="120">
        <f t="shared" si="627"/>
        <v>5</v>
      </c>
      <c r="T433" s="120">
        <f t="shared" si="627"/>
        <v>3</v>
      </c>
      <c r="U433" s="120">
        <f t="shared" si="627"/>
        <v>8</v>
      </c>
      <c r="V433" s="120">
        <f t="shared" si="627"/>
        <v>0</v>
      </c>
      <c r="W433" s="120">
        <f t="shared" si="627"/>
        <v>0</v>
      </c>
      <c r="X433" s="120">
        <f t="shared" si="627"/>
        <v>0</v>
      </c>
      <c r="Y433" s="120">
        <f t="shared" si="623"/>
        <v>2992</v>
      </c>
      <c r="Z433" s="120">
        <f t="shared" si="624"/>
        <v>1775</v>
      </c>
      <c r="AA433" s="120">
        <f t="shared" si="625"/>
        <v>4767</v>
      </c>
    </row>
    <row r="434" spans="2:27" ht="27" customHeight="1">
      <c r="B434" s="114">
        <v>5</v>
      </c>
      <c r="C434" s="594" t="s">
        <v>27</v>
      </c>
      <c r="D434" s="594">
        <f t="shared" ref="D434:X434" si="628">D227</f>
        <v>931</v>
      </c>
      <c r="E434" s="594">
        <f t="shared" si="628"/>
        <v>579</v>
      </c>
      <c r="F434" s="594">
        <f t="shared" si="628"/>
        <v>1510</v>
      </c>
      <c r="G434" s="594">
        <f t="shared" si="628"/>
        <v>232</v>
      </c>
      <c r="H434" s="594">
        <f t="shared" si="628"/>
        <v>136</v>
      </c>
      <c r="I434" s="594">
        <f t="shared" si="628"/>
        <v>368</v>
      </c>
      <c r="J434" s="594">
        <f t="shared" si="628"/>
        <v>11</v>
      </c>
      <c r="K434" s="594">
        <f t="shared" si="628"/>
        <v>3</v>
      </c>
      <c r="L434" s="594">
        <f t="shared" si="628"/>
        <v>14</v>
      </c>
      <c r="M434" s="594">
        <f t="shared" si="628"/>
        <v>13</v>
      </c>
      <c r="N434" s="594">
        <f t="shared" si="628"/>
        <v>5</v>
      </c>
      <c r="O434" s="594">
        <f t="shared" si="628"/>
        <v>18</v>
      </c>
      <c r="P434" s="594">
        <f t="shared" si="628"/>
        <v>0</v>
      </c>
      <c r="Q434" s="594">
        <f t="shared" si="628"/>
        <v>0</v>
      </c>
      <c r="R434" s="594">
        <f t="shared" si="628"/>
        <v>0</v>
      </c>
      <c r="S434" s="594">
        <f t="shared" si="628"/>
        <v>0</v>
      </c>
      <c r="T434" s="594">
        <f t="shared" si="628"/>
        <v>0</v>
      </c>
      <c r="U434" s="594">
        <f t="shared" si="628"/>
        <v>0</v>
      </c>
      <c r="V434" s="594">
        <f t="shared" si="628"/>
        <v>0</v>
      </c>
      <c r="W434" s="594">
        <f t="shared" si="628"/>
        <v>0</v>
      </c>
      <c r="X434" s="594">
        <f t="shared" si="628"/>
        <v>0</v>
      </c>
      <c r="Y434" s="120">
        <f t="shared" si="623"/>
        <v>1187</v>
      </c>
      <c r="Z434" s="120">
        <f t="shared" si="624"/>
        <v>723</v>
      </c>
      <c r="AA434" s="120">
        <f t="shared" si="625"/>
        <v>1910</v>
      </c>
    </row>
    <row r="435" spans="2:27" ht="27" customHeight="1">
      <c r="B435" s="114">
        <v>6</v>
      </c>
      <c r="C435" s="594" t="s">
        <v>29</v>
      </c>
      <c r="D435" s="594">
        <f t="shared" ref="D435:X435" si="629">D234</f>
        <v>333</v>
      </c>
      <c r="E435" s="594">
        <f t="shared" si="629"/>
        <v>235</v>
      </c>
      <c r="F435" s="594">
        <f t="shared" si="629"/>
        <v>568</v>
      </c>
      <c r="G435" s="594">
        <f t="shared" si="629"/>
        <v>437</v>
      </c>
      <c r="H435" s="594">
        <f t="shared" si="629"/>
        <v>292</v>
      </c>
      <c r="I435" s="594">
        <f t="shared" si="629"/>
        <v>729</v>
      </c>
      <c r="J435" s="594">
        <f t="shared" si="629"/>
        <v>8</v>
      </c>
      <c r="K435" s="594">
        <f t="shared" si="629"/>
        <v>4</v>
      </c>
      <c r="L435" s="594">
        <f t="shared" si="629"/>
        <v>12</v>
      </c>
      <c r="M435" s="594">
        <f t="shared" si="629"/>
        <v>3</v>
      </c>
      <c r="N435" s="594">
        <f t="shared" si="629"/>
        <v>0</v>
      </c>
      <c r="O435" s="594">
        <f t="shared" si="629"/>
        <v>3</v>
      </c>
      <c r="P435" s="594">
        <f t="shared" si="629"/>
        <v>0</v>
      </c>
      <c r="Q435" s="594">
        <f t="shared" si="629"/>
        <v>0</v>
      </c>
      <c r="R435" s="594">
        <f t="shared" si="629"/>
        <v>0</v>
      </c>
      <c r="S435" s="594">
        <f t="shared" si="629"/>
        <v>0</v>
      </c>
      <c r="T435" s="594">
        <f t="shared" si="629"/>
        <v>0</v>
      </c>
      <c r="U435" s="594">
        <f t="shared" si="629"/>
        <v>0</v>
      </c>
      <c r="V435" s="594">
        <f t="shared" si="629"/>
        <v>0</v>
      </c>
      <c r="W435" s="594">
        <f t="shared" si="629"/>
        <v>0</v>
      </c>
      <c r="X435" s="594">
        <f t="shared" si="629"/>
        <v>0</v>
      </c>
      <c r="Y435" s="120">
        <f t="shared" si="623"/>
        <v>781</v>
      </c>
      <c r="Z435" s="120">
        <f t="shared" si="624"/>
        <v>531</v>
      </c>
      <c r="AA435" s="120">
        <f t="shared" si="625"/>
        <v>1312</v>
      </c>
    </row>
    <row r="436" spans="2:27" ht="27" customHeight="1">
      <c r="B436" s="114">
        <v>7</v>
      </c>
      <c r="C436" s="594" t="s">
        <v>33</v>
      </c>
      <c r="D436" s="594">
        <f t="shared" ref="D436:X436" si="630">D245</f>
        <v>708</v>
      </c>
      <c r="E436" s="594">
        <f t="shared" si="630"/>
        <v>453</v>
      </c>
      <c r="F436" s="594">
        <f t="shared" si="630"/>
        <v>1161</v>
      </c>
      <c r="G436" s="594">
        <f t="shared" si="630"/>
        <v>628</v>
      </c>
      <c r="H436" s="594">
        <f t="shared" si="630"/>
        <v>384</v>
      </c>
      <c r="I436" s="594">
        <f t="shared" si="630"/>
        <v>1012</v>
      </c>
      <c r="J436" s="594">
        <f t="shared" si="630"/>
        <v>3</v>
      </c>
      <c r="K436" s="594">
        <f t="shared" si="630"/>
        <v>1</v>
      </c>
      <c r="L436" s="594">
        <f t="shared" si="630"/>
        <v>4</v>
      </c>
      <c r="M436" s="594">
        <f t="shared" si="630"/>
        <v>43</v>
      </c>
      <c r="N436" s="594">
        <f t="shared" si="630"/>
        <v>27</v>
      </c>
      <c r="O436" s="594">
        <f t="shared" si="630"/>
        <v>70</v>
      </c>
      <c r="P436" s="594">
        <f t="shared" si="630"/>
        <v>0</v>
      </c>
      <c r="Q436" s="594">
        <f t="shared" si="630"/>
        <v>0</v>
      </c>
      <c r="R436" s="594">
        <f t="shared" si="630"/>
        <v>0</v>
      </c>
      <c r="S436" s="594">
        <f t="shared" si="630"/>
        <v>0</v>
      </c>
      <c r="T436" s="594">
        <f t="shared" si="630"/>
        <v>0</v>
      </c>
      <c r="U436" s="594">
        <f t="shared" si="630"/>
        <v>0</v>
      </c>
      <c r="V436" s="594">
        <f t="shared" si="630"/>
        <v>0</v>
      </c>
      <c r="W436" s="594">
        <f t="shared" si="630"/>
        <v>0</v>
      </c>
      <c r="X436" s="594">
        <f t="shared" si="630"/>
        <v>0</v>
      </c>
      <c r="Y436" s="120">
        <f t="shared" si="623"/>
        <v>1382</v>
      </c>
      <c r="Z436" s="120">
        <f t="shared" si="624"/>
        <v>865</v>
      </c>
      <c r="AA436" s="120">
        <f t="shared" si="625"/>
        <v>2247</v>
      </c>
    </row>
    <row r="437" spans="2:27" ht="27" customHeight="1">
      <c r="B437" s="114">
        <v>8</v>
      </c>
      <c r="C437" s="594" t="s">
        <v>40</v>
      </c>
      <c r="D437" s="120">
        <f t="shared" ref="D437:X437" si="631">D255</f>
        <v>806</v>
      </c>
      <c r="E437" s="120">
        <f t="shared" si="631"/>
        <v>617</v>
      </c>
      <c r="F437" s="120">
        <f t="shared" si="631"/>
        <v>1423</v>
      </c>
      <c r="G437" s="120">
        <f t="shared" si="631"/>
        <v>630</v>
      </c>
      <c r="H437" s="120">
        <f t="shared" si="631"/>
        <v>521</v>
      </c>
      <c r="I437" s="120">
        <f t="shared" si="631"/>
        <v>1151</v>
      </c>
      <c r="J437" s="120">
        <f t="shared" si="631"/>
        <v>31</v>
      </c>
      <c r="K437" s="120">
        <f t="shared" si="631"/>
        <v>34</v>
      </c>
      <c r="L437" s="120">
        <f t="shared" si="631"/>
        <v>65</v>
      </c>
      <c r="M437" s="120">
        <f t="shared" si="631"/>
        <v>322</v>
      </c>
      <c r="N437" s="120">
        <f t="shared" si="631"/>
        <v>191</v>
      </c>
      <c r="O437" s="120">
        <f t="shared" si="631"/>
        <v>513</v>
      </c>
      <c r="P437" s="120">
        <f t="shared" si="631"/>
        <v>0</v>
      </c>
      <c r="Q437" s="120">
        <f t="shared" si="631"/>
        <v>0</v>
      </c>
      <c r="R437" s="120">
        <f t="shared" si="631"/>
        <v>0</v>
      </c>
      <c r="S437" s="120">
        <f t="shared" si="631"/>
        <v>0</v>
      </c>
      <c r="T437" s="120">
        <f t="shared" si="631"/>
        <v>0</v>
      </c>
      <c r="U437" s="120">
        <f t="shared" si="631"/>
        <v>0</v>
      </c>
      <c r="V437" s="120">
        <f t="shared" si="631"/>
        <v>0</v>
      </c>
      <c r="W437" s="120">
        <f t="shared" si="631"/>
        <v>0</v>
      </c>
      <c r="X437" s="120">
        <f t="shared" si="631"/>
        <v>0</v>
      </c>
      <c r="Y437" s="120">
        <f t="shared" si="623"/>
        <v>1789</v>
      </c>
      <c r="Z437" s="120">
        <f t="shared" si="624"/>
        <v>1363</v>
      </c>
      <c r="AA437" s="120">
        <f t="shared" si="625"/>
        <v>3152</v>
      </c>
    </row>
    <row r="438" spans="2:27" ht="27" customHeight="1">
      <c r="B438" s="114">
        <v>9</v>
      </c>
      <c r="C438" s="594" t="s">
        <v>44</v>
      </c>
      <c r="D438" s="120">
        <f t="shared" ref="D438:X438" si="632">D267</f>
        <v>1167</v>
      </c>
      <c r="E438" s="120">
        <f t="shared" si="632"/>
        <v>902</v>
      </c>
      <c r="F438" s="120">
        <f t="shared" si="632"/>
        <v>2069</v>
      </c>
      <c r="G438" s="120">
        <f t="shared" si="632"/>
        <v>900</v>
      </c>
      <c r="H438" s="120">
        <f t="shared" si="632"/>
        <v>641</v>
      </c>
      <c r="I438" s="120">
        <f t="shared" si="632"/>
        <v>1541</v>
      </c>
      <c r="J438" s="120">
        <f t="shared" si="632"/>
        <v>24</v>
      </c>
      <c r="K438" s="120">
        <f t="shared" si="632"/>
        <v>19</v>
      </c>
      <c r="L438" s="120">
        <f t="shared" si="632"/>
        <v>43</v>
      </c>
      <c r="M438" s="120">
        <f t="shared" si="632"/>
        <v>22</v>
      </c>
      <c r="N438" s="120">
        <f t="shared" si="632"/>
        <v>19</v>
      </c>
      <c r="O438" s="120">
        <f t="shared" si="632"/>
        <v>41</v>
      </c>
      <c r="P438" s="120">
        <f t="shared" si="632"/>
        <v>7</v>
      </c>
      <c r="Q438" s="120">
        <f t="shared" si="632"/>
        <v>5</v>
      </c>
      <c r="R438" s="120">
        <f t="shared" si="632"/>
        <v>12</v>
      </c>
      <c r="S438" s="120">
        <f t="shared" si="632"/>
        <v>20</v>
      </c>
      <c r="T438" s="120">
        <f t="shared" si="632"/>
        <v>12</v>
      </c>
      <c r="U438" s="120">
        <f t="shared" si="632"/>
        <v>32</v>
      </c>
      <c r="V438" s="120">
        <f t="shared" si="632"/>
        <v>0</v>
      </c>
      <c r="W438" s="120">
        <f t="shared" si="632"/>
        <v>0</v>
      </c>
      <c r="X438" s="120">
        <f t="shared" si="632"/>
        <v>0</v>
      </c>
      <c r="Y438" s="120">
        <f t="shared" si="623"/>
        <v>2140</v>
      </c>
      <c r="Z438" s="120">
        <f t="shared" si="624"/>
        <v>1598</v>
      </c>
      <c r="AA438" s="120">
        <f t="shared" si="625"/>
        <v>3738</v>
      </c>
    </row>
    <row r="439" spans="2:27" ht="27" customHeight="1">
      <c r="B439" s="114">
        <v>10</v>
      </c>
      <c r="C439" s="594" t="s">
        <v>51</v>
      </c>
      <c r="D439" s="120">
        <f t="shared" ref="D439:X439" si="633">D283</f>
        <v>6120</v>
      </c>
      <c r="E439" s="120">
        <f t="shared" si="633"/>
        <v>4048</v>
      </c>
      <c r="F439" s="120">
        <f t="shared" si="633"/>
        <v>10168</v>
      </c>
      <c r="G439" s="120">
        <f t="shared" si="633"/>
        <v>2284</v>
      </c>
      <c r="H439" s="120">
        <f t="shared" si="633"/>
        <v>1696</v>
      </c>
      <c r="I439" s="120">
        <f t="shared" si="633"/>
        <v>3980</v>
      </c>
      <c r="J439" s="120">
        <f t="shared" si="633"/>
        <v>42</v>
      </c>
      <c r="K439" s="120">
        <f t="shared" si="633"/>
        <v>16</v>
      </c>
      <c r="L439" s="120">
        <f t="shared" si="633"/>
        <v>58</v>
      </c>
      <c r="M439" s="120">
        <f t="shared" si="633"/>
        <v>88</v>
      </c>
      <c r="N439" s="120">
        <f t="shared" si="633"/>
        <v>55</v>
      </c>
      <c r="O439" s="120">
        <f t="shared" si="633"/>
        <v>143</v>
      </c>
      <c r="P439" s="120">
        <f t="shared" si="633"/>
        <v>37</v>
      </c>
      <c r="Q439" s="120">
        <f t="shared" si="633"/>
        <v>20</v>
      </c>
      <c r="R439" s="120">
        <f t="shared" si="633"/>
        <v>57</v>
      </c>
      <c r="S439" s="120">
        <f t="shared" si="633"/>
        <v>29</v>
      </c>
      <c r="T439" s="120">
        <f t="shared" si="633"/>
        <v>15</v>
      </c>
      <c r="U439" s="120">
        <f t="shared" si="633"/>
        <v>44</v>
      </c>
      <c r="V439" s="120">
        <f t="shared" si="633"/>
        <v>0</v>
      </c>
      <c r="W439" s="120">
        <f t="shared" si="633"/>
        <v>0</v>
      </c>
      <c r="X439" s="120">
        <f t="shared" si="633"/>
        <v>0</v>
      </c>
      <c r="Y439" s="120">
        <f t="shared" si="623"/>
        <v>8600</v>
      </c>
      <c r="Z439" s="120">
        <f t="shared" si="624"/>
        <v>5850</v>
      </c>
      <c r="AA439" s="120">
        <f t="shared" si="625"/>
        <v>14450</v>
      </c>
    </row>
    <row r="440" spans="2:27" ht="27" customHeight="1">
      <c r="B440" s="114">
        <v>11</v>
      </c>
      <c r="C440" s="594" t="s">
        <v>57</v>
      </c>
      <c r="D440" s="120">
        <f t="shared" ref="D440:X440" si="634">D292</f>
        <v>881</v>
      </c>
      <c r="E440" s="120">
        <f t="shared" si="634"/>
        <v>582</v>
      </c>
      <c r="F440" s="120">
        <f t="shared" si="634"/>
        <v>1463</v>
      </c>
      <c r="G440" s="120">
        <f t="shared" si="634"/>
        <v>546</v>
      </c>
      <c r="H440" s="120">
        <f t="shared" si="634"/>
        <v>401</v>
      </c>
      <c r="I440" s="120">
        <f t="shared" si="634"/>
        <v>947</v>
      </c>
      <c r="J440" s="120">
        <f t="shared" si="634"/>
        <v>6</v>
      </c>
      <c r="K440" s="120">
        <f t="shared" si="634"/>
        <v>8</v>
      </c>
      <c r="L440" s="120">
        <f t="shared" si="634"/>
        <v>14</v>
      </c>
      <c r="M440" s="120">
        <f t="shared" si="634"/>
        <v>8</v>
      </c>
      <c r="N440" s="120">
        <f t="shared" si="634"/>
        <v>3</v>
      </c>
      <c r="O440" s="120">
        <f t="shared" si="634"/>
        <v>11</v>
      </c>
      <c r="P440" s="120">
        <f t="shared" si="634"/>
        <v>0</v>
      </c>
      <c r="Q440" s="120">
        <f t="shared" si="634"/>
        <v>0</v>
      </c>
      <c r="R440" s="120">
        <f t="shared" si="634"/>
        <v>0</v>
      </c>
      <c r="S440" s="120">
        <f t="shared" si="634"/>
        <v>0</v>
      </c>
      <c r="T440" s="120">
        <f t="shared" si="634"/>
        <v>0</v>
      </c>
      <c r="U440" s="120">
        <f t="shared" si="634"/>
        <v>0</v>
      </c>
      <c r="V440" s="120">
        <f t="shared" si="634"/>
        <v>0</v>
      </c>
      <c r="W440" s="120">
        <f t="shared" si="634"/>
        <v>0</v>
      </c>
      <c r="X440" s="120">
        <f t="shared" si="634"/>
        <v>0</v>
      </c>
      <c r="Y440" s="120">
        <f t="shared" si="623"/>
        <v>1441</v>
      </c>
      <c r="Z440" s="120">
        <f t="shared" si="624"/>
        <v>994</v>
      </c>
      <c r="AA440" s="120">
        <f t="shared" si="625"/>
        <v>2435</v>
      </c>
    </row>
    <row r="441" spans="2:27" ht="27" customHeight="1">
      <c r="B441" s="114">
        <v>12</v>
      </c>
      <c r="C441" s="594" t="s">
        <v>61</v>
      </c>
      <c r="D441" s="120">
        <f t="shared" ref="D441:X441" si="635">D305</f>
        <v>4013</v>
      </c>
      <c r="E441" s="120">
        <f t="shared" si="635"/>
        <v>2520</v>
      </c>
      <c r="F441" s="120">
        <f t="shared" si="635"/>
        <v>6533</v>
      </c>
      <c r="G441" s="120">
        <f t="shared" si="635"/>
        <v>5601</v>
      </c>
      <c r="H441" s="120">
        <f t="shared" si="635"/>
        <v>3291</v>
      </c>
      <c r="I441" s="120">
        <f t="shared" si="635"/>
        <v>8892</v>
      </c>
      <c r="J441" s="120">
        <f t="shared" si="635"/>
        <v>126</v>
      </c>
      <c r="K441" s="120">
        <f t="shared" si="635"/>
        <v>83</v>
      </c>
      <c r="L441" s="120">
        <f t="shared" si="635"/>
        <v>209</v>
      </c>
      <c r="M441" s="120">
        <f t="shared" si="635"/>
        <v>46</v>
      </c>
      <c r="N441" s="120">
        <f t="shared" si="635"/>
        <v>29</v>
      </c>
      <c r="O441" s="120">
        <f t="shared" si="635"/>
        <v>75</v>
      </c>
      <c r="P441" s="120">
        <f t="shared" si="635"/>
        <v>0</v>
      </c>
      <c r="Q441" s="120">
        <f t="shared" si="635"/>
        <v>0</v>
      </c>
      <c r="R441" s="120">
        <f t="shared" si="635"/>
        <v>0</v>
      </c>
      <c r="S441" s="120">
        <f t="shared" si="635"/>
        <v>0</v>
      </c>
      <c r="T441" s="120">
        <f t="shared" si="635"/>
        <v>0</v>
      </c>
      <c r="U441" s="120">
        <f t="shared" si="635"/>
        <v>0</v>
      </c>
      <c r="V441" s="120">
        <f t="shared" si="635"/>
        <v>0</v>
      </c>
      <c r="W441" s="120">
        <f t="shared" si="635"/>
        <v>0</v>
      </c>
      <c r="X441" s="120">
        <f t="shared" si="635"/>
        <v>0</v>
      </c>
      <c r="Y441" s="120">
        <f t="shared" si="623"/>
        <v>9786</v>
      </c>
      <c r="Z441" s="120">
        <f t="shared" si="624"/>
        <v>5923</v>
      </c>
      <c r="AA441" s="120">
        <f t="shared" si="625"/>
        <v>15709</v>
      </c>
    </row>
    <row r="442" spans="2:27" ht="27" customHeight="1">
      <c r="B442" s="114">
        <v>13</v>
      </c>
      <c r="C442" s="594" t="s">
        <v>91</v>
      </c>
      <c r="D442" s="120">
        <f>D309</f>
        <v>205</v>
      </c>
      <c r="E442" s="120">
        <f t="shared" ref="E442:X442" si="636">E309</f>
        <v>134</v>
      </c>
      <c r="F442" s="120">
        <f t="shared" si="636"/>
        <v>339</v>
      </c>
      <c r="G442" s="120">
        <f t="shared" si="636"/>
        <v>317</v>
      </c>
      <c r="H442" s="120">
        <f t="shared" si="636"/>
        <v>233</v>
      </c>
      <c r="I442" s="120">
        <f t="shared" si="636"/>
        <v>550</v>
      </c>
      <c r="J442" s="120">
        <f t="shared" si="636"/>
        <v>250</v>
      </c>
      <c r="K442" s="120">
        <f t="shared" si="636"/>
        <v>215</v>
      </c>
      <c r="L442" s="120">
        <f t="shared" si="636"/>
        <v>465</v>
      </c>
      <c r="M442" s="120">
        <f t="shared" si="636"/>
        <v>0</v>
      </c>
      <c r="N442" s="120">
        <f t="shared" si="636"/>
        <v>0</v>
      </c>
      <c r="O442" s="120">
        <f t="shared" si="636"/>
        <v>0</v>
      </c>
      <c r="P442" s="120">
        <f t="shared" si="636"/>
        <v>0</v>
      </c>
      <c r="Q442" s="120">
        <f t="shared" si="636"/>
        <v>0</v>
      </c>
      <c r="R442" s="120">
        <f t="shared" si="636"/>
        <v>0</v>
      </c>
      <c r="S442" s="120">
        <f t="shared" si="636"/>
        <v>0</v>
      </c>
      <c r="T442" s="120">
        <f t="shared" si="636"/>
        <v>0</v>
      </c>
      <c r="U442" s="120">
        <f t="shared" si="636"/>
        <v>0</v>
      </c>
      <c r="V442" s="120">
        <f t="shared" si="636"/>
        <v>0</v>
      </c>
      <c r="W442" s="120">
        <f t="shared" si="636"/>
        <v>0</v>
      </c>
      <c r="X442" s="120">
        <f t="shared" si="636"/>
        <v>0</v>
      </c>
      <c r="Y442" s="120">
        <f t="shared" si="623"/>
        <v>772</v>
      </c>
      <c r="Z442" s="120">
        <f t="shared" si="624"/>
        <v>582</v>
      </c>
      <c r="AA442" s="120">
        <f t="shared" si="625"/>
        <v>1354</v>
      </c>
    </row>
    <row r="443" spans="2:27" ht="27" customHeight="1">
      <c r="B443" s="114">
        <v>14</v>
      </c>
      <c r="C443" s="594" t="s">
        <v>62</v>
      </c>
      <c r="D443" s="120">
        <f t="shared" ref="D443:X443" si="637">D318</f>
        <v>343</v>
      </c>
      <c r="E443" s="120">
        <f t="shared" si="637"/>
        <v>252</v>
      </c>
      <c r="F443" s="120">
        <f t="shared" si="637"/>
        <v>595</v>
      </c>
      <c r="G443" s="120">
        <f t="shared" si="637"/>
        <v>664</v>
      </c>
      <c r="H443" s="120">
        <f t="shared" si="637"/>
        <v>339</v>
      </c>
      <c r="I443" s="120">
        <f t="shared" si="637"/>
        <v>1003</v>
      </c>
      <c r="J443" s="120">
        <f t="shared" si="637"/>
        <v>6</v>
      </c>
      <c r="K443" s="120">
        <f t="shared" si="637"/>
        <v>3</v>
      </c>
      <c r="L443" s="120">
        <f t="shared" si="637"/>
        <v>9</v>
      </c>
      <c r="M443" s="120">
        <f t="shared" si="637"/>
        <v>1</v>
      </c>
      <c r="N443" s="120">
        <f t="shared" si="637"/>
        <v>0</v>
      </c>
      <c r="O443" s="120">
        <f t="shared" si="637"/>
        <v>1</v>
      </c>
      <c r="P443" s="120">
        <f t="shared" si="637"/>
        <v>0</v>
      </c>
      <c r="Q443" s="120">
        <f t="shared" si="637"/>
        <v>0</v>
      </c>
      <c r="R443" s="120">
        <f t="shared" si="637"/>
        <v>0</v>
      </c>
      <c r="S443" s="120">
        <f t="shared" si="637"/>
        <v>0</v>
      </c>
      <c r="T443" s="120">
        <f t="shared" si="637"/>
        <v>0</v>
      </c>
      <c r="U443" s="120">
        <f t="shared" si="637"/>
        <v>0</v>
      </c>
      <c r="V443" s="120">
        <f t="shared" si="637"/>
        <v>0</v>
      </c>
      <c r="W443" s="120">
        <f t="shared" si="637"/>
        <v>0</v>
      </c>
      <c r="X443" s="120">
        <f t="shared" si="637"/>
        <v>0</v>
      </c>
      <c r="Y443" s="120">
        <f t="shared" si="623"/>
        <v>1014</v>
      </c>
      <c r="Z443" s="120">
        <f t="shared" si="624"/>
        <v>594</v>
      </c>
      <c r="AA443" s="120">
        <f t="shared" si="625"/>
        <v>1608</v>
      </c>
    </row>
    <row r="444" spans="2:27" ht="27" customHeight="1">
      <c r="B444" s="114">
        <v>15</v>
      </c>
      <c r="C444" s="594" t="s">
        <v>69</v>
      </c>
      <c r="D444" s="120">
        <f t="shared" ref="D444:X444" si="638">D327</f>
        <v>472</v>
      </c>
      <c r="E444" s="120">
        <f t="shared" si="638"/>
        <v>314</v>
      </c>
      <c r="F444" s="120">
        <f t="shared" si="638"/>
        <v>786</v>
      </c>
      <c r="G444" s="120">
        <f t="shared" si="638"/>
        <v>1272</v>
      </c>
      <c r="H444" s="120">
        <f t="shared" si="638"/>
        <v>745</v>
      </c>
      <c r="I444" s="120">
        <f t="shared" si="638"/>
        <v>2017</v>
      </c>
      <c r="J444" s="120">
        <f t="shared" si="638"/>
        <v>11</v>
      </c>
      <c r="K444" s="120">
        <f t="shared" si="638"/>
        <v>6</v>
      </c>
      <c r="L444" s="120">
        <f t="shared" si="638"/>
        <v>17</v>
      </c>
      <c r="M444" s="120">
        <f t="shared" si="638"/>
        <v>10</v>
      </c>
      <c r="N444" s="120">
        <f t="shared" si="638"/>
        <v>5</v>
      </c>
      <c r="O444" s="120">
        <f t="shared" si="638"/>
        <v>15</v>
      </c>
      <c r="P444" s="120">
        <f t="shared" si="638"/>
        <v>0</v>
      </c>
      <c r="Q444" s="120">
        <f t="shared" si="638"/>
        <v>0</v>
      </c>
      <c r="R444" s="120">
        <f t="shared" si="638"/>
        <v>0</v>
      </c>
      <c r="S444" s="120">
        <f t="shared" si="638"/>
        <v>0</v>
      </c>
      <c r="T444" s="120">
        <f t="shared" si="638"/>
        <v>0</v>
      </c>
      <c r="U444" s="120">
        <f t="shared" si="638"/>
        <v>0</v>
      </c>
      <c r="V444" s="120">
        <f t="shared" si="638"/>
        <v>0</v>
      </c>
      <c r="W444" s="120">
        <f t="shared" si="638"/>
        <v>0</v>
      </c>
      <c r="X444" s="120">
        <f t="shared" si="638"/>
        <v>0</v>
      </c>
      <c r="Y444" s="120">
        <f t="shared" si="623"/>
        <v>1765</v>
      </c>
      <c r="Z444" s="120">
        <f t="shared" si="624"/>
        <v>1070</v>
      </c>
      <c r="AA444" s="120">
        <f t="shared" si="625"/>
        <v>2835</v>
      </c>
    </row>
    <row r="445" spans="2:27" ht="27" customHeight="1">
      <c r="B445" s="114">
        <v>16</v>
      </c>
      <c r="C445" s="594" t="s">
        <v>781</v>
      </c>
      <c r="D445" s="120">
        <f t="shared" ref="D445:X445" si="639">D333</f>
        <v>617</v>
      </c>
      <c r="E445" s="120">
        <f t="shared" si="639"/>
        <v>410</v>
      </c>
      <c r="F445" s="120">
        <f t="shared" si="639"/>
        <v>1027</v>
      </c>
      <c r="G445" s="120">
        <f t="shared" si="639"/>
        <v>548</v>
      </c>
      <c r="H445" s="120">
        <f t="shared" si="639"/>
        <v>365</v>
      </c>
      <c r="I445" s="120">
        <f t="shared" si="639"/>
        <v>913</v>
      </c>
      <c r="J445" s="120">
        <f t="shared" si="639"/>
        <v>9</v>
      </c>
      <c r="K445" s="120">
        <f t="shared" si="639"/>
        <v>5</v>
      </c>
      <c r="L445" s="120">
        <f t="shared" si="639"/>
        <v>14</v>
      </c>
      <c r="M445" s="120">
        <f t="shared" si="639"/>
        <v>0</v>
      </c>
      <c r="N445" s="120">
        <f t="shared" si="639"/>
        <v>2</v>
      </c>
      <c r="O445" s="120">
        <f t="shared" si="639"/>
        <v>2</v>
      </c>
      <c r="P445" s="120">
        <f t="shared" si="639"/>
        <v>0</v>
      </c>
      <c r="Q445" s="120">
        <f t="shared" si="639"/>
        <v>0</v>
      </c>
      <c r="R445" s="120">
        <f t="shared" si="639"/>
        <v>0</v>
      </c>
      <c r="S445" s="120">
        <f t="shared" si="639"/>
        <v>0</v>
      </c>
      <c r="T445" s="120">
        <f t="shared" si="639"/>
        <v>0</v>
      </c>
      <c r="U445" s="120">
        <f t="shared" si="639"/>
        <v>0</v>
      </c>
      <c r="V445" s="120">
        <f t="shared" si="639"/>
        <v>0</v>
      </c>
      <c r="W445" s="120">
        <f t="shared" si="639"/>
        <v>0</v>
      </c>
      <c r="X445" s="120">
        <f t="shared" si="639"/>
        <v>0</v>
      </c>
      <c r="Y445" s="120">
        <f t="shared" si="623"/>
        <v>1174</v>
      </c>
      <c r="Z445" s="120">
        <f t="shared" si="624"/>
        <v>782</v>
      </c>
      <c r="AA445" s="120">
        <f t="shared" si="625"/>
        <v>1956</v>
      </c>
    </row>
    <row r="446" spans="2:27" ht="27" customHeight="1">
      <c r="B446" s="114">
        <v>17</v>
      </c>
      <c r="C446" s="594" t="s">
        <v>72</v>
      </c>
      <c r="D446" s="120">
        <f t="shared" ref="D446:X446" si="640">D338</f>
        <v>744</v>
      </c>
      <c r="E446" s="120">
        <f t="shared" si="640"/>
        <v>482</v>
      </c>
      <c r="F446" s="120">
        <f t="shared" si="640"/>
        <v>1226</v>
      </c>
      <c r="G446" s="120">
        <f t="shared" si="640"/>
        <v>129</v>
      </c>
      <c r="H446" s="120">
        <f t="shared" si="640"/>
        <v>54</v>
      </c>
      <c r="I446" s="120">
        <f t="shared" si="640"/>
        <v>183</v>
      </c>
      <c r="J446" s="120">
        <f t="shared" si="640"/>
        <v>38</v>
      </c>
      <c r="K446" s="120">
        <f t="shared" si="640"/>
        <v>21</v>
      </c>
      <c r="L446" s="120">
        <f t="shared" si="640"/>
        <v>59</v>
      </c>
      <c r="M446" s="120">
        <f t="shared" si="640"/>
        <v>31</v>
      </c>
      <c r="N446" s="120">
        <f t="shared" si="640"/>
        <v>29</v>
      </c>
      <c r="O446" s="120">
        <f t="shared" si="640"/>
        <v>60</v>
      </c>
      <c r="P446" s="120">
        <f t="shared" si="640"/>
        <v>0</v>
      </c>
      <c r="Q446" s="120">
        <f t="shared" si="640"/>
        <v>0</v>
      </c>
      <c r="R446" s="120">
        <f t="shared" si="640"/>
        <v>0</v>
      </c>
      <c r="S446" s="120">
        <f t="shared" si="640"/>
        <v>0</v>
      </c>
      <c r="T446" s="120">
        <f t="shared" si="640"/>
        <v>0</v>
      </c>
      <c r="U446" s="120">
        <f t="shared" si="640"/>
        <v>0</v>
      </c>
      <c r="V446" s="120">
        <f t="shared" si="640"/>
        <v>0</v>
      </c>
      <c r="W446" s="120">
        <f t="shared" si="640"/>
        <v>0</v>
      </c>
      <c r="X446" s="120">
        <f t="shared" si="640"/>
        <v>0</v>
      </c>
      <c r="Y446" s="120">
        <f t="shared" si="623"/>
        <v>942</v>
      </c>
      <c r="Z446" s="120">
        <f t="shared" si="624"/>
        <v>586</v>
      </c>
      <c r="AA446" s="120">
        <f t="shared" si="625"/>
        <v>1528</v>
      </c>
    </row>
    <row r="447" spans="2:27" ht="27" customHeight="1">
      <c r="B447" s="114">
        <v>18</v>
      </c>
      <c r="C447" s="594" t="s">
        <v>74</v>
      </c>
      <c r="D447" s="120">
        <f t="shared" ref="D447:X447" si="641">D349</f>
        <v>2716</v>
      </c>
      <c r="E447" s="120">
        <f t="shared" si="641"/>
        <v>1765</v>
      </c>
      <c r="F447" s="120">
        <f t="shared" si="641"/>
        <v>4481</v>
      </c>
      <c r="G447" s="120">
        <f t="shared" si="641"/>
        <v>2978</v>
      </c>
      <c r="H447" s="120">
        <f t="shared" si="641"/>
        <v>1893</v>
      </c>
      <c r="I447" s="120">
        <f t="shared" si="641"/>
        <v>4871</v>
      </c>
      <c r="J447" s="120">
        <f t="shared" si="641"/>
        <v>71</v>
      </c>
      <c r="K447" s="120">
        <f t="shared" si="641"/>
        <v>49</v>
      </c>
      <c r="L447" s="120">
        <f t="shared" si="641"/>
        <v>120</v>
      </c>
      <c r="M447" s="120">
        <f t="shared" si="641"/>
        <v>12</v>
      </c>
      <c r="N447" s="120">
        <f t="shared" si="641"/>
        <v>3</v>
      </c>
      <c r="O447" s="120">
        <f t="shared" si="641"/>
        <v>15</v>
      </c>
      <c r="P447" s="120">
        <f t="shared" si="641"/>
        <v>8</v>
      </c>
      <c r="Q447" s="120">
        <f t="shared" si="641"/>
        <v>9</v>
      </c>
      <c r="R447" s="120">
        <f t="shared" si="641"/>
        <v>17</v>
      </c>
      <c r="S447" s="120">
        <f t="shared" si="641"/>
        <v>16</v>
      </c>
      <c r="T447" s="120">
        <f t="shared" si="641"/>
        <v>22</v>
      </c>
      <c r="U447" s="120">
        <f t="shared" si="641"/>
        <v>38</v>
      </c>
      <c r="V447" s="120">
        <f t="shared" si="641"/>
        <v>0</v>
      </c>
      <c r="W447" s="120">
        <f t="shared" si="641"/>
        <v>0</v>
      </c>
      <c r="X447" s="120">
        <f t="shared" si="641"/>
        <v>0</v>
      </c>
      <c r="Y447" s="120">
        <f t="shared" si="623"/>
        <v>5801</v>
      </c>
      <c r="Z447" s="120">
        <f t="shared" si="624"/>
        <v>3741</v>
      </c>
      <c r="AA447" s="120">
        <f t="shared" si="625"/>
        <v>9542</v>
      </c>
    </row>
    <row r="448" spans="2:27" ht="27" customHeight="1">
      <c r="B448" s="114">
        <v>19</v>
      </c>
      <c r="C448" s="809" t="s">
        <v>160</v>
      </c>
      <c r="D448" s="120">
        <f t="shared" ref="D448:X448" si="642">D357</f>
        <v>360</v>
      </c>
      <c r="E448" s="120">
        <f t="shared" si="642"/>
        <v>253</v>
      </c>
      <c r="F448" s="120">
        <f t="shared" si="642"/>
        <v>613</v>
      </c>
      <c r="G448" s="120">
        <f t="shared" si="642"/>
        <v>420</v>
      </c>
      <c r="H448" s="120">
        <f t="shared" si="642"/>
        <v>288</v>
      </c>
      <c r="I448" s="120">
        <f t="shared" si="642"/>
        <v>708</v>
      </c>
      <c r="J448" s="120">
        <f t="shared" si="642"/>
        <v>99</v>
      </c>
      <c r="K448" s="120">
        <f t="shared" si="642"/>
        <v>60</v>
      </c>
      <c r="L448" s="120">
        <f t="shared" si="642"/>
        <v>159</v>
      </c>
      <c r="M448" s="120">
        <f t="shared" si="642"/>
        <v>29</v>
      </c>
      <c r="N448" s="120">
        <f t="shared" si="642"/>
        <v>15</v>
      </c>
      <c r="O448" s="120">
        <f t="shared" si="642"/>
        <v>44</v>
      </c>
      <c r="P448" s="120">
        <f t="shared" si="642"/>
        <v>0</v>
      </c>
      <c r="Q448" s="120">
        <f t="shared" si="642"/>
        <v>0</v>
      </c>
      <c r="R448" s="120">
        <f t="shared" si="642"/>
        <v>0</v>
      </c>
      <c r="S448" s="120">
        <f t="shared" si="642"/>
        <v>5</v>
      </c>
      <c r="T448" s="120">
        <f t="shared" si="642"/>
        <v>4</v>
      </c>
      <c r="U448" s="120">
        <f t="shared" si="642"/>
        <v>9</v>
      </c>
      <c r="V448" s="120">
        <f t="shared" si="642"/>
        <v>0</v>
      </c>
      <c r="W448" s="120">
        <f t="shared" si="642"/>
        <v>0</v>
      </c>
      <c r="X448" s="120">
        <f t="shared" si="642"/>
        <v>0</v>
      </c>
      <c r="Y448" s="120">
        <f t="shared" si="623"/>
        <v>913</v>
      </c>
      <c r="Z448" s="120">
        <f t="shared" si="624"/>
        <v>620</v>
      </c>
      <c r="AA448" s="120">
        <f t="shared" si="625"/>
        <v>1533</v>
      </c>
    </row>
    <row r="449" spans="2:27" ht="27" customHeight="1">
      <c r="B449" s="114">
        <v>20</v>
      </c>
      <c r="C449" s="594" t="s">
        <v>85</v>
      </c>
      <c r="D449" s="120">
        <f t="shared" ref="D449:X449" si="643">D369</f>
        <v>720</v>
      </c>
      <c r="E449" s="120">
        <f t="shared" si="643"/>
        <v>513</v>
      </c>
      <c r="F449" s="120">
        <f t="shared" si="643"/>
        <v>1233</v>
      </c>
      <c r="G449" s="120">
        <f t="shared" si="643"/>
        <v>1032</v>
      </c>
      <c r="H449" s="120">
        <f t="shared" si="643"/>
        <v>582</v>
      </c>
      <c r="I449" s="120">
        <f t="shared" si="643"/>
        <v>1614</v>
      </c>
      <c r="J449" s="120">
        <f t="shared" si="643"/>
        <v>31</v>
      </c>
      <c r="K449" s="120">
        <f t="shared" si="643"/>
        <v>20</v>
      </c>
      <c r="L449" s="120">
        <f t="shared" si="643"/>
        <v>51</v>
      </c>
      <c r="M449" s="120">
        <f t="shared" si="643"/>
        <v>2</v>
      </c>
      <c r="N449" s="120">
        <f t="shared" si="643"/>
        <v>1</v>
      </c>
      <c r="O449" s="120">
        <f t="shared" si="643"/>
        <v>3</v>
      </c>
      <c r="P449" s="120">
        <f t="shared" si="643"/>
        <v>0</v>
      </c>
      <c r="Q449" s="120">
        <f t="shared" si="643"/>
        <v>0</v>
      </c>
      <c r="R449" s="120">
        <f t="shared" si="643"/>
        <v>0</v>
      </c>
      <c r="S449" s="120">
        <f t="shared" si="643"/>
        <v>0</v>
      </c>
      <c r="T449" s="120">
        <f t="shared" si="643"/>
        <v>0</v>
      </c>
      <c r="U449" s="120">
        <f t="shared" si="643"/>
        <v>0</v>
      </c>
      <c r="V449" s="120">
        <f t="shared" si="643"/>
        <v>0</v>
      </c>
      <c r="W449" s="120">
        <f t="shared" si="643"/>
        <v>0</v>
      </c>
      <c r="X449" s="120">
        <f t="shared" si="643"/>
        <v>0</v>
      </c>
      <c r="Y449" s="120">
        <f t="shared" si="623"/>
        <v>1785</v>
      </c>
      <c r="Z449" s="120">
        <f t="shared" si="624"/>
        <v>1116</v>
      </c>
      <c r="AA449" s="120">
        <f t="shared" si="625"/>
        <v>2901</v>
      </c>
    </row>
    <row r="450" spans="2:27" ht="27" customHeight="1">
      <c r="B450" s="114">
        <v>21</v>
      </c>
      <c r="C450" s="594" t="s">
        <v>142</v>
      </c>
      <c r="D450" s="120">
        <f t="shared" ref="D450:X450" si="644">D379</f>
        <v>2434</v>
      </c>
      <c r="E450" s="120">
        <f t="shared" si="644"/>
        <v>1467</v>
      </c>
      <c r="F450" s="120">
        <f t="shared" si="644"/>
        <v>3901</v>
      </c>
      <c r="G450" s="120">
        <f t="shared" si="644"/>
        <v>1659</v>
      </c>
      <c r="H450" s="120">
        <f t="shared" si="644"/>
        <v>1136</v>
      </c>
      <c r="I450" s="120">
        <f t="shared" si="644"/>
        <v>2795</v>
      </c>
      <c r="J450" s="120">
        <f t="shared" si="644"/>
        <v>55</v>
      </c>
      <c r="K450" s="120">
        <f t="shared" si="644"/>
        <v>19</v>
      </c>
      <c r="L450" s="120">
        <f t="shared" si="644"/>
        <v>74</v>
      </c>
      <c r="M450" s="120">
        <f t="shared" si="644"/>
        <v>11</v>
      </c>
      <c r="N450" s="120">
        <f t="shared" si="644"/>
        <v>11</v>
      </c>
      <c r="O450" s="120">
        <f t="shared" si="644"/>
        <v>22</v>
      </c>
      <c r="P450" s="120">
        <f t="shared" si="644"/>
        <v>0</v>
      </c>
      <c r="Q450" s="120">
        <f t="shared" si="644"/>
        <v>0</v>
      </c>
      <c r="R450" s="120">
        <f t="shared" si="644"/>
        <v>0</v>
      </c>
      <c r="S450" s="120">
        <f t="shared" si="644"/>
        <v>0</v>
      </c>
      <c r="T450" s="120">
        <f t="shared" si="644"/>
        <v>0</v>
      </c>
      <c r="U450" s="120">
        <f t="shared" si="644"/>
        <v>0</v>
      </c>
      <c r="V450" s="120">
        <f t="shared" si="644"/>
        <v>0</v>
      </c>
      <c r="W450" s="120">
        <f t="shared" si="644"/>
        <v>0</v>
      </c>
      <c r="X450" s="120">
        <f t="shared" si="644"/>
        <v>0</v>
      </c>
      <c r="Y450" s="120">
        <f t="shared" si="623"/>
        <v>4159</v>
      </c>
      <c r="Z450" s="120">
        <f t="shared" si="624"/>
        <v>2633</v>
      </c>
      <c r="AA450" s="120">
        <f t="shared" si="625"/>
        <v>6792</v>
      </c>
    </row>
    <row r="451" spans="2:27" ht="27" customHeight="1">
      <c r="B451" s="114">
        <v>22</v>
      </c>
      <c r="C451" s="809" t="s">
        <v>143</v>
      </c>
      <c r="D451" s="120">
        <f t="shared" ref="D451:X451" si="645">D385</f>
        <v>515</v>
      </c>
      <c r="E451" s="120">
        <f t="shared" si="645"/>
        <v>319</v>
      </c>
      <c r="F451" s="120">
        <f t="shared" si="645"/>
        <v>834</v>
      </c>
      <c r="G451" s="120">
        <f t="shared" si="645"/>
        <v>379</v>
      </c>
      <c r="H451" s="120">
        <f t="shared" si="645"/>
        <v>220</v>
      </c>
      <c r="I451" s="120">
        <f t="shared" si="645"/>
        <v>599</v>
      </c>
      <c r="J451" s="120">
        <f t="shared" si="645"/>
        <v>11</v>
      </c>
      <c r="K451" s="120">
        <f t="shared" si="645"/>
        <v>20</v>
      </c>
      <c r="L451" s="120">
        <f t="shared" si="645"/>
        <v>31</v>
      </c>
      <c r="M451" s="120">
        <f t="shared" si="645"/>
        <v>5</v>
      </c>
      <c r="N451" s="120">
        <f t="shared" si="645"/>
        <v>6</v>
      </c>
      <c r="O451" s="120">
        <f t="shared" si="645"/>
        <v>11</v>
      </c>
      <c r="P451" s="120">
        <f t="shared" si="645"/>
        <v>0</v>
      </c>
      <c r="Q451" s="120">
        <f t="shared" si="645"/>
        <v>0</v>
      </c>
      <c r="R451" s="120">
        <f t="shared" si="645"/>
        <v>0</v>
      </c>
      <c r="S451" s="120">
        <f t="shared" si="645"/>
        <v>0</v>
      </c>
      <c r="T451" s="120">
        <f t="shared" si="645"/>
        <v>0</v>
      </c>
      <c r="U451" s="120">
        <f t="shared" si="645"/>
        <v>0</v>
      </c>
      <c r="V451" s="120">
        <f t="shared" si="645"/>
        <v>0</v>
      </c>
      <c r="W451" s="120">
        <f t="shared" si="645"/>
        <v>0</v>
      </c>
      <c r="X451" s="120">
        <f t="shared" si="645"/>
        <v>0</v>
      </c>
      <c r="Y451" s="120">
        <f t="shared" si="623"/>
        <v>910</v>
      </c>
      <c r="Z451" s="120">
        <f t="shared" si="624"/>
        <v>565</v>
      </c>
      <c r="AA451" s="120">
        <f t="shared" si="625"/>
        <v>1475</v>
      </c>
    </row>
    <row r="452" spans="2:27" ht="27" customHeight="1">
      <c r="B452" s="114">
        <v>23</v>
      </c>
      <c r="C452" s="594" t="s">
        <v>144</v>
      </c>
      <c r="D452" s="120">
        <f t="shared" ref="D452:X452" si="646">D391</f>
        <v>172</v>
      </c>
      <c r="E452" s="120">
        <f t="shared" si="646"/>
        <v>142</v>
      </c>
      <c r="F452" s="120">
        <f t="shared" si="646"/>
        <v>314</v>
      </c>
      <c r="G452" s="120">
        <f t="shared" si="646"/>
        <v>804</v>
      </c>
      <c r="H452" s="120">
        <f t="shared" si="646"/>
        <v>468</v>
      </c>
      <c r="I452" s="120">
        <f t="shared" si="646"/>
        <v>1272</v>
      </c>
      <c r="J452" s="120">
        <f t="shared" si="646"/>
        <v>3</v>
      </c>
      <c r="K452" s="120">
        <f t="shared" si="646"/>
        <v>3</v>
      </c>
      <c r="L452" s="120">
        <f t="shared" si="646"/>
        <v>6</v>
      </c>
      <c r="M452" s="120">
        <f t="shared" si="646"/>
        <v>11</v>
      </c>
      <c r="N452" s="120">
        <f t="shared" si="646"/>
        <v>10</v>
      </c>
      <c r="O452" s="120">
        <f t="shared" si="646"/>
        <v>21</v>
      </c>
      <c r="P452" s="120">
        <f t="shared" si="646"/>
        <v>0</v>
      </c>
      <c r="Q452" s="120">
        <f t="shared" si="646"/>
        <v>0</v>
      </c>
      <c r="R452" s="120">
        <f t="shared" si="646"/>
        <v>0</v>
      </c>
      <c r="S452" s="120">
        <f t="shared" si="646"/>
        <v>0</v>
      </c>
      <c r="T452" s="120">
        <f t="shared" si="646"/>
        <v>0</v>
      </c>
      <c r="U452" s="120">
        <f t="shared" si="646"/>
        <v>0</v>
      </c>
      <c r="V452" s="120">
        <f t="shared" si="646"/>
        <v>0</v>
      </c>
      <c r="W452" s="120">
        <f t="shared" si="646"/>
        <v>0</v>
      </c>
      <c r="X452" s="120">
        <f t="shared" si="646"/>
        <v>0</v>
      </c>
      <c r="Y452" s="120">
        <f t="shared" si="623"/>
        <v>990</v>
      </c>
      <c r="Z452" s="120">
        <f t="shared" si="624"/>
        <v>623</v>
      </c>
      <c r="AA452" s="120">
        <f t="shared" si="625"/>
        <v>1613</v>
      </c>
    </row>
    <row r="453" spans="2:27" ht="27" customHeight="1">
      <c r="B453" s="1198" t="s">
        <v>14</v>
      </c>
      <c r="C453" s="1198"/>
      <c r="D453" s="1137">
        <f>SUM(D430:D452)</f>
        <v>29561</v>
      </c>
      <c r="E453" s="1137">
        <f t="shared" ref="E453:AA453" si="647">SUM(E430:E452)</f>
        <v>19415</v>
      </c>
      <c r="F453" s="1137">
        <f t="shared" si="647"/>
        <v>48976</v>
      </c>
      <c r="G453" s="1137">
        <f t="shared" si="647"/>
        <v>32265</v>
      </c>
      <c r="H453" s="1137">
        <f t="shared" si="647"/>
        <v>20346</v>
      </c>
      <c r="I453" s="1137">
        <f t="shared" si="647"/>
        <v>52611</v>
      </c>
      <c r="J453" s="1137">
        <f t="shared" si="647"/>
        <v>1181</v>
      </c>
      <c r="K453" s="1137">
        <f t="shared" si="647"/>
        <v>763</v>
      </c>
      <c r="L453" s="1137">
        <f t="shared" si="647"/>
        <v>1944</v>
      </c>
      <c r="M453" s="1137">
        <f t="shared" si="647"/>
        <v>1670</v>
      </c>
      <c r="N453" s="1137">
        <f t="shared" si="647"/>
        <v>973</v>
      </c>
      <c r="O453" s="1137">
        <f t="shared" si="647"/>
        <v>2643</v>
      </c>
      <c r="P453" s="1137">
        <f t="shared" si="647"/>
        <v>52</v>
      </c>
      <c r="Q453" s="1137">
        <f t="shared" si="647"/>
        <v>34</v>
      </c>
      <c r="R453" s="1137">
        <f t="shared" si="647"/>
        <v>86</v>
      </c>
      <c r="S453" s="1137">
        <f t="shared" si="647"/>
        <v>77</v>
      </c>
      <c r="T453" s="1137">
        <f t="shared" si="647"/>
        <v>58</v>
      </c>
      <c r="U453" s="1137">
        <f t="shared" si="647"/>
        <v>135</v>
      </c>
      <c r="V453" s="1137">
        <f t="shared" si="647"/>
        <v>0</v>
      </c>
      <c r="W453" s="1137">
        <f t="shared" si="647"/>
        <v>0</v>
      </c>
      <c r="X453" s="1137">
        <f t="shared" si="647"/>
        <v>0</v>
      </c>
      <c r="Y453" s="1137">
        <f t="shared" si="647"/>
        <v>64806</v>
      </c>
      <c r="Z453" s="1137">
        <f t="shared" si="647"/>
        <v>41589</v>
      </c>
      <c r="AA453" s="1137">
        <f t="shared" si="647"/>
        <v>106395</v>
      </c>
    </row>
    <row r="454" spans="2:27" ht="27" customHeight="1">
      <c r="B454" s="75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</row>
    <row r="455" spans="2:27" ht="27" customHeight="1">
      <c r="B455" s="75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</row>
    <row r="456" spans="2:27" ht="27" customHeight="1">
      <c r="B456" s="1199" t="s">
        <v>540</v>
      </c>
      <c r="C456" s="1199"/>
      <c r="D456" s="1199"/>
      <c r="E456" s="1199"/>
      <c r="F456" s="1199"/>
      <c r="G456" s="1199"/>
      <c r="H456" s="1199"/>
      <c r="I456" s="1199"/>
      <c r="J456" s="1199"/>
      <c r="K456" s="1199"/>
      <c r="L456" s="1199"/>
      <c r="M456" s="1199"/>
      <c r="N456" s="1199"/>
      <c r="O456" s="1199"/>
      <c r="P456" s="1199"/>
      <c r="Q456" s="1199"/>
      <c r="R456" s="1199"/>
      <c r="S456" s="1199"/>
      <c r="T456" s="1199"/>
      <c r="U456" s="1199"/>
      <c r="V456" s="1199"/>
      <c r="W456" s="1199"/>
      <c r="X456" s="1199"/>
      <c r="Y456" s="1199"/>
      <c r="Z456" s="1199"/>
      <c r="AA456" s="1199"/>
    </row>
    <row r="457" spans="2:27" ht="27" customHeight="1">
      <c r="B457" s="789" t="s">
        <v>742</v>
      </c>
      <c r="C457" s="789"/>
      <c r="D457" s="789"/>
      <c r="E457" s="789"/>
      <c r="F457" s="789"/>
      <c r="G457" s="789"/>
      <c r="H457" s="789"/>
      <c r="I457" s="789"/>
      <c r="J457" s="789" t="s">
        <v>893</v>
      </c>
      <c r="K457" s="789"/>
      <c r="L457" s="789"/>
      <c r="M457" s="789"/>
      <c r="N457" s="789"/>
      <c r="O457" s="789"/>
      <c r="P457" s="789"/>
      <c r="Q457" s="789"/>
      <c r="R457" s="789"/>
      <c r="S457" s="789"/>
      <c r="T457" s="789"/>
      <c r="U457" s="789"/>
      <c r="V457" s="789"/>
      <c r="W457" s="789"/>
      <c r="X457" s="789"/>
      <c r="Y457" s="789"/>
      <c r="Z457" s="789"/>
      <c r="AA457" s="789"/>
    </row>
    <row r="458" spans="2:27" ht="27" customHeight="1">
      <c r="B458" s="1200" t="s">
        <v>1</v>
      </c>
      <c r="C458" s="1201" t="s">
        <v>155</v>
      </c>
      <c r="D458" s="1195" t="s">
        <v>3</v>
      </c>
      <c r="E458" s="1195"/>
      <c r="F458" s="1195"/>
      <c r="G458" s="1195" t="s">
        <v>4</v>
      </c>
      <c r="H458" s="1195"/>
      <c r="I458" s="1195"/>
      <c r="J458" s="1195" t="s">
        <v>5</v>
      </c>
      <c r="K458" s="1195"/>
      <c r="L458" s="1195"/>
      <c r="M458" s="1195" t="s">
        <v>287</v>
      </c>
      <c r="N458" s="1195"/>
      <c r="O458" s="1195"/>
      <c r="P458" s="1177" t="s">
        <v>870</v>
      </c>
      <c r="Q458" s="1177"/>
      <c r="R458" s="1177"/>
      <c r="S458" s="1177" t="s">
        <v>871</v>
      </c>
      <c r="T458" s="1177"/>
      <c r="U458" s="1177"/>
      <c r="V458" s="1195" t="s">
        <v>351</v>
      </c>
      <c r="W458" s="1195"/>
      <c r="X458" s="1195"/>
      <c r="Y458" s="1195" t="s">
        <v>6</v>
      </c>
      <c r="Z458" s="1195"/>
      <c r="AA458" s="1195"/>
    </row>
    <row r="459" spans="2:27" ht="27" customHeight="1">
      <c r="B459" s="1200"/>
      <c r="C459" s="1202"/>
      <c r="D459" s="1136" t="s">
        <v>240</v>
      </c>
      <c r="E459" s="1136" t="s">
        <v>241</v>
      </c>
      <c r="F459" s="1136" t="s">
        <v>234</v>
      </c>
      <c r="G459" s="1136" t="s">
        <v>240</v>
      </c>
      <c r="H459" s="1136" t="s">
        <v>241</v>
      </c>
      <c r="I459" s="1136" t="s">
        <v>234</v>
      </c>
      <c r="J459" s="1136" t="s">
        <v>240</v>
      </c>
      <c r="K459" s="1136" t="s">
        <v>241</v>
      </c>
      <c r="L459" s="1136" t="s">
        <v>234</v>
      </c>
      <c r="M459" s="1136" t="s">
        <v>240</v>
      </c>
      <c r="N459" s="1136" t="s">
        <v>241</v>
      </c>
      <c r="O459" s="1136" t="s">
        <v>234</v>
      </c>
      <c r="P459" s="1136" t="s">
        <v>240</v>
      </c>
      <c r="Q459" s="1136" t="s">
        <v>241</v>
      </c>
      <c r="R459" s="1136" t="s">
        <v>234</v>
      </c>
      <c r="S459" s="1136" t="s">
        <v>240</v>
      </c>
      <c r="T459" s="1136" t="s">
        <v>241</v>
      </c>
      <c r="U459" s="1136" t="s">
        <v>234</v>
      </c>
      <c r="V459" s="1136" t="s">
        <v>240</v>
      </c>
      <c r="W459" s="1136" t="s">
        <v>241</v>
      </c>
      <c r="X459" s="1136" t="s">
        <v>234</v>
      </c>
      <c r="Y459" s="1136" t="s">
        <v>240</v>
      </c>
      <c r="Z459" s="1136" t="s">
        <v>241</v>
      </c>
      <c r="AA459" s="1136" t="s">
        <v>234</v>
      </c>
    </row>
    <row r="460" spans="2:27" ht="27" customHeight="1">
      <c r="B460" s="114">
        <v>1</v>
      </c>
      <c r="C460" s="594" t="s">
        <v>15</v>
      </c>
      <c r="D460" s="120">
        <f t="shared" ref="D460:E469" si="648">D400+D430</f>
        <v>3371</v>
      </c>
      <c r="E460" s="120">
        <f t="shared" si="648"/>
        <v>2166</v>
      </c>
      <c r="F460" s="120">
        <f t="shared" ref="F460:AA460" si="649">F400+F430</f>
        <v>5537</v>
      </c>
      <c r="G460" s="120">
        <f t="shared" ref="G460:H469" si="650">G400+G430</f>
        <v>10259</v>
      </c>
      <c r="H460" s="120">
        <f t="shared" si="650"/>
        <v>6804</v>
      </c>
      <c r="I460" s="120">
        <f t="shared" si="649"/>
        <v>17063</v>
      </c>
      <c r="J460" s="120">
        <f t="shared" ref="J460:K469" si="651">J400+J430</f>
        <v>296</v>
      </c>
      <c r="K460" s="120">
        <f t="shared" si="651"/>
        <v>160</v>
      </c>
      <c r="L460" s="120">
        <f t="shared" si="649"/>
        <v>456</v>
      </c>
      <c r="M460" s="120">
        <f t="shared" ref="M460:Z460" si="652">M400+M430</f>
        <v>1143</v>
      </c>
      <c r="N460" s="120">
        <f t="shared" si="652"/>
        <v>626</v>
      </c>
      <c r="O460" s="120">
        <f t="shared" si="652"/>
        <v>1769</v>
      </c>
      <c r="P460" s="120">
        <f t="shared" si="652"/>
        <v>0</v>
      </c>
      <c r="Q460" s="120">
        <f t="shared" si="652"/>
        <v>0</v>
      </c>
      <c r="R460" s="120">
        <f t="shared" si="652"/>
        <v>0</v>
      </c>
      <c r="S460" s="120">
        <f t="shared" si="652"/>
        <v>2</v>
      </c>
      <c r="T460" s="120">
        <f t="shared" si="652"/>
        <v>2</v>
      </c>
      <c r="U460" s="120">
        <f t="shared" si="652"/>
        <v>4</v>
      </c>
      <c r="V460" s="120">
        <f t="shared" si="652"/>
        <v>0</v>
      </c>
      <c r="W460" s="120">
        <f t="shared" si="652"/>
        <v>0</v>
      </c>
      <c r="X460" s="120">
        <f t="shared" si="652"/>
        <v>0</v>
      </c>
      <c r="Y460" s="120">
        <f t="shared" si="652"/>
        <v>15071</v>
      </c>
      <c r="Z460" s="120">
        <f t="shared" si="652"/>
        <v>9758</v>
      </c>
      <c r="AA460" s="120">
        <f t="shared" si="649"/>
        <v>24829</v>
      </c>
    </row>
    <row r="461" spans="2:27" ht="27" customHeight="1">
      <c r="B461" s="114">
        <v>2</v>
      </c>
      <c r="C461" s="594" t="s">
        <v>20</v>
      </c>
      <c r="D461" s="120">
        <f t="shared" si="648"/>
        <v>386</v>
      </c>
      <c r="E461" s="120">
        <f t="shared" si="648"/>
        <v>254</v>
      </c>
      <c r="F461" s="120">
        <f t="shared" ref="F461:F469" si="653">F401+F431</f>
        <v>640</v>
      </c>
      <c r="G461" s="120">
        <f t="shared" si="650"/>
        <v>2406</v>
      </c>
      <c r="H461" s="120">
        <f t="shared" si="650"/>
        <v>1540</v>
      </c>
      <c r="I461" s="120">
        <f t="shared" ref="I461:I469" si="654">I401+I431</f>
        <v>3946</v>
      </c>
      <c r="J461" s="120">
        <f t="shared" si="651"/>
        <v>54</v>
      </c>
      <c r="K461" s="120">
        <f t="shared" si="651"/>
        <v>26</v>
      </c>
      <c r="L461" s="120">
        <f t="shared" ref="L461:M469" si="655">L401+L431</f>
        <v>80</v>
      </c>
      <c r="M461" s="120">
        <f t="shared" si="655"/>
        <v>0</v>
      </c>
      <c r="N461" s="120">
        <f t="shared" ref="N461:Z461" si="656">N401+N431</f>
        <v>0</v>
      </c>
      <c r="O461" s="120">
        <f t="shared" si="656"/>
        <v>0</v>
      </c>
      <c r="P461" s="120">
        <f t="shared" si="656"/>
        <v>0</v>
      </c>
      <c r="Q461" s="120">
        <f t="shared" si="656"/>
        <v>0</v>
      </c>
      <c r="R461" s="120">
        <f t="shared" si="656"/>
        <v>0</v>
      </c>
      <c r="S461" s="120">
        <f t="shared" si="656"/>
        <v>0</v>
      </c>
      <c r="T461" s="120">
        <f t="shared" si="656"/>
        <v>0</v>
      </c>
      <c r="U461" s="120">
        <f t="shared" si="656"/>
        <v>0</v>
      </c>
      <c r="V461" s="120">
        <f t="shared" si="656"/>
        <v>0</v>
      </c>
      <c r="W461" s="120">
        <f t="shared" si="656"/>
        <v>0</v>
      </c>
      <c r="X461" s="120">
        <f t="shared" si="656"/>
        <v>0</v>
      </c>
      <c r="Y461" s="120">
        <f t="shared" si="656"/>
        <v>2846</v>
      </c>
      <c r="Z461" s="120">
        <f t="shared" si="656"/>
        <v>1820</v>
      </c>
      <c r="AA461" s="120">
        <f t="shared" ref="AA461:AA469" si="657">AA401+AA431</f>
        <v>4666</v>
      </c>
    </row>
    <row r="462" spans="2:27" ht="27" customHeight="1">
      <c r="B462" s="114">
        <v>3</v>
      </c>
      <c r="C462" s="594" t="s">
        <v>21</v>
      </c>
      <c r="D462" s="120">
        <f t="shared" si="648"/>
        <v>1753</v>
      </c>
      <c r="E462" s="120">
        <f t="shared" si="648"/>
        <v>1065</v>
      </c>
      <c r="F462" s="120">
        <f t="shared" si="653"/>
        <v>2818</v>
      </c>
      <c r="G462" s="120">
        <f t="shared" si="650"/>
        <v>6358</v>
      </c>
      <c r="H462" s="120">
        <f t="shared" si="650"/>
        <v>3927</v>
      </c>
      <c r="I462" s="120">
        <f t="shared" si="654"/>
        <v>10285</v>
      </c>
      <c r="J462" s="120">
        <f t="shared" si="651"/>
        <v>52</v>
      </c>
      <c r="K462" s="120">
        <f t="shared" si="651"/>
        <v>26</v>
      </c>
      <c r="L462" s="120">
        <f t="shared" si="655"/>
        <v>78</v>
      </c>
      <c r="M462" s="120">
        <f t="shared" si="655"/>
        <v>3</v>
      </c>
      <c r="N462" s="120">
        <f t="shared" ref="N462:Z462" si="658">N402+N432</f>
        <v>3</v>
      </c>
      <c r="O462" s="120">
        <f t="shared" si="658"/>
        <v>6</v>
      </c>
      <c r="P462" s="120">
        <f t="shared" si="658"/>
        <v>0</v>
      </c>
      <c r="Q462" s="120">
        <f t="shared" si="658"/>
        <v>0</v>
      </c>
      <c r="R462" s="120">
        <f t="shared" si="658"/>
        <v>0</v>
      </c>
      <c r="S462" s="120">
        <f t="shared" si="658"/>
        <v>0</v>
      </c>
      <c r="T462" s="120">
        <f t="shared" si="658"/>
        <v>0</v>
      </c>
      <c r="U462" s="120">
        <f t="shared" si="658"/>
        <v>0</v>
      </c>
      <c r="V462" s="120">
        <f t="shared" si="658"/>
        <v>0</v>
      </c>
      <c r="W462" s="120">
        <f t="shared" si="658"/>
        <v>0</v>
      </c>
      <c r="X462" s="120">
        <f t="shared" si="658"/>
        <v>0</v>
      </c>
      <c r="Y462" s="120">
        <f t="shared" si="658"/>
        <v>8166</v>
      </c>
      <c r="Z462" s="120">
        <f t="shared" si="658"/>
        <v>5021</v>
      </c>
      <c r="AA462" s="120">
        <f t="shared" si="657"/>
        <v>13187</v>
      </c>
    </row>
    <row r="463" spans="2:27" ht="27" customHeight="1">
      <c r="B463" s="114">
        <v>4</v>
      </c>
      <c r="C463" s="594" t="s">
        <v>25</v>
      </c>
      <c r="D463" s="120">
        <f t="shared" si="648"/>
        <v>471</v>
      </c>
      <c r="E463" s="120">
        <f t="shared" si="648"/>
        <v>343</v>
      </c>
      <c r="F463" s="120">
        <f t="shared" si="653"/>
        <v>814</v>
      </c>
      <c r="G463" s="120">
        <f t="shared" si="650"/>
        <v>4143</v>
      </c>
      <c r="H463" s="120">
        <f t="shared" si="650"/>
        <v>2595</v>
      </c>
      <c r="I463" s="120">
        <f t="shared" si="654"/>
        <v>6738</v>
      </c>
      <c r="J463" s="120">
        <f t="shared" si="651"/>
        <v>4</v>
      </c>
      <c r="K463" s="120">
        <f t="shared" si="651"/>
        <v>4</v>
      </c>
      <c r="L463" s="120">
        <f t="shared" si="655"/>
        <v>8</v>
      </c>
      <c r="M463" s="120">
        <f t="shared" si="655"/>
        <v>4</v>
      </c>
      <c r="N463" s="120">
        <f t="shared" ref="N463:Z463" si="659">N403+N433</f>
        <v>3</v>
      </c>
      <c r="O463" s="120">
        <f t="shared" si="659"/>
        <v>7</v>
      </c>
      <c r="P463" s="120">
        <f t="shared" si="659"/>
        <v>0</v>
      </c>
      <c r="Q463" s="120">
        <f t="shared" si="659"/>
        <v>0</v>
      </c>
      <c r="R463" s="120">
        <f t="shared" si="659"/>
        <v>0</v>
      </c>
      <c r="S463" s="120">
        <f t="shared" si="659"/>
        <v>5</v>
      </c>
      <c r="T463" s="120">
        <f t="shared" si="659"/>
        <v>3</v>
      </c>
      <c r="U463" s="120">
        <f t="shared" si="659"/>
        <v>8</v>
      </c>
      <c r="V463" s="120">
        <f t="shared" si="659"/>
        <v>0</v>
      </c>
      <c r="W463" s="120">
        <f t="shared" si="659"/>
        <v>0</v>
      </c>
      <c r="X463" s="120">
        <f t="shared" si="659"/>
        <v>0</v>
      </c>
      <c r="Y463" s="120">
        <f t="shared" si="659"/>
        <v>4627</v>
      </c>
      <c r="Z463" s="120">
        <f t="shared" si="659"/>
        <v>2948</v>
      </c>
      <c r="AA463" s="120">
        <f t="shared" si="657"/>
        <v>7575</v>
      </c>
    </row>
    <row r="464" spans="2:27" ht="27" customHeight="1">
      <c r="B464" s="114">
        <v>5</v>
      </c>
      <c r="C464" s="594" t="s">
        <v>27</v>
      </c>
      <c r="D464" s="120">
        <f t="shared" si="648"/>
        <v>2377</v>
      </c>
      <c r="E464" s="120">
        <f t="shared" si="648"/>
        <v>1613</v>
      </c>
      <c r="F464" s="120">
        <f t="shared" si="653"/>
        <v>3990</v>
      </c>
      <c r="G464" s="120">
        <f t="shared" si="650"/>
        <v>1375</v>
      </c>
      <c r="H464" s="120">
        <f t="shared" si="650"/>
        <v>890</v>
      </c>
      <c r="I464" s="120">
        <f t="shared" si="654"/>
        <v>2265</v>
      </c>
      <c r="J464" s="120">
        <f t="shared" si="651"/>
        <v>22</v>
      </c>
      <c r="K464" s="120">
        <f t="shared" si="651"/>
        <v>12</v>
      </c>
      <c r="L464" s="120">
        <f t="shared" si="655"/>
        <v>34</v>
      </c>
      <c r="M464" s="120">
        <f t="shared" si="655"/>
        <v>26</v>
      </c>
      <c r="N464" s="120">
        <f t="shared" ref="N464:Z464" si="660">N404+N434</f>
        <v>11</v>
      </c>
      <c r="O464" s="120">
        <f t="shared" si="660"/>
        <v>37</v>
      </c>
      <c r="P464" s="120">
        <f t="shared" si="660"/>
        <v>0</v>
      </c>
      <c r="Q464" s="120">
        <f t="shared" si="660"/>
        <v>0</v>
      </c>
      <c r="R464" s="120">
        <f t="shared" si="660"/>
        <v>0</v>
      </c>
      <c r="S464" s="120">
        <f t="shared" si="660"/>
        <v>0</v>
      </c>
      <c r="T464" s="120">
        <f t="shared" si="660"/>
        <v>0</v>
      </c>
      <c r="U464" s="120">
        <f t="shared" si="660"/>
        <v>0</v>
      </c>
      <c r="V464" s="120">
        <f t="shared" si="660"/>
        <v>0</v>
      </c>
      <c r="W464" s="120">
        <f t="shared" si="660"/>
        <v>0</v>
      </c>
      <c r="X464" s="120">
        <f t="shared" si="660"/>
        <v>0</v>
      </c>
      <c r="Y464" s="120">
        <f t="shared" si="660"/>
        <v>3800</v>
      </c>
      <c r="Z464" s="120">
        <f t="shared" si="660"/>
        <v>2526</v>
      </c>
      <c r="AA464" s="120">
        <f t="shared" si="657"/>
        <v>6326</v>
      </c>
    </row>
    <row r="465" spans="2:27" ht="27" customHeight="1">
      <c r="B465" s="114">
        <v>6</v>
      </c>
      <c r="C465" s="594" t="s">
        <v>29</v>
      </c>
      <c r="D465" s="120">
        <f t="shared" si="648"/>
        <v>443</v>
      </c>
      <c r="E465" s="120">
        <f t="shared" si="648"/>
        <v>294</v>
      </c>
      <c r="F465" s="120">
        <f t="shared" si="653"/>
        <v>737</v>
      </c>
      <c r="G465" s="120">
        <f t="shared" si="650"/>
        <v>2120</v>
      </c>
      <c r="H465" s="120">
        <f t="shared" si="650"/>
        <v>1461</v>
      </c>
      <c r="I465" s="120">
        <f t="shared" si="654"/>
        <v>3581</v>
      </c>
      <c r="J465" s="120">
        <f t="shared" si="651"/>
        <v>32</v>
      </c>
      <c r="K465" s="120">
        <f t="shared" si="651"/>
        <v>15</v>
      </c>
      <c r="L465" s="120">
        <f t="shared" si="655"/>
        <v>47</v>
      </c>
      <c r="M465" s="120">
        <f t="shared" si="655"/>
        <v>6</v>
      </c>
      <c r="N465" s="120">
        <f t="shared" ref="N465:Z465" si="661">N405+N435</f>
        <v>0</v>
      </c>
      <c r="O465" s="120">
        <f t="shared" si="661"/>
        <v>6</v>
      </c>
      <c r="P465" s="120">
        <f t="shared" si="661"/>
        <v>0</v>
      </c>
      <c r="Q465" s="120">
        <f t="shared" si="661"/>
        <v>0</v>
      </c>
      <c r="R465" s="120">
        <f t="shared" si="661"/>
        <v>0</v>
      </c>
      <c r="S465" s="120">
        <f t="shared" si="661"/>
        <v>0</v>
      </c>
      <c r="T465" s="120">
        <f t="shared" si="661"/>
        <v>0</v>
      </c>
      <c r="U465" s="120">
        <f t="shared" si="661"/>
        <v>0</v>
      </c>
      <c r="V465" s="120">
        <f t="shared" si="661"/>
        <v>0</v>
      </c>
      <c r="W465" s="120">
        <f t="shared" si="661"/>
        <v>0</v>
      </c>
      <c r="X465" s="120">
        <f t="shared" si="661"/>
        <v>0</v>
      </c>
      <c r="Y465" s="120">
        <f t="shared" si="661"/>
        <v>2601</v>
      </c>
      <c r="Z465" s="120">
        <f t="shared" si="661"/>
        <v>1770</v>
      </c>
      <c r="AA465" s="120">
        <f t="shared" si="657"/>
        <v>4371</v>
      </c>
    </row>
    <row r="466" spans="2:27" ht="27" customHeight="1">
      <c r="B466" s="114">
        <v>7</v>
      </c>
      <c r="C466" s="594" t="s">
        <v>141</v>
      </c>
      <c r="D466" s="120">
        <f t="shared" si="648"/>
        <v>913</v>
      </c>
      <c r="E466" s="120">
        <f t="shared" si="648"/>
        <v>584</v>
      </c>
      <c r="F466" s="120">
        <f t="shared" si="653"/>
        <v>1497</v>
      </c>
      <c r="G466" s="120">
        <f t="shared" si="650"/>
        <v>2857</v>
      </c>
      <c r="H466" s="120">
        <f t="shared" si="650"/>
        <v>1866</v>
      </c>
      <c r="I466" s="120">
        <f t="shared" si="654"/>
        <v>4723</v>
      </c>
      <c r="J466" s="120">
        <f t="shared" si="651"/>
        <v>9</v>
      </c>
      <c r="K466" s="120">
        <f t="shared" si="651"/>
        <v>5</v>
      </c>
      <c r="L466" s="120">
        <f t="shared" si="655"/>
        <v>14</v>
      </c>
      <c r="M466" s="120">
        <f t="shared" si="655"/>
        <v>60</v>
      </c>
      <c r="N466" s="120">
        <f t="shared" ref="N466:Z466" si="662">N406+N436</f>
        <v>35</v>
      </c>
      <c r="O466" s="120">
        <f t="shared" si="662"/>
        <v>95</v>
      </c>
      <c r="P466" s="120">
        <f t="shared" si="662"/>
        <v>0</v>
      </c>
      <c r="Q466" s="120">
        <f t="shared" si="662"/>
        <v>0</v>
      </c>
      <c r="R466" s="120">
        <f t="shared" si="662"/>
        <v>0</v>
      </c>
      <c r="S466" s="120">
        <f t="shared" si="662"/>
        <v>0</v>
      </c>
      <c r="T466" s="120">
        <f t="shared" si="662"/>
        <v>0</v>
      </c>
      <c r="U466" s="120">
        <f t="shared" si="662"/>
        <v>0</v>
      </c>
      <c r="V466" s="120">
        <f t="shared" si="662"/>
        <v>0</v>
      </c>
      <c r="W466" s="120">
        <f t="shared" si="662"/>
        <v>0</v>
      </c>
      <c r="X466" s="120">
        <f t="shared" si="662"/>
        <v>0</v>
      </c>
      <c r="Y466" s="120">
        <f t="shared" si="662"/>
        <v>3839</v>
      </c>
      <c r="Z466" s="120">
        <f t="shared" si="662"/>
        <v>2490</v>
      </c>
      <c r="AA466" s="120">
        <f t="shared" si="657"/>
        <v>6329</v>
      </c>
    </row>
    <row r="467" spans="2:27" ht="27" customHeight="1">
      <c r="B467" s="114">
        <v>8</v>
      </c>
      <c r="C467" s="594" t="s">
        <v>40</v>
      </c>
      <c r="D467" s="120">
        <f t="shared" si="648"/>
        <v>2454</v>
      </c>
      <c r="E467" s="120">
        <f t="shared" si="648"/>
        <v>1934</v>
      </c>
      <c r="F467" s="120">
        <f t="shared" si="653"/>
        <v>4388</v>
      </c>
      <c r="G467" s="120">
        <f t="shared" si="650"/>
        <v>2587</v>
      </c>
      <c r="H467" s="120">
        <f t="shared" si="650"/>
        <v>2074</v>
      </c>
      <c r="I467" s="120">
        <f t="shared" si="654"/>
        <v>4661</v>
      </c>
      <c r="J467" s="120">
        <f t="shared" si="651"/>
        <v>136</v>
      </c>
      <c r="K467" s="120">
        <f t="shared" si="651"/>
        <v>82</v>
      </c>
      <c r="L467" s="120">
        <f t="shared" si="655"/>
        <v>218</v>
      </c>
      <c r="M467" s="120">
        <f t="shared" si="655"/>
        <v>1059</v>
      </c>
      <c r="N467" s="120">
        <f t="shared" ref="N467:Z467" si="663">N407+N437</f>
        <v>760</v>
      </c>
      <c r="O467" s="120">
        <f t="shared" si="663"/>
        <v>1819</v>
      </c>
      <c r="P467" s="120">
        <f t="shared" si="663"/>
        <v>0</v>
      </c>
      <c r="Q467" s="120">
        <f t="shared" si="663"/>
        <v>0</v>
      </c>
      <c r="R467" s="120">
        <f t="shared" si="663"/>
        <v>0</v>
      </c>
      <c r="S467" s="120">
        <f t="shared" si="663"/>
        <v>0</v>
      </c>
      <c r="T467" s="120">
        <f t="shared" si="663"/>
        <v>0</v>
      </c>
      <c r="U467" s="120">
        <f t="shared" si="663"/>
        <v>0</v>
      </c>
      <c r="V467" s="120">
        <f t="shared" si="663"/>
        <v>0</v>
      </c>
      <c r="W467" s="120">
        <f t="shared" si="663"/>
        <v>0</v>
      </c>
      <c r="X467" s="120">
        <f t="shared" si="663"/>
        <v>0</v>
      </c>
      <c r="Y467" s="120">
        <f t="shared" si="663"/>
        <v>6236</v>
      </c>
      <c r="Z467" s="120">
        <f t="shared" si="663"/>
        <v>4850</v>
      </c>
      <c r="AA467" s="120">
        <f t="shared" si="657"/>
        <v>11086</v>
      </c>
    </row>
    <row r="468" spans="2:27" ht="27" customHeight="1">
      <c r="B468" s="114">
        <v>9</v>
      </c>
      <c r="C468" s="594" t="s">
        <v>44</v>
      </c>
      <c r="D468" s="120">
        <f t="shared" si="648"/>
        <v>4419</v>
      </c>
      <c r="E468" s="120">
        <f t="shared" si="648"/>
        <v>3180</v>
      </c>
      <c r="F468" s="120">
        <f t="shared" si="653"/>
        <v>7599</v>
      </c>
      <c r="G468" s="120">
        <f t="shared" si="650"/>
        <v>3251</v>
      </c>
      <c r="H468" s="120">
        <f t="shared" si="650"/>
        <v>2501</v>
      </c>
      <c r="I468" s="120">
        <f t="shared" si="654"/>
        <v>5752</v>
      </c>
      <c r="J468" s="120">
        <f t="shared" si="651"/>
        <v>64</v>
      </c>
      <c r="K468" s="120">
        <f t="shared" si="651"/>
        <v>56</v>
      </c>
      <c r="L468" s="120">
        <f t="shared" si="655"/>
        <v>120</v>
      </c>
      <c r="M468" s="120">
        <f t="shared" si="655"/>
        <v>100</v>
      </c>
      <c r="N468" s="120">
        <f t="shared" ref="N468:Z468" si="664">N408+N438</f>
        <v>76</v>
      </c>
      <c r="O468" s="120">
        <f t="shared" si="664"/>
        <v>176</v>
      </c>
      <c r="P468" s="120">
        <f t="shared" si="664"/>
        <v>10</v>
      </c>
      <c r="Q468" s="120">
        <f t="shared" si="664"/>
        <v>8</v>
      </c>
      <c r="R468" s="120">
        <f t="shared" si="664"/>
        <v>18</v>
      </c>
      <c r="S468" s="120">
        <f t="shared" si="664"/>
        <v>24</v>
      </c>
      <c r="T468" s="120">
        <f t="shared" si="664"/>
        <v>17</v>
      </c>
      <c r="U468" s="120">
        <f t="shared" si="664"/>
        <v>41</v>
      </c>
      <c r="V468" s="120">
        <f t="shared" si="664"/>
        <v>0</v>
      </c>
      <c r="W468" s="120">
        <f t="shared" si="664"/>
        <v>0</v>
      </c>
      <c r="X468" s="120">
        <f t="shared" si="664"/>
        <v>0</v>
      </c>
      <c r="Y468" s="120">
        <f t="shared" si="664"/>
        <v>7868</v>
      </c>
      <c r="Z468" s="120">
        <f t="shared" si="664"/>
        <v>5838</v>
      </c>
      <c r="AA468" s="120">
        <f t="shared" si="657"/>
        <v>13706</v>
      </c>
    </row>
    <row r="469" spans="2:27" ht="27" customHeight="1">
      <c r="B469" s="114">
        <v>10</v>
      </c>
      <c r="C469" s="594" t="s">
        <v>51</v>
      </c>
      <c r="D469" s="120">
        <f t="shared" si="648"/>
        <v>8483</v>
      </c>
      <c r="E469" s="120">
        <f t="shared" si="648"/>
        <v>5725</v>
      </c>
      <c r="F469" s="120">
        <f t="shared" si="653"/>
        <v>14208</v>
      </c>
      <c r="G469" s="120">
        <f t="shared" si="650"/>
        <v>4693</v>
      </c>
      <c r="H469" s="120">
        <f t="shared" si="650"/>
        <v>3392</v>
      </c>
      <c r="I469" s="120">
        <f t="shared" si="654"/>
        <v>8085</v>
      </c>
      <c r="J469" s="120">
        <f t="shared" si="651"/>
        <v>83</v>
      </c>
      <c r="K469" s="120">
        <f t="shared" si="651"/>
        <v>34</v>
      </c>
      <c r="L469" s="120">
        <f t="shared" si="655"/>
        <v>117</v>
      </c>
      <c r="M469" s="120">
        <f t="shared" si="655"/>
        <v>123</v>
      </c>
      <c r="N469" s="120">
        <f t="shared" ref="N469:Z469" si="665">N409+N439</f>
        <v>88</v>
      </c>
      <c r="O469" s="120">
        <f t="shared" si="665"/>
        <v>211</v>
      </c>
      <c r="P469" s="120">
        <f t="shared" si="665"/>
        <v>54</v>
      </c>
      <c r="Q469" s="120">
        <f t="shared" si="665"/>
        <v>38</v>
      </c>
      <c r="R469" s="120">
        <f t="shared" si="665"/>
        <v>92</v>
      </c>
      <c r="S469" s="120">
        <f t="shared" si="665"/>
        <v>50</v>
      </c>
      <c r="T469" s="120">
        <f t="shared" si="665"/>
        <v>29</v>
      </c>
      <c r="U469" s="120">
        <f t="shared" si="665"/>
        <v>79</v>
      </c>
      <c r="V469" s="120">
        <f t="shared" si="665"/>
        <v>0</v>
      </c>
      <c r="W469" s="120">
        <f t="shared" si="665"/>
        <v>0</v>
      </c>
      <c r="X469" s="120">
        <f t="shared" si="665"/>
        <v>0</v>
      </c>
      <c r="Y469" s="120">
        <f t="shared" si="665"/>
        <v>13486</v>
      </c>
      <c r="Z469" s="120">
        <f t="shared" si="665"/>
        <v>9306</v>
      </c>
      <c r="AA469" s="120">
        <f t="shared" si="657"/>
        <v>22792</v>
      </c>
    </row>
    <row r="470" spans="2:27" ht="27" customHeight="1">
      <c r="B470" s="114">
        <v>11</v>
      </c>
      <c r="C470" s="594" t="s">
        <v>57</v>
      </c>
      <c r="D470" s="120">
        <f>D410++D440</f>
        <v>1402</v>
      </c>
      <c r="E470" s="120">
        <f t="shared" ref="E470:AA472" si="666">E410++E440</f>
        <v>960</v>
      </c>
      <c r="F470" s="120">
        <f t="shared" si="666"/>
        <v>2362</v>
      </c>
      <c r="G470" s="120">
        <f t="shared" si="666"/>
        <v>2226</v>
      </c>
      <c r="H470" s="120">
        <f t="shared" si="666"/>
        <v>1600</v>
      </c>
      <c r="I470" s="120">
        <f t="shared" si="666"/>
        <v>3826</v>
      </c>
      <c r="J470" s="120">
        <f t="shared" si="666"/>
        <v>24</v>
      </c>
      <c r="K470" s="120">
        <f t="shared" si="666"/>
        <v>17</v>
      </c>
      <c r="L470" s="120">
        <f t="shared" si="666"/>
        <v>41</v>
      </c>
      <c r="M470" s="120">
        <f t="shared" si="666"/>
        <v>17</v>
      </c>
      <c r="N470" s="120">
        <f t="shared" si="666"/>
        <v>8</v>
      </c>
      <c r="O470" s="120">
        <f t="shared" si="666"/>
        <v>25</v>
      </c>
      <c r="P470" s="120">
        <f t="shared" si="666"/>
        <v>0</v>
      </c>
      <c r="Q470" s="120">
        <f t="shared" si="666"/>
        <v>0</v>
      </c>
      <c r="R470" s="120">
        <f t="shared" si="666"/>
        <v>0</v>
      </c>
      <c r="S470" s="120">
        <f t="shared" si="666"/>
        <v>0</v>
      </c>
      <c r="T470" s="120">
        <f t="shared" si="666"/>
        <v>0</v>
      </c>
      <c r="U470" s="120">
        <f t="shared" si="666"/>
        <v>0</v>
      </c>
      <c r="V470" s="120">
        <f t="shared" si="666"/>
        <v>0</v>
      </c>
      <c r="W470" s="120">
        <f t="shared" si="666"/>
        <v>0</v>
      </c>
      <c r="X470" s="120">
        <f t="shared" si="666"/>
        <v>0</v>
      </c>
      <c r="Y470" s="120">
        <f t="shared" si="666"/>
        <v>3669</v>
      </c>
      <c r="Z470" s="120">
        <f t="shared" si="666"/>
        <v>2585</v>
      </c>
      <c r="AA470" s="120">
        <f t="shared" si="666"/>
        <v>6254</v>
      </c>
    </row>
    <row r="471" spans="2:27" ht="27" customHeight="1">
      <c r="B471" s="114">
        <v>12</v>
      </c>
      <c r="C471" s="594" t="s">
        <v>91</v>
      </c>
      <c r="D471" s="120">
        <f t="shared" ref="D471:S472" si="667">D411++D441</f>
        <v>5637</v>
      </c>
      <c r="E471" s="120">
        <f t="shared" si="667"/>
        <v>3559</v>
      </c>
      <c r="F471" s="120">
        <f t="shared" si="667"/>
        <v>9196</v>
      </c>
      <c r="G471" s="120">
        <f t="shared" si="667"/>
        <v>10517</v>
      </c>
      <c r="H471" s="120">
        <f t="shared" si="667"/>
        <v>6891</v>
      </c>
      <c r="I471" s="120">
        <f t="shared" si="667"/>
        <v>17408</v>
      </c>
      <c r="J471" s="120">
        <f t="shared" si="667"/>
        <v>333</v>
      </c>
      <c r="K471" s="120">
        <f t="shared" si="667"/>
        <v>223</v>
      </c>
      <c r="L471" s="120">
        <f t="shared" si="667"/>
        <v>556</v>
      </c>
      <c r="M471" s="120">
        <f t="shared" si="667"/>
        <v>96</v>
      </c>
      <c r="N471" s="120">
        <f t="shared" si="667"/>
        <v>47</v>
      </c>
      <c r="O471" s="120">
        <f t="shared" si="667"/>
        <v>143</v>
      </c>
      <c r="P471" s="120">
        <f t="shared" si="667"/>
        <v>0</v>
      </c>
      <c r="Q471" s="120">
        <f t="shared" si="667"/>
        <v>0</v>
      </c>
      <c r="R471" s="120">
        <f t="shared" si="667"/>
        <v>0</v>
      </c>
      <c r="S471" s="120">
        <f t="shared" si="667"/>
        <v>0</v>
      </c>
      <c r="T471" s="120">
        <f t="shared" si="666"/>
        <v>0</v>
      </c>
      <c r="U471" s="120">
        <f t="shared" si="666"/>
        <v>0</v>
      </c>
      <c r="V471" s="120">
        <f t="shared" si="666"/>
        <v>0</v>
      </c>
      <c r="W471" s="120">
        <f t="shared" si="666"/>
        <v>0</v>
      </c>
      <c r="X471" s="120">
        <f t="shared" si="666"/>
        <v>0</v>
      </c>
      <c r="Y471" s="120">
        <f t="shared" si="666"/>
        <v>16583</v>
      </c>
      <c r="Z471" s="120">
        <f t="shared" si="666"/>
        <v>10720</v>
      </c>
      <c r="AA471" s="120">
        <f t="shared" si="666"/>
        <v>27303</v>
      </c>
    </row>
    <row r="472" spans="2:27" ht="27" customHeight="1">
      <c r="B472" s="114">
        <v>13</v>
      </c>
      <c r="C472" s="594" t="s">
        <v>61</v>
      </c>
      <c r="D472" s="120">
        <f t="shared" si="667"/>
        <v>284</v>
      </c>
      <c r="E472" s="120">
        <f t="shared" si="666"/>
        <v>173</v>
      </c>
      <c r="F472" s="120">
        <f t="shared" si="666"/>
        <v>457</v>
      </c>
      <c r="G472" s="120">
        <f t="shared" si="666"/>
        <v>1299</v>
      </c>
      <c r="H472" s="120">
        <f t="shared" si="666"/>
        <v>937</v>
      </c>
      <c r="I472" s="120">
        <f t="shared" si="666"/>
        <v>2236</v>
      </c>
      <c r="J472" s="120">
        <f t="shared" si="666"/>
        <v>444</v>
      </c>
      <c r="K472" s="120">
        <f t="shared" si="666"/>
        <v>350</v>
      </c>
      <c r="L472" s="120">
        <f t="shared" si="666"/>
        <v>794</v>
      </c>
      <c r="M472" s="120">
        <f t="shared" si="666"/>
        <v>0</v>
      </c>
      <c r="N472" s="120">
        <f t="shared" si="666"/>
        <v>0</v>
      </c>
      <c r="O472" s="120">
        <f t="shared" si="666"/>
        <v>0</v>
      </c>
      <c r="P472" s="120">
        <f t="shared" si="666"/>
        <v>0</v>
      </c>
      <c r="Q472" s="120">
        <f t="shared" si="666"/>
        <v>0</v>
      </c>
      <c r="R472" s="120">
        <f t="shared" si="666"/>
        <v>0</v>
      </c>
      <c r="S472" s="120">
        <f t="shared" si="666"/>
        <v>0</v>
      </c>
      <c r="T472" s="120">
        <f t="shared" si="666"/>
        <v>0</v>
      </c>
      <c r="U472" s="120">
        <f t="shared" si="666"/>
        <v>0</v>
      </c>
      <c r="V472" s="120">
        <f t="shared" si="666"/>
        <v>0</v>
      </c>
      <c r="W472" s="120">
        <f t="shared" si="666"/>
        <v>0</v>
      </c>
      <c r="X472" s="120">
        <f t="shared" si="666"/>
        <v>0</v>
      </c>
      <c r="Y472" s="120">
        <f t="shared" si="666"/>
        <v>2027</v>
      </c>
      <c r="Z472" s="120">
        <f t="shared" si="666"/>
        <v>1460</v>
      </c>
      <c r="AA472" s="120">
        <f t="shared" si="666"/>
        <v>3487</v>
      </c>
    </row>
    <row r="473" spans="2:27" ht="27" customHeight="1">
      <c r="B473" s="114">
        <v>14</v>
      </c>
      <c r="C473" s="594" t="s">
        <v>62</v>
      </c>
      <c r="D473" s="120">
        <f t="shared" ref="D473:M473" si="668">D413+D443</f>
        <v>509</v>
      </c>
      <c r="E473" s="120">
        <f t="shared" si="668"/>
        <v>396</v>
      </c>
      <c r="F473" s="120">
        <f t="shared" si="668"/>
        <v>905</v>
      </c>
      <c r="G473" s="120">
        <f t="shared" si="668"/>
        <v>3044</v>
      </c>
      <c r="H473" s="120">
        <f t="shared" si="668"/>
        <v>2019</v>
      </c>
      <c r="I473" s="120">
        <f t="shared" si="668"/>
        <v>5063</v>
      </c>
      <c r="J473" s="120">
        <f t="shared" si="668"/>
        <v>45</v>
      </c>
      <c r="K473" s="120">
        <f t="shared" si="668"/>
        <v>31</v>
      </c>
      <c r="L473" s="120">
        <f t="shared" si="668"/>
        <v>76</v>
      </c>
      <c r="M473" s="120">
        <f t="shared" si="668"/>
        <v>1</v>
      </c>
      <c r="N473" s="120">
        <f t="shared" ref="N473:Z473" si="669">N413+N443</f>
        <v>1</v>
      </c>
      <c r="O473" s="120">
        <f t="shared" si="669"/>
        <v>2</v>
      </c>
      <c r="P473" s="120">
        <f t="shared" si="669"/>
        <v>0</v>
      </c>
      <c r="Q473" s="120">
        <f t="shared" si="669"/>
        <v>0</v>
      </c>
      <c r="R473" s="120">
        <f t="shared" si="669"/>
        <v>0</v>
      </c>
      <c r="S473" s="120">
        <f t="shared" si="669"/>
        <v>0</v>
      </c>
      <c r="T473" s="120">
        <f t="shared" si="669"/>
        <v>0</v>
      </c>
      <c r="U473" s="120">
        <f t="shared" si="669"/>
        <v>0</v>
      </c>
      <c r="V473" s="120">
        <f t="shared" si="669"/>
        <v>0</v>
      </c>
      <c r="W473" s="120">
        <f t="shared" si="669"/>
        <v>0</v>
      </c>
      <c r="X473" s="120">
        <f t="shared" si="669"/>
        <v>0</v>
      </c>
      <c r="Y473" s="120">
        <f t="shared" si="669"/>
        <v>3599</v>
      </c>
      <c r="Z473" s="120">
        <f t="shared" si="669"/>
        <v>2447</v>
      </c>
      <c r="AA473" s="120">
        <f>AA413+AA443</f>
        <v>6046</v>
      </c>
    </row>
    <row r="474" spans="2:27" ht="27" customHeight="1">
      <c r="B474" s="114">
        <v>15</v>
      </c>
      <c r="C474" s="594" t="s">
        <v>69</v>
      </c>
      <c r="D474" s="120">
        <f t="shared" ref="D474:M474" si="670">D414+D444</f>
        <v>571</v>
      </c>
      <c r="E474" s="120">
        <f t="shared" si="670"/>
        <v>364</v>
      </c>
      <c r="F474" s="120">
        <f t="shared" si="670"/>
        <v>935</v>
      </c>
      <c r="G474" s="120">
        <f t="shared" si="670"/>
        <v>4628</v>
      </c>
      <c r="H474" s="120">
        <f t="shared" si="670"/>
        <v>2981</v>
      </c>
      <c r="I474" s="120">
        <f t="shared" si="670"/>
        <v>7609</v>
      </c>
      <c r="J474" s="120">
        <f t="shared" si="670"/>
        <v>26</v>
      </c>
      <c r="K474" s="120">
        <f t="shared" si="670"/>
        <v>13</v>
      </c>
      <c r="L474" s="120">
        <f t="shared" si="670"/>
        <v>39</v>
      </c>
      <c r="M474" s="120">
        <f t="shared" si="670"/>
        <v>13</v>
      </c>
      <c r="N474" s="120">
        <f t="shared" ref="N474:Z474" si="671">N414+N444</f>
        <v>5</v>
      </c>
      <c r="O474" s="120">
        <f t="shared" si="671"/>
        <v>18</v>
      </c>
      <c r="P474" s="120">
        <f t="shared" si="671"/>
        <v>0</v>
      </c>
      <c r="Q474" s="120">
        <f t="shared" si="671"/>
        <v>0</v>
      </c>
      <c r="R474" s="120">
        <f t="shared" si="671"/>
        <v>0</v>
      </c>
      <c r="S474" s="120">
        <f t="shared" si="671"/>
        <v>0</v>
      </c>
      <c r="T474" s="120">
        <f t="shared" si="671"/>
        <v>0</v>
      </c>
      <c r="U474" s="120">
        <f t="shared" si="671"/>
        <v>0</v>
      </c>
      <c r="V474" s="120">
        <f t="shared" si="671"/>
        <v>0</v>
      </c>
      <c r="W474" s="120">
        <f t="shared" si="671"/>
        <v>0</v>
      </c>
      <c r="X474" s="120">
        <f t="shared" si="671"/>
        <v>0</v>
      </c>
      <c r="Y474" s="120">
        <f t="shared" si="671"/>
        <v>5238</v>
      </c>
      <c r="Z474" s="120">
        <f t="shared" si="671"/>
        <v>3363</v>
      </c>
      <c r="AA474" s="120">
        <f>AA414+AA444</f>
        <v>8601</v>
      </c>
    </row>
    <row r="475" spans="2:27" ht="27" customHeight="1">
      <c r="B475" s="114">
        <v>16</v>
      </c>
      <c r="C475" s="594" t="s">
        <v>781</v>
      </c>
      <c r="D475" s="120">
        <f t="shared" ref="D475:M475" si="672">D415+D445</f>
        <v>860</v>
      </c>
      <c r="E475" s="120">
        <f t="shared" si="672"/>
        <v>552</v>
      </c>
      <c r="F475" s="120">
        <f t="shared" si="672"/>
        <v>1412</v>
      </c>
      <c r="G475" s="120">
        <f t="shared" si="672"/>
        <v>2936</v>
      </c>
      <c r="H475" s="120">
        <f t="shared" si="672"/>
        <v>2022</v>
      </c>
      <c r="I475" s="120">
        <f t="shared" si="672"/>
        <v>4958</v>
      </c>
      <c r="J475" s="120">
        <f t="shared" si="672"/>
        <v>18</v>
      </c>
      <c r="K475" s="120">
        <f t="shared" si="672"/>
        <v>8</v>
      </c>
      <c r="L475" s="120">
        <f t="shared" si="672"/>
        <v>26</v>
      </c>
      <c r="M475" s="120">
        <f t="shared" si="672"/>
        <v>0</v>
      </c>
      <c r="N475" s="120">
        <f t="shared" ref="N475:Z475" si="673">N415+N445</f>
        <v>3</v>
      </c>
      <c r="O475" s="120">
        <f t="shared" si="673"/>
        <v>3</v>
      </c>
      <c r="P475" s="120">
        <f t="shared" si="673"/>
        <v>0</v>
      </c>
      <c r="Q475" s="120">
        <f t="shared" si="673"/>
        <v>0</v>
      </c>
      <c r="R475" s="120">
        <f t="shared" si="673"/>
        <v>0</v>
      </c>
      <c r="S475" s="120">
        <f t="shared" si="673"/>
        <v>0</v>
      </c>
      <c r="T475" s="120">
        <f t="shared" si="673"/>
        <v>0</v>
      </c>
      <c r="U475" s="120">
        <f t="shared" si="673"/>
        <v>0</v>
      </c>
      <c r="V475" s="120">
        <f t="shared" si="673"/>
        <v>0</v>
      </c>
      <c r="W475" s="120">
        <f t="shared" si="673"/>
        <v>0</v>
      </c>
      <c r="X475" s="120">
        <f t="shared" si="673"/>
        <v>0</v>
      </c>
      <c r="Y475" s="120">
        <f t="shared" si="673"/>
        <v>3814</v>
      </c>
      <c r="Z475" s="120">
        <f t="shared" si="673"/>
        <v>2585</v>
      </c>
      <c r="AA475" s="120">
        <f>AA415+AA445</f>
        <v>6399</v>
      </c>
    </row>
    <row r="476" spans="2:27" ht="27" customHeight="1">
      <c r="B476" s="114">
        <v>17</v>
      </c>
      <c r="C476" s="594" t="s">
        <v>72</v>
      </c>
      <c r="D476" s="120">
        <f t="shared" ref="D476:H482" si="674">D416+D446</f>
        <v>2037</v>
      </c>
      <c r="E476" s="120">
        <f t="shared" si="674"/>
        <v>1535</v>
      </c>
      <c r="F476" s="120">
        <f t="shared" si="674"/>
        <v>3572</v>
      </c>
      <c r="G476" s="120">
        <f t="shared" si="674"/>
        <v>387</v>
      </c>
      <c r="H476" s="120">
        <f t="shared" si="674"/>
        <v>251</v>
      </c>
      <c r="I476" s="120">
        <f t="shared" ref="I476:AA476" si="675">I416+I446</f>
        <v>638</v>
      </c>
      <c r="J476" s="120">
        <f t="shared" si="675"/>
        <v>303</v>
      </c>
      <c r="K476" s="120">
        <f t="shared" si="675"/>
        <v>209</v>
      </c>
      <c r="L476" s="120">
        <f t="shared" si="675"/>
        <v>512</v>
      </c>
      <c r="M476" s="120">
        <f t="shared" si="675"/>
        <v>89</v>
      </c>
      <c r="N476" s="120">
        <f t="shared" si="675"/>
        <v>69</v>
      </c>
      <c r="O476" s="120">
        <f t="shared" si="675"/>
        <v>158</v>
      </c>
      <c r="P476" s="120">
        <f t="shared" si="675"/>
        <v>0</v>
      </c>
      <c r="Q476" s="120">
        <f t="shared" si="675"/>
        <v>0</v>
      </c>
      <c r="R476" s="120">
        <f t="shared" si="675"/>
        <v>0</v>
      </c>
      <c r="S476" s="120">
        <f t="shared" si="675"/>
        <v>0</v>
      </c>
      <c r="T476" s="120">
        <f t="shared" si="675"/>
        <v>0</v>
      </c>
      <c r="U476" s="120">
        <f t="shared" si="675"/>
        <v>0</v>
      </c>
      <c r="V476" s="120">
        <f t="shared" si="675"/>
        <v>0</v>
      </c>
      <c r="W476" s="120">
        <f t="shared" si="675"/>
        <v>0</v>
      </c>
      <c r="X476" s="120">
        <f t="shared" si="675"/>
        <v>0</v>
      </c>
      <c r="Y476" s="120">
        <f t="shared" si="675"/>
        <v>2816</v>
      </c>
      <c r="Z476" s="120">
        <f t="shared" si="675"/>
        <v>2064</v>
      </c>
      <c r="AA476" s="120">
        <f t="shared" si="675"/>
        <v>4880</v>
      </c>
    </row>
    <row r="477" spans="2:27" ht="27" customHeight="1">
      <c r="B477" s="114">
        <v>18</v>
      </c>
      <c r="C477" s="594" t="s">
        <v>74</v>
      </c>
      <c r="D477" s="120">
        <f t="shared" si="674"/>
        <v>4176</v>
      </c>
      <c r="E477" s="120">
        <f t="shared" si="674"/>
        <v>2797</v>
      </c>
      <c r="F477" s="120">
        <f t="shared" si="674"/>
        <v>6973</v>
      </c>
      <c r="G477" s="120">
        <f t="shared" si="674"/>
        <v>5513</v>
      </c>
      <c r="H477" s="120">
        <f t="shared" si="674"/>
        <v>3543</v>
      </c>
      <c r="I477" s="120">
        <f t="shared" ref="I477:AA477" si="676">I417+I447</f>
        <v>9056</v>
      </c>
      <c r="J477" s="120">
        <f t="shared" si="676"/>
        <v>131</v>
      </c>
      <c r="K477" s="120">
        <f t="shared" si="676"/>
        <v>105</v>
      </c>
      <c r="L477" s="120">
        <f t="shared" si="676"/>
        <v>236</v>
      </c>
      <c r="M477" s="120">
        <f t="shared" si="676"/>
        <v>15</v>
      </c>
      <c r="N477" s="120">
        <f t="shared" si="676"/>
        <v>4</v>
      </c>
      <c r="O477" s="120">
        <f t="shared" si="676"/>
        <v>19</v>
      </c>
      <c r="P477" s="120">
        <f t="shared" si="676"/>
        <v>8</v>
      </c>
      <c r="Q477" s="120">
        <f t="shared" si="676"/>
        <v>9</v>
      </c>
      <c r="R477" s="120">
        <f t="shared" si="676"/>
        <v>17</v>
      </c>
      <c r="S477" s="120">
        <f t="shared" si="676"/>
        <v>16</v>
      </c>
      <c r="T477" s="120">
        <f t="shared" si="676"/>
        <v>22</v>
      </c>
      <c r="U477" s="120">
        <f t="shared" si="676"/>
        <v>38</v>
      </c>
      <c r="V477" s="120">
        <f t="shared" si="676"/>
        <v>0</v>
      </c>
      <c r="W477" s="120">
        <f t="shared" si="676"/>
        <v>0</v>
      </c>
      <c r="X477" s="120">
        <f t="shared" si="676"/>
        <v>0</v>
      </c>
      <c r="Y477" s="120">
        <f t="shared" si="676"/>
        <v>9859</v>
      </c>
      <c r="Z477" s="120">
        <f t="shared" si="676"/>
        <v>6480</v>
      </c>
      <c r="AA477" s="120">
        <f t="shared" si="676"/>
        <v>16339</v>
      </c>
    </row>
    <row r="478" spans="2:27" ht="27" customHeight="1">
      <c r="B478" s="114">
        <v>19</v>
      </c>
      <c r="C478" s="809" t="s">
        <v>160</v>
      </c>
      <c r="D478" s="120">
        <f t="shared" si="674"/>
        <v>1354</v>
      </c>
      <c r="E478" s="120">
        <f t="shared" si="674"/>
        <v>917</v>
      </c>
      <c r="F478" s="120">
        <f t="shared" si="674"/>
        <v>2271</v>
      </c>
      <c r="G478" s="120">
        <f t="shared" si="674"/>
        <v>1511</v>
      </c>
      <c r="H478" s="120">
        <f t="shared" si="674"/>
        <v>995</v>
      </c>
      <c r="I478" s="120">
        <f t="shared" ref="I478:AA478" si="677">I418+I448</f>
        <v>2506</v>
      </c>
      <c r="J478" s="120">
        <f t="shared" si="677"/>
        <v>149</v>
      </c>
      <c r="K478" s="120">
        <f t="shared" si="677"/>
        <v>89</v>
      </c>
      <c r="L478" s="120">
        <f t="shared" si="677"/>
        <v>238</v>
      </c>
      <c r="M478" s="120">
        <f t="shared" si="677"/>
        <v>36</v>
      </c>
      <c r="N478" s="120">
        <f t="shared" si="677"/>
        <v>18</v>
      </c>
      <c r="O478" s="120">
        <f t="shared" si="677"/>
        <v>54</v>
      </c>
      <c r="P478" s="120">
        <f t="shared" si="677"/>
        <v>0</v>
      </c>
      <c r="Q478" s="120">
        <f t="shared" si="677"/>
        <v>0</v>
      </c>
      <c r="R478" s="120">
        <f t="shared" si="677"/>
        <v>0</v>
      </c>
      <c r="S478" s="120">
        <f t="shared" si="677"/>
        <v>5</v>
      </c>
      <c r="T478" s="120">
        <f t="shared" si="677"/>
        <v>4</v>
      </c>
      <c r="U478" s="120">
        <f t="shared" si="677"/>
        <v>9</v>
      </c>
      <c r="V478" s="120">
        <f t="shared" si="677"/>
        <v>0</v>
      </c>
      <c r="W478" s="120">
        <f t="shared" si="677"/>
        <v>0</v>
      </c>
      <c r="X478" s="120">
        <f t="shared" si="677"/>
        <v>0</v>
      </c>
      <c r="Y478" s="120">
        <f t="shared" si="677"/>
        <v>3055</v>
      </c>
      <c r="Z478" s="120">
        <f t="shared" si="677"/>
        <v>2023</v>
      </c>
      <c r="AA478" s="120">
        <f t="shared" si="677"/>
        <v>5078</v>
      </c>
    </row>
    <row r="479" spans="2:27" ht="27" customHeight="1">
      <c r="B479" s="114">
        <v>20</v>
      </c>
      <c r="C479" s="594" t="s">
        <v>85</v>
      </c>
      <c r="D479" s="120">
        <f t="shared" si="674"/>
        <v>1243</v>
      </c>
      <c r="E479" s="120">
        <f t="shared" si="674"/>
        <v>863</v>
      </c>
      <c r="F479" s="120">
        <f t="shared" si="674"/>
        <v>2106</v>
      </c>
      <c r="G479" s="120">
        <f t="shared" si="674"/>
        <v>4480</v>
      </c>
      <c r="H479" s="120">
        <f t="shared" si="674"/>
        <v>2810</v>
      </c>
      <c r="I479" s="120">
        <f t="shared" ref="I479:AA479" si="678">I419+I449</f>
        <v>7290</v>
      </c>
      <c r="J479" s="120">
        <f t="shared" si="678"/>
        <v>215</v>
      </c>
      <c r="K479" s="120">
        <f t="shared" si="678"/>
        <v>173</v>
      </c>
      <c r="L479" s="120">
        <f t="shared" si="678"/>
        <v>388</v>
      </c>
      <c r="M479" s="120">
        <f t="shared" si="678"/>
        <v>24</v>
      </c>
      <c r="N479" s="120">
        <f t="shared" si="678"/>
        <v>17</v>
      </c>
      <c r="O479" s="120">
        <f t="shared" si="678"/>
        <v>41</v>
      </c>
      <c r="P479" s="120">
        <f t="shared" si="678"/>
        <v>0</v>
      </c>
      <c r="Q479" s="120">
        <f t="shared" si="678"/>
        <v>0</v>
      </c>
      <c r="R479" s="120">
        <f t="shared" si="678"/>
        <v>0</v>
      </c>
      <c r="S479" s="120">
        <f t="shared" si="678"/>
        <v>0</v>
      </c>
      <c r="T479" s="120">
        <f t="shared" si="678"/>
        <v>0</v>
      </c>
      <c r="U479" s="120">
        <f t="shared" si="678"/>
        <v>0</v>
      </c>
      <c r="V479" s="120">
        <f t="shared" si="678"/>
        <v>0</v>
      </c>
      <c r="W479" s="120">
        <f t="shared" si="678"/>
        <v>0</v>
      </c>
      <c r="X479" s="120">
        <f t="shared" si="678"/>
        <v>0</v>
      </c>
      <c r="Y479" s="120">
        <f t="shared" si="678"/>
        <v>5962</v>
      </c>
      <c r="Z479" s="120">
        <f t="shared" si="678"/>
        <v>3863</v>
      </c>
      <c r="AA479" s="120">
        <f t="shared" si="678"/>
        <v>9825</v>
      </c>
    </row>
    <row r="480" spans="2:27" ht="27" customHeight="1">
      <c r="B480" s="114">
        <v>21</v>
      </c>
      <c r="C480" s="594" t="s">
        <v>142</v>
      </c>
      <c r="D480" s="120">
        <f t="shared" si="674"/>
        <v>3216</v>
      </c>
      <c r="E480" s="120">
        <f t="shared" si="674"/>
        <v>1935</v>
      </c>
      <c r="F480" s="120">
        <f t="shared" si="674"/>
        <v>5151</v>
      </c>
      <c r="G480" s="120">
        <f t="shared" si="674"/>
        <v>2545</v>
      </c>
      <c r="H480" s="120">
        <f t="shared" si="674"/>
        <v>1767</v>
      </c>
      <c r="I480" s="120">
        <f t="shared" ref="I480:AA480" si="679">I420+I450</f>
        <v>4312</v>
      </c>
      <c r="J480" s="120">
        <f t="shared" si="679"/>
        <v>107</v>
      </c>
      <c r="K480" s="120">
        <f t="shared" si="679"/>
        <v>41</v>
      </c>
      <c r="L480" s="120">
        <f t="shared" si="679"/>
        <v>148</v>
      </c>
      <c r="M480" s="120">
        <f t="shared" si="679"/>
        <v>19</v>
      </c>
      <c r="N480" s="120">
        <f t="shared" si="679"/>
        <v>12</v>
      </c>
      <c r="O480" s="120">
        <f t="shared" si="679"/>
        <v>31</v>
      </c>
      <c r="P480" s="120">
        <f t="shared" si="679"/>
        <v>0</v>
      </c>
      <c r="Q480" s="120">
        <f t="shared" si="679"/>
        <v>0</v>
      </c>
      <c r="R480" s="120">
        <f t="shared" si="679"/>
        <v>0</v>
      </c>
      <c r="S480" s="120">
        <f t="shared" si="679"/>
        <v>0</v>
      </c>
      <c r="T480" s="120">
        <f t="shared" si="679"/>
        <v>0</v>
      </c>
      <c r="U480" s="120">
        <f t="shared" si="679"/>
        <v>0</v>
      </c>
      <c r="V480" s="120">
        <f t="shared" si="679"/>
        <v>0</v>
      </c>
      <c r="W480" s="120">
        <f t="shared" si="679"/>
        <v>0</v>
      </c>
      <c r="X480" s="120">
        <f t="shared" si="679"/>
        <v>0</v>
      </c>
      <c r="Y480" s="120">
        <f t="shared" si="679"/>
        <v>5887</v>
      </c>
      <c r="Z480" s="120">
        <f t="shared" si="679"/>
        <v>3755</v>
      </c>
      <c r="AA480" s="120">
        <f t="shared" si="679"/>
        <v>9642</v>
      </c>
    </row>
    <row r="481" spans="2:27" ht="27" customHeight="1">
      <c r="B481" s="114">
        <v>22</v>
      </c>
      <c r="C481" s="809" t="s">
        <v>143</v>
      </c>
      <c r="D481" s="120">
        <f t="shared" si="674"/>
        <v>2114</v>
      </c>
      <c r="E481" s="120">
        <f t="shared" si="674"/>
        <v>1408</v>
      </c>
      <c r="F481" s="120">
        <f t="shared" si="674"/>
        <v>3522</v>
      </c>
      <c r="G481" s="120">
        <f t="shared" si="674"/>
        <v>1279</v>
      </c>
      <c r="H481" s="120">
        <f t="shared" si="674"/>
        <v>863</v>
      </c>
      <c r="I481" s="120">
        <f t="shared" ref="I481:AA481" si="680">I421+I451</f>
        <v>2142</v>
      </c>
      <c r="J481" s="120">
        <f t="shared" si="680"/>
        <v>24</v>
      </c>
      <c r="K481" s="120">
        <f t="shared" si="680"/>
        <v>25</v>
      </c>
      <c r="L481" s="120">
        <f t="shared" si="680"/>
        <v>49</v>
      </c>
      <c r="M481" s="120">
        <f t="shared" si="680"/>
        <v>8</v>
      </c>
      <c r="N481" s="120">
        <f t="shared" si="680"/>
        <v>8</v>
      </c>
      <c r="O481" s="120">
        <f t="shared" si="680"/>
        <v>16</v>
      </c>
      <c r="P481" s="120">
        <f t="shared" si="680"/>
        <v>0</v>
      </c>
      <c r="Q481" s="120">
        <f t="shared" si="680"/>
        <v>0</v>
      </c>
      <c r="R481" s="120">
        <f t="shared" si="680"/>
        <v>0</v>
      </c>
      <c r="S481" s="120">
        <f t="shared" si="680"/>
        <v>0</v>
      </c>
      <c r="T481" s="120">
        <f t="shared" si="680"/>
        <v>0</v>
      </c>
      <c r="U481" s="120">
        <f t="shared" si="680"/>
        <v>0</v>
      </c>
      <c r="V481" s="120">
        <f t="shared" si="680"/>
        <v>0</v>
      </c>
      <c r="W481" s="120">
        <f t="shared" si="680"/>
        <v>0</v>
      </c>
      <c r="X481" s="120">
        <f t="shared" si="680"/>
        <v>0</v>
      </c>
      <c r="Y481" s="120">
        <f t="shared" si="680"/>
        <v>3425</v>
      </c>
      <c r="Z481" s="120">
        <f t="shared" si="680"/>
        <v>2304</v>
      </c>
      <c r="AA481" s="120">
        <f t="shared" si="680"/>
        <v>5729</v>
      </c>
    </row>
    <row r="482" spans="2:27" ht="27" customHeight="1">
      <c r="B482" s="114">
        <v>23</v>
      </c>
      <c r="C482" s="594" t="s">
        <v>144</v>
      </c>
      <c r="D482" s="120">
        <f t="shared" si="674"/>
        <v>320</v>
      </c>
      <c r="E482" s="120">
        <f t="shared" si="674"/>
        <v>239</v>
      </c>
      <c r="F482" s="120">
        <f t="shared" si="674"/>
        <v>559</v>
      </c>
      <c r="G482" s="120">
        <f t="shared" si="674"/>
        <v>5168</v>
      </c>
      <c r="H482" s="120">
        <f t="shared" si="674"/>
        <v>3670</v>
      </c>
      <c r="I482" s="120">
        <f t="shared" ref="I482:AA482" si="681">I422+I452</f>
        <v>8838</v>
      </c>
      <c r="J482" s="120">
        <f t="shared" si="681"/>
        <v>17</v>
      </c>
      <c r="K482" s="120">
        <f t="shared" si="681"/>
        <v>11</v>
      </c>
      <c r="L482" s="120">
        <f t="shared" si="681"/>
        <v>28</v>
      </c>
      <c r="M482" s="120">
        <f t="shared" si="681"/>
        <v>48</v>
      </c>
      <c r="N482" s="120">
        <f t="shared" si="681"/>
        <v>37</v>
      </c>
      <c r="O482" s="120">
        <f t="shared" si="681"/>
        <v>85</v>
      </c>
      <c r="P482" s="120">
        <f t="shared" si="681"/>
        <v>0</v>
      </c>
      <c r="Q482" s="120">
        <f t="shared" si="681"/>
        <v>0</v>
      </c>
      <c r="R482" s="120">
        <f t="shared" si="681"/>
        <v>0</v>
      </c>
      <c r="S482" s="120">
        <f t="shared" si="681"/>
        <v>0</v>
      </c>
      <c r="T482" s="120">
        <f t="shared" si="681"/>
        <v>0</v>
      </c>
      <c r="U482" s="120">
        <f t="shared" si="681"/>
        <v>0</v>
      </c>
      <c r="V482" s="120">
        <f t="shared" si="681"/>
        <v>0</v>
      </c>
      <c r="W482" s="120">
        <f t="shared" si="681"/>
        <v>0</v>
      </c>
      <c r="X482" s="120">
        <f t="shared" si="681"/>
        <v>0</v>
      </c>
      <c r="Y482" s="120">
        <f t="shared" si="681"/>
        <v>5553</v>
      </c>
      <c r="Z482" s="120">
        <f t="shared" si="681"/>
        <v>3957</v>
      </c>
      <c r="AA482" s="120">
        <f t="shared" si="681"/>
        <v>9510</v>
      </c>
    </row>
    <row r="483" spans="2:27" ht="27" customHeight="1">
      <c r="B483" s="1198" t="s">
        <v>14</v>
      </c>
      <c r="C483" s="1198"/>
      <c r="D483" s="1137">
        <f>SUM(D460:D482)</f>
        <v>48793</v>
      </c>
      <c r="E483" s="1137">
        <f t="shared" ref="E483:AA483" si="682">SUM(E460:E482)</f>
        <v>32856</v>
      </c>
      <c r="F483" s="1137">
        <f t="shared" si="682"/>
        <v>81649</v>
      </c>
      <c r="G483" s="1137">
        <f t="shared" si="682"/>
        <v>85582</v>
      </c>
      <c r="H483" s="1137">
        <f t="shared" si="682"/>
        <v>57399</v>
      </c>
      <c r="I483" s="1137">
        <f t="shared" si="682"/>
        <v>142981</v>
      </c>
      <c r="J483" s="1137">
        <f t="shared" si="682"/>
        <v>2588</v>
      </c>
      <c r="K483" s="1137">
        <f t="shared" si="682"/>
        <v>1715</v>
      </c>
      <c r="L483" s="1137">
        <f t="shared" si="682"/>
        <v>4303</v>
      </c>
      <c r="M483" s="1137">
        <f t="shared" si="682"/>
        <v>2890</v>
      </c>
      <c r="N483" s="1137">
        <f t="shared" si="682"/>
        <v>1831</v>
      </c>
      <c r="O483" s="1137">
        <f t="shared" si="682"/>
        <v>4721</v>
      </c>
      <c r="P483" s="1137">
        <f t="shared" si="682"/>
        <v>72</v>
      </c>
      <c r="Q483" s="1137">
        <f t="shared" si="682"/>
        <v>55</v>
      </c>
      <c r="R483" s="1137">
        <f t="shared" si="682"/>
        <v>127</v>
      </c>
      <c r="S483" s="1137">
        <f t="shared" si="682"/>
        <v>102</v>
      </c>
      <c r="T483" s="1137">
        <f t="shared" si="682"/>
        <v>77</v>
      </c>
      <c r="U483" s="1137">
        <f t="shared" si="682"/>
        <v>179</v>
      </c>
      <c r="V483" s="1137">
        <f t="shared" si="682"/>
        <v>0</v>
      </c>
      <c r="W483" s="1137">
        <f t="shared" si="682"/>
        <v>0</v>
      </c>
      <c r="X483" s="1137">
        <f t="shared" si="682"/>
        <v>0</v>
      </c>
      <c r="Y483" s="1137">
        <f t="shared" si="682"/>
        <v>140027</v>
      </c>
      <c r="Z483" s="1137">
        <f t="shared" si="682"/>
        <v>93933</v>
      </c>
      <c r="AA483" s="1137">
        <f t="shared" si="682"/>
        <v>233960</v>
      </c>
    </row>
  </sheetData>
  <mergeCells count="70">
    <mergeCell ref="B392:C392"/>
    <mergeCell ref="B483:C483"/>
    <mergeCell ref="B453:C453"/>
    <mergeCell ref="B456:AA456"/>
    <mergeCell ref="B458:B459"/>
    <mergeCell ref="C458:C459"/>
    <mergeCell ref="D458:F458"/>
    <mergeCell ref="G458:I458"/>
    <mergeCell ref="J458:L458"/>
    <mergeCell ref="M458:O458"/>
    <mergeCell ref="V458:X458"/>
    <mergeCell ref="Y458:AA458"/>
    <mergeCell ref="B426:AA426"/>
    <mergeCell ref="B428:B429"/>
    <mergeCell ref="C428:C429"/>
    <mergeCell ref="D428:F428"/>
    <mergeCell ref="AH179:AJ179"/>
    <mergeCell ref="B173:C173"/>
    <mergeCell ref="B179:B180"/>
    <mergeCell ref="C179:C180"/>
    <mergeCell ref="B423:C423"/>
    <mergeCell ref="B396:AA396"/>
    <mergeCell ref="B398:B399"/>
    <mergeCell ref="C398:C399"/>
    <mergeCell ref="D398:F398"/>
    <mergeCell ref="G398:I398"/>
    <mergeCell ref="J398:L398"/>
    <mergeCell ref="M398:O398"/>
    <mergeCell ref="V398:X398"/>
    <mergeCell ref="Y398:AA398"/>
    <mergeCell ref="P398:R398"/>
    <mergeCell ref="S398:U398"/>
    <mergeCell ref="G428:I428"/>
    <mergeCell ref="J428:L428"/>
    <mergeCell ref="M428:O428"/>
    <mergeCell ref="V428:X428"/>
    <mergeCell ref="Y428:AA428"/>
    <mergeCell ref="P428:R428"/>
    <mergeCell ref="S428:U428"/>
    <mergeCell ref="D179:F179"/>
    <mergeCell ref="G179:I179"/>
    <mergeCell ref="AB179:AD179"/>
    <mergeCell ref="AE179:AG179"/>
    <mergeCell ref="B4:B5"/>
    <mergeCell ref="C4:C5"/>
    <mergeCell ref="D4:F4"/>
    <mergeCell ref="G4:I4"/>
    <mergeCell ref="J4:L4"/>
    <mergeCell ref="V4:X4"/>
    <mergeCell ref="V179:X179"/>
    <mergeCell ref="P4:R4"/>
    <mergeCell ref="S4:U4"/>
    <mergeCell ref="P179:R179"/>
    <mergeCell ref="S179:U179"/>
    <mergeCell ref="P458:R458"/>
    <mergeCell ref="S458:U458"/>
    <mergeCell ref="AK4:AK5"/>
    <mergeCell ref="AK179:AK180"/>
    <mergeCell ref="D2:AG2"/>
    <mergeCell ref="D3:AG3"/>
    <mergeCell ref="D177:AG177"/>
    <mergeCell ref="D178:AG178"/>
    <mergeCell ref="M4:O4"/>
    <mergeCell ref="Y4:AA4"/>
    <mergeCell ref="AB4:AD4"/>
    <mergeCell ref="AE4:AG4"/>
    <mergeCell ref="AH4:AJ4"/>
    <mergeCell ref="J179:L179"/>
    <mergeCell ref="M179:O179"/>
    <mergeCell ref="Y179:AA179"/>
  </mergeCells>
  <printOptions horizontalCentered="1" verticalCentered="1"/>
  <pageMargins left="0.43307086614173229" right="0.43307086614173229" top="0.55118110236220474" bottom="0.55118110236220474" header="0.31496062992125984" footer="0.15748031496062992"/>
  <pageSetup paperSize="5" scale="74" orientation="landscape" r:id="rId1"/>
  <headerFooter alignWithMargins="0"/>
  <rowBreaks count="2" manualBreakCount="2">
    <brk id="29" max="16383" man="1"/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336600"/>
    <pageSetUpPr fitToPage="1"/>
  </sheetPr>
  <dimension ref="A1:AV45"/>
  <sheetViews>
    <sheetView zoomScale="70" zoomScaleNormal="70" workbookViewId="0">
      <selection activeCell="H38" sqref="H38"/>
    </sheetView>
  </sheetViews>
  <sheetFormatPr defaultColWidth="9.140625" defaultRowHeight="15.75"/>
  <cols>
    <col min="1" max="1" width="11.28515625" style="30" customWidth="1"/>
    <col min="2" max="2" width="26.7109375" style="30" customWidth="1"/>
    <col min="3" max="5" width="17" style="30" customWidth="1"/>
    <col min="6" max="6" width="16.5703125" style="30" customWidth="1"/>
    <col min="7" max="7" width="17.85546875" style="30" customWidth="1"/>
    <col min="8" max="8" width="16.140625" style="30" customWidth="1"/>
    <col min="9" max="11" width="17.42578125" style="30" customWidth="1"/>
    <col min="12" max="12" width="16.140625" style="30" customWidth="1"/>
    <col min="13" max="13" width="16.5703125" style="30" customWidth="1"/>
    <col min="14" max="14" width="16.140625" style="30" customWidth="1"/>
    <col min="15" max="17" width="17.42578125" style="30" customWidth="1"/>
    <col min="18" max="44" width="13.7109375" style="30" customWidth="1"/>
    <col min="45" max="45" width="10.85546875" style="30" customWidth="1"/>
    <col min="46" max="46" width="9.140625" style="34" customWidth="1"/>
    <col min="47" max="47" width="9.140625" style="30" customWidth="1"/>
    <col min="48" max="48" width="10" style="30" bestFit="1" customWidth="1"/>
    <col min="49" max="16384" width="9.140625" style="30"/>
  </cols>
  <sheetData>
    <row r="1" spans="1:48" ht="2.25" customHeight="1"/>
    <row r="2" spans="1:48" s="33" customFormat="1" ht="30.75" customHeight="1">
      <c r="B2" s="197"/>
      <c r="C2" s="1209" t="s">
        <v>568</v>
      </c>
      <c r="D2" s="1209"/>
      <c r="E2" s="1209"/>
      <c r="F2" s="1209"/>
      <c r="G2" s="1209"/>
      <c r="H2" s="1209"/>
      <c r="I2" s="1209"/>
      <c r="J2" s="1209"/>
      <c r="K2" s="1209"/>
      <c r="L2" s="1209"/>
      <c r="M2" s="1209"/>
      <c r="N2" s="1209"/>
      <c r="O2" s="1209"/>
      <c r="P2" s="1209"/>
      <c r="Q2" s="1209"/>
      <c r="R2" s="1209" t="s">
        <v>568</v>
      </c>
      <c r="S2" s="1209"/>
      <c r="T2" s="1209"/>
      <c r="U2" s="1209"/>
      <c r="V2" s="1209"/>
      <c r="W2" s="1209"/>
      <c r="X2" s="1209"/>
      <c r="Y2" s="1209"/>
      <c r="Z2" s="1209"/>
      <c r="AA2" s="1209"/>
      <c r="AB2" s="1209"/>
      <c r="AC2" s="1209"/>
      <c r="AD2" s="1209"/>
      <c r="AE2" s="1209"/>
      <c r="AF2" s="1209"/>
      <c r="AG2" s="1217" t="s">
        <v>568</v>
      </c>
      <c r="AH2" s="1217"/>
      <c r="AI2" s="1217"/>
      <c r="AJ2" s="1217"/>
      <c r="AK2" s="1217"/>
      <c r="AL2" s="1217"/>
      <c r="AM2" s="1217"/>
      <c r="AN2" s="1217"/>
      <c r="AO2" s="1217"/>
      <c r="AP2" s="1217"/>
      <c r="AQ2" s="1217"/>
      <c r="AR2" s="1217"/>
      <c r="AS2" s="1217"/>
      <c r="AT2" s="508"/>
    </row>
    <row r="3" spans="1:48" s="33" customFormat="1" ht="30.75" customHeight="1">
      <c r="B3" s="197"/>
      <c r="C3" s="1216" t="s">
        <v>886</v>
      </c>
      <c r="D3" s="1216"/>
      <c r="E3" s="1216"/>
      <c r="F3" s="1216"/>
      <c r="G3" s="1216"/>
      <c r="H3" s="1216"/>
      <c r="I3" s="1216"/>
      <c r="J3" s="1216"/>
      <c r="K3" s="1216"/>
      <c r="L3" s="1216"/>
      <c r="M3" s="1216"/>
      <c r="N3" s="1216"/>
      <c r="O3" s="1216"/>
      <c r="P3" s="1216"/>
      <c r="Q3" s="1216"/>
      <c r="R3" s="196"/>
      <c r="S3" s="196"/>
      <c r="T3" s="196"/>
      <c r="U3" s="1216" t="s">
        <v>886</v>
      </c>
      <c r="V3" s="1216"/>
      <c r="W3" s="1216"/>
      <c r="X3" s="1216"/>
      <c r="Y3" s="1216"/>
      <c r="Z3" s="1216"/>
      <c r="AA3" s="1216"/>
      <c r="AB3" s="1216"/>
      <c r="AC3" s="1216"/>
      <c r="AD3" s="1216"/>
      <c r="AE3" s="1216"/>
      <c r="AF3" s="1216"/>
      <c r="AG3" s="1216" t="s">
        <v>886</v>
      </c>
      <c r="AH3" s="1216"/>
      <c r="AI3" s="1216"/>
      <c r="AJ3" s="1216"/>
      <c r="AK3" s="1216"/>
      <c r="AL3" s="1216"/>
      <c r="AM3" s="1216"/>
      <c r="AN3" s="1216"/>
      <c r="AO3" s="1216"/>
      <c r="AP3" s="1216"/>
      <c r="AQ3" s="1216"/>
      <c r="AR3" s="1216"/>
      <c r="AS3" s="1216"/>
      <c r="AT3" s="508"/>
    </row>
    <row r="4" spans="1:48" ht="24.75" customHeight="1">
      <c r="A4" s="283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</row>
    <row r="5" spans="1:48" s="32" customFormat="1" ht="41.25" customHeight="1">
      <c r="A5" s="1205" t="s">
        <v>156</v>
      </c>
      <c r="B5" s="1206" t="s">
        <v>155</v>
      </c>
      <c r="C5" s="1208" t="s">
        <v>741</v>
      </c>
      <c r="D5" s="1208"/>
      <c r="E5" s="1208"/>
      <c r="F5" s="1208" t="s">
        <v>889</v>
      </c>
      <c r="G5" s="1208"/>
      <c r="H5" s="1208"/>
      <c r="I5" s="1208" t="s">
        <v>561</v>
      </c>
      <c r="J5" s="1208"/>
      <c r="K5" s="1208"/>
      <c r="L5" s="1208" t="s">
        <v>890</v>
      </c>
      <c r="M5" s="1208"/>
      <c r="N5" s="1208"/>
      <c r="O5" s="1208" t="s">
        <v>562</v>
      </c>
      <c r="P5" s="1208"/>
      <c r="Q5" s="1208"/>
      <c r="R5" s="1208" t="s">
        <v>255</v>
      </c>
      <c r="S5" s="1208"/>
      <c r="T5" s="1208"/>
      <c r="U5" s="1208" t="s">
        <v>891</v>
      </c>
      <c r="V5" s="1208"/>
      <c r="W5" s="1208"/>
      <c r="X5" s="1210" t="s">
        <v>563</v>
      </c>
      <c r="Y5" s="1211"/>
      <c r="Z5" s="1212"/>
      <c r="AA5" s="1205" t="s">
        <v>12</v>
      </c>
      <c r="AB5" s="1205"/>
      <c r="AC5" s="1205"/>
      <c r="AD5" s="1205" t="s">
        <v>13</v>
      </c>
      <c r="AE5" s="1205"/>
      <c r="AF5" s="1205"/>
      <c r="AG5" s="1213" t="s">
        <v>549</v>
      </c>
      <c r="AH5" s="1214"/>
      <c r="AI5" s="1215"/>
      <c r="AJ5" s="1208" t="s">
        <v>227</v>
      </c>
      <c r="AK5" s="1208"/>
      <c r="AL5" s="1208"/>
      <c r="AM5" s="1205" t="s">
        <v>228</v>
      </c>
      <c r="AN5" s="1205"/>
      <c r="AO5" s="1205"/>
      <c r="AP5" s="1205" t="s">
        <v>229</v>
      </c>
      <c r="AQ5" s="1205"/>
      <c r="AR5" s="1205"/>
      <c r="AS5" s="1208" t="s">
        <v>9</v>
      </c>
      <c r="AT5" s="511"/>
    </row>
    <row r="6" spans="1:48" s="32" customFormat="1" ht="41.25" customHeight="1">
      <c r="A6" s="1205"/>
      <c r="B6" s="1207"/>
      <c r="C6" s="198" t="s">
        <v>95</v>
      </c>
      <c r="D6" s="198" t="s">
        <v>0</v>
      </c>
      <c r="E6" s="199" t="s">
        <v>6</v>
      </c>
      <c r="F6" s="200" t="s">
        <v>859</v>
      </c>
      <c r="G6" s="198" t="s">
        <v>860</v>
      </c>
      <c r="H6" s="200" t="s">
        <v>6</v>
      </c>
      <c r="I6" s="198" t="s">
        <v>95</v>
      </c>
      <c r="J6" s="198" t="s">
        <v>0</v>
      </c>
      <c r="K6" s="198" t="s">
        <v>6</v>
      </c>
      <c r="L6" s="200" t="s">
        <v>95</v>
      </c>
      <c r="M6" s="200" t="s">
        <v>0</v>
      </c>
      <c r="N6" s="200" t="s">
        <v>6</v>
      </c>
      <c r="O6" s="198" t="s">
        <v>95</v>
      </c>
      <c r="P6" s="198" t="s">
        <v>0</v>
      </c>
      <c r="Q6" s="198" t="s">
        <v>6</v>
      </c>
      <c r="R6" s="96" t="s">
        <v>859</v>
      </c>
      <c r="S6" s="96" t="s">
        <v>0</v>
      </c>
      <c r="T6" s="96" t="s">
        <v>6</v>
      </c>
      <c r="U6" s="198" t="s">
        <v>95</v>
      </c>
      <c r="V6" s="198" t="s">
        <v>0</v>
      </c>
      <c r="W6" s="198" t="s">
        <v>6</v>
      </c>
      <c r="X6" s="198" t="s">
        <v>95</v>
      </c>
      <c r="Y6" s="198" t="s">
        <v>0</v>
      </c>
      <c r="Z6" s="198" t="s">
        <v>6</v>
      </c>
      <c r="AA6" s="198" t="s">
        <v>95</v>
      </c>
      <c r="AB6" s="198" t="s">
        <v>0</v>
      </c>
      <c r="AC6" s="198" t="s">
        <v>6</v>
      </c>
      <c r="AD6" s="198" t="s">
        <v>95</v>
      </c>
      <c r="AE6" s="198" t="s">
        <v>0</v>
      </c>
      <c r="AF6" s="198" t="s">
        <v>6</v>
      </c>
      <c r="AG6" s="198" t="s">
        <v>95</v>
      </c>
      <c r="AH6" s="198" t="s">
        <v>0</v>
      </c>
      <c r="AI6" s="198" t="s">
        <v>6</v>
      </c>
      <c r="AJ6" s="198" t="s">
        <v>95</v>
      </c>
      <c r="AK6" s="198" t="s">
        <v>0</v>
      </c>
      <c r="AL6" s="198" t="s">
        <v>6</v>
      </c>
      <c r="AM6" s="198" t="s">
        <v>95</v>
      </c>
      <c r="AN6" s="198" t="s">
        <v>0</v>
      </c>
      <c r="AO6" s="198" t="s">
        <v>6</v>
      </c>
      <c r="AP6" s="198" t="s">
        <v>95</v>
      </c>
      <c r="AQ6" s="198" t="s">
        <v>0</v>
      </c>
      <c r="AR6" s="198" t="s">
        <v>6</v>
      </c>
      <c r="AS6" s="1208"/>
      <c r="AT6" s="511"/>
    </row>
    <row r="7" spans="1:48" s="33" customFormat="1" ht="32.25" customHeight="1">
      <c r="A7" s="201">
        <v>1</v>
      </c>
      <c r="B7" s="202" t="s">
        <v>15</v>
      </c>
      <c r="C7" s="203">
        <f>'Table A-1 &amp; A-2'!F5</f>
        <v>1289092.6950230454</v>
      </c>
      <c r="D7" s="204">
        <f>'Table A-1 &amp; A-2'!F36</f>
        <v>1502954.3640735075</v>
      </c>
      <c r="E7" s="204">
        <f>C7+D7</f>
        <v>2792047.0590965529</v>
      </c>
      <c r="F7" s="176">
        <f>12.5*C7/1000</f>
        <v>16113.658687788067</v>
      </c>
      <c r="G7" s="176">
        <f t="shared" ref="G7:H7" si="0">12.5*D7/1000</f>
        <v>18786.929550918845</v>
      </c>
      <c r="H7" s="176">
        <f t="shared" si="0"/>
        <v>34900.588238706907</v>
      </c>
      <c r="I7" s="177">
        <f>'Table B-1'!$E$6</f>
        <v>8445</v>
      </c>
      <c r="J7" s="177">
        <f>'Table B-1'!$E$35</f>
        <v>30276</v>
      </c>
      <c r="K7" s="177">
        <f t="shared" ref="K7:K29" si="1">I7+J7</f>
        <v>38721</v>
      </c>
      <c r="L7" s="176">
        <f>7.6*C7/1000</f>
        <v>9797.1044821751457</v>
      </c>
      <c r="M7" s="176">
        <f t="shared" ref="M7:N7" si="2">7.6*D7/1000</f>
        <v>11422.453166958656</v>
      </c>
      <c r="N7" s="176">
        <f t="shared" si="2"/>
        <v>21219.5576491338</v>
      </c>
      <c r="O7" s="177">
        <f>'Table B-1'!$H$6</f>
        <v>8865</v>
      </c>
      <c r="P7" s="177">
        <f>'Table B-1'!$H$35</f>
        <v>15964</v>
      </c>
      <c r="Q7" s="177">
        <f t="shared" ref="Q7:Q29" si="3">O7+P7</f>
        <v>24829</v>
      </c>
      <c r="R7" s="177">
        <f>ROUND(18*I7/1000,0)</f>
        <v>152</v>
      </c>
      <c r="S7" s="177">
        <f t="shared" ref="S7:T7" si="4">ROUND(18*J7/1000,0)</f>
        <v>545</v>
      </c>
      <c r="T7" s="177">
        <f t="shared" si="4"/>
        <v>697</v>
      </c>
      <c r="U7" s="177">
        <f>'Table B-1'!$K$6</f>
        <v>35</v>
      </c>
      <c r="V7" s="177">
        <f>'Table B-1'!$K$35</f>
        <v>829</v>
      </c>
      <c r="W7" s="177">
        <f>U7+V7</f>
        <v>864</v>
      </c>
      <c r="X7" s="177">
        <f>'Table B-1'!O6</f>
        <v>0</v>
      </c>
      <c r="Y7" s="177">
        <f>'Table B-1'!O35</f>
        <v>23</v>
      </c>
      <c r="Z7" s="177">
        <f>X7+Y7</f>
        <v>23</v>
      </c>
      <c r="AA7" s="178">
        <f>I7*1000/C7</f>
        <v>6.5511192737377408</v>
      </c>
      <c r="AB7" s="178">
        <f t="shared" ref="AB7:AB29" si="5">J7*1000/D7</f>
        <v>20.144324221489963</v>
      </c>
      <c r="AC7" s="178">
        <f>K7*1000/E7</f>
        <v>13.86831925839004</v>
      </c>
      <c r="AD7" s="178">
        <f t="shared" ref="AD7:AD29" si="6">O7/C7*1000</f>
        <v>6.8769298237637742</v>
      </c>
      <c r="AE7" s="178">
        <f t="shared" ref="AE7:AE29" si="7">P7/D7*1000</f>
        <v>10.621746329497482</v>
      </c>
      <c r="AF7" s="178">
        <f t="shared" ref="AF7:AF29" si="8">Q7/E7*1000</f>
        <v>8.8927584222144649</v>
      </c>
      <c r="AG7" s="178">
        <f>X7/(I7+X7)*1000</f>
        <v>0</v>
      </c>
      <c r="AH7" s="178">
        <f t="shared" ref="AH7:AI7" si="9">Y7/(J7+Y7)*1000</f>
        <v>0.75910096042773689</v>
      </c>
      <c r="AI7" s="178">
        <f t="shared" si="9"/>
        <v>0.59364030559570513</v>
      </c>
      <c r="AJ7" s="178">
        <f>U7/I7*1000</f>
        <v>4.1444641799881587</v>
      </c>
      <c r="AK7" s="178">
        <f t="shared" ref="AK7:AL7" si="10">V7/J7*1000</f>
        <v>27.381424230413529</v>
      </c>
      <c r="AL7" s="178">
        <f t="shared" si="10"/>
        <v>22.313473309057098</v>
      </c>
      <c r="AM7" s="179">
        <f>I7*100/F7</f>
        <v>52.408954189901927</v>
      </c>
      <c r="AN7" s="179">
        <f t="shared" ref="AN7:AO7" si="11">J7*100/G7</f>
        <v>161.15459377191968</v>
      </c>
      <c r="AO7" s="179">
        <f t="shared" si="11"/>
        <v>110.94655406712033</v>
      </c>
      <c r="AP7" s="179">
        <f>O7/L7*100</f>
        <v>90.485918733733854</v>
      </c>
      <c r="AQ7" s="179">
        <f>P7/M7*100</f>
        <v>139.75982012496689</v>
      </c>
      <c r="AR7" s="179">
        <f>Q7/N7*100</f>
        <v>117.00997923966403</v>
      </c>
      <c r="AS7" s="188">
        <f>Birth!Z462/Birth!Y462*1000</f>
        <v>920.20828167617162</v>
      </c>
      <c r="AT7" s="508">
        <f>W7/T7*100</f>
        <v>123.95982783357245</v>
      </c>
      <c r="AU7" s="508"/>
      <c r="AV7" s="509"/>
    </row>
    <row r="8" spans="1:48" s="33" customFormat="1" ht="32.25" customHeight="1">
      <c r="A8" s="201">
        <v>2</v>
      </c>
      <c r="B8" s="202" t="s">
        <v>20</v>
      </c>
      <c r="C8" s="203">
        <f>'Table A-1 &amp; A-2'!F6</f>
        <v>443242.80480978271</v>
      </c>
      <c r="D8" s="204">
        <f>'Table A-1 &amp; A-2'!F37</f>
        <v>215388.7317085847</v>
      </c>
      <c r="E8" s="204">
        <f t="shared" ref="E8:E29" si="12">C8+D8</f>
        <v>658631.53651836747</v>
      </c>
      <c r="F8" s="176">
        <f t="shared" ref="F8:F29" si="13">12.5*C8/1000</f>
        <v>5540.5350601222844</v>
      </c>
      <c r="G8" s="176">
        <f t="shared" ref="G8:G29" si="14">12.5*D8/1000</f>
        <v>2692.3591463573084</v>
      </c>
      <c r="H8" s="176">
        <f t="shared" ref="H8:H29" si="15">12.5*E8/1000</f>
        <v>8232.8942064795938</v>
      </c>
      <c r="I8" s="177">
        <f>'Table B-1'!$E$7</f>
        <v>285</v>
      </c>
      <c r="J8" s="177">
        <f>'Table B-1'!$E$36</f>
        <v>8105</v>
      </c>
      <c r="K8" s="177">
        <f t="shared" si="1"/>
        <v>8390</v>
      </c>
      <c r="L8" s="176">
        <f t="shared" ref="L8:L29" si="16">7.6*C8/1000</f>
        <v>3368.6453165543485</v>
      </c>
      <c r="M8" s="176">
        <f t="shared" ref="M8:M29" si="17">7.6*D8/1000</f>
        <v>1636.9543609852437</v>
      </c>
      <c r="N8" s="176">
        <f t="shared" ref="N8:N29" si="18">7.6*E8/1000</f>
        <v>5005.5996775395924</v>
      </c>
      <c r="O8" s="177">
        <f>'Table B-1'!$H$7</f>
        <v>3079</v>
      </c>
      <c r="P8" s="177">
        <f>'Table B-1'!$H$36</f>
        <v>1587</v>
      </c>
      <c r="Q8" s="177">
        <f t="shared" si="3"/>
        <v>4666</v>
      </c>
      <c r="R8" s="177">
        <f t="shared" ref="R8:R29" si="19">ROUND(18*I8/1000,0)</f>
        <v>5</v>
      </c>
      <c r="S8" s="177">
        <f t="shared" ref="S8:S29" si="20">ROUND(18*J8/1000,0)</f>
        <v>146</v>
      </c>
      <c r="T8" s="177">
        <f t="shared" ref="T8:T29" si="21">ROUND(18*K8/1000,0)</f>
        <v>151</v>
      </c>
      <c r="U8" s="177">
        <f>'Table B-1'!$K$7</f>
        <v>6</v>
      </c>
      <c r="V8" s="177">
        <f>'Table B-1'!$K$36</f>
        <v>3</v>
      </c>
      <c r="W8" s="177">
        <f t="shared" ref="W8:W29" si="22">U8+V8</f>
        <v>9</v>
      </c>
      <c r="X8" s="177">
        <f>'Table B-1'!O7</f>
        <v>2</v>
      </c>
      <c r="Y8" s="177">
        <f>'Table B-1'!O36</f>
        <v>54</v>
      </c>
      <c r="Z8" s="177">
        <f t="shared" ref="Z8:Z29" si="23">X8+Y8</f>
        <v>56</v>
      </c>
      <c r="AA8" s="178">
        <f t="shared" ref="AA8:AA29" si="24">I8*1000/C8</f>
        <v>0.64298844088920415</v>
      </c>
      <c r="AB8" s="178">
        <f t="shared" si="5"/>
        <v>37.629637983874908</v>
      </c>
      <c r="AC8" s="178">
        <f t="shared" ref="AC8:AC29" si="25">K8*1000/E8</f>
        <v>12.73853366383106</v>
      </c>
      <c r="AD8" s="178">
        <f t="shared" si="6"/>
        <v>6.9465312613959984</v>
      </c>
      <c r="AE8" s="178">
        <f t="shared" si="7"/>
        <v>7.3680734707476212</v>
      </c>
      <c r="AF8" s="178">
        <f t="shared" si="8"/>
        <v>7.0843859446288109</v>
      </c>
      <c r="AG8" s="178">
        <f t="shared" ref="AG8:AG28" si="26">X8/(I8+X8)*1000</f>
        <v>6.968641114982578</v>
      </c>
      <c r="AH8" s="178">
        <f t="shared" ref="AH8:AH28" si="27">Y8/(J8+Y8)*1000</f>
        <v>6.6184581443804387</v>
      </c>
      <c r="AI8" s="178">
        <f t="shared" ref="AI8:AI28" si="28">Z8/(K8+Z8)*1000</f>
        <v>6.630357565711579</v>
      </c>
      <c r="AJ8" s="178">
        <f t="shared" ref="AJ8:AJ30" si="29">U8/I8*1000</f>
        <v>21.052631578947366</v>
      </c>
      <c r="AK8" s="178">
        <f t="shared" ref="AK8:AK30" si="30">V8/J8*1000</f>
        <v>0.37014188772362738</v>
      </c>
      <c r="AL8" s="178">
        <f t="shared" ref="AL8:AL30" si="31">W8/K8*1000</f>
        <v>1.0727056019070322</v>
      </c>
      <c r="AM8" s="179">
        <f t="shared" ref="AM8:AM30" si="32">I8*100/F8</f>
        <v>5.1439075271136323</v>
      </c>
      <c r="AN8" s="179">
        <f t="shared" ref="AN8:AN30" si="33">J8*100/G8</f>
        <v>301.03710387099926</v>
      </c>
      <c r="AO8" s="179">
        <f t="shared" ref="AO8:AO30" si="34">K8*100/H8</f>
        <v>101.90826931064848</v>
      </c>
      <c r="AP8" s="179">
        <f t="shared" ref="AP8:AP30" si="35">O8/L8*100</f>
        <v>91.401727123631559</v>
      </c>
      <c r="AQ8" s="179">
        <f t="shared" ref="AQ8:AQ30" si="36">P8/M8*100</f>
        <v>96.948335141416081</v>
      </c>
      <c r="AR8" s="179">
        <f t="shared" ref="AR8:AR30" si="37">Q8/N8*100</f>
        <v>93.21560453458963</v>
      </c>
      <c r="AS8" s="188">
        <f>Birth!Z463/Birth!Y463*1000</f>
        <v>901.20099705415817</v>
      </c>
      <c r="AT8" s="508">
        <f t="shared" ref="AT8:AT30" si="38">W8/T8*100</f>
        <v>5.9602649006622519</v>
      </c>
      <c r="AU8" s="508"/>
    </row>
    <row r="9" spans="1:48" s="33" customFormat="1" ht="32.25" customHeight="1">
      <c r="A9" s="201">
        <v>3</v>
      </c>
      <c r="B9" s="202" t="s">
        <v>21</v>
      </c>
      <c r="C9" s="203">
        <f>'Table A-1 &amp; A-2'!F7</f>
        <v>998749.63128535473</v>
      </c>
      <c r="D9" s="204">
        <f>'Table A-1 &amp; A-2'!F38</f>
        <v>574876.52364794188</v>
      </c>
      <c r="E9" s="204">
        <f t="shared" si="12"/>
        <v>1573626.1549332966</v>
      </c>
      <c r="F9" s="176">
        <f t="shared" si="13"/>
        <v>12484.370391066936</v>
      </c>
      <c r="G9" s="176">
        <f t="shared" si="14"/>
        <v>7185.9565455992733</v>
      </c>
      <c r="H9" s="176">
        <f t="shared" si="15"/>
        <v>19670.32693666621</v>
      </c>
      <c r="I9" s="177">
        <f>'Table B-1'!$E$8</f>
        <v>1384</v>
      </c>
      <c r="J9" s="177">
        <f>'Table B-1'!$E$37</f>
        <v>19269</v>
      </c>
      <c r="K9" s="177">
        <f t="shared" si="1"/>
        <v>20653</v>
      </c>
      <c r="L9" s="176">
        <f t="shared" si="16"/>
        <v>7590.4971977686955</v>
      </c>
      <c r="M9" s="176">
        <f t="shared" si="17"/>
        <v>4369.0615797243581</v>
      </c>
      <c r="N9" s="176">
        <f t="shared" si="18"/>
        <v>11959.558777493054</v>
      </c>
      <c r="O9" s="177">
        <f>'Table B-1'!$H$8</f>
        <v>7200</v>
      </c>
      <c r="P9" s="177">
        <f>'Table B-1'!$H$37</f>
        <v>5987</v>
      </c>
      <c r="Q9" s="177">
        <f t="shared" si="3"/>
        <v>13187</v>
      </c>
      <c r="R9" s="177">
        <f t="shared" si="19"/>
        <v>25</v>
      </c>
      <c r="S9" s="177">
        <f t="shared" si="20"/>
        <v>347</v>
      </c>
      <c r="T9" s="177">
        <f t="shared" si="21"/>
        <v>372</v>
      </c>
      <c r="U9" s="177">
        <f>'Table B-1'!$K$8</f>
        <v>37</v>
      </c>
      <c r="V9" s="177">
        <f>'Table B-1'!$K$37</f>
        <v>60</v>
      </c>
      <c r="W9" s="177">
        <f t="shared" si="22"/>
        <v>97</v>
      </c>
      <c r="X9" s="177">
        <f>'Table B-1'!O8</f>
        <v>0</v>
      </c>
      <c r="Y9" s="177">
        <f>'Table B-1'!O37</f>
        <v>46</v>
      </c>
      <c r="Z9" s="177">
        <f t="shared" si="23"/>
        <v>46</v>
      </c>
      <c r="AA9" s="178">
        <f t="shared" si="24"/>
        <v>1.3857326767859148</v>
      </c>
      <c r="AB9" s="178">
        <f t="shared" si="5"/>
        <v>33.518502160649128</v>
      </c>
      <c r="AC9" s="178">
        <f t="shared" si="25"/>
        <v>13.124464114461446</v>
      </c>
      <c r="AD9" s="178">
        <f t="shared" si="6"/>
        <v>7.2090139254758565</v>
      </c>
      <c r="AE9" s="178">
        <f t="shared" si="7"/>
        <v>10.414410318947862</v>
      </c>
      <c r="AF9" s="178">
        <f t="shared" si="8"/>
        <v>8.3800081478430783</v>
      </c>
      <c r="AG9" s="178">
        <f t="shared" si="26"/>
        <v>0</v>
      </c>
      <c r="AH9" s="178">
        <f t="shared" si="27"/>
        <v>2.3815687289671237</v>
      </c>
      <c r="AI9" s="178">
        <f t="shared" si="28"/>
        <v>2.2223295811391854</v>
      </c>
      <c r="AJ9" s="178">
        <f t="shared" si="29"/>
        <v>26.734104046242773</v>
      </c>
      <c r="AK9" s="178">
        <f t="shared" si="30"/>
        <v>3.1138097462245056</v>
      </c>
      <c r="AL9" s="178">
        <f t="shared" si="31"/>
        <v>4.6966542390935944</v>
      </c>
      <c r="AM9" s="179">
        <f t="shared" si="32"/>
        <v>11.085861414287317</v>
      </c>
      <c r="AN9" s="179">
        <f t="shared" si="33"/>
        <v>268.14801728519302</v>
      </c>
      <c r="AO9" s="179">
        <f t="shared" si="34"/>
        <v>104.99571291569156</v>
      </c>
      <c r="AP9" s="179">
        <f t="shared" si="35"/>
        <v>94.855446387840232</v>
      </c>
      <c r="AQ9" s="179">
        <f t="shared" si="36"/>
        <v>137.03171472299817</v>
      </c>
      <c r="AR9" s="179">
        <f t="shared" si="37"/>
        <v>110.26326510319842</v>
      </c>
      <c r="AS9" s="188">
        <f>Birth!Z464/Birth!Y464*1000</f>
        <v>923.17720458143219</v>
      </c>
      <c r="AT9" s="508">
        <f t="shared" si="38"/>
        <v>26.0752688172043</v>
      </c>
      <c r="AU9" s="508"/>
    </row>
    <row r="10" spans="1:48" s="33" customFormat="1" ht="32.25" customHeight="1">
      <c r="A10" s="201">
        <v>4</v>
      </c>
      <c r="B10" s="202" t="s">
        <v>25</v>
      </c>
      <c r="C10" s="203">
        <f>'Table A-1 &amp; A-2'!F8</f>
        <v>437311.94866637292</v>
      </c>
      <c r="D10" s="204">
        <f>'Table A-1 &amp; A-2'!F39</f>
        <v>243421.68610231724</v>
      </c>
      <c r="E10" s="204">
        <f t="shared" si="12"/>
        <v>680733.63476869022</v>
      </c>
      <c r="F10" s="176">
        <f t="shared" si="13"/>
        <v>5466.3993583296615</v>
      </c>
      <c r="G10" s="176">
        <f t="shared" si="14"/>
        <v>3042.7710762789657</v>
      </c>
      <c r="H10" s="176">
        <f t="shared" si="15"/>
        <v>8509.1704346086262</v>
      </c>
      <c r="I10" s="177">
        <f>'Table B-1'!$E$9</f>
        <v>1339</v>
      </c>
      <c r="J10" s="177">
        <f>'Table B-1'!$E$38</f>
        <v>9640</v>
      </c>
      <c r="K10" s="177">
        <f t="shared" si="1"/>
        <v>10979</v>
      </c>
      <c r="L10" s="176">
        <f t="shared" si="16"/>
        <v>3323.5708098644341</v>
      </c>
      <c r="M10" s="176">
        <f t="shared" si="17"/>
        <v>1850.004814377611</v>
      </c>
      <c r="N10" s="176">
        <f t="shared" si="18"/>
        <v>5173.5756242420448</v>
      </c>
      <c r="O10" s="177">
        <f>'Table B-1'!$H$9</f>
        <v>2808</v>
      </c>
      <c r="P10" s="177">
        <f>'Table B-1'!$H$38</f>
        <v>4767</v>
      </c>
      <c r="Q10" s="177">
        <f t="shared" si="3"/>
        <v>7575</v>
      </c>
      <c r="R10" s="177">
        <f t="shared" si="19"/>
        <v>24</v>
      </c>
      <c r="S10" s="177">
        <f t="shared" si="20"/>
        <v>174</v>
      </c>
      <c r="T10" s="177">
        <f t="shared" si="21"/>
        <v>198</v>
      </c>
      <c r="U10" s="177">
        <f>'Table B-1'!$K$9</f>
        <v>5</v>
      </c>
      <c r="V10" s="177">
        <f>'Table B-1'!$K$38</f>
        <v>283</v>
      </c>
      <c r="W10" s="177">
        <f t="shared" si="22"/>
        <v>288</v>
      </c>
      <c r="X10" s="177">
        <f>'Table B-1'!O9</f>
        <v>1</v>
      </c>
      <c r="Y10" s="177">
        <f>'Table B-1'!O38</f>
        <v>172</v>
      </c>
      <c r="Z10" s="177">
        <f t="shared" si="23"/>
        <v>173</v>
      </c>
      <c r="AA10" s="178">
        <f t="shared" si="24"/>
        <v>3.0618875246455444</v>
      </c>
      <c r="AB10" s="178">
        <f t="shared" si="5"/>
        <v>39.60205910309908</v>
      </c>
      <c r="AC10" s="178">
        <f t="shared" si="25"/>
        <v>16.128187942014364</v>
      </c>
      <c r="AD10" s="178">
        <f t="shared" si="6"/>
        <v>6.4210456827518216</v>
      </c>
      <c r="AE10" s="178">
        <f t="shared" si="7"/>
        <v>19.583300388430846</v>
      </c>
      <c r="AF10" s="178">
        <f t="shared" si="8"/>
        <v>11.12770048827387</v>
      </c>
      <c r="AG10" s="178">
        <f t="shared" si="26"/>
        <v>0.74626865671641796</v>
      </c>
      <c r="AH10" s="178">
        <f t="shared" si="27"/>
        <v>17.529555646147575</v>
      </c>
      <c r="AI10" s="178">
        <f t="shared" si="28"/>
        <v>15.512912482065996</v>
      </c>
      <c r="AJ10" s="178">
        <f t="shared" si="29"/>
        <v>3.734129947722181</v>
      </c>
      <c r="AK10" s="178">
        <f t="shared" si="30"/>
        <v>29.356846473029044</v>
      </c>
      <c r="AL10" s="178">
        <f t="shared" si="31"/>
        <v>26.231897258402405</v>
      </c>
      <c r="AM10" s="179">
        <f t="shared" si="32"/>
        <v>24.495100197164355</v>
      </c>
      <c r="AN10" s="179">
        <f t="shared" si="33"/>
        <v>316.81647282479264</v>
      </c>
      <c r="AO10" s="179">
        <f t="shared" si="34"/>
        <v>129.02550353611494</v>
      </c>
      <c r="AP10" s="179">
        <f t="shared" si="35"/>
        <v>84.487443194102923</v>
      </c>
      <c r="AQ10" s="179">
        <f t="shared" si="36"/>
        <v>257.67500511093215</v>
      </c>
      <c r="AR10" s="179">
        <f t="shared" si="37"/>
        <v>146.4171116878141</v>
      </c>
      <c r="AS10" s="188">
        <f>Birth!Z465/Birth!Y465*1000</f>
        <v>927.49297752808991</v>
      </c>
      <c r="AT10" s="508">
        <f t="shared" si="38"/>
        <v>145.45454545454547</v>
      </c>
      <c r="AU10" s="508"/>
    </row>
    <row r="11" spans="1:48" s="33" customFormat="1" ht="32.25" customHeight="1">
      <c r="A11" s="201">
        <v>5</v>
      </c>
      <c r="B11" s="202" t="s">
        <v>27</v>
      </c>
      <c r="C11" s="203">
        <f>'Table A-1 &amp; A-2'!F9</f>
        <v>847525.57944254193</v>
      </c>
      <c r="D11" s="204">
        <f>'Table A-1 &amp; A-2'!F40</f>
        <v>308571.12708215526</v>
      </c>
      <c r="E11" s="204">
        <f t="shared" si="12"/>
        <v>1156096.7065246971</v>
      </c>
      <c r="F11" s="176">
        <f t="shared" si="13"/>
        <v>10594.069743031774</v>
      </c>
      <c r="G11" s="176">
        <f t="shared" si="14"/>
        <v>3857.1390885269411</v>
      </c>
      <c r="H11" s="176">
        <f t="shared" si="15"/>
        <v>14451.208831558713</v>
      </c>
      <c r="I11" s="177">
        <f>'Table B-1'!$E$10</f>
        <v>1758</v>
      </c>
      <c r="J11" s="177">
        <f>'Table B-1'!$E$39</f>
        <v>13665</v>
      </c>
      <c r="K11" s="177">
        <f t="shared" si="1"/>
        <v>15423</v>
      </c>
      <c r="L11" s="176">
        <f t="shared" si="16"/>
        <v>6441.1944037633184</v>
      </c>
      <c r="M11" s="176">
        <f t="shared" si="17"/>
        <v>2345.1405658243798</v>
      </c>
      <c r="N11" s="176">
        <f t="shared" si="18"/>
        <v>8786.3349695876987</v>
      </c>
      <c r="O11" s="177">
        <f>'Table B-1'!$H$10</f>
        <v>4416</v>
      </c>
      <c r="P11" s="177">
        <f>'Table B-1'!$H$39</f>
        <v>1910</v>
      </c>
      <c r="Q11" s="177">
        <f t="shared" si="3"/>
        <v>6326</v>
      </c>
      <c r="R11" s="177">
        <f t="shared" si="19"/>
        <v>32</v>
      </c>
      <c r="S11" s="177">
        <f t="shared" si="20"/>
        <v>246</v>
      </c>
      <c r="T11" s="177">
        <f t="shared" si="21"/>
        <v>278</v>
      </c>
      <c r="U11" s="177">
        <f>'Table B-1'!$K$10</f>
        <v>18</v>
      </c>
      <c r="V11" s="177">
        <f>'Table B-1'!$K$39</f>
        <v>19</v>
      </c>
      <c r="W11" s="177">
        <f t="shared" si="22"/>
        <v>37</v>
      </c>
      <c r="X11" s="177">
        <f>'Table B-1'!O10</f>
        <v>20</v>
      </c>
      <c r="Y11" s="177">
        <f>'Table B-1'!O39</f>
        <v>48</v>
      </c>
      <c r="Z11" s="177">
        <f t="shared" si="23"/>
        <v>68</v>
      </c>
      <c r="AA11" s="178">
        <f t="shared" si="24"/>
        <v>2.0742736769742343</v>
      </c>
      <c r="AB11" s="178">
        <f t="shared" si="5"/>
        <v>44.284765490589059</v>
      </c>
      <c r="AC11" s="178">
        <f t="shared" si="25"/>
        <v>13.340579480035501</v>
      </c>
      <c r="AD11" s="178">
        <f t="shared" si="6"/>
        <v>5.2104622056417629</v>
      </c>
      <c r="AE11" s="178">
        <f t="shared" si="7"/>
        <v>6.1898208625704427</v>
      </c>
      <c r="AF11" s="178">
        <f t="shared" si="8"/>
        <v>5.4718605842381232</v>
      </c>
      <c r="AG11" s="178">
        <f t="shared" si="26"/>
        <v>11.248593925759279</v>
      </c>
      <c r="AH11" s="178">
        <f t="shared" si="27"/>
        <v>3.5003281557646031</v>
      </c>
      <c r="AI11" s="178">
        <f t="shared" si="28"/>
        <v>4.3896456006713578</v>
      </c>
      <c r="AJ11" s="178">
        <f t="shared" si="29"/>
        <v>10.238907849829351</v>
      </c>
      <c r="AK11" s="178">
        <f t="shared" si="30"/>
        <v>1.3904134650567144</v>
      </c>
      <c r="AL11" s="178">
        <f t="shared" si="31"/>
        <v>2.3990144589249822</v>
      </c>
      <c r="AM11" s="179">
        <f t="shared" si="32"/>
        <v>16.594189415793874</v>
      </c>
      <c r="AN11" s="179">
        <f t="shared" si="33"/>
        <v>354.27812392471242</v>
      </c>
      <c r="AO11" s="179">
        <f t="shared" si="34"/>
        <v>106.72463584028402</v>
      </c>
      <c r="AP11" s="179">
        <f t="shared" si="35"/>
        <v>68.558713232128454</v>
      </c>
      <c r="AQ11" s="179">
        <f t="shared" si="36"/>
        <v>81.445011349611093</v>
      </c>
      <c r="AR11" s="179">
        <f t="shared" si="37"/>
        <v>71.998165582080574</v>
      </c>
      <c r="AS11" s="188">
        <f>Birth!Z466/Birth!Y466*1000</f>
        <v>924.50711255303224</v>
      </c>
      <c r="AT11" s="508">
        <f t="shared" si="38"/>
        <v>13.309352517985612</v>
      </c>
      <c r="AU11" s="508"/>
    </row>
    <row r="12" spans="1:48" s="33" customFormat="1" ht="32.25" customHeight="1">
      <c r="A12" s="201">
        <v>6</v>
      </c>
      <c r="B12" s="202" t="s">
        <v>29</v>
      </c>
      <c r="C12" s="203">
        <f>'Table A-1 &amp; A-2'!F10</f>
        <v>450286.01597543503</v>
      </c>
      <c r="D12" s="204">
        <f>'Table A-1 &amp; A-2'!F41</f>
        <v>206214.18011009594</v>
      </c>
      <c r="E12" s="204">
        <f t="shared" si="12"/>
        <v>656500.19608553103</v>
      </c>
      <c r="F12" s="176">
        <f t="shared" si="13"/>
        <v>5628.5751996929375</v>
      </c>
      <c r="G12" s="176">
        <f t="shared" si="14"/>
        <v>2577.6772513761989</v>
      </c>
      <c r="H12" s="176">
        <f t="shared" si="15"/>
        <v>8206.2524510691383</v>
      </c>
      <c r="I12" s="177">
        <f>'Table B-1'!$E$11</f>
        <v>364</v>
      </c>
      <c r="J12" s="177">
        <f>'Table B-1'!$E$40</f>
        <v>4411</v>
      </c>
      <c r="K12" s="177">
        <f t="shared" si="1"/>
        <v>4775</v>
      </c>
      <c r="L12" s="176">
        <f t="shared" si="16"/>
        <v>3422.1737214133059</v>
      </c>
      <c r="M12" s="176">
        <f t="shared" si="17"/>
        <v>1567.227768836729</v>
      </c>
      <c r="N12" s="176">
        <f t="shared" si="18"/>
        <v>4989.4014902500348</v>
      </c>
      <c r="O12" s="177">
        <f>'Table B-1'!$H$11</f>
        <v>3059</v>
      </c>
      <c r="P12" s="177">
        <f>'Table B-1'!$H$40</f>
        <v>1312</v>
      </c>
      <c r="Q12" s="177">
        <f t="shared" si="3"/>
        <v>4371</v>
      </c>
      <c r="R12" s="177">
        <f t="shared" si="19"/>
        <v>7</v>
      </c>
      <c r="S12" s="177">
        <f t="shared" si="20"/>
        <v>79</v>
      </c>
      <c r="T12" s="177">
        <f t="shared" si="21"/>
        <v>86</v>
      </c>
      <c r="U12" s="177">
        <f>'Table B-1'!$K$11</f>
        <v>9</v>
      </c>
      <c r="V12" s="177">
        <f>'Table B-1'!$K$40</f>
        <v>5</v>
      </c>
      <c r="W12" s="177">
        <f t="shared" si="22"/>
        <v>14</v>
      </c>
      <c r="X12" s="177">
        <f>'Table B-1'!O11</f>
        <v>1</v>
      </c>
      <c r="Y12" s="177">
        <f>'Table B-1'!O40</f>
        <v>9</v>
      </c>
      <c r="Z12" s="177">
        <f t="shared" si="23"/>
        <v>10</v>
      </c>
      <c r="AA12" s="178">
        <f t="shared" si="24"/>
        <v>0.80837509290952025</v>
      </c>
      <c r="AB12" s="178">
        <f t="shared" si="5"/>
        <v>21.390381581155115</v>
      </c>
      <c r="AC12" s="178">
        <f t="shared" si="25"/>
        <v>7.273417477209553</v>
      </c>
      <c r="AD12" s="178">
        <f t="shared" si="6"/>
        <v>6.7934599154126989</v>
      </c>
      <c r="AE12" s="178">
        <f t="shared" si="7"/>
        <v>6.3623170787747707</v>
      </c>
      <c r="AF12" s="178">
        <f t="shared" si="8"/>
        <v>6.6580330456299386</v>
      </c>
      <c r="AG12" s="178">
        <f t="shared" si="26"/>
        <v>2.7397260273972601</v>
      </c>
      <c r="AH12" s="178">
        <f t="shared" si="27"/>
        <v>2.0361990950226247</v>
      </c>
      <c r="AI12" s="178">
        <f t="shared" si="28"/>
        <v>2.0898641588296765</v>
      </c>
      <c r="AJ12" s="178">
        <f t="shared" si="29"/>
        <v>24.725274725274723</v>
      </c>
      <c r="AK12" s="178">
        <f t="shared" si="30"/>
        <v>1.1335298118340513</v>
      </c>
      <c r="AL12" s="178">
        <f t="shared" si="31"/>
        <v>2.9319371727748691</v>
      </c>
      <c r="AM12" s="179">
        <f t="shared" si="32"/>
        <v>6.467000743276162</v>
      </c>
      <c r="AN12" s="179">
        <f t="shared" si="33"/>
        <v>171.12305264924095</v>
      </c>
      <c r="AO12" s="179">
        <f t="shared" si="34"/>
        <v>58.187339817676424</v>
      </c>
      <c r="AP12" s="179">
        <f t="shared" si="35"/>
        <v>89.387630465956562</v>
      </c>
      <c r="AQ12" s="179">
        <f t="shared" si="36"/>
        <v>83.714698404931198</v>
      </c>
      <c r="AR12" s="179">
        <f t="shared" si="37"/>
        <v>87.605697968814994</v>
      </c>
      <c r="AS12" s="188">
        <f>Birth!Z467/Birth!Y467*1000</f>
        <v>934.76499189627225</v>
      </c>
      <c r="AT12" s="508">
        <f t="shared" si="38"/>
        <v>16.279069767441861</v>
      </c>
      <c r="AU12" s="508"/>
    </row>
    <row r="13" spans="1:48" s="33" customFormat="1" ht="32.25" customHeight="1">
      <c r="A13" s="201">
        <v>7</v>
      </c>
      <c r="B13" s="202" t="s">
        <v>141</v>
      </c>
      <c r="C13" s="203">
        <f>'Table A-1 &amp; A-2'!F11</f>
        <v>801734.9942070595</v>
      </c>
      <c r="D13" s="204">
        <f>'Table A-1 &amp; A-2'!F42</f>
        <v>326275.93560662714</v>
      </c>
      <c r="E13" s="204">
        <f t="shared" si="12"/>
        <v>1128010.9298136868</v>
      </c>
      <c r="F13" s="176">
        <f t="shared" si="13"/>
        <v>10021.687427588244</v>
      </c>
      <c r="G13" s="176">
        <f t="shared" si="14"/>
        <v>4078.4491950828392</v>
      </c>
      <c r="H13" s="176">
        <f t="shared" si="15"/>
        <v>14100.136622671085</v>
      </c>
      <c r="I13" s="177">
        <f>'Table B-1'!$E$12</f>
        <v>1242</v>
      </c>
      <c r="J13" s="177">
        <f>'Table B-1'!$E$41</f>
        <v>8471</v>
      </c>
      <c r="K13" s="177">
        <f t="shared" si="1"/>
        <v>9713</v>
      </c>
      <c r="L13" s="176">
        <f t="shared" si="16"/>
        <v>6093.1859559736522</v>
      </c>
      <c r="M13" s="176">
        <f t="shared" si="17"/>
        <v>2479.6971106103665</v>
      </c>
      <c r="N13" s="176">
        <f t="shared" si="18"/>
        <v>8572.8830665840196</v>
      </c>
      <c r="O13" s="177">
        <f>'Table B-1'!$H$12</f>
        <v>4082</v>
      </c>
      <c r="P13" s="177">
        <f>'Table B-1'!$H$41</f>
        <v>2247</v>
      </c>
      <c r="Q13" s="177">
        <f t="shared" si="3"/>
        <v>6329</v>
      </c>
      <c r="R13" s="177">
        <f t="shared" si="19"/>
        <v>22</v>
      </c>
      <c r="S13" s="177">
        <f t="shared" si="20"/>
        <v>152</v>
      </c>
      <c r="T13" s="177">
        <f t="shared" si="21"/>
        <v>175</v>
      </c>
      <c r="U13" s="177">
        <f>'Table B-1'!$K$12</f>
        <v>6</v>
      </c>
      <c r="V13" s="177">
        <f>'Table B-1'!$K$41</f>
        <v>16</v>
      </c>
      <c r="W13" s="177">
        <f t="shared" si="22"/>
        <v>22</v>
      </c>
      <c r="X13" s="177">
        <f>'Table B-1'!O12</f>
        <v>4</v>
      </c>
      <c r="Y13" s="177">
        <f>'Table B-1'!O41</f>
        <v>4</v>
      </c>
      <c r="Z13" s="177">
        <f t="shared" si="23"/>
        <v>8</v>
      </c>
      <c r="AA13" s="178">
        <f t="shared" si="24"/>
        <v>1.5491403131634238</v>
      </c>
      <c r="AB13" s="178">
        <f t="shared" si="5"/>
        <v>25.962687025171899</v>
      </c>
      <c r="AC13" s="178">
        <f t="shared" si="25"/>
        <v>8.6107321687071714</v>
      </c>
      <c r="AD13" s="178">
        <f t="shared" si="6"/>
        <v>5.0914579374662612</v>
      </c>
      <c r="AE13" s="178">
        <f t="shared" si="7"/>
        <v>6.8868088473097933</v>
      </c>
      <c r="AF13" s="178">
        <f t="shared" si="8"/>
        <v>5.6107612370789344</v>
      </c>
      <c r="AG13" s="178">
        <f t="shared" si="26"/>
        <v>3.2102728731942216</v>
      </c>
      <c r="AH13" s="178">
        <f t="shared" si="27"/>
        <v>0.47197640117994105</v>
      </c>
      <c r="AI13" s="178">
        <f t="shared" si="28"/>
        <v>0.82296060076123856</v>
      </c>
      <c r="AJ13" s="178">
        <f t="shared" si="29"/>
        <v>4.8309178743961354</v>
      </c>
      <c r="AK13" s="178">
        <f t="shared" si="30"/>
        <v>1.8887970723645378</v>
      </c>
      <c r="AL13" s="178">
        <f t="shared" si="31"/>
        <v>2.2650056625141564</v>
      </c>
      <c r="AM13" s="179">
        <f t="shared" si="32"/>
        <v>12.393122505307391</v>
      </c>
      <c r="AN13" s="179">
        <f t="shared" si="33"/>
        <v>207.70149620137519</v>
      </c>
      <c r="AO13" s="179">
        <f t="shared" si="34"/>
        <v>68.885857349657371</v>
      </c>
      <c r="AP13" s="179">
        <f t="shared" si="35"/>
        <v>66.992867598240281</v>
      </c>
      <c r="AQ13" s="179">
        <f t="shared" si="36"/>
        <v>90.615905885655152</v>
      </c>
      <c r="AR13" s="179">
        <f t="shared" si="37"/>
        <v>73.825805751038615</v>
      </c>
      <c r="AS13" s="188">
        <f>Birth!Z468/Birth!Y468*1000</f>
        <v>908.62644920416585</v>
      </c>
      <c r="AT13" s="508">
        <f t="shared" si="38"/>
        <v>12.571428571428573</v>
      </c>
      <c r="AU13" s="508"/>
    </row>
    <row r="14" spans="1:48" s="33" customFormat="1" ht="32.25" customHeight="1">
      <c r="A14" s="201">
        <v>8</v>
      </c>
      <c r="B14" s="202" t="s">
        <v>40</v>
      </c>
      <c r="C14" s="203">
        <f>'Table A-1 &amp; A-2'!F12</f>
        <v>1360400.9907366114</v>
      </c>
      <c r="D14" s="204">
        <f>'Table A-1 &amp; A-2'!F43</f>
        <v>403935.94282259408</v>
      </c>
      <c r="E14" s="204">
        <f t="shared" si="12"/>
        <v>1764336.9335592054</v>
      </c>
      <c r="F14" s="176">
        <f t="shared" si="13"/>
        <v>17005.012384207643</v>
      </c>
      <c r="G14" s="176">
        <f t="shared" si="14"/>
        <v>5049.199285282426</v>
      </c>
      <c r="H14" s="176">
        <f t="shared" si="15"/>
        <v>22054.211669490069</v>
      </c>
      <c r="I14" s="177">
        <f>'Table B-1'!$E$13</f>
        <v>4352</v>
      </c>
      <c r="J14" s="177">
        <f>'Table B-1'!$E$42</f>
        <v>16922</v>
      </c>
      <c r="K14" s="177">
        <f t="shared" si="1"/>
        <v>21274</v>
      </c>
      <c r="L14" s="176">
        <f t="shared" si="16"/>
        <v>10339.047529598245</v>
      </c>
      <c r="M14" s="176">
        <f t="shared" si="17"/>
        <v>3069.9131654517146</v>
      </c>
      <c r="N14" s="176">
        <f t="shared" si="18"/>
        <v>13408.96069504996</v>
      </c>
      <c r="O14" s="177">
        <f>'Table B-1'!$H$13</f>
        <v>7934</v>
      </c>
      <c r="P14" s="177">
        <f>'Table B-1'!$H$42</f>
        <v>3152</v>
      </c>
      <c r="Q14" s="177">
        <f t="shared" si="3"/>
        <v>11086</v>
      </c>
      <c r="R14" s="177">
        <f t="shared" si="19"/>
        <v>78</v>
      </c>
      <c r="S14" s="177">
        <f t="shared" si="20"/>
        <v>305</v>
      </c>
      <c r="T14" s="177">
        <f t="shared" si="21"/>
        <v>383</v>
      </c>
      <c r="U14" s="177">
        <f>'Table B-1'!$K$13</f>
        <v>3</v>
      </c>
      <c r="V14" s="177">
        <f>'Table B-1'!$K$42</f>
        <v>0</v>
      </c>
      <c r="W14" s="177">
        <f t="shared" si="22"/>
        <v>3</v>
      </c>
      <c r="X14" s="177">
        <f>'Table B-1'!O13</f>
        <v>12</v>
      </c>
      <c r="Y14" s="177">
        <f>'Table B-1'!O42</f>
        <v>39</v>
      </c>
      <c r="Z14" s="177">
        <f t="shared" si="23"/>
        <v>51</v>
      </c>
      <c r="AA14" s="178">
        <f t="shared" si="24"/>
        <v>3.1990567704920139</v>
      </c>
      <c r="AB14" s="178">
        <f t="shared" si="5"/>
        <v>41.892781023034701</v>
      </c>
      <c r="AC14" s="178">
        <f t="shared" si="25"/>
        <v>12.05778760017445</v>
      </c>
      <c r="AD14" s="178">
        <f t="shared" si="6"/>
        <v>5.8321039561313501</v>
      </c>
      <c r="AE14" s="178">
        <f t="shared" si="7"/>
        <v>7.8032174556556786</v>
      </c>
      <c r="AF14" s="178">
        <f t="shared" si="8"/>
        <v>6.2833803391714742</v>
      </c>
      <c r="AG14" s="178">
        <f t="shared" si="26"/>
        <v>2.7497708524289641</v>
      </c>
      <c r="AH14" s="178">
        <f t="shared" si="27"/>
        <v>2.2993927244855845</v>
      </c>
      <c r="AI14" s="178">
        <f t="shared" si="28"/>
        <v>2.3915592028135988</v>
      </c>
      <c r="AJ14" s="178">
        <f t="shared" si="29"/>
        <v>0.68933823529411764</v>
      </c>
      <c r="AK14" s="178">
        <f t="shared" si="30"/>
        <v>0</v>
      </c>
      <c r="AL14" s="178">
        <f t="shared" si="31"/>
        <v>0.14101720409890006</v>
      </c>
      <c r="AM14" s="179">
        <f t="shared" si="32"/>
        <v>25.592454163936111</v>
      </c>
      <c r="AN14" s="179">
        <f t="shared" si="33"/>
        <v>335.14224818427761</v>
      </c>
      <c r="AO14" s="179">
        <f t="shared" si="34"/>
        <v>96.4623008013956</v>
      </c>
      <c r="AP14" s="179">
        <f t="shared" si="35"/>
        <v>76.738209949096728</v>
      </c>
      <c r="AQ14" s="179">
        <f t="shared" si="36"/>
        <v>102.67391389020631</v>
      </c>
      <c r="AR14" s="179">
        <f t="shared" si="37"/>
        <v>82.676057094361525</v>
      </c>
      <c r="AS14" s="188">
        <f>Birth!Z469/Birth!Y469*1000</f>
        <v>873.86593851845328</v>
      </c>
      <c r="AT14" s="508">
        <f t="shared" si="38"/>
        <v>0.7832898172323759</v>
      </c>
      <c r="AU14" s="508"/>
    </row>
    <row r="15" spans="1:48" s="33" customFormat="1" ht="32.25" customHeight="1">
      <c r="A15" s="201">
        <v>9</v>
      </c>
      <c r="B15" s="202" t="s">
        <v>44</v>
      </c>
      <c r="C15" s="203">
        <f>'Table A-1 &amp; A-2'!F13</f>
        <v>1328847.1184466523</v>
      </c>
      <c r="D15" s="204">
        <f>'Table A-1 &amp; A-2'!F44</f>
        <v>368052.82032385649</v>
      </c>
      <c r="E15" s="204">
        <f t="shared" si="12"/>
        <v>1696899.9387705089</v>
      </c>
      <c r="F15" s="176">
        <f t="shared" si="13"/>
        <v>16610.588980583154</v>
      </c>
      <c r="G15" s="176">
        <f t="shared" si="14"/>
        <v>4600.6602540482063</v>
      </c>
      <c r="H15" s="176">
        <f t="shared" si="15"/>
        <v>21211.249234631359</v>
      </c>
      <c r="I15" s="177">
        <f>'Table B-1'!$E$14</f>
        <v>4324</v>
      </c>
      <c r="J15" s="177">
        <f>'Table B-1'!$E$43</f>
        <v>15852</v>
      </c>
      <c r="K15" s="177">
        <f t="shared" si="1"/>
        <v>20176</v>
      </c>
      <c r="L15" s="176">
        <f t="shared" si="16"/>
        <v>10099.238100194556</v>
      </c>
      <c r="M15" s="176">
        <f t="shared" si="17"/>
        <v>2797.201434461309</v>
      </c>
      <c r="N15" s="176">
        <f t="shared" si="18"/>
        <v>12896.439534655867</v>
      </c>
      <c r="O15" s="177">
        <f>'Table B-1'!$H$14</f>
        <v>9968</v>
      </c>
      <c r="P15" s="177">
        <f>'Table B-1'!$H$43</f>
        <v>3738</v>
      </c>
      <c r="Q15" s="177">
        <f t="shared" si="3"/>
        <v>13706</v>
      </c>
      <c r="R15" s="177">
        <f t="shared" si="19"/>
        <v>78</v>
      </c>
      <c r="S15" s="177">
        <f t="shared" si="20"/>
        <v>285</v>
      </c>
      <c r="T15" s="177">
        <f t="shared" si="21"/>
        <v>363</v>
      </c>
      <c r="U15" s="177">
        <f>'Table B-1'!$K$14</f>
        <v>6</v>
      </c>
      <c r="V15" s="177">
        <f>'Table B-1'!$K$43</f>
        <v>29</v>
      </c>
      <c r="W15" s="177">
        <f t="shared" si="22"/>
        <v>35</v>
      </c>
      <c r="X15" s="177">
        <f>'Table B-1'!O14</f>
        <v>11</v>
      </c>
      <c r="Y15" s="177">
        <f>'Table B-1'!O43</f>
        <v>89</v>
      </c>
      <c r="Z15" s="177">
        <f t="shared" si="23"/>
        <v>100</v>
      </c>
      <c r="AA15" s="178">
        <f t="shared" si="24"/>
        <v>3.2539484339285871</v>
      </c>
      <c r="AB15" s="178">
        <f t="shared" si="5"/>
        <v>43.069904982799841</v>
      </c>
      <c r="AC15" s="178">
        <f t="shared" si="25"/>
        <v>11.889917336327178</v>
      </c>
      <c r="AD15" s="178">
        <f t="shared" si="6"/>
        <v>7.5012391279833848</v>
      </c>
      <c r="AE15" s="178">
        <f t="shared" si="7"/>
        <v>10.156150947874449</v>
      </c>
      <c r="AF15" s="178">
        <f t="shared" si="8"/>
        <v>8.077082028732173</v>
      </c>
      <c r="AG15" s="178">
        <f t="shared" si="26"/>
        <v>2.5374855824682814</v>
      </c>
      <c r="AH15" s="178">
        <f t="shared" si="27"/>
        <v>5.5830876356564838</v>
      </c>
      <c r="AI15" s="178">
        <f t="shared" si="28"/>
        <v>4.9319392385085816</v>
      </c>
      <c r="AJ15" s="178">
        <f t="shared" si="29"/>
        <v>1.3876040703052728</v>
      </c>
      <c r="AK15" s="178">
        <f t="shared" si="30"/>
        <v>1.8294221549331315</v>
      </c>
      <c r="AL15" s="178">
        <f t="shared" si="31"/>
        <v>1.7347343378271212</v>
      </c>
      <c r="AM15" s="179">
        <f t="shared" si="32"/>
        <v>26.031587471428697</v>
      </c>
      <c r="AN15" s="179">
        <f t="shared" si="33"/>
        <v>344.55923986239867</v>
      </c>
      <c r="AO15" s="179">
        <f t="shared" si="34"/>
        <v>95.119338690617425</v>
      </c>
      <c r="AP15" s="179">
        <f t="shared" si="35"/>
        <v>98.700514841886658</v>
      </c>
      <c r="AQ15" s="179">
        <f t="shared" si="36"/>
        <v>133.6335651036112</v>
      </c>
      <c r="AR15" s="179">
        <f t="shared" si="37"/>
        <v>106.277395114897</v>
      </c>
      <c r="AS15" s="188">
        <f>Birth!Z470/Birth!Y470*1000</f>
        <v>922.2560975609756</v>
      </c>
      <c r="AT15" s="508">
        <f t="shared" si="38"/>
        <v>9.6418732782369148</v>
      </c>
      <c r="AU15" s="508"/>
    </row>
    <row r="16" spans="1:48" s="33" customFormat="1" ht="32.25" customHeight="1">
      <c r="A16" s="201">
        <v>10</v>
      </c>
      <c r="B16" s="202" t="s">
        <v>51</v>
      </c>
      <c r="C16" s="203">
        <f>'Table A-1 &amp; A-2'!F14</f>
        <v>1129382.8465951092</v>
      </c>
      <c r="D16" s="204">
        <f>'Table A-1 &amp; A-2'!F45</f>
        <v>1283318.400976168</v>
      </c>
      <c r="E16" s="204">
        <f t="shared" si="12"/>
        <v>2412701.2475712774</v>
      </c>
      <c r="F16" s="176">
        <f t="shared" si="13"/>
        <v>14117.285582438866</v>
      </c>
      <c r="G16" s="176">
        <f t="shared" si="14"/>
        <v>16041.480012202099</v>
      </c>
      <c r="H16" s="176">
        <f t="shared" si="15"/>
        <v>30158.765594640965</v>
      </c>
      <c r="I16" s="177">
        <f>'Table B-1'!$E$15</f>
        <v>2746</v>
      </c>
      <c r="J16" s="177">
        <f>'Table B-1'!$E$44</f>
        <v>27999</v>
      </c>
      <c r="K16" s="177">
        <f t="shared" si="1"/>
        <v>30745</v>
      </c>
      <c r="L16" s="176">
        <f t="shared" si="16"/>
        <v>8583.3096341228302</v>
      </c>
      <c r="M16" s="176">
        <f t="shared" si="17"/>
        <v>9753.2198474188772</v>
      </c>
      <c r="N16" s="176">
        <f t="shared" si="18"/>
        <v>18336.529481541707</v>
      </c>
      <c r="O16" s="177">
        <f>'Table B-1'!$H$15</f>
        <v>8342</v>
      </c>
      <c r="P16" s="177">
        <f>'Table B-1'!$H$44</f>
        <v>14450</v>
      </c>
      <c r="Q16" s="177">
        <f t="shared" si="3"/>
        <v>22792</v>
      </c>
      <c r="R16" s="177">
        <f t="shared" si="19"/>
        <v>49</v>
      </c>
      <c r="S16" s="177">
        <f t="shared" si="20"/>
        <v>504</v>
      </c>
      <c r="T16" s="177">
        <f t="shared" si="21"/>
        <v>553</v>
      </c>
      <c r="U16" s="177">
        <f>'Table B-1'!$K$15</f>
        <v>9</v>
      </c>
      <c r="V16" s="177">
        <f>'Table B-1'!$K$44</f>
        <v>276</v>
      </c>
      <c r="W16" s="177">
        <f t="shared" si="22"/>
        <v>285</v>
      </c>
      <c r="X16" s="177">
        <f>'Table B-1'!O15</f>
        <v>7</v>
      </c>
      <c r="Y16" s="177">
        <f>'Table B-1'!O44</f>
        <v>171</v>
      </c>
      <c r="Z16" s="177">
        <f t="shared" si="23"/>
        <v>178</v>
      </c>
      <c r="AA16" s="178">
        <f t="shared" si="24"/>
        <v>2.4314164220562651</v>
      </c>
      <c r="AB16" s="178">
        <f t="shared" si="5"/>
        <v>21.817656458991237</v>
      </c>
      <c r="AC16" s="178">
        <f t="shared" si="25"/>
        <v>12.742978448305259</v>
      </c>
      <c r="AD16" s="178">
        <f t="shared" si="6"/>
        <v>7.3863349573173203</v>
      </c>
      <c r="AE16" s="178">
        <f t="shared" si="7"/>
        <v>11.25987127513209</v>
      </c>
      <c r="AF16" s="178">
        <f t="shared" si="8"/>
        <v>9.4466731108724495</v>
      </c>
      <c r="AG16" s="178">
        <f t="shared" si="26"/>
        <v>2.5426807119505996</v>
      </c>
      <c r="AH16" s="178">
        <f t="shared" si="27"/>
        <v>6.0702875399361025</v>
      </c>
      <c r="AI16" s="178">
        <f t="shared" si="28"/>
        <v>5.7562332244607575</v>
      </c>
      <c r="AJ16" s="178">
        <f t="shared" si="29"/>
        <v>3.2774945375091042</v>
      </c>
      <c r="AK16" s="178">
        <f t="shared" si="30"/>
        <v>9.8574949105325196</v>
      </c>
      <c r="AL16" s="178">
        <f t="shared" si="31"/>
        <v>9.2697999674743858</v>
      </c>
      <c r="AM16" s="179">
        <f t="shared" si="32"/>
        <v>19.451331376450117</v>
      </c>
      <c r="AN16" s="179">
        <f t="shared" si="33"/>
        <v>174.54125167192993</v>
      </c>
      <c r="AO16" s="179">
        <f t="shared" si="34"/>
        <v>101.94382758644208</v>
      </c>
      <c r="AP16" s="179">
        <f t="shared" si="35"/>
        <v>97.188617859438438</v>
      </c>
      <c r="AQ16" s="179">
        <f t="shared" si="36"/>
        <v>148.15620098858014</v>
      </c>
      <c r="AR16" s="179">
        <f t="shared" si="37"/>
        <v>124.29833040621645</v>
      </c>
      <c r="AS16" s="188">
        <f>Birth!Z471/Birth!Y471*1000</f>
        <v>945.76292639706355</v>
      </c>
      <c r="AT16" s="508">
        <f t="shared" si="38"/>
        <v>51.5370705244123</v>
      </c>
      <c r="AU16" s="508"/>
    </row>
    <row r="17" spans="1:48" s="33" customFormat="1" ht="32.25" customHeight="1">
      <c r="A17" s="201">
        <v>11</v>
      </c>
      <c r="B17" s="202" t="s">
        <v>57</v>
      </c>
      <c r="C17" s="203">
        <f>'Table A-1 &amp; A-2'!F15</f>
        <v>567359.33729621465</v>
      </c>
      <c r="D17" s="204">
        <f>'Table A-1 &amp; A-2'!F46</f>
        <v>311580.90362371725</v>
      </c>
      <c r="E17" s="204">
        <f t="shared" si="12"/>
        <v>878940.24091993191</v>
      </c>
      <c r="F17" s="176">
        <f t="shared" si="13"/>
        <v>7091.9917162026832</v>
      </c>
      <c r="G17" s="176">
        <f t="shared" si="14"/>
        <v>3894.7612952964655</v>
      </c>
      <c r="H17" s="176">
        <f t="shared" si="15"/>
        <v>10986.75301149915</v>
      </c>
      <c r="I17" s="177">
        <f>'Table B-1'!$E$16</f>
        <v>447</v>
      </c>
      <c r="J17" s="177">
        <f>'Table B-1'!$E$45</f>
        <v>9650</v>
      </c>
      <c r="K17" s="177">
        <f t="shared" si="1"/>
        <v>10097</v>
      </c>
      <c r="L17" s="176">
        <f t="shared" si="16"/>
        <v>4311.930963451231</v>
      </c>
      <c r="M17" s="176">
        <f t="shared" si="17"/>
        <v>2368.0148675402511</v>
      </c>
      <c r="N17" s="176">
        <f t="shared" si="18"/>
        <v>6679.9458309914826</v>
      </c>
      <c r="O17" s="177">
        <f>'Table B-1'!$H$16</f>
        <v>3819</v>
      </c>
      <c r="P17" s="177">
        <f>'Table B-1'!$H$45</f>
        <v>2435</v>
      </c>
      <c r="Q17" s="177">
        <f t="shared" si="3"/>
        <v>6254</v>
      </c>
      <c r="R17" s="177">
        <f t="shared" si="19"/>
        <v>8</v>
      </c>
      <c r="S17" s="177">
        <f t="shared" si="20"/>
        <v>174</v>
      </c>
      <c r="T17" s="177">
        <f t="shared" si="21"/>
        <v>182</v>
      </c>
      <c r="U17" s="177">
        <f>'Table B-1'!$K$16</f>
        <v>5</v>
      </c>
      <c r="V17" s="177">
        <f>'Table B-1'!$K$45</f>
        <v>15</v>
      </c>
      <c r="W17" s="177">
        <f t="shared" si="22"/>
        <v>20</v>
      </c>
      <c r="X17" s="177">
        <f>'Table B-1'!O16</f>
        <v>1</v>
      </c>
      <c r="Y17" s="177">
        <f>'Table B-1'!O45</f>
        <v>43</v>
      </c>
      <c r="Z17" s="177">
        <f t="shared" si="23"/>
        <v>44</v>
      </c>
      <c r="AA17" s="178">
        <f t="shared" si="24"/>
        <v>0.78786048032664024</v>
      </c>
      <c r="AB17" s="178">
        <f t="shared" si="5"/>
        <v>30.971089331116026</v>
      </c>
      <c r="AC17" s="178">
        <f t="shared" si="25"/>
        <v>11.487697945689801</v>
      </c>
      <c r="AD17" s="178">
        <f t="shared" si="6"/>
        <v>6.7311838352739137</v>
      </c>
      <c r="AE17" s="178">
        <f t="shared" si="7"/>
        <v>7.8149847172297955</v>
      </c>
      <c r="AF17" s="178">
        <f t="shared" si="8"/>
        <v>7.1153870409373088</v>
      </c>
      <c r="AG17" s="178">
        <f t="shared" si="26"/>
        <v>2.2321428571428572</v>
      </c>
      <c r="AH17" s="178">
        <f t="shared" si="27"/>
        <v>4.4361910657175274</v>
      </c>
      <c r="AI17" s="178">
        <f t="shared" si="28"/>
        <v>4.3388226013213682</v>
      </c>
      <c r="AJ17" s="178">
        <f t="shared" si="29"/>
        <v>11.185682326621924</v>
      </c>
      <c r="AK17" s="178">
        <f t="shared" si="30"/>
        <v>1.5544041450777202</v>
      </c>
      <c r="AL17" s="178">
        <f t="shared" si="31"/>
        <v>1.9807863721897594</v>
      </c>
      <c r="AM17" s="179">
        <f t="shared" si="32"/>
        <v>6.302883842613122</v>
      </c>
      <c r="AN17" s="179">
        <f t="shared" si="33"/>
        <v>247.76871464892821</v>
      </c>
      <c r="AO17" s="179">
        <f t="shared" si="34"/>
        <v>91.901583565518393</v>
      </c>
      <c r="AP17" s="179">
        <f t="shared" si="35"/>
        <v>88.568208358867281</v>
      </c>
      <c r="AQ17" s="179">
        <f t="shared" si="36"/>
        <v>102.8287462793394</v>
      </c>
      <c r="AR17" s="179">
        <f t="shared" si="37"/>
        <v>93.62351369654354</v>
      </c>
      <c r="AS17" s="188">
        <f>Birth!Z472/Birth!Y472*1000</f>
        <v>929.48595451939605</v>
      </c>
      <c r="AT17" s="508">
        <f t="shared" si="38"/>
        <v>10.989010989010989</v>
      </c>
      <c r="AU17" s="508"/>
    </row>
    <row r="18" spans="1:48" s="33" customFormat="1" ht="32.25" customHeight="1">
      <c r="A18" s="201">
        <v>12</v>
      </c>
      <c r="B18" s="202" t="s">
        <v>61</v>
      </c>
      <c r="C18" s="203">
        <f>'Table A-1 &amp; A-2'!F16</f>
        <v>1591569.4254923316</v>
      </c>
      <c r="D18" s="204">
        <f>'Table A-1 &amp; A-2'!F47</f>
        <v>2336455.8827149873</v>
      </c>
      <c r="E18" s="204">
        <f t="shared" si="12"/>
        <v>3928025.3082073191</v>
      </c>
      <c r="F18" s="176">
        <f t="shared" si="13"/>
        <v>19894.617818654147</v>
      </c>
      <c r="G18" s="176">
        <f t="shared" si="14"/>
        <v>29205.698533937342</v>
      </c>
      <c r="H18" s="176">
        <f t="shared" si="15"/>
        <v>49100.316352591493</v>
      </c>
      <c r="I18" s="177">
        <f>'Table B-1'!$E$17</f>
        <v>4986</v>
      </c>
      <c r="J18" s="177">
        <f>'Table B-1'!$E$46</f>
        <v>49674</v>
      </c>
      <c r="K18" s="177">
        <f t="shared" si="1"/>
        <v>54660</v>
      </c>
      <c r="L18" s="176">
        <f t="shared" si="16"/>
        <v>12095.92763374172</v>
      </c>
      <c r="M18" s="176">
        <f t="shared" si="17"/>
        <v>17757.064708633905</v>
      </c>
      <c r="N18" s="176">
        <f t="shared" si="18"/>
        <v>29852.992342375626</v>
      </c>
      <c r="O18" s="177">
        <f>'Table B-1'!$H$17</f>
        <v>11594</v>
      </c>
      <c r="P18" s="177">
        <f>'Table B-1'!$H$46</f>
        <v>15709</v>
      </c>
      <c r="Q18" s="177">
        <f t="shared" si="3"/>
        <v>27303</v>
      </c>
      <c r="R18" s="177">
        <f t="shared" si="19"/>
        <v>90</v>
      </c>
      <c r="S18" s="177">
        <f t="shared" si="20"/>
        <v>894</v>
      </c>
      <c r="T18" s="177">
        <f t="shared" si="21"/>
        <v>984</v>
      </c>
      <c r="U18" s="177">
        <f>'Table B-1'!$K$17</f>
        <v>13</v>
      </c>
      <c r="V18" s="177">
        <f>'Table B-1'!$K$46</f>
        <v>298</v>
      </c>
      <c r="W18" s="177">
        <f t="shared" si="22"/>
        <v>311</v>
      </c>
      <c r="X18" s="177">
        <f>'Table B-1'!O17</f>
        <v>26</v>
      </c>
      <c r="Y18" s="177">
        <f>'Table B-1'!O46</f>
        <v>222</v>
      </c>
      <c r="Z18" s="177">
        <f t="shared" si="23"/>
        <v>248</v>
      </c>
      <c r="AA18" s="178">
        <f t="shared" si="24"/>
        <v>3.1327568374578725</v>
      </c>
      <c r="AB18" s="178">
        <f t="shared" si="5"/>
        <v>21.260405714264234</v>
      </c>
      <c r="AC18" s="178">
        <f t="shared" si="25"/>
        <v>13.915388957854208</v>
      </c>
      <c r="AD18" s="178">
        <f t="shared" si="6"/>
        <v>7.2846335285773316</v>
      </c>
      <c r="AE18" s="178">
        <f t="shared" si="7"/>
        <v>6.7234310376731656</v>
      </c>
      <c r="AF18" s="178">
        <f t="shared" si="8"/>
        <v>6.9508207961268464</v>
      </c>
      <c r="AG18" s="178">
        <f t="shared" si="26"/>
        <v>5.1875498802873103</v>
      </c>
      <c r="AH18" s="178">
        <f t="shared" si="27"/>
        <v>4.4492544492544495</v>
      </c>
      <c r="AI18" s="178">
        <f t="shared" si="28"/>
        <v>4.5166460260799877</v>
      </c>
      <c r="AJ18" s="178">
        <f t="shared" si="29"/>
        <v>2.6073004412354592</v>
      </c>
      <c r="AK18" s="178">
        <f t="shared" si="30"/>
        <v>5.9991142247453393</v>
      </c>
      <c r="AL18" s="178">
        <f t="shared" si="31"/>
        <v>5.6897182583241861</v>
      </c>
      <c r="AM18" s="179">
        <f t="shared" si="32"/>
        <v>25.06205469966298</v>
      </c>
      <c r="AN18" s="179">
        <f t="shared" si="33"/>
        <v>170.08324571411387</v>
      </c>
      <c r="AO18" s="179">
        <f t="shared" si="34"/>
        <v>111.32311166283365</v>
      </c>
      <c r="AP18" s="179">
        <f t="shared" si="35"/>
        <v>95.850441165491205</v>
      </c>
      <c r="AQ18" s="179">
        <f t="shared" si="36"/>
        <v>88.466197864120602</v>
      </c>
      <c r="AR18" s="179">
        <f t="shared" si="37"/>
        <v>91.458168370090092</v>
      </c>
      <c r="AS18" s="188">
        <f>Birth!Z473/Birth!Y473*1000</f>
        <v>925.86850820942857</v>
      </c>
      <c r="AT18" s="508">
        <f t="shared" si="38"/>
        <v>31.605691056910569</v>
      </c>
      <c r="AU18" s="508"/>
    </row>
    <row r="19" spans="1:48" s="33" customFormat="1" ht="32.25" customHeight="1">
      <c r="A19" s="201">
        <v>13</v>
      </c>
      <c r="B19" s="202" t="s">
        <v>91</v>
      </c>
      <c r="C19" s="203">
        <f>'Table A-1 &amp; A-2'!F17</f>
        <v>249936.12950000001</v>
      </c>
      <c r="D19" s="204">
        <f>'Table A-1 &amp; A-2'!F48</f>
        <v>168548.9485</v>
      </c>
      <c r="E19" s="204">
        <f t="shared" ref="E19" si="39">C19+D19</f>
        <v>418485.07799999998</v>
      </c>
      <c r="F19" s="176">
        <f t="shared" si="13"/>
        <v>3124.2016187499999</v>
      </c>
      <c r="G19" s="176">
        <f t="shared" si="14"/>
        <v>2106.8618562500001</v>
      </c>
      <c r="H19" s="176">
        <f t="shared" si="15"/>
        <v>5231.0634749999999</v>
      </c>
      <c r="I19" s="177">
        <f>'Table B-1'!$E$18</f>
        <v>649</v>
      </c>
      <c r="J19" s="177">
        <f>'Table B-1'!$E$47</f>
        <v>5704</v>
      </c>
      <c r="K19" s="177">
        <f t="shared" ref="K19" si="40">I19+J19</f>
        <v>6353</v>
      </c>
      <c r="L19" s="176">
        <f t="shared" si="16"/>
        <v>1899.5145841999999</v>
      </c>
      <c r="M19" s="176">
        <f t="shared" si="17"/>
        <v>1280.9720085999998</v>
      </c>
      <c r="N19" s="176">
        <f t="shared" si="18"/>
        <v>3180.4865927999999</v>
      </c>
      <c r="O19" s="177">
        <f>'Table B-1'!$H$18</f>
        <v>2133</v>
      </c>
      <c r="P19" s="177">
        <f>'Table B-1'!$H$47</f>
        <v>1354</v>
      </c>
      <c r="Q19" s="177">
        <f t="shared" ref="Q19" si="41">O19+P19</f>
        <v>3487</v>
      </c>
      <c r="R19" s="177">
        <f t="shared" si="19"/>
        <v>12</v>
      </c>
      <c r="S19" s="177">
        <f t="shared" si="20"/>
        <v>103</v>
      </c>
      <c r="T19" s="177">
        <f t="shared" si="21"/>
        <v>114</v>
      </c>
      <c r="U19" s="177">
        <f>'Table B-1'!$K$18</f>
        <v>4</v>
      </c>
      <c r="V19" s="177">
        <f>'Table B-1'!$K$47</f>
        <v>1</v>
      </c>
      <c r="W19" s="177">
        <f t="shared" si="22"/>
        <v>5</v>
      </c>
      <c r="X19" s="177">
        <f>'Table B-1'!O18</f>
        <v>0</v>
      </c>
      <c r="Y19" s="177">
        <f>'Table B-1'!O47</f>
        <v>42</v>
      </c>
      <c r="Z19" s="177">
        <f t="shared" ref="Z19" si="42">X19+Y19</f>
        <v>42</v>
      </c>
      <c r="AA19" s="178">
        <f t="shared" ref="AA19" si="43">I19*1000/C19</f>
        <v>2.5966634007589526</v>
      </c>
      <c r="AB19" s="178">
        <f t="shared" ref="AB19" si="44">J19*1000/D19</f>
        <v>33.841801154873416</v>
      </c>
      <c r="AC19" s="178">
        <f t="shared" ref="AC19" si="45">K19*1000/E19</f>
        <v>15.180947503222566</v>
      </c>
      <c r="AD19" s="178">
        <f t="shared" ref="AD19" si="46">O19/C19*1000</f>
        <v>8.5341803294589305</v>
      </c>
      <c r="AE19" s="178">
        <f t="shared" ref="AE19" si="47">P19/D19*1000</f>
        <v>8.0332746780677766</v>
      </c>
      <c r="AF19" s="178">
        <f t="shared" ref="AF19" si="48">Q19/E19*1000</f>
        <v>8.3324356908133286</v>
      </c>
      <c r="AG19" s="178">
        <f t="shared" si="26"/>
        <v>0</v>
      </c>
      <c r="AH19" s="178">
        <f t="shared" si="27"/>
        <v>7.3094326487991648</v>
      </c>
      <c r="AI19" s="178">
        <f t="shared" si="28"/>
        <v>6.5676309616888195</v>
      </c>
      <c r="AJ19" s="178">
        <f t="shared" si="29"/>
        <v>6.1633281972265026</v>
      </c>
      <c r="AK19" s="178">
        <f t="shared" si="30"/>
        <v>0.17531556802244039</v>
      </c>
      <c r="AL19" s="178">
        <f t="shared" si="31"/>
        <v>0.78702974972453954</v>
      </c>
      <c r="AM19" s="179">
        <f t="shared" si="32"/>
        <v>20.773307206071621</v>
      </c>
      <c r="AN19" s="179">
        <f t="shared" si="33"/>
        <v>270.73440923898733</v>
      </c>
      <c r="AO19" s="179">
        <f t="shared" si="34"/>
        <v>121.44758002578051</v>
      </c>
      <c r="AP19" s="179">
        <f t="shared" si="35"/>
        <v>112.2918464402491</v>
      </c>
      <c r="AQ19" s="179">
        <f t="shared" si="36"/>
        <v>105.70098260615499</v>
      </c>
      <c r="AR19" s="179">
        <f t="shared" si="37"/>
        <v>109.63731172122802</v>
      </c>
      <c r="AS19" s="188">
        <f>Birth!Z474/Birth!Y474*1000</f>
        <v>952.36631837738173</v>
      </c>
      <c r="AT19" s="508">
        <f t="shared" ref="AT19" si="49">W19/T19*100</f>
        <v>4.3859649122807012</v>
      </c>
      <c r="AU19" s="508"/>
    </row>
    <row r="20" spans="1:48" s="33" customFormat="1" ht="32.25" customHeight="1">
      <c r="A20" s="201">
        <v>14</v>
      </c>
      <c r="B20" s="202" t="s">
        <v>62</v>
      </c>
      <c r="C20" s="203">
        <f>'Table A-1 &amp; A-2'!F18</f>
        <v>659816.69182422163</v>
      </c>
      <c r="D20" s="204">
        <f>'Table A-1 &amp; A-2'!F49</f>
        <v>185842.19617944211</v>
      </c>
      <c r="E20" s="204">
        <f t="shared" si="12"/>
        <v>845658.88800366374</v>
      </c>
      <c r="F20" s="176">
        <f t="shared" si="13"/>
        <v>8247.7086478027704</v>
      </c>
      <c r="G20" s="176">
        <f t="shared" si="14"/>
        <v>2323.0274522430263</v>
      </c>
      <c r="H20" s="176">
        <f t="shared" si="15"/>
        <v>10570.736100045797</v>
      </c>
      <c r="I20" s="177">
        <f>'Table B-1'!$E$19</f>
        <v>621</v>
      </c>
      <c r="J20" s="177">
        <f>'Table B-1'!$E$48</f>
        <v>8059</v>
      </c>
      <c r="K20" s="177">
        <f t="shared" ref="K20" si="50">I20+J20</f>
        <v>8680</v>
      </c>
      <c r="L20" s="176">
        <f t="shared" si="16"/>
        <v>5014.6068578640834</v>
      </c>
      <c r="M20" s="176">
        <f t="shared" si="17"/>
        <v>1412.4006909637601</v>
      </c>
      <c r="N20" s="176">
        <f t="shared" si="18"/>
        <v>6427.0075488278435</v>
      </c>
      <c r="O20" s="177">
        <f>'Table B-1'!$H$19</f>
        <v>4438</v>
      </c>
      <c r="P20" s="177">
        <f>'Table B-1'!$H$48</f>
        <v>1608</v>
      </c>
      <c r="Q20" s="177">
        <f t="shared" si="3"/>
        <v>6046</v>
      </c>
      <c r="R20" s="177">
        <f t="shared" si="19"/>
        <v>11</v>
      </c>
      <c r="S20" s="177">
        <f t="shared" si="20"/>
        <v>145</v>
      </c>
      <c r="T20" s="177">
        <f t="shared" si="21"/>
        <v>156</v>
      </c>
      <c r="U20" s="177">
        <f>'Table B-1'!$K$19</f>
        <v>8</v>
      </c>
      <c r="V20" s="177">
        <f>'Table B-1'!$K$48</f>
        <v>3</v>
      </c>
      <c r="W20" s="177">
        <f t="shared" si="22"/>
        <v>11</v>
      </c>
      <c r="X20" s="177">
        <f>'Table B-1'!O19</f>
        <v>0</v>
      </c>
      <c r="Y20" s="177">
        <f>'Table B-1'!O48</f>
        <v>56</v>
      </c>
      <c r="Z20" s="177">
        <f t="shared" si="23"/>
        <v>56</v>
      </c>
      <c r="AA20" s="178">
        <f t="shared" si="24"/>
        <v>0.9411704912815958</v>
      </c>
      <c r="AB20" s="178">
        <f t="shared" si="5"/>
        <v>43.364747972621558</v>
      </c>
      <c r="AC20" s="178">
        <f t="shared" si="25"/>
        <v>10.264185859254393</v>
      </c>
      <c r="AD20" s="178">
        <f t="shared" si="6"/>
        <v>6.7261105318964933</v>
      </c>
      <c r="AE20" s="178">
        <f t="shared" si="7"/>
        <v>8.6525021392201857</v>
      </c>
      <c r="AF20" s="178">
        <f t="shared" si="8"/>
        <v>7.1494548047295003</v>
      </c>
      <c r="AG20" s="178">
        <f t="shared" si="26"/>
        <v>0</v>
      </c>
      <c r="AH20" s="178">
        <f t="shared" si="27"/>
        <v>6.9008009858287123</v>
      </c>
      <c r="AI20" s="178">
        <f t="shared" si="28"/>
        <v>6.4102564102564097</v>
      </c>
      <c r="AJ20" s="178">
        <f t="shared" si="29"/>
        <v>12.882447665056361</v>
      </c>
      <c r="AK20" s="178">
        <f t="shared" si="30"/>
        <v>0.37225462216155852</v>
      </c>
      <c r="AL20" s="178">
        <f t="shared" si="31"/>
        <v>1.2672811059907836</v>
      </c>
      <c r="AM20" s="179">
        <f t="shared" si="32"/>
        <v>7.5293639302527664</v>
      </c>
      <c r="AN20" s="179">
        <f t="shared" si="33"/>
        <v>346.91798378097246</v>
      </c>
      <c r="AO20" s="179">
        <f t="shared" si="34"/>
        <v>82.113486874035146</v>
      </c>
      <c r="AP20" s="179">
        <f t="shared" si="35"/>
        <v>88.501454367059139</v>
      </c>
      <c r="AQ20" s="179">
        <f t="shared" si="36"/>
        <v>113.84871235816033</v>
      </c>
      <c r="AR20" s="179">
        <f t="shared" si="37"/>
        <v>94.071773746440797</v>
      </c>
      <c r="AS20" s="188">
        <f>Birth!Z475/Birth!Y475*1000</f>
        <v>912.73688849713528</v>
      </c>
      <c r="AT20" s="508">
        <f t="shared" si="38"/>
        <v>7.0512820512820511</v>
      </c>
      <c r="AU20" s="508"/>
    </row>
    <row r="21" spans="1:48" s="33" customFormat="1" ht="32.25" customHeight="1">
      <c r="A21" s="201">
        <v>15</v>
      </c>
      <c r="B21" s="202" t="s">
        <v>69</v>
      </c>
      <c r="C21" s="203">
        <f>'Table A-1 &amp; A-2'!F19</f>
        <v>834517.77342416544</v>
      </c>
      <c r="D21" s="204">
        <f>'Table A-1 &amp; A-2'!F50</f>
        <v>258478.75032977795</v>
      </c>
      <c r="E21" s="204">
        <f t="shared" si="12"/>
        <v>1092996.5237539434</v>
      </c>
      <c r="F21" s="176">
        <f t="shared" si="13"/>
        <v>10431.472167802067</v>
      </c>
      <c r="G21" s="176">
        <f t="shared" si="14"/>
        <v>3230.9843791222243</v>
      </c>
      <c r="H21" s="176">
        <f t="shared" si="15"/>
        <v>13662.456546924293</v>
      </c>
      <c r="I21" s="177">
        <f>'Table B-1'!$E$20</f>
        <v>1095</v>
      </c>
      <c r="J21" s="177">
        <f>'Table B-1'!$E$49</f>
        <v>11491</v>
      </c>
      <c r="K21" s="177">
        <f t="shared" si="1"/>
        <v>12586</v>
      </c>
      <c r="L21" s="176">
        <f t="shared" si="16"/>
        <v>6342.3350780236569</v>
      </c>
      <c r="M21" s="176">
        <f t="shared" si="17"/>
        <v>1964.4385025063123</v>
      </c>
      <c r="N21" s="176">
        <f t="shared" si="18"/>
        <v>8306.773580529969</v>
      </c>
      <c r="O21" s="177">
        <f>'Table B-1'!$H$20</f>
        <v>5766</v>
      </c>
      <c r="P21" s="177">
        <f>'Table B-1'!$H$49</f>
        <v>2835</v>
      </c>
      <c r="Q21" s="177">
        <f t="shared" si="3"/>
        <v>8601</v>
      </c>
      <c r="R21" s="177">
        <f t="shared" si="19"/>
        <v>20</v>
      </c>
      <c r="S21" s="177">
        <f t="shared" si="20"/>
        <v>207</v>
      </c>
      <c r="T21" s="177">
        <f t="shared" si="21"/>
        <v>227</v>
      </c>
      <c r="U21" s="177">
        <f>'Table B-1'!$K$20</f>
        <v>13</v>
      </c>
      <c r="V21" s="177">
        <f>'Table B-1'!$K$49</f>
        <v>26</v>
      </c>
      <c r="W21" s="177">
        <f t="shared" si="22"/>
        <v>39</v>
      </c>
      <c r="X21" s="177">
        <f>'Table B-1'!O20</f>
        <v>0</v>
      </c>
      <c r="Y21" s="177">
        <f>'Table B-1'!O49</f>
        <v>49</v>
      </c>
      <c r="Z21" s="177">
        <f t="shared" si="23"/>
        <v>49</v>
      </c>
      <c r="AA21" s="178">
        <f t="shared" si="24"/>
        <v>1.3121350256053057</v>
      </c>
      <c r="AB21" s="178">
        <f t="shared" si="5"/>
        <v>44.456265690465095</v>
      </c>
      <c r="AC21" s="178">
        <f t="shared" si="25"/>
        <v>11.515132689327176</v>
      </c>
      <c r="AD21" s="178">
        <f t="shared" si="6"/>
        <v>6.9093795046942397</v>
      </c>
      <c r="AE21" s="178">
        <f t="shared" si="7"/>
        <v>10.968019600771781</v>
      </c>
      <c r="AF21" s="178">
        <f t="shared" si="8"/>
        <v>7.8691924567696674</v>
      </c>
      <c r="AG21" s="178">
        <f t="shared" si="26"/>
        <v>0</v>
      </c>
      <c r="AH21" s="178">
        <f t="shared" si="27"/>
        <v>4.2461005199306756</v>
      </c>
      <c r="AI21" s="178">
        <f t="shared" si="28"/>
        <v>3.878116343490305</v>
      </c>
      <c r="AJ21" s="178">
        <f t="shared" si="29"/>
        <v>11.872146118721462</v>
      </c>
      <c r="AK21" s="178">
        <f t="shared" si="30"/>
        <v>2.2626403272126008</v>
      </c>
      <c r="AL21" s="178">
        <f t="shared" si="31"/>
        <v>3.0986810742094391</v>
      </c>
      <c r="AM21" s="179">
        <f t="shared" si="32"/>
        <v>10.497080204842446</v>
      </c>
      <c r="AN21" s="179">
        <f t="shared" si="33"/>
        <v>355.65012552372076</v>
      </c>
      <c r="AO21" s="179">
        <f t="shared" si="34"/>
        <v>92.121061514617395</v>
      </c>
      <c r="AP21" s="179">
        <f t="shared" si="35"/>
        <v>90.912888219661056</v>
      </c>
      <c r="AQ21" s="179">
        <f t="shared" si="36"/>
        <v>144.31604737857609</v>
      </c>
      <c r="AR21" s="179">
        <f t="shared" si="37"/>
        <v>103.54200601012722</v>
      </c>
      <c r="AS21" s="188">
        <f>Birth!Z476/Birth!Y476*1000</f>
        <v>938.09670465044655</v>
      </c>
      <c r="AT21" s="508">
        <f t="shared" si="38"/>
        <v>17.180616740088105</v>
      </c>
      <c r="AU21" s="508"/>
    </row>
    <row r="22" spans="1:48" s="33" customFormat="1" ht="32.25" customHeight="1">
      <c r="A22" s="201">
        <v>16</v>
      </c>
      <c r="B22" s="202" t="s">
        <v>781</v>
      </c>
      <c r="C22" s="203">
        <f>'Table A-1 &amp; A-2'!F20</f>
        <v>725094.96003669628</v>
      </c>
      <c r="D22" s="204">
        <f>'Table A-1 &amp; A-2'!F51</f>
        <v>290120.7775794983</v>
      </c>
      <c r="E22" s="204">
        <f t="shared" si="12"/>
        <v>1015215.7376161946</v>
      </c>
      <c r="F22" s="176">
        <f t="shared" si="13"/>
        <v>9063.6870004587036</v>
      </c>
      <c r="G22" s="176">
        <f t="shared" si="14"/>
        <v>3626.5097197437285</v>
      </c>
      <c r="H22" s="176">
        <f t="shared" si="15"/>
        <v>12690.196720202433</v>
      </c>
      <c r="I22" s="177">
        <f>'Table B-1'!$E$21</f>
        <v>2695</v>
      </c>
      <c r="J22" s="177">
        <f>'Table B-1'!$E$50</f>
        <v>9500</v>
      </c>
      <c r="K22" s="177">
        <f t="shared" si="1"/>
        <v>12195</v>
      </c>
      <c r="L22" s="176">
        <f t="shared" si="16"/>
        <v>5510.7216962788916</v>
      </c>
      <c r="M22" s="176">
        <f t="shared" si="17"/>
        <v>2204.9179096041871</v>
      </c>
      <c r="N22" s="176">
        <f t="shared" si="18"/>
        <v>7715.6396058830787</v>
      </c>
      <c r="O22" s="177">
        <f>'Table B-1'!$H$21</f>
        <v>4443</v>
      </c>
      <c r="P22" s="177">
        <f>'Table B-1'!$H$50</f>
        <v>1956</v>
      </c>
      <c r="Q22" s="177">
        <f t="shared" si="3"/>
        <v>6399</v>
      </c>
      <c r="R22" s="177">
        <f t="shared" si="19"/>
        <v>49</v>
      </c>
      <c r="S22" s="177">
        <f t="shared" si="20"/>
        <v>171</v>
      </c>
      <c r="T22" s="177">
        <f t="shared" si="21"/>
        <v>220</v>
      </c>
      <c r="U22" s="177">
        <f>'Table B-1'!$K$21</f>
        <v>4</v>
      </c>
      <c r="V22" s="177">
        <f>'Table B-1'!$K$50</f>
        <v>28</v>
      </c>
      <c r="W22" s="177">
        <f t="shared" si="22"/>
        <v>32</v>
      </c>
      <c r="X22" s="177">
        <f>'Table B-1'!O21</f>
        <v>7</v>
      </c>
      <c r="Y22" s="177">
        <f>'Table B-1'!O50</f>
        <v>110</v>
      </c>
      <c r="Z22" s="177">
        <f t="shared" si="23"/>
        <v>117</v>
      </c>
      <c r="AA22" s="178">
        <f t="shared" si="24"/>
        <v>3.7167545611730759</v>
      </c>
      <c r="AB22" s="178">
        <f t="shared" si="5"/>
        <v>32.744983242011436</v>
      </c>
      <c r="AC22" s="178">
        <f t="shared" si="25"/>
        <v>12.012225134171784</v>
      </c>
      <c r="AD22" s="178">
        <f t="shared" si="6"/>
        <v>6.1274732895332011</v>
      </c>
      <c r="AE22" s="178">
        <f t="shared" si="7"/>
        <v>6.7420197075130925</v>
      </c>
      <c r="AF22" s="178">
        <f t="shared" si="8"/>
        <v>6.3030937788901387</v>
      </c>
      <c r="AG22" s="178">
        <f t="shared" si="26"/>
        <v>2.5906735751295336</v>
      </c>
      <c r="AH22" s="178">
        <f t="shared" si="27"/>
        <v>11.446409989594173</v>
      </c>
      <c r="AI22" s="178">
        <f t="shared" si="28"/>
        <v>9.5029239766081872</v>
      </c>
      <c r="AJ22" s="178">
        <f t="shared" si="29"/>
        <v>1.484230055658627</v>
      </c>
      <c r="AK22" s="178">
        <f t="shared" si="30"/>
        <v>2.9473684210526319</v>
      </c>
      <c r="AL22" s="178">
        <f t="shared" si="31"/>
        <v>2.6240262402624026</v>
      </c>
      <c r="AM22" s="179">
        <f t="shared" si="32"/>
        <v>29.734036489384607</v>
      </c>
      <c r="AN22" s="179">
        <f t="shared" si="33"/>
        <v>261.95986593609155</v>
      </c>
      <c r="AO22" s="179">
        <f t="shared" si="34"/>
        <v>96.097801073374271</v>
      </c>
      <c r="AP22" s="179">
        <f t="shared" si="35"/>
        <v>80.624648546489482</v>
      </c>
      <c r="AQ22" s="179">
        <f t="shared" si="36"/>
        <v>88.710785625172264</v>
      </c>
      <c r="AR22" s="179">
        <f t="shared" si="37"/>
        <v>82.93544445908077</v>
      </c>
      <c r="AS22" s="188">
        <f>Birth!Z477/Birth!Y477*1000</f>
        <v>913.54150321669545</v>
      </c>
      <c r="AT22" s="508">
        <f t="shared" si="38"/>
        <v>14.545454545454545</v>
      </c>
      <c r="AU22" s="508"/>
    </row>
    <row r="23" spans="1:48" s="33" customFormat="1" ht="32.25" customHeight="1">
      <c r="A23" s="201">
        <v>17</v>
      </c>
      <c r="B23" s="202" t="s">
        <v>72</v>
      </c>
      <c r="C23" s="203">
        <f>'Table A-1 &amp; A-2'!F21</f>
        <v>261080.35652571477</v>
      </c>
      <c r="D23" s="204">
        <f>'Table A-1 &amp; A-2'!F52</f>
        <v>473000.24095537094</v>
      </c>
      <c r="E23" s="204">
        <f t="shared" si="12"/>
        <v>734080.59748108569</v>
      </c>
      <c r="F23" s="176">
        <f t="shared" si="13"/>
        <v>3263.5044565714347</v>
      </c>
      <c r="G23" s="176">
        <f t="shared" si="14"/>
        <v>5912.5030119421372</v>
      </c>
      <c r="H23" s="176">
        <f t="shared" si="15"/>
        <v>9176.0074685135714</v>
      </c>
      <c r="I23" s="177">
        <f>'Table B-1'!$E$22</f>
        <v>3100</v>
      </c>
      <c r="J23" s="177">
        <f>'Table B-1'!$E$51</f>
        <v>8857</v>
      </c>
      <c r="K23" s="177">
        <f t="shared" si="1"/>
        <v>11957</v>
      </c>
      <c r="L23" s="176">
        <f t="shared" si="16"/>
        <v>1984.2107095954323</v>
      </c>
      <c r="M23" s="176">
        <f t="shared" si="17"/>
        <v>3594.8018312608192</v>
      </c>
      <c r="N23" s="176">
        <f t="shared" si="18"/>
        <v>5579.0125408562508</v>
      </c>
      <c r="O23" s="177">
        <f>'Table B-1'!$H$22</f>
        <v>3352</v>
      </c>
      <c r="P23" s="177">
        <f>'Table B-1'!$H$51</f>
        <v>1528</v>
      </c>
      <c r="Q23" s="177">
        <f t="shared" si="3"/>
        <v>4880</v>
      </c>
      <c r="R23" s="177">
        <f t="shared" si="19"/>
        <v>56</v>
      </c>
      <c r="S23" s="177">
        <f t="shared" si="20"/>
        <v>159</v>
      </c>
      <c r="T23" s="177">
        <f t="shared" si="21"/>
        <v>215</v>
      </c>
      <c r="U23" s="177">
        <f>'Table B-1'!$K$22</f>
        <v>30</v>
      </c>
      <c r="V23" s="177">
        <f>'Table B-1'!$K$51</f>
        <v>14</v>
      </c>
      <c r="W23" s="177">
        <f t="shared" si="22"/>
        <v>44</v>
      </c>
      <c r="X23" s="177">
        <f>'Table B-1'!O22</f>
        <v>84</v>
      </c>
      <c r="Y23" s="177">
        <f>'Table B-1'!O51</f>
        <v>24</v>
      </c>
      <c r="Z23" s="177">
        <f t="shared" si="23"/>
        <v>108</v>
      </c>
      <c r="AA23" s="178">
        <f t="shared" si="24"/>
        <v>11.873738956284402</v>
      </c>
      <c r="AB23" s="178">
        <f t="shared" si="5"/>
        <v>18.725149023413891</v>
      </c>
      <c r="AC23" s="178">
        <f t="shared" si="25"/>
        <v>16.288402174133317</v>
      </c>
      <c r="AD23" s="178">
        <f t="shared" si="6"/>
        <v>12.838959026279134</v>
      </c>
      <c r="AE23" s="178">
        <f t="shared" si="7"/>
        <v>3.2304423289800641</v>
      </c>
      <c r="AF23" s="178">
        <f t="shared" si="8"/>
        <v>6.6477713983248794</v>
      </c>
      <c r="AG23" s="178">
        <f t="shared" si="26"/>
        <v>26.381909547738694</v>
      </c>
      <c r="AH23" s="178">
        <f t="shared" si="27"/>
        <v>2.7023983785609729</v>
      </c>
      <c r="AI23" s="178">
        <f t="shared" si="28"/>
        <v>8.951512639867385</v>
      </c>
      <c r="AJ23" s="178">
        <f t="shared" si="29"/>
        <v>9.67741935483871</v>
      </c>
      <c r="AK23" s="178">
        <f t="shared" si="30"/>
        <v>1.5806706559783221</v>
      </c>
      <c r="AL23" s="178">
        <f t="shared" si="31"/>
        <v>3.6798528058877644</v>
      </c>
      <c r="AM23" s="179">
        <f t="shared" si="32"/>
        <v>94.989911650275218</v>
      </c>
      <c r="AN23" s="179">
        <f t="shared" si="33"/>
        <v>149.80119218731113</v>
      </c>
      <c r="AO23" s="179">
        <f t="shared" si="34"/>
        <v>130.30721739306654</v>
      </c>
      <c r="AP23" s="179">
        <f t="shared" si="35"/>
        <v>168.93367139840964</v>
      </c>
      <c r="AQ23" s="179">
        <f t="shared" si="36"/>
        <v>42.505820118158738</v>
      </c>
      <c r="AR23" s="179">
        <f t="shared" si="37"/>
        <v>87.470676293748411</v>
      </c>
      <c r="AS23" s="188">
        <f>Birth!Z478/Birth!Y478*1000</f>
        <v>902.46618933969773</v>
      </c>
      <c r="AT23" s="508">
        <f t="shared" si="38"/>
        <v>20.465116279069768</v>
      </c>
      <c r="AU23" s="508"/>
    </row>
    <row r="24" spans="1:48" s="33" customFormat="1" ht="32.25" customHeight="1">
      <c r="A24" s="201">
        <v>18</v>
      </c>
      <c r="B24" s="202" t="s">
        <v>74</v>
      </c>
      <c r="C24" s="203">
        <f>'Table A-1 &amp; A-2'!F22</f>
        <v>1284797.6550888161</v>
      </c>
      <c r="D24" s="204">
        <f>'Table A-1 &amp; A-2'!F53</f>
        <v>886160.84718431532</v>
      </c>
      <c r="E24" s="204">
        <f t="shared" si="12"/>
        <v>2170958.5022731312</v>
      </c>
      <c r="F24" s="176">
        <f t="shared" si="13"/>
        <v>16059.970688610201</v>
      </c>
      <c r="G24" s="176">
        <f t="shared" si="14"/>
        <v>11077.010589803942</v>
      </c>
      <c r="H24" s="176">
        <f t="shared" si="15"/>
        <v>27136.981278414136</v>
      </c>
      <c r="I24" s="177">
        <f>'Table B-1'!$E$23</f>
        <v>2037</v>
      </c>
      <c r="J24" s="177">
        <f>'Table B-1'!$E$52</f>
        <v>23220</v>
      </c>
      <c r="K24" s="177">
        <f t="shared" si="1"/>
        <v>25257</v>
      </c>
      <c r="L24" s="176">
        <f t="shared" si="16"/>
        <v>9764.4621786750013</v>
      </c>
      <c r="M24" s="176">
        <f t="shared" si="17"/>
        <v>6734.822438600796</v>
      </c>
      <c r="N24" s="176">
        <f t="shared" si="18"/>
        <v>16499.284617275796</v>
      </c>
      <c r="O24" s="177">
        <f>'Table B-1'!$H$23</f>
        <v>6797</v>
      </c>
      <c r="P24" s="177">
        <f>'Table B-1'!$H$52</f>
        <v>9542</v>
      </c>
      <c r="Q24" s="177">
        <f t="shared" si="3"/>
        <v>16339</v>
      </c>
      <c r="R24" s="177">
        <f t="shared" si="19"/>
        <v>37</v>
      </c>
      <c r="S24" s="177">
        <f t="shared" si="20"/>
        <v>418</v>
      </c>
      <c r="T24" s="177">
        <f t="shared" si="21"/>
        <v>455</v>
      </c>
      <c r="U24" s="177">
        <f>'Table B-1'!$K$23</f>
        <v>7</v>
      </c>
      <c r="V24" s="177">
        <f>'Table B-1'!$K$52</f>
        <v>1</v>
      </c>
      <c r="W24" s="177">
        <f t="shared" si="22"/>
        <v>8</v>
      </c>
      <c r="X24" s="177">
        <f>'Table B-1'!O23</f>
        <v>5</v>
      </c>
      <c r="Y24" s="177">
        <f>'Table B-1'!O52</f>
        <v>269</v>
      </c>
      <c r="Z24" s="177">
        <f t="shared" si="23"/>
        <v>274</v>
      </c>
      <c r="AA24" s="178">
        <f t="shared" si="24"/>
        <v>1.5854636657623611</v>
      </c>
      <c r="AB24" s="178">
        <f t="shared" si="5"/>
        <v>26.202917984674176</v>
      </c>
      <c r="AC24" s="178">
        <f t="shared" si="25"/>
        <v>11.634031683956335</v>
      </c>
      <c r="AD24" s="178">
        <f t="shared" si="6"/>
        <v>5.2903272146228613</v>
      </c>
      <c r="AE24" s="178">
        <f t="shared" si="7"/>
        <v>10.767796873805382</v>
      </c>
      <c r="AF24" s="178">
        <f t="shared" si="8"/>
        <v>7.5261687327933862</v>
      </c>
      <c r="AG24" s="178">
        <f t="shared" si="26"/>
        <v>2.4485798237022527</v>
      </c>
      <c r="AH24" s="178">
        <f t="shared" si="27"/>
        <v>11.452169100429989</v>
      </c>
      <c r="AI24" s="178">
        <f t="shared" si="28"/>
        <v>10.732051231835808</v>
      </c>
      <c r="AJ24" s="178">
        <f t="shared" si="29"/>
        <v>3.4364261168384878</v>
      </c>
      <c r="AK24" s="178">
        <f t="shared" si="30"/>
        <v>4.3066322136089574E-2</v>
      </c>
      <c r="AL24" s="178">
        <f t="shared" si="31"/>
        <v>0.31674387298570694</v>
      </c>
      <c r="AM24" s="179">
        <f t="shared" si="32"/>
        <v>12.683709326098889</v>
      </c>
      <c r="AN24" s="179">
        <f t="shared" si="33"/>
        <v>209.62334387739341</v>
      </c>
      <c r="AO24" s="179">
        <f t="shared" si="34"/>
        <v>93.072253471650697</v>
      </c>
      <c r="AP24" s="179">
        <f t="shared" si="35"/>
        <v>69.609568613458705</v>
      </c>
      <c r="AQ24" s="179">
        <f t="shared" si="36"/>
        <v>141.68153781322872</v>
      </c>
      <c r="AR24" s="179">
        <f t="shared" si="37"/>
        <v>99.028535957807719</v>
      </c>
      <c r="AS24" s="188">
        <f>Birth!Z479/Birth!Y479*1000</f>
        <v>918.93329281264243</v>
      </c>
      <c r="AT24" s="508">
        <f t="shared" si="38"/>
        <v>1.7582417582417582</v>
      </c>
      <c r="AU24" s="508"/>
    </row>
    <row r="25" spans="1:48" s="33" customFormat="1" ht="32.25" customHeight="1">
      <c r="A25" s="201">
        <v>19</v>
      </c>
      <c r="B25" s="205" t="s">
        <v>160</v>
      </c>
      <c r="C25" s="203">
        <f>'Table A-1 &amp; A-2'!F23</f>
        <v>543709.52445198898</v>
      </c>
      <c r="D25" s="204">
        <f>'Table A-1 &amp; A-2'!F54</f>
        <v>198866.15277366285</v>
      </c>
      <c r="E25" s="204">
        <f t="shared" si="12"/>
        <v>742575.6772256518</v>
      </c>
      <c r="F25" s="176">
        <f t="shared" si="13"/>
        <v>6796.3690556498623</v>
      </c>
      <c r="G25" s="176">
        <f t="shared" si="14"/>
        <v>2485.8269096707854</v>
      </c>
      <c r="H25" s="176">
        <f t="shared" si="15"/>
        <v>9282.1959653206468</v>
      </c>
      <c r="I25" s="177">
        <f>'Table B-1'!$E$24</f>
        <v>1303</v>
      </c>
      <c r="J25" s="177">
        <f>'Table B-1'!$E$53</f>
        <v>8008</v>
      </c>
      <c r="K25" s="177">
        <f t="shared" si="1"/>
        <v>9311</v>
      </c>
      <c r="L25" s="176">
        <f t="shared" si="16"/>
        <v>4132.1923858351165</v>
      </c>
      <c r="M25" s="176">
        <f t="shared" si="17"/>
        <v>1511.3827610798376</v>
      </c>
      <c r="N25" s="176">
        <f t="shared" si="18"/>
        <v>5643.5751469149536</v>
      </c>
      <c r="O25" s="177">
        <f>'Table B-1'!$H$24</f>
        <v>3545</v>
      </c>
      <c r="P25" s="177">
        <f>'Table B-1'!$H$53</f>
        <v>1533</v>
      </c>
      <c r="Q25" s="177">
        <f t="shared" si="3"/>
        <v>5078</v>
      </c>
      <c r="R25" s="177">
        <f t="shared" si="19"/>
        <v>23</v>
      </c>
      <c r="S25" s="177">
        <f t="shared" si="20"/>
        <v>144</v>
      </c>
      <c r="T25" s="177">
        <f t="shared" si="21"/>
        <v>168</v>
      </c>
      <c r="U25" s="177">
        <f>'Table B-1'!$K$24</f>
        <v>5</v>
      </c>
      <c r="V25" s="177">
        <f>'Table B-1'!$K$53</f>
        <v>2</v>
      </c>
      <c r="W25" s="177">
        <f t="shared" si="22"/>
        <v>7</v>
      </c>
      <c r="X25" s="177">
        <f>'Table B-1'!O24</f>
        <v>1</v>
      </c>
      <c r="Y25" s="177">
        <f>'Table B-1'!O53</f>
        <v>56</v>
      </c>
      <c r="Z25" s="177">
        <f t="shared" si="23"/>
        <v>57</v>
      </c>
      <c r="AA25" s="178">
        <f t="shared" si="24"/>
        <v>2.3965002292599316</v>
      </c>
      <c r="AB25" s="178">
        <f t="shared" si="5"/>
        <v>40.268290447164283</v>
      </c>
      <c r="AC25" s="178">
        <f t="shared" si="25"/>
        <v>12.538789359203047</v>
      </c>
      <c r="AD25" s="178">
        <f t="shared" si="6"/>
        <v>6.5200255661753319</v>
      </c>
      <c r="AE25" s="178">
        <f t="shared" si="7"/>
        <v>7.7087024544833715</v>
      </c>
      <c r="AF25" s="178">
        <f t="shared" si="8"/>
        <v>6.8383602584075902</v>
      </c>
      <c r="AG25" s="178">
        <f t="shared" si="26"/>
        <v>0.76687116564417179</v>
      </c>
      <c r="AH25" s="178">
        <f t="shared" si="27"/>
        <v>6.9444444444444438</v>
      </c>
      <c r="AI25" s="178">
        <f t="shared" si="28"/>
        <v>6.0845431255337319</v>
      </c>
      <c r="AJ25" s="178">
        <f t="shared" si="29"/>
        <v>3.8372985418265539</v>
      </c>
      <c r="AK25" s="178">
        <f t="shared" si="30"/>
        <v>0.24975024975024976</v>
      </c>
      <c r="AL25" s="178">
        <f t="shared" si="31"/>
        <v>0.75179894748147347</v>
      </c>
      <c r="AM25" s="179">
        <f t="shared" si="32"/>
        <v>19.172001834079452</v>
      </c>
      <c r="AN25" s="179">
        <f t="shared" si="33"/>
        <v>322.14632357731426</v>
      </c>
      <c r="AO25" s="179">
        <f t="shared" si="34"/>
        <v>100.31031487362439</v>
      </c>
      <c r="AP25" s="179">
        <f t="shared" si="35"/>
        <v>85.789810081254359</v>
      </c>
      <c r="AQ25" s="179">
        <f t="shared" si="36"/>
        <v>101.43029545372859</v>
      </c>
      <c r="AR25" s="179">
        <f t="shared" si="37"/>
        <v>89.97842445273146</v>
      </c>
      <c r="AS25" s="188">
        <f>Birth!Z480/Birth!Y480*1000</f>
        <v>934.95428096425599</v>
      </c>
      <c r="AT25" s="508">
        <f t="shared" si="38"/>
        <v>4.1666666666666661</v>
      </c>
      <c r="AU25" s="508"/>
    </row>
    <row r="26" spans="1:48" s="33" customFormat="1" ht="32.25" customHeight="1">
      <c r="A26" s="201">
        <v>20</v>
      </c>
      <c r="B26" s="202" t="s">
        <v>85</v>
      </c>
      <c r="C26" s="203">
        <f>'Table A-1 &amp; A-2'!F24</f>
        <v>993886.47499999998</v>
      </c>
      <c r="D26" s="204">
        <f>'Table A-1 &amp; A-2'!F55</f>
        <v>406314.50599999999</v>
      </c>
      <c r="E26" s="204">
        <f t="shared" si="12"/>
        <v>1400200.9809999999</v>
      </c>
      <c r="F26" s="176">
        <f t="shared" si="13"/>
        <v>12423.580937500001</v>
      </c>
      <c r="G26" s="176">
        <f t="shared" si="14"/>
        <v>5078.9313250000005</v>
      </c>
      <c r="H26" s="176">
        <f t="shared" si="15"/>
        <v>17502.5122625</v>
      </c>
      <c r="I26" s="177">
        <f>'Table B-1'!$E$25</f>
        <v>564</v>
      </c>
      <c r="J26" s="177">
        <f>'Table B-1'!$E$54</f>
        <v>12514</v>
      </c>
      <c r="K26" s="177">
        <f t="shared" si="1"/>
        <v>13078</v>
      </c>
      <c r="L26" s="176">
        <f t="shared" si="16"/>
        <v>7553.5372099999986</v>
      </c>
      <c r="M26" s="176">
        <f t="shared" si="17"/>
        <v>3087.9902456</v>
      </c>
      <c r="N26" s="176">
        <f t="shared" si="18"/>
        <v>10641.527455599999</v>
      </c>
      <c r="O26" s="177">
        <f>'Table B-1'!$H$25</f>
        <v>6924</v>
      </c>
      <c r="P26" s="177">
        <f>'Table B-1'!$H$54</f>
        <v>2901</v>
      </c>
      <c r="Q26" s="177">
        <f t="shared" si="3"/>
        <v>9825</v>
      </c>
      <c r="R26" s="177">
        <f t="shared" si="19"/>
        <v>10</v>
      </c>
      <c r="S26" s="177">
        <f t="shared" si="20"/>
        <v>225</v>
      </c>
      <c r="T26" s="177">
        <f t="shared" si="21"/>
        <v>235</v>
      </c>
      <c r="U26" s="177">
        <f>'Table B-1'!$K$25</f>
        <v>9</v>
      </c>
      <c r="V26" s="177">
        <f>'Table B-1'!$K$54</f>
        <v>5</v>
      </c>
      <c r="W26" s="177">
        <f t="shared" si="22"/>
        <v>14</v>
      </c>
      <c r="X26" s="177">
        <f>'Table B-1'!O25</f>
        <v>3</v>
      </c>
      <c r="Y26" s="177">
        <f>'Table B-1'!O54</f>
        <v>52</v>
      </c>
      <c r="Z26" s="177">
        <f t="shared" si="23"/>
        <v>55</v>
      </c>
      <c r="AA26" s="178">
        <f t="shared" si="24"/>
        <v>0.5674692373693887</v>
      </c>
      <c r="AB26" s="178">
        <f t="shared" si="5"/>
        <v>30.798801950723366</v>
      </c>
      <c r="AC26" s="178">
        <f t="shared" si="25"/>
        <v>9.3400877284487489</v>
      </c>
      <c r="AD26" s="178">
        <f t="shared" si="6"/>
        <v>6.9665904247263253</v>
      </c>
      <c r="AE26" s="178">
        <f t="shared" si="7"/>
        <v>7.1397893926041611</v>
      </c>
      <c r="AF26" s="178">
        <f t="shared" si="8"/>
        <v>7.0168498189332436</v>
      </c>
      <c r="AG26" s="178">
        <f t="shared" si="26"/>
        <v>5.2910052910052912</v>
      </c>
      <c r="AH26" s="178">
        <f t="shared" si="27"/>
        <v>4.1381505650167112</v>
      </c>
      <c r="AI26" s="178">
        <f t="shared" si="28"/>
        <v>4.1879235513591713</v>
      </c>
      <c r="AJ26" s="178">
        <f t="shared" si="29"/>
        <v>15.957446808510637</v>
      </c>
      <c r="AK26" s="178">
        <f t="shared" si="30"/>
        <v>0.39955250119865754</v>
      </c>
      <c r="AL26" s="178">
        <f t="shared" si="31"/>
        <v>1.0705000764642911</v>
      </c>
      <c r="AM26" s="179">
        <f t="shared" si="32"/>
        <v>4.5397538989551096</v>
      </c>
      <c r="AN26" s="179">
        <f t="shared" si="33"/>
        <v>246.3904156057869</v>
      </c>
      <c r="AO26" s="179">
        <f t="shared" si="34"/>
        <v>74.720701827589991</v>
      </c>
      <c r="AP26" s="179">
        <f t="shared" si="35"/>
        <v>91.665663483241133</v>
      </c>
      <c r="AQ26" s="179">
        <f t="shared" si="36"/>
        <v>93.944597271107384</v>
      </c>
      <c r="AR26" s="179">
        <f t="shared" si="37"/>
        <v>92.326971301753218</v>
      </c>
      <c r="AS26" s="188">
        <f>Birth!Z481/Birth!Y481*1000</f>
        <v>943.52801307772324</v>
      </c>
      <c r="AT26" s="508">
        <f t="shared" si="38"/>
        <v>5.9574468085106389</v>
      </c>
      <c r="AU26" s="508"/>
    </row>
    <row r="27" spans="1:48" s="33" customFormat="1" ht="32.25" customHeight="1">
      <c r="A27" s="201">
        <v>21</v>
      </c>
      <c r="B27" s="202" t="s">
        <v>142</v>
      </c>
      <c r="C27" s="203">
        <f>'Table A-1 &amp; A-2'!F25</f>
        <v>545524.25805904868</v>
      </c>
      <c r="D27" s="204">
        <f>'Table A-1 &amp; A-2'!F56</f>
        <v>666588.29086426948</v>
      </c>
      <c r="E27" s="204">
        <f t="shared" si="12"/>
        <v>1212112.5489233183</v>
      </c>
      <c r="F27" s="176">
        <f t="shared" si="13"/>
        <v>6819.0532257381083</v>
      </c>
      <c r="G27" s="176">
        <f t="shared" si="14"/>
        <v>8332.3536358033689</v>
      </c>
      <c r="H27" s="176">
        <f t="shared" si="15"/>
        <v>15151.406861541478</v>
      </c>
      <c r="I27" s="177">
        <f>'Table B-1'!$E$26</f>
        <v>494</v>
      </c>
      <c r="J27" s="177">
        <f>'Table B-1'!$E$55</f>
        <v>14906</v>
      </c>
      <c r="K27" s="177">
        <f t="shared" si="1"/>
        <v>15400</v>
      </c>
      <c r="L27" s="176">
        <f t="shared" si="16"/>
        <v>4145.9843612487693</v>
      </c>
      <c r="M27" s="176">
        <f t="shared" si="17"/>
        <v>5066.0710105684475</v>
      </c>
      <c r="N27" s="176">
        <f t="shared" si="18"/>
        <v>9212.0553718172177</v>
      </c>
      <c r="O27" s="177">
        <f>'Table B-1'!$H$26</f>
        <v>2850</v>
      </c>
      <c r="P27" s="177">
        <f>'Table B-1'!$H$55</f>
        <v>6792</v>
      </c>
      <c r="Q27" s="177">
        <f t="shared" si="3"/>
        <v>9642</v>
      </c>
      <c r="R27" s="177">
        <f t="shared" si="19"/>
        <v>9</v>
      </c>
      <c r="S27" s="177">
        <f t="shared" si="20"/>
        <v>268</v>
      </c>
      <c r="T27" s="177">
        <f t="shared" si="21"/>
        <v>277</v>
      </c>
      <c r="U27" s="177">
        <f>'Table B-1'!$K$26</f>
        <v>6</v>
      </c>
      <c r="V27" s="177">
        <f>'Table B-1'!$K$55</f>
        <v>108</v>
      </c>
      <c r="W27" s="177">
        <f t="shared" si="22"/>
        <v>114</v>
      </c>
      <c r="X27" s="177">
        <f>'Table B-1'!O26</f>
        <v>0</v>
      </c>
      <c r="Y27" s="177">
        <f>'Table B-1'!O55</f>
        <v>100</v>
      </c>
      <c r="Z27" s="177">
        <f t="shared" si="23"/>
        <v>100</v>
      </c>
      <c r="AA27" s="178">
        <f t="shared" si="24"/>
        <v>0.90555093142444354</v>
      </c>
      <c r="AB27" s="178">
        <f t="shared" si="5"/>
        <v>22.361628915913791</v>
      </c>
      <c r="AC27" s="178">
        <f t="shared" si="25"/>
        <v>12.705090805040621</v>
      </c>
      <c r="AD27" s="178">
        <f t="shared" si="6"/>
        <v>5.2243322966794814</v>
      </c>
      <c r="AE27" s="178">
        <f t="shared" si="7"/>
        <v>10.189197879839424</v>
      </c>
      <c r="AF27" s="178">
        <f t="shared" si="8"/>
        <v>7.9547068533897187</v>
      </c>
      <c r="AG27" s="178">
        <f t="shared" si="26"/>
        <v>0</v>
      </c>
      <c r="AH27" s="178">
        <f t="shared" si="27"/>
        <v>6.6640010662401705</v>
      </c>
      <c r="AI27" s="178">
        <f t="shared" si="28"/>
        <v>6.4516129032258061</v>
      </c>
      <c r="AJ27" s="178">
        <f t="shared" si="29"/>
        <v>12.145748987854251</v>
      </c>
      <c r="AK27" s="178">
        <f t="shared" si="30"/>
        <v>7.2454045350865419</v>
      </c>
      <c r="AL27" s="178">
        <f t="shared" si="31"/>
        <v>7.4025974025974026</v>
      </c>
      <c r="AM27" s="179">
        <f t="shared" si="32"/>
        <v>7.2444074513955483</v>
      </c>
      <c r="AN27" s="179">
        <f t="shared" si="33"/>
        <v>178.8930313273103</v>
      </c>
      <c r="AO27" s="179">
        <f t="shared" si="34"/>
        <v>101.64072644032497</v>
      </c>
      <c r="AP27" s="179">
        <f t="shared" si="35"/>
        <v>68.741214429993192</v>
      </c>
      <c r="AQ27" s="179">
        <f t="shared" si="36"/>
        <v>134.06839315578191</v>
      </c>
      <c r="AR27" s="179">
        <f t="shared" si="37"/>
        <v>104.6671954393384</v>
      </c>
      <c r="AS27" s="188">
        <f>Birth!Z482/Birth!Y482*1000</f>
        <v>926.92692692692685</v>
      </c>
      <c r="AT27" s="508">
        <f t="shared" si="38"/>
        <v>41.155234657039713</v>
      </c>
      <c r="AU27" s="508"/>
    </row>
    <row r="28" spans="1:48" s="33" customFormat="1" ht="32.25" customHeight="1">
      <c r="A28" s="201">
        <v>22</v>
      </c>
      <c r="B28" s="205" t="s">
        <v>143</v>
      </c>
      <c r="C28" s="203">
        <f>'Table A-1 &amp; A-2'!F26</f>
        <v>507048.83843399491</v>
      </c>
      <c r="D28" s="204">
        <f>'Table A-1 &amp; A-2'!F57</f>
        <v>137188.74419566066</v>
      </c>
      <c r="E28" s="204">
        <f t="shared" si="12"/>
        <v>644237.5826296556</v>
      </c>
      <c r="F28" s="176">
        <f t="shared" si="13"/>
        <v>6338.1104804249371</v>
      </c>
      <c r="G28" s="176">
        <f t="shared" si="14"/>
        <v>1714.8593024457584</v>
      </c>
      <c r="H28" s="176">
        <f t="shared" si="15"/>
        <v>8052.9697828706949</v>
      </c>
      <c r="I28" s="177">
        <f>'Table B-1'!$E$27</f>
        <v>1261</v>
      </c>
      <c r="J28" s="177">
        <f>'Table B-1'!$E$56</f>
        <v>7338</v>
      </c>
      <c r="K28" s="177">
        <f t="shared" si="1"/>
        <v>8599</v>
      </c>
      <c r="L28" s="176">
        <f t="shared" si="16"/>
        <v>3853.5711720983609</v>
      </c>
      <c r="M28" s="176">
        <f t="shared" si="17"/>
        <v>1042.634455887021</v>
      </c>
      <c r="N28" s="176">
        <f t="shared" si="18"/>
        <v>4896.2056279853823</v>
      </c>
      <c r="O28" s="177">
        <f>'Table B-1'!$H$27</f>
        <v>4254</v>
      </c>
      <c r="P28" s="177">
        <f>'Table B-1'!$H$56</f>
        <v>1475</v>
      </c>
      <c r="Q28" s="177">
        <f t="shared" si="3"/>
        <v>5729</v>
      </c>
      <c r="R28" s="177">
        <f t="shared" si="19"/>
        <v>23</v>
      </c>
      <c r="S28" s="177">
        <f t="shared" si="20"/>
        <v>132</v>
      </c>
      <c r="T28" s="177">
        <f t="shared" si="21"/>
        <v>155</v>
      </c>
      <c r="U28" s="177">
        <f>'Table B-1'!$K$27</f>
        <v>16</v>
      </c>
      <c r="V28" s="177">
        <f>'Table B-1'!$K$56</f>
        <v>10</v>
      </c>
      <c r="W28" s="177">
        <f t="shared" si="22"/>
        <v>26</v>
      </c>
      <c r="X28" s="177">
        <f>'Table B-1'!O27</f>
        <v>1</v>
      </c>
      <c r="Y28" s="177">
        <f>'Table B-1'!O56</f>
        <v>74</v>
      </c>
      <c r="Z28" s="177">
        <f t="shared" si="23"/>
        <v>75</v>
      </c>
      <c r="AA28" s="178">
        <f t="shared" si="24"/>
        <v>2.4869399245535413</v>
      </c>
      <c r="AB28" s="178">
        <f t="shared" si="5"/>
        <v>53.488353166455354</v>
      </c>
      <c r="AC28" s="178">
        <f t="shared" si="25"/>
        <v>13.347560328443604</v>
      </c>
      <c r="AD28" s="178">
        <f t="shared" si="6"/>
        <v>8.3897243767254288</v>
      </c>
      <c r="AE28" s="178">
        <f t="shared" si="7"/>
        <v>10.751610918577494</v>
      </c>
      <c r="AF28" s="178">
        <f t="shared" si="8"/>
        <v>8.8926820702004203</v>
      </c>
      <c r="AG28" s="178">
        <f t="shared" si="26"/>
        <v>0.79239302694136293</v>
      </c>
      <c r="AH28" s="178">
        <f t="shared" si="27"/>
        <v>9.9838100377765784</v>
      </c>
      <c r="AI28" s="178">
        <f t="shared" si="28"/>
        <v>8.6465298593497799</v>
      </c>
      <c r="AJ28" s="178">
        <f t="shared" si="29"/>
        <v>12.688342585249801</v>
      </c>
      <c r="AK28" s="178">
        <f t="shared" si="30"/>
        <v>1.3627691469065142</v>
      </c>
      <c r="AL28" s="178">
        <f t="shared" si="31"/>
        <v>3.0236073962088614</v>
      </c>
      <c r="AM28" s="179">
        <f t="shared" si="32"/>
        <v>19.895519396428327</v>
      </c>
      <c r="AN28" s="179">
        <f t="shared" si="33"/>
        <v>427.90682533164284</v>
      </c>
      <c r="AO28" s="179">
        <f t="shared" si="34"/>
        <v>106.78048262754884</v>
      </c>
      <c r="AP28" s="179">
        <f t="shared" si="35"/>
        <v>110.39111022007143</v>
      </c>
      <c r="AQ28" s="179">
        <f t="shared" si="36"/>
        <v>141.46856471812492</v>
      </c>
      <c r="AR28" s="179">
        <f t="shared" si="37"/>
        <v>117.00897460790027</v>
      </c>
      <c r="AS28" s="188">
        <f>Birth!Z483/Birth!Y483*1000</f>
        <v>961.89824321241156</v>
      </c>
      <c r="AT28" s="508">
        <f t="shared" si="38"/>
        <v>16.7741935483871</v>
      </c>
      <c r="AU28" s="508"/>
    </row>
    <row r="29" spans="1:48" s="33" customFormat="1" ht="32.25" customHeight="1">
      <c r="A29" s="201">
        <v>23</v>
      </c>
      <c r="B29" s="202" t="s">
        <v>144</v>
      </c>
      <c r="C29" s="203">
        <f>'Table A-1 &amp; A-2'!F27</f>
        <v>1114179.9797010387</v>
      </c>
      <c r="D29" s="204">
        <f>'Table A-1 &amp; A-2'!F58</f>
        <v>166995.04297371823</v>
      </c>
      <c r="E29" s="204">
        <f t="shared" si="12"/>
        <v>1281175.0226747568</v>
      </c>
      <c r="F29" s="176">
        <f t="shared" si="13"/>
        <v>13927.249746262984</v>
      </c>
      <c r="G29" s="176">
        <f t="shared" si="14"/>
        <v>2087.4380371714778</v>
      </c>
      <c r="H29" s="176">
        <f t="shared" si="15"/>
        <v>16014.68778343446</v>
      </c>
      <c r="I29" s="177">
        <f>'Table B-1'!$E$28</f>
        <v>6337</v>
      </c>
      <c r="J29" s="177">
        <f>'Table B-1'!$E$57</f>
        <v>8414</v>
      </c>
      <c r="K29" s="177">
        <f t="shared" si="1"/>
        <v>14751</v>
      </c>
      <c r="L29" s="176">
        <f t="shared" si="16"/>
        <v>8467.7678457278944</v>
      </c>
      <c r="M29" s="176">
        <f t="shared" si="17"/>
        <v>1269.1623266002584</v>
      </c>
      <c r="N29" s="176">
        <f t="shared" si="18"/>
        <v>9736.9301723281515</v>
      </c>
      <c r="O29" s="177">
        <f>'Table B-1'!$H$28</f>
        <v>7897</v>
      </c>
      <c r="P29" s="177">
        <f>'Table B-1'!$H$57</f>
        <v>1613</v>
      </c>
      <c r="Q29" s="177">
        <f t="shared" si="3"/>
        <v>9510</v>
      </c>
      <c r="R29" s="177">
        <f t="shared" si="19"/>
        <v>114</v>
      </c>
      <c r="S29" s="177">
        <f t="shared" si="20"/>
        <v>151</v>
      </c>
      <c r="T29" s="177">
        <f t="shared" si="21"/>
        <v>266</v>
      </c>
      <c r="U29" s="186">
        <f>'Table B-1'!$K$28</f>
        <v>47</v>
      </c>
      <c r="V29" s="186">
        <f>'Table B-1'!$K$57</f>
        <v>4</v>
      </c>
      <c r="W29" s="177">
        <f t="shared" si="22"/>
        <v>51</v>
      </c>
      <c r="X29" s="186">
        <f>'Table B-1'!O28</f>
        <v>79</v>
      </c>
      <c r="Y29" s="186">
        <f>'Table B-1'!O57</f>
        <v>28</v>
      </c>
      <c r="Z29" s="186">
        <f t="shared" si="23"/>
        <v>107</v>
      </c>
      <c r="AA29" s="187">
        <f t="shared" si="24"/>
        <v>5.6875909776267655</v>
      </c>
      <c r="AB29" s="187">
        <f t="shared" si="5"/>
        <v>50.384729092373121</v>
      </c>
      <c r="AC29" s="187">
        <f t="shared" si="25"/>
        <v>11.513649375714325</v>
      </c>
      <c r="AD29" s="187">
        <f t="shared" si="6"/>
        <v>7.0877238362503654</v>
      </c>
      <c r="AE29" s="187">
        <f t="shared" si="7"/>
        <v>9.6589693399094187</v>
      </c>
      <c r="AF29" s="187">
        <f t="shared" si="8"/>
        <v>7.4228734026874941</v>
      </c>
      <c r="AG29" s="178">
        <f t="shared" ref="AG29:AG30" si="51">X29/(I29+X29)*1000</f>
        <v>12.312967581047381</v>
      </c>
      <c r="AH29" s="178">
        <f t="shared" ref="AH29:AH30" si="52">Y29/(J29+Y29)*1000</f>
        <v>3.3167495854063018</v>
      </c>
      <c r="AI29" s="178">
        <f t="shared" ref="AI29:AI30" si="53">Z29/(K29+Z29)*1000</f>
        <v>7.2015076053304616</v>
      </c>
      <c r="AJ29" s="178">
        <f t="shared" si="29"/>
        <v>7.4167587186365793</v>
      </c>
      <c r="AK29" s="178">
        <f t="shared" si="30"/>
        <v>0.47539814594723079</v>
      </c>
      <c r="AL29" s="178">
        <f t="shared" si="31"/>
        <v>3.4573927191376859</v>
      </c>
      <c r="AM29" s="179">
        <f t="shared" si="32"/>
        <v>45.500727821014124</v>
      </c>
      <c r="AN29" s="179">
        <f t="shared" si="33"/>
        <v>403.07783273898497</v>
      </c>
      <c r="AO29" s="179">
        <f t="shared" si="34"/>
        <v>92.109195005714611</v>
      </c>
      <c r="AP29" s="179">
        <f t="shared" si="35"/>
        <v>93.259524161189006</v>
      </c>
      <c r="AQ29" s="179">
        <f t="shared" si="36"/>
        <v>127.0917018409134</v>
      </c>
      <c r="AR29" s="179">
        <f t="shared" si="37"/>
        <v>97.669386877467034</v>
      </c>
      <c r="AS29" s="188">
        <f>Birth!Z484/Birth!Y484*1000</f>
        <v>921.95439739413678</v>
      </c>
      <c r="AT29" s="508">
        <f t="shared" si="38"/>
        <v>19.172932330827066</v>
      </c>
      <c r="AU29" s="508"/>
    </row>
    <row r="30" spans="1:48" s="651" customFormat="1" ht="33" customHeight="1">
      <c r="A30" s="1205" t="s">
        <v>14</v>
      </c>
      <c r="B30" s="1205"/>
      <c r="C30" s="487">
        <f>SUM(C7:C29)</f>
        <v>18965096.030022196</v>
      </c>
      <c r="D30" s="487">
        <f>SUM(D7:D29)</f>
        <v>11919150.996328268</v>
      </c>
      <c r="E30" s="487">
        <f>SUM(E7:E29)</f>
        <v>30884247.026350468</v>
      </c>
      <c r="F30" s="487">
        <f t="shared" ref="F30:H30" si="54">SUM(F7:F29)</f>
        <v>237063.70037527749</v>
      </c>
      <c r="G30" s="487">
        <f t="shared" si="54"/>
        <v>148989.38745410336</v>
      </c>
      <c r="H30" s="487">
        <f t="shared" si="54"/>
        <v>386053.08782938088</v>
      </c>
      <c r="I30" s="487">
        <f t="shared" ref="I30" si="55">SUM(I7:I29)</f>
        <v>51828</v>
      </c>
      <c r="J30" s="487">
        <f t="shared" ref="J30" si="56">SUM(J7:J29)</f>
        <v>331945</v>
      </c>
      <c r="K30" s="487">
        <f t="shared" ref="K30" si="57">SUM(K7:K29)</f>
        <v>383773</v>
      </c>
      <c r="L30" s="487">
        <f t="shared" ref="L30" si="58">SUM(L7:L29)</f>
        <v>144134.7298281687</v>
      </c>
      <c r="M30" s="487">
        <f t="shared" ref="M30" si="59">SUM(M7:M29)</f>
        <v>90585.547572094831</v>
      </c>
      <c r="N30" s="487">
        <f t="shared" ref="N30" si="60">SUM(N7:N29)</f>
        <v>234720.27740026353</v>
      </c>
      <c r="O30" s="487">
        <f t="shared" ref="O30" si="61">SUM(O7:O29)</f>
        <v>127565</v>
      </c>
      <c r="P30" s="487">
        <f t="shared" ref="P30" si="62">SUM(P7:P29)</f>
        <v>106395</v>
      </c>
      <c r="Q30" s="487">
        <f t="shared" ref="Q30:T30" si="63">SUM(Q7:Q29)</f>
        <v>233960</v>
      </c>
      <c r="R30" s="487">
        <f t="shared" si="63"/>
        <v>934</v>
      </c>
      <c r="S30" s="487">
        <f t="shared" si="63"/>
        <v>5974</v>
      </c>
      <c r="T30" s="487">
        <f t="shared" si="63"/>
        <v>6910</v>
      </c>
      <c r="U30" s="487">
        <f t="shared" ref="U30" si="64">SUM(U7:U29)</f>
        <v>301</v>
      </c>
      <c r="V30" s="487">
        <f t="shared" ref="V30" si="65">SUM(V7:V29)</f>
        <v>2035</v>
      </c>
      <c r="W30" s="487">
        <f t="shared" ref="W30" si="66">SUM(W7:W29)</f>
        <v>2336</v>
      </c>
      <c r="X30" s="487">
        <f t="shared" ref="X30" si="67">SUM(X7:X29)</f>
        <v>265</v>
      </c>
      <c r="Y30" s="487">
        <f t="shared" ref="Y30" si="68">SUM(Y7:Y29)</f>
        <v>1780</v>
      </c>
      <c r="Z30" s="487">
        <f t="shared" ref="Z30" si="69">SUM(Z7:Z29)</f>
        <v>2045</v>
      </c>
      <c r="AA30" s="206">
        <f>I30*1000/C30</f>
        <v>2.7328097847727766</v>
      </c>
      <c r="AB30" s="206">
        <f>J30*1000/D30</f>
        <v>27.849718499434793</v>
      </c>
      <c r="AC30" s="206">
        <f>K30*1000/E30</f>
        <v>12.426173112543896</v>
      </c>
      <c r="AD30" s="206">
        <f>O30/C30*1000</f>
        <v>6.7263039321320379</v>
      </c>
      <c r="AE30" s="206">
        <f>P30/D30*1000</f>
        <v>8.9263908169948767</v>
      </c>
      <c r="AF30" s="206">
        <f>Q30/E30*1000</f>
        <v>7.5753830035223171</v>
      </c>
      <c r="AG30" s="206">
        <f t="shared" si="51"/>
        <v>5.0870558424356442</v>
      </c>
      <c r="AH30" s="206">
        <f t="shared" si="52"/>
        <v>5.3337328638849346</v>
      </c>
      <c r="AI30" s="206">
        <f t="shared" si="53"/>
        <v>5.3004266260257431</v>
      </c>
      <c r="AJ30" s="206">
        <f t="shared" si="29"/>
        <v>5.8076715289032954</v>
      </c>
      <c r="AK30" s="206">
        <f t="shared" si="30"/>
        <v>6.1305336727469912</v>
      </c>
      <c r="AL30" s="206">
        <f t="shared" si="31"/>
        <v>6.0869315975850302</v>
      </c>
      <c r="AM30" s="206">
        <f t="shared" si="32"/>
        <v>21.862478278182209</v>
      </c>
      <c r="AN30" s="206">
        <f t="shared" si="33"/>
        <v>222.79774799547832</v>
      </c>
      <c r="AO30" s="206">
        <f t="shared" si="34"/>
        <v>99.409384900351171</v>
      </c>
      <c r="AP30" s="206">
        <f t="shared" si="35"/>
        <v>88.503999107000496</v>
      </c>
      <c r="AQ30" s="206">
        <f t="shared" si="36"/>
        <v>117.45251074993261</v>
      </c>
      <c r="AR30" s="206">
        <f t="shared" si="37"/>
        <v>99.676092151609453</v>
      </c>
      <c r="AS30" s="778">
        <f>Birth!Z485/Birth!Y485*1000</f>
        <v>923.23073376564798</v>
      </c>
      <c r="AT30" s="649">
        <f t="shared" si="38"/>
        <v>33.806078147612155</v>
      </c>
      <c r="AU30" s="649"/>
      <c r="AV30" s="650"/>
    </row>
    <row r="31" spans="1:48">
      <c r="Q31" s="34"/>
    </row>
    <row r="32" spans="1:48">
      <c r="G32" s="351"/>
      <c r="K32" s="34"/>
      <c r="Q32" s="34"/>
      <c r="AO32" s="351"/>
      <c r="AR32" s="351"/>
    </row>
    <row r="34" spans="4:39">
      <c r="AM34" s="351"/>
    </row>
    <row r="37" spans="4:39">
      <c r="U37" s="351"/>
    </row>
    <row r="40" spans="4:39">
      <c r="F40" s="351"/>
      <c r="G40" s="351"/>
    </row>
    <row r="41" spans="4:39">
      <c r="F41" s="351"/>
      <c r="G41" s="351"/>
    </row>
    <row r="42" spans="4:39">
      <c r="F42" s="351"/>
      <c r="G42" s="351"/>
      <c r="H42" s="351"/>
    </row>
    <row r="45" spans="4:39">
      <c r="D45" s="340"/>
      <c r="E45" s="340"/>
    </row>
  </sheetData>
  <sheetProtection formatCells="0"/>
  <mergeCells count="24">
    <mergeCell ref="C2:Q2"/>
    <mergeCell ref="R2:AF2"/>
    <mergeCell ref="X5:Z5"/>
    <mergeCell ref="AG5:AI5"/>
    <mergeCell ref="AP5:AR5"/>
    <mergeCell ref="C3:Q3"/>
    <mergeCell ref="U3:AF3"/>
    <mergeCell ref="AG2:AS2"/>
    <mergeCell ref="AG3:AS3"/>
    <mergeCell ref="AS5:AS6"/>
    <mergeCell ref="AA5:AC5"/>
    <mergeCell ref="AD5:AF5"/>
    <mergeCell ref="AJ5:AL5"/>
    <mergeCell ref="AM5:AO5"/>
    <mergeCell ref="A30:B30"/>
    <mergeCell ref="A5:A6"/>
    <mergeCell ref="B5:B6"/>
    <mergeCell ref="O5:Q5"/>
    <mergeCell ref="U5:W5"/>
    <mergeCell ref="I5:K5"/>
    <mergeCell ref="L5:N5"/>
    <mergeCell ref="F5:H5"/>
    <mergeCell ref="C5:E5"/>
    <mergeCell ref="R5:T5"/>
  </mergeCells>
  <pageMargins left="0.74803149606299213" right="0" top="0.43307086614173229" bottom="0.51181102362204722" header="0.31496062992125984" footer="0.31496062992125984"/>
  <pageSetup paperSize="5" scale="13" orientation="portrait" r:id="rId1"/>
  <headerFooter alignWithMargins="0"/>
  <colBreaks count="2" manualBreakCount="2">
    <brk id="17" max="1048575" man="1"/>
    <brk id="32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1"/>
  </sheetPr>
  <dimension ref="A1:R87"/>
  <sheetViews>
    <sheetView workbookViewId="0">
      <selection activeCell="S17" sqref="S17"/>
    </sheetView>
  </sheetViews>
  <sheetFormatPr defaultColWidth="9.140625" defaultRowHeight="15"/>
  <cols>
    <col min="1" max="1" width="7.140625" style="5" customWidth="1"/>
    <col min="2" max="2" width="18.5703125" style="5" customWidth="1"/>
    <col min="3" max="11" width="8.7109375" style="5" customWidth="1"/>
    <col min="12" max="12" width="6" style="5" customWidth="1"/>
    <col min="13" max="15" width="8.7109375" style="5" customWidth="1"/>
    <col min="16" max="16384" width="9.140625" style="5"/>
  </cols>
  <sheetData>
    <row r="1" spans="1:15" ht="15.75">
      <c r="A1" s="1221" t="s">
        <v>548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1220"/>
      <c r="N1" s="1220"/>
      <c r="O1" s="1220"/>
    </row>
    <row r="2" spans="1:15" ht="15.75">
      <c r="A2" s="1221" t="s">
        <v>886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1220"/>
      <c r="M2" s="1220"/>
      <c r="N2" s="1220"/>
      <c r="O2" s="1220"/>
    </row>
    <row r="3" spans="1:15" ht="15.75" thickBot="1">
      <c r="A3" s="5" t="s">
        <v>273</v>
      </c>
      <c r="L3" s="1222"/>
      <c r="M3" s="1222"/>
      <c r="N3" s="1222"/>
      <c r="O3" s="1222"/>
    </row>
    <row r="4" spans="1:15" s="3" customFormat="1" ht="26.25" customHeight="1">
      <c r="A4" s="1225" t="s">
        <v>191</v>
      </c>
      <c r="B4" s="1227" t="s">
        <v>192</v>
      </c>
      <c r="C4" s="1223" t="s">
        <v>225</v>
      </c>
      <c r="D4" s="1223"/>
      <c r="E4" s="1223"/>
      <c r="F4" s="1223" t="s">
        <v>158</v>
      </c>
      <c r="G4" s="1223"/>
      <c r="H4" s="1223"/>
      <c r="I4" s="1223" t="s">
        <v>226</v>
      </c>
      <c r="J4" s="1223"/>
      <c r="K4" s="1223"/>
      <c r="L4" s="1229" t="s">
        <v>146</v>
      </c>
      <c r="M4" s="1223" t="s">
        <v>7</v>
      </c>
      <c r="N4" s="1223"/>
      <c r="O4" s="1224"/>
    </row>
    <row r="5" spans="1:15" s="4" customFormat="1" ht="25.5" customHeight="1">
      <c r="A5" s="1226"/>
      <c r="B5" s="1228"/>
      <c r="C5" s="103" t="s">
        <v>10</v>
      </c>
      <c r="D5" s="103" t="s">
        <v>11</v>
      </c>
      <c r="E5" s="103" t="s">
        <v>6</v>
      </c>
      <c r="F5" s="103" t="s">
        <v>10</v>
      </c>
      <c r="G5" s="103" t="s">
        <v>11</v>
      </c>
      <c r="H5" s="103" t="s">
        <v>6</v>
      </c>
      <c r="I5" s="103" t="s">
        <v>10</v>
      </c>
      <c r="J5" s="103" t="s">
        <v>11</v>
      </c>
      <c r="K5" s="103" t="s">
        <v>6</v>
      </c>
      <c r="L5" s="1230"/>
      <c r="M5" s="103" t="s">
        <v>10</v>
      </c>
      <c r="N5" s="103" t="s">
        <v>11</v>
      </c>
      <c r="O5" s="104" t="s">
        <v>6</v>
      </c>
    </row>
    <row r="6" spans="1:15" ht="17.25" customHeight="1">
      <c r="A6" s="9">
        <v>1</v>
      </c>
      <c r="B6" s="1" t="s">
        <v>15</v>
      </c>
      <c r="C6" s="14">
        <f>'Master Table'!I6</f>
        <v>4373</v>
      </c>
      <c r="D6" s="14">
        <f>'Master Table'!J6</f>
        <v>4072</v>
      </c>
      <c r="E6" s="14">
        <f>'Master Table'!K6</f>
        <v>8445</v>
      </c>
      <c r="F6" s="62">
        <f>'Master Table'!R6</f>
        <v>5347</v>
      </c>
      <c r="G6" s="62">
        <f>'Master Table'!S6</f>
        <v>3518</v>
      </c>
      <c r="H6" s="62">
        <f>'Master Table'!T6</f>
        <v>8865</v>
      </c>
      <c r="I6" s="14">
        <f>'Master Table'!U6</f>
        <v>21</v>
      </c>
      <c r="J6" s="14">
        <f>'Master Table'!V6</f>
        <v>14</v>
      </c>
      <c r="K6" s="14">
        <f>'Master Table'!W6</f>
        <v>35</v>
      </c>
      <c r="L6" s="14">
        <f>'Master Table'!X6</f>
        <v>0</v>
      </c>
      <c r="M6" s="14">
        <f>'Master Table'!Y6</f>
        <v>0</v>
      </c>
      <c r="N6" s="14">
        <f>'Master Table'!Z6</f>
        <v>0</v>
      </c>
      <c r="O6" s="102">
        <f>'Master Table'!AA6</f>
        <v>0</v>
      </c>
    </row>
    <row r="7" spans="1:15" ht="17.25" customHeight="1">
      <c r="A7" s="9">
        <v>2</v>
      </c>
      <c r="B7" s="1" t="s">
        <v>20</v>
      </c>
      <c r="C7" s="14">
        <f>'Master Table'!I7</f>
        <v>159</v>
      </c>
      <c r="D7" s="14">
        <f>'Master Table'!J7</f>
        <v>126</v>
      </c>
      <c r="E7" s="14">
        <f>'Master Table'!K7</f>
        <v>285</v>
      </c>
      <c r="F7" s="62">
        <f>'Master Table'!R7</f>
        <v>1853</v>
      </c>
      <c r="G7" s="62">
        <f>'Master Table'!S7</f>
        <v>1226</v>
      </c>
      <c r="H7" s="62">
        <f>'Master Table'!T7</f>
        <v>3079</v>
      </c>
      <c r="I7" s="14">
        <f>'Master Table'!U7</f>
        <v>3</v>
      </c>
      <c r="J7" s="14">
        <f>'Master Table'!V7</f>
        <v>3</v>
      </c>
      <c r="K7" s="14">
        <f>'Master Table'!W7</f>
        <v>6</v>
      </c>
      <c r="L7" s="14">
        <f>'Master Table'!X7</f>
        <v>0</v>
      </c>
      <c r="M7" s="14">
        <f>'Master Table'!Y7</f>
        <v>2</v>
      </c>
      <c r="N7" s="14">
        <f>'Master Table'!Z7</f>
        <v>0</v>
      </c>
      <c r="O7" s="102">
        <f>'Master Table'!AA7</f>
        <v>2</v>
      </c>
    </row>
    <row r="8" spans="1:15" ht="17.25" customHeight="1">
      <c r="A8" s="9">
        <v>3</v>
      </c>
      <c r="B8" s="1" t="s">
        <v>21</v>
      </c>
      <c r="C8" s="14">
        <f>'Master Table'!I8</f>
        <v>735</v>
      </c>
      <c r="D8" s="14">
        <f>'Master Table'!J8</f>
        <v>649</v>
      </c>
      <c r="E8" s="14">
        <f>'Master Table'!K8</f>
        <v>1384</v>
      </c>
      <c r="F8" s="62">
        <f>'Master Table'!R8</f>
        <v>4400</v>
      </c>
      <c r="G8" s="62">
        <f>'Master Table'!S8</f>
        <v>2800</v>
      </c>
      <c r="H8" s="62">
        <f>'Master Table'!T8</f>
        <v>7200</v>
      </c>
      <c r="I8" s="14">
        <f>'Master Table'!U8</f>
        <v>22</v>
      </c>
      <c r="J8" s="14">
        <f>'Master Table'!V8</f>
        <v>15</v>
      </c>
      <c r="K8" s="14">
        <f>'Master Table'!W8</f>
        <v>37</v>
      </c>
      <c r="L8" s="14">
        <f>'Master Table'!X8</f>
        <v>2</v>
      </c>
      <c r="M8" s="14">
        <f>'Master Table'!Y8</f>
        <v>0</v>
      </c>
      <c r="N8" s="14">
        <f>'Master Table'!Z8</f>
        <v>0</v>
      </c>
      <c r="O8" s="102">
        <f>'Master Table'!AA8</f>
        <v>0</v>
      </c>
    </row>
    <row r="9" spans="1:15" ht="17.25" customHeight="1">
      <c r="A9" s="9">
        <v>4</v>
      </c>
      <c r="B9" s="1" t="s">
        <v>25</v>
      </c>
      <c r="C9" s="14">
        <f>'Master Table'!I9</f>
        <v>687</v>
      </c>
      <c r="D9" s="14">
        <f>'Master Table'!J9</f>
        <v>652</v>
      </c>
      <c r="E9" s="14">
        <f>'Master Table'!K9</f>
        <v>1339</v>
      </c>
      <c r="F9" s="62">
        <f>'Master Table'!R9</f>
        <v>1635</v>
      </c>
      <c r="G9" s="62">
        <f>'Master Table'!S9</f>
        <v>1173</v>
      </c>
      <c r="H9" s="62">
        <f>'Master Table'!T9</f>
        <v>2808</v>
      </c>
      <c r="I9" s="14">
        <f>'Master Table'!U9</f>
        <v>1</v>
      </c>
      <c r="J9" s="14">
        <f>'Master Table'!V9</f>
        <v>4</v>
      </c>
      <c r="K9" s="14">
        <f>'Master Table'!W9</f>
        <v>5</v>
      </c>
      <c r="L9" s="14">
        <f>'Master Table'!X9</f>
        <v>0</v>
      </c>
      <c r="M9" s="14">
        <f>'Master Table'!Y9</f>
        <v>1</v>
      </c>
      <c r="N9" s="14">
        <f>'Master Table'!Z9</f>
        <v>0</v>
      </c>
      <c r="O9" s="102">
        <f>'Master Table'!AA9</f>
        <v>1</v>
      </c>
    </row>
    <row r="10" spans="1:15" ht="17.25" customHeight="1">
      <c r="A10" s="9">
        <v>5</v>
      </c>
      <c r="B10" s="1" t="s">
        <v>27</v>
      </c>
      <c r="C10" s="14">
        <f>'Master Table'!I10</f>
        <v>883</v>
      </c>
      <c r="D10" s="14">
        <f>'Master Table'!J10</f>
        <v>875</v>
      </c>
      <c r="E10" s="14">
        <f>'Master Table'!K10</f>
        <v>1758</v>
      </c>
      <c r="F10" s="62">
        <f>'Master Table'!R10</f>
        <v>2613</v>
      </c>
      <c r="G10" s="62">
        <f>'Master Table'!S10</f>
        <v>1803</v>
      </c>
      <c r="H10" s="62">
        <f>'Master Table'!T10</f>
        <v>4416</v>
      </c>
      <c r="I10" s="14">
        <f>'Master Table'!U10</f>
        <v>7</v>
      </c>
      <c r="J10" s="14">
        <f>'Master Table'!V10</f>
        <v>11</v>
      </c>
      <c r="K10" s="14">
        <f>'Master Table'!W10</f>
        <v>18</v>
      </c>
      <c r="L10" s="14">
        <f>'Master Table'!X10</f>
        <v>2</v>
      </c>
      <c r="M10" s="14">
        <f>'Master Table'!Y10</f>
        <v>13</v>
      </c>
      <c r="N10" s="14">
        <f>'Master Table'!Z10</f>
        <v>7</v>
      </c>
      <c r="O10" s="102">
        <f>'Master Table'!AA10</f>
        <v>20</v>
      </c>
    </row>
    <row r="11" spans="1:15" ht="17.25" customHeight="1">
      <c r="A11" s="9">
        <v>6</v>
      </c>
      <c r="B11" s="1" t="s">
        <v>29</v>
      </c>
      <c r="C11" s="14">
        <f>'Master Table'!I11</f>
        <v>193</v>
      </c>
      <c r="D11" s="14">
        <f>'Master Table'!J11</f>
        <v>171</v>
      </c>
      <c r="E11" s="14">
        <f>'Master Table'!K11</f>
        <v>364</v>
      </c>
      <c r="F11" s="62">
        <f>'Master Table'!R11</f>
        <v>1820</v>
      </c>
      <c r="G11" s="62">
        <f>'Master Table'!S11</f>
        <v>1239</v>
      </c>
      <c r="H11" s="62">
        <f>'Master Table'!T11</f>
        <v>3059</v>
      </c>
      <c r="I11" s="14">
        <f>'Master Table'!U11</f>
        <v>7</v>
      </c>
      <c r="J11" s="14">
        <f>'Master Table'!V11</f>
        <v>2</v>
      </c>
      <c r="K11" s="14">
        <f>'Master Table'!W11</f>
        <v>9</v>
      </c>
      <c r="L11" s="14">
        <f>'Master Table'!X11</f>
        <v>0</v>
      </c>
      <c r="M11" s="14">
        <f>'Master Table'!Y11</f>
        <v>0</v>
      </c>
      <c r="N11" s="14">
        <f>'Master Table'!Z11</f>
        <v>1</v>
      </c>
      <c r="O11" s="102">
        <f>'Master Table'!AA11</f>
        <v>1</v>
      </c>
    </row>
    <row r="12" spans="1:15" ht="17.25" customHeight="1">
      <c r="A12" s="9">
        <v>7</v>
      </c>
      <c r="B12" s="1" t="s">
        <v>141</v>
      </c>
      <c r="C12" s="14">
        <f>'Master Table'!I12</f>
        <v>665</v>
      </c>
      <c r="D12" s="14">
        <f>'Master Table'!J12</f>
        <v>577</v>
      </c>
      <c r="E12" s="14">
        <f>'Master Table'!K12</f>
        <v>1242</v>
      </c>
      <c r="F12" s="62">
        <f>'Master Table'!R12</f>
        <v>2457</v>
      </c>
      <c r="G12" s="62">
        <f>'Master Table'!S12</f>
        <v>1625</v>
      </c>
      <c r="H12" s="62">
        <f>'Master Table'!T12</f>
        <v>4082</v>
      </c>
      <c r="I12" s="14">
        <f>'Master Table'!U12</f>
        <v>2</v>
      </c>
      <c r="J12" s="14">
        <f>'Master Table'!V12</f>
        <v>4</v>
      </c>
      <c r="K12" s="14">
        <f>'Master Table'!W12</f>
        <v>6</v>
      </c>
      <c r="L12" s="14">
        <f>'Master Table'!X12</f>
        <v>0</v>
      </c>
      <c r="M12" s="14">
        <f>'Master Table'!Y12</f>
        <v>3</v>
      </c>
      <c r="N12" s="14">
        <f>'Master Table'!Z12</f>
        <v>1</v>
      </c>
      <c r="O12" s="102">
        <f>'Master Table'!AA12</f>
        <v>4</v>
      </c>
    </row>
    <row r="13" spans="1:15" ht="17.25" customHeight="1">
      <c r="A13" s="9">
        <v>8</v>
      </c>
      <c r="B13" s="1" t="s">
        <v>40</v>
      </c>
      <c r="C13" s="14">
        <f>'Master Table'!I13</f>
        <v>2217</v>
      </c>
      <c r="D13" s="14">
        <f>'Master Table'!J13</f>
        <v>2135</v>
      </c>
      <c r="E13" s="14">
        <f>'Master Table'!K13</f>
        <v>4352</v>
      </c>
      <c r="F13" s="62">
        <f>'Master Table'!R13</f>
        <v>4447</v>
      </c>
      <c r="G13" s="62">
        <f>'Master Table'!S13</f>
        <v>3487</v>
      </c>
      <c r="H13" s="62">
        <f>'Master Table'!T13</f>
        <v>7934</v>
      </c>
      <c r="I13" s="14">
        <f>'Master Table'!U13</f>
        <v>1</v>
      </c>
      <c r="J13" s="14">
        <f>'Master Table'!V13</f>
        <v>2</v>
      </c>
      <c r="K13" s="14">
        <f>'Master Table'!W13</f>
        <v>3</v>
      </c>
      <c r="L13" s="14">
        <f>'Master Table'!X13</f>
        <v>0</v>
      </c>
      <c r="M13" s="14">
        <f>'Master Table'!Y13</f>
        <v>7</v>
      </c>
      <c r="N13" s="14">
        <f>'Master Table'!Z13</f>
        <v>5</v>
      </c>
      <c r="O13" s="102">
        <f>'Master Table'!AA13</f>
        <v>12</v>
      </c>
    </row>
    <row r="14" spans="1:15" ht="17.25" customHeight="1">
      <c r="A14" s="9">
        <v>9</v>
      </c>
      <c r="B14" s="1" t="s">
        <v>44</v>
      </c>
      <c r="C14" s="14">
        <f>'Master Table'!I14</f>
        <v>2268</v>
      </c>
      <c r="D14" s="14">
        <f>'Master Table'!J14</f>
        <v>2056</v>
      </c>
      <c r="E14" s="14">
        <f>'Master Table'!K14</f>
        <v>4324</v>
      </c>
      <c r="F14" s="62">
        <f>'Master Table'!R14</f>
        <v>5728</v>
      </c>
      <c r="G14" s="62">
        <f>'Master Table'!S14</f>
        <v>4240</v>
      </c>
      <c r="H14" s="62">
        <f>'Master Table'!T14</f>
        <v>9968</v>
      </c>
      <c r="I14" s="14">
        <f>'Master Table'!U14</f>
        <v>1</v>
      </c>
      <c r="J14" s="14">
        <f>'Master Table'!V14</f>
        <v>5</v>
      </c>
      <c r="K14" s="14">
        <f>'Master Table'!W14</f>
        <v>6</v>
      </c>
      <c r="L14" s="14">
        <f>'Master Table'!X14</f>
        <v>0</v>
      </c>
      <c r="M14" s="14">
        <f>'Master Table'!Y14</f>
        <v>6</v>
      </c>
      <c r="N14" s="14">
        <f>'Master Table'!Z14</f>
        <v>5</v>
      </c>
      <c r="O14" s="102">
        <f>'Master Table'!AA14</f>
        <v>11</v>
      </c>
    </row>
    <row r="15" spans="1:15" ht="17.25" customHeight="1">
      <c r="A15" s="9">
        <v>10</v>
      </c>
      <c r="B15" s="1" t="s">
        <v>51</v>
      </c>
      <c r="C15" s="14">
        <f>'Master Table'!I15</f>
        <v>1390</v>
      </c>
      <c r="D15" s="14">
        <f>'Master Table'!J15</f>
        <v>1356</v>
      </c>
      <c r="E15" s="14">
        <f>'Master Table'!K15</f>
        <v>2746</v>
      </c>
      <c r="F15" s="62">
        <f>'Master Table'!R15</f>
        <v>4886</v>
      </c>
      <c r="G15" s="62">
        <f>'Master Table'!S15</f>
        <v>3456</v>
      </c>
      <c r="H15" s="62">
        <f>'Master Table'!T15</f>
        <v>8342</v>
      </c>
      <c r="I15" s="14">
        <f>'Master Table'!U15</f>
        <v>4</v>
      </c>
      <c r="J15" s="14">
        <f>'Master Table'!V15</f>
        <v>5</v>
      </c>
      <c r="K15" s="14">
        <f>'Master Table'!W15</f>
        <v>9</v>
      </c>
      <c r="L15" s="14">
        <f>'Master Table'!X15</f>
        <v>0</v>
      </c>
      <c r="M15" s="14">
        <f>'Master Table'!Y15</f>
        <v>4</v>
      </c>
      <c r="N15" s="14">
        <f>'Master Table'!Z15</f>
        <v>3</v>
      </c>
      <c r="O15" s="102">
        <f>'Master Table'!AA15</f>
        <v>7</v>
      </c>
    </row>
    <row r="16" spans="1:15" ht="17.25" customHeight="1">
      <c r="A16" s="9">
        <v>11</v>
      </c>
      <c r="B16" s="1" t="s">
        <v>57</v>
      </c>
      <c r="C16" s="14">
        <f>'Master Table'!I16</f>
        <v>222</v>
      </c>
      <c r="D16" s="14">
        <f>'Master Table'!J16</f>
        <v>225</v>
      </c>
      <c r="E16" s="14">
        <f>'Master Table'!K16</f>
        <v>447</v>
      </c>
      <c r="F16" s="62">
        <f>'Master Table'!R16</f>
        <v>2228</v>
      </c>
      <c r="G16" s="62">
        <f>'Master Table'!S16</f>
        <v>1591</v>
      </c>
      <c r="H16" s="62">
        <f>'Master Table'!T16</f>
        <v>3819</v>
      </c>
      <c r="I16" s="14">
        <f>'Master Table'!U16</f>
        <v>5</v>
      </c>
      <c r="J16" s="14">
        <f>'Master Table'!V16</f>
        <v>0</v>
      </c>
      <c r="K16" s="14">
        <f>'Master Table'!W16</f>
        <v>5</v>
      </c>
      <c r="L16" s="14">
        <f>'Master Table'!X16</f>
        <v>0</v>
      </c>
      <c r="M16" s="14">
        <f>'Master Table'!Y16</f>
        <v>0</v>
      </c>
      <c r="N16" s="14">
        <f>'Master Table'!Z16</f>
        <v>1</v>
      </c>
      <c r="O16" s="102">
        <f>'Master Table'!AA16</f>
        <v>1</v>
      </c>
    </row>
    <row r="17" spans="1:15" ht="17.25" customHeight="1">
      <c r="A17" s="9">
        <v>12</v>
      </c>
      <c r="B17" s="1" t="s">
        <v>61</v>
      </c>
      <c r="C17" s="14">
        <f>'Master Table'!I17</f>
        <v>2518</v>
      </c>
      <c r="D17" s="14">
        <f>'Master Table'!J17</f>
        <v>2468</v>
      </c>
      <c r="E17" s="14">
        <f>'Master Table'!K17</f>
        <v>4986</v>
      </c>
      <c r="F17" s="62">
        <f>'Master Table'!R17</f>
        <v>6797</v>
      </c>
      <c r="G17" s="62">
        <f>'Master Table'!S17</f>
        <v>4797</v>
      </c>
      <c r="H17" s="62">
        <f>'Master Table'!T17</f>
        <v>11594</v>
      </c>
      <c r="I17" s="14">
        <f>'Master Table'!U17</f>
        <v>6</v>
      </c>
      <c r="J17" s="14">
        <f>'Master Table'!V17</f>
        <v>7</v>
      </c>
      <c r="K17" s="14">
        <f>'Master Table'!W17</f>
        <v>13</v>
      </c>
      <c r="L17" s="14">
        <f>'Master Table'!X17</f>
        <v>0</v>
      </c>
      <c r="M17" s="14">
        <f>'Master Table'!Y17</f>
        <v>11</v>
      </c>
      <c r="N17" s="14">
        <f>'Master Table'!Z17</f>
        <v>15</v>
      </c>
      <c r="O17" s="102">
        <f>'Master Table'!AA17</f>
        <v>26</v>
      </c>
    </row>
    <row r="18" spans="1:15" ht="17.25" customHeight="1">
      <c r="A18" s="9">
        <v>13</v>
      </c>
      <c r="B18" s="1" t="s">
        <v>91</v>
      </c>
      <c r="C18" s="14">
        <f>'Master Table'!I18</f>
        <v>333</v>
      </c>
      <c r="D18" s="14">
        <f>'Master Table'!J18</f>
        <v>316</v>
      </c>
      <c r="E18" s="14">
        <f>'Master Table'!K18</f>
        <v>649</v>
      </c>
      <c r="F18" s="62">
        <f>'Master Table'!R18</f>
        <v>1255</v>
      </c>
      <c r="G18" s="62">
        <f>'Master Table'!S18</f>
        <v>878</v>
      </c>
      <c r="H18" s="62">
        <f>'Master Table'!T18</f>
        <v>2133</v>
      </c>
      <c r="I18" s="14">
        <f>'Master Table'!U18</f>
        <v>3</v>
      </c>
      <c r="J18" s="14">
        <f>'Master Table'!V18</f>
        <v>1</v>
      </c>
      <c r="K18" s="14">
        <f>'Master Table'!W18</f>
        <v>4</v>
      </c>
      <c r="L18" s="14">
        <f>'Master Table'!X18</f>
        <v>0</v>
      </c>
      <c r="M18" s="14">
        <f>'Master Table'!Y18</f>
        <v>0</v>
      </c>
      <c r="N18" s="14">
        <f>'Master Table'!Z18</f>
        <v>0</v>
      </c>
      <c r="O18" s="102">
        <f>'Master Table'!AA18</f>
        <v>0</v>
      </c>
    </row>
    <row r="19" spans="1:15" ht="17.25" customHeight="1">
      <c r="A19" s="9">
        <v>14</v>
      </c>
      <c r="B19" s="1" t="s">
        <v>62</v>
      </c>
      <c r="C19" s="14">
        <f>'Master Table'!I19</f>
        <v>324</v>
      </c>
      <c r="D19" s="14">
        <f>'Master Table'!J19</f>
        <v>297</v>
      </c>
      <c r="E19" s="14">
        <f>'Master Table'!K19</f>
        <v>621</v>
      </c>
      <c r="F19" s="62">
        <f>'Master Table'!R19</f>
        <v>2585</v>
      </c>
      <c r="G19" s="62">
        <f>'Master Table'!S19</f>
        <v>1853</v>
      </c>
      <c r="H19" s="62">
        <f>'Master Table'!T19</f>
        <v>4438</v>
      </c>
      <c r="I19" s="14">
        <f>'Master Table'!U19</f>
        <v>4</v>
      </c>
      <c r="J19" s="14">
        <f>'Master Table'!V19</f>
        <v>4</v>
      </c>
      <c r="K19" s="14">
        <f>'Master Table'!W19</f>
        <v>8</v>
      </c>
      <c r="L19" s="14">
        <f>'Master Table'!X19</f>
        <v>4</v>
      </c>
      <c r="M19" s="14">
        <f>'Master Table'!Y19</f>
        <v>0</v>
      </c>
      <c r="N19" s="14">
        <f>'Master Table'!Z19</f>
        <v>0</v>
      </c>
      <c r="O19" s="102">
        <f>'Master Table'!AA19</f>
        <v>0</v>
      </c>
    </row>
    <row r="20" spans="1:15" ht="17.25" customHeight="1">
      <c r="A20" s="9">
        <v>15</v>
      </c>
      <c r="B20" s="1" t="s">
        <v>69</v>
      </c>
      <c r="C20" s="14">
        <f>'Master Table'!I20</f>
        <v>559</v>
      </c>
      <c r="D20" s="14">
        <f>'Master Table'!J20</f>
        <v>536</v>
      </c>
      <c r="E20" s="14">
        <f>'Master Table'!K20</f>
        <v>1095</v>
      </c>
      <c r="F20" s="62">
        <f>'Master Table'!R20</f>
        <v>3473</v>
      </c>
      <c r="G20" s="62">
        <f>'Master Table'!S20</f>
        <v>2293</v>
      </c>
      <c r="H20" s="62">
        <f>'Master Table'!T20</f>
        <v>5766</v>
      </c>
      <c r="I20" s="14">
        <f>'Master Table'!U20</f>
        <v>5</v>
      </c>
      <c r="J20" s="14">
        <f>'Master Table'!V20</f>
        <v>8</v>
      </c>
      <c r="K20" s="14">
        <f>'Master Table'!W20</f>
        <v>13</v>
      </c>
      <c r="L20" s="14">
        <f>'Master Table'!X20</f>
        <v>0</v>
      </c>
      <c r="M20" s="14">
        <f>'Master Table'!Y20</f>
        <v>0</v>
      </c>
      <c r="N20" s="14">
        <f>'Master Table'!Z20</f>
        <v>0</v>
      </c>
      <c r="O20" s="102">
        <f>'Master Table'!AA20</f>
        <v>0</v>
      </c>
    </row>
    <row r="21" spans="1:15" ht="17.25" customHeight="1">
      <c r="A21" s="9">
        <v>16</v>
      </c>
      <c r="B21" s="1" t="s">
        <v>781</v>
      </c>
      <c r="C21" s="14">
        <f>'Master Table'!I21</f>
        <v>1409</v>
      </c>
      <c r="D21" s="14">
        <f>'Master Table'!J21</f>
        <v>1286</v>
      </c>
      <c r="E21" s="14">
        <f>'Master Table'!K21</f>
        <v>2695</v>
      </c>
      <c r="F21" s="62">
        <f>'Master Table'!R21</f>
        <v>2640</v>
      </c>
      <c r="G21" s="62">
        <f>'Master Table'!S21</f>
        <v>1803</v>
      </c>
      <c r="H21" s="62">
        <f>'Master Table'!T21</f>
        <v>4443</v>
      </c>
      <c r="I21" s="14">
        <f>'Master Table'!U21</f>
        <v>1</v>
      </c>
      <c r="J21" s="14">
        <f>'Master Table'!V21</f>
        <v>3</v>
      </c>
      <c r="K21" s="14">
        <f>'Master Table'!W21</f>
        <v>4</v>
      </c>
      <c r="L21" s="14">
        <f>'Master Table'!X21</f>
        <v>0</v>
      </c>
      <c r="M21" s="14">
        <f>'Master Table'!Y21</f>
        <v>6</v>
      </c>
      <c r="N21" s="14">
        <f>'Master Table'!Z21</f>
        <v>1</v>
      </c>
      <c r="O21" s="102">
        <f>'Master Table'!AA21</f>
        <v>7</v>
      </c>
    </row>
    <row r="22" spans="1:15" ht="17.25" customHeight="1">
      <c r="A22" s="9">
        <v>17</v>
      </c>
      <c r="B22" s="1" t="s">
        <v>72</v>
      </c>
      <c r="C22" s="14">
        <f>'Master Table'!I22</f>
        <v>1637</v>
      </c>
      <c r="D22" s="14">
        <f>'Master Table'!J22</f>
        <v>1463</v>
      </c>
      <c r="E22" s="14">
        <f>'Master Table'!K22</f>
        <v>3100</v>
      </c>
      <c r="F22" s="62">
        <f>'Master Table'!R22</f>
        <v>1874</v>
      </c>
      <c r="G22" s="62">
        <f>'Master Table'!S22</f>
        <v>1478</v>
      </c>
      <c r="H22" s="62">
        <f>'Master Table'!T22</f>
        <v>3352</v>
      </c>
      <c r="I22" s="14">
        <f>'Master Table'!U22</f>
        <v>14</v>
      </c>
      <c r="J22" s="14">
        <f>'Master Table'!V22</f>
        <v>16</v>
      </c>
      <c r="K22" s="14">
        <f>'Master Table'!W22</f>
        <v>30</v>
      </c>
      <c r="L22" s="14">
        <f>'Master Table'!X22</f>
        <v>9</v>
      </c>
      <c r="M22" s="14">
        <f>'Master Table'!Y22</f>
        <v>31</v>
      </c>
      <c r="N22" s="14">
        <f>'Master Table'!Z22</f>
        <v>53</v>
      </c>
      <c r="O22" s="102">
        <f>'Master Table'!AA22</f>
        <v>84</v>
      </c>
    </row>
    <row r="23" spans="1:15" ht="17.25" customHeight="1">
      <c r="A23" s="9">
        <v>18</v>
      </c>
      <c r="B23" s="1" t="s">
        <v>74</v>
      </c>
      <c r="C23" s="14">
        <f>'Master Table'!I23</f>
        <v>1099</v>
      </c>
      <c r="D23" s="14">
        <f>'Master Table'!J23</f>
        <v>938</v>
      </c>
      <c r="E23" s="14">
        <f>'Master Table'!K23</f>
        <v>2037</v>
      </c>
      <c r="F23" s="62">
        <f>'Master Table'!R23</f>
        <v>4058</v>
      </c>
      <c r="G23" s="62">
        <f>'Master Table'!S23</f>
        <v>2739</v>
      </c>
      <c r="H23" s="62">
        <f>'Master Table'!T23</f>
        <v>6797</v>
      </c>
      <c r="I23" s="14">
        <f>'Master Table'!U23</f>
        <v>3</v>
      </c>
      <c r="J23" s="14">
        <f>'Master Table'!V23</f>
        <v>4</v>
      </c>
      <c r="K23" s="14">
        <f>'Master Table'!W23</f>
        <v>7</v>
      </c>
      <c r="L23" s="14">
        <f>'Master Table'!X23</f>
        <v>1</v>
      </c>
      <c r="M23" s="14">
        <f>'Master Table'!Y23</f>
        <v>5</v>
      </c>
      <c r="N23" s="14">
        <f>'Master Table'!Z23</f>
        <v>0</v>
      </c>
      <c r="O23" s="102">
        <f>'Master Table'!AA23</f>
        <v>5</v>
      </c>
    </row>
    <row r="24" spans="1:15" ht="17.25" customHeight="1">
      <c r="A24" s="9">
        <v>19</v>
      </c>
      <c r="B24" s="2" t="s">
        <v>160</v>
      </c>
      <c r="C24" s="14">
        <f>'Master Table'!I24</f>
        <v>683</v>
      </c>
      <c r="D24" s="14">
        <f>'Master Table'!J24</f>
        <v>620</v>
      </c>
      <c r="E24" s="14">
        <f>'Master Table'!K24</f>
        <v>1303</v>
      </c>
      <c r="F24" s="62">
        <f>'Master Table'!R24</f>
        <v>2142</v>
      </c>
      <c r="G24" s="62">
        <f>'Master Table'!S24</f>
        <v>1403</v>
      </c>
      <c r="H24" s="62">
        <f>'Master Table'!T24</f>
        <v>3545</v>
      </c>
      <c r="I24" s="14">
        <f>'Master Table'!U24</f>
        <v>3</v>
      </c>
      <c r="J24" s="14">
        <f>'Master Table'!V24</f>
        <v>2</v>
      </c>
      <c r="K24" s="14">
        <f>'Master Table'!W24</f>
        <v>5</v>
      </c>
      <c r="L24" s="14">
        <f>'Master Table'!X24</f>
        <v>1</v>
      </c>
      <c r="M24" s="14">
        <f>'Master Table'!Y24</f>
        <v>1</v>
      </c>
      <c r="N24" s="14">
        <f>'Master Table'!Z24</f>
        <v>0</v>
      </c>
      <c r="O24" s="102">
        <f>'Master Table'!AA24</f>
        <v>1</v>
      </c>
    </row>
    <row r="25" spans="1:15" ht="17.25" customHeight="1">
      <c r="A25" s="9">
        <v>20</v>
      </c>
      <c r="B25" s="1" t="s">
        <v>85</v>
      </c>
      <c r="C25" s="14">
        <f>'Master Table'!I25</f>
        <v>292</v>
      </c>
      <c r="D25" s="14">
        <f>'Master Table'!J25</f>
        <v>272</v>
      </c>
      <c r="E25" s="14">
        <f>'Master Table'!K25</f>
        <v>564</v>
      </c>
      <c r="F25" s="62">
        <f>'Master Table'!R25</f>
        <v>4177</v>
      </c>
      <c r="G25" s="62">
        <f>'Master Table'!S25</f>
        <v>2747</v>
      </c>
      <c r="H25" s="62">
        <f>'Master Table'!T25</f>
        <v>6924</v>
      </c>
      <c r="I25" s="14">
        <f>'Master Table'!U25</f>
        <v>4</v>
      </c>
      <c r="J25" s="14">
        <f>'Master Table'!V25</f>
        <v>5</v>
      </c>
      <c r="K25" s="14">
        <f>'Master Table'!W25</f>
        <v>9</v>
      </c>
      <c r="L25" s="14">
        <f>'Master Table'!X25</f>
        <v>0</v>
      </c>
      <c r="M25" s="14">
        <f>'Master Table'!Y25</f>
        <v>3</v>
      </c>
      <c r="N25" s="14">
        <f>'Master Table'!Z25</f>
        <v>0</v>
      </c>
      <c r="O25" s="102">
        <f>'Master Table'!AA25</f>
        <v>3</v>
      </c>
    </row>
    <row r="26" spans="1:15" ht="17.25" customHeight="1">
      <c r="A26" s="9">
        <v>21</v>
      </c>
      <c r="B26" s="1" t="s">
        <v>142</v>
      </c>
      <c r="C26" s="14">
        <f>'Master Table'!I26</f>
        <v>252</v>
      </c>
      <c r="D26" s="14">
        <f>'Master Table'!J26</f>
        <v>242</v>
      </c>
      <c r="E26" s="14">
        <f>'Master Table'!K26</f>
        <v>494</v>
      </c>
      <c r="F26" s="62">
        <f>'Master Table'!R26</f>
        <v>1728</v>
      </c>
      <c r="G26" s="62">
        <f>'Master Table'!S26</f>
        <v>1122</v>
      </c>
      <c r="H26" s="62">
        <f>'Master Table'!T26</f>
        <v>2850</v>
      </c>
      <c r="I26" s="14">
        <f>'Master Table'!U26</f>
        <v>3</v>
      </c>
      <c r="J26" s="14">
        <f>'Master Table'!V26</f>
        <v>3</v>
      </c>
      <c r="K26" s="14">
        <f>'Master Table'!W26</f>
        <v>6</v>
      </c>
      <c r="L26" s="14">
        <f>'Master Table'!X26</f>
        <v>0</v>
      </c>
      <c r="M26" s="14">
        <f>'Master Table'!Y26</f>
        <v>0</v>
      </c>
      <c r="N26" s="14">
        <f>'Master Table'!Z26</f>
        <v>0</v>
      </c>
      <c r="O26" s="102">
        <f>'Master Table'!AA26</f>
        <v>0</v>
      </c>
    </row>
    <row r="27" spans="1:15" ht="17.25" customHeight="1">
      <c r="A27" s="9">
        <v>22</v>
      </c>
      <c r="B27" s="2" t="s">
        <v>143</v>
      </c>
      <c r="C27" s="14">
        <f>'Master Table'!I27</f>
        <v>635</v>
      </c>
      <c r="D27" s="14">
        <f>'Master Table'!J27</f>
        <v>626</v>
      </c>
      <c r="E27" s="14">
        <f>'Master Table'!K27</f>
        <v>1261</v>
      </c>
      <c r="F27" s="62">
        <f>'Master Table'!R27</f>
        <v>2515</v>
      </c>
      <c r="G27" s="62">
        <f>'Master Table'!S27</f>
        <v>1739</v>
      </c>
      <c r="H27" s="62">
        <f>'Master Table'!T27</f>
        <v>4254</v>
      </c>
      <c r="I27" s="14">
        <f>'Master Table'!U27</f>
        <v>8</v>
      </c>
      <c r="J27" s="14">
        <f>'Master Table'!V27</f>
        <v>8</v>
      </c>
      <c r="K27" s="14">
        <f>'Master Table'!W27</f>
        <v>16</v>
      </c>
      <c r="L27" s="14">
        <f>'Master Table'!X27</f>
        <v>0</v>
      </c>
      <c r="M27" s="14">
        <f>'Master Table'!Y27</f>
        <v>0</v>
      </c>
      <c r="N27" s="14">
        <f>'Master Table'!Z27</f>
        <v>1</v>
      </c>
      <c r="O27" s="102">
        <f>'Master Table'!AA27</f>
        <v>1</v>
      </c>
    </row>
    <row r="28" spans="1:15" ht="17.25" customHeight="1" thickBot="1">
      <c r="A28" s="9">
        <v>23</v>
      </c>
      <c r="B28" s="13" t="s">
        <v>144</v>
      </c>
      <c r="C28" s="14">
        <f>'Master Table'!I28</f>
        <v>3306</v>
      </c>
      <c r="D28" s="14">
        <f>'Master Table'!J28</f>
        <v>3031</v>
      </c>
      <c r="E28" s="14">
        <f>'Master Table'!K28</f>
        <v>6337</v>
      </c>
      <c r="F28" s="62">
        <f>'Master Table'!R28</f>
        <v>4563</v>
      </c>
      <c r="G28" s="62">
        <f>'Master Table'!S28</f>
        <v>3334</v>
      </c>
      <c r="H28" s="62">
        <f>'Master Table'!T28</f>
        <v>7897</v>
      </c>
      <c r="I28" s="14">
        <f>'Master Table'!U28</f>
        <v>31</v>
      </c>
      <c r="J28" s="14">
        <f>'Master Table'!V28</f>
        <v>16</v>
      </c>
      <c r="K28" s="14">
        <f>'Master Table'!W28</f>
        <v>47</v>
      </c>
      <c r="L28" s="14">
        <f>'Master Table'!X28</f>
        <v>4</v>
      </c>
      <c r="M28" s="14">
        <f>'Master Table'!Y28</f>
        <v>42</v>
      </c>
      <c r="N28" s="14">
        <f>'Master Table'!Z28</f>
        <v>37</v>
      </c>
      <c r="O28" s="102">
        <f>'Master Table'!AA28</f>
        <v>79</v>
      </c>
    </row>
    <row r="29" spans="1:15" ht="17.25" customHeight="1" thickBot="1">
      <c r="A29" s="1218" t="s">
        <v>14</v>
      </c>
      <c r="B29" s="1219"/>
      <c r="C29" s="503">
        <f>SUM(C6:C28)</f>
        <v>26839</v>
      </c>
      <c r="D29" s="503">
        <f t="shared" ref="D29:O29" si="0">SUM(D6:D28)</f>
        <v>24989</v>
      </c>
      <c r="E29" s="503">
        <f t="shared" si="0"/>
        <v>51828</v>
      </c>
      <c r="F29" s="503">
        <f t="shared" si="0"/>
        <v>75221</v>
      </c>
      <c r="G29" s="503">
        <f t="shared" si="0"/>
        <v>52344</v>
      </c>
      <c r="H29" s="503">
        <f t="shared" si="0"/>
        <v>127565</v>
      </c>
      <c r="I29" s="503">
        <f t="shared" si="0"/>
        <v>159</v>
      </c>
      <c r="J29" s="503">
        <f t="shared" si="0"/>
        <v>142</v>
      </c>
      <c r="K29" s="504">
        <f t="shared" si="0"/>
        <v>301</v>
      </c>
      <c r="L29" s="503">
        <f t="shared" si="0"/>
        <v>23</v>
      </c>
      <c r="M29" s="503">
        <f t="shared" si="0"/>
        <v>135</v>
      </c>
      <c r="N29" s="503">
        <f t="shared" si="0"/>
        <v>130</v>
      </c>
      <c r="O29" s="505">
        <f t="shared" si="0"/>
        <v>265</v>
      </c>
    </row>
    <row r="30" spans="1:15" ht="15.75">
      <c r="A30" s="1220" t="s">
        <v>269</v>
      </c>
      <c r="B30" s="1220"/>
      <c r="C30" s="1220"/>
      <c r="D30" s="1220"/>
      <c r="E30" s="1220"/>
      <c r="F30" s="1220"/>
      <c r="G30" s="1220"/>
      <c r="H30" s="1220"/>
      <c r="I30" s="1220"/>
      <c r="J30" s="1220"/>
      <c r="K30" s="1220"/>
      <c r="L30" s="1220"/>
      <c r="M30" s="1220"/>
      <c r="N30" s="1220"/>
      <c r="O30" s="1220"/>
    </row>
    <row r="31" spans="1:15" ht="15.75">
      <c r="A31" s="1221" t="s">
        <v>886</v>
      </c>
      <c r="B31" s="1220"/>
      <c r="C31" s="1220"/>
      <c r="D31" s="1220"/>
      <c r="E31" s="1220"/>
      <c r="F31" s="1220"/>
      <c r="G31" s="1220"/>
      <c r="H31" s="1220"/>
      <c r="I31" s="1220"/>
      <c r="J31" s="1220"/>
      <c r="K31" s="1220"/>
      <c r="L31" s="1220"/>
      <c r="M31" s="1220"/>
      <c r="N31" s="1220"/>
      <c r="O31" s="1220"/>
    </row>
    <row r="32" spans="1:15" ht="15.75" thickBot="1">
      <c r="A32" s="5" t="s">
        <v>274</v>
      </c>
      <c r="L32" s="1222"/>
      <c r="M32" s="1222"/>
      <c r="N32" s="1222"/>
      <c r="O32" s="1222"/>
    </row>
    <row r="33" spans="1:17" s="7" customFormat="1" ht="24" customHeight="1">
      <c r="A33" s="1225" t="s">
        <v>191</v>
      </c>
      <c r="B33" s="1227" t="s">
        <v>192</v>
      </c>
      <c r="C33" s="1223" t="s">
        <v>225</v>
      </c>
      <c r="D33" s="1223"/>
      <c r="E33" s="1223"/>
      <c r="F33" s="1223" t="s">
        <v>158</v>
      </c>
      <c r="G33" s="1223"/>
      <c r="H33" s="1223"/>
      <c r="I33" s="1223" t="s">
        <v>226</v>
      </c>
      <c r="J33" s="1223"/>
      <c r="K33" s="1223"/>
      <c r="L33" s="1231" t="s">
        <v>146</v>
      </c>
      <c r="M33" s="1223" t="s">
        <v>7</v>
      </c>
      <c r="N33" s="1223"/>
      <c r="O33" s="1224"/>
      <c r="Q33" s="5"/>
    </row>
    <row r="34" spans="1:17" s="6" customFormat="1" ht="28.5" customHeight="1">
      <c r="A34" s="1226"/>
      <c r="B34" s="1228"/>
      <c r="C34" s="103" t="s">
        <v>10</v>
      </c>
      <c r="D34" s="103" t="s">
        <v>11</v>
      </c>
      <c r="E34" s="103" t="s">
        <v>6</v>
      </c>
      <c r="F34" s="103" t="s">
        <v>10</v>
      </c>
      <c r="G34" s="103" t="s">
        <v>11</v>
      </c>
      <c r="H34" s="103" t="s">
        <v>6</v>
      </c>
      <c r="I34" s="103" t="s">
        <v>10</v>
      </c>
      <c r="J34" s="103" t="s">
        <v>11</v>
      </c>
      <c r="K34" s="103" t="s">
        <v>6</v>
      </c>
      <c r="L34" s="1232"/>
      <c r="M34" s="103" t="s">
        <v>10</v>
      </c>
      <c r="N34" s="103" t="s">
        <v>11</v>
      </c>
      <c r="O34" s="104" t="s">
        <v>6</v>
      </c>
      <c r="Q34" s="5"/>
    </row>
    <row r="35" spans="1:17" ht="17.25" customHeight="1">
      <c r="A35" s="9">
        <v>1</v>
      </c>
      <c r="B35" s="1" t="s">
        <v>15</v>
      </c>
      <c r="C35" s="14">
        <f>'Master Table'!I36</f>
        <v>15792</v>
      </c>
      <c r="D35" s="14">
        <f>'Master Table'!J36</f>
        <v>14484</v>
      </c>
      <c r="E35" s="14">
        <f>'Master Table'!K36</f>
        <v>30276</v>
      </c>
      <c r="F35" s="14">
        <f>'Master Table'!R36</f>
        <v>9724</v>
      </c>
      <c r="G35" s="14">
        <f>'Master Table'!S36</f>
        <v>6240</v>
      </c>
      <c r="H35" s="14">
        <f>'Master Table'!T36</f>
        <v>15964</v>
      </c>
      <c r="I35" s="14">
        <f>'Master Table'!U36</f>
        <v>479</v>
      </c>
      <c r="J35" s="14">
        <f>'Master Table'!V36</f>
        <v>350</v>
      </c>
      <c r="K35" s="14">
        <f>'Master Table'!W36</f>
        <v>829</v>
      </c>
      <c r="L35" s="14">
        <f>'Master Table'!X36</f>
        <v>47</v>
      </c>
      <c r="M35" s="14">
        <f>'Master Table'!Y36</f>
        <v>8</v>
      </c>
      <c r="N35" s="14">
        <f>'Master Table'!Z36</f>
        <v>15</v>
      </c>
      <c r="O35" s="102">
        <f>'Master Table'!AA36</f>
        <v>23</v>
      </c>
    </row>
    <row r="36" spans="1:17" ht="17.25" customHeight="1">
      <c r="A36" s="9">
        <v>2</v>
      </c>
      <c r="B36" s="1" t="s">
        <v>20</v>
      </c>
      <c r="C36" s="14">
        <f>'Master Table'!I37</f>
        <v>4254</v>
      </c>
      <c r="D36" s="14">
        <f>'Master Table'!J37</f>
        <v>3851</v>
      </c>
      <c r="E36" s="14">
        <f>'Master Table'!K37</f>
        <v>8105</v>
      </c>
      <c r="F36" s="14">
        <f>'Master Table'!R37</f>
        <v>993</v>
      </c>
      <c r="G36" s="14">
        <f>'Master Table'!S37</f>
        <v>594</v>
      </c>
      <c r="H36" s="14">
        <f>'Master Table'!T37</f>
        <v>1587</v>
      </c>
      <c r="I36" s="14">
        <f>'Master Table'!U37</f>
        <v>1</v>
      </c>
      <c r="J36" s="14">
        <f>'Master Table'!V37</f>
        <v>2</v>
      </c>
      <c r="K36" s="14">
        <f>'Master Table'!W37</f>
        <v>3</v>
      </c>
      <c r="L36" s="14">
        <f>'Master Table'!X37</f>
        <v>1</v>
      </c>
      <c r="M36" s="14">
        <f>'Master Table'!Y37</f>
        <v>26</v>
      </c>
      <c r="N36" s="14">
        <f>'Master Table'!Z37</f>
        <v>28</v>
      </c>
      <c r="O36" s="102">
        <f>'Master Table'!AA37</f>
        <v>54</v>
      </c>
    </row>
    <row r="37" spans="1:17" ht="17.25" customHeight="1">
      <c r="A37" s="9">
        <v>3</v>
      </c>
      <c r="B37" s="1" t="s">
        <v>21</v>
      </c>
      <c r="C37" s="14">
        <f>'Master Table'!I38</f>
        <v>10004</v>
      </c>
      <c r="D37" s="14">
        <f>'Master Table'!J38</f>
        <v>9265</v>
      </c>
      <c r="E37" s="14">
        <f>'Master Table'!K38</f>
        <v>19269</v>
      </c>
      <c r="F37" s="14">
        <f>'Master Table'!R38</f>
        <v>3766</v>
      </c>
      <c r="G37" s="14">
        <f>'Master Table'!S38</f>
        <v>2221</v>
      </c>
      <c r="H37" s="14">
        <f>'Master Table'!T38</f>
        <v>5987</v>
      </c>
      <c r="I37" s="14">
        <f>'Master Table'!U38</f>
        <v>33</v>
      </c>
      <c r="J37" s="14">
        <f>'Master Table'!V38</f>
        <v>27</v>
      </c>
      <c r="K37" s="14">
        <f>'Master Table'!W38</f>
        <v>60</v>
      </c>
      <c r="L37" s="14">
        <f>'Master Table'!X38</f>
        <v>1</v>
      </c>
      <c r="M37" s="14">
        <f>'Master Table'!Y38</f>
        <v>29</v>
      </c>
      <c r="N37" s="14">
        <f>'Master Table'!Z38</f>
        <v>17</v>
      </c>
      <c r="O37" s="102">
        <f>'Master Table'!AA38</f>
        <v>46</v>
      </c>
    </row>
    <row r="38" spans="1:17" ht="17.25" customHeight="1">
      <c r="A38" s="9">
        <v>4</v>
      </c>
      <c r="B38" s="1" t="s">
        <v>25</v>
      </c>
      <c r="C38" s="14">
        <f>'Master Table'!I39</f>
        <v>5009</v>
      </c>
      <c r="D38" s="14">
        <f>'Master Table'!J39</f>
        <v>4631</v>
      </c>
      <c r="E38" s="14">
        <f>'Master Table'!K39</f>
        <v>9640</v>
      </c>
      <c r="F38" s="14">
        <f>'Master Table'!R39</f>
        <v>2992</v>
      </c>
      <c r="G38" s="14">
        <f>'Master Table'!S39</f>
        <v>1775</v>
      </c>
      <c r="H38" s="14">
        <f>'Master Table'!T39</f>
        <v>4767</v>
      </c>
      <c r="I38" s="14">
        <f>'Master Table'!U39</f>
        <v>150</v>
      </c>
      <c r="J38" s="14">
        <f>'Master Table'!V39</f>
        <v>133</v>
      </c>
      <c r="K38" s="14">
        <f>'Master Table'!W39</f>
        <v>283</v>
      </c>
      <c r="L38" s="14">
        <f>'Master Table'!X39</f>
        <v>42</v>
      </c>
      <c r="M38" s="14">
        <f>'Master Table'!Y39</f>
        <v>87</v>
      </c>
      <c r="N38" s="14">
        <f>'Master Table'!Z39</f>
        <v>85</v>
      </c>
      <c r="O38" s="102">
        <f>'Master Table'!AA39</f>
        <v>172</v>
      </c>
    </row>
    <row r="39" spans="1:17" ht="17.25" customHeight="1">
      <c r="A39" s="9">
        <v>5</v>
      </c>
      <c r="B39" s="1" t="s">
        <v>27</v>
      </c>
      <c r="C39" s="14">
        <f>'Master Table'!I40</f>
        <v>7131</v>
      </c>
      <c r="D39" s="14">
        <f>'Master Table'!J40</f>
        <v>6534</v>
      </c>
      <c r="E39" s="14">
        <f>'Master Table'!K40</f>
        <v>13665</v>
      </c>
      <c r="F39" s="14">
        <f>'Master Table'!R40</f>
        <v>1187</v>
      </c>
      <c r="G39" s="14">
        <f>'Master Table'!S40</f>
        <v>723</v>
      </c>
      <c r="H39" s="14">
        <f>'Master Table'!T40</f>
        <v>1910</v>
      </c>
      <c r="I39" s="14">
        <f>'Master Table'!U40</f>
        <v>9</v>
      </c>
      <c r="J39" s="14">
        <f>'Master Table'!V40</f>
        <v>10</v>
      </c>
      <c r="K39" s="14">
        <f>'Master Table'!W40</f>
        <v>19</v>
      </c>
      <c r="L39" s="14">
        <f>'Master Table'!X40</f>
        <v>1</v>
      </c>
      <c r="M39" s="14">
        <f>'Master Table'!Y40</f>
        <v>23</v>
      </c>
      <c r="N39" s="14">
        <f>'Master Table'!Z40</f>
        <v>25</v>
      </c>
      <c r="O39" s="102">
        <f>'Master Table'!AA40</f>
        <v>48</v>
      </c>
    </row>
    <row r="40" spans="1:17" ht="17.25" customHeight="1">
      <c r="A40" s="9">
        <v>6</v>
      </c>
      <c r="B40" s="1" t="s">
        <v>29</v>
      </c>
      <c r="C40" s="14">
        <f>'Master Table'!I41</f>
        <v>2275</v>
      </c>
      <c r="D40" s="14">
        <f>'Master Table'!J41</f>
        <v>2136</v>
      </c>
      <c r="E40" s="14">
        <f>'Master Table'!K41</f>
        <v>4411</v>
      </c>
      <c r="F40" s="14">
        <f>'Master Table'!R41</f>
        <v>781</v>
      </c>
      <c r="G40" s="14">
        <f>'Master Table'!S41</f>
        <v>531</v>
      </c>
      <c r="H40" s="14">
        <f>'Master Table'!T41</f>
        <v>1312</v>
      </c>
      <c r="I40" s="14">
        <f>'Master Table'!U41</f>
        <v>4</v>
      </c>
      <c r="J40" s="14">
        <f>'Master Table'!V41</f>
        <v>1</v>
      </c>
      <c r="K40" s="14">
        <f>'Master Table'!W41</f>
        <v>5</v>
      </c>
      <c r="L40" s="14">
        <f>'Master Table'!X41</f>
        <v>0</v>
      </c>
      <c r="M40" s="14">
        <f>'Master Table'!Y41</f>
        <v>8</v>
      </c>
      <c r="N40" s="14">
        <f>'Master Table'!Z41</f>
        <v>1</v>
      </c>
      <c r="O40" s="102">
        <f>'Master Table'!AA41</f>
        <v>9</v>
      </c>
    </row>
    <row r="41" spans="1:17" ht="17.25" customHeight="1">
      <c r="A41" s="9">
        <v>7</v>
      </c>
      <c r="B41" s="1" t="s">
        <v>141</v>
      </c>
      <c r="C41" s="14">
        <f>'Master Table'!I42</f>
        <v>4424</v>
      </c>
      <c r="D41" s="14">
        <f>'Master Table'!J42</f>
        <v>4047</v>
      </c>
      <c r="E41" s="14">
        <f>'Master Table'!K42</f>
        <v>8471</v>
      </c>
      <c r="F41" s="14">
        <f>'Master Table'!R42</f>
        <v>1382</v>
      </c>
      <c r="G41" s="14">
        <f>'Master Table'!S42</f>
        <v>865</v>
      </c>
      <c r="H41" s="14">
        <f>'Master Table'!T42</f>
        <v>2247</v>
      </c>
      <c r="I41" s="14">
        <f>'Master Table'!U42</f>
        <v>11</v>
      </c>
      <c r="J41" s="14">
        <f>'Master Table'!V42</f>
        <v>5</v>
      </c>
      <c r="K41" s="14">
        <f>'Master Table'!W42</f>
        <v>16</v>
      </c>
      <c r="L41" s="14">
        <f>'Master Table'!X42</f>
        <v>0</v>
      </c>
      <c r="M41" s="14">
        <f>'Master Table'!Y42</f>
        <v>0</v>
      </c>
      <c r="N41" s="14">
        <f>'Master Table'!Z42</f>
        <v>4</v>
      </c>
      <c r="O41" s="102">
        <f>'Master Table'!AA42</f>
        <v>4</v>
      </c>
    </row>
    <row r="42" spans="1:17" ht="17.25" customHeight="1">
      <c r="A42" s="9">
        <v>8</v>
      </c>
      <c r="B42" s="1" t="s">
        <v>40</v>
      </c>
      <c r="C42" s="14">
        <f>'Master Table'!I43</f>
        <v>9136</v>
      </c>
      <c r="D42" s="14">
        <f>'Master Table'!J43</f>
        <v>7786</v>
      </c>
      <c r="E42" s="14">
        <f>'Master Table'!K43</f>
        <v>16922</v>
      </c>
      <c r="F42" s="14">
        <f>'Master Table'!R43</f>
        <v>1789</v>
      </c>
      <c r="G42" s="14">
        <f>'Master Table'!S43</f>
        <v>1363</v>
      </c>
      <c r="H42" s="14">
        <f>'Master Table'!T43</f>
        <v>3152</v>
      </c>
      <c r="I42" s="14">
        <f>'Master Table'!U43</f>
        <v>0</v>
      </c>
      <c r="J42" s="14">
        <f>'Master Table'!V43</f>
        <v>0</v>
      </c>
      <c r="K42" s="14">
        <f>'Master Table'!W43</f>
        <v>0</v>
      </c>
      <c r="L42" s="14">
        <f>'Master Table'!X43</f>
        <v>0</v>
      </c>
      <c r="M42" s="14">
        <f>'Master Table'!Y43</f>
        <v>21</v>
      </c>
      <c r="N42" s="14">
        <f>'Master Table'!Z43</f>
        <v>18</v>
      </c>
      <c r="O42" s="102">
        <f>'Master Table'!AA43</f>
        <v>39</v>
      </c>
    </row>
    <row r="43" spans="1:17" ht="17.25" customHeight="1">
      <c r="A43" s="9">
        <v>9</v>
      </c>
      <c r="B43" s="1" t="s">
        <v>44</v>
      </c>
      <c r="C43" s="14">
        <f>'Master Table'!I44</f>
        <v>8228</v>
      </c>
      <c r="D43" s="14">
        <f>'Master Table'!J44</f>
        <v>7624</v>
      </c>
      <c r="E43" s="14">
        <f>'Master Table'!K44</f>
        <v>15852</v>
      </c>
      <c r="F43" s="14">
        <f>'Master Table'!R44</f>
        <v>2140</v>
      </c>
      <c r="G43" s="14">
        <f>'Master Table'!S44</f>
        <v>1598</v>
      </c>
      <c r="H43" s="14">
        <f>'Master Table'!T44</f>
        <v>3738</v>
      </c>
      <c r="I43" s="14">
        <f>'Master Table'!U44</f>
        <v>17</v>
      </c>
      <c r="J43" s="14">
        <f>'Master Table'!V44</f>
        <v>12</v>
      </c>
      <c r="K43" s="14">
        <f>'Master Table'!W44</f>
        <v>29</v>
      </c>
      <c r="L43" s="14">
        <f>'Master Table'!X44</f>
        <v>0</v>
      </c>
      <c r="M43" s="14">
        <f>'Master Table'!Y44</f>
        <v>47</v>
      </c>
      <c r="N43" s="14">
        <f>'Master Table'!Z44</f>
        <v>42</v>
      </c>
      <c r="O43" s="102">
        <f>'Master Table'!AA44</f>
        <v>89</v>
      </c>
    </row>
    <row r="44" spans="1:17" ht="17.25" customHeight="1">
      <c r="A44" s="9">
        <v>10</v>
      </c>
      <c r="B44" s="1" t="s">
        <v>51</v>
      </c>
      <c r="C44" s="14">
        <f>'Master Table'!I45</f>
        <v>14411</v>
      </c>
      <c r="D44" s="14">
        <f>'Master Table'!J45</f>
        <v>13588</v>
      </c>
      <c r="E44" s="14">
        <f>'Master Table'!K45</f>
        <v>27999</v>
      </c>
      <c r="F44" s="14">
        <f>'Master Table'!R45</f>
        <v>8600</v>
      </c>
      <c r="G44" s="14">
        <f>'Master Table'!S45</f>
        <v>5850</v>
      </c>
      <c r="H44" s="14">
        <f>'Master Table'!T45</f>
        <v>14450</v>
      </c>
      <c r="I44" s="14">
        <f>'Master Table'!U45</f>
        <v>162</v>
      </c>
      <c r="J44" s="14">
        <f>'Master Table'!V45</f>
        <v>114</v>
      </c>
      <c r="K44" s="14">
        <f>'Master Table'!W45</f>
        <v>276</v>
      </c>
      <c r="L44" s="14">
        <f>'Master Table'!X45</f>
        <v>0</v>
      </c>
      <c r="M44" s="14">
        <f>'Master Table'!Y45</f>
        <v>93</v>
      </c>
      <c r="N44" s="14">
        <f>'Master Table'!Z45</f>
        <v>78</v>
      </c>
      <c r="O44" s="102">
        <f>'Master Table'!AA45</f>
        <v>171</v>
      </c>
    </row>
    <row r="45" spans="1:17" ht="17.25" customHeight="1">
      <c r="A45" s="9">
        <v>11</v>
      </c>
      <c r="B45" s="1" t="s">
        <v>57</v>
      </c>
      <c r="C45" s="14">
        <f>'Master Table'!I46</f>
        <v>5011</v>
      </c>
      <c r="D45" s="14">
        <f>'Master Table'!J46</f>
        <v>4639</v>
      </c>
      <c r="E45" s="14">
        <f>'Master Table'!K46</f>
        <v>9650</v>
      </c>
      <c r="F45" s="14">
        <f>'Master Table'!R46</f>
        <v>1441</v>
      </c>
      <c r="G45" s="14">
        <f>'Master Table'!S46</f>
        <v>994</v>
      </c>
      <c r="H45" s="14">
        <f>'Master Table'!T46</f>
        <v>2435</v>
      </c>
      <c r="I45" s="14">
        <f>'Master Table'!U46</f>
        <v>9</v>
      </c>
      <c r="J45" s="14">
        <f>'Master Table'!V46</f>
        <v>6</v>
      </c>
      <c r="K45" s="14">
        <f>'Master Table'!W46</f>
        <v>15</v>
      </c>
      <c r="L45" s="14">
        <f>'Master Table'!X46</f>
        <v>0</v>
      </c>
      <c r="M45" s="14">
        <f>'Master Table'!Y46</f>
        <v>20</v>
      </c>
      <c r="N45" s="14">
        <f>'Master Table'!Z46</f>
        <v>23</v>
      </c>
      <c r="O45" s="102">
        <f>'Master Table'!AA46</f>
        <v>43</v>
      </c>
    </row>
    <row r="46" spans="1:17" ht="17.25" customHeight="1">
      <c r="A46" s="9">
        <v>12</v>
      </c>
      <c r="B46" s="1" t="s">
        <v>61</v>
      </c>
      <c r="C46" s="14">
        <f>'Master Table'!I47</f>
        <v>25864</v>
      </c>
      <c r="D46" s="14">
        <f>'Master Table'!J47</f>
        <v>23810</v>
      </c>
      <c r="E46" s="14">
        <f>'Master Table'!K47</f>
        <v>49674</v>
      </c>
      <c r="F46" s="14">
        <f>'Master Table'!R47</f>
        <v>9786</v>
      </c>
      <c r="G46" s="14">
        <f>'Master Table'!S47</f>
        <v>5923</v>
      </c>
      <c r="H46" s="14">
        <f>'Master Table'!T47</f>
        <v>15709</v>
      </c>
      <c r="I46" s="14">
        <f>'Master Table'!U47</f>
        <v>179</v>
      </c>
      <c r="J46" s="14">
        <f>'Master Table'!V47</f>
        <v>119</v>
      </c>
      <c r="K46" s="14">
        <f>'Master Table'!W47</f>
        <v>298</v>
      </c>
      <c r="L46" s="14">
        <f>'Master Table'!X47</f>
        <v>0</v>
      </c>
      <c r="M46" s="14">
        <f>'Master Table'!Y47</f>
        <v>129</v>
      </c>
      <c r="N46" s="14">
        <f>'Master Table'!Z47</f>
        <v>93</v>
      </c>
      <c r="O46" s="102">
        <f>'Master Table'!AA47</f>
        <v>222</v>
      </c>
    </row>
    <row r="47" spans="1:17" ht="17.25" customHeight="1">
      <c r="A47" s="9">
        <v>13</v>
      </c>
      <c r="B47" s="1" t="s">
        <v>91</v>
      </c>
      <c r="C47" s="14">
        <f>'Master Table'!I48</f>
        <v>2921</v>
      </c>
      <c r="D47" s="14">
        <f>'Master Table'!J48</f>
        <v>2783</v>
      </c>
      <c r="E47" s="14">
        <f>'Master Table'!K48</f>
        <v>5704</v>
      </c>
      <c r="F47" s="14">
        <f>'Master Table'!R48</f>
        <v>772</v>
      </c>
      <c r="G47" s="14">
        <f>'Master Table'!S48</f>
        <v>582</v>
      </c>
      <c r="H47" s="14">
        <f>'Master Table'!T48</f>
        <v>1354</v>
      </c>
      <c r="I47" s="14">
        <f>'Master Table'!U48</f>
        <v>0</v>
      </c>
      <c r="J47" s="14">
        <f>'Master Table'!V48</f>
        <v>1</v>
      </c>
      <c r="K47" s="14">
        <f>'Master Table'!W48</f>
        <v>1</v>
      </c>
      <c r="L47" s="14">
        <f>'Master Table'!X48</f>
        <v>0</v>
      </c>
      <c r="M47" s="14">
        <f>'Master Table'!Y48</f>
        <v>20</v>
      </c>
      <c r="N47" s="14">
        <f>'Master Table'!Z48</f>
        <v>22</v>
      </c>
      <c r="O47" s="102">
        <f>'Master Table'!AA48</f>
        <v>42</v>
      </c>
    </row>
    <row r="48" spans="1:17" ht="17.25" customHeight="1">
      <c r="A48" s="9">
        <v>14</v>
      </c>
      <c r="B48" s="1" t="s">
        <v>62</v>
      </c>
      <c r="C48" s="14">
        <f>'Master Table'!I49</f>
        <v>4214</v>
      </c>
      <c r="D48" s="14">
        <f>'Master Table'!J49</f>
        <v>3845</v>
      </c>
      <c r="E48" s="14">
        <f>'Master Table'!K49</f>
        <v>8059</v>
      </c>
      <c r="F48" s="14">
        <f>'Master Table'!R49</f>
        <v>1014</v>
      </c>
      <c r="G48" s="14">
        <f>'Master Table'!S49</f>
        <v>594</v>
      </c>
      <c r="H48" s="14">
        <f>'Master Table'!T49</f>
        <v>1608</v>
      </c>
      <c r="I48" s="14">
        <f>'Master Table'!U49</f>
        <v>1</v>
      </c>
      <c r="J48" s="14">
        <f>'Master Table'!V49</f>
        <v>2</v>
      </c>
      <c r="K48" s="14">
        <f>'Master Table'!W49</f>
        <v>3</v>
      </c>
      <c r="L48" s="14">
        <f>'Master Table'!X49</f>
        <v>0</v>
      </c>
      <c r="M48" s="14">
        <f>'Master Table'!Y49</f>
        <v>29</v>
      </c>
      <c r="N48" s="14">
        <f>'Master Table'!Z49</f>
        <v>27</v>
      </c>
      <c r="O48" s="102">
        <f>'Master Table'!AA49</f>
        <v>56</v>
      </c>
    </row>
    <row r="49" spans="1:18" ht="17.25" customHeight="1">
      <c r="A49" s="9">
        <v>15</v>
      </c>
      <c r="B49" s="1" t="s">
        <v>69</v>
      </c>
      <c r="C49" s="14">
        <f>'Master Table'!I50</f>
        <v>5935</v>
      </c>
      <c r="D49" s="14">
        <f>'Master Table'!J50</f>
        <v>5556</v>
      </c>
      <c r="E49" s="14">
        <f>'Master Table'!K50</f>
        <v>11491</v>
      </c>
      <c r="F49" s="14">
        <f>'Master Table'!R50</f>
        <v>1765</v>
      </c>
      <c r="G49" s="14">
        <f>'Master Table'!S50</f>
        <v>1070</v>
      </c>
      <c r="H49" s="14">
        <f>'Master Table'!T50</f>
        <v>2835</v>
      </c>
      <c r="I49" s="14">
        <f>'Master Table'!U50</f>
        <v>15</v>
      </c>
      <c r="J49" s="14">
        <f>'Master Table'!V50</f>
        <v>11</v>
      </c>
      <c r="K49" s="14">
        <f>'Master Table'!W50</f>
        <v>26</v>
      </c>
      <c r="L49" s="14">
        <f>'Master Table'!X50</f>
        <v>1</v>
      </c>
      <c r="M49" s="14">
        <f>'Master Table'!Y50</f>
        <v>21</v>
      </c>
      <c r="N49" s="14">
        <f>'Master Table'!Z50</f>
        <v>28</v>
      </c>
      <c r="O49" s="102">
        <f>'Master Table'!AA50</f>
        <v>49</v>
      </c>
    </row>
    <row r="50" spans="1:18" ht="17.25" customHeight="1">
      <c r="A50" s="9">
        <v>16</v>
      </c>
      <c r="B50" s="1" t="s">
        <v>781</v>
      </c>
      <c r="C50" s="14">
        <f>'Master Table'!I51</f>
        <v>4964</v>
      </c>
      <c r="D50" s="14">
        <f>'Master Table'!J51</f>
        <v>4536</v>
      </c>
      <c r="E50" s="14">
        <f>'Master Table'!K51</f>
        <v>9500</v>
      </c>
      <c r="F50" s="14">
        <f>'Master Table'!R51</f>
        <v>1174</v>
      </c>
      <c r="G50" s="14">
        <f>'Master Table'!S51</f>
        <v>782</v>
      </c>
      <c r="H50" s="14">
        <f>'Master Table'!T51</f>
        <v>1956</v>
      </c>
      <c r="I50" s="14">
        <f>'Master Table'!U51</f>
        <v>21</v>
      </c>
      <c r="J50" s="14">
        <f>'Master Table'!V51</f>
        <v>7</v>
      </c>
      <c r="K50" s="14">
        <f>'Master Table'!W51</f>
        <v>28</v>
      </c>
      <c r="L50" s="14">
        <f>'Master Table'!X51</f>
        <v>0</v>
      </c>
      <c r="M50" s="14">
        <f>'Master Table'!Y51</f>
        <v>59</v>
      </c>
      <c r="N50" s="14">
        <f>'Master Table'!Z51</f>
        <v>51</v>
      </c>
      <c r="O50" s="102">
        <f>'Master Table'!AA51</f>
        <v>110</v>
      </c>
    </row>
    <row r="51" spans="1:18" ht="17.25" customHeight="1">
      <c r="A51" s="9">
        <v>17</v>
      </c>
      <c r="B51" s="1" t="s">
        <v>72</v>
      </c>
      <c r="C51" s="14">
        <f>'Master Table'!I52</f>
        <v>4648</v>
      </c>
      <c r="D51" s="14">
        <f>'Master Table'!J52</f>
        <v>4209</v>
      </c>
      <c r="E51" s="14">
        <f>'Master Table'!K52</f>
        <v>8857</v>
      </c>
      <c r="F51" s="14">
        <f>'Master Table'!R52</f>
        <v>942</v>
      </c>
      <c r="G51" s="14">
        <f>'Master Table'!S52</f>
        <v>586</v>
      </c>
      <c r="H51" s="14">
        <f>'Master Table'!T52</f>
        <v>1528</v>
      </c>
      <c r="I51" s="14">
        <f>'Master Table'!U52</f>
        <v>10</v>
      </c>
      <c r="J51" s="14">
        <f>'Master Table'!V52</f>
        <v>4</v>
      </c>
      <c r="K51" s="14">
        <f>'Master Table'!W52</f>
        <v>14</v>
      </c>
      <c r="L51" s="14">
        <f>'Master Table'!X52</f>
        <v>0</v>
      </c>
      <c r="M51" s="14">
        <f>'Master Table'!Y52</f>
        <v>12</v>
      </c>
      <c r="N51" s="14">
        <f>'Master Table'!Z52</f>
        <v>12</v>
      </c>
      <c r="O51" s="102">
        <f>'Master Table'!AA52</f>
        <v>24</v>
      </c>
    </row>
    <row r="52" spans="1:18" ht="17.25" customHeight="1">
      <c r="A52" s="9">
        <v>18</v>
      </c>
      <c r="B52" s="1" t="s">
        <v>74</v>
      </c>
      <c r="C52" s="14">
        <f>'Master Table'!I53</f>
        <v>12063</v>
      </c>
      <c r="D52" s="14">
        <f>'Master Table'!J53</f>
        <v>11157</v>
      </c>
      <c r="E52" s="14">
        <f>'Master Table'!K53</f>
        <v>23220</v>
      </c>
      <c r="F52" s="14">
        <f>'Master Table'!R53</f>
        <v>5801</v>
      </c>
      <c r="G52" s="14">
        <f>'Master Table'!S53</f>
        <v>3741</v>
      </c>
      <c r="H52" s="14">
        <f>'Master Table'!T53</f>
        <v>9542</v>
      </c>
      <c r="I52" s="14">
        <f>'Master Table'!U53</f>
        <v>0</v>
      </c>
      <c r="J52" s="14">
        <f>'Master Table'!V53</f>
        <v>1</v>
      </c>
      <c r="K52" s="14">
        <f>'Master Table'!W53</f>
        <v>1</v>
      </c>
      <c r="L52" s="14">
        <f>'Master Table'!X53</f>
        <v>5</v>
      </c>
      <c r="M52" s="14">
        <f>'Master Table'!Y53</f>
        <v>160</v>
      </c>
      <c r="N52" s="14">
        <f>'Master Table'!Z53</f>
        <v>109</v>
      </c>
      <c r="O52" s="102">
        <f>'Master Table'!AA53</f>
        <v>269</v>
      </c>
    </row>
    <row r="53" spans="1:18" ht="17.25" customHeight="1">
      <c r="A53" s="9">
        <v>19</v>
      </c>
      <c r="B53" s="2" t="s">
        <v>160</v>
      </c>
      <c r="C53" s="14">
        <f>'Master Table'!I54</f>
        <v>4129</v>
      </c>
      <c r="D53" s="14">
        <f>'Master Table'!J54</f>
        <v>3879</v>
      </c>
      <c r="E53" s="14">
        <f>'Master Table'!K54</f>
        <v>8008</v>
      </c>
      <c r="F53" s="14">
        <f>'Master Table'!R54</f>
        <v>913</v>
      </c>
      <c r="G53" s="14">
        <f>'Master Table'!S54</f>
        <v>620</v>
      </c>
      <c r="H53" s="14">
        <f>'Master Table'!T54</f>
        <v>1533</v>
      </c>
      <c r="I53" s="14">
        <f>'Master Table'!U54</f>
        <v>2</v>
      </c>
      <c r="J53" s="14">
        <f>'Master Table'!V54</f>
        <v>0</v>
      </c>
      <c r="K53" s="14">
        <f>'Master Table'!W54</f>
        <v>2</v>
      </c>
      <c r="L53" s="14">
        <f>'Master Table'!X54</f>
        <v>0</v>
      </c>
      <c r="M53" s="14">
        <f>'Master Table'!Y54</f>
        <v>35</v>
      </c>
      <c r="N53" s="14">
        <f>'Master Table'!Z54</f>
        <v>21</v>
      </c>
      <c r="O53" s="102">
        <f>'Master Table'!AA54</f>
        <v>56</v>
      </c>
    </row>
    <row r="54" spans="1:18" ht="17.25" customHeight="1">
      <c r="A54" s="9">
        <v>20</v>
      </c>
      <c r="B54" s="1" t="s">
        <v>85</v>
      </c>
      <c r="C54" s="14">
        <f>'Master Table'!I55</f>
        <v>6437</v>
      </c>
      <c r="D54" s="14">
        <f>'Master Table'!J55</f>
        <v>6077</v>
      </c>
      <c r="E54" s="14">
        <f>'Master Table'!K55</f>
        <v>12514</v>
      </c>
      <c r="F54" s="14">
        <f>'Master Table'!R55</f>
        <v>1785</v>
      </c>
      <c r="G54" s="14">
        <f>'Master Table'!S55</f>
        <v>1116</v>
      </c>
      <c r="H54" s="14">
        <f>'Master Table'!T55</f>
        <v>2901</v>
      </c>
      <c r="I54" s="14">
        <f>'Master Table'!U55</f>
        <v>2</v>
      </c>
      <c r="J54" s="14">
        <f>'Master Table'!V55</f>
        <v>3</v>
      </c>
      <c r="K54" s="14">
        <f>'Master Table'!W55</f>
        <v>5</v>
      </c>
      <c r="L54" s="14">
        <f>'Master Table'!X55</f>
        <v>0</v>
      </c>
      <c r="M54" s="14">
        <f>'Master Table'!Y55</f>
        <v>29</v>
      </c>
      <c r="N54" s="14">
        <f>'Master Table'!Z55</f>
        <v>23</v>
      </c>
      <c r="O54" s="102">
        <f>'Master Table'!AA55</f>
        <v>52</v>
      </c>
    </row>
    <row r="55" spans="1:18" ht="17.25" customHeight="1">
      <c r="A55" s="9">
        <v>21</v>
      </c>
      <c r="B55" s="1" t="s">
        <v>142</v>
      </c>
      <c r="C55" s="14">
        <f>'Master Table'!I56</f>
        <v>7740</v>
      </c>
      <c r="D55" s="14">
        <f>'Master Table'!J56</f>
        <v>7166</v>
      </c>
      <c r="E55" s="14">
        <f>'Master Table'!K56</f>
        <v>14906</v>
      </c>
      <c r="F55" s="14">
        <f>'Master Table'!R56</f>
        <v>4159</v>
      </c>
      <c r="G55" s="14">
        <f>'Master Table'!S56</f>
        <v>2633</v>
      </c>
      <c r="H55" s="14">
        <f>'Master Table'!T56</f>
        <v>6792</v>
      </c>
      <c r="I55" s="14">
        <f>'Master Table'!U56</f>
        <v>67</v>
      </c>
      <c r="J55" s="14">
        <f>'Master Table'!V56</f>
        <v>41</v>
      </c>
      <c r="K55" s="14">
        <f>'Master Table'!W56</f>
        <v>108</v>
      </c>
      <c r="L55" s="14">
        <f>'Master Table'!X56</f>
        <v>0</v>
      </c>
      <c r="M55" s="14">
        <f>'Master Table'!Y56</f>
        <v>59</v>
      </c>
      <c r="N55" s="14">
        <f>'Master Table'!Z56</f>
        <v>41</v>
      </c>
      <c r="O55" s="102">
        <f>'Master Table'!AA56</f>
        <v>100</v>
      </c>
    </row>
    <row r="56" spans="1:18" ht="17.25" customHeight="1">
      <c r="A56" s="9">
        <v>22</v>
      </c>
      <c r="B56" s="2" t="s">
        <v>143</v>
      </c>
      <c r="C56" s="14">
        <f>'Master Table'!I57</f>
        <v>3748</v>
      </c>
      <c r="D56" s="14">
        <f>'Master Table'!J57</f>
        <v>3590</v>
      </c>
      <c r="E56" s="14">
        <f>'Master Table'!K57</f>
        <v>7338</v>
      </c>
      <c r="F56" s="14">
        <f>'Master Table'!R57</f>
        <v>910</v>
      </c>
      <c r="G56" s="14">
        <f>'Master Table'!S57</f>
        <v>565</v>
      </c>
      <c r="H56" s="14">
        <f>'Master Table'!T57</f>
        <v>1475</v>
      </c>
      <c r="I56" s="14">
        <f>'Master Table'!U57</f>
        <v>6</v>
      </c>
      <c r="J56" s="14">
        <f>'Master Table'!V57</f>
        <v>4</v>
      </c>
      <c r="K56" s="14">
        <f>'Master Table'!W57</f>
        <v>10</v>
      </c>
      <c r="L56" s="14">
        <f>'Master Table'!X57</f>
        <v>0</v>
      </c>
      <c r="M56" s="14">
        <f>'Master Table'!Y57</f>
        <v>47</v>
      </c>
      <c r="N56" s="14">
        <f>'Master Table'!Z57</f>
        <v>27</v>
      </c>
      <c r="O56" s="102">
        <f>'Master Table'!AA57</f>
        <v>74</v>
      </c>
    </row>
    <row r="57" spans="1:18" ht="17.25" customHeight="1" thickBot="1">
      <c r="A57" s="9">
        <v>23</v>
      </c>
      <c r="B57" s="13" t="s">
        <v>144</v>
      </c>
      <c r="C57" s="14">
        <f>'Master Table'!I58</f>
        <v>4369</v>
      </c>
      <c r="D57" s="14">
        <f>'Master Table'!J58</f>
        <v>4045</v>
      </c>
      <c r="E57" s="14">
        <f>'Master Table'!K58</f>
        <v>8414</v>
      </c>
      <c r="F57" s="14">
        <f>'Master Table'!R58</f>
        <v>990</v>
      </c>
      <c r="G57" s="14">
        <f>'Master Table'!S58</f>
        <v>623</v>
      </c>
      <c r="H57" s="14">
        <f>'Master Table'!T58</f>
        <v>1613</v>
      </c>
      <c r="I57" s="14">
        <f>'Master Table'!U58</f>
        <v>2</v>
      </c>
      <c r="J57" s="14">
        <f>'Master Table'!V58</f>
        <v>2</v>
      </c>
      <c r="K57" s="14">
        <f>'Master Table'!W58</f>
        <v>4</v>
      </c>
      <c r="L57" s="14">
        <f>'Master Table'!X58</f>
        <v>0</v>
      </c>
      <c r="M57" s="14">
        <f>'Master Table'!Y58</f>
        <v>13</v>
      </c>
      <c r="N57" s="14">
        <f>'Master Table'!Z58</f>
        <v>15</v>
      </c>
      <c r="O57" s="102">
        <f>'Master Table'!AA58</f>
        <v>28</v>
      </c>
    </row>
    <row r="58" spans="1:18" ht="17.25" customHeight="1" thickBot="1">
      <c r="A58" s="1218" t="s">
        <v>14</v>
      </c>
      <c r="B58" s="1219"/>
      <c r="C58" s="94">
        <f t="shared" ref="C58:O58" si="1">SUM(C35:C57)</f>
        <v>172707</v>
      </c>
      <c r="D58" s="94">
        <f t="shared" si="1"/>
        <v>159238</v>
      </c>
      <c r="E58" s="94">
        <f t="shared" si="1"/>
        <v>331945</v>
      </c>
      <c r="F58" s="94">
        <f t="shared" si="1"/>
        <v>64806</v>
      </c>
      <c r="G58" s="94">
        <f t="shared" si="1"/>
        <v>41589</v>
      </c>
      <c r="H58" s="94">
        <f t="shared" si="1"/>
        <v>106395</v>
      </c>
      <c r="I58" s="94">
        <f t="shared" si="1"/>
        <v>1180</v>
      </c>
      <c r="J58" s="94">
        <f t="shared" si="1"/>
        <v>855</v>
      </c>
      <c r="K58" s="94">
        <f t="shared" si="1"/>
        <v>2035</v>
      </c>
      <c r="L58" s="94">
        <f t="shared" si="1"/>
        <v>98</v>
      </c>
      <c r="M58" s="94">
        <f t="shared" si="1"/>
        <v>975</v>
      </c>
      <c r="N58" s="94">
        <f t="shared" si="1"/>
        <v>805</v>
      </c>
      <c r="O58" s="95">
        <f t="shared" si="1"/>
        <v>1780</v>
      </c>
    </row>
    <row r="59" spans="1:18" ht="15.75">
      <c r="A59" s="1220" t="s">
        <v>302</v>
      </c>
      <c r="B59" s="1220"/>
      <c r="C59" s="1220"/>
      <c r="D59" s="1220"/>
      <c r="E59" s="1220"/>
      <c r="F59" s="1220"/>
      <c r="G59" s="1220"/>
      <c r="H59" s="1220"/>
      <c r="I59" s="1220"/>
      <c r="J59" s="1220"/>
      <c r="K59" s="1220"/>
      <c r="L59" s="1220"/>
      <c r="M59" s="1220"/>
      <c r="N59" s="1220"/>
      <c r="O59" s="1220"/>
    </row>
    <row r="60" spans="1:18" ht="15.75">
      <c r="A60" s="1221" t="s">
        <v>886</v>
      </c>
      <c r="B60" s="1220"/>
      <c r="C60" s="1220"/>
      <c r="D60" s="1220"/>
      <c r="E60" s="1220"/>
      <c r="F60" s="1220"/>
      <c r="G60" s="1220"/>
      <c r="H60" s="1220"/>
      <c r="I60" s="1220"/>
      <c r="J60" s="1220"/>
      <c r="K60" s="1220"/>
      <c r="L60" s="1220"/>
      <c r="M60" s="1220"/>
      <c r="N60" s="1220"/>
      <c r="O60" s="1220"/>
    </row>
    <row r="61" spans="1:18" ht="15.75" thickBot="1">
      <c r="A61" s="5" t="s">
        <v>275</v>
      </c>
      <c r="L61" s="1222"/>
      <c r="M61" s="1222"/>
      <c r="N61" s="1222"/>
      <c r="O61" s="1222"/>
    </row>
    <row r="62" spans="1:18" s="7" customFormat="1" ht="26.25" customHeight="1">
      <c r="A62" s="1225" t="s">
        <v>191</v>
      </c>
      <c r="B62" s="1227" t="s">
        <v>192</v>
      </c>
      <c r="C62" s="1223" t="s">
        <v>225</v>
      </c>
      <c r="D62" s="1223"/>
      <c r="E62" s="1223"/>
      <c r="F62" s="1223" t="s">
        <v>158</v>
      </c>
      <c r="G62" s="1223"/>
      <c r="H62" s="1223"/>
      <c r="I62" s="1223" t="s">
        <v>226</v>
      </c>
      <c r="J62" s="1223"/>
      <c r="K62" s="1223"/>
      <c r="L62" s="1229" t="s">
        <v>146</v>
      </c>
      <c r="M62" s="1223" t="s">
        <v>7</v>
      </c>
      <c r="N62" s="1223"/>
      <c r="O62" s="1224"/>
    </row>
    <row r="63" spans="1:18" s="6" customFormat="1" ht="26.25" customHeight="1">
      <c r="A63" s="1226"/>
      <c r="B63" s="1228"/>
      <c r="C63" s="92" t="s">
        <v>10</v>
      </c>
      <c r="D63" s="92" t="s">
        <v>11</v>
      </c>
      <c r="E63" s="92" t="s">
        <v>6</v>
      </c>
      <c r="F63" s="92" t="s">
        <v>10</v>
      </c>
      <c r="G63" s="92" t="s">
        <v>11</v>
      </c>
      <c r="H63" s="92" t="s">
        <v>6</v>
      </c>
      <c r="I63" s="92" t="s">
        <v>10</v>
      </c>
      <c r="J63" s="92" t="s">
        <v>11</v>
      </c>
      <c r="K63" s="92" t="s">
        <v>6</v>
      </c>
      <c r="L63" s="1230"/>
      <c r="M63" s="92" t="s">
        <v>10</v>
      </c>
      <c r="N63" s="92" t="s">
        <v>11</v>
      </c>
      <c r="O63" s="93" t="s">
        <v>6</v>
      </c>
    </row>
    <row r="64" spans="1:18" ht="17.25" customHeight="1">
      <c r="A64" s="9">
        <v>1</v>
      </c>
      <c r="B64" s="1" t="s">
        <v>15</v>
      </c>
      <c r="C64" s="15">
        <f>C6+C35</f>
        <v>20165</v>
      </c>
      <c r="D64" s="15">
        <f t="shared" ref="D64:O64" si="2">D6+D35</f>
        <v>18556</v>
      </c>
      <c r="E64" s="15">
        <f t="shared" si="2"/>
        <v>38721</v>
      </c>
      <c r="F64" s="15">
        <f t="shared" si="2"/>
        <v>15071</v>
      </c>
      <c r="G64" s="15">
        <f t="shared" si="2"/>
        <v>9758</v>
      </c>
      <c r="H64" s="15">
        <f t="shared" si="2"/>
        <v>24829</v>
      </c>
      <c r="I64" s="15">
        <f t="shared" si="2"/>
        <v>500</v>
      </c>
      <c r="J64" s="15">
        <f t="shared" si="2"/>
        <v>364</v>
      </c>
      <c r="K64" s="15">
        <f t="shared" si="2"/>
        <v>864</v>
      </c>
      <c r="L64" s="15">
        <f t="shared" si="2"/>
        <v>47</v>
      </c>
      <c r="M64" s="15">
        <f t="shared" si="2"/>
        <v>8</v>
      </c>
      <c r="N64" s="15">
        <f t="shared" si="2"/>
        <v>15</v>
      </c>
      <c r="O64" s="15">
        <f t="shared" si="2"/>
        <v>23</v>
      </c>
      <c r="Q64" s="50"/>
      <c r="R64" s="8"/>
    </row>
    <row r="65" spans="1:18" ht="17.25" customHeight="1">
      <c r="A65" s="9">
        <v>2</v>
      </c>
      <c r="B65" s="1" t="s">
        <v>20</v>
      </c>
      <c r="C65" s="15">
        <f t="shared" ref="C65:O65" si="3">C7+C36</f>
        <v>4413</v>
      </c>
      <c r="D65" s="15">
        <f t="shared" si="3"/>
        <v>3977</v>
      </c>
      <c r="E65" s="15">
        <f t="shared" si="3"/>
        <v>8390</v>
      </c>
      <c r="F65" s="15">
        <f t="shared" si="3"/>
        <v>2846</v>
      </c>
      <c r="G65" s="15">
        <f t="shared" si="3"/>
        <v>1820</v>
      </c>
      <c r="H65" s="15">
        <f t="shared" si="3"/>
        <v>4666</v>
      </c>
      <c r="I65" s="15">
        <f t="shared" si="3"/>
        <v>4</v>
      </c>
      <c r="J65" s="15">
        <f t="shared" si="3"/>
        <v>5</v>
      </c>
      <c r="K65" s="15">
        <f t="shared" si="3"/>
        <v>9</v>
      </c>
      <c r="L65" s="15">
        <f t="shared" si="3"/>
        <v>1</v>
      </c>
      <c r="M65" s="15">
        <f t="shared" si="3"/>
        <v>28</v>
      </c>
      <c r="N65" s="15">
        <f t="shared" si="3"/>
        <v>28</v>
      </c>
      <c r="O65" s="15">
        <f t="shared" si="3"/>
        <v>56</v>
      </c>
      <c r="Q65" s="50"/>
      <c r="R65" s="8"/>
    </row>
    <row r="66" spans="1:18" ht="17.25" customHeight="1">
      <c r="A66" s="9">
        <v>3</v>
      </c>
      <c r="B66" s="1" t="s">
        <v>21</v>
      </c>
      <c r="C66" s="15">
        <f t="shared" ref="C66:O66" si="4">C8+C37</f>
        <v>10739</v>
      </c>
      <c r="D66" s="15">
        <f t="shared" si="4"/>
        <v>9914</v>
      </c>
      <c r="E66" s="15">
        <f t="shared" si="4"/>
        <v>20653</v>
      </c>
      <c r="F66" s="15">
        <f t="shared" si="4"/>
        <v>8166</v>
      </c>
      <c r="G66" s="15">
        <f t="shared" si="4"/>
        <v>5021</v>
      </c>
      <c r="H66" s="15">
        <f t="shared" si="4"/>
        <v>13187</v>
      </c>
      <c r="I66" s="15">
        <f t="shared" si="4"/>
        <v>55</v>
      </c>
      <c r="J66" s="15">
        <f t="shared" si="4"/>
        <v>42</v>
      </c>
      <c r="K66" s="15">
        <f t="shared" si="4"/>
        <v>97</v>
      </c>
      <c r="L66" s="15">
        <f t="shared" si="4"/>
        <v>3</v>
      </c>
      <c r="M66" s="15">
        <f t="shared" si="4"/>
        <v>29</v>
      </c>
      <c r="N66" s="15">
        <f t="shared" si="4"/>
        <v>17</v>
      </c>
      <c r="O66" s="15">
        <f t="shared" si="4"/>
        <v>46</v>
      </c>
      <c r="Q66" s="50"/>
      <c r="R66" s="8"/>
    </row>
    <row r="67" spans="1:18" ht="17.25" customHeight="1">
      <c r="A67" s="9">
        <v>4</v>
      </c>
      <c r="B67" s="1" t="s">
        <v>25</v>
      </c>
      <c r="C67" s="15">
        <f t="shared" ref="C67:O67" si="5">C9+C38</f>
        <v>5696</v>
      </c>
      <c r="D67" s="15">
        <f t="shared" si="5"/>
        <v>5283</v>
      </c>
      <c r="E67" s="15">
        <f t="shared" si="5"/>
        <v>10979</v>
      </c>
      <c r="F67" s="15">
        <f t="shared" si="5"/>
        <v>4627</v>
      </c>
      <c r="G67" s="15">
        <f t="shared" si="5"/>
        <v>2948</v>
      </c>
      <c r="H67" s="15">
        <f t="shared" si="5"/>
        <v>7575</v>
      </c>
      <c r="I67" s="15">
        <f t="shared" si="5"/>
        <v>151</v>
      </c>
      <c r="J67" s="15">
        <f t="shared" si="5"/>
        <v>137</v>
      </c>
      <c r="K67" s="15">
        <f t="shared" si="5"/>
        <v>288</v>
      </c>
      <c r="L67" s="15">
        <f t="shared" si="5"/>
        <v>42</v>
      </c>
      <c r="M67" s="15">
        <f t="shared" si="5"/>
        <v>88</v>
      </c>
      <c r="N67" s="15">
        <f t="shared" si="5"/>
        <v>85</v>
      </c>
      <c r="O67" s="15">
        <f t="shared" si="5"/>
        <v>173</v>
      </c>
      <c r="Q67" s="50"/>
      <c r="R67" s="8"/>
    </row>
    <row r="68" spans="1:18" ht="17.25" customHeight="1">
      <c r="A68" s="9">
        <v>5</v>
      </c>
      <c r="B68" s="1" t="s">
        <v>27</v>
      </c>
      <c r="C68" s="15">
        <f t="shared" ref="C68:O68" si="6">C10+C39</f>
        <v>8014</v>
      </c>
      <c r="D68" s="15">
        <f t="shared" si="6"/>
        <v>7409</v>
      </c>
      <c r="E68" s="15">
        <f t="shared" si="6"/>
        <v>15423</v>
      </c>
      <c r="F68" s="15">
        <f t="shared" si="6"/>
        <v>3800</v>
      </c>
      <c r="G68" s="15">
        <f t="shared" si="6"/>
        <v>2526</v>
      </c>
      <c r="H68" s="15">
        <f t="shared" si="6"/>
        <v>6326</v>
      </c>
      <c r="I68" s="15">
        <f t="shared" si="6"/>
        <v>16</v>
      </c>
      <c r="J68" s="15">
        <f t="shared" si="6"/>
        <v>21</v>
      </c>
      <c r="K68" s="15">
        <f t="shared" si="6"/>
        <v>37</v>
      </c>
      <c r="L68" s="15">
        <f t="shared" si="6"/>
        <v>3</v>
      </c>
      <c r="M68" s="15">
        <f t="shared" si="6"/>
        <v>36</v>
      </c>
      <c r="N68" s="15">
        <f t="shared" si="6"/>
        <v>32</v>
      </c>
      <c r="O68" s="15">
        <f t="shared" si="6"/>
        <v>68</v>
      </c>
      <c r="Q68" s="50"/>
      <c r="R68" s="8"/>
    </row>
    <row r="69" spans="1:18" ht="17.25" customHeight="1">
      <c r="A69" s="9">
        <v>6</v>
      </c>
      <c r="B69" s="1" t="s">
        <v>29</v>
      </c>
      <c r="C69" s="15">
        <f t="shared" ref="C69:O69" si="7">C11+C40</f>
        <v>2468</v>
      </c>
      <c r="D69" s="15">
        <f t="shared" si="7"/>
        <v>2307</v>
      </c>
      <c r="E69" s="15">
        <f t="shared" si="7"/>
        <v>4775</v>
      </c>
      <c r="F69" s="15">
        <f t="shared" si="7"/>
        <v>2601</v>
      </c>
      <c r="G69" s="15">
        <f t="shared" si="7"/>
        <v>1770</v>
      </c>
      <c r="H69" s="15">
        <f t="shared" si="7"/>
        <v>4371</v>
      </c>
      <c r="I69" s="15">
        <f t="shared" si="7"/>
        <v>11</v>
      </c>
      <c r="J69" s="15">
        <f t="shared" si="7"/>
        <v>3</v>
      </c>
      <c r="K69" s="15">
        <f t="shared" si="7"/>
        <v>14</v>
      </c>
      <c r="L69" s="15">
        <f t="shared" si="7"/>
        <v>0</v>
      </c>
      <c r="M69" s="15">
        <f t="shared" si="7"/>
        <v>8</v>
      </c>
      <c r="N69" s="15">
        <f t="shared" si="7"/>
        <v>2</v>
      </c>
      <c r="O69" s="15">
        <f t="shared" si="7"/>
        <v>10</v>
      </c>
      <c r="Q69" s="50"/>
      <c r="R69" s="8"/>
    </row>
    <row r="70" spans="1:18" ht="17.25" customHeight="1">
      <c r="A70" s="9">
        <v>7</v>
      </c>
      <c r="B70" s="1" t="s">
        <v>141</v>
      </c>
      <c r="C70" s="15">
        <f t="shared" ref="C70:O70" si="8">C12+C41</f>
        <v>5089</v>
      </c>
      <c r="D70" s="15">
        <f t="shared" si="8"/>
        <v>4624</v>
      </c>
      <c r="E70" s="15">
        <f t="shared" si="8"/>
        <v>9713</v>
      </c>
      <c r="F70" s="15">
        <f t="shared" si="8"/>
        <v>3839</v>
      </c>
      <c r="G70" s="15">
        <f t="shared" si="8"/>
        <v>2490</v>
      </c>
      <c r="H70" s="15">
        <f t="shared" si="8"/>
        <v>6329</v>
      </c>
      <c r="I70" s="15">
        <f t="shared" si="8"/>
        <v>13</v>
      </c>
      <c r="J70" s="15">
        <f t="shared" si="8"/>
        <v>9</v>
      </c>
      <c r="K70" s="15">
        <f t="shared" si="8"/>
        <v>22</v>
      </c>
      <c r="L70" s="15">
        <f t="shared" si="8"/>
        <v>0</v>
      </c>
      <c r="M70" s="15">
        <f t="shared" si="8"/>
        <v>3</v>
      </c>
      <c r="N70" s="15">
        <f t="shared" si="8"/>
        <v>5</v>
      </c>
      <c r="O70" s="15">
        <f t="shared" si="8"/>
        <v>8</v>
      </c>
      <c r="Q70" s="50"/>
      <c r="R70" s="8"/>
    </row>
    <row r="71" spans="1:18" ht="17.25" customHeight="1">
      <c r="A71" s="9">
        <v>8</v>
      </c>
      <c r="B71" s="1" t="s">
        <v>40</v>
      </c>
      <c r="C71" s="15">
        <f t="shared" ref="C71:O71" si="9">C13+C42</f>
        <v>11353</v>
      </c>
      <c r="D71" s="15">
        <f t="shared" si="9"/>
        <v>9921</v>
      </c>
      <c r="E71" s="15">
        <f t="shared" si="9"/>
        <v>21274</v>
      </c>
      <c r="F71" s="15">
        <f t="shared" si="9"/>
        <v>6236</v>
      </c>
      <c r="G71" s="15">
        <f t="shared" si="9"/>
        <v>4850</v>
      </c>
      <c r="H71" s="15">
        <f t="shared" si="9"/>
        <v>11086</v>
      </c>
      <c r="I71" s="15">
        <f t="shared" si="9"/>
        <v>1</v>
      </c>
      <c r="J71" s="15">
        <f t="shared" si="9"/>
        <v>2</v>
      </c>
      <c r="K71" s="15">
        <f t="shared" si="9"/>
        <v>3</v>
      </c>
      <c r="L71" s="15">
        <f t="shared" si="9"/>
        <v>0</v>
      </c>
      <c r="M71" s="15">
        <f t="shared" si="9"/>
        <v>28</v>
      </c>
      <c r="N71" s="15">
        <f t="shared" si="9"/>
        <v>23</v>
      </c>
      <c r="O71" s="15">
        <f t="shared" si="9"/>
        <v>51</v>
      </c>
      <c r="Q71" s="50"/>
      <c r="R71" s="8"/>
    </row>
    <row r="72" spans="1:18" ht="17.25" customHeight="1">
      <c r="A72" s="9">
        <v>9</v>
      </c>
      <c r="B72" s="1" t="s">
        <v>44</v>
      </c>
      <c r="C72" s="15">
        <f t="shared" ref="C72:O72" si="10">C14+C43</f>
        <v>10496</v>
      </c>
      <c r="D72" s="15">
        <f t="shared" si="10"/>
        <v>9680</v>
      </c>
      <c r="E72" s="15">
        <f t="shared" si="10"/>
        <v>20176</v>
      </c>
      <c r="F72" s="15">
        <f t="shared" si="10"/>
        <v>7868</v>
      </c>
      <c r="G72" s="15">
        <f t="shared" si="10"/>
        <v>5838</v>
      </c>
      <c r="H72" s="15">
        <f t="shared" si="10"/>
        <v>13706</v>
      </c>
      <c r="I72" s="15">
        <f t="shared" si="10"/>
        <v>18</v>
      </c>
      <c r="J72" s="15">
        <f t="shared" si="10"/>
        <v>17</v>
      </c>
      <c r="K72" s="15">
        <f t="shared" si="10"/>
        <v>35</v>
      </c>
      <c r="L72" s="15">
        <f t="shared" si="10"/>
        <v>0</v>
      </c>
      <c r="M72" s="15">
        <f t="shared" si="10"/>
        <v>53</v>
      </c>
      <c r="N72" s="15">
        <f t="shared" si="10"/>
        <v>47</v>
      </c>
      <c r="O72" s="15">
        <f t="shared" si="10"/>
        <v>100</v>
      </c>
      <c r="Q72" s="50"/>
      <c r="R72" s="8"/>
    </row>
    <row r="73" spans="1:18" ht="17.25" customHeight="1">
      <c r="A73" s="9">
        <v>10</v>
      </c>
      <c r="B73" s="1" t="s">
        <v>51</v>
      </c>
      <c r="C73" s="15">
        <f t="shared" ref="C73:O73" si="11">C15+C44</f>
        <v>15801</v>
      </c>
      <c r="D73" s="15">
        <f t="shared" si="11"/>
        <v>14944</v>
      </c>
      <c r="E73" s="15">
        <f t="shared" si="11"/>
        <v>30745</v>
      </c>
      <c r="F73" s="15">
        <f t="shared" si="11"/>
        <v>13486</v>
      </c>
      <c r="G73" s="15">
        <f t="shared" si="11"/>
        <v>9306</v>
      </c>
      <c r="H73" s="15">
        <f t="shared" si="11"/>
        <v>22792</v>
      </c>
      <c r="I73" s="15">
        <f t="shared" si="11"/>
        <v>166</v>
      </c>
      <c r="J73" s="15">
        <f t="shared" si="11"/>
        <v>119</v>
      </c>
      <c r="K73" s="15">
        <f t="shared" si="11"/>
        <v>285</v>
      </c>
      <c r="L73" s="15">
        <f t="shared" si="11"/>
        <v>0</v>
      </c>
      <c r="M73" s="15">
        <f t="shared" si="11"/>
        <v>97</v>
      </c>
      <c r="N73" s="15">
        <f t="shared" si="11"/>
        <v>81</v>
      </c>
      <c r="O73" s="15">
        <f t="shared" si="11"/>
        <v>178</v>
      </c>
      <c r="Q73" s="50"/>
      <c r="R73" s="8"/>
    </row>
    <row r="74" spans="1:18" ht="17.25" customHeight="1">
      <c r="A74" s="9">
        <v>11</v>
      </c>
      <c r="B74" s="1" t="s">
        <v>57</v>
      </c>
      <c r="C74" s="15">
        <f t="shared" ref="C74:O74" si="12">C16+C45</f>
        <v>5233</v>
      </c>
      <c r="D74" s="15">
        <f t="shared" si="12"/>
        <v>4864</v>
      </c>
      <c r="E74" s="15">
        <f t="shared" si="12"/>
        <v>10097</v>
      </c>
      <c r="F74" s="15">
        <f t="shared" si="12"/>
        <v>3669</v>
      </c>
      <c r="G74" s="15">
        <f t="shared" si="12"/>
        <v>2585</v>
      </c>
      <c r="H74" s="15">
        <f t="shared" si="12"/>
        <v>6254</v>
      </c>
      <c r="I74" s="15">
        <f t="shared" si="12"/>
        <v>14</v>
      </c>
      <c r="J74" s="15">
        <f t="shared" si="12"/>
        <v>6</v>
      </c>
      <c r="K74" s="15">
        <f t="shared" si="12"/>
        <v>20</v>
      </c>
      <c r="L74" s="15">
        <f t="shared" si="12"/>
        <v>0</v>
      </c>
      <c r="M74" s="15">
        <f t="shared" si="12"/>
        <v>20</v>
      </c>
      <c r="N74" s="15">
        <f t="shared" si="12"/>
        <v>24</v>
      </c>
      <c r="O74" s="15">
        <f t="shared" si="12"/>
        <v>44</v>
      </c>
      <c r="Q74" s="50"/>
      <c r="R74" s="8"/>
    </row>
    <row r="75" spans="1:18" ht="17.25" customHeight="1">
      <c r="A75" s="9">
        <v>12</v>
      </c>
      <c r="B75" s="1" t="s">
        <v>61</v>
      </c>
      <c r="C75" s="15">
        <f t="shared" ref="C75:O75" si="13">C17+C46</f>
        <v>28382</v>
      </c>
      <c r="D75" s="15">
        <f t="shared" si="13"/>
        <v>26278</v>
      </c>
      <c r="E75" s="15">
        <f t="shared" si="13"/>
        <v>54660</v>
      </c>
      <c r="F75" s="15">
        <f t="shared" si="13"/>
        <v>16583</v>
      </c>
      <c r="G75" s="15">
        <f t="shared" si="13"/>
        <v>10720</v>
      </c>
      <c r="H75" s="15">
        <f t="shared" si="13"/>
        <v>27303</v>
      </c>
      <c r="I75" s="15">
        <f t="shared" si="13"/>
        <v>185</v>
      </c>
      <c r="J75" s="15">
        <f t="shared" si="13"/>
        <v>126</v>
      </c>
      <c r="K75" s="15">
        <f t="shared" si="13"/>
        <v>311</v>
      </c>
      <c r="L75" s="15">
        <f t="shared" si="13"/>
        <v>0</v>
      </c>
      <c r="M75" s="15">
        <f t="shared" si="13"/>
        <v>140</v>
      </c>
      <c r="N75" s="15">
        <f t="shared" si="13"/>
        <v>108</v>
      </c>
      <c r="O75" s="15">
        <f t="shared" si="13"/>
        <v>248</v>
      </c>
      <c r="Q75" s="50"/>
      <c r="R75" s="8"/>
    </row>
    <row r="76" spans="1:18" ht="17.25" customHeight="1">
      <c r="A76" s="9">
        <v>13</v>
      </c>
      <c r="B76" s="1" t="s">
        <v>91</v>
      </c>
      <c r="C76" s="15">
        <f t="shared" ref="C76:O76" si="14">C18+C47</f>
        <v>3254</v>
      </c>
      <c r="D76" s="15">
        <f t="shared" si="14"/>
        <v>3099</v>
      </c>
      <c r="E76" s="15">
        <f t="shared" si="14"/>
        <v>6353</v>
      </c>
      <c r="F76" s="15">
        <f t="shared" si="14"/>
        <v>2027</v>
      </c>
      <c r="G76" s="15">
        <f t="shared" si="14"/>
        <v>1460</v>
      </c>
      <c r="H76" s="15">
        <f t="shared" si="14"/>
        <v>3487</v>
      </c>
      <c r="I76" s="15">
        <f t="shared" si="14"/>
        <v>3</v>
      </c>
      <c r="J76" s="15">
        <f t="shared" si="14"/>
        <v>2</v>
      </c>
      <c r="K76" s="15">
        <f t="shared" si="14"/>
        <v>5</v>
      </c>
      <c r="L76" s="15">
        <f t="shared" si="14"/>
        <v>0</v>
      </c>
      <c r="M76" s="15">
        <f t="shared" si="14"/>
        <v>20</v>
      </c>
      <c r="N76" s="15">
        <f t="shared" si="14"/>
        <v>22</v>
      </c>
      <c r="O76" s="15">
        <f t="shared" si="14"/>
        <v>42</v>
      </c>
      <c r="Q76" s="50"/>
      <c r="R76" s="8"/>
    </row>
    <row r="77" spans="1:18" ht="17.25" customHeight="1">
      <c r="A77" s="9">
        <v>14</v>
      </c>
      <c r="B77" s="1" t="s">
        <v>62</v>
      </c>
      <c r="C77" s="15">
        <f t="shared" ref="C77:O77" si="15">C19+C48</f>
        <v>4538</v>
      </c>
      <c r="D77" s="15">
        <f t="shared" si="15"/>
        <v>4142</v>
      </c>
      <c r="E77" s="15">
        <f t="shared" si="15"/>
        <v>8680</v>
      </c>
      <c r="F77" s="15">
        <f t="shared" si="15"/>
        <v>3599</v>
      </c>
      <c r="G77" s="15">
        <f t="shared" si="15"/>
        <v>2447</v>
      </c>
      <c r="H77" s="15">
        <f t="shared" si="15"/>
        <v>6046</v>
      </c>
      <c r="I77" s="15">
        <f t="shared" si="15"/>
        <v>5</v>
      </c>
      <c r="J77" s="15">
        <f t="shared" si="15"/>
        <v>6</v>
      </c>
      <c r="K77" s="15">
        <f t="shared" si="15"/>
        <v>11</v>
      </c>
      <c r="L77" s="15">
        <f t="shared" si="15"/>
        <v>4</v>
      </c>
      <c r="M77" s="15">
        <f t="shared" si="15"/>
        <v>29</v>
      </c>
      <c r="N77" s="15">
        <f t="shared" si="15"/>
        <v>27</v>
      </c>
      <c r="O77" s="15">
        <f t="shared" si="15"/>
        <v>56</v>
      </c>
      <c r="Q77" s="50"/>
      <c r="R77" s="8"/>
    </row>
    <row r="78" spans="1:18" ht="17.25" customHeight="1">
      <c r="A78" s="9">
        <v>15</v>
      </c>
      <c r="B78" s="1" t="s">
        <v>69</v>
      </c>
      <c r="C78" s="15">
        <f t="shared" ref="C78:O78" si="16">C20+C49</f>
        <v>6494</v>
      </c>
      <c r="D78" s="15">
        <f t="shared" si="16"/>
        <v>6092</v>
      </c>
      <c r="E78" s="15">
        <f t="shared" si="16"/>
        <v>12586</v>
      </c>
      <c r="F78" s="15">
        <f t="shared" si="16"/>
        <v>5238</v>
      </c>
      <c r="G78" s="15">
        <f t="shared" si="16"/>
        <v>3363</v>
      </c>
      <c r="H78" s="15">
        <f t="shared" si="16"/>
        <v>8601</v>
      </c>
      <c r="I78" s="15">
        <f t="shared" si="16"/>
        <v>20</v>
      </c>
      <c r="J78" s="15">
        <f t="shared" si="16"/>
        <v>19</v>
      </c>
      <c r="K78" s="15">
        <f t="shared" si="16"/>
        <v>39</v>
      </c>
      <c r="L78" s="15">
        <f t="shared" si="16"/>
        <v>1</v>
      </c>
      <c r="M78" s="15">
        <f t="shared" si="16"/>
        <v>21</v>
      </c>
      <c r="N78" s="15">
        <f t="shared" si="16"/>
        <v>28</v>
      </c>
      <c r="O78" s="15">
        <f t="shared" si="16"/>
        <v>49</v>
      </c>
      <c r="Q78" s="50"/>
      <c r="R78" s="8"/>
    </row>
    <row r="79" spans="1:18" ht="17.25" customHeight="1">
      <c r="A79" s="9">
        <v>16</v>
      </c>
      <c r="B79" s="1" t="s">
        <v>781</v>
      </c>
      <c r="C79" s="15">
        <f t="shared" ref="C79:O79" si="17">C21+C50</f>
        <v>6373</v>
      </c>
      <c r="D79" s="15">
        <f t="shared" si="17"/>
        <v>5822</v>
      </c>
      <c r="E79" s="15">
        <f t="shared" si="17"/>
        <v>12195</v>
      </c>
      <c r="F79" s="15">
        <f t="shared" si="17"/>
        <v>3814</v>
      </c>
      <c r="G79" s="15">
        <f t="shared" si="17"/>
        <v>2585</v>
      </c>
      <c r="H79" s="15">
        <f t="shared" si="17"/>
        <v>6399</v>
      </c>
      <c r="I79" s="15">
        <f t="shared" si="17"/>
        <v>22</v>
      </c>
      <c r="J79" s="15">
        <f t="shared" si="17"/>
        <v>10</v>
      </c>
      <c r="K79" s="15">
        <f t="shared" si="17"/>
        <v>32</v>
      </c>
      <c r="L79" s="15">
        <f t="shared" si="17"/>
        <v>0</v>
      </c>
      <c r="M79" s="15">
        <f t="shared" si="17"/>
        <v>65</v>
      </c>
      <c r="N79" s="15">
        <f t="shared" si="17"/>
        <v>52</v>
      </c>
      <c r="O79" s="15">
        <f t="shared" si="17"/>
        <v>117</v>
      </c>
      <c r="Q79" s="50"/>
      <c r="R79" s="8"/>
    </row>
    <row r="80" spans="1:18" ht="17.25" customHeight="1">
      <c r="A80" s="9">
        <v>17</v>
      </c>
      <c r="B80" s="1" t="s">
        <v>72</v>
      </c>
      <c r="C80" s="15">
        <f t="shared" ref="C80:O80" si="18">C22+C51</f>
        <v>6285</v>
      </c>
      <c r="D80" s="15">
        <f t="shared" si="18"/>
        <v>5672</v>
      </c>
      <c r="E80" s="15">
        <f t="shared" si="18"/>
        <v>11957</v>
      </c>
      <c r="F80" s="15">
        <f t="shared" si="18"/>
        <v>2816</v>
      </c>
      <c r="G80" s="15">
        <f t="shared" si="18"/>
        <v>2064</v>
      </c>
      <c r="H80" s="15">
        <f t="shared" si="18"/>
        <v>4880</v>
      </c>
      <c r="I80" s="15">
        <f t="shared" si="18"/>
        <v>24</v>
      </c>
      <c r="J80" s="15">
        <f t="shared" si="18"/>
        <v>20</v>
      </c>
      <c r="K80" s="15">
        <f t="shared" si="18"/>
        <v>44</v>
      </c>
      <c r="L80" s="15">
        <f t="shared" si="18"/>
        <v>9</v>
      </c>
      <c r="M80" s="15">
        <f t="shared" si="18"/>
        <v>43</v>
      </c>
      <c r="N80" s="15">
        <f t="shared" si="18"/>
        <v>65</v>
      </c>
      <c r="O80" s="15">
        <f t="shared" si="18"/>
        <v>108</v>
      </c>
      <c r="Q80" s="50"/>
      <c r="R80" s="8"/>
    </row>
    <row r="81" spans="1:18" ht="17.25" customHeight="1">
      <c r="A81" s="9">
        <v>18</v>
      </c>
      <c r="B81" s="1" t="s">
        <v>74</v>
      </c>
      <c r="C81" s="15">
        <f t="shared" ref="C81:O81" si="19">C23+C52</f>
        <v>13162</v>
      </c>
      <c r="D81" s="15">
        <f t="shared" si="19"/>
        <v>12095</v>
      </c>
      <c r="E81" s="15">
        <f t="shared" si="19"/>
        <v>25257</v>
      </c>
      <c r="F81" s="15">
        <f t="shared" si="19"/>
        <v>9859</v>
      </c>
      <c r="G81" s="15">
        <f t="shared" si="19"/>
        <v>6480</v>
      </c>
      <c r="H81" s="15">
        <f t="shared" si="19"/>
        <v>16339</v>
      </c>
      <c r="I81" s="15">
        <f t="shared" si="19"/>
        <v>3</v>
      </c>
      <c r="J81" s="15">
        <f t="shared" si="19"/>
        <v>5</v>
      </c>
      <c r="K81" s="15">
        <f t="shared" si="19"/>
        <v>8</v>
      </c>
      <c r="L81" s="15">
        <f t="shared" si="19"/>
        <v>6</v>
      </c>
      <c r="M81" s="15">
        <f t="shared" si="19"/>
        <v>165</v>
      </c>
      <c r="N81" s="15">
        <f t="shared" si="19"/>
        <v>109</v>
      </c>
      <c r="O81" s="15">
        <f t="shared" si="19"/>
        <v>274</v>
      </c>
      <c r="Q81" s="50"/>
      <c r="R81" s="8"/>
    </row>
    <row r="82" spans="1:18" ht="17.25" customHeight="1">
      <c r="A82" s="9">
        <v>19</v>
      </c>
      <c r="B82" s="2" t="s">
        <v>160</v>
      </c>
      <c r="C82" s="15">
        <f t="shared" ref="C82:O82" si="20">C24+C53</f>
        <v>4812</v>
      </c>
      <c r="D82" s="15">
        <f t="shared" si="20"/>
        <v>4499</v>
      </c>
      <c r="E82" s="15">
        <f t="shared" si="20"/>
        <v>9311</v>
      </c>
      <c r="F82" s="15">
        <f t="shared" si="20"/>
        <v>3055</v>
      </c>
      <c r="G82" s="15">
        <f t="shared" si="20"/>
        <v>2023</v>
      </c>
      <c r="H82" s="15">
        <f t="shared" si="20"/>
        <v>5078</v>
      </c>
      <c r="I82" s="15">
        <f t="shared" si="20"/>
        <v>5</v>
      </c>
      <c r="J82" s="15">
        <f t="shared" si="20"/>
        <v>2</v>
      </c>
      <c r="K82" s="15">
        <f t="shared" si="20"/>
        <v>7</v>
      </c>
      <c r="L82" s="15">
        <f t="shared" si="20"/>
        <v>1</v>
      </c>
      <c r="M82" s="15">
        <f t="shared" si="20"/>
        <v>36</v>
      </c>
      <c r="N82" s="15">
        <f t="shared" si="20"/>
        <v>21</v>
      </c>
      <c r="O82" s="15">
        <f t="shared" si="20"/>
        <v>57</v>
      </c>
      <c r="Q82" s="50"/>
      <c r="R82" s="8"/>
    </row>
    <row r="83" spans="1:18" ht="17.25" customHeight="1">
      <c r="A83" s="9">
        <v>20</v>
      </c>
      <c r="B83" s="1" t="s">
        <v>85</v>
      </c>
      <c r="C83" s="15">
        <f t="shared" ref="C83:O83" si="21">C25+C54</f>
        <v>6729</v>
      </c>
      <c r="D83" s="15">
        <f t="shared" si="21"/>
        <v>6349</v>
      </c>
      <c r="E83" s="15">
        <f t="shared" si="21"/>
        <v>13078</v>
      </c>
      <c r="F83" s="15">
        <f t="shared" si="21"/>
        <v>5962</v>
      </c>
      <c r="G83" s="15">
        <f t="shared" si="21"/>
        <v>3863</v>
      </c>
      <c r="H83" s="15">
        <f t="shared" si="21"/>
        <v>9825</v>
      </c>
      <c r="I83" s="15">
        <f t="shared" si="21"/>
        <v>6</v>
      </c>
      <c r="J83" s="15">
        <f t="shared" si="21"/>
        <v>8</v>
      </c>
      <c r="K83" s="15">
        <f t="shared" si="21"/>
        <v>14</v>
      </c>
      <c r="L83" s="15">
        <f t="shared" si="21"/>
        <v>0</v>
      </c>
      <c r="M83" s="15">
        <f t="shared" si="21"/>
        <v>32</v>
      </c>
      <c r="N83" s="15">
        <f t="shared" si="21"/>
        <v>23</v>
      </c>
      <c r="O83" s="15">
        <f t="shared" si="21"/>
        <v>55</v>
      </c>
      <c r="Q83" s="50"/>
      <c r="R83" s="8"/>
    </row>
    <row r="84" spans="1:18" ht="17.25" customHeight="1">
      <c r="A84" s="9">
        <v>21</v>
      </c>
      <c r="B84" s="1" t="s">
        <v>142</v>
      </c>
      <c r="C84" s="15">
        <f t="shared" ref="C84:O84" si="22">C26+C55</f>
        <v>7992</v>
      </c>
      <c r="D84" s="15">
        <f t="shared" si="22"/>
        <v>7408</v>
      </c>
      <c r="E84" s="15">
        <f t="shared" si="22"/>
        <v>15400</v>
      </c>
      <c r="F84" s="15">
        <f t="shared" si="22"/>
        <v>5887</v>
      </c>
      <c r="G84" s="15">
        <f t="shared" si="22"/>
        <v>3755</v>
      </c>
      <c r="H84" s="15">
        <f t="shared" si="22"/>
        <v>9642</v>
      </c>
      <c r="I84" s="15">
        <f t="shared" si="22"/>
        <v>70</v>
      </c>
      <c r="J84" s="15">
        <f t="shared" si="22"/>
        <v>44</v>
      </c>
      <c r="K84" s="15">
        <f t="shared" si="22"/>
        <v>114</v>
      </c>
      <c r="L84" s="15">
        <f t="shared" si="22"/>
        <v>0</v>
      </c>
      <c r="M84" s="15">
        <f t="shared" si="22"/>
        <v>59</v>
      </c>
      <c r="N84" s="15">
        <f t="shared" si="22"/>
        <v>41</v>
      </c>
      <c r="O84" s="15">
        <f t="shared" si="22"/>
        <v>100</v>
      </c>
      <c r="Q84" s="50"/>
      <c r="R84" s="8"/>
    </row>
    <row r="85" spans="1:18" ht="17.25" customHeight="1">
      <c r="A85" s="9">
        <v>22</v>
      </c>
      <c r="B85" s="2" t="s">
        <v>143</v>
      </c>
      <c r="C85" s="15">
        <f t="shared" ref="C85:O85" si="23">C27+C56</f>
        <v>4383</v>
      </c>
      <c r="D85" s="15">
        <f t="shared" si="23"/>
        <v>4216</v>
      </c>
      <c r="E85" s="15">
        <f t="shared" si="23"/>
        <v>8599</v>
      </c>
      <c r="F85" s="15">
        <f t="shared" si="23"/>
        <v>3425</v>
      </c>
      <c r="G85" s="15">
        <f t="shared" si="23"/>
        <v>2304</v>
      </c>
      <c r="H85" s="15">
        <f t="shared" si="23"/>
        <v>5729</v>
      </c>
      <c r="I85" s="15">
        <f t="shared" si="23"/>
        <v>14</v>
      </c>
      <c r="J85" s="15">
        <f t="shared" si="23"/>
        <v>12</v>
      </c>
      <c r="K85" s="15">
        <f t="shared" si="23"/>
        <v>26</v>
      </c>
      <c r="L85" s="15">
        <f t="shared" si="23"/>
        <v>0</v>
      </c>
      <c r="M85" s="15">
        <f t="shared" si="23"/>
        <v>47</v>
      </c>
      <c r="N85" s="15">
        <f t="shared" si="23"/>
        <v>28</v>
      </c>
      <c r="O85" s="15">
        <f t="shared" si="23"/>
        <v>75</v>
      </c>
      <c r="Q85" s="50"/>
      <c r="R85" s="8"/>
    </row>
    <row r="86" spans="1:18" ht="17.25" customHeight="1" thickBot="1">
      <c r="A86" s="9">
        <v>23</v>
      </c>
      <c r="B86" s="13" t="s">
        <v>144</v>
      </c>
      <c r="C86" s="15">
        <f t="shared" ref="C86:O86" si="24">C28+C57</f>
        <v>7675</v>
      </c>
      <c r="D86" s="15">
        <f t="shared" si="24"/>
        <v>7076</v>
      </c>
      <c r="E86" s="15">
        <f t="shared" si="24"/>
        <v>14751</v>
      </c>
      <c r="F86" s="15">
        <f t="shared" si="24"/>
        <v>5553</v>
      </c>
      <c r="G86" s="15">
        <f t="shared" si="24"/>
        <v>3957</v>
      </c>
      <c r="H86" s="15">
        <f t="shared" si="24"/>
        <v>9510</v>
      </c>
      <c r="I86" s="15">
        <f t="shared" si="24"/>
        <v>33</v>
      </c>
      <c r="J86" s="15">
        <f t="shared" si="24"/>
        <v>18</v>
      </c>
      <c r="K86" s="15">
        <f t="shared" si="24"/>
        <v>51</v>
      </c>
      <c r="L86" s="15">
        <f t="shared" si="24"/>
        <v>4</v>
      </c>
      <c r="M86" s="15">
        <f t="shared" si="24"/>
        <v>55</v>
      </c>
      <c r="N86" s="15">
        <f t="shared" si="24"/>
        <v>52</v>
      </c>
      <c r="O86" s="15">
        <f t="shared" si="24"/>
        <v>107</v>
      </c>
      <c r="Q86" s="50"/>
      <c r="R86" s="8"/>
    </row>
    <row r="87" spans="1:18" ht="17.25" customHeight="1" thickBot="1">
      <c r="A87" s="1218" t="s">
        <v>14</v>
      </c>
      <c r="B87" s="1219"/>
      <c r="C87" s="94">
        <f>SUM(C64:C86)</f>
        <v>199546</v>
      </c>
      <c r="D87" s="94">
        <f t="shared" ref="D87:O87" si="25">SUM(D64:D86)</f>
        <v>184227</v>
      </c>
      <c r="E87" s="94">
        <f t="shared" si="25"/>
        <v>383773</v>
      </c>
      <c r="F87" s="94">
        <f t="shared" si="25"/>
        <v>140027</v>
      </c>
      <c r="G87" s="94">
        <f t="shared" si="25"/>
        <v>93933</v>
      </c>
      <c r="H87" s="94">
        <f t="shared" si="25"/>
        <v>233960</v>
      </c>
      <c r="I87" s="94">
        <f t="shared" si="25"/>
        <v>1339</v>
      </c>
      <c r="J87" s="94">
        <f t="shared" si="25"/>
        <v>997</v>
      </c>
      <c r="K87" s="94">
        <f t="shared" si="25"/>
        <v>2336</v>
      </c>
      <c r="L87" s="94">
        <f t="shared" si="25"/>
        <v>121</v>
      </c>
      <c r="M87" s="94">
        <f t="shared" si="25"/>
        <v>1110</v>
      </c>
      <c r="N87" s="94">
        <f t="shared" si="25"/>
        <v>935</v>
      </c>
      <c r="O87" s="95">
        <f t="shared" si="25"/>
        <v>2045</v>
      </c>
      <c r="Q87" s="50"/>
      <c r="R87" s="8"/>
    </row>
  </sheetData>
  <sheetProtection formatCells="0"/>
  <mergeCells count="33">
    <mergeCell ref="A1:O1"/>
    <mergeCell ref="A2:O2"/>
    <mergeCell ref="L3:O3"/>
    <mergeCell ref="C4:E4"/>
    <mergeCell ref="F4:H4"/>
    <mergeCell ref="I4:K4"/>
    <mergeCell ref="M4:O4"/>
    <mergeCell ref="A4:A5"/>
    <mergeCell ref="B4:B5"/>
    <mergeCell ref="L4:L5"/>
    <mergeCell ref="C33:E33"/>
    <mergeCell ref="F33:H33"/>
    <mergeCell ref="I33:K33"/>
    <mergeCell ref="M33:O33"/>
    <mergeCell ref="A33:A34"/>
    <mergeCell ref="B33:B34"/>
    <mergeCell ref="L33:L34"/>
    <mergeCell ref="A29:B29"/>
    <mergeCell ref="A58:B58"/>
    <mergeCell ref="A87:B87"/>
    <mergeCell ref="A59:O59"/>
    <mergeCell ref="A60:O60"/>
    <mergeCell ref="L61:O61"/>
    <mergeCell ref="C62:E62"/>
    <mergeCell ref="F62:H62"/>
    <mergeCell ref="I62:K62"/>
    <mergeCell ref="M62:O62"/>
    <mergeCell ref="A62:A63"/>
    <mergeCell ref="B62:B63"/>
    <mergeCell ref="L62:L63"/>
    <mergeCell ref="A30:O30"/>
    <mergeCell ref="A31:O31"/>
    <mergeCell ref="L32:O32"/>
  </mergeCells>
  <printOptions horizontalCentered="1" verticalCentered="1"/>
  <pageMargins left="0.54" right="0.44" top="0.74803149606299213" bottom="0.74803149606299213" header="0.31496062992125984" footer="0.31496062992125984"/>
  <pageSetup paperSize="9" orientation="landscape" r:id="rId1"/>
  <headerFooter alignWithMargins="0">
    <oddFooter>&amp;C38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336600"/>
  </sheetPr>
  <dimension ref="A1:AJ389"/>
  <sheetViews>
    <sheetView topLeftCell="A326" zoomScale="87" zoomScaleNormal="87" zoomScaleSheetLayoutView="85" workbookViewId="0">
      <selection activeCell="C231" sqref="C231"/>
    </sheetView>
  </sheetViews>
  <sheetFormatPr defaultColWidth="9.140625" defaultRowHeight="15" customHeight="1"/>
  <cols>
    <col min="1" max="1" width="9.140625" style="401" customWidth="1"/>
    <col min="2" max="2" width="19.140625" style="161" customWidth="1"/>
    <col min="3" max="3" width="12" style="146" customWidth="1"/>
    <col min="4" max="10" width="14.140625" style="146" hidden="1" customWidth="1"/>
    <col min="11" max="11" width="17.5703125" style="620" hidden="1" customWidth="1"/>
    <col min="12" max="20" width="8" style="146" customWidth="1"/>
    <col min="21" max="22" width="8.5703125" style="146" customWidth="1"/>
    <col min="23" max="23" width="9.28515625" style="146" hidden="1" customWidth="1"/>
    <col min="24" max="24" width="9.28515625" style="146" customWidth="1"/>
    <col min="25" max="25" width="8.7109375" style="146" customWidth="1"/>
    <col min="26" max="16384" width="9.140625" style="146"/>
  </cols>
  <sheetData>
    <row r="1" spans="1:36" ht="7.5" customHeight="1"/>
    <row r="2" spans="1:36" ht="21" hidden="1" customHeight="1">
      <c r="A2" s="1238" t="s">
        <v>270</v>
      </c>
      <c r="B2" s="1238"/>
      <c r="C2" s="1238"/>
      <c r="D2" s="1238"/>
      <c r="E2" s="1238"/>
      <c r="F2" s="1238"/>
      <c r="G2" s="1238"/>
      <c r="H2" s="1238"/>
      <c r="I2" s="1238"/>
      <c r="J2" s="1238"/>
      <c r="K2" s="1238"/>
      <c r="L2" s="1238"/>
      <c r="M2" s="1238"/>
      <c r="N2" s="1238"/>
      <c r="O2" s="1238"/>
      <c r="P2" s="1238"/>
      <c r="Q2" s="1238"/>
      <c r="R2" s="1238"/>
      <c r="S2" s="1238"/>
      <c r="T2" s="1238"/>
      <c r="U2" s="1238"/>
      <c r="V2" s="1238"/>
      <c r="W2" s="1238"/>
      <c r="X2" s="1238"/>
      <c r="Y2" s="1238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</row>
    <row r="3" spans="1:36" ht="21" hidden="1" customHeight="1">
      <c r="A3" s="162" t="s">
        <v>278</v>
      </c>
      <c r="B3" s="401"/>
      <c r="C3" s="155"/>
      <c r="D3" s="155"/>
      <c r="E3" s="155"/>
      <c r="F3" s="155"/>
      <c r="G3" s="155"/>
      <c r="H3" s="155"/>
      <c r="I3" s="155"/>
      <c r="J3" s="155"/>
      <c r="K3" s="622"/>
      <c r="L3" s="623" t="s">
        <v>762</v>
      </c>
      <c r="M3" s="623"/>
      <c r="N3" s="623"/>
      <c r="O3" s="623"/>
      <c r="P3" s="623"/>
      <c r="Q3" s="623"/>
      <c r="R3" s="623"/>
      <c r="S3" s="623"/>
      <c r="T3" s="623"/>
      <c r="U3" s="623"/>
      <c r="V3" s="623"/>
      <c r="W3" s="623"/>
      <c r="X3" s="623"/>
      <c r="Y3" s="623"/>
    </row>
    <row r="4" spans="1:36" ht="15" hidden="1" customHeight="1">
      <c r="A4" s="1235" t="s">
        <v>1</v>
      </c>
      <c r="B4" s="1237" t="s">
        <v>284</v>
      </c>
      <c r="C4" s="1244" t="s">
        <v>2</v>
      </c>
      <c r="D4" s="624"/>
      <c r="E4" s="624"/>
      <c r="F4" s="624"/>
      <c r="G4" s="624"/>
      <c r="H4" s="624"/>
      <c r="I4" s="644"/>
      <c r="J4" s="644"/>
      <c r="K4" s="1245" t="s">
        <v>766</v>
      </c>
      <c r="L4" s="1248" t="s">
        <v>251</v>
      </c>
      <c r="M4" s="1248"/>
      <c r="N4" s="1248"/>
      <c r="O4" s="1248"/>
      <c r="P4" s="1248"/>
      <c r="Q4" s="1248"/>
      <c r="R4" s="1248"/>
      <c r="S4" s="1248"/>
      <c r="T4" s="1248"/>
      <c r="U4" s="1248" t="s">
        <v>8</v>
      </c>
      <c r="V4" s="1248"/>
      <c r="W4" s="1248"/>
      <c r="X4" s="1248"/>
      <c r="Y4" s="1248"/>
    </row>
    <row r="5" spans="1:36" s="157" customFormat="1" ht="33" hidden="1" customHeight="1">
      <c r="A5" s="1236"/>
      <c r="B5" s="1237"/>
      <c r="C5" s="1244"/>
      <c r="D5" s="624"/>
      <c r="E5" s="624"/>
      <c r="F5" s="624"/>
      <c r="G5" s="624"/>
      <c r="H5" s="624"/>
      <c r="I5" s="645"/>
      <c r="J5" s="645"/>
      <c r="K5" s="1246"/>
      <c r="L5" s="1248" t="s">
        <v>250</v>
      </c>
      <c r="M5" s="1248"/>
      <c r="N5" s="1248"/>
      <c r="O5" s="1248" t="s">
        <v>158</v>
      </c>
      <c r="P5" s="1248"/>
      <c r="Q5" s="1248"/>
      <c r="R5" s="1248" t="s">
        <v>252</v>
      </c>
      <c r="S5" s="1248"/>
      <c r="T5" s="1248"/>
      <c r="U5" s="1248" t="s">
        <v>12</v>
      </c>
      <c r="V5" s="1248" t="s">
        <v>13</v>
      </c>
      <c r="W5" s="625"/>
      <c r="X5" s="625"/>
      <c r="Y5" s="1248" t="s">
        <v>9</v>
      </c>
    </row>
    <row r="6" spans="1:36" s="157" customFormat="1" ht="21.75" hidden="1" customHeight="1">
      <c r="A6" s="164" t="s">
        <v>15</v>
      </c>
      <c r="B6" s="408"/>
      <c r="C6" s="1244"/>
      <c r="D6" s="624"/>
      <c r="E6" s="624"/>
      <c r="F6" s="624"/>
      <c r="G6" s="624"/>
      <c r="H6" s="624"/>
      <c r="I6" s="646"/>
      <c r="J6" s="646"/>
      <c r="K6" s="1247"/>
      <c r="L6" s="268" t="s">
        <v>240</v>
      </c>
      <c r="M6" s="268" t="s">
        <v>241</v>
      </c>
      <c r="N6" s="268" t="s">
        <v>234</v>
      </c>
      <c r="O6" s="268" t="s">
        <v>240</v>
      </c>
      <c r="P6" s="268" t="s">
        <v>241</v>
      </c>
      <c r="Q6" s="268" t="s">
        <v>234</v>
      </c>
      <c r="R6" s="268" t="s">
        <v>240</v>
      </c>
      <c r="S6" s="268" t="s">
        <v>241</v>
      </c>
      <c r="T6" s="268" t="s">
        <v>234</v>
      </c>
      <c r="U6" s="1248"/>
      <c r="V6" s="1248"/>
      <c r="W6" s="625"/>
      <c r="X6" s="625"/>
      <c r="Y6" s="1248"/>
    </row>
    <row r="7" spans="1:36" ht="15" hidden="1" customHeight="1">
      <c r="A7" s="371">
        <v>1</v>
      </c>
      <c r="B7" s="410" t="s">
        <v>96</v>
      </c>
      <c r="C7" s="455"/>
      <c r="D7" s="455"/>
      <c r="E7" s="455"/>
      <c r="F7" s="455"/>
      <c r="G7" s="455"/>
      <c r="H7" s="455"/>
      <c r="I7" s="455"/>
      <c r="J7" s="455"/>
      <c r="K7" s="46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4"/>
    </row>
    <row r="8" spans="1:36" ht="15" hidden="1" customHeight="1">
      <c r="A8" s="371">
        <v>2</v>
      </c>
      <c r="B8" s="410" t="s">
        <v>97</v>
      </c>
      <c r="C8" s="17"/>
      <c r="D8" s="17"/>
      <c r="E8" s="17"/>
      <c r="F8" s="17"/>
      <c r="G8" s="17"/>
      <c r="H8" s="17"/>
      <c r="I8" s="17"/>
      <c r="J8" s="17"/>
      <c r="K8" s="460"/>
      <c r="L8" s="51">
        <f>Birth!Y8</f>
        <v>812</v>
      </c>
      <c r="M8" s="51">
        <f>Birth!Z8</f>
        <v>781</v>
      </c>
      <c r="N8" s="51">
        <f t="shared" ref="N8:N14" si="0">L8+M8</f>
        <v>1593</v>
      </c>
      <c r="O8" s="51">
        <f>Death!Y7</f>
        <v>847</v>
      </c>
      <c r="P8" s="51">
        <f>Death!Z7</f>
        <v>595</v>
      </c>
      <c r="Q8" s="51">
        <f t="shared" ref="Q8:Q14" si="1">O8+P8</f>
        <v>1442</v>
      </c>
      <c r="R8" s="51">
        <f>Birth!AH8</f>
        <v>0</v>
      </c>
      <c r="S8" s="51">
        <f>Birth!AI8</f>
        <v>0</v>
      </c>
      <c r="T8" s="51">
        <f t="shared" ref="T8:T14" si="2">R8+S8</f>
        <v>0</v>
      </c>
      <c r="U8" s="11"/>
      <c r="V8" s="11"/>
      <c r="W8" s="11"/>
      <c r="X8" s="11"/>
      <c r="Y8" s="51">
        <f t="shared" ref="Y8:Y14" si="3">U8+V8</f>
        <v>0</v>
      </c>
    </row>
    <row r="9" spans="1:36" ht="15" hidden="1" customHeight="1">
      <c r="A9" s="371">
        <v>3</v>
      </c>
      <c r="B9" s="410" t="s">
        <v>98</v>
      </c>
      <c r="C9" s="17"/>
      <c r="D9" s="17"/>
      <c r="E9" s="17"/>
      <c r="F9" s="17"/>
      <c r="G9" s="17"/>
      <c r="H9" s="17"/>
      <c r="I9" s="17"/>
      <c r="J9" s="17"/>
      <c r="K9" s="460"/>
      <c r="L9" s="51">
        <f>Birth!Y9</f>
        <v>1269</v>
      </c>
      <c r="M9" s="51">
        <f>Birth!Z9</f>
        <v>1149</v>
      </c>
      <c r="N9" s="51">
        <f t="shared" si="0"/>
        <v>2418</v>
      </c>
      <c r="O9" s="51">
        <f>Death!Y8</f>
        <v>862</v>
      </c>
      <c r="P9" s="51">
        <f>Death!Z8</f>
        <v>513</v>
      </c>
      <c r="Q9" s="51">
        <f t="shared" si="1"/>
        <v>1375</v>
      </c>
      <c r="R9" s="51">
        <f>Birth!AH9</f>
        <v>0</v>
      </c>
      <c r="S9" s="51">
        <f>Birth!AI9</f>
        <v>0</v>
      </c>
      <c r="T9" s="51">
        <f t="shared" si="2"/>
        <v>0</v>
      </c>
      <c r="U9" s="11"/>
      <c r="V9" s="11"/>
      <c r="W9" s="11"/>
      <c r="X9" s="11"/>
      <c r="Y9" s="51">
        <f t="shared" si="3"/>
        <v>0</v>
      </c>
    </row>
    <row r="10" spans="1:36" ht="15" hidden="1" customHeight="1">
      <c r="A10" s="371">
        <v>4</v>
      </c>
      <c r="B10" s="410" t="s">
        <v>18</v>
      </c>
      <c r="C10" s="17"/>
      <c r="D10" s="17"/>
      <c r="E10" s="17"/>
      <c r="F10" s="17"/>
      <c r="G10" s="17"/>
      <c r="H10" s="17"/>
      <c r="I10" s="17"/>
      <c r="J10" s="17"/>
      <c r="K10" s="460"/>
      <c r="L10" s="51">
        <f>Birth!Y10</f>
        <v>679</v>
      </c>
      <c r="M10" s="51">
        <f>Birth!Z10</f>
        <v>587</v>
      </c>
      <c r="N10" s="51">
        <f t="shared" si="0"/>
        <v>1266</v>
      </c>
      <c r="O10" s="51">
        <f>Death!Y9</f>
        <v>596</v>
      </c>
      <c r="P10" s="51">
        <f>Death!Z9</f>
        <v>416</v>
      </c>
      <c r="Q10" s="51">
        <f t="shared" si="1"/>
        <v>1012</v>
      </c>
      <c r="R10" s="51">
        <f>Birth!AH10</f>
        <v>0</v>
      </c>
      <c r="S10" s="51">
        <f>Birth!AI10</f>
        <v>0</v>
      </c>
      <c r="T10" s="51">
        <f t="shared" si="2"/>
        <v>0</v>
      </c>
      <c r="U10" s="11"/>
      <c r="V10" s="11"/>
      <c r="W10" s="11"/>
      <c r="X10" s="11"/>
      <c r="Y10" s="51">
        <f t="shared" si="3"/>
        <v>0</v>
      </c>
    </row>
    <row r="11" spans="1:36" ht="15" hidden="1" customHeight="1">
      <c r="A11" s="371">
        <v>5</v>
      </c>
      <c r="B11" s="410" t="s">
        <v>100</v>
      </c>
      <c r="C11" s="17"/>
      <c r="D11" s="17"/>
      <c r="E11" s="17"/>
      <c r="F11" s="17"/>
      <c r="G11" s="17"/>
      <c r="H11" s="17"/>
      <c r="I11" s="17"/>
      <c r="J11" s="17"/>
      <c r="K11" s="460"/>
      <c r="L11" s="51">
        <f>Birth!Y11</f>
        <v>408</v>
      </c>
      <c r="M11" s="51">
        <f>Birth!Z11</f>
        <v>365</v>
      </c>
      <c r="N11" s="51">
        <f t="shared" si="0"/>
        <v>773</v>
      </c>
      <c r="O11" s="51">
        <f>Death!Y10</f>
        <v>873</v>
      </c>
      <c r="P11" s="51">
        <f>Death!Z10</f>
        <v>559</v>
      </c>
      <c r="Q11" s="51">
        <f t="shared" si="1"/>
        <v>1432</v>
      </c>
      <c r="R11" s="51">
        <f>Birth!AH11</f>
        <v>0</v>
      </c>
      <c r="S11" s="51">
        <f>Birth!AI11</f>
        <v>0</v>
      </c>
      <c r="T11" s="51">
        <f t="shared" si="2"/>
        <v>0</v>
      </c>
      <c r="U11" s="11"/>
      <c r="V11" s="11"/>
      <c r="W11" s="11"/>
      <c r="X11" s="11"/>
      <c r="Y11" s="51">
        <f t="shared" si="3"/>
        <v>0</v>
      </c>
    </row>
    <row r="12" spans="1:36" ht="15" hidden="1" customHeight="1">
      <c r="A12" s="371">
        <v>6</v>
      </c>
      <c r="B12" s="410" t="s">
        <v>101</v>
      </c>
      <c r="C12" s="17"/>
      <c r="D12" s="17"/>
      <c r="E12" s="17"/>
      <c r="F12" s="17"/>
      <c r="G12" s="17"/>
      <c r="H12" s="17"/>
      <c r="I12" s="17"/>
      <c r="J12" s="17"/>
      <c r="K12" s="460"/>
      <c r="L12" s="51">
        <f>Birth!Y12</f>
        <v>314</v>
      </c>
      <c r="M12" s="51">
        <f>Birth!Z12</f>
        <v>315</v>
      </c>
      <c r="N12" s="51">
        <f t="shared" si="0"/>
        <v>629</v>
      </c>
      <c r="O12" s="51">
        <f>Death!Y11</f>
        <v>530</v>
      </c>
      <c r="P12" s="51">
        <f>Death!Z11</f>
        <v>332</v>
      </c>
      <c r="Q12" s="51">
        <f t="shared" si="1"/>
        <v>862</v>
      </c>
      <c r="R12" s="51">
        <f>Birth!AH12</f>
        <v>0</v>
      </c>
      <c r="S12" s="51">
        <f>Birth!AI12</f>
        <v>0</v>
      </c>
      <c r="T12" s="51">
        <f t="shared" si="2"/>
        <v>0</v>
      </c>
      <c r="U12" s="11"/>
      <c r="V12" s="11"/>
      <c r="W12" s="11"/>
      <c r="X12" s="11"/>
      <c r="Y12" s="51">
        <f t="shared" si="3"/>
        <v>0</v>
      </c>
    </row>
    <row r="13" spans="1:36" ht="15" hidden="1" customHeight="1">
      <c r="A13" s="371">
        <v>7</v>
      </c>
      <c r="B13" s="411" t="s">
        <v>102</v>
      </c>
      <c r="C13" s="17"/>
      <c r="D13" s="17"/>
      <c r="E13" s="17"/>
      <c r="F13" s="17"/>
      <c r="G13" s="17"/>
      <c r="H13" s="17"/>
      <c r="I13" s="17"/>
      <c r="J13" s="17"/>
      <c r="K13" s="460"/>
      <c r="L13" s="51">
        <f>Birth!Y13</f>
        <v>680</v>
      </c>
      <c r="M13" s="51">
        <f>Birth!Z13</f>
        <v>690</v>
      </c>
      <c r="N13" s="51">
        <f t="shared" si="0"/>
        <v>1370</v>
      </c>
      <c r="O13" s="51">
        <f>Death!Y12</f>
        <v>663</v>
      </c>
      <c r="P13" s="51">
        <f>Death!Z12</f>
        <v>528</v>
      </c>
      <c r="Q13" s="51">
        <f t="shared" si="1"/>
        <v>1191</v>
      </c>
      <c r="R13" s="51">
        <f>Birth!AH13</f>
        <v>0</v>
      </c>
      <c r="S13" s="51">
        <f>Birth!AI13</f>
        <v>0</v>
      </c>
      <c r="T13" s="51">
        <f t="shared" si="2"/>
        <v>0</v>
      </c>
      <c r="U13" s="11"/>
      <c r="V13" s="11"/>
      <c r="W13" s="11"/>
      <c r="X13" s="11"/>
      <c r="Y13" s="51">
        <f t="shared" si="3"/>
        <v>0</v>
      </c>
    </row>
    <row r="14" spans="1:36" ht="15" hidden="1" customHeight="1">
      <c r="A14" s="374"/>
      <c r="B14" s="412" t="s">
        <v>6</v>
      </c>
      <c r="C14" s="84"/>
      <c r="D14" s="84"/>
      <c r="E14" s="84"/>
      <c r="F14" s="84"/>
      <c r="G14" s="84"/>
      <c r="H14" s="84"/>
      <c r="I14" s="84"/>
      <c r="J14" s="84"/>
      <c r="K14" s="461"/>
      <c r="L14" s="51">
        <f>Birth!Y14</f>
        <v>211</v>
      </c>
      <c r="M14" s="51">
        <f>Birth!Z14</f>
        <v>185</v>
      </c>
      <c r="N14" s="51">
        <f t="shared" si="0"/>
        <v>396</v>
      </c>
      <c r="O14" s="51">
        <f>Death!Y13</f>
        <v>976</v>
      </c>
      <c r="P14" s="51">
        <f>Death!Z13</f>
        <v>575</v>
      </c>
      <c r="Q14" s="51">
        <f t="shared" si="1"/>
        <v>1551</v>
      </c>
      <c r="R14" s="51">
        <f>Birth!AH14</f>
        <v>0</v>
      </c>
      <c r="S14" s="51">
        <f>Birth!AI14</f>
        <v>0</v>
      </c>
      <c r="T14" s="51">
        <f t="shared" si="2"/>
        <v>0</v>
      </c>
      <c r="U14" s="11"/>
      <c r="V14" s="11"/>
      <c r="W14" s="11"/>
      <c r="X14" s="11"/>
      <c r="Y14" s="51">
        <f t="shared" si="3"/>
        <v>0</v>
      </c>
    </row>
    <row r="15" spans="1:36" ht="15" hidden="1" customHeight="1">
      <c r="A15" s="413" t="s">
        <v>20</v>
      </c>
      <c r="C15" s="454"/>
      <c r="D15" s="454"/>
      <c r="E15" s="454"/>
      <c r="F15" s="454"/>
      <c r="G15" s="454"/>
      <c r="H15" s="454"/>
      <c r="I15" s="454"/>
      <c r="J15" s="454"/>
      <c r="K15" s="463"/>
      <c r="L15" s="160">
        <f>Birth!Y15</f>
        <v>4373</v>
      </c>
      <c r="M15" s="160">
        <f>Birth!Z15</f>
        <v>4072</v>
      </c>
      <c r="N15" s="160">
        <f t="shared" ref="N15:Y15" si="4">SUM(N8:N14)</f>
        <v>8445</v>
      </c>
      <c r="O15" s="160">
        <f>Death!Y14</f>
        <v>5347</v>
      </c>
      <c r="P15" s="160">
        <f>Death!Z14</f>
        <v>3518</v>
      </c>
      <c r="Q15" s="160">
        <f t="shared" si="4"/>
        <v>8865</v>
      </c>
      <c r="R15" s="160">
        <f>Birth!AH15</f>
        <v>0</v>
      </c>
      <c r="S15" s="160">
        <f>Birth!AI15</f>
        <v>0</v>
      </c>
      <c r="T15" s="160">
        <f t="shared" si="4"/>
        <v>0</v>
      </c>
      <c r="U15" s="160">
        <f t="shared" si="4"/>
        <v>0</v>
      </c>
      <c r="V15" s="160">
        <f t="shared" si="4"/>
        <v>0</v>
      </c>
      <c r="W15" s="160"/>
      <c r="X15" s="160"/>
      <c r="Y15" s="160">
        <f t="shared" si="4"/>
        <v>0</v>
      </c>
    </row>
    <row r="16" spans="1:36" ht="15" hidden="1" customHeight="1">
      <c r="A16" s="414">
        <v>8</v>
      </c>
      <c r="B16" s="85" t="s">
        <v>103</v>
      </c>
      <c r="L16" s="408"/>
      <c r="M16" s="408"/>
      <c r="N16" s="455"/>
      <c r="O16" s="408"/>
      <c r="P16" s="408"/>
      <c r="Q16" s="455"/>
      <c r="R16" s="408"/>
      <c r="S16" s="408"/>
      <c r="T16" s="455"/>
      <c r="U16" s="455"/>
      <c r="V16" s="455"/>
      <c r="W16" s="455"/>
      <c r="X16" s="455"/>
      <c r="Y16" s="454"/>
    </row>
    <row r="17" spans="1:25" ht="15" hidden="1" customHeight="1">
      <c r="A17" s="414">
        <v>9</v>
      </c>
      <c r="B17" s="85" t="s">
        <v>484</v>
      </c>
      <c r="C17" s="85"/>
      <c r="D17" s="85"/>
      <c r="E17" s="85"/>
      <c r="F17" s="85"/>
      <c r="G17" s="85"/>
      <c r="H17" s="85"/>
      <c r="I17" s="85"/>
      <c r="J17" s="85"/>
      <c r="K17" s="462"/>
      <c r="L17" s="51">
        <f>Birth!Y17</f>
        <v>94</v>
      </c>
      <c r="M17" s="51">
        <f>Birth!Z17</f>
        <v>72</v>
      </c>
      <c r="N17" s="51">
        <f>L17+M17</f>
        <v>166</v>
      </c>
      <c r="O17" s="51">
        <f>Death!Y16</f>
        <v>545</v>
      </c>
      <c r="P17" s="51">
        <f>Death!Z16</f>
        <v>350</v>
      </c>
      <c r="Q17" s="51">
        <f>O17+P17</f>
        <v>895</v>
      </c>
      <c r="R17" s="51">
        <f>Birth!AH17</f>
        <v>0</v>
      </c>
      <c r="S17" s="51">
        <f>Birth!AI17</f>
        <v>0</v>
      </c>
      <c r="T17" s="51">
        <f>R17+S17</f>
        <v>0</v>
      </c>
      <c r="U17" s="11"/>
      <c r="V17" s="11"/>
      <c r="W17" s="11"/>
      <c r="X17" s="11"/>
      <c r="Y17" s="51">
        <f>U17+V17</f>
        <v>0</v>
      </c>
    </row>
    <row r="18" spans="1:25" ht="15" hidden="1" customHeight="1">
      <c r="A18" s="414">
        <v>10</v>
      </c>
      <c r="B18" s="85" t="s">
        <v>485</v>
      </c>
      <c r="C18" s="85"/>
      <c r="D18" s="85"/>
      <c r="E18" s="85"/>
      <c r="F18" s="85"/>
      <c r="G18" s="85"/>
      <c r="H18" s="85"/>
      <c r="I18" s="85"/>
      <c r="J18" s="85"/>
      <c r="K18" s="462"/>
      <c r="L18" s="51">
        <f>Birth!Y18</f>
        <v>45</v>
      </c>
      <c r="M18" s="51">
        <f>Birth!Z18</f>
        <v>38</v>
      </c>
      <c r="N18" s="51">
        <f>L18+M18</f>
        <v>83</v>
      </c>
      <c r="O18" s="51">
        <f>Death!Y17</f>
        <v>432</v>
      </c>
      <c r="P18" s="51">
        <f>Death!Z17</f>
        <v>312</v>
      </c>
      <c r="Q18" s="51">
        <f>O18+P18</f>
        <v>744</v>
      </c>
      <c r="R18" s="51">
        <f>Birth!AH18</f>
        <v>2</v>
      </c>
      <c r="S18" s="51">
        <f>Birth!AI18</f>
        <v>0</v>
      </c>
      <c r="T18" s="51">
        <f>R18+S18</f>
        <v>2</v>
      </c>
      <c r="U18" s="11"/>
      <c r="V18" s="11"/>
      <c r="W18" s="11"/>
      <c r="X18" s="11"/>
      <c r="Y18" s="51">
        <f>U18+V18</f>
        <v>0</v>
      </c>
    </row>
    <row r="19" spans="1:25" ht="15" hidden="1" customHeight="1">
      <c r="A19" s="374"/>
      <c r="B19" s="412" t="s">
        <v>6</v>
      </c>
      <c r="C19" s="85"/>
      <c r="D19" s="85"/>
      <c r="E19" s="85"/>
      <c r="F19" s="85"/>
      <c r="G19" s="85"/>
      <c r="H19" s="85"/>
      <c r="I19" s="85"/>
      <c r="J19" s="85"/>
      <c r="K19" s="462"/>
      <c r="L19" s="51">
        <f>Birth!Y19</f>
        <v>20</v>
      </c>
      <c r="M19" s="51">
        <f>Birth!Z19</f>
        <v>16</v>
      </c>
      <c r="N19" s="51">
        <f>L19+M19</f>
        <v>36</v>
      </c>
      <c r="O19" s="51">
        <f>Death!Y18</f>
        <v>876</v>
      </c>
      <c r="P19" s="51">
        <f>Death!Z18</f>
        <v>564</v>
      </c>
      <c r="Q19" s="51">
        <f>O19+P19</f>
        <v>1440</v>
      </c>
      <c r="R19" s="51">
        <f>Birth!AH19</f>
        <v>0</v>
      </c>
      <c r="S19" s="51">
        <f>Birth!AI19</f>
        <v>0</v>
      </c>
      <c r="T19" s="51">
        <f>R19+S19</f>
        <v>0</v>
      </c>
      <c r="U19" s="11"/>
      <c r="V19" s="11"/>
      <c r="W19" s="11"/>
      <c r="X19" s="11"/>
      <c r="Y19" s="51">
        <f>U19+V19</f>
        <v>0</v>
      </c>
    </row>
    <row r="20" spans="1:25" ht="15" hidden="1" customHeight="1">
      <c r="A20" s="410" t="s">
        <v>21</v>
      </c>
      <c r="B20" s="408"/>
      <c r="C20" s="454"/>
      <c r="D20" s="454"/>
      <c r="E20" s="454"/>
      <c r="F20" s="454"/>
      <c r="G20" s="454"/>
      <c r="H20" s="454"/>
      <c r="I20" s="454"/>
      <c r="J20" s="454"/>
      <c r="K20" s="463"/>
      <c r="L20" s="160">
        <f>Birth!Y20</f>
        <v>159</v>
      </c>
      <c r="M20" s="160">
        <f>Birth!Z20</f>
        <v>126</v>
      </c>
      <c r="N20" s="160">
        <f>SUM(N17:N19)</f>
        <v>285</v>
      </c>
      <c r="O20" s="160">
        <f>Death!Y19</f>
        <v>1853</v>
      </c>
      <c r="P20" s="160">
        <f>Death!Z19</f>
        <v>1226</v>
      </c>
      <c r="Q20" s="160">
        <f>SUM(Q17:Q19)</f>
        <v>3079</v>
      </c>
      <c r="R20" s="160">
        <f>Birth!AH20</f>
        <v>2</v>
      </c>
      <c r="S20" s="160">
        <f>Birth!AI20</f>
        <v>0</v>
      </c>
      <c r="T20" s="160">
        <f>SUM(T17:T19)</f>
        <v>2</v>
      </c>
      <c r="U20" s="160">
        <f>SUM(U17:U19)</f>
        <v>0</v>
      </c>
      <c r="V20" s="160">
        <f>SUM(V17:V19)</f>
        <v>0</v>
      </c>
      <c r="W20" s="160"/>
      <c r="X20" s="160"/>
      <c r="Y20" s="160">
        <f>SUM(Y17:Y19)</f>
        <v>0</v>
      </c>
    </row>
    <row r="21" spans="1:25" ht="15" hidden="1" customHeight="1">
      <c r="A21" s="414">
        <v>11</v>
      </c>
      <c r="B21" s="85" t="s">
        <v>22</v>
      </c>
      <c r="C21" s="455"/>
      <c r="D21" s="455"/>
      <c r="E21" s="455"/>
      <c r="F21" s="455"/>
      <c r="G21" s="455"/>
      <c r="H21" s="455"/>
      <c r="I21" s="455"/>
      <c r="J21" s="455"/>
      <c r="K21" s="465"/>
      <c r="L21" s="408"/>
      <c r="M21" s="408"/>
      <c r="N21" s="455"/>
      <c r="O21" s="408"/>
      <c r="P21" s="408"/>
      <c r="Q21" s="455"/>
      <c r="R21" s="408"/>
      <c r="S21" s="408"/>
      <c r="T21" s="455"/>
      <c r="U21" s="455"/>
      <c r="V21" s="455"/>
      <c r="W21" s="455"/>
      <c r="X21" s="455"/>
      <c r="Y21" s="454"/>
    </row>
    <row r="22" spans="1:25" ht="15" hidden="1" customHeight="1">
      <c r="A22" s="414">
        <v>12</v>
      </c>
      <c r="B22" s="85" t="s">
        <v>23</v>
      </c>
      <c r="C22" s="85"/>
      <c r="D22" s="85"/>
      <c r="E22" s="85"/>
      <c r="F22" s="85"/>
      <c r="G22" s="85"/>
      <c r="H22" s="85"/>
      <c r="I22" s="85"/>
      <c r="J22" s="85"/>
      <c r="K22" s="462"/>
      <c r="L22" s="51">
        <f>Birth!Y22</f>
        <v>108</v>
      </c>
      <c r="M22" s="51">
        <f>Birth!Z22</f>
        <v>75</v>
      </c>
      <c r="N22" s="51">
        <f t="shared" ref="N22:N27" si="5">L22+M22</f>
        <v>183</v>
      </c>
      <c r="O22" s="51">
        <f>Death!Y21</f>
        <v>808</v>
      </c>
      <c r="P22" s="51">
        <f>Death!Z21</f>
        <v>535</v>
      </c>
      <c r="Q22" s="51">
        <f t="shared" ref="Q22:Q27" si="6">O22+P22</f>
        <v>1343</v>
      </c>
      <c r="R22" s="51">
        <f>Birth!AH22</f>
        <v>0</v>
      </c>
      <c r="S22" s="51">
        <f>Birth!AI22</f>
        <v>0</v>
      </c>
      <c r="T22" s="51">
        <f t="shared" ref="T22:T27" si="7">R22+S22</f>
        <v>0</v>
      </c>
      <c r="U22" s="11"/>
      <c r="V22" s="11"/>
      <c r="W22" s="11"/>
      <c r="X22" s="11"/>
      <c r="Y22" s="51">
        <f t="shared" ref="Y22:Y27" si="8">U22+V22</f>
        <v>0</v>
      </c>
    </row>
    <row r="23" spans="1:25" ht="15" hidden="1" customHeight="1">
      <c r="A23" s="414">
        <v>13</v>
      </c>
      <c r="B23" s="85" t="s">
        <v>105</v>
      </c>
      <c r="C23" s="85"/>
      <c r="D23" s="85"/>
      <c r="E23" s="85"/>
      <c r="F23" s="85"/>
      <c r="G23" s="85"/>
      <c r="H23" s="85"/>
      <c r="I23" s="85"/>
      <c r="J23" s="85"/>
      <c r="K23" s="462"/>
      <c r="L23" s="51">
        <f>Birth!Y23</f>
        <v>128</v>
      </c>
      <c r="M23" s="51">
        <f>Birth!Z23</f>
        <v>115</v>
      </c>
      <c r="N23" s="51">
        <f t="shared" si="5"/>
        <v>243</v>
      </c>
      <c r="O23" s="51">
        <f>Death!Y22</f>
        <v>677</v>
      </c>
      <c r="P23" s="51">
        <f>Death!Z22</f>
        <v>460</v>
      </c>
      <c r="Q23" s="51">
        <f t="shared" si="6"/>
        <v>1137</v>
      </c>
      <c r="R23" s="51">
        <f>Birth!AH23</f>
        <v>0</v>
      </c>
      <c r="S23" s="51">
        <f>Birth!AI23</f>
        <v>0</v>
      </c>
      <c r="T23" s="51">
        <f t="shared" si="7"/>
        <v>0</v>
      </c>
      <c r="U23" s="11"/>
      <c r="V23" s="11"/>
      <c r="W23" s="11"/>
      <c r="X23" s="11"/>
      <c r="Y23" s="51">
        <f t="shared" si="8"/>
        <v>0</v>
      </c>
    </row>
    <row r="24" spans="1:25" ht="15" hidden="1" customHeight="1">
      <c r="A24" s="414">
        <v>14</v>
      </c>
      <c r="B24" s="85" t="s">
        <v>454</v>
      </c>
      <c r="C24" s="85"/>
      <c r="D24" s="85"/>
      <c r="E24" s="85"/>
      <c r="F24" s="85"/>
      <c r="G24" s="85"/>
      <c r="H24" s="85"/>
      <c r="I24" s="85"/>
      <c r="J24" s="85"/>
      <c r="K24" s="462"/>
      <c r="L24" s="51">
        <f>Birth!Y24</f>
        <v>301</v>
      </c>
      <c r="M24" s="51">
        <f>Birth!Z24</f>
        <v>261</v>
      </c>
      <c r="N24" s="51">
        <f t="shared" si="5"/>
        <v>562</v>
      </c>
      <c r="O24" s="51">
        <f>Death!Y23</f>
        <v>971</v>
      </c>
      <c r="P24" s="51">
        <f>Death!Z23</f>
        <v>567</v>
      </c>
      <c r="Q24" s="51">
        <f t="shared" si="6"/>
        <v>1538</v>
      </c>
      <c r="R24" s="51">
        <f>Birth!AH24</f>
        <v>0</v>
      </c>
      <c r="S24" s="51">
        <f>Birth!AI24</f>
        <v>0</v>
      </c>
      <c r="T24" s="51">
        <f t="shared" si="7"/>
        <v>0</v>
      </c>
      <c r="U24" s="11"/>
      <c r="V24" s="11"/>
      <c r="W24" s="11"/>
      <c r="X24" s="11"/>
      <c r="Y24" s="51">
        <f t="shared" si="8"/>
        <v>0</v>
      </c>
    </row>
    <row r="25" spans="1:25" ht="15" hidden="1" customHeight="1">
      <c r="A25" s="414">
        <v>15</v>
      </c>
      <c r="B25" s="85" t="s">
        <v>455</v>
      </c>
      <c r="C25" s="85"/>
      <c r="D25" s="85"/>
      <c r="E25" s="85"/>
      <c r="F25" s="85"/>
      <c r="G25" s="85"/>
      <c r="H25" s="85"/>
      <c r="I25" s="85"/>
      <c r="J25" s="85"/>
      <c r="K25" s="462"/>
      <c r="L25" s="51">
        <f>Birth!Y25</f>
        <v>175</v>
      </c>
      <c r="M25" s="51">
        <f>Birth!Z25</f>
        <v>179</v>
      </c>
      <c r="N25" s="51">
        <f t="shared" si="5"/>
        <v>354</v>
      </c>
      <c r="O25" s="51">
        <f>Death!Y24</f>
        <v>519</v>
      </c>
      <c r="P25" s="51">
        <f>Death!Z24</f>
        <v>329</v>
      </c>
      <c r="Q25" s="51">
        <f t="shared" si="6"/>
        <v>848</v>
      </c>
      <c r="R25" s="51">
        <f>Birth!AH25</f>
        <v>0</v>
      </c>
      <c r="S25" s="51">
        <f>Birth!AI25</f>
        <v>0</v>
      </c>
      <c r="T25" s="51">
        <f t="shared" si="7"/>
        <v>0</v>
      </c>
      <c r="U25" s="11"/>
      <c r="V25" s="11"/>
      <c r="W25" s="11"/>
      <c r="X25" s="11"/>
      <c r="Y25" s="51">
        <f t="shared" si="8"/>
        <v>0</v>
      </c>
    </row>
    <row r="26" spans="1:25" ht="15" hidden="1" customHeight="1">
      <c r="A26" s="414">
        <v>16</v>
      </c>
      <c r="B26" s="85" t="s">
        <v>104</v>
      </c>
      <c r="C26" s="85"/>
      <c r="D26" s="85"/>
      <c r="E26" s="85"/>
      <c r="F26" s="85"/>
      <c r="G26" s="85"/>
      <c r="H26" s="85"/>
      <c r="I26" s="85"/>
      <c r="J26" s="85"/>
      <c r="K26" s="462"/>
      <c r="L26" s="51">
        <f>Birth!Y26</f>
        <v>10</v>
      </c>
      <c r="M26" s="51">
        <f>Birth!Z26</f>
        <v>5</v>
      </c>
      <c r="N26" s="51">
        <f t="shared" si="5"/>
        <v>15</v>
      </c>
      <c r="O26" s="51" t="e">
        <f>Death!#REF!</f>
        <v>#REF!</v>
      </c>
      <c r="P26" s="51" t="e">
        <f>Death!#REF!</f>
        <v>#REF!</v>
      </c>
      <c r="Q26" s="51" t="e">
        <f t="shared" si="6"/>
        <v>#REF!</v>
      </c>
      <c r="R26" s="51">
        <f>Birth!AH26</f>
        <v>0</v>
      </c>
      <c r="S26" s="51">
        <f>Birth!AI26</f>
        <v>0</v>
      </c>
      <c r="T26" s="51">
        <f t="shared" si="7"/>
        <v>0</v>
      </c>
      <c r="U26" s="11"/>
      <c r="V26" s="11"/>
      <c r="W26" s="11"/>
      <c r="X26" s="11"/>
      <c r="Y26" s="51">
        <f t="shared" si="8"/>
        <v>0</v>
      </c>
    </row>
    <row r="27" spans="1:25" ht="15" hidden="1" customHeight="1">
      <c r="A27" s="374"/>
      <c r="B27" s="412" t="s">
        <v>6</v>
      </c>
      <c r="C27" s="85"/>
      <c r="D27" s="85"/>
      <c r="E27" s="85"/>
      <c r="F27" s="85"/>
      <c r="G27" s="85"/>
      <c r="H27" s="85"/>
      <c r="I27" s="85"/>
      <c r="J27" s="85"/>
      <c r="K27" s="462"/>
      <c r="L27" s="51">
        <f>Birth!Y27</f>
        <v>13</v>
      </c>
      <c r="M27" s="51">
        <f>Birth!Z27</f>
        <v>14</v>
      </c>
      <c r="N27" s="51">
        <f t="shared" si="5"/>
        <v>27</v>
      </c>
      <c r="O27" s="51">
        <f>Death!Y26</f>
        <v>554</v>
      </c>
      <c r="P27" s="51">
        <f>Death!Z26</f>
        <v>379</v>
      </c>
      <c r="Q27" s="51">
        <f t="shared" si="6"/>
        <v>933</v>
      </c>
      <c r="R27" s="51">
        <f>Birth!AH27</f>
        <v>0</v>
      </c>
      <c r="S27" s="51">
        <f>Birth!AI27</f>
        <v>0</v>
      </c>
      <c r="T27" s="51">
        <f t="shared" si="7"/>
        <v>0</v>
      </c>
      <c r="U27" s="11"/>
      <c r="V27" s="11"/>
      <c r="W27" s="11"/>
      <c r="X27" s="11"/>
      <c r="Y27" s="51">
        <f t="shared" si="8"/>
        <v>0</v>
      </c>
    </row>
    <row r="28" spans="1:25" ht="15" hidden="1" customHeight="1">
      <c r="A28" s="416" t="s">
        <v>25</v>
      </c>
      <c r="B28" s="162"/>
      <c r="C28" s="454"/>
      <c r="D28" s="454"/>
      <c r="E28" s="454"/>
      <c r="F28" s="454"/>
      <c r="G28" s="454"/>
      <c r="H28" s="454"/>
      <c r="I28" s="454"/>
      <c r="J28" s="454"/>
      <c r="K28" s="463"/>
      <c r="L28" s="160">
        <f>Birth!Y28</f>
        <v>735</v>
      </c>
      <c r="M28" s="160">
        <f>Birth!Z28</f>
        <v>649</v>
      </c>
      <c r="N28" s="160">
        <f>SUM(N22:N27)</f>
        <v>1384</v>
      </c>
      <c r="O28" s="160">
        <f>Death!Y27</f>
        <v>4400</v>
      </c>
      <c r="P28" s="160">
        <f>Death!Z27</f>
        <v>2800</v>
      </c>
      <c r="Q28" s="160" t="e">
        <f>SUM(Q22:Q27)</f>
        <v>#REF!</v>
      </c>
      <c r="R28" s="160">
        <f>Birth!AH28</f>
        <v>0</v>
      </c>
      <c r="S28" s="160">
        <f>Birth!AI28</f>
        <v>0</v>
      </c>
      <c r="T28" s="160">
        <f>SUM(T22:T27)</f>
        <v>0</v>
      </c>
      <c r="U28" s="160">
        <f>SUM(U22:U27)</f>
        <v>0</v>
      </c>
      <c r="V28" s="160">
        <f>SUM(V22:V27)</f>
        <v>0</v>
      </c>
      <c r="W28" s="160"/>
      <c r="X28" s="160"/>
      <c r="Y28" s="160">
        <f>SUM(Y22:Y27)</f>
        <v>0</v>
      </c>
    </row>
    <row r="29" spans="1:25" ht="15" hidden="1" customHeight="1">
      <c r="A29" s="414">
        <v>17</v>
      </c>
      <c r="B29" s="85" t="s">
        <v>106</v>
      </c>
      <c r="C29" s="156"/>
      <c r="D29" s="156"/>
      <c r="E29" s="156"/>
      <c r="F29" s="156"/>
      <c r="G29" s="156"/>
      <c r="H29" s="156"/>
      <c r="I29" s="156"/>
      <c r="J29" s="156"/>
      <c r="K29" s="626"/>
      <c r="L29" s="553"/>
      <c r="M29" s="553"/>
      <c r="N29" s="141"/>
      <c r="O29" s="553"/>
      <c r="P29" s="553"/>
      <c r="Q29" s="141"/>
      <c r="R29" s="553"/>
      <c r="S29" s="553"/>
      <c r="T29" s="141"/>
      <c r="U29" s="141"/>
      <c r="V29" s="141"/>
      <c r="W29" s="141"/>
      <c r="X29" s="141"/>
      <c r="Y29" s="86"/>
    </row>
    <row r="30" spans="1:25" ht="15" hidden="1" customHeight="1">
      <c r="A30" s="414">
        <v>18</v>
      </c>
      <c r="B30" s="85" t="s">
        <v>107</v>
      </c>
      <c r="C30" s="86"/>
      <c r="D30" s="86"/>
      <c r="E30" s="86"/>
      <c r="F30" s="86"/>
      <c r="G30" s="86"/>
      <c r="H30" s="86"/>
      <c r="I30" s="86"/>
      <c r="J30" s="86"/>
      <c r="K30" s="464"/>
      <c r="L30" s="51">
        <f>Birth!Y30</f>
        <v>556</v>
      </c>
      <c r="M30" s="51">
        <f>Birth!Z30</f>
        <v>529</v>
      </c>
      <c r="N30" s="51">
        <f>L30+M30</f>
        <v>1085</v>
      </c>
      <c r="O30" s="51">
        <f>Death!Y29</f>
        <v>967</v>
      </c>
      <c r="P30" s="51">
        <f>Death!Z29</f>
        <v>683</v>
      </c>
      <c r="Q30" s="51">
        <f>O30+P30</f>
        <v>1650</v>
      </c>
      <c r="R30" s="51">
        <f>Birth!AH30</f>
        <v>0</v>
      </c>
      <c r="S30" s="51">
        <f>Birth!AI30</f>
        <v>0</v>
      </c>
      <c r="T30" s="51">
        <f>R30+S30</f>
        <v>0</v>
      </c>
      <c r="U30" s="11"/>
      <c r="V30" s="11"/>
      <c r="W30" s="11"/>
      <c r="X30" s="11"/>
      <c r="Y30" s="51">
        <f>U30+V30</f>
        <v>0</v>
      </c>
    </row>
    <row r="31" spans="1:25" ht="15" hidden="1" customHeight="1">
      <c r="A31" s="374"/>
      <c r="B31" s="412" t="s">
        <v>6</v>
      </c>
      <c r="C31" s="86"/>
      <c r="D31" s="86"/>
      <c r="E31" s="86"/>
      <c r="F31" s="86"/>
      <c r="G31" s="86"/>
      <c r="H31" s="86"/>
      <c r="I31" s="86"/>
      <c r="J31" s="86"/>
      <c r="K31" s="464"/>
      <c r="L31" s="51">
        <f>Birth!Y31</f>
        <v>131</v>
      </c>
      <c r="M31" s="51">
        <f>Birth!Z31</f>
        <v>123</v>
      </c>
      <c r="N31" s="51">
        <f>L31+M31</f>
        <v>254</v>
      </c>
      <c r="O31" s="51">
        <f>Death!Y30</f>
        <v>668</v>
      </c>
      <c r="P31" s="51">
        <f>Death!Z30</f>
        <v>490</v>
      </c>
      <c r="Q31" s="51">
        <f>O31+P31</f>
        <v>1158</v>
      </c>
      <c r="R31" s="51">
        <f>Birth!AH31</f>
        <v>1</v>
      </c>
      <c r="S31" s="51">
        <f>Birth!AI31</f>
        <v>0</v>
      </c>
      <c r="T31" s="51">
        <f>R31+S31</f>
        <v>1</v>
      </c>
      <c r="U31" s="11"/>
      <c r="V31" s="11"/>
      <c r="W31" s="11"/>
      <c r="X31" s="11"/>
      <c r="Y31" s="51">
        <f>U31+V31</f>
        <v>0</v>
      </c>
    </row>
    <row r="32" spans="1:25" ht="15" hidden="1" customHeight="1">
      <c r="A32" s="413" t="s">
        <v>27</v>
      </c>
      <c r="C32" s="454"/>
      <c r="D32" s="454"/>
      <c r="E32" s="454"/>
      <c r="F32" s="454"/>
      <c r="G32" s="454"/>
      <c r="H32" s="454"/>
      <c r="I32" s="454"/>
      <c r="J32" s="454"/>
      <c r="K32" s="463"/>
      <c r="L32" s="160">
        <f>Birth!Y32</f>
        <v>687</v>
      </c>
      <c r="M32" s="160">
        <f>Birth!Z32</f>
        <v>652</v>
      </c>
      <c r="N32" s="160">
        <f>SUM(N30:N31)</f>
        <v>1339</v>
      </c>
      <c r="O32" s="160">
        <f>Death!Y31</f>
        <v>1635</v>
      </c>
      <c r="P32" s="160">
        <f>Death!Z31</f>
        <v>1173</v>
      </c>
      <c r="Q32" s="160">
        <f>SUM(Q30:Q31)</f>
        <v>2808</v>
      </c>
      <c r="R32" s="160">
        <f>Birth!AH32</f>
        <v>1</v>
      </c>
      <c r="S32" s="160">
        <f>Birth!AI32</f>
        <v>0</v>
      </c>
      <c r="T32" s="160">
        <f>SUM(T30:T31)</f>
        <v>1</v>
      </c>
      <c r="U32" s="160">
        <f>SUM(U30:U31)</f>
        <v>0</v>
      </c>
      <c r="V32" s="160">
        <f>SUM(V30:V31)</f>
        <v>0</v>
      </c>
      <c r="W32" s="160"/>
      <c r="X32" s="160"/>
      <c r="Y32" s="160">
        <f>SUM(Y30:Y31)</f>
        <v>0</v>
      </c>
    </row>
    <row r="33" spans="1:25" ht="15" hidden="1" customHeight="1">
      <c r="A33" s="414">
        <v>19</v>
      </c>
      <c r="B33" s="426" t="s">
        <v>444</v>
      </c>
      <c r="L33" s="408"/>
      <c r="M33" s="408"/>
      <c r="N33" s="455"/>
      <c r="O33" s="408"/>
      <c r="P33" s="408"/>
      <c r="Q33" s="455"/>
      <c r="R33" s="408"/>
      <c r="S33" s="408"/>
      <c r="T33" s="455"/>
      <c r="U33" s="455"/>
      <c r="V33" s="455"/>
      <c r="W33" s="455"/>
      <c r="X33" s="455"/>
      <c r="Y33" s="454"/>
    </row>
    <row r="34" spans="1:25" ht="15" hidden="1" customHeight="1">
      <c r="A34" s="414">
        <v>20</v>
      </c>
      <c r="B34" s="426" t="s">
        <v>445</v>
      </c>
      <c r="C34" s="85"/>
      <c r="D34" s="85"/>
      <c r="E34" s="85"/>
      <c r="F34" s="85"/>
      <c r="G34" s="85"/>
      <c r="H34" s="85"/>
      <c r="I34" s="85"/>
      <c r="J34" s="85"/>
      <c r="K34" s="462"/>
      <c r="L34" s="51">
        <f>Birth!Y34</f>
        <v>196</v>
      </c>
      <c r="M34" s="51">
        <f>Birth!Z34</f>
        <v>194</v>
      </c>
      <c r="N34" s="51">
        <f>L34+M34</f>
        <v>390</v>
      </c>
      <c r="O34" s="51">
        <f>Death!Y33</f>
        <v>729</v>
      </c>
      <c r="P34" s="51">
        <f>Death!Z33</f>
        <v>468</v>
      </c>
      <c r="Q34" s="51">
        <f>O34+P34</f>
        <v>1197</v>
      </c>
      <c r="R34" s="51">
        <f>Birth!AH34</f>
        <v>0</v>
      </c>
      <c r="S34" s="51">
        <f>Birth!AI34</f>
        <v>0</v>
      </c>
      <c r="T34" s="51">
        <f>R34+S34</f>
        <v>0</v>
      </c>
      <c r="U34" s="11"/>
      <c r="V34" s="11"/>
      <c r="W34" s="11"/>
      <c r="X34" s="11"/>
      <c r="Y34" s="51">
        <f>U34+V34</f>
        <v>0</v>
      </c>
    </row>
    <row r="35" spans="1:25" ht="15" hidden="1" customHeight="1">
      <c r="A35" s="414">
        <v>21</v>
      </c>
      <c r="B35" s="426" t="s">
        <v>108</v>
      </c>
      <c r="C35" s="85"/>
      <c r="D35" s="85"/>
      <c r="E35" s="85"/>
      <c r="F35" s="85"/>
      <c r="G35" s="85"/>
      <c r="H35" s="85"/>
      <c r="I35" s="85"/>
      <c r="J35" s="85"/>
      <c r="K35" s="462"/>
      <c r="L35" s="51">
        <f>Birth!Y35</f>
        <v>269</v>
      </c>
      <c r="M35" s="51">
        <f>Birth!Z35</f>
        <v>240</v>
      </c>
      <c r="N35" s="51">
        <f>L35+M35</f>
        <v>509</v>
      </c>
      <c r="O35" s="51">
        <f>Death!Y34</f>
        <v>696</v>
      </c>
      <c r="P35" s="51">
        <f>Death!Z34</f>
        <v>463</v>
      </c>
      <c r="Q35" s="51">
        <f>O35+P35</f>
        <v>1159</v>
      </c>
      <c r="R35" s="51">
        <f>Birth!AH35</f>
        <v>8</v>
      </c>
      <c r="S35" s="51">
        <f>Birth!AI35</f>
        <v>4</v>
      </c>
      <c r="T35" s="51">
        <f>R35+S35</f>
        <v>12</v>
      </c>
      <c r="U35" s="11"/>
      <c r="V35" s="11"/>
      <c r="W35" s="11"/>
      <c r="X35" s="11"/>
      <c r="Y35" s="51">
        <f>U35+V35</f>
        <v>0</v>
      </c>
    </row>
    <row r="36" spans="1:25" ht="15" hidden="1" customHeight="1">
      <c r="A36" s="414">
        <v>22</v>
      </c>
      <c r="B36" s="426" t="s">
        <v>447</v>
      </c>
      <c r="C36" s="85"/>
      <c r="D36" s="85"/>
      <c r="E36" s="85"/>
      <c r="F36" s="85"/>
      <c r="G36" s="85"/>
      <c r="H36" s="85"/>
      <c r="I36" s="85"/>
      <c r="J36" s="85"/>
      <c r="K36" s="462"/>
      <c r="L36" s="51">
        <f>Birth!Y36</f>
        <v>270</v>
      </c>
      <c r="M36" s="51">
        <f>Birth!Z36</f>
        <v>264</v>
      </c>
      <c r="N36" s="51">
        <f>L36+M36</f>
        <v>534</v>
      </c>
      <c r="O36" s="51">
        <f>Death!Y35</f>
        <v>582</v>
      </c>
      <c r="P36" s="51">
        <f>Death!Z35</f>
        <v>444</v>
      </c>
      <c r="Q36" s="51">
        <f>O36+P36</f>
        <v>1026</v>
      </c>
      <c r="R36" s="51">
        <f>Birth!AH36</f>
        <v>5</v>
      </c>
      <c r="S36" s="51">
        <f>Birth!AI36</f>
        <v>3</v>
      </c>
      <c r="T36" s="51">
        <f>R36+S36</f>
        <v>8</v>
      </c>
      <c r="U36" s="11"/>
      <c r="V36" s="11"/>
      <c r="W36" s="11"/>
      <c r="X36" s="11"/>
      <c r="Y36" s="51">
        <f>U36+V36</f>
        <v>0</v>
      </c>
    </row>
    <row r="37" spans="1:25" ht="15" hidden="1" customHeight="1">
      <c r="A37" s="374"/>
      <c r="B37" s="412" t="s">
        <v>6</v>
      </c>
      <c r="C37" s="85"/>
      <c r="D37" s="85"/>
      <c r="E37" s="85"/>
      <c r="F37" s="85"/>
      <c r="G37" s="85"/>
      <c r="H37" s="85"/>
      <c r="I37" s="85"/>
      <c r="J37" s="85"/>
      <c r="K37" s="462"/>
      <c r="L37" s="51">
        <f>Birth!Y37</f>
        <v>148</v>
      </c>
      <c r="M37" s="51">
        <f>Birth!Z37</f>
        <v>177</v>
      </c>
      <c r="N37" s="51">
        <f>L37+M37</f>
        <v>325</v>
      </c>
      <c r="O37" s="51">
        <f>Death!Y36</f>
        <v>606</v>
      </c>
      <c r="P37" s="51">
        <f>Death!Z36</f>
        <v>428</v>
      </c>
      <c r="Q37" s="51">
        <f>O37+P37</f>
        <v>1034</v>
      </c>
      <c r="R37" s="51">
        <f>Birth!AH37</f>
        <v>0</v>
      </c>
      <c r="S37" s="51">
        <f>Birth!AI37</f>
        <v>0</v>
      </c>
      <c r="T37" s="51">
        <f>R37+S37</f>
        <v>0</v>
      </c>
      <c r="U37" s="11"/>
      <c r="V37" s="11"/>
      <c r="W37" s="11"/>
      <c r="X37" s="11"/>
      <c r="Y37" s="51">
        <f>U37+V37</f>
        <v>0</v>
      </c>
    </row>
    <row r="38" spans="1:25" ht="15" hidden="1" customHeight="1">
      <c r="A38" s="410" t="s">
        <v>29</v>
      </c>
      <c r="B38" s="408"/>
      <c r="C38" s="454"/>
      <c r="D38" s="454"/>
      <c r="E38" s="454"/>
      <c r="F38" s="454"/>
      <c r="G38" s="454"/>
      <c r="H38" s="454"/>
      <c r="I38" s="454"/>
      <c r="J38" s="454"/>
      <c r="K38" s="463"/>
      <c r="L38" s="160">
        <f>Birth!Y38</f>
        <v>883</v>
      </c>
      <c r="M38" s="160">
        <f>Birth!Z38</f>
        <v>875</v>
      </c>
      <c r="N38" s="160">
        <f>SUM(N34:N37)</f>
        <v>1758</v>
      </c>
      <c r="O38" s="160">
        <f>Death!Y37</f>
        <v>2613</v>
      </c>
      <c r="P38" s="160">
        <f>Death!Z37</f>
        <v>1803</v>
      </c>
      <c r="Q38" s="160">
        <f>SUM(Q34:Q37)</f>
        <v>4416</v>
      </c>
      <c r="R38" s="160">
        <f>Birth!AH38</f>
        <v>13</v>
      </c>
      <c r="S38" s="160">
        <f>Birth!AI38</f>
        <v>7</v>
      </c>
      <c r="T38" s="160">
        <f>SUM(T34:T37)</f>
        <v>20</v>
      </c>
      <c r="U38" s="160">
        <f>SUM(U34:U37)</f>
        <v>0</v>
      </c>
      <c r="V38" s="160">
        <f>SUM(V34:V37)</f>
        <v>0</v>
      </c>
      <c r="W38" s="160"/>
      <c r="X38" s="160"/>
      <c r="Y38" s="160">
        <f>SUM(Y34:Y37)</f>
        <v>0</v>
      </c>
    </row>
    <row r="39" spans="1:25" ht="15" hidden="1" customHeight="1">
      <c r="A39" s="414">
        <v>23</v>
      </c>
      <c r="B39" s="232" t="s">
        <v>481</v>
      </c>
      <c r="C39" s="455"/>
      <c r="D39" s="455"/>
      <c r="E39" s="455"/>
      <c r="F39" s="455"/>
      <c r="G39" s="455"/>
      <c r="H39" s="455"/>
      <c r="I39" s="455"/>
      <c r="J39" s="455"/>
      <c r="K39" s="465"/>
      <c r="L39" s="408"/>
      <c r="M39" s="408"/>
      <c r="N39" s="455"/>
      <c r="O39" s="408"/>
      <c r="P39" s="408"/>
      <c r="Q39" s="455"/>
      <c r="R39" s="408"/>
      <c r="S39" s="408"/>
      <c r="T39" s="455"/>
      <c r="U39" s="455"/>
      <c r="V39" s="455"/>
      <c r="W39" s="455"/>
      <c r="X39" s="455"/>
      <c r="Y39" s="454"/>
    </row>
    <row r="40" spans="1:25" ht="15" hidden="1" customHeight="1">
      <c r="A40" s="414">
        <v>24</v>
      </c>
      <c r="B40" s="232" t="s">
        <v>482</v>
      </c>
      <c r="C40" s="86"/>
      <c r="D40" s="86"/>
      <c r="E40" s="86"/>
      <c r="F40" s="86"/>
      <c r="G40" s="86"/>
      <c r="H40" s="86"/>
      <c r="I40" s="86"/>
      <c r="J40" s="86"/>
      <c r="K40" s="464"/>
      <c r="L40" s="51">
        <f>Birth!Y40</f>
        <v>122</v>
      </c>
      <c r="M40" s="51">
        <f>Birth!Z40</f>
        <v>118</v>
      </c>
      <c r="N40" s="51">
        <f>L40+M40</f>
        <v>240</v>
      </c>
      <c r="O40" s="51">
        <f>Death!Y39</f>
        <v>638</v>
      </c>
      <c r="P40" s="51">
        <f>Death!Z39</f>
        <v>410</v>
      </c>
      <c r="Q40" s="51">
        <f>O40+P40</f>
        <v>1048</v>
      </c>
      <c r="R40" s="51">
        <f>Birth!AH40</f>
        <v>0</v>
      </c>
      <c r="S40" s="51">
        <f>Birth!AI40</f>
        <v>0</v>
      </c>
      <c r="T40" s="51">
        <f>R40+S40</f>
        <v>0</v>
      </c>
      <c r="U40" s="11"/>
      <c r="V40" s="11"/>
      <c r="W40" s="11"/>
      <c r="X40" s="11"/>
      <c r="Y40" s="51">
        <f>U40+V40</f>
        <v>0</v>
      </c>
    </row>
    <row r="41" spans="1:25" ht="15" hidden="1" customHeight="1">
      <c r="A41" s="414"/>
      <c r="B41" s="232" t="s">
        <v>483</v>
      </c>
      <c r="C41" s="86"/>
      <c r="D41" s="86"/>
      <c r="E41" s="86"/>
      <c r="F41" s="86"/>
      <c r="G41" s="86"/>
      <c r="H41" s="86"/>
      <c r="I41" s="86"/>
      <c r="J41" s="86"/>
      <c r="K41" s="464"/>
      <c r="L41" s="51">
        <f>Birth!Y41</f>
        <v>41</v>
      </c>
      <c r="M41" s="51">
        <f>Birth!Z41</f>
        <v>31</v>
      </c>
      <c r="N41" s="51">
        <f>L41+M41</f>
        <v>72</v>
      </c>
      <c r="O41" s="51">
        <f>Death!Y40</f>
        <v>375</v>
      </c>
      <c r="P41" s="51">
        <f>Death!Z40</f>
        <v>267</v>
      </c>
      <c r="Q41" s="51">
        <f>O41+P41</f>
        <v>642</v>
      </c>
      <c r="R41" s="51">
        <f>Birth!AH41</f>
        <v>0</v>
      </c>
      <c r="S41" s="51">
        <f>Birth!AI41</f>
        <v>1</v>
      </c>
      <c r="T41" s="51">
        <f>R41+S41</f>
        <v>1</v>
      </c>
      <c r="U41" s="11"/>
      <c r="V41" s="11"/>
      <c r="W41" s="11"/>
      <c r="X41" s="11"/>
      <c r="Y41" s="51">
        <f>U41+V41</f>
        <v>0</v>
      </c>
    </row>
    <row r="42" spans="1:25" ht="15" hidden="1" customHeight="1">
      <c r="A42" s="374"/>
      <c r="B42" s="417" t="s">
        <v>6</v>
      </c>
      <c r="C42" s="455"/>
      <c r="D42" s="455"/>
      <c r="E42" s="455"/>
      <c r="F42" s="455"/>
      <c r="G42" s="455"/>
      <c r="H42" s="455"/>
      <c r="I42" s="455"/>
      <c r="J42" s="455"/>
      <c r="K42" s="465"/>
      <c r="L42" s="160">
        <f>Birth!Y43</f>
        <v>193</v>
      </c>
      <c r="M42" s="160">
        <f>Birth!Z43</f>
        <v>171</v>
      </c>
      <c r="N42" s="160">
        <f>SUM(N40:N41)</f>
        <v>312</v>
      </c>
      <c r="O42" s="160">
        <f>Death!Y42</f>
        <v>1820</v>
      </c>
      <c r="P42" s="160">
        <f>Death!Z42</f>
        <v>1239</v>
      </c>
      <c r="Q42" s="160">
        <f>SUM(Q40:Q41)</f>
        <v>1690</v>
      </c>
      <c r="R42" s="160">
        <f>Birth!AH43</f>
        <v>0</v>
      </c>
      <c r="S42" s="160">
        <f>Birth!AI43</f>
        <v>1</v>
      </c>
      <c r="T42" s="160">
        <f>SUM(T40:T41)</f>
        <v>1</v>
      </c>
      <c r="U42" s="160">
        <f>SUM(U40:U41)</f>
        <v>0</v>
      </c>
      <c r="V42" s="160">
        <f>SUM(V40:V41)</f>
        <v>0</v>
      </c>
      <c r="W42" s="160"/>
      <c r="X42" s="160"/>
      <c r="Y42" s="160">
        <f>SUM(Y40:Y41)</f>
        <v>0</v>
      </c>
    </row>
    <row r="43" spans="1:25" ht="15" hidden="1" customHeight="1">
      <c r="A43" s="410" t="s">
        <v>33</v>
      </c>
      <c r="B43" s="408"/>
      <c r="C43" s="455"/>
      <c r="D43" s="455"/>
      <c r="E43" s="455"/>
      <c r="F43" s="455"/>
      <c r="G43" s="455"/>
      <c r="H43" s="455"/>
      <c r="I43" s="455"/>
      <c r="J43" s="455"/>
      <c r="K43" s="465"/>
      <c r="L43" s="408"/>
      <c r="M43" s="408"/>
      <c r="N43" s="455"/>
      <c r="O43" s="408"/>
      <c r="P43" s="408"/>
      <c r="Q43" s="455"/>
      <c r="R43" s="408"/>
      <c r="S43" s="408"/>
      <c r="T43" s="455"/>
      <c r="U43" s="455"/>
      <c r="V43" s="455"/>
      <c r="W43" s="455"/>
      <c r="X43" s="455"/>
      <c r="Y43" s="454"/>
    </row>
    <row r="44" spans="1:25" ht="15" hidden="1" customHeight="1">
      <c r="A44" s="414">
        <v>25</v>
      </c>
      <c r="B44" s="85" t="s">
        <v>109</v>
      </c>
      <c r="C44" s="85"/>
      <c r="D44" s="85"/>
      <c r="E44" s="85"/>
      <c r="F44" s="85"/>
      <c r="G44" s="85"/>
      <c r="H44" s="85"/>
      <c r="I44" s="85"/>
      <c r="J44" s="85"/>
      <c r="K44" s="462"/>
      <c r="L44" s="51">
        <f>Birth!Y45</f>
        <v>56</v>
      </c>
      <c r="M44" s="51">
        <f>Birth!Z45</f>
        <v>46</v>
      </c>
      <c r="N44" s="51">
        <f>L44+M44</f>
        <v>102</v>
      </c>
      <c r="O44" s="51">
        <f>Death!Y44</f>
        <v>778</v>
      </c>
      <c r="P44" s="51">
        <f>Death!Z44</f>
        <v>543</v>
      </c>
      <c r="Q44" s="51">
        <f>O44+P44</f>
        <v>1321</v>
      </c>
      <c r="R44" s="51">
        <f>Birth!AH45</f>
        <v>0</v>
      </c>
      <c r="S44" s="51">
        <f>Birth!AI45</f>
        <v>0</v>
      </c>
      <c r="T44" s="51">
        <f>R44+S44</f>
        <v>0</v>
      </c>
      <c r="U44" s="11"/>
      <c r="V44" s="11"/>
      <c r="W44" s="11"/>
      <c r="X44" s="11"/>
      <c r="Y44" s="51">
        <f>U44+V44</f>
        <v>0</v>
      </c>
    </row>
    <row r="45" spans="1:25" ht="15" hidden="1" customHeight="1">
      <c r="A45" s="414">
        <v>26</v>
      </c>
      <c r="B45" s="85" t="s">
        <v>466</v>
      </c>
      <c r="C45" s="85"/>
      <c r="D45" s="85"/>
      <c r="E45" s="85"/>
      <c r="F45" s="85"/>
      <c r="G45" s="85"/>
      <c r="H45" s="85"/>
      <c r="I45" s="85"/>
      <c r="J45" s="85"/>
      <c r="K45" s="462"/>
      <c r="L45" s="51">
        <f>Birth!Y46</f>
        <v>200</v>
      </c>
      <c r="M45" s="51">
        <f>Birth!Z46</f>
        <v>143</v>
      </c>
      <c r="N45" s="51">
        <f>L45+M45</f>
        <v>343</v>
      </c>
      <c r="O45" s="51">
        <f>Death!Y45</f>
        <v>523</v>
      </c>
      <c r="P45" s="51">
        <f>Death!Z45</f>
        <v>369</v>
      </c>
      <c r="Q45" s="51">
        <f>O45+P45</f>
        <v>892</v>
      </c>
      <c r="R45" s="51">
        <f>Birth!AH46</f>
        <v>2</v>
      </c>
      <c r="S45" s="51">
        <f>Birth!AI46</f>
        <v>1</v>
      </c>
      <c r="T45" s="51">
        <f>R45+S45</f>
        <v>3</v>
      </c>
      <c r="U45" s="11"/>
      <c r="V45" s="11"/>
      <c r="W45" s="11"/>
      <c r="X45" s="11"/>
      <c r="Y45" s="51">
        <f>U45+V45</f>
        <v>0</v>
      </c>
    </row>
    <row r="46" spans="1:25" ht="15" hidden="1" customHeight="1">
      <c r="A46" s="414">
        <v>27</v>
      </c>
      <c r="B46" s="85" t="s">
        <v>34</v>
      </c>
      <c r="C46" s="85"/>
      <c r="D46" s="85"/>
      <c r="E46" s="85"/>
      <c r="F46" s="85"/>
      <c r="G46" s="85"/>
      <c r="H46" s="85"/>
      <c r="I46" s="85"/>
      <c r="J46" s="85"/>
      <c r="K46" s="462"/>
      <c r="L46" s="51">
        <f>Birth!Y47</f>
        <v>231</v>
      </c>
      <c r="M46" s="51">
        <f>Birth!Z47</f>
        <v>234</v>
      </c>
      <c r="N46" s="51">
        <f>L46+M46</f>
        <v>465</v>
      </c>
      <c r="O46" s="51">
        <f>Death!Y46</f>
        <v>376</v>
      </c>
      <c r="P46" s="51">
        <f>Death!Z46</f>
        <v>263</v>
      </c>
      <c r="Q46" s="51">
        <f>O46+P46</f>
        <v>639</v>
      </c>
      <c r="R46" s="51">
        <f>Birth!AH47</f>
        <v>0</v>
      </c>
      <c r="S46" s="51">
        <f>Birth!AI47</f>
        <v>0</v>
      </c>
      <c r="T46" s="51">
        <f>R46+S46</f>
        <v>0</v>
      </c>
      <c r="U46" s="11"/>
      <c r="V46" s="11"/>
      <c r="W46" s="11"/>
      <c r="X46" s="11"/>
      <c r="Y46" s="51">
        <f>U46+V46</f>
        <v>0</v>
      </c>
    </row>
    <row r="47" spans="1:25" ht="15" hidden="1" customHeight="1">
      <c r="A47" s="414">
        <v>28</v>
      </c>
      <c r="B47" s="85" t="s">
        <v>110</v>
      </c>
      <c r="C47" s="85"/>
      <c r="D47" s="85"/>
      <c r="E47" s="85"/>
      <c r="F47" s="85"/>
      <c r="G47" s="85"/>
      <c r="H47" s="85"/>
      <c r="I47" s="85"/>
      <c r="J47" s="85"/>
      <c r="K47" s="462"/>
      <c r="L47" s="51">
        <f>Birth!Y48</f>
        <v>178</v>
      </c>
      <c r="M47" s="51">
        <f>Birth!Z48</f>
        <v>154</v>
      </c>
      <c r="N47" s="51">
        <f>L47+M47</f>
        <v>332</v>
      </c>
      <c r="O47" s="51">
        <f>Death!Y47</f>
        <v>780</v>
      </c>
      <c r="P47" s="51">
        <f>Death!Z47</f>
        <v>450</v>
      </c>
      <c r="Q47" s="51">
        <f>O47+P47</f>
        <v>1230</v>
      </c>
      <c r="R47" s="51">
        <f>Birth!AH48</f>
        <v>1</v>
      </c>
      <c r="S47" s="51">
        <f>Birth!AI48</f>
        <v>0</v>
      </c>
      <c r="T47" s="51">
        <f>R47+S47</f>
        <v>1</v>
      </c>
      <c r="U47" s="11"/>
      <c r="V47" s="11"/>
      <c r="W47" s="11"/>
      <c r="X47" s="11"/>
      <c r="Y47" s="51">
        <f>U47+V47</f>
        <v>0</v>
      </c>
    </row>
    <row r="48" spans="1:25" ht="15" hidden="1" customHeight="1">
      <c r="A48" s="374"/>
      <c r="B48" s="412" t="s">
        <v>6</v>
      </c>
      <c r="C48" s="454"/>
      <c r="D48" s="454"/>
      <c r="E48" s="454"/>
      <c r="F48" s="454"/>
      <c r="G48" s="454"/>
      <c r="H48" s="454"/>
      <c r="I48" s="454"/>
      <c r="J48" s="454"/>
      <c r="K48" s="463"/>
      <c r="L48" s="160">
        <f>Birth!Y49</f>
        <v>665</v>
      </c>
      <c r="M48" s="160">
        <f>Birth!Z49</f>
        <v>577</v>
      </c>
      <c r="N48" s="160">
        <f>SUM(N44:N47)</f>
        <v>1242</v>
      </c>
      <c r="O48" s="160">
        <f>Death!Y48</f>
        <v>2457</v>
      </c>
      <c r="P48" s="160">
        <f>Death!Z48</f>
        <v>1625</v>
      </c>
      <c r="Q48" s="160">
        <f>SUM(Q44:Q47)</f>
        <v>4082</v>
      </c>
      <c r="R48" s="160">
        <f>Birth!AH49</f>
        <v>3</v>
      </c>
      <c r="S48" s="160">
        <f>Birth!AI49</f>
        <v>1</v>
      </c>
      <c r="T48" s="160">
        <f>SUM(T44:T47)</f>
        <v>4</v>
      </c>
      <c r="U48" s="160">
        <f>SUM(U44:U47)</f>
        <v>0</v>
      </c>
      <c r="V48" s="160">
        <f>SUM(V44:V47)</f>
        <v>0</v>
      </c>
      <c r="W48" s="160"/>
      <c r="X48" s="160"/>
      <c r="Y48" s="160">
        <f>SUM(Y44:Y47)</f>
        <v>0</v>
      </c>
    </row>
    <row r="49" spans="1:25" ht="15" hidden="1" customHeight="1">
      <c r="A49" s="410" t="s">
        <v>40</v>
      </c>
      <c r="B49" s="408"/>
      <c r="C49" s="455"/>
      <c r="D49" s="455"/>
      <c r="E49" s="455"/>
      <c r="F49" s="455"/>
      <c r="G49" s="455"/>
      <c r="H49" s="455"/>
      <c r="I49" s="455"/>
      <c r="J49" s="455"/>
      <c r="K49" s="465"/>
      <c r="L49" s="408"/>
      <c r="M49" s="408"/>
      <c r="N49" s="455"/>
      <c r="O49" s="408"/>
      <c r="P49" s="408"/>
      <c r="Q49" s="455"/>
      <c r="R49" s="408"/>
      <c r="S49" s="408"/>
      <c r="T49" s="455"/>
      <c r="U49" s="455"/>
      <c r="V49" s="455"/>
      <c r="W49" s="455"/>
      <c r="X49" s="455"/>
      <c r="Y49" s="454"/>
    </row>
    <row r="50" spans="1:25" ht="15" hidden="1" customHeight="1">
      <c r="A50" s="414">
        <v>29</v>
      </c>
      <c r="B50" s="85" t="s">
        <v>113</v>
      </c>
      <c r="C50" s="85"/>
      <c r="D50" s="85"/>
      <c r="E50" s="85"/>
      <c r="F50" s="85"/>
      <c r="G50" s="85"/>
      <c r="H50" s="85"/>
      <c r="I50" s="85"/>
      <c r="J50" s="85"/>
      <c r="K50" s="462"/>
      <c r="L50" s="51">
        <f>Birth!Y51</f>
        <v>140</v>
      </c>
      <c r="M50" s="51">
        <f>Birth!Z51</f>
        <v>116</v>
      </c>
      <c r="N50" s="51">
        <f>L50+M50</f>
        <v>256</v>
      </c>
      <c r="O50" s="51">
        <f>Death!Y50</f>
        <v>148</v>
      </c>
      <c r="P50" s="51">
        <f>Death!Z50</f>
        <v>109</v>
      </c>
      <c r="Q50" s="51">
        <f>O50+P50</f>
        <v>257</v>
      </c>
      <c r="R50" s="51">
        <f>Birth!AH51</f>
        <v>0</v>
      </c>
      <c r="S50" s="51">
        <f>Birth!AI51</f>
        <v>0</v>
      </c>
      <c r="T50" s="51">
        <f>R50+S50</f>
        <v>0</v>
      </c>
      <c r="U50" s="11"/>
      <c r="V50" s="11"/>
      <c r="W50" s="11"/>
      <c r="X50" s="11"/>
      <c r="Y50" s="51">
        <f>U50+V50</f>
        <v>0</v>
      </c>
    </row>
    <row r="51" spans="1:25" ht="15" hidden="1" customHeight="1">
      <c r="A51" s="414">
        <v>30</v>
      </c>
      <c r="B51" s="85" t="s">
        <v>449</v>
      </c>
      <c r="C51" s="85"/>
      <c r="D51" s="85"/>
      <c r="E51" s="85"/>
      <c r="F51" s="85"/>
      <c r="G51" s="85"/>
      <c r="H51" s="85"/>
      <c r="I51" s="85"/>
      <c r="J51" s="85"/>
      <c r="K51" s="462"/>
      <c r="L51" s="51">
        <f>Birth!Y52</f>
        <v>128</v>
      </c>
      <c r="M51" s="51">
        <f>Birth!Z52</f>
        <v>119</v>
      </c>
      <c r="N51" s="51">
        <f t="shared" ref="N51:N59" si="9">L51+M51</f>
        <v>247</v>
      </c>
      <c r="O51" s="51">
        <f>Death!Y51</f>
        <v>488</v>
      </c>
      <c r="P51" s="51">
        <f>Death!Z51</f>
        <v>368</v>
      </c>
      <c r="Q51" s="51">
        <f t="shared" ref="Q51:Q59" si="10">O51+P51</f>
        <v>856</v>
      </c>
      <c r="R51" s="51">
        <f>Birth!AH52</f>
        <v>0</v>
      </c>
      <c r="S51" s="51">
        <f>Birth!AI52</f>
        <v>0</v>
      </c>
      <c r="T51" s="51">
        <f t="shared" ref="T51:T59" si="11">R51+S51</f>
        <v>0</v>
      </c>
      <c r="U51" s="11"/>
      <c r="V51" s="11"/>
      <c r="W51" s="11"/>
      <c r="X51" s="11"/>
      <c r="Y51" s="51">
        <f t="shared" ref="Y51:Y59" si="12">U51+V51</f>
        <v>0</v>
      </c>
    </row>
    <row r="52" spans="1:25" ht="15" hidden="1" customHeight="1">
      <c r="A52" s="414">
        <v>31</v>
      </c>
      <c r="B52" s="85" t="s">
        <v>112</v>
      </c>
      <c r="C52" s="85"/>
      <c r="D52" s="85"/>
      <c r="E52" s="85"/>
      <c r="F52" s="85"/>
      <c r="G52" s="85"/>
      <c r="H52" s="85"/>
      <c r="I52" s="85"/>
      <c r="J52" s="85"/>
      <c r="K52" s="462"/>
      <c r="L52" s="51">
        <f>Birth!Y53</f>
        <v>356</v>
      </c>
      <c r="M52" s="51">
        <f>Birth!Z53</f>
        <v>292</v>
      </c>
      <c r="N52" s="51">
        <f t="shared" si="9"/>
        <v>648</v>
      </c>
      <c r="O52" s="51">
        <f>Death!Y52</f>
        <v>642</v>
      </c>
      <c r="P52" s="51">
        <f>Death!Z52</f>
        <v>503</v>
      </c>
      <c r="Q52" s="51">
        <f t="shared" si="10"/>
        <v>1145</v>
      </c>
      <c r="R52" s="51">
        <f>Birth!AH53</f>
        <v>4</v>
      </c>
      <c r="S52" s="51">
        <f>Birth!AI53</f>
        <v>3</v>
      </c>
      <c r="T52" s="51">
        <f t="shared" si="11"/>
        <v>7</v>
      </c>
      <c r="U52" s="11"/>
      <c r="V52" s="11"/>
      <c r="W52" s="11"/>
      <c r="X52" s="11"/>
      <c r="Y52" s="51">
        <f t="shared" si="12"/>
        <v>0</v>
      </c>
    </row>
    <row r="53" spans="1:25" ht="15" hidden="1" customHeight="1">
      <c r="A53" s="414">
        <v>32</v>
      </c>
      <c r="B53" s="85" t="s">
        <v>450</v>
      </c>
      <c r="C53" s="85"/>
      <c r="D53" s="85"/>
      <c r="E53" s="85"/>
      <c r="F53" s="85"/>
      <c r="G53" s="85"/>
      <c r="H53" s="85"/>
      <c r="I53" s="85"/>
      <c r="J53" s="85"/>
      <c r="K53" s="462"/>
      <c r="L53" s="51">
        <f>Birth!Y54</f>
        <v>491</v>
      </c>
      <c r="M53" s="51">
        <f>Birth!Z54</f>
        <v>552</v>
      </c>
      <c r="N53" s="51">
        <f t="shared" si="9"/>
        <v>1043</v>
      </c>
      <c r="O53" s="51">
        <f>Death!Y53</f>
        <v>594</v>
      </c>
      <c r="P53" s="51">
        <f>Death!Z53</f>
        <v>541</v>
      </c>
      <c r="Q53" s="51">
        <f t="shared" si="10"/>
        <v>1135</v>
      </c>
      <c r="R53" s="51">
        <f>Birth!AH54</f>
        <v>3</v>
      </c>
      <c r="S53" s="51">
        <f>Birth!AI54</f>
        <v>2</v>
      </c>
      <c r="T53" s="51">
        <f t="shared" si="11"/>
        <v>5</v>
      </c>
      <c r="U53" s="11"/>
      <c r="V53" s="11"/>
      <c r="W53" s="11"/>
      <c r="X53" s="11"/>
      <c r="Y53" s="51">
        <f t="shared" si="12"/>
        <v>0</v>
      </c>
    </row>
    <row r="54" spans="1:25" ht="15" hidden="1" customHeight="1">
      <c r="A54" s="414">
        <v>33</v>
      </c>
      <c r="B54" s="85" t="s">
        <v>116</v>
      </c>
      <c r="C54" s="85"/>
      <c r="D54" s="85"/>
      <c r="E54" s="85"/>
      <c r="F54" s="85"/>
      <c r="G54" s="85"/>
      <c r="H54" s="85"/>
      <c r="I54" s="85"/>
      <c r="J54" s="85"/>
      <c r="K54" s="462"/>
      <c r="L54" s="51">
        <f>Birth!Y55</f>
        <v>170</v>
      </c>
      <c r="M54" s="51">
        <f>Birth!Z55</f>
        <v>137</v>
      </c>
      <c r="N54" s="51">
        <f t="shared" si="9"/>
        <v>307</v>
      </c>
      <c r="O54" s="51">
        <f>Death!Y54</f>
        <v>232</v>
      </c>
      <c r="P54" s="51">
        <f>Death!Z54</f>
        <v>216</v>
      </c>
      <c r="Q54" s="51">
        <f t="shared" si="10"/>
        <v>448</v>
      </c>
      <c r="R54" s="51">
        <f>Birth!AH55</f>
        <v>0</v>
      </c>
      <c r="S54" s="51">
        <f>Birth!AI55</f>
        <v>0</v>
      </c>
      <c r="T54" s="51">
        <f t="shared" si="11"/>
        <v>0</v>
      </c>
      <c r="U54" s="11"/>
      <c r="V54" s="11"/>
      <c r="W54" s="11"/>
      <c r="X54" s="11"/>
      <c r="Y54" s="51">
        <f t="shared" si="12"/>
        <v>0</v>
      </c>
    </row>
    <row r="55" spans="1:25" ht="15" hidden="1" customHeight="1">
      <c r="A55" s="414">
        <v>34</v>
      </c>
      <c r="B55" s="85" t="s">
        <v>451</v>
      </c>
      <c r="C55" s="85"/>
      <c r="D55" s="85"/>
      <c r="E55" s="85"/>
      <c r="F55" s="85"/>
      <c r="G55" s="85"/>
      <c r="H55" s="85"/>
      <c r="I55" s="85"/>
      <c r="J55" s="85"/>
      <c r="K55" s="462"/>
      <c r="L55" s="51">
        <f>Birth!Y56</f>
        <v>222</v>
      </c>
      <c r="M55" s="51">
        <f>Birth!Z56</f>
        <v>257</v>
      </c>
      <c r="N55" s="51">
        <f t="shared" si="9"/>
        <v>479</v>
      </c>
      <c r="O55" s="51">
        <f>Death!Y55</f>
        <v>596</v>
      </c>
      <c r="P55" s="51">
        <f>Death!Z55</f>
        <v>462</v>
      </c>
      <c r="Q55" s="51">
        <f t="shared" si="10"/>
        <v>1058</v>
      </c>
      <c r="R55" s="51">
        <f>Birth!AH56</f>
        <v>0</v>
      </c>
      <c r="S55" s="51">
        <f>Birth!AI56</f>
        <v>0</v>
      </c>
      <c r="T55" s="51">
        <f t="shared" si="11"/>
        <v>0</v>
      </c>
      <c r="U55" s="11"/>
      <c r="V55" s="11"/>
      <c r="W55" s="11"/>
      <c r="X55" s="11"/>
      <c r="Y55" s="51">
        <f t="shared" si="12"/>
        <v>0</v>
      </c>
    </row>
    <row r="56" spans="1:25" ht="15" hidden="1" customHeight="1">
      <c r="A56" s="414">
        <v>35</v>
      </c>
      <c r="B56" s="85" t="s">
        <v>452</v>
      </c>
      <c r="C56" s="85"/>
      <c r="D56" s="85"/>
      <c r="E56" s="85"/>
      <c r="F56" s="85"/>
      <c r="G56" s="85"/>
      <c r="H56" s="85"/>
      <c r="I56" s="85"/>
      <c r="J56" s="85"/>
      <c r="K56" s="462"/>
      <c r="L56" s="51">
        <f>Birth!Y57</f>
        <v>79</v>
      </c>
      <c r="M56" s="51">
        <f>Birth!Z57</f>
        <v>91</v>
      </c>
      <c r="N56" s="51">
        <f t="shared" si="9"/>
        <v>170</v>
      </c>
      <c r="O56" s="51">
        <f>Death!Y56</f>
        <v>417</v>
      </c>
      <c r="P56" s="51">
        <f>Death!Z56</f>
        <v>333</v>
      </c>
      <c r="Q56" s="51">
        <f t="shared" si="10"/>
        <v>750</v>
      </c>
      <c r="R56" s="51">
        <f>Birth!AH57</f>
        <v>0</v>
      </c>
      <c r="S56" s="51">
        <f>Birth!AI57</f>
        <v>0</v>
      </c>
      <c r="T56" s="51">
        <f t="shared" si="11"/>
        <v>0</v>
      </c>
      <c r="U56" s="11"/>
      <c r="V56" s="11"/>
      <c r="W56" s="11"/>
      <c r="X56" s="11"/>
      <c r="Y56" s="51">
        <f t="shared" si="12"/>
        <v>0</v>
      </c>
    </row>
    <row r="57" spans="1:25" ht="15" hidden="1" customHeight="1">
      <c r="A57" s="414">
        <v>36</v>
      </c>
      <c r="B57" s="85" t="s">
        <v>114</v>
      </c>
      <c r="C57" s="85"/>
      <c r="D57" s="85"/>
      <c r="E57" s="85"/>
      <c r="F57" s="85"/>
      <c r="G57" s="85"/>
      <c r="H57" s="85"/>
      <c r="I57" s="85"/>
      <c r="J57" s="85"/>
      <c r="K57" s="462"/>
      <c r="L57" s="51">
        <f>Birth!Y58</f>
        <v>27</v>
      </c>
      <c r="M57" s="51">
        <f>Birth!Z58</f>
        <v>25</v>
      </c>
      <c r="N57" s="51">
        <f t="shared" si="9"/>
        <v>52</v>
      </c>
      <c r="O57" s="51">
        <f>Death!Y57</f>
        <v>280</v>
      </c>
      <c r="P57" s="51">
        <f>Death!Z57</f>
        <v>202</v>
      </c>
      <c r="Q57" s="51">
        <f t="shared" si="10"/>
        <v>482</v>
      </c>
      <c r="R57" s="51">
        <f>Birth!AH58</f>
        <v>0</v>
      </c>
      <c r="S57" s="51">
        <f>Birth!AI58</f>
        <v>0</v>
      </c>
      <c r="T57" s="51">
        <f t="shared" si="11"/>
        <v>0</v>
      </c>
      <c r="U57" s="11"/>
      <c r="V57" s="11"/>
      <c r="W57" s="11"/>
      <c r="X57" s="11"/>
      <c r="Y57" s="51">
        <f t="shared" si="12"/>
        <v>0</v>
      </c>
    </row>
    <row r="58" spans="1:25" ht="15" hidden="1" customHeight="1">
      <c r="A58" s="414">
        <v>37</v>
      </c>
      <c r="B58" s="85" t="s">
        <v>115</v>
      </c>
      <c r="C58" s="85"/>
      <c r="D58" s="85"/>
      <c r="E58" s="85"/>
      <c r="F58" s="85"/>
      <c r="G58" s="85"/>
      <c r="H58" s="85"/>
      <c r="I58" s="85"/>
      <c r="J58" s="85"/>
      <c r="K58" s="462"/>
      <c r="L58" s="51">
        <f>Birth!Y59</f>
        <v>481</v>
      </c>
      <c r="M58" s="51">
        <f>Birth!Z59</f>
        <v>452</v>
      </c>
      <c r="N58" s="51">
        <f t="shared" si="9"/>
        <v>933</v>
      </c>
      <c r="O58" s="51">
        <f>Death!Y58</f>
        <v>417</v>
      </c>
      <c r="P58" s="51">
        <f>Death!Z58</f>
        <v>294</v>
      </c>
      <c r="Q58" s="51">
        <f t="shared" si="10"/>
        <v>711</v>
      </c>
      <c r="R58" s="51">
        <f>Birth!AH59</f>
        <v>0</v>
      </c>
      <c r="S58" s="51">
        <f>Birth!AI59</f>
        <v>0</v>
      </c>
      <c r="T58" s="51">
        <f t="shared" si="11"/>
        <v>0</v>
      </c>
      <c r="U58" s="11"/>
      <c r="V58" s="11"/>
      <c r="W58" s="11"/>
      <c r="X58" s="11"/>
      <c r="Y58" s="51">
        <f t="shared" si="12"/>
        <v>0</v>
      </c>
    </row>
    <row r="59" spans="1:25" ht="15" hidden="1" customHeight="1">
      <c r="A59" s="414">
        <v>38</v>
      </c>
      <c r="B59" s="85" t="s">
        <v>111</v>
      </c>
      <c r="C59" s="85"/>
      <c r="D59" s="85"/>
      <c r="E59" s="85"/>
      <c r="F59" s="85"/>
      <c r="G59" s="85"/>
      <c r="H59" s="85"/>
      <c r="I59" s="85"/>
      <c r="J59" s="85"/>
      <c r="K59" s="462"/>
      <c r="L59" s="51">
        <f>Birth!Y60</f>
        <v>123</v>
      </c>
      <c r="M59" s="51">
        <f>Birth!Z60</f>
        <v>94</v>
      </c>
      <c r="N59" s="51">
        <f t="shared" si="9"/>
        <v>217</v>
      </c>
      <c r="O59" s="51">
        <f>Death!Y59</f>
        <v>633</v>
      </c>
      <c r="P59" s="51">
        <f>Death!Z59</f>
        <v>459</v>
      </c>
      <c r="Q59" s="51">
        <f t="shared" si="10"/>
        <v>1092</v>
      </c>
      <c r="R59" s="51">
        <f>Birth!AH60</f>
        <v>0</v>
      </c>
      <c r="S59" s="51">
        <f>Birth!AI60</f>
        <v>0</v>
      </c>
      <c r="T59" s="51">
        <f t="shared" si="11"/>
        <v>0</v>
      </c>
      <c r="U59" s="11"/>
      <c r="V59" s="11"/>
      <c r="W59" s="11"/>
      <c r="X59" s="11"/>
      <c r="Y59" s="51">
        <f t="shared" si="12"/>
        <v>0</v>
      </c>
    </row>
    <row r="60" spans="1:25" ht="15" hidden="1" customHeight="1">
      <c r="A60" s="374"/>
      <c r="B60" s="412" t="s">
        <v>6</v>
      </c>
      <c r="C60" s="454"/>
      <c r="D60" s="454"/>
      <c r="E60" s="454"/>
      <c r="F60" s="454"/>
      <c r="G60" s="454"/>
      <c r="H60" s="454"/>
      <c r="I60" s="454"/>
      <c r="J60" s="454"/>
      <c r="K60" s="463"/>
      <c r="L60" s="160">
        <f>Birth!Y61</f>
        <v>2217</v>
      </c>
      <c r="M60" s="160">
        <f>Birth!Z61</f>
        <v>2135</v>
      </c>
      <c r="N60" s="160">
        <f t="shared" ref="N60:Y60" si="13">SUM(N50:N59)</f>
        <v>4352</v>
      </c>
      <c r="O60" s="160">
        <f>Death!Y60</f>
        <v>4447</v>
      </c>
      <c r="P60" s="160">
        <f>Death!Z60</f>
        <v>3487</v>
      </c>
      <c r="Q60" s="160">
        <f t="shared" si="13"/>
        <v>7934</v>
      </c>
      <c r="R60" s="160">
        <f>Birth!AH61</f>
        <v>7</v>
      </c>
      <c r="S60" s="160">
        <f>Birth!AI61</f>
        <v>5</v>
      </c>
      <c r="T60" s="160">
        <f t="shared" si="13"/>
        <v>12</v>
      </c>
      <c r="U60" s="160">
        <f t="shared" si="13"/>
        <v>0</v>
      </c>
      <c r="V60" s="160">
        <f t="shared" si="13"/>
        <v>0</v>
      </c>
      <c r="W60" s="160"/>
      <c r="X60" s="160"/>
      <c r="Y60" s="160">
        <f t="shared" si="13"/>
        <v>0</v>
      </c>
    </row>
    <row r="61" spans="1:25" ht="15" hidden="1" customHeight="1">
      <c r="A61" s="410" t="s">
        <v>44</v>
      </c>
      <c r="B61" s="408"/>
      <c r="C61" s="455"/>
      <c r="D61" s="455"/>
      <c r="E61" s="455"/>
      <c r="F61" s="455"/>
      <c r="G61" s="455"/>
      <c r="H61" s="455"/>
      <c r="I61" s="455"/>
      <c r="J61" s="455"/>
      <c r="K61" s="465"/>
      <c r="L61" s="408"/>
      <c r="M61" s="408"/>
      <c r="N61" s="455"/>
      <c r="O61" s="408"/>
      <c r="P61" s="408"/>
      <c r="Q61" s="455"/>
      <c r="R61" s="408"/>
      <c r="S61" s="408"/>
      <c r="T61" s="455"/>
      <c r="U61" s="455"/>
      <c r="V61" s="455"/>
      <c r="W61" s="455"/>
      <c r="X61" s="455"/>
      <c r="Y61" s="454"/>
    </row>
    <row r="62" spans="1:25" ht="15" hidden="1" customHeight="1">
      <c r="A62" s="414">
        <v>39</v>
      </c>
      <c r="B62" s="85" t="s">
        <v>456</v>
      </c>
      <c r="C62" s="85"/>
      <c r="D62" s="85"/>
      <c r="E62" s="85"/>
      <c r="F62" s="85"/>
      <c r="G62" s="85"/>
      <c r="H62" s="85"/>
      <c r="I62" s="85"/>
      <c r="J62" s="85"/>
      <c r="K62" s="462"/>
      <c r="L62" s="51">
        <f>Birth!Y63</f>
        <v>439</v>
      </c>
      <c r="M62" s="51">
        <f>Birth!Z63</f>
        <v>396</v>
      </c>
      <c r="N62" s="51">
        <f>L62+M62</f>
        <v>835</v>
      </c>
      <c r="O62" s="51">
        <f>Death!Y62</f>
        <v>596</v>
      </c>
      <c r="P62" s="51">
        <f>Death!Z62</f>
        <v>461</v>
      </c>
      <c r="Q62" s="51">
        <f>O62+P62</f>
        <v>1057</v>
      </c>
      <c r="R62" s="51">
        <f>Birth!AH63</f>
        <v>0</v>
      </c>
      <c r="S62" s="51">
        <f>Birth!AI63</f>
        <v>0</v>
      </c>
      <c r="T62" s="51">
        <f>R62+S62</f>
        <v>0</v>
      </c>
      <c r="U62" s="11"/>
      <c r="V62" s="11"/>
      <c r="W62" s="11"/>
      <c r="X62" s="11"/>
      <c r="Y62" s="51">
        <f>U62+V62</f>
        <v>0</v>
      </c>
    </row>
    <row r="63" spans="1:25" ht="15" hidden="1" customHeight="1">
      <c r="A63" s="414">
        <v>40</v>
      </c>
      <c r="B63" s="85" t="s">
        <v>50</v>
      </c>
      <c r="C63" s="85"/>
      <c r="D63" s="85"/>
      <c r="E63" s="85"/>
      <c r="F63" s="85"/>
      <c r="G63" s="85"/>
      <c r="H63" s="85"/>
      <c r="I63" s="85"/>
      <c r="J63" s="85"/>
      <c r="K63" s="462"/>
      <c r="L63" s="51">
        <f>Birth!Y64</f>
        <v>13</v>
      </c>
      <c r="M63" s="51">
        <f>Birth!Z64</f>
        <v>16</v>
      </c>
      <c r="N63" s="51">
        <f t="shared" ref="N63:N70" si="14">L63+M63</f>
        <v>29</v>
      </c>
      <c r="O63" s="51">
        <f>Death!Y63</f>
        <v>634</v>
      </c>
      <c r="P63" s="51">
        <f>Death!Z63</f>
        <v>494</v>
      </c>
      <c r="Q63" s="51">
        <f t="shared" ref="Q63:Q68" si="15">O63+P63</f>
        <v>1128</v>
      </c>
      <c r="R63" s="51">
        <f>Birth!AH64</f>
        <v>0</v>
      </c>
      <c r="S63" s="51">
        <f>Birth!AI64</f>
        <v>0</v>
      </c>
      <c r="T63" s="51">
        <f t="shared" ref="T63:T68" si="16">R63+S63</f>
        <v>0</v>
      </c>
      <c r="U63" s="11"/>
      <c r="V63" s="11"/>
      <c r="W63" s="11"/>
      <c r="X63" s="11"/>
      <c r="Y63" s="51">
        <f t="shared" ref="Y63:Y68" si="17">U63+V63</f>
        <v>0</v>
      </c>
    </row>
    <row r="64" spans="1:25" ht="15" hidden="1" customHeight="1">
      <c r="A64" s="414">
        <v>41</v>
      </c>
      <c r="B64" s="85" t="s">
        <v>118</v>
      </c>
      <c r="C64" s="85"/>
      <c r="D64" s="85"/>
      <c r="E64" s="85"/>
      <c r="F64" s="85"/>
      <c r="G64" s="85"/>
      <c r="H64" s="85"/>
      <c r="I64" s="85"/>
      <c r="J64" s="85"/>
      <c r="K64" s="462"/>
      <c r="L64" s="51">
        <f>Birth!Y65</f>
        <v>478</v>
      </c>
      <c r="M64" s="51">
        <f>Birth!Z65</f>
        <v>437</v>
      </c>
      <c r="N64" s="51">
        <f t="shared" si="14"/>
        <v>915</v>
      </c>
      <c r="O64" s="51">
        <f>Death!Y64</f>
        <v>854</v>
      </c>
      <c r="P64" s="51">
        <f>Death!Z64</f>
        <v>644</v>
      </c>
      <c r="Q64" s="51">
        <f t="shared" si="15"/>
        <v>1498</v>
      </c>
      <c r="R64" s="51">
        <f>Birth!AH65</f>
        <v>2</v>
      </c>
      <c r="S64" s="51">
        <f>Birth!AI65</f>
        <v>2</v>
      </c>
      <c r="T64" s="51">
        <f t="shared" si="16"/>
        <v>4</v>
      </c>
      <c r="U64" s="11"/>
      <c r="V64" s="11"/>
      <c r="W64" s="11"/>
      <c r="X64" s="11"/>
      <c r="Y64" s="51">
        <f t="shared" si="17"/>
        <v>0</v>
      </c>
    </row>
    <row r="65" spans="1:25" ht="15" hidden="1" customHeight="1">
      <c r="A65" s="414">
        <v>42</v>
      </c>
      <c r="B65" s="85" t="s">
        <v>625</v>
      </c>
      <c r="C65" s="85"/>
      <c r="D65" s="85"/>
      <c r="E65" s="85"/>
      <c r="F65" s="85"/>
      <c r="G65" s="85"/>
      <c r="H65" s="85"/>
      <c r="I65" s="85"/>
      <c r="J65" s="85"/>
      <c r="K65" s="462"/>
      <c r="L65" s="51">
        <f>Birth!Y66</f>
        <v>440</v>
      </c>
      <c r="M65" s="51">
        <f>Birth!Z66</f>
        <v>384</v>
      </c>
      <c r="N65" s="51">
        <f t="shared" si="14"/>
        <v>824</v>
      </c>
      <c r="O65" s="51">
        <f>Death!Y65</f>
        <v>501</v>
      </c>
      <c r="P65" s="51">
        <f>Death!Z65</f>
        <v>286</v>
      </c>
      <c r="Q65" s="51">
        <f t="shared" si="15"/>
        <v>787</v>
      </c>
      <c r="R65" s="51">
        <f>Birth!AH66</f>
        <v>0</v>
      </c>
      <c r="S65" s="51">
        <f>Birth!AI66</f>
        <v>0</v>
      </c>
      <c r="T65" s="51">
        <f t="shared" si="16"/>
        <v>0</v>
      </c>
      <c r="U65" s="11"/>
      <c r="V65" s="11"/>
      <c r="W65" s="11"/>
      <c r="X65" s="11"/>
      <c r="Y65" s="51">
        <f t="shared" si="17"/>
        <v>0</v>
      </c>
    </row>
    <row r="66" spans="1:25" ht="15" hidden="1" customHeight="1">
      <c r="A66" s="414">
        <v>43</v>
      </c>
      <c r="B66" s="85" t="s">
        <v>120</v>
      </c>
      <c r="C66" s="85"/>
      <c r="D66" s="85"/>
      <c r="E66" s="85"/>
      <c r="F66" s="85"/>
      <c r="G66" s="85"/>
      <c r="H66" s="85"/>
      <c r="I66" s="85"/>
      <c r="J66" s="85"/>
      <c r="K66" s="462"/>
      <c r="L66" s="51">
        <f>Birth!Y67</f>
        <v>204</v>
      </c>
      <c r="M66" s="51">
        <f>Birth!Z67</f>
        <v>196</v>
      </c>
      <c r="N66" s="51">
        <f t="shared" si="14"/>
        <v>400</v>
      </c>
      <c r="O66" s="51">
        <f>Death!Y66</f>
        <v>796</v>
      </c>
      <c r="P66" s="51">
        <f>Death!Z66</f>
        <v>577</v>
      </c>
      <c r="Q66" s="51">
        <f t="shared" si="15"/>
        <v>1373</v>
      </c>
      <c r="R66" s="51">
        <f>Birth!AH67</f>
        <v>0</v>
      </c>
      <c r="S66" s="51">
        <f>Birth!AI67</f>
        <v>0</v>
      </c>
      <c r="T66" s="51">
        <f t="shared" si="16"/>
        <v>0</v>
      </c>
      <c r="U66" s="11"/>
      <c r="V66" s="11"/>
      <c r="W66" s="11"/>
      <c r="X66" s="11"/>
      <c r="Y66" s="51">
        <f t="shared" si="17"/>
        <v>0</v>
      </c>
    </row>
    <row r="67" spans="1:25" ht="15" hidden="1" customHeight="1">
      <c r="A67" s="414">
        <v>44</v>
      </c>
      <c r="B67" s="85" t="s">
        <v>626</v>
      </c>
      <c r="C67" s="85"/>
      <c r="D67" s="85"/>
      <c r="E67" s="85"/>
      <c r="F67" s="85"/>
      <c r="G67" s="85"/>
      <c r="H67" s="85"/>
      <c r="I67" s="85"/>
      <c r="J67" s="85"/>
      <c r="K67" s="462"/>
      <c r="L67" s="51">
        <f>Birth!Y68</f>
        <v>14</v>
      </c>
      <c r="M67" s="51">
        <f>Birth!Z68</f>
        <v>17</v>
      </c>
      <c r="N67" s="51">
        <f t="shared" si="14"/>
        <v>31</v>
      </c>
      <c r="O67" s="51">
        <f>Death!Y67</f>
        <v>562</v>
      </c>
      <c r="P67" s="51">
        <f>Death!Z67</f>
        <v>434</v>
      </c>
      <c r="Q67" s="51">
        <f t="shared" si="15"/>
        <v>996</v>
      </c>
      <c r="R67" s="51">
        <f>Birth!AH68</f>
        <v>0</v>
      </c>
      <c r="S67" s="51">
        <f>Birth!AI68</f>
        <v>0</v>
      </c>
      <c r="T67" s="51">
        <f t="shared" si="16"/>
        <v>0</v>
      </c>
      <c r="U67" s="11"/>
      <c r="V67" s="11"/>
      <c r="W67" s="11"/>
      <c r="X67" s="11"/>
      <c r="Y67" s="51">
        <f t="shared" si="17"/>
        <v>0</v>
      </c>
    </row>
    <row r="68" spans="1:25" ht="15" hidden="1" customHeight="1">
      <c r="A68" s="414">
        <v>45</v>
      </c>
      <c r="B68" s="85" t="s">
        <v>119</v>
      </c>
      <c r="C68" s="85"/>
      <c r="D68" s="85"/>
      <c r="E68" s="85"/>
      <c r="F68" s="85"/>
      <c r="G68" s="85"/>
      <c r="H68" s="85"/>
      <c r="I68" s="85"/>
      <c r="J68" s="85"/>
      <c r="K68" s="462"/>
      <c r="L68" s="51">
        <f>Birth!Y69</f>
        <v>199</v>
      </c>
      <c r="M68" s="51">
        <f>Birth!Z69</f>
        <v>178</v>
      </c>
      <c r="N68" s="51">
        <f t="shared" si="14"/>
        <v>377</v>
      </c>
      <c r="O68" s="51">
        <f>Death!Y68</f>
        <v>549</v>
      </c>
      <c r="P68" s="51">
        <f>Death!Z68</f>
        <v>393</v>
      </c>
      <c r="Q68" s="51">
        <f t="shared" si="15"/>
        <v>942</v>
      </c>
      <c r="R68" s="51">
        <f>Birth!AH69</f>
        <v>3</v>
      </c>
      <c r="S68" s="51">
        <f>Birth!AI69</f>
        <v>1</v>
      </c>
      <c r="T68" s="51">
        <f t="shared" si="16"/>
        <v>4</v>
      </c>
      <c r="U68" s="11"/>
      <c r="V68" s="11"/>
      <c r="W68" s="11"/>
      <c r="X68" s="11"/>
      <c r="Y68" s="51">
        <f t="shared" si="17"/>
        <v>0</v>
      </c>
    </row>
    <row r="69" spans="1:25" ht="15" hidden="1" customHeight="1">
      <c r="A69" s="414">
        <v>46</v>
      </c>
      <c r="B69" s="85" t="s">
        <v>627</v>
      </c>
      <c r="C69" s="85"/>
      <c r="D69" s="85"/>
      <c r="E69" s="85"/>
      <c r="F69" s="85"/>
      <c r="G69" s="85"/>
      <c r="H69" s="85"/>
      <c r="I69" s="85"/>
      <c r="J69" s="85"/>
      <c r="K69" s="462"/>
      <c r="L69" s="51">
        <f>Birth!Y70</f>
        <v>327</v>
      </c>
      <c r="M69" s="51">
        <f>Birth!Z70</f>
        <v>290</v>
      </c>
      <c r="N69" s="51">
        <f>L69+M69</f>
        <v>617</v>
      </c>
      <c r="O69" s="51">
        <f>Death!Y69</f>
        <v>664</v>
      </c>
      <c r="P69" s="51">
        <f>Death!Z69</f>
        <v>517</v>
      </c>
      <c r="Q69" s="51">
        <f>O69+P69</f>
        <v>1181</v>
      </c>
      <c r="R69" s="51">
        <f>Birth!AH70</f>
        <v>1</v>
      </c>
      <c r="S69" s="51">
        <f>Birth!AI70</f>
        <v>1</v>
      </c>
      <c r="T69" s="51">
        <f>R69+S69</f>
        <v>2</v>
      </c>
      <c r="U69" s="11"/>
      <c r="V69" s="11"/>
      <c r="W69" s="11"/>
      <c r="X69" s="11"/>
      <c r="Y69" s="51">
        <f>U69+V69</f>
        <v>0</v>
      </c>
    </row>
    <row r="70" spans="1:25" ht="15" hidden="1" customHeight="1">
      <c r="A70" s="414">
        <v>47</v>
      </c>
      <c r="B70" s="85" t="s">
        <v>117</v>
      </c>
      <c r="C70" s="85"/>
      <c r="D70" s="85"/>
      <c r="E70" s="85"/>
      <c r="F70" s="85"/>
      <c r="G70" s="85"/>
      <c r="H70" s="85"/>
      <c r="I70" s="85"/>
      <c r="J70" s="85"/>
      <c r="K70" s="462"/>
      <c r="L70" s="51">
        <f>Birth!Y71</f>
        <v>154</v>
      </c>
      <c r="M70" s="51">
        <f>Birth!Z71</f>
        <v>142</v>
      </c>
      <c r="N70" s="51">
        <f t="shared" si="14"/>
        <v>296</v>
      </c>
      <c r="O70" s="51">
        <f>Death!Y70</f>
        <v>572</v>
      </c>
      <c r="P70" s="51">
        <f>Death!Z70</f>
        <v>434</v>
      </c>
      <c r="Q70" s="51">
        <f>O70+P70</f>
        <v>1006</v>
      </c>
      <c r="R70" s="51">
        <f>Birth!AH71</f>
        <v>0</v>
      </c>
      <c r="S70" s="51">
        <f>Birth!AI71</f>
        <v>1</v>
      </c>
      <c r="T70" s="51">
        <f>R70+S70</f>
        <v>1</v>
      </c>
      <c r="U70" s="11"/>
      <c r="V70" s="11"/>
      <c r="W70" s="11"/>
      <c r="X70" s="11"/>
      <c r="Y70" s="51">
        <f>U70+V70</f>
        <v>0</v>
      </c>
    </row>
    <row r="71" spans="1:25" ht="15" hidden="1" customHeight="1">
      <c r="A71" s="374"/>
      <c r="B71" s="412" t="s">
        <v>6</v>
      </c>
      <c r="C71" s="454"/>
      <c r="D71" s="454"/>
      <c r="E71" s="454"/>
      <c r="F71" s="454"/>
      <c r="G71" s="454"/>
      <c r="H71" s="454"/>
      <c r="I71" s="454"/>
      <c r="J71" s="454"/>
      <c r="K71" s="463"/>
      <c r="L71" s="160">
        <f>Birth!Y72</f>
        <v>2268</v>
      </c>
      <c r="M71" s="160">
        <f>Birth!Z72</f>
        <v>2056</v>
      </c>
      <c r="N71" s="160">
        <f t="shared" ref="N71:Y71" si="18">SUM(N62:N70)</f>
        <v>4324</v>
      </c>
      <c r="O71" s="160">
        <f>Death!Y71</f>
        <v>5728</v>
      </c>
      <c r="P71" s="160">
        <f>Death!Z71</f>
        <v>4240</v>
      </c>
      <c r="Q71" s="160">
        <f t="shared" si="18"/>
        <v>9968</v>
      </c>
      <c r="R71" s="160">
        <f>Birth!AH72</f>
        <v>6</v>
      </c>
      <c r="S71" s="160">
        <f>Birth!AI72</f>
        <v>5</v>
      </c>
      <c r="T71" s="160">
        <f t="shared" si="18"/>
        <v>11</v>
      </c>
      <c r="U71" s="160">
        <f t="shared" si="18"/>
        <v>0</v>
      </c>
      <c r="V71" s="160">
        <f t="shared" si="18"/>
        <v>0</v>
      </c>
      <c r="W71" s="160"/>
      <c r="X71" s="160"/>
      <c r="Y71" s="160">
        <f t="shared" si="18"/>
        <v>0</v>
      </c>
    </row>
    <row r="72" spans="1:25" ht="15" hidden="1" customHeight="1">
      <c r="A72" s="410" t="s">
        <v>51</v>
      </c>
      <c r="B72" s="408"/>
      <c r="C72" s="455"/>
      <c r="D72" s="455"/>
      <c r="E72" s="455"/>
      <c r="F72" s="455"/>
      <c r="G72" s="455"/>
      <c r="H72" s="455"/>
      <c r="I72" s="455"/>
      <c r="J72" s="455"/>
      <c r="K72" s="465"/>
      <c r="L72" s="408"/>
      <c r="M72" s="408"/>
      <c r="N72" s="455"/>
      <c r="O72" s="408"/>
      <c r="P72" s="408"/>
      <c r="Q72" s="455"/>
      <c r="R72" s="408"/>
      <c r="S72" s="408"/>
      <c r="T72" s="455"/>
      <c r="U72" s="455"/>
      <c r="V72" s="455"/>
      <c r="W72" s="455"/>
      <c r="X72" s="455"/>
      <c r="Y72" s="454"/>
    </row>
    <row r="73" spans="1:25" ht="15" hidden="1" customHeight="1">
      <c r="A73" s="414">
        <v>48</v>
      </c>
      <c r="B73" s="85" t="s">
        <v>628</v>
      </c>
      <c r="C73" s="85"/>
      <c r="D73" s="85"/>
      <c r="E73" s="85"/>
      <c r="F73" s="85"/>
      <c r="G73" s="85"/>
      <c r="H73" s="85"/>
      <c r="I73" s="85"/>
      <c r="J73" s="85"/>
      <c r="K73" s="462"/>
      <c r="L73" s="51">
        <f>Birth!Y74</f>
        <v>257</v>
      </c>
      <c r="M73" s="51">
        <f>Birth!Z74</f>
        <v>213</v>
      </c>
      <c r="N73" s="51">
        <f>L73+M73</f>
        <v>470</v>
      </c>
      <c r="O73" s="51">
        <f>Death!Y73</f>
        <v>463</v>
      </c>
      <c r="P73" s="51">
        <f>Death!Z73</f>
        <v>372</v>
      </c>
      <c r="Q73" s="51">
        <f>O73+P73</f>
        <v>835</v>
      </c>
      <c r="R73" s="51">
        <f>Birth!AH74</f>
        <v>0</v>
      </c>
      <c r="S73" s="51">
        <f>Birth!AI74</f>
        <v>0</v>
      </c>
      <c r="T73" s="51">
        <f>R73+S73</f>
        <v>0</v>
      </c>
      <c r="U73" s="11"/>
      <c r="V73" s="11"/>
      <c r="W73" s="11"/>
      <c r="X73" s="11"/>
      <c r="Y73" s="51">
        <f>U73+V73</f>
        <v>0</v>
      </c>
    </row>
    <row r="74" spans="1:25" ht="15" hidden="1" customHeight="1">
      <c r="A74" s="414">
        <v>49</v>
      </c>
      <c r="B74" s="85" t="s">
        <v>629</v>
      </c>
      <c r="C74" s="85"/>
      <c r="D74" s="85"/>
      <c r="E74" s="85"/>
      <c r="F74" s="85"/>
      <c r="G74" s="85"/>
      <c r="H74" s="85"/>
      <c r="I74" s="85"/>
      <c r="J74" s="85"/>
      <c r="K74" s="462"/>
      <c r="L74" s="51">
        <f>Birth!Y75</f>
        <v>176</v>
      </c>
      <c r="M74" s="51">
        <f>Birth!Z75</f>
        <v>190</v>
      </c>
      <c r="N74" s="51">
        <f t="shared" ref="N74:N81" si="19">L74+M74</f>
        <v>366</v>
      </c>
      <c r="O74" s="51">
        <f>Death!Y74</f>
        <v>430</v>
      </c>
      <c r="P74" s="51">
        <f>Death!Z74</f>
        <v>277</v>
      </c>
      <c r="Q74" s="51">
        <f t="shared" ref="Q74:Q79" si="20">O74+P74</f>
        <v>707</v>
      </c>
      <c r="R74" s="51">
        <f>Birth!AH75</f>
        <v>0</v>
      </c>
      <c r="S74" s="51">
        <f>Birth!AI75</f>
        <v>1</v>
      </c>
      <c r="T74" s="51">
        <f t="shared" ref="T74:T79" si="21">R74+S74</f>
        <v>1</v>
      </c>
      <c r="U74" s="11"/>
      <c r="V74" s="11"/>
      <c r="W74" s="11"/>
      <c r="X74" s="11"/>
      <c r="Y74" s="51">
        <f t="shared" ref="Y74:Y79" si="22">U74+V74</f>
        <v>0</v>
      </c>
    </row>
    <row r="75" spans="1:25" ht="15" hidden="1" customHeight="1">
      <c r="A75" s="414">
        <v>50</v>
      </c>
      <c r="B75" s="85" t="s">
        <v>630</v>
      </c>
      <c r="C75" s="85"/>
      <c r="D75" s="85"/>
      <c r="E75" s="85"/>
      <c r="F75" s="85"/>
      <c r="G75" s="85"/>
      <c r="H75" s="85"/>
      <c r="I75" s="85"/>
      <c r="J75" s="85"/>
      <c r="K75" s="462"/>
      <c r="L75" s="51">
        <f>Birth!Y76</f>
        <v>119</v>
      </c>
      <c r="M75" s="51">
        <f>Birth!Z76</f>
        <v>114</v>
      </c>
      <c r="N75" s="51">
        <f t="shared" si="19"/>
        <v>233</v>
      </c>
      <c r="O75" s="51">
        <f>Death!Y75</f>
        <v>407</v>
      </c>
      <c r="P75" s="51">
        <f>Death!Z75</f>
        <v>306</v>
      </c>
      <c r="Q75" s="51">
        <f t="shared" si="20"/>
        <v>713</v>
      </c>
      <c r="R75" s="51">
        <f>Birth!AH76</f>
        <v>2</v>
      </c>
      <c r="S75" s="51">
        <f>Birth!AI76</f>
        <v>1</v>
      </c>
      <c r="T75" s="51">
        <f t="shared" si="21"/>
        <v>3</v>
      </c>
      <c r="U75" s="11"/>
      <c r="V75" s="11"/>
      <c r="W75" s="11"/>
      <c r="X75" s="11"/>
      <c r="Y75" s="51">
        <f t="shared" si="22"/>
        <v>0</v>
      </c>
    </row>
    <row r="76" spans="1:25" ht="15" hidden="1" customHeight="1">
      <c r="A76" s="414">
        <v>51</v>
      </c>
      <c r="B76" s="85" t="s">
        <v>631</v>
      </c>
      <c r="C76" s="85"/>
      <c r="D76" s="85"/>
      <c r="E76" s="85"/>
      <c r="F76" s="85"/>
      <c r="G76" s="85"/>
      <c r="H76" s="85"/>
      <c r="I76" s="85"/>
      <c r="J76" s="85"/>
      <c r="K76" s="462"/>
      <c r="L76" s="51">
        <f>Birth!Y77</f>
        <v>96</v>
      </c>
      <c r="M76" s="51">
        <f>Birth!Z77</f>
        <v>97</v>
      </c>
      <c r="N76" s="51">
        <f t="shared" si="19"/>
        <v>193</v>
      </c>
      <c r="O76" s="51">
        <f>Death!Y76</f>
        <v>581</v>
      </c>
      <c r="P76" s="51">
        <f>Death!Z76</f>
        <v>410</v>
      </c>
      <c r="Q76" s="51">
        <f t="shared" si="20"/>
        <v>991</v>
      </c>
      <c r="R76" s="51">
        <f>Birth!AH77</f>
        <v>0</v>
      </c>
      <c r="S76" s="51">
        <f>Birth!AI77</f>
        <v>0</v>
      </c>
      <c r="T76" s="51">
        <f t="shared" si="21"/>
        <v>0</v>
      </c>
      <c r="U76" s="11"/>
      <c r="V76" s="11"/>
      <c r="W76" s="11"/>
      <c r="X76" s="11"/>
      <c r="Y76" s="51">
        <f t="shared" si="22"/>
        <v>0</v>
      </c>
    </row>
    <row r="77" spans="1:25" ht="15" hidden="1" customHeight="1">
      <c r="A77" s="414">
        <v>52</v>
      </c>
      <c r="B77" s="85" t="s">
        <v>632</v>
      </c>
      <c r="C77" s="85"/>
      <c r="D77" s="85"/>
      <c r="E77" s="85"/>
      <c r="F77" s="85"/>
      <c r="G77" s="85"/>
      <c r="H77" s="85"/>
      <c r="I77" s="85"/>
      <c r="J77" s="85"/>
      <c r="K77" s="462"/>
      <c r="L77" s="51">
        <f>Birth!Y78</f>
        <v>58</v>
      </c>
      <c r="M77" s="51">
        <f>Birth!Z78</f>
        <v>64</v>
      </c>
      <c r="N77" s="51">
        <f t="shared" si="19"/>
        <v>122</v>
      </c>
      <c r="O77" s="51">
        <f>Death!Y77</f>
        <v>731</v>
      </c>
      <c r="P77" s="51">
        <f>Death!Z77</f>
        <v>502</v>
      </c>
      <c r="Q77" s="51">
        <f t="shared" si="20"/>
        <v>1233</v>
      </c>
      <c r="R77" s="51">
        <f>Birth!AH78</f>
        <v>0</v>
      </c>
      <c r="S77" s="51">
        <f>Birth!AI78</f>
        <v>0</v>
      </c>
      <c r="T77" s="51">
        <f t="shared" si="21"/>
        <v>0</v>
      </c>
      <c r="U77" s="11"/>
      <c r="V77" s="11"/>
      <c r="W77" s="11"/>
      <c r="X77" s="11"/>
      <c r="Y77" s="51">
        <f t="shared" si="22"/>
        <v>0</v>
      </c>
    </row>
    <row r="78" spans="1:25" ht="15" hidden="1" customHeight="1">
      <c r="A78" s="414">
        <v>53</v>
      </c>
      <c r="B78" s="85" t="s">
        <v>633</v>
      </c>
      <c r="C78" s="85"/>
      <c r="D78" s="85"/>
      <c r="E78" s="85"/>
      <c r="F78" s="85"/>
      <c r="G78" s="85"/>
      <c r="H78" s="85"/>
      <c r="I78" s="85"/>
      <c r="J78" s="85"/>
      <c r="K78" s="462"/>
      <c r="L78" s="51">
        <f>Birth!Y79</f>
        <v>57</v>
      </c>
      <c r="M78" s="51">
        <f>Birth!Z79</f>
        <v>44</v>
      </c>
      <c r="N78" s="51">
        <f t="shared" si="19"/>
        <v>101</v>
      </c>
      <c r="O78" s="51">
        <f>Death!Y78</f>
        <v>694</v>
      </c>
      <c r="P78" s="51">
        <f>Death!Z78</f>
        <v>465</v>
      </c>
      <c r="Q78" s="51">
        <f t="shared" si="20"/>
        <v>1159</v>
      </c>
      <c r="R78" s="51">
        <f>Birth!AH79</f>
        <v>0</v>
      </c>
      <c r="S78" s="51">
        <f>Birth!AI79</f>
        <v>0</v>
      </c>
      <c r="T78" s="51">
        <f t="shared" si="21"/>
        <v>0</v>
      </c>
      <c r="U78" s="11"/>
      <c r="V78" s="11"/>
      <c r="W78" s="11"/>
      <c r="X78" s="11"/>
      <c r="Y78" s="51">
        <f t="shared" si="22"/>
        <v>0</v>
      </c>
    </row>
    <row r="79" spans="1:25" ht="15" hidden="1" customHeight="1">
      <c r="A79" s="414">
        <v>54</v>
      </c>
      <c r="B79" s="85" t="s">
        <v>634</v>
      </c>
      <c r="C79" s="85"/>
      <c r="D79" s="85"/>
      <c r="E79" s="85"/>
      <c r="F79" s="85"/>
      <c r="G79" s="85"/>
      <c r="H79" s="85"/>
      <c r="I79" s="85"/>
      <c r="J79" s="85"/>
      <c r="K79" s="462"/>
      <c r="L79" s="51">
        <f>Birth!Y80</f>
        <v>91</v>
      </c>
      <c r="M79" s="51">
        <f>Birth!Z80</f>
        <v>93</v>
      </c>
      <c r="N79" s="51">
        <f t="shared" si="19"/>
        <v>184</v>
      </c>
      <c r="O79" s="51">
        <f>Death!Y79</f>
        <v>463</v>
      </c>
      <c r="P79" s="51">
        <f>Death!Z79</f>
        <v>318</v>
      </c>
      <c r="Q79" s="51">
        <f t="shared" si="20"/>
        <v>781</v>
      </c>
      <c r="R79" s="51">
        <f>Birth!AH80</f>
        <v>1</v>
      </c>
      <c r="S79" s="51">
        <f>Birth!AI80</f>
        <v>0</v>
      </c>
      <c r="T79" s="51">
        <f t="shared" si="21"/>
        <v>1</v>
      </c>
      <c r="U79" s="11"/>
      <c r="V79" s="11"/>
      <c r="W79" s="11"/>
      <c r="X79" s="11"/>
      <c r="Y79" s="51">
        <f t="shared" si="22"/>
        <v>0</v>
      </c>
    </row>
    <row r="80" spans="1:25" ht="15" hidden="1" customHeight="1">
      <c r="A80" s="414">
        <v>55</v>
      </c>
      <c r="B80" s="85" t="s">
        <v>635</v>
      </c>
      <c r="C80" s="85"/>
      <c r="D80" s="85"/>
      <c r="E80" s="85"/>
      <c r="F80" s="85"/>
      <c r="G80" s="85"/>
      <c r="H80" s="85"/>
      <c r="I80" s="85"/>
      <c r="J80" s="85"/>
      <c r="K80" s="462"/>
      <c r="L80" s="51">
        <f>Birth!Y81</f>
        <v>272</v>
      </c>
      <c r="M80" s="51">
        <f>Birth!Z81</f>
        <v>255</v>
      </c>
      <c r="N80" s="51">
        <f>L80+M80</f>
        <v>527</v>
      </c>
      <c r="O80" s="51">
        <f>Death!Y80</f>
        <v>611</v>
      </c>
      <c r="P80" s="51">
        <f>Death!Z80</f>
        <v>463</v>
      </c>
      <c r="Q80" s="51">
        <f>O80+P80</f>
        <v>1074</v>
      </c>
      <c r="R80" s="51">
        <f>Birth!AH81</f>
        <v>0</v>
      </c>
      <c r="S80" s="51">
        <f>Birth!AI81</f>
        <v>1</v>
      </c>
      <c r="T80" s="51">
        <f>R80+S80</f>
        <v>1</v>
      </c>
      <c r="U80" s="11"/>
      <c r="V80" s="11"/>
      <c r="W80" s="11"/>
      <c r="X80" s="11"/>
      <c r="Y80" s="51">
        <f>U80+V80</f>
        <v>0</v>
      </c>
    </row>
    <row r="81" spans="1:25" ht="15" hidden="1" customHeight="1">
      <c r="A81" s="414">
        <v>56</v>
      </c>
      <c r="B81" s="85" t="s">
        <v>636</v>
      </c>
      <c r="C81" s="85"/>
      <c r="D81" s="85"/>
      <c r="E81" s="85"/>
      <c r="F81" s="85"/>
      <c r="G81" s="85"/>
      <c r="H81" s="85"/>
      <c r="I81" s="85"/>
      <c r="J81" s="85"/>
      <c r="K81" s="462"/>
      <c r="L81" s="51">
        <f>Birth!Y82</f>
        <v>264</v>
      </c>
      <c r="M81" s="51">
        <f>Birth!Z82</f>
        <v>286</v>
      </c>
      <c r="N81" s="51">
        <f t="shared" si="19"/>
        <v>550</v>
      </c>
      <c r="O81" s="51">
        <f>Death!Y81</f>
        <v>506</v>
      </c>
      <c r="P81" s="51">
        <f>Death!Z81</f>
        <v>343</v>
      </c>
      <c r="Q81" s="51">
        <f>O81+P81</f>
        <v>849</v>
      </c>
      <c r="R81" s="51">
        <f>Birth!AH82</f>
        <v>1</v>
      </c>
      <c r="S81" s="51">
        <f>Birth!AI82</f>
        <v>0</v>
      </c>
      <c r="T81" s="51">
        <f>R81+S81</f>
        <v>1</v>
      </c>
      <c r="U81" s="11"/>
      <c r="V81" s="11"/>
      <c r="W81" s="11"/>
      <c r="X81" s="11"/>
      <c r="Y81" s="51">
        <f>U81+V81</f>
        <v>0</v>
      </c>
    </row>
    <row r="82" spans="1:25" ht="15" hidden="1" customHeight="1">
      <c r="A82" s="374"/>
      <c r="B82" s="412" t="s">
        <v>6</v>
      </c>
      <c r="C82" s="454"/>
      <c r="D82" s="454"/>
      <c r="E82" s="454"/>
      <c r="F82" s="454"/>
      <c r="G82" s="454"/>
      <c r="H82" s="454"/>
      <c r="I82" s="454"/>
      <c r="J82" s="454"/>
      <c r="K82" s="463"/>
      <c r="L82" s="160">
        <f>Birth!Y83</f>
        <v>1390</v>
      </c>
      <c r="M82" s="160">
        <f>Birth!Z83</f>
        <v>1356</v>
      </c>
      <c r="N82" s="160">
        <f t="shared" ref="N82:Y82" si="23">SUM(N73:N81)</f>
        <v>2746</v>
      </c>
      <c r="O82" s="160">
        <f>Death!Y82</f>
        <v>4886</v>
      </c>
      <c r="P82" s="160">
        <f>Death!Z82</f>
        <v>3456</v>
      </c>
      <c r="Q82" s="160">
        <f t="shared" si="23"/>
        <v>8342</v>
      </c>
      <c r="R82" s="160">
        <f>Birth!AH83</f>
        <v>4</v>
      </c>
      <c r="S82" s="160">
        <f>Birth!AI83</f>
        <v>3</v>
      </c>
      <c r="T82" s="160">
        <f t="shared" si="23"/>
        <v>7</v>
      </c>
      <c r="U82" s="160">
        <f t="shared" si="23"/>
        <v>0</v>
      </c>
      <c r="V82" s="160">
        <f t="shared" si="23"/>
        <v>0</v>
      </c>
      <c r="W82" s="160"/>
      <c r="X82" s="160"/>
      <c r="Y82" s="160">
        <f t="shared" si="23"/>
        <v>0</v>
      </c>
    </row>
    <row r="83" spans="1:25" ht="15" hidden="1" customHeight="1">
      <c r="A83" s="410" t="s">
        <v>57</v>
      </c>
      <c r="B83" s="408"/>
      <c r="C83" s="455"/>
      <c r="D83" s="455"/>
      <c r="E83" s="455"/>
      <c r="F83" s="455"/>
      <c r="G83" s="455"/>
      <c r="H83" s="455"/>
      <c r="I83" s="455"/>
      <c r="J83" s="455"/>
      <c r="K83" s="465"/>
      <c r="L83" s="408"/>
      <c r="M83" s="408"/>
      <c r="N83" s="455"/>
      <c r="O83" s="408"/>
      <c r="P83" s="408"/>
      <c r="Q83" s="455"/>
      <c r="R83" s="408"/>
      <c r="S83" s="408"/>
      <c r="T83" s="455"/>
      <c r="U83" s="455"/>
      <c r="V83" s="455"/>
      <c r="W83" s="455"/>
      <c r="X83" s="455"/>
      <c r="Y83" s="454"/>
    </row>
    <row r="84" spans="1:25" ht="15" hidden="1" customHeight="1">
      <c r="A84" s="414">
        <v>57</v>
      </c>
      <c r="B84" s="85" t="s">
        <v>122</v>
      </c>
      <c r="C84" s="85"/>
      <c r="D84" s="85"/>
      <c r="E84" s="85"/>
      <c r="F84" s="85"/>
      <c r="G84" s="85"/>
      <c r="H84" s="85"/>
      <c r="I84" s="85"/>
      <c r="J84" s="85"/>
      <c r="K84" s="462"/>
      <c r="L84" s="51">
        <f>Birth!Y85</f>
        <v>131</v>
      </c>
      <c r="M84" s="51">
        <f>Birth!Z85</f>
        <v>132</v>
      </c>
      <c r="N84" s="51">
        <f>L84+M84</f>
        <v>263</v>
      </c>
      <c r="O84" s="51">
        <f>Death!Y84</f>
        <v>596</v>
      </c>
      <c r="P84" s="51">
        <f>Death!Z84</f>
        <v>417</v>
      </c>
      <c r="Q84" s="51">
        <f>O84+P84</f>
        <v>1013</v>
      </c>
      <c r="R84" s="51">
        <f>Birth!AH85</f>
        <v>0</v>
      </c>
      <c r="S84" s="51">
        <f>Birth!AI85</f>
        <v>0</v>
      </c>
      <c r="T84" s="51">
        <f>R84+S84</f>
        <v>0</v>
      </c>
      <c r="U84" s="11"/>
      <c r="V84" s="11"/>
      <c r="W84" s="11"/>
      <c r="X84" s="11"/>
      <c r="Y84" s="51">
        <f>U84+V84</f>
        <v>0</v>
      </c>
    </row>
    <row r="85" spans="1:25" ht="15" hidden="1" customHeight="1">
      <c r="A85" s="414">
        <v>58</v>
      </c>
      <c r="B85" s="85" t="s">
        <v>123</v>
      </c>
      <c r="C85" s="85"/>
      <c r="D85" s="85"/>
      <c r="E85" s="85"/>
      <c r="F85" s="85"/>
      <c r="G85" s="85"/>
      <c r="H85" s="85"/>
      <c r="I85" s="85"/>
      <c r="J85" s="85"/>
      <c r="K85" s="462"/>
      <c r="L85" s="51">
        <f>Birth!Y86</f>
        <v>35</v>
      </c>
      <c r="M85" s="51">
        <f>Birth!Z86</f>
        <v>30</v>
      </c>
      <c r="N85" s="51">
        <f>L85+M85</f>
        <v>65</v>
      </c>
      <c r="O85" s="51">
        <f>Death!Y85</f>
        <v>521</v>
      </c>
      <c r="P85" s="51">
        <f>Death!Z85</f>
        <v>386</v>
      </c>
      <c r="Q85" s="51">
        <f>O85+P85</f>
        <v>907</v>
      </c>
      <c r="R85" s="51">
        <f>Birth!AH86</f>
        <v>0</v>
      </c>
      <c r="S85" s="51">
        <f>Birth!AI86</f>
        <v>1</v>
      </c>
      <c r="T85" s="51">
        <f>R85+S85</f>
        <v>1</v>
      </c>
      <c r="U85" s="11"/>
      <c r="V85" s="11"/>
      <c r="W85" s="11"/>
      <c r="X85" s="11"/>
      <c r="Y85" s="51">
        <f>U85+V85</f>
        <v>0</v>
      </c>
    </row>
    <row r="86" spans="1:25" ht="15" hidden="1" customHeight="1">
      <c r="A86" s="414">
        <v>59</v>
      </c>
      <c r="B86" s="85" t="s">
        <v>124</v>
      </c>
      <c r="C86" s="85"/>
      <c r="D86" s="85"/>
      <c r="E86" s="85"/>
      <c r="F86" s="85"/>
      <c r="G86" s="85"/>
      <c r="H86" s="85"/>
      <c r="I86" s="85"/>
      <c r="J86" s="85"/>
      <c r="K86" s="462"/>
      <c r="L86" s="51">
        <f>Birth!Y87</f>
        <v>36</v>
      </c>
      <c r="M86" s="51">
        <f>Birth!Z87</f>
        <v>35</v>
      </c>
      <c r="N86" s="51">
        <f>L86+M86</f>
        <v>71</v>
      </c>
      <c r="O86" s="51">
        <f>Death!Y86</f>
        <v>449</v>
      </c>
      <c r="P86" s="51">
        <f>Death!Z86</f>
        <v>307</v>
      </c>
      <c r="Q86" s="51">
        <f>O86+P86</f>
        <v>756</v>
      </c>
      <c r="R86" s="51">
        <f>Birth!AH87</f>
        <v>0</v>
      </c>
      <c r="S86" s="51">
        <f>Birth!AI87</f>
        <v>0</v>
      </c>
      <c r="T86" s="51">
        <f>R86+S86</f>
        <v>0</v>
      </c>
      <c r="U86" s="11"/>
      <c r="V86" s="11"/>
      <c r="W86" s="11"/>
      <c r="X86" s="11"/>
      <c r="Y86" s="51">
        <f>U86+V86</f>
        <v>0</v>
      </c>
    </row>
    <row r="87" spans="1:25" ht="15" hidden="1" customHeight="1">
      <c r="A87" s="414">
        <v>60</v>
      </c>
      <c r="B87" s="85" t="s">
        <v>59</v>
      </c>
      <c r="C87" s="85"/>
      <c r="D87" s="85"/>
      <c r="E87" s="85"/>
      <c r="F87" s="85"/>
      <c r="G87" s="85"/>
      <c r="H87" s="85"/>
      <c r="I87" s="85"/>
      <c r="J87" s="85"/>
      <c r="K87" s="462"/>
      <c r="L87" s="51">
        <f>Birth!Y88</f>
        <v>20</v>
      </c>
      <c r="M87" s="51">
        <f>Birth!Z88</f>
        <v>28</v>
      </c>
      <c r="N87" s="51">
        <f>L87+M87</f>
        <v>48</v>
      </c>
      <c r="O87" s="51">
        <f>Death!Y87</f>
        <v>662</v>
      </c>
      <c r="P87" s="51">
        <f>Death!Z87</f>
        <v>481</v>
      </c>
      <c r="Q87" s="51">
        <f>O87+P87</f>
        <v>1143</v>
      </c>
      <c r="R87" s="51">
        <f>Birth!AH88</f>
        <v>0</v>
      </c>
      <c r="S87" s="51">
        <f>Birth!AI88</f>
        <v>0</v>
      </c>
      <c r="T87" s="51">
        <f>R87+S87</f>
        <v>0</v>
      </c>
      <c r="U87" s="11"/>
      <c r="V87" s="11"/>
      <c r="W87" s="11"/>
      <c r="X87" s="11"/>
      <c r="Y87" s="51">
        <f>U87+V87</f>
        <v>0</v>
      </c>
    </row>
    <row r="88" spans="1:25" ht="15" hidden="1" customHeight="1">
      <c r="A88" s="374"/>
      <c r="B88" s="412" t="s">
        <v>6</v>
      </c>
      <c r="C88" s="454"/>
      <c r="D88" s="454"/>
      <c r="E88" s="454"/>
      <c r="F88" s="454"/>
      <c r="G88" s="454"/>
      <c r="H88" s="454"/>
      <c r="I88" s="454"/>
      <c r="J88" s="454"/>
      <c r="K88" s="463"/>
      <c r="L88" s="160">
        <f>Birth!Y89</f>
        <v>222</v>
      </c>
      <c r="M88" s="160">
        <f>Birth!Z89</f>
        <v>225</v>
      </c>
      <c r="N88" s="160">
        <f t="shared" ref="N88:Y88" si="24">SUM(N84:N87)</f>
        <v>447</v>
      </c>
      <c r="O88" s="160">
        <f>Death!Y88</f>
        <v>2228</v>
      </c>
      <c r="P88" s="160">
        <f>Death!Z88</f>
        <v>1591</v>
      </c>
      <c r="Q88" s="160">
        <f t="shared" si="24"/>
        <v>3819</v>
      </c>
      <c r="R88" s="160">
        <f>Birth!AH89</f>
        <v>0</v>
      </c>
      <c r="S88" s="160">
        <f>Birth!AI89</f>
        <v>1</v>
      </c>
      <c r="T88" s="160">
        <f t="shared" si="24"/>
        <v>1</v>
      </c>
      <c r="U88" s="160">
        <f t="shared" si="24"/>
        <v>0</v>
      </c>
      <c r="V88" s="160">
        <f t="shared" si="24"/>
        <v>0</v>
      </c>
      <c r="W88" s="160"/>
      <c r="X88" s="160"/>
      <c r="Y88" s="160">
        <f t="shared" si="24"/>
        <v>0</v>
      </c>
    </row>
    <row r="89" spans="1:25" ht="15" hidden="1" customHeight="1">
      <c r="A89" s="410" t="s">
        <v>61</v>
      </c>
      <c r="B89" s="408"/>
      <c r="C89" s="455"/>
      <c r="D89" s="455"/>
      <c r="E89" s="455"/>
      <c r="F89" s="455"/>
      <c r="G89" s="455"/>
      <c r="H89" s="455"/>
      <c r="I89" s="455"/>
      <c r="J89" s="455"/>
      <c r="K89" s="465"/>
      <c r="L89" s="408"/>
      <c r="M89" s="408"/>
      <c r="N89" s="455"/>
      <c r="O89" s="408"/>
      <c r="P89" s="408"/>
      <c r="Q89" s="455"/>
      <c r="R89" s="408"/>
      <c r="S89" s="408"/>
      <c r="T89" s="455"/>
      <c r="U89" s="455"/>
      <c r="V89" s="455"/>
      <c r="W89" s="455"/>
      <c r="X89" s="455"/>
      <c r="Y89" s="454"/>
    </row>
    <row r="90" spans="1:25" ht="15" hidden="1" customHeight="1">
      <c r="A90" s="414">
        <v>61</v>
      </c>
      <c r="B90" s="85" t="s">
        <v>528</v>
      </c>
      <c r="C90" s="85"/>
      <c r="D90" s="85"/>
      <c r="E90" s="85"/>
      <c r="F90" s="85"/>
      <c r="G90" s="85"/>
      <c r="H90" s="85"/>
      <c r="I90" s="85"/>
      <c r="J90" s="85"/>
      <c r="K90" s="462"/>
      <c r="L90" s="159">
        <f>Birth!Y91</f>
        <v>338</v>
      </c>
      <c r="M90" s="159">
        <f>Birth!Z91</f>
        <v>317</v>
      </c>
      <c r="N90" s="159">
        <f>L90+M90</f>
        <v>655</v>
      </c>
      <c r="O90" s="159">
        <f>Death!Y90</f>
        <v>717</v>
      </c>
      <c r="P90" s="159">
        <f>Death!Z90</f>
        <v>553</v>
      </c>
      <c r="Q90" s="159">
        <f>O90+P90</f>
        <v>1270</v>
      </c>
      <c r="R90" s="159">
        <f>Birth!AH91</f>
        <v>0</v>
      </c>
      <c r="S90" s="159">
        <f>Birth!AI91</f>
        <v>0</v>
      </c>
      <c r="T90" s="159">
        <f>R90+S90</f>
        <v>0</v>
      </c>
      <c r="U90" s="159"/>
      <c r="V90" s="159"/>
      <c r="W90" s="159"/>
      <c r="X90" s="159"/>
      <c r="Y90" s="159">
        <f>U90+V90</f>
        <v>0</v>
      </c>
    </row>
    <row r="91" spans="1:25" ht="15" hidden="1" customHeight="1">
      <c r="A91" s="414">
        <v>62</v>
      </c>
      <c r="B91" s="85" t="s">
        <v>529</v>
      </c>
      <c r="C91" s="85"/>
      <c r="D91" s="85"/>
      <c r="E91" s="85"/>
      <c r="F91" s="85"/>
      <c r="G91" s="85"/>
      <c r="H91" s="85"/>
      <c r="I91" s="85"/>
      <c r="J91" s="85"/>
      <c r="K91" s="462"/>
      <c r="L91" s="424">
        <f>Birth!Y92</f>
        <v>64</v>
      </c>
      <c r="M91" s="424">
        <f>Birth!Z92</f>
        <v>78</v>
      </c>
      <c r="N91" s="159">
        <f t="shared" ref="N91:N99" si="25">L91+M91</f>
        <v>142</v>
      </c>
      <c r="O91" s="424">
        <f>Death!Y91</f>
        <v>598</v>
      </c>
      <c r="P91" s="424">
        <f>Death!Z91</f>
        <v>358</v>
      </c>
      <c r="Q91" s="159">
        <f t="shared" ref="Q91:Q99" si="26">O91+P91</f>
        <v>956</v>
      </c>
      <c r="R91" s="424">
        <f>Birth!AH92</f>
        <v>0</v>
      </c>
      <c r="S91" s="424">
        <f>Birth!AI92</f>
        <v>0</v>
      </c>
      <c r="T91" s="159">
        <f t="shared" ref="T91:T99" si="27">R91+S91</f>
        <v>0</v>
      </c>
      <c r="U91" s="424"/>
      <c r="V91" s="424"/>
      <c r="W91" s="424"/>
      <c r="X91" s="424"/>
      <c r="Y91" s="159">
        <f t="shared" ref="Y91:Y99" si="28">U91+V91</f>
        <v>0</v>
      </c>
    </row>
    <row r="92" spans="1:25" ht="15" hidden="1" customHeight="1">
      <c r="A92" s="414">
        <v>63</v>
      </c>
      <c r="B92" s="85" t="s">
        <v>532</v>
      </c>
      <c r="C92" s="85"/>
      <c r="D92" s="85"/>
      <c r="E92" s="85"/>
      <c r="F92" s="85"/>
      <c r="G92" s="85"/>
      <c r="H92" s="85"/>
      <c r="I92" s="85"/>
      <c r="J92" s="85"/>
      <c r="K92" s="462"/>
      <c r="L92" s="159">
        <f>Birth!Y93</f>
        <v>160</v>
      </c>
      <c r="M92" s="159">
        <f>Birth!Z93</f>
        <v>155</v>
      </c>
      <c r="N92" s="159">
        <f t="shared" si="25"/>
        <v>315</v>
      </c>
      <c r="O92" s="159">
        <f>Death!Y92</f>
        <v>503</v>
      </c>
      <c r="P92" s="159">
        <f>Death!Z92</f>
        <v>379</v>
      </c>
      <c r="Q92" s="159">
        <f t="shared" si="26"/>
        <v>882</v>
      </c>
      <c r="R92" s="159">
        <f>Birth!AH93</f>
        <v>0</v>
      </c>
      <c r="S92" s="159">
        <f>Birth!AI93</f>
        <v>0</v>
      </c>
      <c r="T92" s="159">
        <f t="shared" si="27"/>
        <v>0</v>
      </c>
      <c r="U92" s="159"/>
      <c r="V92" s="159"/>
      <c r="W92" s="159"/>
      <c r="X92" s="159"/>
      <c r="Y92" s="159">
        <f t="shared" si="28"/>
        <v>0</v>
      </c>
    </row>
    <row r="93" spans="1:25" ht="15" hidden="1" customHeight="1">
      <c r="A93" s="414">
        <v>64</v>
      </c>
      <c r="B93" s="85" t="s">
        <v>533</v>
      </c>
      <c r="C93" s="85"/>
      <c r="D93" s="85"/>
      <c r="E93" s="85"/>
      <c r="F93" s="85"/>
      <c r="G93" s="85"/>
      <c r="H93" s="85"/>
      <c r="I93" s="85"/>
      <c r="J93" s="85"/>
      <c r="K93" s="462"/>
      <c r="L93" s="159">
        <f>Birth!Y94</f>
        <v>337</v>
      </c>
      <c r="M93" s="159">
        <f>Birth!Z94</f>
        <v>300</v>
      </c>
      <c r="N93" s="159">
        <f t="shared" si="25"/>
        <v>637</v>
      </c>
      <c r="O93" s="159">
        <f>Death!Y93</f>
        <v>832</v>
      </c>
      <c r="P93" s="159">
        <f>Death!Z93</f>
        <v>676</v>
      </c>
      <c r="Q93" s="159">
        <f t="shared" si="26"/>
        <v>1508</v>
      </c>
      <c r="R93" s="159">
        <f>Birth!AH94</f>
        <v>0</v>
      </c>
      <c r="S93" s="159">
        <f>Birth!AI94</f>
        <v>0</v>
      </c>
      <c r="T93" s="159">
        <f t="shared" si="27"/>
        <v>0</v>
      </c>
      <c r="U93" s="159"/>
      <c r="V93" s="159"/>
      <c r="W93" s="159"/>
      <c r="X93" s="159"/>
      <c r="Y93" s="159">
        <f t="shared" si="28"/>
        <v>0</v>
      </c>
    </row>
    <row r="94" spans="1:25" ht="15" hidden="1" customHeight="1">
      <c r="A94" s="414">
        <v>65</v>
      </c>
      <c r="B94" s="85" t="s">
        <v>536</v>
      </c>
      <c r="C94" s="85"/>
      <c r="D94" s="85"/>
      <c r="E94" s="85"/>
      <c r="F94" s="85"/>
      <c r="G94" s="85"/>
      <c r="H94" s="85"/>
      <c r="I94" s="85"/>
      <c r="J94" s="85"/>
      <c r="K94" s="462"/>
      <c r="L94" s="424">
        <f>Birth!Y95</f>
        <v>451</v>
      </c>
      <c r="M94" s="424">
        <f>Birth!Z95</f>
        <v>448</v>
      </c>
      <c r="N94" s="159">
        <f t="shared" si="25"/>
        <v>899</v>
      </c>
      <c r="O94" s="424">
        <f>Death!Y94</f>
        <v>949</v>
      </c>
      <c r="P94" s="424">
        <f>Death!Z94</f>
        <v>570</v>
      </c>
      <c r="Q94" s="159">
        <f t="shared" si="26"/>
        <v>1519</v>
      </c>
      <c r="R94" s="424">
        <f>Birth!AH95</f>
        <v>0</v>
      </c>
      <c r="S94" s="424">
        <f>Birth!AI95</f>
        <v>0</v>
      </c>
      <c r="T94" s="159">
        <f t="shared" si="27"/>
        <v>0</v>
      </c>
      <c r="U94" s="424"/>
      <c r="V94" s="424"/>
      <c r="W94" s="424"/>
      <c r="X94" s="424"/>
      <c r="Y94" s="159">
        <f t="shared" si="28"/>
        <v>0</v>
      </c>
    </row>
    <row r="95" spans="1:25" ht="15" hidden="1" customHeight="1">
      <c r="A95" s="414">
        <v>66</v>
      </c>
      <c r="B95" s="85" t="s">
        <v>534</v>
      </c>
      <c r="C95" s="85"/>
      <c r="D95" s="85"/>
      <c r="E95" s="85"/>
      <c r="F95" s="85"/>
      <c r="G95" s="85"/>
      <c r="H95" s="85"/>
      <c r="I95" s="85"/>
      <c r="J95" s="85"/>
      <c r="K95" s="462"/>
      <c r="L95" s="159">
        <f>Birth!Y96</f>
        <v>258</v>
      </c>
      <c r="M95" s="159">
        <f>Birth!Z96</f>
        <v>239</v>
      </c>
      <c r="N95" s="159">
        <f t="shared" si="25"/>
        <v>497</v>
      </c>
      <c r="O95" s="159">
        <f>Death!Y95</f>
        <v>611</v>
      </c>
      <c r="P95" s="159">
        <f>Death!Z95</f>
        <v>440</v>
      </c>
      <c r="Q95" s="159">
        <f t="shared" si="26"/>
        <v>1051</v>
      </c>
      <c r="R95" s="159">
        <f>Birth!AH96</f>
        <v>0</v>
      </c>
      <c r="S95" s="159">
        <f>Birth!AI96</f>
        <v>0</v>
      </c>
      <c r="T95" s="159">
        <f t="shared" si="27"/>
        <v>0</v>
      </c>
      <c r="U95" s="159"/>
      <c r="V95" s="159"/>
      <c r="W95" s="159"/>
      <c r="X95" s="159"/>
      <c r="Y95" s="159">
        <f t="shared" si="28"/>
        <v>0</v>
      </c>
    </row>
    <row r="96" spans="1:25" ht="15" hidden="1" customHeight="1">
      <c r="A96" s="414">
        <v>67</v>
      </c>
      <c r="B96" s="85" t="s">
        <v>537</v>
      </c>
      <c r="C96" s="85"/>
      <c r="D96" s="85"/>
      <c r="E96" s="85"/>
      <c r="F96" s="85"/>
      <c r="G96" s="85"/>
      <c r="H96" s="85"/>
      <c r="I96" s="85"/>
      <c r="J96" s="85"/>
      <c r="K96" s="462"/>
      <c r="L96" s="159">
        <f>Birth!Y97</f>
        <v>154</v>
      </c>
      <c r="M96" s="159">
        <f>Birth!Z97</f>
        <v>164</v>
      </c>
      <c r="N96" s="159">
        <f t="shared" si="25"/>
        <v>318</v>
      </c>
      <c r="O96" s="159">
        <f>Death!Y96</f>
        <v>814</v>
      </c>
      <c r="P96" s="159">
        <f>Death!Z96</f>
        <v>624</v>
      </c>
      <c r="Q96" s="159">
        <f t="shared" si="26"/>
        <v>1438</v>
      </c>
      <c r="R96" s="159">
        <f>Birth!AH97</f>
        <v>0</v>
      </c>
      <c r="S96" s="159">
        <f>Birth!AI97</f>
        <v>1</v>
      </c>
      <c r="T96" s="159">
        <f t="shared" si="27"/>
        <v>1</v>
      </c>
      <c r="U96" s="159"/>
      <c r="V96" s="159"/>
      <c r="W96" s="159"/>
      <c r="X96" s="159"/>
      <c r="Y96" s="159">
        <f t="shared" si="28"/>
        <v>0</v>
      </c>
    </row>
    <row r="97" spans="1:25" ht="15" hidden="1" customHeight="1">
      <c r="A97" s="414">
        <v>68</v>
      </c>
      <c r="B97" s="85" t="s">
        <v>530</v>
      </c>
      <c r="C97" s="85"/>
      <c r="D97" s="85"/>
      <c r="E97" s="85"/>
      <c r="F97" s="85"/>
      <c r="G97" s="85"/>
      <c r="H97" s="85"/>
      <c r="I97" s="85"/>
      <c r="J97" s="85"/>
      <c r="K97" s="462"/>
      <c r="L97" s="159">
        <f>Birth!Y98</f>
        <v>64</v>
      </c>
      <c r="M97" s="159">
        <f>Birth!Z98</f>
        <v>61</v>
      </c>
      <c r="N97" s="159">
        <f t="shared" si="25"/>
        <v>125</v>
      </c>
      <c r="O97" s="159">
        <f>Death!Y97</f>
        <v>684</v>
      </c>
      <c r="P97" s="159">
        <f>Death!Z97</f>
        <v>515</v>
      </c>
      <c r="Q97" s="159">
        <f t="shared" si="26"/>
        <v>1199</v>
      </c>
      <c r="R97" s="159">
        <f>Birth!AH98</f>
        <v>0</v>
      </c>
      <c r="S97" s="159">
        <f>Birth!AI98</f>
        <v>0</v>
      </c>
      <c r="T97" s="159">
        <f t="shared" si="27"/>
        <v>0</v>
      </c>
      <c r="U97" s="159"/>
      <c r="V97" s="159"/>
      <c r="W97" s="159"/>
      <c r="X97" s="159"/>
      <c r="Y97" s="159">
        <f t="shared" si="28"/>
        <v>0</v>
      </c>
    </row>
    <row r="98" spans="1:25" ht="15" hidden="1" customHeight="1">
      <c r="A98" s="414">
        <v>69</v>
      </c>
      <c r="B98" s="85" t="s">
        <v>531</v>
      </c>
      <c r="C98" s="85"/>
      <c r="D98" s="85"/>
      <c r="E98" s="85"/>
      <c r="F98" s="85"/>
      <c r="G98" s="85"/>
      <c r="H98" s="85"/>
      <c r="I98" s="85"/>
      <c r="J98" s="85"/>
      <c r="K98" s="462"/>
      <c r="L98" s="159">
        <f>Birth!Y99</f>
        <v>0</v>
      </c>
      <c r="M98" s="159">
        <f>Birth!Z99</f>
        <v>0</v>
      </c>
      <c r="N98" s="159">
        <f t="shared" si="25"/>
        <v>0</v>
      </c>
      <c r="O98" s="159">
        <f>Death!Y98</f>
        <v>383</v>
      </c>
      <c r="P98" s="159">
        <f>Death!Z98</f>
        <v>256</v>
      </c>
      <c r="Q98" s="159">
        <f t="shared" si="26"/>
        <v>639</v>
      </c>
      <c r="R98" s="159">
        <f>Birth!AH99</f>
        <v>0</v>
      </c>
      <c r="S98" s="159">
        <f>Birth!AI99</f>
        <v>0</v>
      </c>
      <c r="T98" s="159">
        <f t="shared" si="27"/>
        <v>0</v>
      </c>
      <c r="U98" s="159"/>
      <c r="V98" s="159"/>
      <c r="W98" s="159"/>
      <c r="X98" s="159"/>
      <c r="Y98" s="159">
        <f t="shared" si="28"/>
        <v>0</v>
      </c>
    </row>
    <row r="99" spans="1:25" ht="15" hidden="1" customHeight="1">
      <c r="A99" s="414">
        <v>70</v>
      </c>
      <c r="B99" s="85" t="s">
        <v>535</v>
      </c>
      <c r="C99" s="85"/>
      <c r="D99" s="85"/>
      <c r="E99" s="85"/>
      <c r="F99" s="85"/>
      <c r="G99" s="85"/>
      <c r="H99" s="85"/>
      <c r="I99" s="85"/>
      <c r="J99" s="85"/>
      <c r="K99" s="462"/>
      <c r="L99" s="159">
        <f>Birth!Y100</f>
        <v>692</v>
      </c>
      <c r="M99" s="159">
        <f>Birth!Z100</f>
        <v>706</v>
      </c>
      <c r="N99" s="159">
        <f t="shared" si="25"/>
        <v>1398</v>
      </c>
      <c r="O99" s="159">
        <f>Death!Y99</f>
        <v>706</v>
      </c>
      <c r="P99" s="159">
        <f>Death!Z99</f>
        <v>426</v>
      </c>
      <c r="Q99" s="159">
        <f t="shared" si="26"/>
        <v>1132</v>
      </c>
      <c r="R99" s="159">
        <f>Birth!AH100</f>
        <v>11</v>
      </c>
      <c r="S99" s="159">
        <f>Birth!AI100</f>
        <v>14</v>
      </c>
      <c r="T99" s="159">
        <f t="shared" si="27"/>
        <v>25</v>
      </c>
      <c r="U99" s="159"/>
      <c r="V99" s="159"/>
      <c r="W99" s="159"/>
      <c r="X99" s="159"/>
      <c r="Y99" s="159">
        <f t="shared" si="28"/>
        <v>0</v>
      </c>
    </row>
    <row r="100" spans="1:25" ht="15" hidden="1" customHeight="1">
      <c r="A100" s="374"/>
      <c r="B100" s="412" t="s">
        <v>6</v>
      </c>
      <c r="C100" s="454"/>
      <c r="D100" s="454"/>
      <c r="E100" s="454"/>
      <c r="F100" s="454"/>
      <c r="G100" s="454"/>
      <c r="H100" s="454"/>
      <c r="I100" s="454"/>
      <c r="J100" s="454"/>
      <c r="K100" s="463"/>
      <c r="L100" s="160">
        <f>Birth!Y101</f>
        <v>2518</v>
      </c>
      <c r="M100" s="160">
        <f>Birth!Z101</f>
        <v>2468</v>
      </c>
      <c r="N100" s="160">
        <f t="shared" ref="N100:Y100" si="29">SUM(N90:N99)</f>
        <v>4986</v>
      </c>
      <c r="O100" s="160">
        <f>Death!Y100</f>
        <v>6797</v>
      </c>
      <c r="P100" s="160">
        <f>Death!Z100</f>
        <v>4797</v>
      </c>
      <c r="Q100" s="160">
        <f t="shared" si="29"/>
        <v>11594</v>
      </c>
      <c r="R100" s="160">
        <f>Birth!AH101</f>
        <v>11</v>
      </c>
      <c r="S100" s="160">
        <f>Birth!AI101</f>
        <v>15</v>
      </c>
      <c r="T100" s="160">
        <f t="shared" si="29"/>
        <v>26</v>
      </c>
      <c r="U100" s="160">
        <f t="shared" si="29"/>
        <v>0</v>
      </c>
      <c r="V100" s="160">
        <f t="shared" si="29"/>
        <v>0</v>
      </c>
      <c r="W100" s="160"/>
      <c r="X100" s="160"/>
      <c r="Y100" s="160">
        <f t="shared" si="29"/>
        <v>0</v>
      </c>
    </row>
    <row r="101" spans="1:25" ht="15" hidden="1" customHeight="1">
      <c r="A101" s="413" t="s">
        <v>62</v>
      </c>
      <c r="L101" s="408"/>
      <c r="M101" s="408"/>
      <c r="N101" s="455"/>
      <c r="O101" s="408"/>
      <c r="P101" s="408"/>
      <c r="Q101" s="455"/>
      <c r="R101" s="408"/>
      <c r="S101" s="408"/>
      <c r="T101" s="455"/>
      <c r="U101" s="455"/>
      <c r="V101" s="455"/>
      <c r="W101" s="455"/>
      <c r="X101" s="455"/>
      <c r="Y101" s="454"/>
    </row>
    <row r="102" spans="1:25" ht="15" hidden="1" customHeight="1">
      <c r="A102" s="414">
        <v>71</v>
      </c>
      <c r="B102" s="85" t="s">
        <v>65</v>
      </c>
      <c r="C102" s="85"/>
      <c r="D102" s="85"/>
      <c r="E102" s="85"/>
      <c r="F102" s="85"/>
      <c r="G102" s="85"/>
      <c r="H102" s="85"/>
      <c r="I102" s="85"/>
      <c r="J102" s="85"/>
      <c r="K102" s="462"/>
      <c r="L102" s="51">
        <f>Birth!Y107</f>
        <v>3</v>
      </c>
      <c r="M102" s="51">
        <f>Birth!Z107</f>
        <v>1</v>
      </c>
      <c r="N102" s="159">
        <f>L102+M102</f>
        <v>4</v>
      </c>
      <c r="O102" s="51">
        <f>Death!Y106</f>
        <v>851</v>
      </c>
      <c r="P102" s="51">
        <f>Death!Z106</f>
        <v>496</v>
      </c>
      <c r="Q102" s="159">
        <f>O102+P102</f>
        <v>1347</v>
      </c>
      <c r="R102" s="51">
        <f>Birth!AH107</f>
        <v>0</v>
      </c>
      <c r="S102" s="51">
        <f>Birth!AI107</f>
        <v>0</v>
      </c>
      <c r="T102" s="159">
        <f>R102+S102</f>
        <v>0</v>
      </c>
      <c r="U102" s="11"/>
      <c r="V102" s="11"/>
      <c r="W102" s="11"/>
      <c r="X102" s="11"/>
      <c r="Y102" s="159">
        <f>U102+V102</f>
        <v>0</v>
      </c>
    </row>
    <row r="103" spans="1:25" ht="15" hidden="1" customHeight="1">
      <c r="A103" s="414">
        <v>72</v>
      </c>
      <c r="B103" s="85" t="s">
        <v>125</v>
      </c>
      <c r="C103" s="85"/>
      <c r="D103" s="85"/>
      <c r="E103" s="85"/>
      <c r="F103" s="85"/>
      <c r="G103" s="85"/>
      <c r="H103" s="85"/>
      <c r="I103" s="85"/>
      <c r="J103" s="85"/>
      <c r="K103" s="462"/>
      <c r="L103" s="51">
        <f>Birth!Y108</f>
        <v>179</v>
      </c>
      <c r="M103" s="51">
        <f>Birth!Z108</f>
        <v>159</v>
      </c>
      <c r="N103" s="159">
        <f>L103+M103</f>
        <v>338</v>
      </c>
      <c r="O103" s="51">
        <f>Death!Y107</f>
        <v>993</v>
      </c>
      <c r="P103" s="51">
        <f>Death!Z107</f>
        <v>587</v>
      </c>
      <c r="Q103" s="159">
        <f>O103+P103</f>
        <v>1580</v>
      </c>
      <c r="R103" s="51">
        <f>Birth!AH108</f>
        <v>0</v>
      </c>
      <c r="S103" s="51">
        <f>Birth!AI108</f>
        <v>0</v>
      </c>
      <c r="T103" s="159">
        <f>R103+S103</f>
        <v>0</v>
      </c>
      <c r="U103" s="11"/>
      <c r="V103" s="11"/>
      <c r="W103" s="11"/>
      <c r="X103" s="11"/>
      <c r="Y103" s="159">
        <f>U103+V103</f>
        <v>0</v>
      </c>
    </row>
    <row r="104" spans="1:25" ht="15" hidden="1" customHeight="1">
      <c r="A104" s="414">
        <v>73</v>
      </c>
      <c r="B104" s="85" t="s">
        <v>66</v>
      </c>
      <c r="C104" s="85"/>
      <c r="D104" s="85"/>
      <c r="E104" s="85"/>
      <c r="F104" s="85"/>
      <c r="G104" s="85"/>
      <c r="H104" s="85"/>
      <c r="I104" s="85"/>
      <c r="J104" s="85"/>
      <c r="K104" s="462"/>
      <c r="L104" s="51">
        <f>Birth!Y109</f>
        <v>142</v>
      </c>
      <c r="M104" s="51">
        <f>Birth!Z109</f>
        <v>137</v>
      </c>
      <c r="N104" s="159">
        <f>L104+M104</f>
        <v>279</v>
      </c>
      <c r="O104" s="51">
        <f>Death!Y108</f>
        <v>741</v>
      </c>
      <c r="P104" s="51">
        <f>Death!Z108</f>
        <v>770</v>
      </c>
      <c r="Q104" s="159">
        <f>O104+P104</f>
        <v>1511</v>
      </c>
      <c r="R104" s="51">
        <f>Birth!AH109</f>
        <v>0</v>
      </c>
      <c r="S104" s="51">
        <f>Birth!AI109</f>
        <v>0</v>
      </c>
      <c r="T104" s="159">
        <f>R104+S104</f>
        <v>0</v>
      </c>
      <c r="U104" s="11"/>
      <c r="V104" s="11"/>
      <c r="W104" s="11"/>
      <c r="X104" s="11"/>
      <c r="Y104" s="159">
        <f>U104+V104</f>
        <v>0</v>
      </c>
    </row>
    <row r="105" spans="1:25" ht="15" hidden="1" customHeight="1">
      <c r="A105" s="374"/>
      <c r="B105" s="412" t="s">
        <v>6</v>
      </c>
      <c r="C105" s="454"/>
      <c r="D105" s="454"/>
      <c r="E105" s="454"/>
      <c r="F105" s="454"/>
      <c r="G105" s="454"/>
      <c r="H105" s="454"/>
      <c r="I105" s="454"/>
      <c r="J105" s="454"/>
      <c r="K105" s="463"/>
      <c r="L105" s="160">
        <f>Birth!Y110</f>
        <v>324</v>
      </c>
      <c r="M105" s="160">
        <f>Birth!Z110</f>
        <v>297</v>
      </c>
      <c r="N105" s="160">
        <f t="shared" ref="N105:Y105" si="30">SUM(N102:N104)</f>
        <v>621</v>
      </c>
      <c r="O105" s="160">
        <f>Death!Y109</f>
        <v>2585</v>
      </c>
      <c r="P105" s="160">
        <f>Death!Z109</f>
        <v>1853</v>
      </c>
      <c r="Q105" s="160">
        <f t="shared" si="30"/>
        <v>4438</v>
      </c>
      <c r="R105" s="160">
        <f>Birth!AH110</f>
        <v>0</v>
      </c>
      <c r="S105" s="160">
        <f>Birth!AI110</f>
        <v>0</v>
      </c>
      <c r="T105" s="160">
        <f t="shared" si="30"/>
        <v>0</v>
      </c>
      <c r="U105" s="160">
        <f t="shared" si="30"/>
        <v>0</v>
      </c>
      <c r="V105" s="160">
        <f t="shared" si="30"/>
        <v>0</v>
      </c>
      <c r="W105" s="160"/>
      <c r="X105" s="160"/>
      <c r="Y105" s="160">
        <f t="shared" si="30"/>
        <v>0</v>
      </c>
    </row>
    <row r="106" spans="1:25" ht="15" hidden="1" customHeight="1">
      <c r="A106" s="413" t="s">
        <v>67</v>
      </c>
      <c r="L106" s="627"/>
      <c r="M106" s="408"/>
      <c r="N106" s="455"/>
      <c r="O106" s="408"/>
      <c r="P106" s="408"/>
      <c r="Q106" s="455"/>
      <c r="R106" s="408"/>
      <c r="S106" s="408"/>
      <c r="T106" s="455"/>
      <c r="U106" s="455"/>
      <c r="V106" s="455"/>
      <c r="W106" s="455"/>
      <c r="X106" s="455"/>
      <c r="Y106" s="454"/>
    </row>
    <row r="107" spans="1:25" ht="15" hidden="1" customHeight="1">
      <c r="A107" s="414">
        <v>74</v>
      </c>
      <c r="B107" s="85" t="s">
        <v>479</v>
      </c>
      <c r="C107" s="85"/>
      <c r="D107" s="85"/>
      <c r="E107" s="85"/>
      <c r="F107" s="85"/>
      <c r="G107" s="85"/>
      <c r="H107" s="85"/>
      <c r="I107" s="85"/>
      <c r="J107" s="85"/>
      <c r="K107" s="462"/>
      <c r="L107" s="51">
        <f>Birth!Y112</f>
        <v>175</v>
      </c>
      <c r="M107" s="51">
        <f>Birth!Z112</f>
        <v>177</v>
      </c>
      <c r="N107" s="51">
        <f>L107+M107</f>
        <v>352</v>
      </c>
      <c r="O107" s="51">
        <f>Death!Y111</f>
        <v>803</v>
      </c>
      <c r="P107" s="51">
        <f>Death!Z111</f>
        <v>471</v>
      </c>
      <c r="Q107" s="51">
        <f>O107+P107</f>
        <v>1274</v>
      </c>
      <c r="R107" s="51">
        <f>Birth!AH112</f>
        <v>0</v>
      </c>
      <c r="S107" s="51">
        <f>Birth!AI112</f>
        <v>0</v>
      </c>
      <c r="T107" s="51">
        <f>R107+S107</f>
        <v>0</v>
      </c>
      <c r="U107" s="11"/>
      <c r="V107" s="11"/>
      <c r="W107" s="11"/>
      <c r="X107" s="11"/>
      <c r="Y107" s="51">
        <f>U107+V107</f>
        <v>0</v>
      </c>
    </row>
    <row r="108" spans="1:25" ht="15" hidden="1" customHeight="1">
      <c r="A108" s="414">
        <v>75</v>
      </c>
      <c r="B108" s="85" t="s">
        <v>126</v>
      </c>
      <c r="C108" s="85"/>
      <c r="D108" s="85"/>
      <c r="E108" s="85"/>
      <c r="F108" s="85"/>
      <c r="G108" s="85"/>
      <c r="H108" s="85"/>
      <c r="I108" s="85"/>
      <c r="J108" s="85"/>
      <c r="K108" s="462"/>
      <c r="L108" s="51">
        <f>Birth!Y113</f>
        <v>145</v>
      </c>
      <c r="M108" s="51">
        <f>Birth!Z113</f>
        <v>138</v>
      </c>
      <c r="N108" s="51">
        <f>L108+M108</f>
        <v>283</v>
      </c>
      <c r="O108" s="51">
        <f>Death!Y112</f>
        <v>433</v>
      </c>
      <c r="P108" s="51">
        <f>Death!Z112</f>
        <v>321</v>
      </c>
      <c r="Q108" s="51">
        <f>O108+P108</f>
        <v>754</v>
      </c>
      <c r="R108" s="51">
        <f>Birth!AH113</f>
        <v>0</v>
      </c>
      <c r="S108" s="51">
        <f>Birth!AI113</f>
        <v>0</v>
      </c>
      <c r="T108" s="51">
        <f>R108+S108</f>
        <v>0</v>
      </c>
      <c r="U108" s="11"/>
      <c r="V108" s="11"/>
      <c r="W108" s="11"/>
      <c r="X108" s="11"/>
      <c r="Y108" s="51">
        <f>U108+V108</f>
        <v>0</v>
      </c>
    </row>
    <row r="109" spans="1:25" ht="15" hidden="1" customHeight="1">
      <c r="A109" s="414">
        <v>76</v>
      </c>
      <c r="B109" s="85" t="s">
        <v>127</v>
      </c>
      <c r="C109" s="85"/>
      <c r="D109" s="85"/>
      <c r="E109" s="85"/>
      <c r="F109" s="85"/>
      <c r="G109" s="85"/>
      <c r="H109" s="85"/>
      <c r="I109" s="85"/>
      <c r="J109" s="85"/>
      <c r="K109" s="462"/>
      <c r="L109" s="51">
        <f>Birth!Y114</f>
        <v>113</v>
      </c>
      <c r="M109" s="51">
        <f>Birth!Z114</f>
        <v>99</v>
      </c>
      <c r="N109" s="51">
        <f>L109+M109</f>
        <v>212</v>
      </c>
      <c r="O109" s="51">
        <f>Death!Y113</f>
        <v>689</v>
      </c>
      <c r="P109" s="51">
        <f>Death!Z113</f>
        <v>510</v>
      </c>
      <c r="Q109" s="51">
        <f>O109+P109</f>
        <v>1199</v>
      </c>
      <c r="R109" s="51">
        <f>Birth!AH114</f>
        <v>0</v>
      </c>
      <c r="S109" s="51">
        <f>Birth!AI114</f>
        <v>0</v>
      </c>
      <c r="T109" s="51">
        <f>R109+S109</f>
        <v>0</v>
      </c>
      <c r="U109" s="11"/>
      <c r="V109" s="11"/>
      <c r="W109" s="11"/>
      <c r="X109" s="11"/>
      <c r="Y109" s="51">
        <f>U109+V109</f>
        <v>0</v>
      </c>
    </row>
    <row r="110" spans="1:25" ht="15" hidden="1" customHeight="1">
      <c r="A110" s="414">
        <v>77</v>
      </c>
      <c r="B110" s="85" t="s">
        <v>128</v>
      </c>
      <c r="C110" s="85"/>
      <c r="D110" s="85"/>
      <c r="E110" s="85"/>
      <c r="F110" s="85"/>
      <c r="G110" s="85"/>
      <c r="H110" s="85"/>
      <c r="I110" s="85"/>
      <c r="J110" s="85"/>
      <c r="K110" s="462"/>
      <c r="L110" s="51">
        <f>Birth!Y115</f>
        <v>91</v>
      </c>
      <c r="M110" s="51">
        <f>Birth!Z115</f>
        <v>73</v>
      </c>
      <c r="N110" s="51">
        <f>L110+M110</f>
        <v>164</v>
      </c>
      <c r="O110" s="51">
        <f>Death!Y114</f>
        <v>878</v>
      </c>
      <c r="P110" s="51">
        <f>Death!Z114</f>
        <v>591</v>
      </c>
      <c r="Q110" s="51">
        <f>O110+P110</f>
        <v>1469</v>
      </c>
      <c r="R110" s="51">
        <f>Birth!AH115</f>
        <v>0</v>
      </c>
      <c r="S110" s="51">
        <f>Birth!AI115</f>
        <v>0</v>
      </c>
      <c r="T110" s="51">
        <f>R110+S110</f>
        <v>0</v>
      </c>
      <c r="U110" s="11"/>
      <c r="V110" s="11"/>
      <c r="W110" s="11"/>
      <c r="X110" s="11"/>
      <c r="Y110" s="51">
        <f>U110+V110</f>
        <v>0</v>
      </c>
    </row>
    <row r="111" spans="1:25" ht="15" hidden="1" customHeight="1">
      <c r="A111" s="414">
        <v>78</v>
      </c>
      <c r="B111" s="85" t="s">
        <v>480</v>
      </c>
      <c r="C111" s="85"/>
      <c r="D111" s="85"/>
      <c r="E111" s="85"/>
      <c r="F111" s="85"/>
      <c r="G111" s="85"/>
      <c r="H111" s="85"/>
      <c r="I111" s="85"/>
      <c r="J111" s="85"/>
      <c r="K111" s="462"/>
      <c r="L111" s="51">
        <f>Birth!Y116</f>
        <v>35</v>
      </c>
      <c r="M111" s="51">
        <f>Birth!Z116</f>
        <v>49</v>
      </c>
      <c r="N111" s="51">
        <f>L111+M111</f>
        <v>84</v>
      </c>
      <c r="O111" s="51">
        <f>Death!Y115</f>
        <v>670</v>
      </c>
      <c r="P111" s="51">
        <f>Death!Z115</f>
        <v>400</v>
      </c>
      <c r="Q111" s="51">
        <f>O111+P111</f>
        <v>1070</v>
      </c>
      <c r="R111" s="51">
        <f>Birth!AH116</f>
        <v>0</v>
      </c>
      <c r="S111" s="51">
        <f>Birth!AI116</f>
        <v>0</v>
      </c>
      <c r="T111" s="51">
        <f>R111+S111</f>
        <v>0</v>
      </c>
      <c r="U111" s="11"/>
      <c r="V111" s="11"/>
      <c r="W111" s="11"/>
      <c r="X111" s="11"/>
      <c r="Y111" s="51">
        <f>U111+V111</f>
        <v>0</v>
      </c>
    </row>
    <row r="112" spans="1:25" ht="15" hidden="1" customHeight="1">
      <c r="A112" s="374"/>
      <c r="B112" s="412" t="s">
        <v>6</v>
      </c>
      <c r="C112" s="454"/>
      <c r="D112" s="454"/>
      <c r="E112" s="454"/>
      <c r="F112" s="454"/>
      <c r="G112" s="454"/>
      <c r="H112" s="454"/>
      <c r="I112" s="454"/>
      <c r="J112" s="454"/>
      <c r="K112" s="463"/>
      <c r="L112" s="160">
        <f>Birth!Y117</f>
        <v>559</v>
      </c>
      <c r="M112" s="160">
        <f>Birth!Z117</f>
        <v>536</v>
      </c>
      <c r="N112" s="160">
        <f t="shared" ref="N112:Y112" si="31">SUM(N107:N111)</f>
        <v>1095</v>
      </c>
      <c r="O112" s="160">
        <f>Death!Y116</f>
        <v>3473</v>
      </c>
      <c r="P112" s="160">
        <f>Death!Z116</f>
        <v>2293</v>
      </c>
      <c r="Q112" s="160">
        <f t="shared" si="31"/>
        <v>5766</v>
      </c>
      <c r="R112" s="160">
        <f>Birth!AH117</f>
        <v>0</v>
      </c>
      <c r="S112" s="160">
        <f>Birth!AI117</f>
        <v>0</v>
      </c>
      <c r="T112" s="160">
        <f t="shared" si="31"/>
        <v>0</v>
      </c>
      <c r="U112" s="160">
        <f t="shared" si="31"/>
        <v>0</v>
      </c>
      <c r="V112" s="160">
        <f t="shared" si="31"/>
        <v>0</v>
      </c>
      <c r="W112" s="160"/>
      <c r="X112" s="160"/>
      <c r="Y112" s="160">
        <f t="shared" si="31"/>
        <v>0</v>
      </c>
    </row>
    <row r="113" spans="1:25" ht="15" hidden="1" customHeight="1">
      <c r="A113" s="413" t="s">
        <v>781</v>
      </c>
      <c r="L113" s="627"/>
      <c r="M113" s="408"/>
      <c r="N113" s="455"/>
      <c r="O113" s="408"/>
      <c r="P113" s="408"/>
      <c r="Q113" s="455"/>
      <c r="R113" s="408"/>
      <c r="S113" s="408"/>
      <c r="T113" s="455"/>
      <c r="U113" s="455"/>
      <c r="V113" s="455"/>
      <c r="W113" s="455"/>
      <c r="X113" s="455"/>
      <c r="Y113" s="454"/>
    </row>
    <row r="114" spans="1:25" ht="15" hidden="1" customHeight="1">
      <c r="A114" s="414">
        <v>79</v>
      </c>
      <c r="B114" s="51" t="s">
        <v>486</v>
      </c>
      <c r="C114" s="85"/>
      <c r="D114" s="85"/>
      <c r="E114" s="85"/>
      <c r="F114" s="85"/>
      <c r="G114" s="85"/>
      <c r="H114" s="85"/>
      <c r="I114" s="85"/>
      <c r="J114" s="85"/>
      <c r="K114" s="462"/>
      <c r="L114" s="51">
        <f>Birth!Y119</f>
        <v>241</v>
      </c>
      <c r="M114" s="51">
        <f>Birth!Z119</f>
        <v>271</v>
      </c>
      <c r="N114" s="51">
        <f>L114+M114</f>
        <v>512</v>
      </c>
      <c r="O114" s="51">
        <f>Death!Y118</f>
        <v>427</v>
      </c>
      <c r="P114" s="51">
        <f>Death!Z118</f>
        <v>320</v>
      </c>
      <c r="Q114" s="51">
        <f>O114+P114</f>
        <v>747</v>
      </c>
      <c r="R114" s="51">
        <f>Birth!AH119</f>
        <v>0</v>
      </c>
      <c r="S114" s="51">
        <f>Birth!AI119</f>
        <v>0</v>
      </c>
      <c r="T114" s="51">
        <f>R114+S114</f>
        <v>0</v>
      </c>
      <c r="U114" s="11"/>
      <c r="V114" s="11"/>
      <c r="W114" s="11"/>
      <c r="X114" s="11"/>
      <c r="Y114" s="51">
        <f>U114+V114</f>
        <v>0</v>
      </c>
    </row>
    <row r="115" spans="1:25" ht="15" hidden="1" customHeight="1">
      <c r="A115" s="414">
        <v>80</v>
      </c>
      <c r="B115" s="628" t="s">
        <v>130</v>
      </c>
      <c r="C115" s="85"/>
      <c r="D115" s="85"/>
      <c r="E115" s="85"/>
      <c r="F115" s="85"/>
      <c r="G115" s="85"/>
      <c r="H115" s="85"/>
      <c r="I115" s="85"/>
      <c r="J115" s="85"/>
      <c r="K115" s="462"/>
      <c r="L115" s="51">
        <f>Birth!Y120</f>
        <v>151</v>
      </c>
      <c r="M115" s="51">
        <f>Birth!Z120</f>
        <v>154</v>
      </c>
      <c r="N115" s="51">
        <f>L115+M115</f>
        <v>305</v>
      </c>
      <c r="O115" s="51">
        <f>Death!Y119</f>
        <v>758</v>
      </c>
      <c r="P115" s="51">
        <f>Death!Z119</f>
        <v>482</v>
      </c>
      <c r="Q115" s="51">
        <f>O115+P115</f>
        <v>1240</v>
      </c>
      <c r="R115" s="51">
        <f>Birth!AH120</f>
        <v>0</v>
      </c>
      <c r="S115" s="51">
        <f>Birth!AI120</f>
        <v>0</v>
      </c>
      <c r="T115" s="51">
        <f>R115+S115</f>
        <v>0</v>
      </c>
      <c r="U115" s="11"/>
      <c r="V115" s="11"/>
      <c r="W115" s="11"/>
      <c r="X115" s="11"/>
      <c r="Y115" s="51">
        <f>U115+V115</f>
        <v>0</v>
      </c>
    </row>
    <row r="116" spans="1:25" ht="15" hidden="1" customHeight="1">
      <c r="A116" s="414">
        <v>81</v>
      </c>
      <c r="B116" s="629" t="s">
        <v>487</v>
      </c>
      <c r="C116" s="85"/>
      <c r="D116" s="85"/>
      <c r="E116" s="85"/>
      <c r="F116" s="85"/>
      <c r="G116" s="85"/>
      <c r="H116" s="85"/>
      <c r="I116" s="85"/>
      <c r="J116" s="85"/>
      <c r="K116" s="462"/>
      <c r="L116" s="51">
        <f>Birth!Y121</f>
        <v>332</v>
      </c>
      <c r="M116" s="51">
        <f>Birth!Z121</f>
        <v>279</v>
      </c>
      <c r="N116" s="51">
        <f>L116+M116</f>
        <v>611</v>
      </c>
      <c r="O116" s="51">
        <f>Death!Y120</f>
        <v>747</v>
      </c>
      <c r="P116" s="51">
        <f>Death!Z120</f>
        <v>571</v>
      </c>
      <c r="Q116" s="51">
        <f>O116+P116</f>
        <v>1318</v>
      </c>
      <c r="R116" s="51">
        <f>Birth!AH121</f>
        <v>1</v>
      </c>
      <c r="S116" s="51">
        <f>Birth!AI121</f>
        <v>1</v>
      </c>
      <c r="T116" s="51">
        <f>R116+S116</f>
        <v>2</v>
      </c>
      <c r="U116" s="11"/>
      <c r="V116" s="11"/>
      <c r="W116" s="11"/>
      <c r="X116" s="11"/>
      <c r="Y116" s="51">
        <f>U116+V116</f>
        <v>0</v>
      </c>
    </row>
    <row r="117" spans="1:25" ht="15" hidden="1" customHeight="1">
      <c r="A117" s="414">
        <v>82</v>
      </c>
      <c r="B117" s="51" t="s">
        <v>129</v>
      </c>
      <c r="C117" s="85"/>
      <c r="D117" s="85"/>
      <c r="E117" s="85"/>
      <c r="F117" s="85"/>
      <c r="G117" s="85"/>
      <c r="H117" s="85"/>
      <c r="I117" s="85"/>
      <c r="J117" s="85"/>
      <c r="K117" s="462"/>
      <c r="L117" s="51">
        <f>Birth!Y122</f>
        <v>685</v>
      </c>
      <c r="M117" s="51">
        <f>Birth!Z122</f>
        <v>582</v>
      </c>
      <c r="N117" s="51">
        <f>L117+M117</f>
        <v>1267</v>
      </c>
      <c r="O117" s="51">
        <f>Death!Y121</f>
        <v>708</v>
      </c>
      <c r="P117" s="51">
        <f>Death!Z121</f>
        <v>430</v>
      </c>
      <c r="Q117" s="51">
        <f>O117+P117</f>
        <v>1138</v>
      </c>
      <c r="R117" s="51">
        <f>Birth!AH122</f>
        <v>5</v>
      </c>
      <c r="S117" s="51">
        <f>Birth!AI122</f>
        <v>0</v>
      </c>
      <c r="T117" s="51">
        <f>R117+S117</f>
        <v>5</v>
      </c>
      <c r="U117" s="11"/>
      <c r="V117" s="11"/>
      <c r="W117" s="11"/>
      <c r="X117" s="11"/>
      <c r="Y117" s="51">
        <f>U117+V117</f>
        <v>0</v>
      </c>
    </row>
    <row r="118" spans="1:25" ht="15" hidden="1" customHeight="1">
      <c r="A118" s="374"/>
      <c r="B118" s="412" t="s">
        <v>6</v>
      </c>
      <c r="C118" s="454"/>
      <c r="D118" s="454"/>
      <c r="E118" s="454"/>
      <c r="F118" s="454"/>
      <c r="G118" s="454"/>
      <c r="H118" s="454"/>
      <c r="I118" s="454"/>
      <c r="J118" s="454"/>
      <c r="K118" s="463"/>
      <c r="L118" s="160">
        <f>Birth!Y123</f>
        <v>1409</v>
      </c>
      <c r="M118" s="160">
        <f>Birth!Z123</f>
        <v>1286</v>
      </c>
      <c r="N118" s="160">
        <f t="shared" ref="N118:Y118" si="32">SUM(N114:N117)</f>
        <v>2695</v>
      </c>
      <c r="O118" s="160">
        <f>Death!Y122</f>
        <v>2640</v>
      </c>
      <c r="P118" s="160">
        <f>Death!Z122</f>
        <v>1803</v>
      </c>
      <c r="Q118" s="160">
        <f t="shared" si="32"/>
        <v>4443</v>
      </c>
      <c r="R118" s="160">
        <f>Birth!AH123</f>
        <v>6</v>
      </c>
      <c r="S118" s="160">
        <f>Birth!AI123</f>
        <v>1</v>
      </c>
      <c r="T118" s="160">
        <f t="shared" si="32"/>
        <v>7</v>
      </c>
      <c r="U118" s="160">
        <f t="shared" si="32"/>
        <v>0</v>
      </c>
      <c r="V118" s="160">
        <f t="shared" si="32"/>
        <v>0</v>
      </c>
      <c r="W118" s="160"/>
      <c r="X118" s="160"/>
      <c r="Y118" s="160">
        <f t="shared" si="32"/>
        <v>0</v>
      </c>
    </row>
    <row r="119" spans="1:25" ht="15" hidden="1" customHeight="1">
      <c r="A119" s="410" t="s">
        <v>72</v>
      </c>
      <c r="B119" s="408"/>
      <c r="C119" s="455"/>
      <c r="D119" s="455"/>
      <c r="E119" s="455"/>
      <c r="F119" s="455"/>
      <c r="G119" s="455"/>
      <c r="H119" s="455"/>
      <c r="I119" s="455"/>
      <c r="J119" s="455"/>
      <c r="K119" s="465"/>
      <c r="L119" s="408"/>
      <c r="M119" s="408"/>
      <c r="N119" s="455"/>
      <c r="O119" s="408"/>
      <c r="P119" s="408"/>
      <c r="Q119" s="455"/>
      <c r="R119" s="408"/>
      <c r="S119" s="408"/>
      <c r="T119" s="455"/>
      <c r="U119" s="455"/>
      <c r="V119" s="455"/>
      <c r="W119" s="455"/>
      <c r="X119" s="455"/>
      <c r="Y119" s="454"/>
    </row>
    <row r="120" spans="1:25" ht="15" hidden="1" customHeight="1">
      <c r="A120" s="414">
        <v>83</v>
      </c>
      <c r="B120" s="85" t="s">
        <v>131</v>
      </c>
      <c r="C120" s="85"/>
      <c r="D120" s="85"/>
      <c r="E120" s="85"/>
      <c r="F120" s="85"/>
      <c r="G120" s="85"/>
      <c r="H120" s="85"/>
      <c r="I120" s="85"/>
      <c r="J120" s="85"/>
      <c r="K120" s="462"/>
      <c r="L120" s="51">
        <f>Birth!Y125</f>
        <v>500</v>
      </c>
      <c r="M120" s="51">
        <f>Birth!Z125</f>
        <v>424</v>
      </c>
      <c r="N120" s="51">
        <f>L120+M120</f>
        <v>924</v>
      </c>
      <c r="O120" s="51">
        <f>Death!Y124</f>
        <v>448</v>
      </c>
      <c r="P120" s="51">
        <f>Death!Z124</f>
        <v>361</v>
      </c>
      <c r="Q120" s="51">
        <f>O120+P120</f>
        <v>809</v>
      </c>
      <c r="R120" s="51">
        <f>Birth!AH125</f>
        <v>2</v>
      </c>
      <c r="S120" s="51">
        <f>Birth!AI125</f>
        <v>3</v>
      </c>
      <c r="T120" s="51">
        <f>R120+S120</f>
        <v>5</v>
      </c>
      <c r="U120" s="11"/>
      <c r="V120" s="11"/>
      <c r="W120" s="11"/>
      <c r="X120" s="11"/>
      <c r="Y120" s="51">
        <f>U120+V120</f>
        <v>0</v>
      </c>
    </row>
    <row r="121" spans="1:25" ht="15" hidden="1" customHeight="1">
      <c r="A121" s="414">
        <v>84</v>
      </c>
      <c r="B121" s="85" t="s">
        <v>132</v>
      </c>
      <c r="C121" s="85"/>
      <c r="D121" s="85"/>
      <c r="E121" s="85"/>
      <c r="F121" s="85"/>
      <c r="G121" s="85"/>
      <c r="H121" s="85"/>
      <c r="I121" s="85"/>
      <c r="J121" s="85"/>
      <c r="K121" s="462"/>
      <c r="L121" s="51">
        <f>Birth!Y126</f>
        <v>983</v>
      </c>
      <c r="M121" s="51">
        <f>Birth!Z126</f>
        <v>918</v>
      </c>
      <c r="N121" s="51">
        <f>L121+M121</f>
        <v>1901</v>
      </c>
      <c r="O121" s="51">
        <f>Death!Y125</f>
        <v>1066</v>
      </c>
      <c r="P121" s="51">
        <f>Death!Z125</f>
        <v>803</v>
      </c>
      <c r="Q121" s="51">
        <f>O121+P121</f>
        <v>1869</v>
      </c>
      <c r="R121" s="51">
        <f>Birth!AH126</f>
        <v>29</v>
      </c>
      <c r="S121" s="51">
        <f>Birth!AI126</f>
        <v>50</v>
      </c>
      <c r="T121" s="51">
        <f>R121+S121</f>
        <v>79</v>
      </c>
      <c r="U121" s="11"/>
      <c r="V121" s="11"/>
      <c r="W121" s="11"/>
      <c r="X121" s="11"/>
      <c r="Y121" s="51">
        <f>U121+V121</f>
        <v>0</v>
      </c>
    </row>
    <row r="122" spans="1:25" ht="15" hidden="1" customHeight="1">
      <c r="A122" s="414">
        <v>85</v>
      </c>
      <c r="B122" s="85" t="s">
        <v>133</v>
      </c>
      <c r="C122" s="85"/>
      <c r="D122" s="85"/>
      <c r="E122" s="85"/>
      <c r="F122" s="85"/>
      <c r="G122" s="85"/>
      <c r="H122" s="85"/>
      <c r="I122" s="85"/>
      <c r="J122" s="85"/>
      <c r="K122" s="462"/>
      <c r="L122" s="51">
        <f>Birth!Y127</f>
        <v>154</v>
      </c>
      <c r="M122" s="51">
        <f>Birth!Z127</f>
        <v>121</v>
      </c>
      <c r="N122" s="51">
        <f>L122+M122</f>
        <v>275</v>
      </c>
      <c r="O122" s="51">
        <f>Death!Y126</f>
        <v>360</v>
      </c>
      <c r="P122" s="51">
        <f>Death!Z126</f>
        <v>314</v>
      </c>
      <c r="Q122" s="51">
        <f>O122+P122</f>
        <v>674</v>
      </c>
      <c r="R122" s="51">
        <f>Birth!AH127</f>
        <v>0</v>
      </c>
      <c r="S122" s="51">
        <f>Birth!AI127</f>
        <v>0</v>
      </c>
      <c r="T122" s="51">
        <f>R122+S122</f>
        <v>0</v>
      </c>
      <c r="U122" s="11"/>
      <c r="V122" s="11"/>
      <c r="W122" s="11"/>
      <c r="X122" s="11"/>
      <c r="Y122" s="51">
        <f>U122+V122</f>
        <v>0</v>
      </c>
    </row>
    <row r="123" spans="1:25" ht="15" hidden="1" customHeight="1">
      <c r="A123" s="374"/>
      <c r="B123" s="412" t="s">
        <v>6</v>
      </c>
      <c r="C123" s="454"/>
      <c r="D123" s="454"/>
      <c r="E123" s="454"/>
      <c r="F123" s="454"/>
      <c r="G123" s="454"/>
      <c r="H123" s="454"/>
      <c r="I123" s="454"/>
      <c r="J123" s="454"/>
      <c r="K123" s="463"/>
      <c r="L123" s="160">
        <f>Birth!Y128</f>
        <v>1637</v>
      </c>
      <c r="M123" s="160">
        <f>Birth!Z128</f>
        <v>1463</v>
      </c>
      <c r="N123" s="160">
        <f t="shared" ref="N123:Y123" si="33">SUM(N120:N122)</f>
        <v>3100</v>
      </c>
      <c r="O123" s="160">
        <f>Death!Y127</f>
        <v>1874</v>
      </c>
      <c r="P123" s="160">
        <f>Death!Z127</f>
        <v>1478</v>
      </c>
      <c r="Q123" s="160">
        <f t="shared" si="33"/>
        <v>3352</v>
      </c>
      <c r="R123" s="160">
        <f>Birth!AH128</f>
        <v>31</v>
      </c>
      <c r="S123" s="160">
        <f>Birth!AI128</f>
        <v>53</v>
      </c>
      <c r="T123" s="160">
        <f t="shared" si="33"/>
        <v>84</v>
      </c>
      <c r="U123" s="160">
        <f t="shared" si="33"/>
        <v>0</v>
      </c>
      <c r="V123" s="160">
        <f t="shared" si="33"/>
        <v>0</v>
      </c>
      <c r="W123" s="160"/>
      <c r="X123" s="160"/>
      <c r="Y123" s="160">
        <f t="shared" si="33"/>
        <v>0</v>
      </c>
    </row>
    <row r="124" spans="1:25" ht="15" hidden="1" customHeight="1">
      <c r="A124" s="413" t="s">
        <v>74</v>
      </c>
      <c r="L124" s="408"/>
      <c r="M124" s="408"/>
      <c r="N124" s="455"/>
      <c r="O124" s="408"/>
      <c r="P124" s="408"/>
      <c r="Q124" s="455"/>
      <c r="R124" s="408"/>
      <c r="S124" s="408"/>
      <c r="T124" s="455"/>
      <c r="U124" s="455"/>
      <c r="V124" s="455"/>
      <c r="W124" s="455"/>
      <c r="X124" s="455"/>
      <c r="Y124" s="454"/>
    </row>
    <row r="125" spans="1:25" ht="15" hidden="1" customHeight="1">
      <c r="A125" s="414">
        <v>86</v>
      </c>
      <c r="B125" s="85" t="s">
        <v>646</v>
      </c>
      <c r="C125" s="85"/>
      <c r="D125" s="85"/>
      <c r="E125" s="85"/>
      <c r="F125" s="85"/>
      <c r="G125" s="85"/>
      <c r="H125" s="85"/>
      <c r="I125" s="85"/>
      <c r="J125" s="85"/>
      <c r="K125" s="462"/>
      <c r="L125" s="51">
        <f>Birth!Y130</f>
        <v>498</v>
      </c>
      <c r="M125" s="51">
        <f>Birth!Z130</f>
        <v>414</v>
      </c>
      <c r="N125" s="51">
        <f t="shared" ref="N125:N130" si="34">L125+M125</f>
        <v>912</v>
      </c>
      <c r="O125" s="51">
        <f>Death!Y129</f>
        <v>545</v>
      </c>
      <c r="P125" s="51">
        <f>Death!Z129</f>
        <v>372</v>
      </c>
      <c r="Q125" s="51">
        <f t="shared" ref="Q125:Q130" si="35">O125+P125</f>
        <v>917</v>
      </c>
      <c r="R125" s="51">
        <f>Birth!AH130</f>
        <v>5</v>
      </c>
      <c r="S125" s="51">
        <f>Birth!AI130</f>
        <v>0</v>
      </c>
      <c r="T125" s="51">
        <f t="shared" ref="T125:T130" si="36">R125+S125</f>
        <v>5</v>
      </c>
      <c r="U125" s="11"/>
      <c r="V125" s="11"/>
      <c r="W125" s="11"/>
      <c r="X125" s="11"/>
      <c r="Y125" s="51">
        <f t="shared" ref="Y125:Y130" si="37">U125+V125</f>
        <v>0</v>
      </c>
    </row>
    <row r="126" spans="1:25" ht="15" hidden="1" customHeight="1">
      <c r="A126" s="414">
        <v>87</v>
      </c>
      <c r="B126" s="85" t="s">
        <v>461</v>
      </c>
      <c r="C126" s="85"/>
      <c r="D126" s="85"/>
      <c r="E126" s="85"/>
      <c r="F126" s="85"/>
      <c r="G126" s="85"/>
      <c r="H126" s="85"/>
      <c r="I126" s="85"/>
      <c r="J126" s="85"/>
      <c r="K126" s="462"/>
      <c r="L126" s="51">
        <f>Birth!Y131</f>
        <v>147</v>
      </c>
      <c r="M126" s="51">
        <f>Birth!Z131</f>
        <v>121</v>
      </c>
      <c r="N126" s="51">
        <f t="shared" si="34"/>
        <v>268</v>
      </c>
      <c r="O126" s="51">
        <f>Death!Y130</f>
        <v>714</v>
      </c>
      <c r="P126" s="51">
        <f>Death!Z130</f>
        <v>504</v>
      </c>
      <c r="Q126" s="51">
        <f t="shared" si="35"/>
        <v>1218</v>
      </c>
      <c r="R126" s="51">
        <f>Birth!AH131</f>
        <v>0</v>
      </c>
      <c r="S126" s="51">
        <f>Birth!AI131</f>
        <v>0</v>
      </c>
      <c r="T126" s="51">
        <f t="shared" si="36"/>
        <v>0</v>
      </c>
      <c r="U126" s="11"/>
      <c r="V126" s="11"/>
      <c r="W126" s="11"/>
      <c r="X126" s="11"/>
      <c r="Y126" s="51">
        <f t="shared" si="37"/>
        <v>0</v>
      </c>
    </row>
    <row r="127" spans="1:25" ht="15" hidden="1" customHeight="1">
      <c r="A127" s="414">
        <v>88</v>
      </c>
      <c r="B127" s="85" t="s">
        <v>459</v>
      </c>
      <c r="C127" s="85"/>
      <c r="D127" s="85"/>
      <c r="E127" s="85"/>
      <c r="F127" s="85"/>
      <c r="G127" s="85"/>
      <c r="H127" s="85"/>
      <c r="I127" s="85"/>
      <c r="J127" s="85"/>
      <c r="K127" s="462"/>
      <c r="L127" s="51">
        <f>Birth!Y132</f>
        <v>189</v>
      </c>
      <c r="M127" s="51">
        <f>Birth!Z132</f>
        <v>181</v>
      </c>
      <c r="N127" s="51">
        <f t="shared" si="34"/>
        <v>370</v>
      </c>
      <c r="O127" s="51">
        <f>Death!Y131</f>
        <v>746</v>
      </c>
      <c r="P127" s="51">
        <f>Death!Z131</f>
        <v>528</v>
      </c>
      <c r="Q127" s="51">
        <f t="shared" si="35"/>
        <v>1274</v>
      </c>
      <c r="R127" s="51">
        <f>Birth!AH132</f>
        <v>0</v>
      </c>
      <c r="S127" s="51">
        <f>Birth!AI132</f>
        <v>0</v>
      </c>
      <c r="T127" s="51">
        <f t="shared" si="36"/>
        <v>0</v>
      </c>
      <c r="U127" s="11"/>
      <c r="V127" s="11"/>
      <c r="W127" s="11"/>
      <c r="X127" s="11"/>
      <c r="Y127" s="51">
        <f t="shared" si="37"/>
        <v>0</v>
      </c>
    </row>
    <row r="128" spans="1:25" ht="15" hidden="1" customHeight="1">
      <c r="A128" s="414">
        <v>89</v>
      </c>
      <c r="B128" s="85" t="s">
        <v>458</v>
      </c>
      <c r="C128" s="85"/>
      <c r="D128" s="85"/>
      <c r="E128" s="85"/>
      <c r="F128" s="85"/>
      <c r="G128" s="85"/>
      <c r="H128" s="85"/>
      <c r="I128" s="85"/>
      <c r="J128" s="85"/>
      <c r="K128" s="462"/>
      <c r="L128" s="51">
        <f>Birth!Y133</f>
        <v>57</v>
      </c>
      <c r="M128" s="51">
        <f>Birth!Z133</f>
        <v>50</v>
      </c>
      <c r="N128" s="51">
        <f t="shared" si="34"/>
        <v>107</v>
      </c>
      <c r="O128" s="51">
        <f>Death!Y132</f>
        <v>486</v>
      </c>
      <c r="P128" s="51">
        <f>Death!Z132</f>
        <v>329</v>
      </c>
      <c r="Q128" s="51">
        <f t="shared" si="35"/>
        <v>815</v>
      </c>
      <c r="R128" s="51">
        <f>Birth!AH133</f>
        <v>0</v>
      </c>
      <c r="S128" s="51">
        <f>Birth!AI133</f>
        <v>0</v>
      </c>
      <c r="T128" s="51">
        <f t="shared" si="36"/>
        <v>0</v>
      </c>
      <c r="U128" s="11"/>
      <c r="V128" s="11"/>
      <c r="W128" s="11"/>
      <c r="X128" s="11"/>
      <c r="Y128" s="51">
        <f t="shared" si="37"/>
        <v>0</v>
      </c>
    </row>
    <row r="129" spans="1:25" ht="15" hidden="1" customHeight="1">
      <c r="A129" s="414">
        <v>90</v>
      </c>
      <c r="B129" s="85" t="s">
        <v>457</v>
      </c>
      <c r="C129" s="85"/>
      <c r="D129" s="85"/>
      <c r="E129" s="85"/>
      <c r="F129" s="85"/>
      <c r="G129" s="85"/>
      <c r="H129" s="85"/>
      <c r="I129" s="85"/>
      <c r="J129" s="85"/>
      <c r="K129" s="462"/>
      <c r="L129" s="51">
        <f>Birth!Y134</f>
        <v>143</v>
      </c>
      <c r="M129" s="51">
        <f>Birth!Z134</f>
        <v>123</v>
      </c>
      <c r="N129" s="51">
        <f t="shared" si="34"/>
        <v>266</v>
      </c>
      <c r="O129" s="51">
        <f>Death!Y133</f>
        <v>788</v>
      </c>
      <c r="P129" s="51">
        <f>Death!Z133</f>
        <v>521</v>
      </c>
      <c r="Q129" s="51">
        <f t="shared" si="35"/>
        <v>1309</v>
      </c>
      <c r="R129" s="51">
        <f>Birth!AH134</f>
        <v>0</v>
      </c>
      <c r="S129" s="51">
        <f>Birth!AI134</f>
        <v>0</v>
      </c>
      <c r="T129" s="51">
        <f t="shared" si="36"/>
        <v>0</v>
      </c>
      <c r="U129" s="11"/>
      <c r="V129" s="11"/>
      <c r="W129" s="11"/>
      <c r="X129" s="11"/>
      <c r="Y129" s="51">
        <f t="shared" si="37"/>
        <v>0</v>
      </c>
    </row>
    <row r="130" spans="1:25" ht="15" hidden="1" customHeight="1">
      <c r="A130" s="414">
        <v>91</v>
      </c>
      <c r="B130" s="85" t="s">
        <v>462</v>
      </c>
      <c r="C130" s="85"/>
      <c r="D130" s="85"/>
      <c r="E130" s="85"/>
      <c r="F130" s="85"/>
      <c r="G130" s="85"/>
      <c r="H130" s="85"/>
      <c r="I130" s="85"/>
      <c r="J130" s="85"/>
      <c r="K130" s="462"/>
      <c r="L130" s="51">
        <f>Birth!Y135</f>
        <v>65</v>
      </c>
      <c r="M130" s="51">
        <f>Birth!Z135</f>
        <v>49</v>
      </c>
      <c r="N130" s="51">
        <f t="shared" si="34"/>
        <v>114</v>
      </c>
      <c r="O130" s="51">
        <f>Death!Y134</f>
        <v>779</v>
      </c>
      <c r="P130" s="51">
        <f>Death!Z134</f>
        <v>485</v>
      </c>
      <c r="Q130" s="51">
        <f t="shared" si="35"/>
        <v>1264</v>
      </c>
      <c r="R130" s="51">
        <f>Birth!AH135</f>
        <v>0</v>
      </c>
      <c r="S130" s="51">
        <f>Birth!AI135</f>
        <v>0</v>
      </c>
      <c r="T130" s="51">
        <f t="shared" si="36"/>
        <v>0</v>
      </c>
      <c r="U130" s="11"/>
      <c r="V130" s="11"/>
      <c r="W130" s="11"/>
      <c r="X130" s="11"/>
      <c r="Y130" s="51">
        <f t="shared" si="37"/>
        <v>0</v>
      </c>
    </row>
    <row r="131" spans="1:25" ht="15" hidden="1" customHeight="1">
      <c r="A131" s="374"/>
      <c r="B131" s="412" t="s">
        <v>6</v>
      </c>
      <c r="C131" s="454"/>
      <c r="D131" s="454"/>
      <c r="E131" s="454"/>
      <c r="F131" s="454"/>
      <c r="G131" s="454"/>
      <c r="H131" s="454"/>
      <c r="I131" s="454"/>
      <c r="J131" s="454"/>
      <c r="K131" s="463"/>
      <c r="L131" s="160">
        <f>Birth!Y136</f>
        <v>1099</v>
      </c>
      <c r="M131" s="160">
        <f>Birth!Z136</f>
        <v>938</v>
      </c>
      <c r="N131" s="160">
        <f t="shared" ref="N131:Y131" si="38">SUM(N125:N130)</f>
        <v>2037</v>
      </c>
      <c r="O131" s="160">
        <f>Death!Y135</f>
        <v>4058</v>
      </c>
      <c r="P131" s="160">
        <f>Death!Z135</f>
        <v>2739</v>
      </c>
      <c r="Q131" s="160">
        <f t="shared" si="38"/>
        <v>6797</v>
      </c>
      <c r="R131" s="160">
        <f>Birth!AH136</f>
        <v>5</v>
      </c>
      <c r="S131" s="160">
        <f>Birth!AI136</f>
        <v>0</v>
      </c>
      <c r="T131" s="160">
        <f t="shared" si="38"/>
        <v>5</v>
      </c>
      <c r="U131" s="160">
        <f t="shared" si="38"/>
        <v>0</v>
      </c>
      <c r="V131" s="160">
        <f t="shared" si="38"/>
        <v>0</v>
      </c>
      <c r="W131" s="160"/>
      <c r="X131" s="160"/>
      <c r="Y131" s="160">
        <f t="shared" si="38"/>
        <v>0</v>
      </c>
    </row>
    <row r="132" spans="1:25" ht="15" hidden="1" customHeight="1">
      <c r="A132" s="410" t="s">
        <v>283</v>
      </c>
      <c r="B132" s="408"/>
      <c r="C132" s="455"/>
      <c r="D132" s="455"/>
      <c r="E132" s="455"/>
      <c r="F132" s="455"/>
      <c r="G132" s="455"/>
      <c r="H132" s="455"/>
      <c r="I132" s="455"/>
      <c r="J132" s="455"/>
      <c r="K132" s="465"/>
      <c r="L132" s="408"/>
      <c r="M132" s="408"/>
      <c r="N132" s="455"/>
      <c r="O132" s="408"/>
      <c r="P132" s="408"/>
      <c r="Q132" s="455"/>
      <c r="R132" s="408"/>
      <c r="S132" s="408"/>
      <c r="T132" s="455"/>
      <c r="U132" s="455"/>
      <c r="V132" s="455"/>
      <c r="W132" s="455"/>
      <c r="X132" s="455"/>
      <c r="Y132" s="454"/>
    </row>
    <row r="133" spans="1:25" ht="15" hidden="1" customHeight="1">
      <c r="A133" s="414">
        <v>92</v>
      </c>
      <c r="B133" s="426" t="s">
        <v>81</v>
      </c>
      <c r="C133" s="85"/>
      <c r="D133" s="85"/>
      <c r="E133" s="85"/>
      <c r="F133" s="85"/>
      <c r="G133" s="85"/>
      <c r="H133" s="85"/>
      <c r="I133" s="85"/>
      <c r="J133" s="85"/>
      <c r="K133" s="462"/>
      <c r="L133" s="51">
        <f>Birth!Y138</f>
        <v>329</v>
      </c>
      <c r="M133" s="51">
        <f>Birth!Z138</f>
        <v>302</v>
      </c>
      <c r="N133" s="51">
        <f>L133+M133</f>
        <v>631</v>
      </c>
      <c r="O133" s="51">
        <f>Death!Y137</f>
        <v>574</v>
      </c>
      <c r="P133" s="51">
        <f>Death!Z137</f>
        <v>378</v>
      </c>
      <c r="Q133" s="51">
        <f>O133+P133</f>
        <v>952</v>
      </c>
      <c r="R133" s="51">
        <f>Birth!AH138</f>
        <v>0</v>
      </c>
      <c r="S133" s="51">
        <f>Birth!AI138</f>
        <v>0</v>
      </c>
      <c r="T133" s="51">
        <f>R133+S133</f>
        <v>0</v>
      </c>
      <c r="U133" s="11"/>
      <c r="V133" s="11"/>
      <c r="W133" s="11"/>
      <c r="X133" s="11"/>
      <c r="Y133" s="51">
        <f>U133+V133</f>
        <v>0</v>
      </c>
    </row>
    <row r="134" spans="1:25" ht="15" hidden="1" customHeight="1">
      <c r="A134" s="414">
        <v>93</v>
      </c>
      <c r="B134" s="426" t="s">
        <v>439</v>
      </c>
      <c r="C134" s="85"/>
      <c r="D134" s="85"/>
      <c r="E134" s="85"/>
      <c r="F134" s="85"/>
      <c r="G134" s="85"/>
      <c r="H134" s="85"/>
      <c r="I134" s="85"/>
      <c r="J134" s="85"/>
      <c r="K134" s="462"/>
      <c r="L134" s="51">
        <f>Birth!Y139</f>
        <v>30</v>
      </c>
      <c r="M134" s="51">
        <f>Birth!Z139</f>
        <v>33</v>
      </c>
      <c r="N134" s="51">
        <f>L134+M134</f>
        <v>63</v>
      </c>
      <c r="O134" s="51">
        <f>Death!Y138</f>
        <v>495</v>
      </c>
      <c r="P134" s="51">
        <f>Death!Z138</f>
        <v>317</v>
      </c>
      <c r="Q134" s="51">
        <f>O134+P134</f>
        <v>812</v>
      </c>
      <c r="R134" s="51">
        <f>Birth!AH139</f>
        <v>0</v>
      </c>
      <c r="S134" s="51">
        <f>Birth!AI139</f>
        <v>0</v>
      </c>
      <c r="T134" s="51">
        <f>R134+S134</f>
        <v>0</v>
      </c>
      <c r="U134" s="11"/>
      <c r="V134" s="11"/>
      <c r="W134" s="11"/>
      <c r="X134" s="11"/>
      <c r="Y134" s="51">
        <f>U134+V134</f>
        <v>0</v>
      </c>
    </row>
    <row r="135" spans="1:25" ht="15" hidden="1" customHeight="1">
      <c r="A135" s="414">
        <v>94</v>
      </c>
      <c r="B135" s="426" t="s">
        <v>134</v>
      </c>
      <c r="C135" s="85"/>
      <c r="D135" s="85"/>
      <c r="E135" s="85"/>
      <c r="F135" s="85"/>
      <c r="G135" s="85"/>
      <c r="H135" s="85"/>
      <c r="I135" s="85"/>
      <c r="J135" s="85"/>
      <c r="K135" s="462"/>
      <c r="L135" s="51">
        <f>Birth!Y140</f>
        <v>323</v>
      </c>
      <c r="M135" s="51">
        <f>Birth!Z140</f>
        <v>284</v>
      </c>
      <c r="N135" s="51">
        <f>L135+M135</f>
        <v>607</v>
      </c>
      <c r="O135" s="51">
        <f>Death!Y139</f>
        <v>504</v>
      </c>
      <c r="P135" s="51">
        <f>Death!Z139</f>
        <v>368</v>
      </c>
      <c r="Q135" s="51">
        <f>O135+P135</f>
        <v>872</v>
      </c>
      <c r="R135" s="51">
        <f>Birth!AH140</f>
        <v>1</v>
      </c>
      <c r="S135" s="51">
        <f>Birth!AI140</f>
        <v>0</v>
      </c>
      <c r="T135" s="51">
        <f>R135+S135</f>
        <v>1</v>
      </c>
      <c r="U135" s="11"/>
      <c r="V135" s="11"/>
      <c r="W135" s="11"/>
      <c r="X135" s="11"/>
      <c r="Y135" s="51">
        <f>U135+V135</f>
        <v>0</v>
      </c>
    </row>
    <row r="136" spans="1:25" ht="15" hidden="1" customHeight="1">
      <c r="A136" s="414">
        <v>95</v>
      </c>
      <c r="B136" s="426" t="s">
        <v>80</v>
      </c>
      <c r="C136" s="85"/>
      <c r="D136" s="85"/>
      <c r="E136" s="85"/>
      <c r="F136" s="85"/>
      <c r="G136" s="85"/>
      <c r="H136" s="85"/>
      <c r="I136" s="85"/>
      <c r="J136" s="85"/>
      <c r="K136" s="462"/>
      <c r="L136" s="51">
        <f>Birth!Y141</f>
        <v>1</v>
      </c>
      <c r="M136" s="51">
        <f>Birth!Z141</f>
        <v>1</v>
      </c>
      <c r="N136" s="51">
        <f>L136+M136</f>
        <v>2</v>
      </c>
      <c r="O136" s="51">
        <f>Death!Y140</f>
        <v>569</v>
      </c>
      <c r="P136" s="51">
        <f>Death!Z140</f>
        <v>340</v>
      </c>
      <c r="Q136" s="51">
        <f>O136+P136</f>
        <v>909</v>
      </c>
      <c r="R136" s="51">
        <f>Birth!AH141</f>
        <v>0</v>
      </c>
      <c r="S136" s="51">
        <f>Birth!AI141</f>
        <v>0</v>
      </c>
      <c r="T136" s="51">
        <f>R136+S136</f>
        <v>0</v>
      </c>
      <c r="U136" s="11"/>
      <c r="V136" s="11"/>
      <c r="W136" s="11"/>
      <c r="X136" s="11"/>
      <c r="Y136" s="51">
        <f>U136+V136</f>
        <v>0</v>
      </c>
    </row>
    <row r="137" spans="1:25" ht="15" hidden="1" customHeight="1">
      <c r="A137" s="374"/>
      <c r="B137" s="160" t="s">
        <v>6</v>
      </c>
      <c r="C137" s="11"/>
      <c r="D137" s="11"/>
      <c r="E137" s="11"/>
      <c r="F137" s="11"/>
      <c r="G137" s="11"/>
      <c r="H137" s="11"/>
      <c r="I137" s="11"/>
      <c r="J137" s="11"/>
      <c r="K137" s="596"/>
      <c r="L137" s="160">
        <f>Birth!Y142</f>
        <v>683</v>
      </c>
      <c r="M137" s="160">
        <f>Birth!Z142</f>
        <v>620</v>
      </c>
      <c r="N137" s="160">
        <f t="shared" ref="N137:Y137" si="39">SUM(N133:N136)</f>
        <v>1303</v>
      </c>
      <c r="O137" s="160">
        <f>Death!Y141</f>
        <v>2142</v>
      </c>
      <c r="P137" s="160">
        <f>Death!Z141</f>
        <v>1403</v>
      </c>
      <c r="Q137" s="160">
        <f t="shared" si="39"/>
        <v>3545</v>
      </c>
      <c r="R137" s="160">
        <f>Birth!AH142</f>
        <v>1</v>
      </c>
      <c r="S137" s="160">
        <f>Birth!AI142</f>
        <v>0</v>
      </c>
      <c r="T137" s="160">
        <f t="shared" si="39"/>
        <v>1</v>
      </c>
      <c r="U137" s="160">
        <f t="shared" si="39"/>
        <v>0</v>
      </c>
      <c r="V137" s="160">
        <f t="shared" si="39"/>
        <v>0</v>
      </c>
      <c r="W137" s="160"/>
      <c r="X137" s="160"/>
      <c r="Y137" s="160">
        <f t="shared" si="39"/>
        <v>0</v>
      </c>
    </row>
    <row r="138" spans="1:25" ht="15" hidden="1" customHeight="1">
      <c r="A138" s="418" t="s">
        <v>85</v>
      </c>
      <c r="L138" s="408"/>
      <c r="M138" s="408"/>
      <c r="N138" s="455"/>
      <c r="O138" s="408"/>
      <c r="P138" s="408"/>
      <c r="Q138" s="455"/>
      <c r="R138" s="408"/>
      <c r="S138" s="408"/>
      <c r="T138" s="455"/>
      <c r="U138" s="455"/>
      <c r="V138" s="455"/>
      <c r="W138" s="455"/>
      <c r="X138" s="455"/>
      <c r="Y138" s="454"/>
    </row>
    <row r="139" spans="1:25" ht="15" hidden="1" customHeight="1">
      <c r="A139" s="414">
        <v>96</v>
      </c>
      <c r="B139" s="85" t="s">
        <v>639</v>
      </c>
      <c r="C139" s="85"/>
      <c r="D139" s="85"/>
      <c r="E139" s="85"/>
      <c r="F139" s="85"/>
      <c r="G139" s="85"/>
      <c r="H139" s="85"/>
      <c r="I139" s="85"/>
      <c r="J139" s="85"/>
      <c r="K139" s="462"/>
      <c r="L139" s="51">
        <f>Birth!Y144</f>
        <v>0</v>
      </c>
      <c r="M139" s="51">
        <f>Birth!Z144</f>
        <v>0</v>
      </c>
      <c r="N139" s="51">
        <f t="shared" ref="N139:N145" si="40">L139+M139</f>
        <v>0</v>
      </c>
      <c r="O139" s="51">
        <f>Death!Y143</f>
        <v>739</v>
      </c>
      <c r="P139" s="51">
        <f>Death!Z143</f>
        <v>548</v>
      </c>
      <c r="Q139" s="51">
        <f t="shared" ref="Q139:Q145" si="41">O139+P139</f>
        <v>1287</v>
      </c>
      <c r="R139" s="51">
        <f>Birth!AH144</f>
        <v>0</v>
      </c>
      <c r="S139" s="51">
        <f>Birth!AI144</f>
        <v>0</v>
      </c>
      <c r="T139" s="51">
        <f t="shared" ref="T139:T145" si="42">R139+S139</f>
        <v>0</v>
      </c>
      <c r="U139" s="11"/>
      <c r="V139" s="11"/>
      <c r="W139" s="11"/>
      <c r="X139" s="11"/>
      <c r="Y139" s="51">
        <f t="shared" ref="Y139:Y145" si="43">U139+V139</f>
        <v>0</v>
      </c>
    </row>
    <row r="140" spans="1:25" ht="15" hidden="1" customHeight="1">
      <c r="A140" s="414">
        <v>97</v>
      </c>
      <c r="B140" s="85" t="s">
        <v>640</v>
      </c>
      <c r="C140" s="85"/>
      <c r="D140" s="85"/>
      <c r="E140" s="85"/>
      <c r="F140" s="85"/>
      <c r="G140" s="85"/>
      <c r="H140" s="85"/>
      <c r="I140" s="85"/>
      <c r="J140" s="85"/>
      <c r="K140" s="462"/>
      <c r="L140" s="51">
        <f>Birth!Y145</f>
        <v>0</v>
      </c>
      <c r="M140" s="51">
        <f>Birth!Z145</f>
        <v>0</v>
      </c>
      <c r="N140" s="51">
        <f t="shared" si="40"/>
        <v>0</v>
      </c>
      <c r="O140" s="51">
        <f>Death!Y144</f>
        <v>120</v>
      </c>
      <c r="P140" s="51">
        <f>Death!Z144</f>
        <v>81</v>
      </c>
      <c r="Q140" s="51">
        <f t="shared" si="41"/>
        <v>201</v>
      </c>
      <c r="R140" s="51">
        <f>Birth!AH145</f>
        <v>0</v>
      </c>
      <c r="S140" s="51">
        <f>Birth!AI145</f>
        <v>0</v>
      </c>
      <c r="T140" s="51">
        <f t="shared" si="42"/>
        <v>0</v>
      </c>
      <c r="U140" s="11"/>
      <c r="V140" s="11"/>
      <c r="W140" s="11"/>
      <c r="X140" s="11"/>
      <c r="Y140" s="51">
        <f t="shared" si="43"/>
        <v>0</v>
      </c>
    </row>
    <row r="141" spans="1:25" ht="15" hidden="1" customHeight="1">
      <c r="A141" s="414">
        <v>98</v>
      </c>
      <c r="B141" s="85" t="s">
        <v>641</v>
      </c>
      <c r="C141" s="85"/>
      <c r="D141" s="85"/>
      <c r="E141" s="85"/>
      <c r="F141" s="85"/>
      <c r="G141" s="85"/>
      <c r="H141" s="85"/>
      <c r="I141" s="85"/>
      <c r="J141" s="85"/>
      <c r="K141" s="462"/>
      <c r="L141" s="51">
        <f>Birth!Y146</f>
        <v>90</v>
      </c>
      <c r="M141" s="51">
        <f>Birth!Z146</f>
        <v>80</v>
      </c>
      <c r="N141" s="51">
        <f t="shared" si="40"/>
        <v>170</v>
      </c>
      <c r="O141" s="51">
        <f>Death!Y145</f>
        <v>765</v>
      </c>
      <c r="P141" s="51">
        <f>Death!Z145</f>
        <v>504</v>
      </c>
      <c r="Q141" s="51">
        <f t="shared" si="41"/>
        <v>1269</v>
      </c>
      <c r="R141" s="51">
        <f>Birth!AH146</f>
        <v>3</v>
      </c>
      <c r="S141" s="51">
        <f>Birth!AI146</f>
        <v>0</v>
      </c>
      <c r="T141" s="51">
        <f t="shared" si="42"/>
        <v>3</v>
      </c>
      <c r="U141" s="11"/>
      <c r="V141" s="11"/>
      <c r="W141" s="11"/>
      <c r="X141" s="11"/>
      <c r="Y141" s="51">
        <f t="shared" si="43"/>
        <v>0</v>
      </c>
    </row>
    <row r="142" spans="1:25" ht="15" hidden="1" customHeight="1">
      <c r="A142" s="414">
        <v>99</v>
      </c>
      <c r="B142" s="85" t="s">
        <v>642</v>
      </c>
      <c r="C142" s="85"/>
      <c r="D142" s="85"/>
      <c r="E142" s="85"/>
      <c r="F142" s="85"/>
      <c r="G142" s="85"/>
      <c r="H142" s="85"/>
      <c r="I142" s="85"/>
      <c r="J142" s="85"/>
      <c r="K142" s="462"/>
      <c r="L142" s="51">
        <f>Birth!Y147</f>
        <v>0</v>
      </c>
      <c r="M142" s="51">
        <f>Birth!Z147</f>
        <v>0</v>
      </c>
      <c r="N142" s="51">
        <f t="shared" si="40"/>
        <v>0</v>
      </c>
      <c r="O142" s="51">
        <f>Death!Y146</f>
        <v>131</v>
      </c>
      <c r="P142" s="51">
        <f>Death!Z146</f>
        <v>74</v>
      </c>
      <c r="Q142" s="51">
        <f t="shared" si="41"/>
        <v>205</v>
      </c>
      <c r="R142" s="51">
        <f>Birth!AH147</f>
        <v>0</v>
      </c>
      <c r="S142" s="51">
        <f>Birth!AI147</f>
        <v>0</v>
      </c>
      <c r="T142" s="51">
        <f t="shared" si="42"/>
        <v>0</v>
      </c>
      <c r="U142" s="11"/>
      <c r="V142" s="11"/>
      <c r="W142" s="11"/>
      <c r="X142" s="11"/>
      <c r="Y142" s="51">
        <f t="shared" si="43"/>
        <v>0</v>
      </c>
    </row>
    <row r="143" spans="1:25" ht="15" hidden="1" customHeight="1">
      <c r="A143" s="414">
        <v>100</v>
      </c>
      <c r="B143" s="85" t="s">
        <v>643</v>
      </c>
      <c r="C143" s="85"/>
      <c r="D143" s="85"/>
      <c r="E143" s="85"/>
      <c r="F143" s="85"/>
      <c r="G143" s="85"/>
      <c r="H143" s="85"/>
      <c r="I143" s="85"/>
      <c r="J143" s="85"/>
      <c r="K143" s="462"/>
      <c r="L143" s="51">
        <f>Birth!Y148</f>
        <v>19</v>
      </c>
      <c r="M143" s="51">
        <f>Birth!Z148</f>
        <v>19</v>
      </c>
      <c r="N143" s="51">
        <f t="shared" si="40"/>
        <v>38</v>
      </c>
      <c r="O143" s="51">
        <f>Death!Y147</f>
        <v>456</v>
      </c>
      <c r="P143" s="51">
        <f>Death!Z147</f>
        <v>313</v>
      </c>
      <c r="Q143" s="51">
        <f t="shared" si="41"/>
        <v>769</v>
      </c>
      <c r="R143" s="51">
        <f>Birth!AH148</f>
        <v>0</v>
      </c>
      <c r="S143" s="51">
        <f>Birth!AI148</f>
        <v>0</v>
      </c>
      <c r="T143" s="51">
        <f t="shared" si="42"/>
        <v>0</v>
      </c>
      <c r="U143" s="11"/>
      <c r="V143" s="11"/>
      <c r="W143" s="11"/>
      <c r="X143" s="11"/>
      <c r="Y143" s="51">
        <f t="shared" si="43"/>
        <v>0</v>
      </c>
    </row>
    <row r="144" spans="1:25" ht="15" hidden="1" customHeight="1">
      <c r="A144" s="414">
        <v>101</v>
      </c>
      <c r="B144" s="85" t="s">
        <v>644</v>
      </c>
      <c r="C144" s="85"/>
      <c r="D144" s="85"/>
      <c r="E144" s="85"/>
      <c r="F144" s="85"/>
      <c r="G144" s="85"/>
      <c r="H144" s="85"/>
      <c r="I144" s="85"/>
      <c r="J144" s="85"/>
      <c r="K144" s="462"/>
      <c r="L144" s="51">
        <f>Birth!Y149</f>
        <v>138</v>
      </c>
      <c r="M144" s="51">
        <f>Birth!Z149</f>
        <v>136</v>
      </c>
      <c r="N144" s="51">
        <f t="shared" si="40"/>
        <v>274</v>
      </c>
      <c r="O144" s="51">
        <f>Death!Y148</f>
        <v>973</v>
      </c>
      <c r="P144" s="51">
        <f>Death!Z148</f>
        <v>649</v>
      </c>
      <c r="Q144" s="51">
        <f t="shared" si="41"/>
        <v>1622</v>
      </c>
      <c r="R144" s="51">
        <f>Birth!AH149</f>
        <v>0</v>
      </c>
      <c r="S144" s="51">
        <f>Birth!AI149</f>
        <v>0</v>
      </c>
      <c r="T144" s="51">
        <f t="shared" si="42"/>
        <v>0</v>
      </c>
      <c r="U144" s="11"/>
      <c r="V144" s="11"/>
      <c r="W144" s="11"/>
      <c r="X144" s="11"/>
      <c r="Y144" s="51">
        <f t="shared" si="43"/>
        <v>0</v>
      </c>
    </row>
    <row r="145" spans="1:25" ht="15" hidden="1" customHeight="1">
      <c r="A145" s="414">
        <v>102</v>
      </c>
      <c r="B145" s="85" t="s">
        <v>645</v>
      </c>
      <c r="C145" s="85"/>
      <c r="D145" s="85"/>
      <c r="E145" s="85"/>
      <c r="F145" s="85"/>
      <c r="G145" s="85"/>
      <c r="H145" s="85"/>
      <c r="I145" s="85"/>
      <c r="J145" s="85"/>
      <c r="K145" s="462"/>
      <c r="L145" s="51">
        <f>Birth!Y150</f>
        <v>45</v>
      </c>
      <c r="M145" s="51">
        <f>Birth!Z150</f>
        <v>37</v>
      </c>
      <c r="N145" s="51">
        <f t="shared" si="40"/>
        <v>82</v>
      </c>
      <c r="O145" s="51">
        <f>Death!Y149</f>
        <v>993</v>
      </c>
      <c r="P145" s="51">
        <f>Death!Z149</f>
        <v>578</v>
      </c>
      <c r="Q145" s="51">
        <f t="shared" si="41"/>
        <v>1571</v>
      </c>
      <c r="R145" s="51">
        <f>Birth!AH150</f>
        <v>0</v>
      </c>
      <c r="S145" s="51">
        <f>Birth!AI150</f>
        <v>0</v>
      </c>
      <c r="T145" s="51">
        <f t="shared" si="42"/>
        <v>0</v>
      </c>
      <c r="U145" s="11"/>
      <c r="V145" s="11"/>
      <c r="W145" s="11"/>
      <c r="X145" s="11"/>
      <c r="Y145" s="51">
        <f t="shared" si="43"/>
        <v>0</v>
      </c>
    </row>
    <row r="146" spans="1:25" ht="15" hidden="1" customHeight="1">
      <c r="A146" s="374"/>
      <c r="B146" s="412" t="s">
        <v>6</v>
      </c>
      <c r="C146" s="454"/>
      <c r="D146" s="454"/>
      <c r="E146" s="454"/>
      <c r="F146" s="454"/>
      <c r="G146" s="454"/>
      <c r="H146" s="454"/>
      <c r="I146" s="454"/>
      <c r="J146" s="454"/>
      <c r="K146" s="463"/>
      <c r="L146" s="160">
        <f>Birth!Y151</f>
        <v>292</v>
      </c>
      <c r="M146" s="160">
        <f>Birth!Z151</f>
        <v>272</v>
      </c>
      <c r="N146" s="160">
        <f t="shared" ref="N146:Y146" si="44">SUM(N139:N145)</f>
        <v>564</v>
      </c>
      <c r="O146" s="160">
        <f>Death!Y150</f>
        <v>4177</v>
      </c>
      <c r="P146" s="160">
        <f>Death!Z150</f>
        <v>2747</v>
      </c>
      <c r="Q146" s="160">
        <f t="shared" si="44"/>
        <v>6924</v>
      </c>
      <c r="R146" s="160">
        <f>Birth!AH151</f>
        <v>3</v>
      </c>
      <c r="S146" s="160">
        <f>Birth!AI151</f>
        <v>0</v>
      </c>
      <c r="T146" s="160">
        <f t="shared" si="44"/>
        <v>3</v>
      </c>
      <c r="U146" s="160">
        <f t="shared" si="44"/>
        <v>0</v>
      </c>
      <c r="V146" s="160">
        <f t="shared" si="44"/>
        <v>0</v>
      </c>
      <c r="W146" s="160"/>
      <c r="X146" s="160"/>
      <c r="Y146" s="160">
        <f t="shared" si="44"/>
        <v>0</v>
      </c>
    </row>
    <row r="147" spans="1:25" ht="15" hidden="1" customHeight="1">
      <c r="A147" s="410" t="s">
        <v>142</v>
      </c>
      <c r="B147" s="408"/>
      <c r="C147" s="455"/>
      <c r="D147" s="455"/>
      <c r="E147" s="455"/>
      <c r="F147" s="455"/>
      <c r="G147" s="455"/>
      <c r="H147" s="455"/>
      <c r="I147" s="455"/>
      <c r="J147" s="455"/>
      <c r="K147" s="465"/>
      <c r="L147" s="408"/>
      <c r="M147" s="408"/>
      <c r="N147" s="455"/>
      <c r="O147" s="408"/>
      <c r="P147" s="408"/>
      <c r="Q147" s="455"/>
      <c r="R147" s="408"/>
      <c r="S147" s="408"/>
      <c r="T147" s="455"/>
      <c r="U147" s="455"/>
      <c r="V147" s="455"/>
      <c r="W147" s="455"/>
      <c r="X147" s="455"/>
      <c r="Y147" s="454"/>
    </row>
    <row r="148" spans="1:25" ht="15" hidden="1" customHeight="1">
      <c r="A148" s="414">
        <v>103</v>
      </c>
      <c r="B148" s="85" t="s">
        <v>453</v>
      </c>
      <c r="C148" s="85"/>
      <c r="D148" s="85"/>
      <c r="E148" s="85"/>
      <c r="F148" s="85"/>
      <c r="G148" s="85"/>
      <c r="H148" s="85"/>
      <c r="I148" s="85"/>
      <c r="J148" s="85"/>
      <c r="K148" s="462"/>
      <c r="L148" s="51">
        <f>Birth!Y153</f>
        <v>93</v>
      </c>
      <c r="M148" s="51">
        <f>Birth!Z153</f>
        <v>81</v>
      </c>
      <c r="N148" s="51">
        <f>L148+M148</f>
        <v>174</v>
      </c>
      <c r="O148" s="51">
        <f>Death!Y152</f>
        <v>435</v>
      </c>
      <c r="P148" s="51">
        <f>Death!Z152</f>
        <v>269</v>
      </c>
      <c r="Q148" s="51">
        <f>O148+P148</f>
        <v>704</v>
      </c>
      <c r="R148" s="51">
        <f>Birth!AH153</f>
        <v>0</v>
      </c>
      <c r="S148" s="51">
        <f>Birth!AI153</f>
        <v>0</v>
      </c>
      <c r="T148" s="51">
        <f>R148+S148</f>
        <v>0</v>
      </c>
      <c r="U148" s="11"/>
      <c r="V148" s="11"/>
      <c r="W148" s="11"/>
      <c r="X148" s="11"/>
      <c r="Y148" s="51">
        <f>U148+V148</f>
        <v>0</v>
      </c>
    </row>
    <row r="149" spans="1:25" ht="15" hidden="1" customHeight="1">
      <c r="A149" s="414">
        <v>104</v>
      </c>
      <c r="B149" s="85" t="s">
        <v>135</v>
      </c>
      <c r="C149" s="85"/>
      <c r="D149" s="85"/>
      <c r="E149" s="85"/>
      <c r="F149" s="85"/>
      <c r="G149" s="85"/>
      <c r="H149" s="85"/>
      <c r="I149" s="85"/>
      <c r="J149" s="85"/>
      <c r="K149" s="462"/>
      <c r="L149" s="51">
        <f>Birth!Y154</f>
        <v>2</v>
      </c>
      <c r="M149" s="51">
        <f>Birth!Z154</f>
        <v>8</v>
      </c>
      <c r="N149" s="51">
        <f>L149+M149</f>
        <v>10</v>
      </c>
      <c r="O149" s="51">
        <f>Death!Y153</f>
        <v>555</v>
      </c>
      <c r="P149" s="51">
        <f>Death!Z153</f>
        <v>344</v>
      </c>
      <c r="Q149" s="51">
        <f>O149+P149</f>
        <v>899</v>
      </c>
      <c r="R149" s="51">
        <f>Birth!AH154</f>
        <v>0</v>
      </c>
      <c r="S149" s="51">
        <f>Birth!AI154</f>
        <v>0</v>
      </c>
      <c r="T149" s="51">
        <f>R149+S149</f>
        <v>0</v>
      </c>
      <c r="U149" s="11"/>
      <c r="V149" s="11"/>
      <c r="W149" s="11"/>
      <c r="X149" s="11"/>
      <c r="Y149" s="51">
        <f>U149+V149</f>
        <v>0</v>
      </c>
    </row>
    <row r="150" spans="1:25" ht="15" hidden="1" customHeight="1">
      <c r="A150" s="414">
        <v>105</v>
      </c>
      <c r="B150" s="85" t="s">
        <v>94</v>
      </c>
      <c r="C150" s="85"/>
      <c r="D150" s="85"/>
      <c r="E150" s="85"/>
      <c r="F150" s="85"/>
      <c r="G150" s="85"/>
      <c r="H150" s="85"/>
      <c r="I150" s="85"/>
      <c r="J150" s="85"/>
      <c r="K150" s="462"/>
      <c r="L150" s="51">
        <f>Birth!Y155</f>
        <v>157</v>
      </c>
      <c r="M150" s="51">
        <f>Birth!Z155</f>
        <v>153</v>
      </c>
      <c r="N150" s="51">
        <f>L150+M150</f>
        <v>310</v>
      </c>
      <c r="O150" s="51">
        <f>Death!Y154</f>
        <v>738</v>
      </c>
      <c r="P150" s="51">
        <f>Death!Z154</f>
        <v>509</v>
      </c>
      <c r="Q150" s="51">
        <f>O150+P150</f>
        <v>1247</v>
      </c>
      <c r="R150" s="51">
        <f>Birth!AH155</f>
        <v>0</v>
      </c>
      <c r="S150" s="51">
        <f>Birth!AI155</f>
        <v>0</v>
      </c>
      <c r="T150" s="51">
        <f>R150+S150</f>
        <v>0</v>
      </c>
      <c r="U150" s="11"/>
      <c r="V150" s="11"/>
      <c r="W150" s="11"/>
      <c r="X150" s="11"/>
      <c r="Y150" s="51">
        <f>U150+V150</f>
        <v>0</v>
      </c>
    </row>
    <row r="151" spans="1:25" ht="15" hidden="1" customHeight="1">
      <c r="A151" s="374"/>
      <c r="B151" s="412" t="s">
        <v>6</v>
      </c>
      <c r="C151" s="454"/>
      <c r="D151" s="454"/>
      <c r="E151" s="454"/>
      <c r="F151" s="454"/>
      <c r="G151" s="454"/>
      <c r="H151" s="454"/>
      <c r="I151" s="454"/>
      <c r="J151" s="454"/>
      <c r="K151" s="463"/>
      <c r="L151" s="160">
        <f>Birth!Y156</f>
        <v>252</v>
      </c>
      <c r="M151" s="160">
        <f>Birth!Z156</f>
        <v>242</v>
      </c>
      <c r="N151" s="160">
        <f t="shared" ref="N151:Y151" si="45">SUM(N148:N150)</f>
        <v>494</v>
      </c>
      <c r="O151" s="160">
        <f>Death!Y155</f>
        <v>1728</v>
      </c>
      <c r="P151" s="160">
        <f>Death!Z155</f>
        <v>1122</v>
      </c>
      <c r="Q151" s="160">
        <f t="shared" si="45"/>
        <v>2850</v>
      </c>
      <c r="R151" s="160">
        <f>Birth!AH156</f>
        <v>0</v>
      </c>
      <c r="S151" s="160">
        <f>Birth!AI156</f>
        <v>0</v>
      </c>
      <c r="T151" s="160">
        <f t="shared" si="45"/>
        <v>0</v>
      </c>
      <c r="U151" s="160">
        <f t="shared" si="45"/>
        <v>0</v>
      </c>
      <c r="V151" s="160">
        <f t="shared" si="45"/>
        <v>0</v>
      </c>
      <c r="W151" s="160"/>
      <c r="X151" s="160"/>
      <c r="Y151" s="160">
        <f t="shared" si="45"/>
        <v>0</v>
      </c>
    </row>
    <row r="152" spans="1:25" ht="15" hidden="1" customHeight="1">
      <c r="A152" s="410" t="s">
        <v>189</v>
      </c>
      <c r="B152" s="408"/>
      <c r="C152" s="455"/>
      <c r="D152" s="455"/>
      <c r="E152" s="455"/>
      <c r="F152" s="455"/>
      <c r="G152" s="455"/>
      <c r="H152" s="455"/>
      <c r="I152" s="455"/>
      <c r="J152" s="455"/>
      <c r="K152" s="465"/>
      <c r="L152" s="408"/>
      <c r="M152" s="408"/>
      <c r="N152" s="455"/>
      <c r="O152" s="408"/>
      <c r="P152" s="408"/>
      <c r="Q152" s="455"/>
      <c r="R152" s="408"/>
      <c r="S152" s="408"/>
      <c r="T152" s="455"/>
      <c r="U152" s="455"/>
      <c r="V152" s="455"/>
      <c r="W152" s="455"/>
      <c r="X152" s="455"/>
      <c r="Y152" s="454"/>
    </row>
    <row r="153" spans="1:25" ht="15" hidden="1" customHeight="1">
      <c r="A153" s="414">
        <v>106</v>
      </c>
      <c r="B153" s="85" t="s">
        <v>463</v>
      </c>
      <c r="C153" s="85"/>
      <c r="D153" s="85"/>
      <c r="E153" s="85"/>
      <c r="F153" s="85"/>
      <c r="G153" s="85"/>
      <c r="H153" s="85"/>
      <c r="I153" s="85"/>
      <c r="J153" s="85"/>
      <c r="K153" s="462"/>
      <c r="L153" s="51">
        <f>Birth!Y158</f>
        <v>76</v>
      </c>
      <c r="M153" s="51">
        <f>Birth!Z158</f>
        <v>72</v>
      </c>
      <c r="N153" s="51">
        <f>L153+M153</f>
        <v>148</v>
      </c>
      <c r="O153" s="51">
        <f>Death!Y157</f>
        <v>710</v>
      </c>
      <c r="P153" s="51">
        <f>Death!Z157</f>
        <v>499</v>
      </c>
      <c r="Q153" s="51">
        <f>O153+P153</f>
        <v>1209</v>
      </c>
      <c r="R153" s="51">
        <f>Birth!AH158</f>
        <v>0</v>
      </c>
      <c r="S153" s="51">
        <f>Birth!AI158</f>
        <v>0</v>
      </c>
      <c r="T153" s="51">
        <f>R153+S153</f>
        <v>0</v>
      </c>
      <c r="U153" s="11"/>
      <c r="V153" s="11"/>
      <c r="W153" s="11"/>
      <c r="X153" s="11"/>
      <c r="Y153" s="51">
        <f>U153+V153</f>
        <v>0</v>
      </c>
    </row>
    <row r="154" spans="1:25" ht="15" hidden="1" customHeight="1">
      <c r="A154" s="414">
        <v>107</v>
      </c>
      <c r="B154" s="85" t="s">
        <v>464</v>
      </c>
      <c r="C154" s="85"/>
      <c r="D154" s="85"/>
      <c r="E154" s="85"/>
      <c r="F154" s="85"/>
      <c r="G154" s="85"/>
      <c r="H154" s="85"/>
      <c r="I154" s="85"/>
      <c r="J154" s="85"/>
      <c r="K154" s="462"/>
      <c r="L154" s="51">
        <f>Birth!Y159</f>
        <v>188</v>
      </c>
      <c r="M154" s="51">
        <f>Birth!Z159</f>
        <v>212</v>
      </c>
      <c r="N154" s="51">
        <f>L154+M154</f>
        <v>400</v>
      </c>
      <c r="O154" s="51">
        <f>Death!Y158</f>
        <v>468</v>
      </c>
      <c r="P154" s="51">
        <f>Death!Z158</f>
        <v>322</v>
      </c>
      <c r="Q154" s="51">
        <f>O154+P154</f>
        <v>790</v>
      </c>
      <c r="R154" s="51">
        <f>Birth!AH159</f>
        <v>0</v>
      </c>
      <c r="S154" s="51">
        <f>Birth!AI159</f>
        <v>1</v>
      </c>
      <c r="T154" s="51">
        <f>R154+S154</f>
        <v>1</v>
      </c>
      <c r="U154" s="11"/>
      <c r="V154" s="11"/>
      <c r="W154" s="11"/>
      <c r="X154" s="11"/>
      <c r="Y154" s="51">
        <f>U154+V154</f>
        <v>0</v>
      </c>
    </row>
    <row r="155" spans="1:25" ht="15" hidden="1" customHeight="1">
      <c r="A155" s="414">
        <v>108</v>
      </c>
      <c r="B155" s="85" t="s">
        <v>137</v>
      </c>
      <c r="C155" s="85"/>
      <c r="D155" s="85"/>
      <c r="E155" s="85"/>
      <c r="F155" s="85"/>
      <c r="G155" s="85"/>
      <c r="H155" s="85"/>
      <c r="I155" s="85"/>
      <c r="J155" s="85"/>
      <c r="K155" s="462"/>
      <c r="L155" s="51">
        <f>Birth!Y160</f>
        <v>41</v>
      </c>
      <c r="M155" s="51">
        <f>Birth!Z160</f>
        <v>31</v>
      </c>
      <c r="N155" s="51">
        <f>L155+M155</f>
        <v>72</v>
      </c>
      <c r="O155" s="51">
        <f>Death!Y159</f>
        <v>576</v>
      </c>
      <c r="P155" s="51">
        <f>Death!Z159</f>
        <v>392</v>
      </c>
      <c r="Q155" s="51">
        <f>O155+P155</f>
        <v>968</v>
      </c>
      <c r="R155" s="51">
        <f>Birth!AH160</f>
        <v>0</v>
      </c>
      <c r="S155" s="51">
        <f>Birth!AI160</f>
        <v>0</v>
      </c>
      <c r="T155" s="51">
        <f>R155+S155</f>
        <v>0</v>
      </c>
      <c r="U155" s="11"/>
      <c r="V155" s="11"/>
      <c r="W155" s="11"/>
      <c r="X155" s="11"/>
      <c r="Y155" s="51">
        <f>U155+V155</f>
        <v>0</v>
      </c>
    </row>
    <row r="156" spans="1:25" ht="15" hidden="1" customHeight="1">
      <c r="A156" s="414">
        <v>109</v>
      </c>
      <c r="B156" s="85" t="s">
        <v>136</v>
      </c>
      <c r="C156" s="85"/>
      <c r="D156" s="85"/>
      <c r="E156" s="85"/>
      <c r="F156" s="85"/>
      <c r="G156" s="85"/>
      <c r="H156" s="85"/>
      <c r="I156" s="85"/>
      <c r="J156" s="85"/>
      <c r="K156" s="462"/>
      <c r="L156" s="51">
        <f>Birth!Y161</f>
        <v>269</v>
      </c>
      <c r="M156" s="51">
        <f>Birth!Z161</f>
        <v>245</v>
      </c>
      <c r="N156" s="51">
        <f>L156+M156</f>
        <v>514</v>
      </c>
      <c r="O156" s="51">
        <f>Death!Y160</f>
        <v>357</v>
      </c>
      <c r="P156" s="51">
        <f>Death!Z160</f>
        <v>225</v>
      </c>
      <c r="Q156" s="51">
        <f>O156+P156</f>
        <v>582</v>
      </c>
      <c r="R156" s="51">
        <f>Birth!AH161</f>
        <v>0</v>
      </c>
      <c r="S156" s="51">
        <f>Birth!AI161</f>
        <v>0</v>
      </c>
      <c r="T156" s="51">
        <f>R156+S156</f>
        <v>0</v>
      </c>
      <c r="U156" s="11"/>
      <c r="V156" s="11"/>
      <c r="W156" s="11"/>
      <c r="X156" s="11"/>
      <c r="Y156" s="51">
        <f>U156+V156</f>
        <v>0</v>
      </c>
    </row>
    <row r="157" spans="1:25" ht="15" hidden="1" customHeight="1">
      <c r="A157" s="414">
        <v>110</v>
      </c>
      <c r="B157" s="85" t="s">
        <v>138</v>
      </c>
      <c r="C157" s="85"/>
      <c r="D157" s="85"/>
      <c r="E157" s="85"/>
      <c r="F157" s="85"/>
      <c r="G157" s="85"/>
      <c r="H157" s="85"/>
      <c r="I157" s="85"/>
      <c r="J157" s="85"/>
      <c r="K157" s="462"/>
      <c r="L157" s="51">
        <f>Birth!Y162</f>
        <v>61</v>
      </c>
      <c r="M157" s="51">
        <f>Birth!Z162</f>
        <v>66</v>
      </c>
      <c r="N157" s="51">
        <f>L157+M157</f>
        <v>127</v>
      </c>
      <c r="O157" s="51">
        <f>Death!Y161</f>
        <v>404</v>
      </c>
      <c r="P157" s="51">
        <f>Death!Z161</f>
        <v>301</v>
      </c>
      <c r="Q157" s="51">
        <f>O157+P157</f>
        <v>705</v>
      </c>
      <c r="R157" s="51">
        <f>Birth!AH162</f>
        <v>0</v>
      </c>
      <c r="S157" s="51">
        <f>Birth!AI162</f>
        <v>0</v>
      </c>
      <c r="T157" s="51">
        <f>R157+S157</f>
        <v>0</v>
      </c>
      <c r="U157" s="11"/>
      <c r="V157" s="11"/>
      <c r="W157" s="11"/>
      <c r="X157" s="11"/>
      <c r="Y157" s="51">
        <f>U157+V157</f>
        <v>0</v>
      </c>
    </row>
    <row r="158" spans="1:25" ht="15" hidden="1" customHeight="1">
      <c r="A158" s="374"/>
      <c r="B158" s="412" t="s">
        <v>6</v>
      </c>
      <c r="C158" s="454"/>
      <c r="D158" s="454"/>
      <c r="E158" s="454"/>
      <c r="F158" s="454"/>
      <c r="G158" s="454"/>
      <c r="H158" s="454"/>
      <c r="I158" s="454"/>
      <c r="J158" s="454"/>
      <c r="K158" s="463"/>
      <c r="L158" s="160">
        <f>Birth!Y163</f>
        <v>635</v>
      </c>
      <c r="M158" s="160">
        <f>Birth!Z163</f>
        <v>626</v>
      </c>
      <c r="N158" s="160">
        <f t="shared" ref="N158:Y158" si="46">SUM(N153:N157)</f>
        <v>1261</v>
      </c>
      <c r="O158" s="160">
        <f>Death!Y162</f>
        <v>2515</v>
      </c>
      <c r="P158" s="160">
        <f>Death!Z162</f>
        <v>1739</v>
      </c>
      <c r="Q158" s="160">
        <f t="shared" si="46"/>
        <v>4254</v>
      </c>
      <c r="R158" s="160">
        <f>Birth!AH163</f>
        <v>0</v>
      </c>
      <c r="S158" s="160">
        <f>Birth!AI163</f>
        <v>1</v>
      </c>
      <c r="T158" s="160">
        <f t="shared" si="46"/>
        <v>1</v>
      </c>
      <c r="U158" s="160">
        <f t="shared" si="46"/>
        <v>0</v>
      </c>
      <c r="V158" s="160">
        <f t="shared" si="46"/>
        <v>0</v>
      </c>
      <c r="W158" s="160"/>
      <c r="X158" s="160"/>
      <c r="Y158" s="160">
        <f t="shared" si="46"/>
        <v>0</v>
      </c>
    </row>
    <row r="159" spans="1:25" ht="15" hidden="1" customHeight="1">
      <c r="A159" s="410" t="s">
        <v>144</v>
      </c>
      <c r="B159" s="408"/>
      <c r="C159" s="455"/>
      <c r="D159" s="455"/>
      <c r="E159" s="455"/>
      <c r="F159" s="455"/>
      <c r="G159" s="455"/>
      <c r="H159" s="455"/>
      <c r="I159" s="455"/>
      <c r="J159" s="455"/>
      <c r="K159" s="465"/>
      <c r="L159" s="408"/>
      <c r="M159" s="408"/>
      <c r="N159" s="455"/>
      <c r="O159" s="408"/>
      <c r="P159" s="408"/>
      <c r="Q159" s="455"/>
      <c r="R159" s="408"/>
      <c r="S159" s="408"/>
      <c r="T159" s="455"/>
      <c r="U159" s="455"/>
      <c r="V159" s="455"/>
      <c r="W159" s="455"/>
      <c r="X159" s="455"/>
      <c r="Y159" s="454"/>
    </row>
    <row r="160" spans="1:25" ht="15" hidden="1" customHeight="1">
      <c r="A160" s="414">
        <v>111</v>
      </c>
      <c r="B160" s="85" t="s">
        <v>478</v>
      </c>
      <c r="C160" s="85"/>
      <c r="D160" s="85"/>
      <c r="E160" s="85"/>
      <c r="F160" s="85"/>
      <c r="G160" s="85"/>
      <c r="H160" s="85"/>
      <c r="I160" s="85"/>
      <c r="J160" s="85"/>
      <c r="K160" s="462"/>
      <c r="L160" s="159">
        <f>Birth!Y165</f>
        <v>328</v>
      </c>
      <c r="M160" s="159">
        <f>Birth!Z165</f>
        <v>317</v>
      </c>
      <c r="N160" s="51">
        <f t="shared" ref="N160:N167" si="47">L160+M160</f>
        <v>645</v>
      </c>
      <c r="O160" s="372">
        <f>Death!Y164</f>
        <v>500</v>
      </c>
      <c r="P160" s="372">
        <f>Death!Z164</f>
        <v>381</v>
      </c>
      <c r="Q160" s="51">
        <f t="shared" ref="Q160:Q167" si="48">O160+P160</f>
        <v>881</v>
      </c>
      <c r="R160" s="372">
        <f>Birth!AH165</f>
        <v>0</v>
      </c>
      <c r="S160" s="372">
        <f>Birth!AI165</f>
        <v>0</v>
      </c>
      <c r="T160" s="51">
        <f t="shared" ref="T160:T167" si="49">R160+S160</f>
        <v>0</v>
      </c>
      <c r="U160" s="372"/>
      <c r="V160" s="372"/>
      <c r="W160" s="372"/>
      <c r="X160" s="372"/>
      <c r="Y160" s="51">
        <f t="shared" ref="Y160:Y167" si="50">U160+V160</f>
        <v>0</v>
      </c>
    </row>
    <row r="161" spans="1:26" ht="15" hidden="1" customHeight="1">
      <c r="A161" s="414">
        <v>112</v>
      </c>
      <c r="B161" s="85" t="s">
        <v>140</v>
      </c>
      <c r="C161" s="85"/>
      <c r="D161" s="85"/>
      <c r="E161" s="85"/>
      <c r="F161" s="85"/>
      <c r="G161" s="85"/>
      <c r="H161" s="85"/>
      <c r="I161" s="85"/>
      <c r="J161" s="85"/>
      <c r="K161" s="462"/>
      <c r="L161" s="159">
        <f>Birth!Y166</f>
        <v>527</v>
      </c>
      <c r="M161" s="159">
        <f>Birth!Z166</f>
        <v>447</v>
      </c>
      <c r="N161" s="51">
        <f t="shared" si="47"/>
        <v>974</v>
      </c>
      <c r="O161" s="372">
        <f>Death!Y165</f>
        <v>629</v>
      </c>
      <c r="P161" s="372">
        <f>Death!Z165</f>
        <v>436</v>
      </c>
      <c r="Q161" s="51">
        <f t="shared" si="48"/>
        <v>1065</v>
      </c>
      <c r="R161" s="372">
        <f>Birth!AH166</f>
        <v>0</v>
      </c>
      <c r="S161" s="372">
        <f>Birth!AI166</f>
        <v>0</v>
      </c>
      <c r="T161" s="51">
        <f t="shared" si="49"/>
        <v>0</v>
      </c>
      <c r="U161" s="372"/>
      <c r="V161" s="372"/>
      <c r="W161" s="372"/>
      <c r="X161" s="372"/>
      <c r="Y161" s="51">
        <f t="shared" si="50"/>
        <v>0</v>
      </c>
    </row>
    <row r="162" spans="1:26" ht="15" hidden="1" customHeight="1">
      <c r="A162" s="414">
        <v>113</v>
      </c>
      <c r="B162" s="85" t="s">
        <v>473</v>
      </c>
      <c r="C162" s="85"/>
      <c r="D162" s="85"/>
      <c r="E162" s="85"/>
      <c r="F162" s="85"/>
      <c r="G162" s="85"/>
      <c r="H162" s="85"/>
      <c r="I162" s="85"/>
      <c r="J162" s="85"/>
      <c r="K162" s="462"/>
      <c r="L162" s="159">
        <f>Birth!Y167</f>
        <v>242</v>
      </c>
      <c r="M162" s="159">
        <f>Birth!Z167</f>
        <v>207</v>
      </c>
      <c r="N162" s="51">
        <f t="shared" si="47"/>
        <v>449</v>
      </c>
      <c r="O162" s="372">
        <f>Death!Y166</f>
        <v>367</v>
      </c>
      <c r="P162" s="372">
        <f>Death!Z166</f>
        <v>268</v>
      </c>
      <c r="Q162" s="51">
        <f t="shared" si="48"/>
        <v>635</v>
      </c>
      <c r="R162" s="372">
        <f>Birth!AH167</f>
        <v>20</v>
      </c>
      <c r="S162" s="372">
        <f>Birth!AI167</f>
        <v>10</v>
      </c>
      <c r="T162" s="51">
        <f t="shared" si="49"/>
        <v>30</v>
      </c>
      <c r="U162" s="372"/>
      <c r="V162" s="372"/>
      <c r="W162" s="372"/>
      <c r="X162" s="372"/>
      <c r="Y162" s="51">
        <f t="shared" si="50"/>
        <v>0</v>
      </c>
    </row>
    <row r="163" spans="1:26" ht="15" hidden="1" customHeight="1">
      <c r="A163" s="414">
        <v>114</v>
      </c>
      <c r="B163" s="85" t="s">
        <v>474</v>
      </c>
      <c r="C163" s="85"/>
      <c r="D163" s="85"/>
      <c r="E163" s="85"/>
      <c r="F163" s="85"/>
      <c r="G163" s="85"/>
      <c r="H163" s="85"/>
      <c r="I163" s="85"/>
      <c r="J163" s="85"/>
      <c r="K163" s="462"/>
      <c r="L163" s="159">
        <f>Birth!Y168</f>
        <v>251</v>
      </c>
      <c r="M163" s="159">
        <f>Birth!Z168</f>
        <v>231</v>
      </c>
      <c r="N163" s="51">
        <f t="shared" si="47"/>
        <v>482</v>
      </c>
      <c r="O163" s="372">
        <f>Death!Y167</f>
        <v>570</v>
      </c>
      <c r="P163" s="372">
        <f>Death!Z167</f>
        <v>496</v>
      </c>
      <c r="Q163" s="51">
        <f t="shared" si="48"/>
        <v>1066</v>
      </c>
      <c r="R163" s="372">
        <f>Birth!AH168</f>
        <v>2</v>
      </c>
      <c r="S163" s="372">
        <f>Birth!AI168</f>
        <v>0</v>
      </c>
      <c r="T163" s="51">
        <f t="shared" si="49"/>
        <v>2</v>
      </c>
      <c r="U163" s="372"/>
      <c r="V163" s="372"/>
      <c r="W163" s="372"/>
      <c r="X163" s="372"/>
      <c r="Y163" s="51">
        <f t="shared" si="50"/>
        <v>0</v>
      </c>
    </row>
    <row r="164" spans="1:26" ht="15" hidden="1" customHeight="1">
      <c r="A164" s="414">
        <v>115</v>
      </c>
      <c r="B164" s="85" t="s">
        <v>475</v>
      </c>
      <c r="C164" s="85"/>
      <c r="D164" s="85"/>
      <c r="E164" s="85"/>
      <c r="F164" s="85"/>
      <c r="G164" s="85"/>
      <c r="H164" s="85"/>
      <c r="I164" s="85"/>
      <c r="J164" s="85"/>
      <c r="K164" s="462"/>
      <c r="L164" s="159">
        <f>Birth!Y169</f>
        <v>231</v>
      </c>
      <c r="M164" s="159">
        <f>Birth!Z169</f>
        <v>231</v>
      </c>
      <c r="N164" s="51">
        <f t="shared" si="47"/>
        <v>462</v>
      </c>
      <c r="O164" s="372">
        <f>Death!Y168</f>
        <v>440</v>
      </c>
      <c r="P164" s="372">
        <f>Death!Z168</f>
        <v>314</v>
      </c>
      <c r="Q164" s="51">
        <f t="shared" si="48"/>
        <v>754</v>
      </c>
      <c r="R164" s="372">
        <f>Birth!AH169</f>
        <v>0</v>
      </c>
      <c r="S164" s="372">
        <f>Birth!AI169</f>
        <v>0</v>
      </c>
      <c r="T164" s="51">
        <f t="shared" si="49"/>
        <v>0</v>
      </c>
      <c r="U164" s="372"/>
      <c r="V164" s="372"/>
      <c r="W164" s="372"/>
      <c r="X164" s="372"/>
      <c r="Y164" s="51">
        <f t="shared" si="50"/>
        <v>0</v>
      </c>
    </row>
    <row r="165" spans="1:26" ht="15" hidden="1" customHeight="1">
      <c r="A165" s="414">
        <v>116</v>
      </c>
      <c r="B165" s="85" t="s">
        <v>139</v>
      </c>
      <c r="C165" s="85"/>
      <c r="D165" s="85"/>
      <c r="E165" s="85"/>
      <c r="F165" s="85"/>
      <c r="G165" s="85"/>
      <c r="H165" s="85"/>
      <c r="I165" s="85"/>
      <c r="J165" s="85"/>
      <c r="K165" s="462"/>
      <c r="L165" s="159">
        <f>Birth!Y170</f>
        <v>326</v>
      </c>
      <c r="M165" s="159">
        <f>Birth!Z170</f>
        <v>272</v>
      </c>
      <c r="N165" s="51">
        <f t="shared" si="47"/>
        <v>598</v>
      </c>
      <c r="O165" s="372">
        <f>Death!Y169</f>
        <v>600</v>
      </c>
      <c r="P165" s="372">
        <f>Death!Z169</f>
        <v>401</v>
      </c>
      <c r="Q165" s="51">
        <f t="shared" si="48"/>
        <v>1001</v>
      </c>
      <c r="R165" s="372">
        <f>Birth!AH170</f>
        <v>4</v>
      </c>
      <c r="S165" s="372">
        <f>Birth!AI170</f>
        <v>4</v>
      </c>
      <c r="T165" s="51">
        <f t="shared" si="49"/>
        <v>8</v>
      </c>
      <c r="U165" s="372"/>
      <c r="V165" s="372"/>
      <c r="W165" s="372"/>
      <c r="X165" s="372"/>
      <c r="Y165" s="51">
        <f t="shared" si="50"/>
        <v>0</v>
      </c>
    </row>
    <row r="166" spans="1:26" ht="15" hidden="1" customHeight="1">
      <c r="A166" s="414">
        <v>117</v>
      </c>
      <c r="B166" s="85" t="s">
        <v>476</v>
      </c>
      <c r="C166" s="85"/>
      <c r="D166" s="85"/>
      <c r="E166" s="85"/>
      <c r="F166" s="85"/>
      <c r="G166" s="85"/>
      <c r="H166" s="85"/>
      <c r="I166" s="85"/>
      <c r="J166" s="85"/>
      <c r="K166" s="462"/>
      <c r="L166" s="159">
        <f>Birth!Y171</f>
        <v>1098</v>
      </c>
      <c r="M166" s="159">
        <f>Birth!Z171</f>
        <v>1088</v>
      </c>
      <c r="N166" s="51">
        <f t="shared" si="47"/>
        <v>2186</v>
      </c>
      <c r="O166" s="372">
        <f>Death!Y170</f>
        <v>628</v>
      </c>
      <c r="P166" s="372">
        <f>Death!Z170</f>
        <v>518</v>
      </c>
      <c r="Q166" s="51">
        <f t="shared" si="48"/>
        <v>1146</v>
      </c>
      <c r="R166" s="372">
        <f>Birth!AH171</f>
        <v>16</v>
      </c>
      <c r="S166" s="372">
        <f>Birth!AI171</f>
        <v>23</v>
      </c>
      <c r="T166" s="51">
        <f t="shared" si="49"/>
        <v>39</v>
      </c>
      <c r="U166" s="372"/>
      <c r="V166" s="372"/>
      <c r="W166" s="372"/>
      <c r="X166" s="372"/>
      <c r="Y166" s="51">
        <f t="shared" si="50"/>
        <v>0</v>
      </c>
    </row>
    <row r="167" spans="1:26" ht="15" hidden="1" customHeight="1">
      <c r="A167" s="414">
        <v>118</v>
      </c>
      <c r="B167" s="85" t="s">
        <v>477</v>
      </c>
      <c r="C167" s="85"/>
      <c r="D167" s="85"/>
      <c r="E167" s="85"/>
      <c r="F167" s="85"/>
      <c r="G167" s="85"/>
      <c r="H167" s="85"/>
      <c r="I167" s="85"/>
      <c r="J167" s="85"/>
      <c r="K167" s="462"/>
      <c r="L167" s="159">
        <f>Birth!Y172</f>
        <v>303</v>
      </c>
      <c r="M167" s="159">
        <f>Birth!Z172</f>
        <v>238</v>
      </c>
      <c r="N167" s="51">
        <f t="shared" si="47"/>
        <v>541</v>
      </c>
      <c r="O167" s="372">
        <f>Death!Y171</f>
        <v>829</v>
      </c>
      <c r="P167" s="372">
        <f>Death!Z171</f>
        <v>520</v>
      </c>
      <c r="Q167" s="51">
        <f t="shared" si="48"/>
        <v>1349</v>
      </c>
      <c r="R167" s="372">
        <f>Birth!AH172</f>
        <v>0</v>
      </c>
      <c r="S167" s="372">
        <f>Birth!AI172</f>
        <v>0</v>
      </c>
      <c r="T167" s="51">
        <f t="shared" si="49"/>
        <v>0</v>
      </c>
      <c r="U167" s="372"/>
      <c r="V167" s="372"/>
      <c r="W167" s="372"/>
      <c r="X167" s="372"/>
      <c r="Y167" s="51">
        <f t="shared" si="50"/>
        <v>0</v>
      </c>
    </row>
    <row r="168" spans="1:26" ht="15" hidden="1" customHeight="1">
      <c r="A168" s="374"/>
      <c r="B168" s="412" t="s">
        <v>144</v>
      </c>
      <c r="C168" s="454"/>
      <c r="D168" s="454"/>
      <c r="E168" s="454"/>
      <c r="F168" s="454"/>
      <c r="G168" s="454"/>
      <c r="H168" s="454"/>
      <c r="I168" s="454"/>
      <c r="J168" s="454"/>
      <c r="K168" s="463"/>
      <c r="L168" s="160">
        <f>SUM(L160:L167)</f>
        <v>3306</v>
      </c>
      <c r="M168" s="160">
        <f t="shared" ref="M168:Y168" si="51">SUM(M160:M167)</f>
        <v>3031</v>
      </c>
      <c r="N168" s="160">
        <f t="shared" si="51"/>
        <v>6337</v>
      </c>
      <c r="O168" s="160">
        <f>Death!Y172</f>
        <v>4563</v>
      </c>
      <c r="P168" s="160">
        <f>Death!Z172</f>
        <v>3334</v>
      </c>
      <c r="Q168" s="160">
        <f t="shared" si="51"/>
        <v>7897</v>
      </c>
      <c r="R168" s="160">
        <f>Birth!AH173</f>
        <v>42</v>
      </c>
      <c r="S168" s="160">
        <f>Birth!AI173</f>
        <v>37</v>
      </c>
      <c r="T168" s="160">
        <f t="shared" si="51"/>
        <v>79</v>
      </c>
      <c r="U168" s="160">
        <f t="shared" si="51"/>
        <v>0</v>
      </c>
      <c r="V168" s="160">
        <f t="shared" si="51"/>
        <v>0</v>
      </c>
      <c r="W168" s="160"/>
      <c r="X168" s="160"/>
      <c r="Y168" s="160">
        <f t="shared" si="51"/>
        <v>0</v>
      </c>
    </row>
    <row r="169" spans="1:26" ht="15" hidden="1" customHeight="1">
      <c r="A169" s="1254" t="s">
        <v>14</v>
      </c>
      <c r="B169" s="1255"/>
      <c r="C169" s="456"/>
      <c r="D169" s="456"/>
      <c r="E169" s="456"/>
      <c r="F169" s="456"/>
      <c r="G169" s="456"/>
      <c r="H169" s="456"/>
      <c r="I169" s="456"/>
      <c r="J169" s="456"/>
      <c r="K169" s="466"/>
      <c r="L169" s="630">
        <f>L15+L20+L28+L32+L38+L42+L48+L60+L71+L82+L88+L100+L105+L112+L118+L123+L131+L137+L146+L151+L158+L168</f>
        <v>26506</v>
      </c>
      <c r="M169" s="630">
        <f t="shared" ref="M169:Y169" si="52">M15+M20+M28+M32+M38+M42+M48+M60+M71+M82+M88+M100+M105+M112+M118+M123+M131+M137+M146+M151+M158+M168</f>
        <v>24673</v>
      </c>
      <c r="N169" s="630">
        <f t="shared" si="52"/>
        <v>51127</v>
      </c>
      <c r="O169" s="630">
        <f t="shared" si="52"/>
        <v>73966</v>
      </c>
      <c r="P169" s="630">
        <f t="shared" si="52"/>
        <v>51466</v>
      </c>
      <c r="Q169" s="630" t="e">
        <f t="shared" si="52"/>
        <v>#REF!</v>
      </c>
      <c r="R169" s="630">
        <f t="shared" si="52"/>
        <v>135</v>
      </c>
      <c r="S169" s="630">
        <f t="shared" si="52"/>
        <v>130</v>
      </c>
      <c r="T169" s="630">
        <f t="shared" si="52"/>
        <v>265</v>
      </c>
      <c r="U169" s="630">
        <f t="shared" si="52"/>
        <v>0</v>
      </c>
      <c r="V169" s="630">
        <f t="shared" si="52"/>
        <v>0</v>
      </c>
      <c r="W169" s="630"/>
      <c r="X169" s="630"/>
      <c r="Y169" s="630">
        <f t="shared" si="52"/>
        <v>0</v>
      </c>
    </row>
    <row r="170" spans="1:26" ht="21.75" customHeight="1">
      <c r="A170" s="1238" t="s">
        <v>721</v>
      </c>
      <c r="B170" s="1238"/>
      <c r="C170" s="1238"/>
      <c r="D170" s="1238"/>
      <c r="E170" s="1238"/>
      <c r="F170" s="1238"/>
      <c r="G170" s="1238"/>
      <c r="H170" s="1238"/>
      <c r="I170" s="1238"/>
      <c r="J170" s="1238"/>
      <c r="K170" s="1238"/>
      <c r="L170" s="1238"/>
      <c r="M170" s="1238"/>
      <c r="N170" s="1238"/>
      <c r="O170" s="1238"/>
      <c r="P170" s="1238"/>
      <c r="Q170" s="1238"/>
      <c r="R170" s="1238"/>
      <c r="S170" s="1238"/>
      <c r="T170" s="1238"/>
      <c r="U170" s="1238"/>
      <c r="V170" s="1238"/>
      <c r="W170" s="1238"/>
      <c r="X170" s="1238"/>
      <c r="Y170" s="1238"/>
    </row>
    <row r="171" spans="1:26" ht="21.75" customHeight="1">
      <c r="A171" s="1242" t="s">
        <v>886</v>
      </c>
      <c r="B171" s="1242"/>
      <c r="C171" s="1242"/>
      <c r="D171" s="1242"/>
      <c r="E171" s="1242"/>
      <c r="F171" s="1242"/>
      <c r="G171" s="1242"/>
      <c r="H171" s="1242"/>
      <c r="I171" s="1242"/>
      <c r="J171" s="1242"/>
      <c r="K171" s="1242"/>
      <c r="L171" s="1242"/>
      <c r="M171" s="1242"/>
      <c r="N171" s="1242"/>
      <c r="O171" s="1242"/>
      <c r="P171" s="1242"/>
      <c r="Q171" s="1242"/>
      <c r="R171" s="1242"/>
      <c r="S171" s="1242"/>
      <c r="T171" s="1242"/>
      <c r="U171" s="1242"/>
      <c r="V171" s="1242"/>
      <c r="W171" s="1242"/>
      <c r="X171" s="1242"/>
      <c r="Y171" s="1242"/>
    </row>
    <row r="172" spans="1:26" ht="20.25" customHeight="1">
      <c r="A172" s="162" t="s">
        <v>720</v>
      </c>
      <c r="K172" s="560"/>
      <c r="L172" s="1251"/>
      <c r="M172" s="1251"/>
      <c r="N172" s="1251"/>
      <c r="O172" s="1251"/>
      <c r="P172" s="1251"/>
      <c r="Q172" s="1251"/>
      <c r="R172" s="1251"/>
      <c r="S172" s="1251"/>
      <c r="T172" s="1251"/>
      <c r="U172" s="1251"/>
      <c r="V172" s="1251"/>
      <c r="W172" s="1251"/>
      <c r="X172" s="1251"/>
      <c r="Y172" s="1251"/>
    </row>
    <row r="173" spans="1:26" ht="19.5" customHeight="1">
      <c r="A173" s="1249" t="s">
        <v>280</v>
      </c>
      <c r="B173" s="1237" t="s">
        <v>293</v>
      </c>
      <c r="C173" s="1243" t="s">
        <v>2</v>
      </c>
      <c r="D173" s="193"/>
      <c r="E173" s="193"/>
      <c r="F173" s="193"/>
      <c r="G173" s="193"/>
      <c r="H173" s="193"/>
      <c r="I173" s="1239" t="s">
        <v>852</v>
      </c>
      <c r="J173" s="1239" t="s">
        <v>864</v>
      </c>
      <c r="L173" s="1243" t="s">
        <v>251</v>
      </c>
      <c r="M173" s="1243"/>
      <c r="N173" s="1243"/>
      <c r="O173" s="1243"/>
      <c r="P173" s="1243"/>
      <c r="Q173" s="1243"/>
      <c r="R173" s="1243"/>
      <c r="S173" s="1243"/>
      <c r="T173" s="1243"/>
      <c r="U173" s="1243" t="s">
        <v>8</v>
      </c>
      <c r="V173" s="1243"/>
      <c r="W173" s="1243"/>
      <c r="X173" s="1243"/>
      <c r="Y173" s="1250"/>
      <c r="Z173" s="1252" t="s">
        <v>906</v>
      </c>
    </row>
    <row r="174" spans="1:26" s="157" customFormat="1" ht="33" customHeight="1">
      <c r="A174" s="1249"/>
      <c r="B174" s="1237"/>
      <c r="C174" s="1243"/>
      <c r="D174" s="193"/>
      <c r="E174" s="193"/>
      <c r="F174" s="193"/>
      <c r="G174" s="193"/>
      <c r="H174" s="193"/>
      <c r="I174" s="1240"/>
      <c r="J174" s="1240"/>
      <c r="L174" s="1243" t="s">
        <v>250</v>
      </c>
      <c r="M174" s="1243"/>
      <c r="N174" s="1243"/>
      <c r="O174" s="1243" t="s">
        <v>158</v>
      </c>
      <c r="P174" s="1243"/>
      <c r="Q174" s="1243"/>
      <c r="R174" s="1243" t="s">
        <v>252</v>
      </c>
      <c r="S174" s="1243"/>
      <c r="T174" s="1243"/>
      <c r="U174" s="1243" t="s">
        <v>12</v>
      </c>
      <c r="V174" s="1243" t="s">
        <v>13</v>
      </c>
      <c r="W174" s="1243" t="s">
        <v>549</v>
      </c>
      <c r="X174" s="1243" t="s">
        <v>549</v>
      </c>
      <c r="Y174" s="1250" t="s">
        <v>9</v>
      </c>
      <c r="Z174" s="1252"/>
    </row>
    <row r="175" spans="1:26" s="157" customFormat="1" ht="21.75" customHeight="1">
      <c r="A175" s="1249"/>
      <c r="B175" s="1237"/>
      <c r="C175" s="1243"/>
      <c r="D175" s="455" t="s">
        <v>719</v>
      </c>
      <c r="E175" s="193"/>
      <c r="F175" s="193"/>
      <c r="G175" s="193"/>
      <c r="H175" s="193"/>
      <c r="I175" s="1241"/>
      <c r="J175" s="1241"/>
      <c r="L175" s="268" t="s">
        <v>240</v>
      </c>
      <c r="M175" s="268" t="s">
        <v>241</v>
      </c>
      <c r="N175" s="268" t="s">
        <v>234</v>
      </c>
      <c r="O175" s="268" t="s">
        <v>240</v>
      </c>
      <c r="P175" s="268" t="s">
        <v>241</v>
      </c>
      <c r="Q175" s="268" t="s">
        <v>234</v>
      </c>
      <c r="R175" s="268" t="s">
        <v>240</v>
      </c>
      <c r="S175" s="268" t="s">
        <v>241</v>
      </c>
      <c r="T175" s="268" t="s">
        <v>234</v>
      </c>
      <c r="U175" s="1243"/>
      <c r="V175" s="1243"/>
      <c r="W175" s="1243"/>
      <c r="X175" s="1243"/>
      <c r="Y175" s="1250"/>
      <c r="Z175" s="1252"/>
    </row>
    <row r="176" spans="1:26" ht="20.25" customHeight="1">
      <c r="A176" s="164" t="s">
        <v>15</v>
      </c>
      <c r="B176" s="408"/>
      <c r="C176" s="455"/>
      <c r="D176" s="455">
        <v>2012</v>
      </c>
      <c r="E176" s="455">
        <v>2013</v>
      </c>
      <c r="F176" s="455">
        <v>2014</v>
      </c>
      <c r="G176" s="455">
        <v>2015</v>
      </c>
      <c r="H176" s="455">
        <v>2017</v>
      </c>
      <c r="I176" s="455"/>
      <c r="J176" s="455"/>
      <c r="K176" s="465"/>
      <c r="L176" s="455"/>
      <c r="M176" s="455"/>
      <c r="N176" s="455"/>
      <c r="O176" s="455"/>
      <c r="P176" s="455"/>
      <c r="Q176" s="455"/>
      <c r="R176" s="455"/>
      <c r="S176" s="455"/>
      <c r="T176" s="455"/>
      <c r="U176" s="455"/>
      <c r="V176" s="455"/>
      <c r="W176" s="455"/>
      <c r="X176" s="455"/>
      <c r="Y176" s="455"/>
      <c r="Z176" s="11"/>
    </row>
    <row r="177" spans="1:26" ht="20.25" customHeight="1">
      <c r="A177" s="299">
        <v>1</v>
      </c>
      <c r="B177" s="377" t="s">
        <v>15</v>
      </c>
      <c r="C177" s="606">
        <v>1121973</v>
      </c>
      <c r="D177" s="458">
        <f>(((C177*9.1)/1000)+C177)</f>
        <v>1132182.9543000001</v>
      </c>
      <c r="E177" s="458">
        <f>(((D177*9.2)/1000)+D177)</f>
        <v>1142599.0374795601</v>
      </c>
      <c r="F177" s="458">
        <f>(((E177*9)/1000)+E177)</f>
        <v>1152882.4288168761</v>
      </c>
      <c r="G177" s="458">
        <f>(((F177*9.1)/1000+F177))</f>
        <v>1163373.6589191097</v>
      </c>
      <c r="H177" s="458">
        <f>(((G177*9.1)/1000+G177))</f>
        <v>1173960.3592152735</v>
      </c>
      <c r="I177" s="458">
        <f t="shared" ref="I177:I186" si="53">H177+(N177-Q177)</f>
        <v>1183672.3592152735</v>
      </c>
      <c r="J177" s="458">
        <f t="shared" ref="J177:J209" si="54">I177+(N177-Q177)</f>
        <v>1193384.3592152735</v>
      </c>
      <c r="K177" s="562">
        <f>H177</f>
        <v>1173960.3592152735</v>
      </c>
      <c r="L177" s="51">
        <f>Birth!Y183</f>
        <v>12910</v>
      </c>
      <c r="M177" s="563">
        <f>Birth!Z183</f>
        <v>11837</v>
      </c>
      <c r="N177" s="563">
        <f>L177+M177</f>
        <v>24747</v>
      </c>
      <c r="O177" s="563">
        <f>Death!Y182</f>
        <v>9176</v>
      </c>
      <c r="P177" s="563">
        <f>Death!Z182</f>
        <v>5859</v>
      </c>
      <c r="Q177" s="563">
        <f>O177+P177</f>
        <v>15035</v>
      </c>
      <c r="R177" s="563">
        <f>Birth!AH183</f>
        <v>8</v>
      </c>
      <c r="S177" s="563">
        <f>Birth!AI183</f>
        <v>15</v>
      </c>
      <c r="T177" s="563">
        <f>R177+S177</f>
        <v>23</v>
      </c>
      <c r="U177" s="564">
        <f t="shared" ref="U177:U186" si="55">N177/J177*1000</f>
        <v>20.736822808933688</v>
      </c>
      <c r="V177" s="564">
        <f t="shared" ref="V177:V186" si="56">Q177/J177*1000</f>
        <v>12.598623305140746</v>
      </c>
      <c r="W177" s="564">
        <f t="shared" ref="W177:W186" si="57">R177/K177*1000</f>
        <v>6.8145401479719038E-3</v>
      </c>
      <c r="X177" s="564">
        <f t="shared" ref="X177:X186" si="58">T177/(N177+T177)*1000</f>
        <v>0.92854259184497367</v>
      </c>
      <c r="Y177" s="918">
        <f>M177/L177*1000</f>
        <v>916.88613477924082</v>
      </c>
      <c r="Z177" s="11"/>
    </row>
    <row r="178" spans="1:26" ht="20.25" customHeight="1">
      <c r="A178" s="299">
        <v>2</v>
      </c>
      <c r="B178" s="377" t="s">
        <v>499</v>
      </c>
      <c r="C178" s="606">
        <v>10410</v>
      </c>
      <c r="D178" s="458">
        <f t="shared" ref="D178:D238" si="59">(((C178*9.1)/1000)+C178)</f>
        <v>10504.731</v>
      </c>
      <c r="E178" s="458">
        <f t="shared" ref="E178:E238" si="60">(((D178*9.2)/1000)+D178)</f>
        <v>10601.374525199999</v>
      </c>
      <c r="F178" s="458">
        <f t="shared" ref="F178:F238" si="61">(((E178*9)/1000)+E178)</f>
        <v>10696.7868959268</v>
      </c>
      <c r="G178" s="458">
        <f t="shared" ref="G178:H238" si="62">(((F178*9.1)/1000+F178))</f>
        <v>10794.127656679733</v>
      </c>
      <c r="H178" s="458">
        <f t="shared" ref="H178:H185" si="63">(((G178*9.1)/1000+G178))</f>
        <v>10892.354218355518</v>
      </c>
      <c r="I178" s="458">
        <f t="shared" si="53"/>
        <v>11445.354218355518</v>
      </c>
      <c r="J178" s="458">
        <f t="shared" si="54"/>
        <v>11998.354218355518</v>
      </c>
      <c r="K178" s="562">
        <f t="shared" ref="K178:K238" si="64">H178</f>
        <v>10892.354218355518</v>
      </c>
      <c r="L178" s="51">
        <f>Birth!Y184</f>
        <v>340</v>
      </c>
      <c r="M178" s="563">
        <f>Birth!Z184</f>
        <v>297</v>
      </c>
      <c r="N178" s="563">
        <f t="shared" ref="N178:N238" si="65">L178+M178</f>
        <v>637</v>
      </c>
      <c r="O178" s="563">
        <f>Death!Y183</f>
        <v>53</v>
      </c>
      <c r="P178" s="563">
        <f>Death!Z183</f>
        <v>31</v>
      </c>
      <c r="Q178" s="563">
        <f t="shared" ref="Q178:Q238" si="66">O178+P178</f>
        <v>84</v>
      </c>
      <c r="R178" s="563">
        <f>Birth!AH184</f>
        <v>0</v>
      </c>
      <c r="S178" s="563">
        <f>Birth!AI184</f>
        <v>0</v>
      </c>
      <c r="T178" s="563">
        <f t="shared" ref="T178:T238" si="67">R178+S178</f>
        <v>0</v>
      </c>
      <c r="U178" s="564">
        <f t="shared" si="55"/>
        <v>53.090614629921014</v>
      </c>
      <c r="V178" s="564">
        <f t="shared" si="56"/>
        <v>7.0009601709785958</v>
      </c>
      <c r="W178" s="564">
        <f t="shared" si="57"/>
        <v>0</v>
      </c>
      <c r="X178" s="564">
        <f t="shared" si="58"/>
        <v>0</v>
      </c>
      <c r="Y178" s="918">
        <f t="shared" ref="Y178:Y238" si="68">M178/L178*1000</f>
        <v>873.52941176470586</v>
      </c>
      <c r="Z178" s="11"/>
    </row>
    <row r="179" spans="1:26" ht="20.25" customHeight="1">
      <c r="A179" s="299">
        <v>3</v>
      </c>
      <c r="B179" s="377" t="s">
        <v>16</v>
      </c>
      <c r="C179" s="606">
        <v>21107</v>
      </c>
      <c r="D179" s="458">
        <f t="shared" si="59"/>
        <v>21299.073700000001</v>
      </c>
      <c r="E179" s="458">
        <f t="shared" si="60"/>
        <v>21495.025178039999</v>
      </c>
      <c r="F179" s="458">
        <f t="shared" si="61"/>
        <v>21688.48040464236</v>
      </c>
      <c r="G179" s="458">
        <f t="shared" si="62"/>
        <v>21885.845576324606</v>
      </c>
      <c r="H179" s="458">
        <f t="shared" si="63"/>
        <v>22085.006771069158</v>
      </c>
      <c r="I179" s="458">
        <f t="shared" si="53"/>
        <v>24418.006771069158</v>
      </c>
      <c r="J179" s="458">
        <f t="shared" si="54"/>
        <v>26751.006771069158</v>
      </c>
      <c r="K179" s="562">
        <f t="shared" si="64"/>
        <v>22085.006771069158</v>
      </c>
      <c r="L179" s="51">
        <f>Birth!Y185</f>
        <v>1320</v>
      </c>
      <c r="M179" s="563">
        <f>Birth!Z185</f>
        <v>1239</v>
      </c>
      <c r="N179" s="563">
        <f t="shared" si="65"/>
        <v>2559</v>
      </c>
      <c r="O179" s="563">
        <f>Death!Y184</f>
        <v>133</v>
      </c>
      <c r="P179" s="563">
        <f>Death!Z184</f>
        <v>93</v>
      </c>
      <c r="Q179" s="563">
        <f t="shared" si="66"/>
        <v>226</v>
      </c>
      <c r="R179" s="563">
        <f>Birth!AH185</f>
        <v>0</v>
      </c>
      <c r="S179" s="563">
        <f>Birth!AI185</f>
        <v>0</v>
      </c>
      <c r="T179" s="563">
        <f t="shared" si="67"/>
        <v>0</v>
      </c>
      <c r="U179" s="564">
        <f t="shared" si="55"/>
        <v>95.659951115093094</v>
      </c>
      <c r="V179" s="564">
        <f t="shared" si="56"/>
        <v>8.4482801688202578</v>
      </c>
      <c r="W179" s="564">
        <f t="shared" si="57"/>
        <v>0</v>
      </c>
      <c r="X179" s="564">
        <f t="shared" si="58"/>
        <v>0</v>
      </c>
      <c r="Y179" s="918">
        <f t="shared" si="68"/>
        <v>938.63636363636363</v>
      </c>
      <c r="Z179" s="11"/>
    </row>
    <row r="180" spans="1:26" ht="20.25" customHeight="1">
      <c r="A180" s="299">
        <v>4</v>
      </c>
      <c r="B180" s="377" t="s">
        <v>686</v>
      </c>
      <c r="C180" s="606">
        <v>29456</v>
      </c>
      <c r="D180" s="458">
        <f t="shared" si="59"/>
        <v>29724.049599999998</v>
      </c>
      <c r="E180" s="458">
        <f t="shared" si="60"/>
        <v>29997.510856319997</v>
      </c>
      <c r="F180" s="458">
        <f t="shared" si="61"/>
        <v>30267.488454026876</v>
      </c>
      <c r="G180" s="458">
        <f t="shared" si="62"/>
        <v>30542.922598958521</v>
      </c>
      <c r="H180" s="458">
        <f t="shared" si="63"/>
        <v>30820.863194609043</v>
      </c>
      <c r="I180" s="458">
        <f t="shared" si="53"/>
        <v>30987.863194609043</v>
      </c>
      <c r="J180" s="458">
        <f t="shared" si="54"/>
        <v>31154.863194609043</v>
      </c>
      <c r="K180" s="562">
        <f t="shared" si="64"/>
        <v>30820.863194609043</v>
      </c>
      <c r="L180" s="51">
        <f>Birth!Y186</f>
        <v>225</v>
      </c>
      <c r="M180" s="563">
        <f>Birth!Z186</f>
        <v>176</v>
      </c>
      <c r="N180" s="563">
        <f t="shared" si="65"/>
        <v>401</v>
      </c>
      <c r="O180" s="563">
        <f>Death!Y185</f>
        <v>127</v>
      </c>
      <c r="P180" s="563">
        <f>Death!Z185</f>
        <v>107</v>
      </c>
      <c r="Q180" s="563">
        <f t="shared" si="66"/>
        <v>234</v>
      </c>
      <c r="R180" s="563">
        <f>Birth!AH186</f>
        <v>0</v>
      </c>
      <c r="S180" s="563">
        <f>Birth!AI186</f>
        <v>0</v>
      </c>
      <c r="T180" s="563">
        <f t="shared" si="67"/>
        <v>0</v>
      </c>
      <c r="U180" s="564">
        <f t="shared" si="55"/>
        <v>12.871184748754988</v>
      </c>
      <c r="V180" s="564">
        <f t="shared" si="56"/>
        <v>7.5108659132385709</v>
      </c>
      <c r="W180" s="564">
        <f t="shared" si="57"/>
        <v>0</v>
      </c>
      <c r="X180" s="564">
        <f t="shared" si="58"/>
        <v>0</v>
      </c>
      <c r="Y180" s="918">
        <f t="shared" si="68"/>
        <v>782.22222222222229</v>
      </c>
      <c r="Z180" s="11"/>
    </row>
    <row r="181" spans="1:26" ht="20.25" customHeight="1">
      <c r="A181" s="299">
        <v>5</v>
      </c>
      <c r="B181" s="377" t="s">
        <v>17</v>
      </c>
      <c r="C181" s="606">
        <v>14503</v>
      </c>
      <c r="D181" s="458">
        <f t="shared" si="59"/>
        <v>14634.9773</v>
      </c>
      <c r="E181" s="458">
        <f t="shared" si="60"/>
        <v>14769.619091160001</v>
      </c>
      <c r="F181" s="458">
        <f t="shared" si="61"/>
        <v>14902.545662980441</v>
      </c>
      <c r="G181" s="458">
        <f t="shared" si="62"/>
        <v>15038.158828513564</v>
      </c>
      <c r="H181" s="458">
        <f t="shared" si="63"/>
        <v>15175.006073853037</v>
      </c>
      <c r="I181" s="458">
        <f t="shared" si="53"/>
        <v>15551.006073853037</v>
      </c>
      <c r="J181" s="458">
        <f t="shared" si="54"/>
        <v>15927.006073853037</v>
      </c>
      <c r="K181" s="562">
        <f t="shared" si="64"/>
        <v>15175.006073853037</v>
      </c>
      <c r="L181" s="51">
        <f>Birth!Y187</f>
        <v>266</v>
      </c>
      <c r="M181" s="563">
        <f>Birth!Z187</f>
        <v>235</v>
      </c>
      <c r="N181" s="563">
        <f t="shared" si="65"/>
        <v>501</v>
      </c>
      <c r="O181" s="563">
        <f>Death!Y186</f>
        <v>70</v>
      </c>
      <c r="P181" s="563">
        <f>Death!Z186</f>
        <v>55</v>
      </c>
      <c r="Q181" s="563">
        <f t="shared" si="66"/>
        <v>125</v>
      </c>
      <c r="R181" s="563">
        <f>Birth!AH187</f>
        <v>0</v>
      </c>
      <c r="S181" s="563">
        <f>Birth!AI187</f>
        <v>0</v>
      </c>
      <c r="T181" s="563">
        <f t="shared" si="67"/>
        <v>0</v>
      </c>
      <c r="U181" s="564">
        <f t="shared" si="55"/>
        <v>31.456006086572604</v>
      </c>
      <c r="V181" s="564">
        <f t="shared" si="56"/>
        <v>7.848304911819513</v>
      </c>
      <c r="W181" s="564">
        <f t="shared" si="57"/>
        <v>0</v>
      </c>
      <c r="X181" s="564">
        <f t="shared" si="58"/>
        <v>0</v>
      </c>
      <c r="Y181" s="918">
        <f t="shared" si="68"/>
        <v>883.45864661654139</v>
      </c>
      <c r="Z181" s="11"/>
    </row>
    <row r="182" spans="1:26" ht="20.25" customHeight="1">
      <c r="A182" s="299">
        <v>6</v>
      </c>
      <c r="B182" s="377" t="s">
        <v>666</v>
      </c>
      <c r="C182" s="606">
        <v>23689</v>
      </c>
      <c r="D182" s="458">
        <f t="shared" si="59"/>
        <v>23904.569899999999</v>
      </c>
      <c r="E182" s="458">
        <f t="shared" si="60"/>
        <v>24124.49194308</v>
      </c>
      <c r="F182" s="458">
        <f t="shared" si="61"/>
        <v>24341.61237056772</v>
      </c>
      <c r="G182" s="458">
        <f t="shared" si="62"/>
        <v>24563.121043139887</v>
      </c>
      <c r="H182" s="458">
        <f t="shared" si="63"/>
        <v>24786.645444632461</v>
      </c>
      <c r="I182" s="458">
        <f t="shared" si="53"/>
        <v>25072.645444632461</v>
      </c>
      <c r="J182" s="458">
        <f t="shared" si="54"/>
        <v>25358.645444632461</v>
      </c>
      <c r="K182" s="562">
        <f t="shared" si="64"/>
        <v>24786.645444632461</v>
      </c>
      <c r="L182" s="51">
        <f>Birth!Y188</f>
        <v>172</v>
      </c>
      <c r="M182" s="563">
        <f>Birth!Z188</f>
        <v>183</v>
      </c>
      <c r="N182" s="563">
        <f t="shared" si="65"/>
        <v>355</v>
      </c>
      <c r="O182" s="563">
        <f>Death!Y187</f>
        <v>46</v>
      </c>
      <c r="P182" s="563">
        <f>Death!Z187</f>
        <v>23</v>
      </c>
      <c r="Q182" s="563">
        <f t="shared" si="66"/>
        <v>69</v>
      </c>
      <c r="R182" s="563">
        <f>Birth!AH188</f>
        <v>0</v>
      </c>
      <c r="S182" s="563">
        <f>Birth!AI188</f>
        <v>0</v>
      </c>
      <c r="T182" s="563">
        <f t="shared" si="67"/>
        <v>0</v>
      </c>
      <c r="U182" s="564">
        <f t="shared" si="55"/>
        <v>13.999170451556633</v>
      </c>
      <c r="V182" s="564">
        <f t="shared" si="56"/>
        <v>2.7209655243870641</v>
      </c>
      <c r="W182" s="564">
        <f t="shared" si="57"/>
        <v>0</v>
      </c>
      <c r="X182" s="564">
        <f t="shared" si="58"/>
        <v>0</v>
      </c>
      <c r="Y182" s="918">
        <f t="shared" si="68"/>
        <v>1063.9534883720928</v>
      </c>
      <c r="Z182" s="11"/>
    </row>
    <row r="183" spans="1:26" ht="20.25" customHeight="1">
      <c r="A183" s="299">
        <v>7</v>
      </c>
      <c r="B183" s="377" t="s">
        <v>18</v>
      </c>
      <c r="C183" s="606">
        <v>6404</v>
      </c>
      <c r="D183" s="458">
        <f t="shared" si="59"/>
        <v>6462.2763999999997</v>
      </c>
      <c r="E183" s="458">
        <f t="shared" si="60"/>
        <v>6521.7293428799994</v>
      </c>
      <c r="F183" s="458">
        <f t="shared" si="61"/>
        <v>6580.424906965919</v>
      </c>
      <c r="G183" s="458">
        <f t="shared" si="62"/>
        <v>6640.3067736193088</v>
      </c>
      <c r="H183" s="458">
        <f t="shared" si="63"/>
        <v>6700.7335652592446</v>
      </c>
      <c r="I183" s="458">
        <f t="shared" si="53"/>
        <v>6804.7335652592446</v>
      </c>
      <c r="J183" s="458">
        <f t="shared" si="54"/>
        <v>6908.7335652592446</v>
      </c>
      <c r="K183" s="562">
        <f t="shared" si="64"/>
        <v>6700.7335652592446</v>
      </c>
      <c r="L183" s="51">
        <f>Birth!Y189</f>
        <v>72</v>
      </c>
      <c r="M183" s="563">
        <f>Birth!Z189</f>
        <v>69</v>
      </c>
      <c r="N183" s="563">
        <f t="shared" si="65"/>
        <v>141</v>
      </c>
      <c r="O183" s="563">
        <f>Death!Y188</f>
        <v>25</v>
      </c>
      <c r="P183" s="563">
        <f>Death!Z188</f>
        <v>12</v>
      </c>
      <c r="Q183" s="563">
        <f t="shared" si="66"/>
        <v>37</v>
      </c>
      <c r="R183" s="563">
        <f>Birth!AH189</f>
        <v>0</v>
      </c>
      <c r="S183" s="563">
        <f>Birth!AI189</f>
        <v>0</v>
      </c>
      <c r="T183" s="563">
        <f t="shared" si="67"/>
        <v>0</v>
      </c>
      <c r="U183" s="564">
        <f t="shared" si="55"/>
        <v>20.408950304441085</v>
      </c>
      <c r="V183" s="564">
        <f t="shared" si="56"/>
        <v>5.3555401508107812</v>
      </c>
      <c r="W183" s="564">
        <f t="shared" si="57"/>
        <v>0</v>
      </c>
      <c r="X183" s="564">
        <f t="shared" si="58"/>
        <v>0</v>
      </c>
      <c r="Y183" s="918">
        <f t="shared" si="68"/>
        <v>958.33333333333337</v>
      </c>
      <c r="Z183" s="11"/>
    </row>
    <row r="184" spans="1:26" ht="20.25" customHeight="1">
      <c r="A184" s="299">
        <v>8</v>
      </c>
      <c r="B184" s="377" t="s">
        <v>19</v>
      </c>
      <c r="C184" s="606">
        <v>25485</v>
      </c>
      <c r="D184" s="458">
        <f t="shared" si="59"/>
        <v>25716.913499999999</v>
      </c>
      <c r="E184" s="458">
        <f t="shared" si="60"/>
        <v>25953.509104199999</v>
      </c>
      <c r="F184" s="458">
        <f t="shared" si="61"/>
        <v>26187.090686137799</v>
      </c>
      <c r="G184" s="458">
        <f t="shared" si="62"/>
        <v>26425.393211381652</v>
      </c>
      <c r="H184" s="458">
        <f t="shared" si="63"/>
        <v>26665.864289605226</v>
      </c>
      <c r="I184" s="458">
        <f t="shared" si="53"/>
        <v>27119.864289605226</v>
      </c>
      <c r="J184" s="458">
        <f t="shared" si="54"/>
        <v>27573.864289605226</v>
      </c>
      <c r="K184" s="562">
        <f t="shared" si="64"/>
        <v>26665.864289605226</v>
      </c>
      <c r="L184" s="51">
        <f>Birth!Y190</f>
        <v>267</v>
      </c>
      <c r="M184" s="563">
        <f>Birth!Z190</f>
        <v>238</v>
      </c>
      <c r="N184" s="563">
        <f t="shared" si="65"/>
        <v>505</v>
      </c>
      <c r="O184" s="563">
        <f>Death!Y189</f>
        <v>35</v>
      </c>
      <c r="P184" s="563">
        <f>Death!Z189</f>
        <v>16</v>
      </c>
      <c r="Q184" s="563">
        <f t="shared" si="66"/>
        <v>51</v>
      </c>
      <c r="R184" s="563">
        <f>Birth!AH190</f>
        <v>0</v>
      </c>
      <c r="S184" s="563">
        <f>Birth!AI190</f>
        <v>0</v>
      </c>
      <c r="T184" s="563">
        <f t="shared" si="67"/>
        <v>0</v>
      </c>
      <c r="U184" s="564">
        <f t="shared" si="55"/>
        <v>18.314444239517581</v>
      </c>
      <c r="V184" s="564">
        <f t="shared" si="56"/>
        <v>1.8495775370601915</v>
      </c>
      <c r="W184" s="564">
        <f t="shared" si="57"/>
        <v>0</v>
      </c>
      <c r="X184" s="564">
        <f t="shared" si="58"/>
        <v>0</v>
      </c>
      <c r="Y184" s="918">
        <f t="shared" si="68"/>
        <v>891.38576779026209</v>
      </c>
      <c r="Z184" s="11"/>
    </row>
    <row r="185" spans="1:26" ht="20.25" customHeight="1">
      <c r="A185" s="299">
        <v>9</v>
      </c>
      <c r="B185" s="944" t="s">
        <v>910</v>
      </c>
      <c r="C185" s="1120">
        <v>12200</v>
      </c>
      <c r="D185" s="468">
        <f t="shared" si="59"/>
        <v>12311.02</v>
      </c>
      <c r="E185" s="468">
        <f t="shared" si="60"/>
        <v>12424.281384</v>
      </c>
      <c r="F185" s="468">
        <f t="shared" si="61"/>
        <v>12536.099916456</v>
      </c>
      <c r="G185" s="468">
        <f t="shared" si="62"/>
        <v>12650.178425695749</v>
      </c>
      <c r="H185" s="468">
        <f t="shared" si="63"/>
        <v>12765.295049369581</v>
      </c>
      <c r="I185" s="458">
        <f t="shared" si="53"/>
        <v>13092.295049369581</v>
      </c>
      <c r="J185" s="458">
        <f t="shared" si="54"/>
        <v>13419.295049369581</v>
      </c>
      <c r="K185" s="562">
        <f t="shared" si="64"/>
        <v>12765.295049369581</v>
      </c>
      <c r="L185" s="51">
        <f>Birth!Y191</f>
        <v>220</v>
      </c>
      <c r="M185" s="563">
        <f>Birth!Z191</f>
        <v>210</v>
      </c>
      <c r="N185" s="563">
        <f t="shared" ref="N185" si="69">L185+M185</f>
        <v>430</v>
      </c>
      <c r="O185" s="563">
        <f>Death!Y190</f>
        <v>59</v>
      </c>
      <c r="P185" s="563">
        <f>Death!Z190</f>
        <v>44</v>
      </c>
      <c r="Q185" s="563">
        <f t="shared" ref="Q185" si="70">O185+P185</f>
        <v>103</v>
      </c>
      <c r="R185" s="563">
        <f>Birth!AH191</f>
        <v>0</v>
      </c>
      <c r="S185" s="563">
        <f>Birth!AI191</f>
        <v>0</v>
      </c>
      <c r="T185" s="563">
        <f t="shared" ref="T185" si="71">R185+S185</f>
        <v>0</v>
      </c>
      <c r="U185" s="564">
        <f t="shared" ref="U185" si="72">N185/J185*1000</f>
        <v>32.043411998769692</v>
      </c>
      <c r="V185" s="564">
        <f t="shared" ref="V185" si="73">Q185/J185*1000</f>
        <v>7.6755149671471594</v>
      </c>
      <c r="W185" s="564">
        <f t="shared" ref="W185" si="74">R185/K185*1000</f>
        <v>0</v>
      </c>
      <c r="X185" s="564">
        <f t="shared" ref="X185" si="75">T185/(N185+T185)*1000</f>
        <v>0</v>
      </c>
      <c r="Y185" s="918">
        <f t="shared" ref="Y185" si="76">M185/L185*1000</f>
        <v>954.54545454545462</v>
      </c>
      <c r="Z185" s="945"/>
    </row>
    <row r="186" spans="1:26" ht="20.25" customHeight="1">
      <c r="A186" s="467"/>
      <c r="B186" s="631" t="s">
        <v>6</v>
      </c>
      <c r="C186" s="607">
        <f>SUM(C177:C185)</f>
        <v>1265227</v>
      </c>
      <c r="D186" s="468">
        <f t="shared" si="59"/>
        <v>1276740.5656999999</v>
      </c>
      <c r="E186" s="468">
        <f t="shared" si="60"/>
        <v>1288486.5789044399</v>
      </c>
      <c r="F186" s="468">
        <f t="shared" si="61"/>
        <v>1300082.9581145798</v>
      </c>
      <c r="G186" s="468">
        <f t="shared" si="62"/>
        <v>1311913.7130334224</v>
      </c>
      <c r="H186" s="468">
        <f>SUM(H177:H185)</f>
        <v>1323852.1278220271</v>
      </c>
      <c r="I186" s="459">
        <f t="shared" si="53"/>
        <v>1338164.1278220271</v>
      </c>
      <c r="J186" s="458">
        <f t="shared" si="54"/>
        <v>1352476.1278220271</v>
      </c>
      <c r="K186" s="562">
        <f t="shared" si="64"/>
        <v>1323852.1278220271</v>
      </c>
      <c r="L186" s="618">
        <f>Birth!Y192</f>
        <v>15792</v>
      </c>
      <c r="M186" s="632">
        <f>Birth!Z192</f>
        <v>14484</v>
      </c>
      <c r="N186" s="632">
        <f t="shared" si="65"/>
        <v>30276</v>
      </c>
      <c r="O186" s="632">
        <f>Death!Y191</f>
        <v>9724</v>
      </c>
      <c r="P186" s="632">
        <f>Death!Z191</f>
        <v>6240</v>
      </c>
      <c r="Q186" s="632">
        <f t="shared" si="66"/>
        <v>15964</v>
      </c>
      <c r="R186" s="632">
        <f>Birth!AH192</f>
        <v>8</v>
      </c>
      <c r="S186" s="632">
        <f>Birth!AI192</f>
        <v>15</v>
      </c>
      <c r="T186" s="632">
        <f t="shared" si="67"/>
        <v>23</v>
      </c>
      <c r="U186" s="647">
        <f t="shared" si="55"/>
        <v>22.385607684444121</v>
      </c>
      <c r="V186" s="647">
        <f t="shared" si="56"/>
        <v>11.803535509131523</v>
      </c>
      <c r="W186" s="633">
        <f t="shared" si="57"/>
        <v>6.0429709873726055E-3</v>
      </c>
      <c r="X186" s="633">
        <f t="shared" si="58"/>
        <v>0.75910096042773689</v>
      </c>
      <c r="Y186" s="919">
        <f t="shared" si="68"/>
        <v>917.17325227963534</v>
      </c>
      <c r="Z186" s="919"/>
    </row>
    <row r="187" spans="1:26" ht="20.25" customHeight="1">
      <c r="A187" s="402" t="s">
        <v>20</v>
      </c>
      <c r="B187" s="634"/>
      <c r="C187" s="635"/>
      <c r="D187" s="471">
        <f t="shared" si="59"/>
        <v>0</v>
      </c>
      <c r="E187" s="471">
        <f t="shared" si="60"/>
        <v>0</v>
      </c>
      <c r="F187" s="471">
        <f t="shared" si="61"/>
        <v>0</v>
      </c>
      <c r="G187" s="471">
        <f t="shared" si="62"/>
        <v>0</v>
      </c>
      <c r="H187" s="471"/>
      <c r="I187" s="471"/>
      <c r="J187" s="458">
        <f t="shared" si="54"/>
        <v>0</v>
      </c>
      <c r="K187" s="562">
        <f t="shared" si="64"/>
        <v>0</v>
      </c>
      <c r="L187" s="408"/>
      <c r="M187" s="408"/>
      <c r="N187" s="408"/>
      <c r="O187" s="408"/>
      <c r="P187" s="408"/>
      <c r="Q187" s="408"/>
      <c r="R187" s="408"/>
      <c r="S187" s="408"/>
      <c r="T187" s="408"/>
      <c r="U187" s="564"/>
      <c r="V187" s="564"/>
      <c r="W187" s="636"/>
      <c r="X187" s="636"/>
      <c r="Y187" s="920"/>
      <c r="Z187" s="11"/>
    </row>
    <row r="188" spans="1:26" ht="20.25" customHeight="1">
      <c r="A188" s="469">
        <v>10</v>
      </c>
      <c r="B188" s="72" t="s">
        <v>783</v>
      </c>
      <c r="C188" s="608">
        <v>116449</v>
      </c>
      <c r="D188" s="470">
        <f t="shared" si="59"/>
        <v>117508.6859</v>
      </c>
      <c r="E188" s="470">
        <f t="shared" si="60"/>
        <v>118589.76581027999</v>
      </c>
      <c r="F188" s="470">
        <f t="shared" si="61"/>
        <v>119657.07370257251</v>
      </c>
      <c r="G188" s="470">
        <f t="shared" si="62"/>
        <v>120745.95307326592</v>
      </c>
      <c r="H188" s="470">
        <f t="shared" si="62"/>
        <v>121844.74124623263</v>
      </c>
      <c r="I188" s="458">
        <f t="shared" ref="I188:I219" si="77">H188+(N188-Q188)</f>
        <v>127896.74124623263</v>
      </c>
      <c r="J188" s="458">
        <f t="shared" si="54"/>
        <v>133948.74124623265</v>
      </c>
      <c r="K188" s="562">
        <f t="shared" si="64"/>
        <v>121844.74124623263</v>
      </c>
      <c r="L188" s="563">
        <f>Birth!Y194</f>
        <v>3764</v>
      </c>
      <c r="M188" s="563">
        <f>Birth!Z194</f>
        <v>3374</v>
      </c>
      <c r="N188" s="563">
        <f t="shared" si="65"/>
        <v>7138</v>
      </c>
      <c r="O188" s="563">
        <f>Death!Y193</f>
        <v>677</v>
      </c>
      <c r="P188" s="563">
        <f>Death!Z193</f>
        <v>409</v>
      </c>
      <c r="Q188" s="563">
        <f t="shared" si="66"/>
        <v>1086</v>
      </c>
      <c r="R188" s="563">
        <f>Birth!AH194</f>
        <v>26</v>
      </c>
      <c r="S188" s="563">
        <f>Birth!AI194</f>
        <v>26</v>
      </c>
      <c r="T188" s="563">
        <f t="shared" si="67"/>
        <v>52</v>
      </c>
      <c r="U188" s="564">
        <f t="shared" ref="U188:U193" si="78">N188/J188*1000</f>
        <v>53.289041267498725</v>
      </c>
      <c r="V188" s="564">
        <f t="shared" ref="V188:W193" si="79">Q188/J188*1000</f>
        <v>8.107578988022361</v>
      </c>
      <c r="W188" s="564">
        <f t="shared" si="79"/>
        <v>0.21338631223695842</v>
      </c>
      <c r="X188" s="564">
        <f t="shared" ref="X188:X193" si="80">T188/(N188+T188)*1000</f>
        <v>7.2322670375521554</v>
      </c>
      <c r="Y188" s="918">
        <f t="shared" si="68"/>
        <v>896.38682252922422</v>
      </c>
      <c r="Z188" s="11"/>
    </row>
    <row r="189" spans="1:26" ht="20.25" customHeight="1">
      <c r="A189" s="414">
        <v>11</v>
      </c>
      <c r="B189" s="320" t="s">
        <v>784</v>
      </c>
      <c r="C189" s="609">
        <v>19920</v>
      </c>
      <c r="D189" s="458">
        <f t="shared" si="59"/>
        <v>20101.272000000001</v>
      </c>
      <c r="E189" s="458">
        <f t="shared" si="60"/>
        <v>20286.203702400002</v>
      </c>
      <c r="F189" s="458">
        <f t="shared" si="61"/>
        <v>20468.779535721602</v>
      </c>
      <c r="G189" s="458">
        <f t="shared" si="62"/>
        <v>20655.045429496669</v>
      </c>
      <c r="H189" s="470">
        <f t="shared" si="62"/>
        <v>20843.00634290509</v>
      </c>
      <c r="I189" s="458">
        <f t="shared" si="77"/>
        <v>20980.00634290509</v>
      </c>
      <c r="J189" s="458">
        <f t="shared" si="54"/>
        <v>21117.00634290509</v>
      </c>
      <c r="K189" s="562">
        <f t="shared" si="64"/>
        <v>20843.00634290509</v>
      </c>
      <c r="L189" s="51">
        <f>Birth!Y195</f>
        <v>128</v>
      </c>
      <c r="M189" s="563">
        <f>Birth!Z195</f>
        <v>148</v>
      </c>
      <c r="N189" s="563">
        <f t="shared" si="65"/>
        <v>276</v>
      </c>
      <c r="O189" s="563">
        <f>Death!Y194</f>
        <v>94</v>
      </c>
      <c r="P189" s="563">
        <f>Death!Z194</f>
        <v>45</v>
      </c>
      <c r="Q189" s="563">
        <f t="shared" si="66"/>
        <v>139</v>
      </c>
      <c r="R189" s="563">
        <f>Birth!AH195</f>
        <v>0</v>
      </c>
      <c r="S189" s="563">
        <f>Birth!AI195</f>
        <v>0</v>
      </c>
      <c r="T189" s="563">
        <f t="shared" si="67"/>
        <v>0</v>
      </c>
      <c r="U189" s="564">
        <f t="shared" si="78"/>
        <v>13.070034431880101</v>
      </c>
      <c r="V189" s="564">
        <f t="shared" si="79"/>
        <v>6.5823724131570076</v>
      </c>
      <c r="W189" s="564">
        <f t="shared" si="79"/>
        <v>0</v>
      </c>
      <c r="X189" s="564">
        <f t="shared" si="80"/>
        <v>0</v>
      </c>
      <c r="Y189" s="918">
        <f t="shared" si="68"/>
        <v>1156.25</v>
      </c>
      <c r="Z189" s="11"/>
    </row>
    <row r="190" spans="1:26" ht="20.25" customHeight="1">
      <c r="A190" s="469">
        <v>12</v>
      </c>
      <c r="B190" s="72" t="s">
        <v>785</v>
      </c>
      <c r="C190" s="609">
        <v>23248</v>
      </c>
      <c r="D190" s="458">
        <f t="shared" si="59"/>
        <v>23459.556799999998</v>
      </c>
      <c r="E190" s="458">
        <f t="shared" si="60"/>
        <v>23675.38472256</v>
      </c>
      <c r="F190" s="458">
        <f t="shared" si="61"/>
        <v>23888.463185063039</v>
      </c>
      <c r="G190" s="458">
        <f t="shared" si="62"/>
        <v>24105.848200047112</v>
      </c>
      <c r="H190" s="470">
        <f t="shared" si="62"/>
        <v>24325.211418667543</v>
      </c>
      <c r="I190" s="458">
        <f t="shared" si="77"/>
        <v>24710.211418667543</v>
      </c>
      <c r="J190" s="458">
        <f t="shared" si="54"/>
        <v>25095.211418667543</v>
      </c>
      <c r="K190" s="562">
        <f t="shared" si="64"/>
        <v>24325.211418667543</v>
      </c>
      <c r="L190" s="51">
        <f>Birth!Y196</f>
        <v>282</v>
      </c>
      <c r="M190" s="563">
        <f>Birth!Z196</f>
        <v>263</v>
      </c>
      <c r="N190" s="563">
        <f t="shared" si="65"/>
        <v>545</v>
      </c>
      <c r="O190" s="563">
        <f>Death!Y195</f>
        <v>103</v>
      </c>
      <c r="P190" s="563">
        <f>Death!Z195</f>
        <v>57</v>
      </c>
      <c r="Q190" s="563">
        <f t="shared" si="66"/>
        <v>160</v>
      </c>
      <c r="R190" s="563">
        <f>Birth!AH196</f>
        <v>0</v>
      </c>
      <c r="S190" s="563">
        <f>Birth!AI196</f>
        <v>2</v>
      </c>
      <c r="T190" s="563">
        <f t="shared" si="67"/>
        <v>2</v>
      </c>
      <c r="U190" s="564">
        <f t="shared" si="78"/>
        <v>21.717290637949819</v>
      </c>
      <c r="V190" s="564">
        <f t="shared" si="79"/>
        <v>6.3757183524256344</v>
      </c>
      <c r="W190" s="564">
        <f t="shared" si="79"/>
        <v>0</v>
      </c>
      <c r="X190" s="564">
        <f t="shared" si="80"/>
        <v>3.6563071297989032</v>
      </c>
      <c r="Y190" s="918">
        <f t="shared" si="68"/>
        <v>932.6241134751773</v>
      </c>
      <c r="Z190" s="11"/>
    </row>
    <row r="191" spans="1:26" ht="20.25" customHeight="1">
      <c r="A191" s="414">
        <v>13</v>
      </c>
      <c r="B191" s="72" t="s">
        <v>786</v>
      </c>
      <c r="C191" s="609">
        <v>18561</v>
      </c>
      <c r="D191" s="458">
        <f t="shared" si="59"/>
        <v>18729.9051</v>
      </c>
      <c r="E191" s="458">
        <f t="shared" si="60"/>
        <v>18902.220226919999</v>
      </c>
      <c r="F191" s="458">
        <f t="shared" si="61"/>
        <v>19072.34020896228</v>
      </c>
      <c r="G191" s="458">
        <f t="shared" si="62"/>
        <v>19245.898504863835</v>
      </c>
      <c r="H191" s="470">
        <f t="shared" si="62"/>
        <v>19421.036181258096</v>
      </c>
      <c r="I191" s="458">
        <f t="shared" si="77"/>
        <v>19421.036181258096</v>
      </c>
      <c r="J191" s="458">
        <f t="shared" si="54"/>
        <v>19421.036181258096</v>
      </c>
      <c r="K191" s="562">
        <f t="shared" si="64"/>
        <v>19421.036181258096</v>
      </c>
      <c r="L191" s="51">
        <f>Birth!Y197</f>
        <v>79</v>
      </c>
      <c r="M191" s="563">
        <f>Birth!Z197</f>
        <v>66</v>
      </c>
      <c r="N191" s="563">
        <f t="shared" si="65"/>
        <v>145</v>
      </c>
      <c r="O191" s="563">
        <f>Death!Y196</f>
        <v>87</v>
      </c>
      <c r="P191" s="563">
        <f>Death!Z196</f>
        <v>58</v>
      </c>
      <c r="Q191" s="563">
        <f t="shared" si="66"/>
        <v>145</v>
      </c>
      <c r="R191" s="563">
        <f>Birth!AH197</f>
        <v>0</v>
      </c>
      <c r="S191" s="563">
        <f>Birth!AI197</f>
        <v>0</v>
      </c>
      <c r="T191" s="563">
        <f t="shared" si="67"/>
        <v>0</v>
      </c>
      <c r="U191" s="564">
        <f t="shared" si="78"/>
        <v>7.4661309853245381</v>
      </c>
      <c r="V191" s="564">
        <f t="shared" si="79"/>
        <v>7.4661309853245381</v>
      </c>
      <c r="W191" s="564">
        <f t="shared" si="79"/>
        <v>0</v>
      </c>
      <c r="X191" s="564">
        <f t="shared" si="80"/>
        <v>0</v>
      </c>
      <c r="Y191" s="918">
        <f t="shared" si="68"/>
        <v>835.44303797468353</v>
      </c>
      <c r="Z191" s="11"/>
    </row>
    <row r="192" spans="1:26" ht="20.25" customHeight="1">
      <c r="A192" s="469">
        <v>14</v>
      </c>
      <c r="B192" s="72" t="s">
        <v>787</v>
      </c>
      <c r="C192" s="609">
        <v>12507</v>
      </c>
      <c r="D192" s="458">
        <f t="shared" si="59"/>
        <v>12620.813700000001</v>
      </c>
      <c r="E192" s="458">
        <f t="shared" si="60"/>
        <v>12736.92518604</v>
      </c>
      <c r="F192" s="458">
        <f t="shared" si="61"/>
        <v>12851.55751271436</v>
      </c>
      <c r="G192" s="458">
        <f t="shared" si="62"/>
        <v>12968.506686080062</v>
      </c>
      <c r="H192" s="470">
        <f t="shared" si="62"/>
        <v>13086.52009692339</v>
      </c>
      <c r="I192" s="458">
        <f t="shared" si="77"/>
        <v>13030.52009692339</v>
      </c>
      <c r="J192" s="458">
        <f t="shared" si="54"/>
        <v>12974.52009692339</v>
      </c>
      <c r="K192" s="562">
        <f t="shared" si="64"/>
        <v>13086.52009692339</v>
      </c>
      <c r="L192" s="51">
        <f>Birth!Y198</f>
        <v>1</v>
      </c>
      <c r="M192" s="563">
        <f>Birth!Z198</f>
        <v>0</v>
      </c>
      <c r="N192" s="563">
        <f t="shared" si="65"/>
        <v>1</v>
      </c>
      <c r="O192" s="563">
        <f>Death!Y197</f>
        <v>32</v>
      </c>
      <c r="P192" s="563">
        <f>Death!Z197</f>
        <v>25</v>
      </c>
      <c r="Q192" s="563">
        <f t="shared" si="66"/>
        <v>57</v>
      </c>
      <c r="R192" s="563">
        <f>Birth!AH198</f>
        <v>0</v>
      </c>
      <c r="S192" s="563">
        <f>Birth!AI198</f>
        <v>0</v>
      </c>
      <c r="T192" s="563">
        <f t="shared" si="67"/>
        <v>0</v>
      </c>
      <c r="U192" s="564">
        <f t="shared" si="78"/>
        <v>7.7074141666105017E-2</v>
      </c>
      <c r="V192" s="564">
        <f t="shared" si="79"/>
        <v>4.3932260749679859</v>
      </c>
      <c r="W192" s="564">
        <f t="shared" si="79"/>
        <v>0</v>
      </c>
      <c r="X192" s="564">
        <f t="shared" si="80"/>
        <v>0</v>
      </c>
      <c r="Y192" s="918">
        <f t="shared" si="68"/>
        <v>0</v>
      </c>
      <c r="Z192" s="11"/>
    </row>
    <row r="193" spans="1:26" ht="20.25" customHeight="1">
      <c r="A193" s="467"/>
      <c r="B193" s="631" t="s">
        <v>6</v>
      </c>
      <c r="C193" s="607">
        <f>SUM(C188:C192)</f>
        <v>190685</v>
      </c>
      <c r="D193" s="468">
        <f t="shared" si="59"/>
        <v>192420.2335</v>
      </c>
      <c r="E193" s="468">
        <f t="shared" si="60"/>
        <v>194190.4996482</v>
      </c>
      <c r="F193" s="468">
        <f t="shared" si="61"/>
        <v>195938.21414503379</v>
      </c>
      <c r="G193" s="468">
        <f t="shared" si="62"/>
        <v>197721.25189375359</v>
      </c>
      <c r="H193" s="468">
        <f>SUM(H188:H192)</f>
        <v>199520.51528598677</v>
      </c>
      <c r="I193" s="459">
        <f t="shared" si="77"/>
        <v>206038.51528598677</v>
      </c>
      <c r="J193" s="458">
        <f t="shared" si="54"/>
        <v>212556.51528598677</v>
      </c>
      <c r="K193" s="562">
        <f t="shared" si="64"/>
        <v>199520.51528598677</v>
      </c>
      <c r="L193" s="618">
        <f>Birth!Y199</f>
        <v>4254</v>
      </c>
      <c r="M193" s="632">
        <f>Birth!Z199</f>
        <v>3851</v>
      </c>
      <c r="N193" s="632">
        <f t="shared" si="65"/>
        <v>8105</v>
      </c>
      <c r="O193" s="632">
        <f>Death!Y198</f>
        <v>993</v>
      </c>
      <c r="P193" s="632">
        <f>Death!Z198</f>
        <v>594</v>
      </c>
      <c r="Q193" s="632">
        <f t="shared" si="66"/>
        <v>1587</v>
      </c>
      <c r="R193" s="632">
        <f>Birth!AH199</f>
        <v>26</v>
      </c>
      <c r="S193" s="632">
        <f>Birth!AI199</f>
        <v>28</v>
      </c>
      <c r="T193" s="632">
        <f t="shared" si="67"/>
        <v>54</v>
      </c>
      <c r="U193" s="647">
        <f t="shared" si="78"/>
        <v>38.131035358267091</v>
      </c>
      <c r="V193" s="647">
        <f t="shared" si="79"/>
        <v>7.4662496130252771</v>
      </c>
      <c r="W193" s="633">
        <f t="shared" si="79"/>
        <v>0.13031241405292268</v>
      </c>
      <c r="X193" s="633">
        <f t="shared" si="80"/>
        <v>6.6184581443804387</v>
      </c>
      <c r="Y193" s="919">
        <f t="shared" si="68"/>
        <v>905.26563234602736</v>
      </c>
      <c r="Z193" s="919"/>
    </row>
    <row r="194" spans="1:26" ht="20.25" customHeight="1">
      <c r="A194" s="402" t="s">
        <v>21</v>
      </c>
      <c r="B194" s="634"/>
      <c r="C194" s="637"/>
      <c r="D194" s="471">
        <f t="shared" si="59"/>
        <v>0</v>
      </c>
      <c r="E194" s="471">
        <f t="shared" si="60"/>
        <v>0</v>
      </c>
      <c r="F194" s="471">
        <f t="shared" si="61"/>
        <v>0</v>
      </c>
      <c r="G194" s="471">
        <f t="shared" si="62"/>
        <v>0</v>
      </c>
      <c r="H194" s="471"/>
      <c r="I194" s="458">
        <f t="shared" si="77"/>
        <v>0</v>
      </c>
      <c r="J194" s="458">
        <f t="shared" si="54"/>
        <v>0</v>
      </c>
      <c r="K194" s="562">
        <f t="shared" si="64"/>
        <v>0</v>
      </c>
      <c r="L194" s="408"/>
      <c r="M194" s="408"/>
      <c r="N194" s="408"/>
      <c r="O194" s="408"/>
      <c r="P194" s="408"/>
      <c r="Q194" s="408"/>
      <c r="R194" s="408"/>
      <c r="S194" s="408"/>
      <c r="T194" s="408"/>
      <c r="U194" s="564"/>
      <c r="V194" s="564"/>
      <c r="W194" s="636"/>
      <c r="X194" s="636"/>
      <c r="Y194" s="920"/>
      <c r="Z194" s="11"/>
    </row>
    <row r="195" spans="1:26" ht="20.25" customHeight="1">
      <c r="A195" s="469">
        <v>15</v>
      </c>
      <c r="B195" s="780" t="s">
        <v>812</v>
      </c>
      <c r="C195" s="610">
        <v>285788</v>
      </c>
      <c r="D195" s="470">
        <f t="shared" si="59"/>
        <v>288388.67080000002</v>
      </c>
      <c r="E195" s="470">
        <f t="shared" si="60"/>
        <v>291041.84657136002</v>
      </c>
      <c r="F195" s="470">
        <f t="shared" si="61"/>
        <v>293661.22319050226</v>
      </c>
      <c r="G195" s="470">
        <f t="shared" si="62"/>
        <v>296333.54032153584</v>
      </c>
      <c r="H195" s="470">
        <f t="shared" si="62"/>
        <v>299030.17553846183</v>
      </c>
      <c r="I195" s="458">
        <f t="shared" si="77"/>
        <v>307968.17553846183</v>
      </c>
      <c r="J195" s="458">
        <f t="shared" si="54"/>
        <v>316906.17553846183</v>
      </c>
      <c r="K195" s="562">
        <f t="shared" si="64"/>
        <v>299030.17553846183</v>
      </c>
      <c r="L195" s="563">
        <f>Birth!Y201</f>
        <v>6764</v>
      </c>
      <c r="M195" s="563">
        <f>Birth!Z201</f>
        <v>6292</v>
      </c>
      <c r="N195" s="563">
        <f t="shared" si="65"/>
        <v>13056</v>
      </c>
      <c r="O195" s="563">
        <f>Death!Y200</f>
        <v>2634</v>
      </c>
      <c r="P195" s="563">
        <f>Death!Z200</f>
        <v>1484</v>
      </c>
      <c r="Q195" s="563">
        <f t="shared" si="66"/>
        <v>4118</v>
      </c>
      <c r="R195" s="563">
        <f>Birth!AH201</f>
        <v>14</v>
      </c>
      <c r="S195" s="563">
        <f>Birth!AI201</f>
        <v>8</v>
      </c>
      <c r="T195" s="563">
        <f t="shared" si="67"/>
        <v>22</v>
      </c>
      <c r="U195" s="564">
        <f t="shared" ref="U195:U212" si="81">N195/J195*1000</f>
        <v>41.198313594919</v>
      </c>
      <c r="V195" s="564">
        <f t="shared" ref="V195:V212" si="82">Q195/J195*1000</f>
        <v>12.99438230575034</v>
      </c>
      <c r="W195" s="564">
        <f t="shared" ref="W195:W212" si="83">R195/K195*1000</f>
        <v>4.6818017528800514E-2</v>
      </c>
      <c r="X195" s="564">
        <f t="shared" ref="X195:X212" si="84">T195/(N195+T195)*1000</f>
        <v>1.6822144058724575</v>
      </c>
      <c r="Y195" s="918">
        <f t="shared" si="68"/>
        <v>930.21880544056762</v>
      </c>
      <c r="Z195" s="11"/>
    </row>
    <row r="196" spans="1:26" ht="20.25" customHeight="1">
      <c r="A196" s="414">
        <v>16</v>
      </c>
      <c r="B196" s="780" t="s">
        <v>813</v>
      </c>
      <c r="C196" s="11">
        <v>15208</v>
      </c>
      <c r="D196" s="458">
        <f t="shared" si="59"/>
        <v>15346.3928</v>
      </c>
      <c r="E196" s="458">
        <f t="shared" si="60"/>
        <v>15487.579613759999</v>
      </c>
      <c r="F196" s="458">
        <f t="shared" si="61"/>
        <v>15626.967830283838</v>
      </c>
      <c r="G196" s="458">
        <f t="shared" si="62"/>
        <v>15769.17323753942</v>
      </c>
      <c r="H196" s="470">
        <f t="shared" si="62"/>
        <v>15912.67271400103</v>
      </c>
      <c r="I196" s="458">
        <f t="shared" si="77"/>
        <v>16827.67271400103</v>
      </c>
      <c r="J196" s="458">
        <f t="shared" si="54"/>
        <v>17742.67271400103</v>
      </c>
      <c r="K196" s="562">
        <f t="shared" si="64"/>
        <v>15912.67271400103</v>
      </c>
      <c r="L196" s="51">
        <f>Birth!Y202</f>
        <v>556</v>
      </c>
      <c r="M196" s="563">
        <f>Birth!Z202</f>
        <v>491</v>
      </c>
      <c r="N196" s="563">
        <f t="shared" si="65"/>
        <v>1047</v>
      </c>
      <c r="O196" s="563">
        <f>Death!Y201</f>
        <v>71</v>
      </c>
      <c r="P196" s="563">
        <f>Death!Z201</f>
        <v>61</v>
      </c>
      <c r="Q196" s="563">
        <f t="shared" si="66"/>
        <v>132</v>
      </c>
      <c r="R196" s="563">
        <f>Birth!AH202</f>
        <v>7</v>
      </c>
      <c r="S196" s="563">
        <f>Birth!AI202</f>
        <v>5</v>
      </c>
      <c r="T196" s="563">
        <f t="shared" si="67"/>
        <v>12</v>
      </c>
      <c r="U196" s="564">
        <f t="shared" si="81"/>
        <v>59.01027522047427</v>
      </c>
      <c r="V196" s="564">
        <f t="shared" si="82"/>
        <v>7.4396908587417423</v>
      </c>
      <c r="W196" s="564">
        <f t="shared" si="83"/>
        <v>0.43990095980802357</v>
      </c>
      <c r="X196" s="564">
        <f t="shared" si="84"/>
        <v>11.3314447592068</v>
      </c>
      <c r="Y196" s="918">
        <f t="shared" si="68"/>
        <v>883.0935251798561</v>
      </c>
      <c r="Z196" s="11"/>
    </row>
    <row r="197" spans="1:26" ht="20.25" customHeight="1">
      <c r="A197" s="469">
        <v>17</v>
      </c>
      <c r="B197" s="780" t="s">
        <v>814</v>
      </c>
      <c r="C197" s="11">
        <v>31849</v>
      </c>
      <c r="D197" s="458">
        <f t="shared" si="59"/>
        <v>32138.8259</v>
      </c>
      <c r="E197" s="458">
        <f t="shared" si="60"/>
        <v>32434.503098279998</v>
      </c>
      <c r="F197" s="458">
        <f t="shared" si="61"/>
        <v>32726.413626164518</v>
      </c>
      <c r="G197" s="458">
        <f t="shared" si="62"/>
        <v>33024.223990162616</v>
      </c>
      <c r="H197" s="470">
        <f t="shared" si="62"/>
        <v>33324.744428473095</v>
      </c>
      <c r="I197" s="458">
        <f t="shared" si="77"/>
        <v>33409.744428473095</v>
      </c>
      <c r="J197" s="458">
        <f t="shared" si="54"/>
        <v>33494.744428473095</v>
      </c>
      <c r="K197" s="562">
        <f t="shared" si="64"/>
        <v>33324.744428473095</v>
      </c>
      <c r="L197" s="51">
        <f>Birth!Y203</f>
        <v>201</v>
      </c>
      <c r="M197" s="563">
        <f>Birth!Z203</f>
        <v>178</v>
      </c>
      <c r="N197" s="563">
        <f t="shared" si="65"/>
        <v>379</v>
      </c>
      <c r="O197" s="563">
        <f>Death!Y202</f>
        <v>179</v>
      </c>
      <c r="P197" s="563">
        <f>Death!Z202</f>
        <v>115</v>
      </c>
      <c r="Q197" s="563">
        <f t="shared" si="66"/>
        <v>294</v>
      </c>
      <c r="R197" s="563">
        <f>Birth!AH203</f>
        <v>0</v>
      </c>
      <c r="S197" s="563">
        <f>Birth!AI203</f>
        <v>0</v>
      </c>
      <c r="T197" s="563">
        <f t="shared" si="67"/>
        <v>0</v>
      </c>
      <c r="U197" s="564">
        <f t="shared" si="81"/>
        <v>11.315207996566201</v>
      </c>
      <c r="V197" s="564">
        <f t="shared" si="82"/>
        <v>8.7774964406080827</v>
      </c>
      <c r="W197" s="564">
        <f t="shared" si="83"/>
        <v>0</v>
      </c>
      <c r="X197" s="564">
        <f t="shared" si="84"/>
        <v>0</v>
      </c>
      <c r="Y197" s="918">
        <f t="shared" si="68"/>
        <v>885.57213930348257</v>
      </c>
      <c r="Z197" s="11"/>
    </row>
    <row r="198" spans="1:26" ht="20.25" customHeight="1">
      <c r="A198" s="414">
        <v>18</v>
      </c>
      <c r="B198" s="780" t="s">
        <v>815</v>
      </c>
      <c r="C198" s="11">
        <v>2744</v>
      </c>
      <c r="D198" s="458">
        <f t="shared" si="59"/>
        <v>2768.9704000000002</v>
      </c>
      <c r="E198" s="458">
        <f t="shared" si="60"/>
        <v>2794.4449276800001</v>
      </c>
      <c r="F198" s="458">
        <f t="shared" si="61"/>
        <v>2819.5949320291202</v>
      </c>
      <c r="G198" s="458">
        <f t="shared" si="62"/>
        <v>2845.2532459105851</v>
      </c>
      <c r="H198" s="470">
        <f t="shared" si="62"/>
        <v>2871.1450504483714</v>
      </c>
      <c r="I198" s="458">
        <f t="shared" si="77"/>
        <v>3009.1450504483714</v>
      </c>
      <c r="J198" s="458">
        <f t="shared" si="54"/>
        <v>3147.1450504483714</v>
      </c>
      <c r="K198" s="562">
        <f t="shared" si="64"/>
        <v>2871.1450504483714</v>
      </c>
      <c r="L198" s="51">
        <f>Birth!Y204</f>
        <v>92</v>
      </c>
      <c r="M198" s="563">
        <f>Birth!Z204</f>
        <v>69</v>
      </c>
      <c r="N198" s="563">
        <f t="shared" si="65"/>
        <v>161</v>
      </c>
      <c r="O198" s="563">
        <f>Death!Y203</f>
        <v>10</v>
      </c>
      <c r="P198" s="563">
        <f>Death!Z203</f>
        <v>13</v>
      </c>
      <c r="Q198" s="563">
        <f t="shared" si="66"/>
        <v>23</v>
      </c>
      <c r="R198" s="563">
        <f>Birth!AH204</f>
        <v>0</v>
      </c>
      <c r="S198" s="563">
        <f>Birth!AI204</f>
        <v>0</v>
      </c>
      <c r="T198" s="563">
        <f t="shared" si="67"/>
        <v>0</v>
      </c>
      <c r="U198" s="564">
        <f t="shared" si="81"/>
        <v>51.157476830329905</v>
      </c>
      <c r="V198" s="564">
        <f t="shared" si="82"/>
        <v>7.3082109757614155</v>
      </c>
      <c r="W198" s="564">
        <f t="shared" si="83"/>
        <v>0</v>
      </c>
      <c r="X198" s="564">
        <f t="shared" si="84"/>
        <v>0</v>
      </c>
      <c r="Y198" s="918">
        <f t="shared" si="68"/>
        <v>750</v>
      </c>
      <c r="Z198" s="11"/>
    </row>
    <row r="199" spans="1:26" ht="20.25" customHeight="1">
      <c r="A199" s="469">
        <v>19</v>
      </c>
      <c r="B199" s="755" t="s">
        <v>879</v>
      </c>
      <c r="C199" s="11">
        <v>22553</v>
      </c>
      <c r="D199" s="458">
        <f t="shared" si="59"/>
        <v>22758.2323</v>
      </c>
      <c r="E199" s="458">
        <f t="shared" si="60"/>
        <v>22967.60803716</v>
      </c>
      <c r="F199" s="458">
        <f t="shared" si="61"/>
        <v>23174.316509494442</v>
      </c>
      <c r="G199" s="458">
        <f t="shared" si="62"/>
        <v>23385.20278973084</v>
      </c>
      <c r="H199" s="470">
        <f t="shared" si="62"/>
        <v>23598.00813511739</v>
      </c>
      <c r="I199" s="458">
        <f t="shared" si="77"/>
        <v>23558.00813511739</v>
      </c>
      <c r="J199" s="458">
        <f t="shared" si="54"/>
        <v>23518.00813511739</v>
      </c>
      <c r="K199" s="562">
        <f t="shared" si="64"/>
        <v>23598.00813511739</v>
      </c>
      <c r="L199" s="51">
        <f>Birth!Y205</f>
        <v>53</v>
      </c>
      <c r="M199" s="563">
        <f>Birth!Z205</f>
        <v>55</v>
      </c>
      <c r="N199" s="563">
        <f t="shared" si="65"/>
        <v>108</v>
      </c>
      <c r="O199" s="563">
        <f>Death!Y204</f>
        <v>99</v>
      </c>
      <c r="P199" s="563">
        <f>Death!Z204</f>
        <v>49</v>
      </c>
      <c r="Q199" s="563">
        <f t="shared" si="66"/>
        <v>148</v>
      </c>
      <c r="R199" s="563">
        <f>Birth!AH205</f>
        <v>0</v>
      </c>
      <c r="S199" s="563">
        <f>Birth!AI205</f>
        <v>0</v>
      </c>
      <c r="T199" s="563">
        <f t="shared" si="67"/>
        <v>0</v>
      </c>
      <c r="U199" s="564">
        <f t="shared" si="81"/>
        <v>4.5922256417087048</v>
      </c>
      <c r="V199" s="564">
        <f t="shared" si="82"/>
        <v>6.2930499534526696</v>
      </c>
      <c r="W199" s="564">
        <f t="shared" si="83"/>
        <v>0</v>
      </c>
      <c r="X199" s="564">
        <f t="shared" si="84"/>
        <v>0</v>
      </c>
      <c r="Y199" s="918">
        <f t="shared" si="68"/>
        <v>1037.7358490566037</v>
      </c>
      <c r="Z199" s="11"/>
    </row>
    <row r="200" spans="1:26" ht="20.25" customHeight="1">
      <c r="A200" s="414">
        <v>20</v>
      </c>
      <c r="B200" s="781" t="s">
        <v>816</v>
      </c>
      <c r="C200" s="11">
        <v>20589</v>
      </c>
      <c r="D200" s="458">
        <f t="shared" si="59"/>
        <v>20776.359899999999</v>
      </c>
      <c r="E200" s="458">
        <f t="shared" si="60"/>
        <v>20967.50241108</v>
      </c>
      <c r="F200" s="458">
        <f t="shared" si="61"/>
        <v>21156.209932779719</v>
      </c>
      <c r="G200" s="458">
        <f t="shared" si="62"/>
        <v>21348.731443168013</v>
      </c>
      <c r="H200" s="470">
        <f t="shared" si="62"/>
        <v>21543.004899300842</v>
      </c>
      <c r="I200" s="458">
        <f t="shared" si="77"/>
        <v>23309.004899300842</v>
      </c>
      <c r="J200" s="458">
        <f t="shared" si="54"/>
        <v>25075.004899300842</v>
      </c>
      <c r="K200" s="562">
        <f t="shared" si="64"/>
        <v>21543.004899300842</v>
      </c>
      <c r="L200" s="51">
        <f>Birth!Y206</f>
        <v>1009</v>
      </c>
      <c r="M200" s="563">
        <f>Birth!Z206</f>
        <v>920</v>
      </c>
      <c r="N200" s="563">
        <f t="shared" si="65"/>
        <v>1929</v>
      </c>
      <c r="O200" s="563">
        <f>Death!Y205</f>
        <v>84</v>
      </c>
      <c r="P200" s="563">
        <f>Death!Z205</f>
        <v>79</v>
      </c>
      <c r="Q200" s="563">
        <f t="shared" si="66"/>
        <v>163</v>
      </c>
      <c r="R200" s="563">
        <f>Birth!AH206</f>
        <v>0</v>
      </c>
      <c r="S200" s="563">
        <f>Birth!AI206</f>
        <v>0</v>
      </c>
      <c r="T200" s="563">
        <f t="shared" si="67"/>
        <v>0</v>
      </c>
      <c r="U200" s="564">
        <f t="shared" si="81"/>
        <v>76.929197332032658</v>
      </c>
      <c r="V200" s="564">
        <f t="shared" si="82"/>
        <v>6.5004972343811938</v>
      </c>
      <c r="W200" s="564">
        <f t="shared" si="83"/>
        <v>0</v>
      </c>
      <c r="X200" s="564">
        <f t="shared" si="84"/>
        <v>0</v>
      </c>
      <c r="Y200" s="918">
        <f t="shared" si="68"/>
        <v>911.79385530227955</v>
      </c>
      <c r="Z200" s="11"/>
    </row>
    <row r="201" spans="1:26" ht="20.25" customHeight="1">
      <c r="A201" s="469">
        <v>21</v>
      </c>
      <c r="B201" s="780" t="s">
        <v>817</v>
      </c>
      <c r="C201" s="609">
        <v>7412</v>
      </c>
      <c r="D201" s="458">
        <f t="shared" si="59"/>
        <v>7479.4492</v>
      </c>
      <c r="E201" s="458">
        <f t="shared" si="60"/>
        <v>7548.2601326399999</v>
      </c>
      <c r="F201" s="458">
        <f t="shared" si="61"/>
        <v>7616.1944738337597</v>
      </c>
      <c r="G201" s="458">
        <f t="shared" si="62"/>
        <v>7685.5018435456468</v>
      </c>
      <c r="H201" s="470">
        <f t="shared" si="62"/>
        <v>7755.4399103219121</v>
      </c>
      <c r="I201" s="458">
        <f t="shared" si="77"/>
        <v>7719.4399103219121</v>
      </c>
      <c r="J201" s="458">
        <f t="shared" si="54"/>
        <v>7683.4399103219121</v>
      </c>
      <c r="K201" s="562">
        <f t="shared" si="64"/>
        <v>7755.4399103219121</v>
      </c>
      <c r="L201" s="51">
        <f>Birth!Y207</f>
        <v>1</v>
      </c>
      <c r="M201" s="563">
        <f>Birth!Z207</f>
        <v>2</v>
      </c>
      <c r="N201" s="563">
        <f t="shared" si="65"/>
        <v>3</v>
      </c>
      <c r="O201" s="563">
        <f>Death!Y206</f>
        <v>20</v>
      </c>
      <c r="P201" s="563">
        <f>Death!Z206</f>
        <v>19</v>
      </c>
      <c r="Q201" s="563">
        <f t="shared" si="66"/>
        <v>39</v>
      </c>
      <c r="R201" s="563">
        <f>Birth!AH207</f>
        <v>0</v>
      </c>
      <c r="S201" s="563">
        <f>Birth!AI207</f>
        <v>0</v>
      </c>
      <c r="T201" s="563">
        <f t="shared" si="67"/>
        <v>0</v>
      </c>
      <c r="U201" s="564">
        <f t="shared" si="81"/>
        <v>0.39045011544501163</v>
      </c>
      <c r="V201" s="564">
        <f t="shared" si="82"/>
        <v>5.0758515007851503</v>
      </c>
      <c r="W201" s="564">
        <f t="shared" si="83"/>
        <v>0</v>
      </c>
      <c r="X201" s="564">
        <f t="shared" si="84"/>
        <v>0</v>
      </c>
      <c r="Y201" s="918">
        <f t="shared" si="68"/>
        <v>2000</v>
      </c>
      <c r="Z201" s="11"/>
    </row>
    <row r="202" spans="1:26" ht="20.25" customHeight="1">
      <c r="A202" s="414">
        <v>22</v>
      </c>
      <c r="B202" s="780" t="s">
        <v>818</v>
      </c>
      <c r="C202" s="11">
        <v>51023</v>
      </c>
      <c r="D202" s="458">
        <f t="shared" si="59"/>
        <v>51487.309300000001</v>
      </c>
      <c r="E202" s="458">
        <f t="shared" si="60"/>
        <v>51960.992545560002</v>
      </c>
      <c r="F202" s="458">
        <f t="shared" si="61"/>
        <v>52428.641478470039</v>
      </c>
      <c r="G202" s="458">
        <f t="shared" si="62"/>
        <v>52905.742115924113</v>
      </c>
      <c r="H202" s="470">
        <f t="shared" si="62"/>
        <v>53387.18436917902</v>
      </c>
      <c r="I202" s="458">
        <f t="shared" si="77"/>
        <v>54200.18436917902</v>
      </c>
      <c r="J202" s="458">
        <f t="shared" si="54"/>
        <v>55013.18436917902</v>
      </c>
      <c r="K202" s="562">
        <f t="shared" si="64"/>
        <v>53387.18436917902</v>
      </c>
      <c r="L202" s="51">
        <f>Birth!Y208</f>
        <v>637</v>
      </c>
      <c r="M202" s="563">
        <f>Birth!Z208</f>
        <v>618</v>
      </c>
      <c r="N202" s="563">
        <f t="shared" si="65"/>
        <v>1255</v>
      </c>
      <c r="O202" s="563">
        <f>Death!Y207</f>
        <v>281</v>
      </c>
      <c r="P202" s="563">
        <f>Death!Z207</f>
        <v>161</v>
      </c>
      <c r="Q202" s="563">
        <f t="shared" si="66"/>
        <v>442</v>
      </c>
      <c r="R202" s="563">
        <f>Birth!AH208</f>
        <v>8</v>
      </c>
      <c r="S202" s="563">
        <f>Birth!AI208</f>
        <v>4</v>
      </c>
      <c r="T202" s="563">
        <f t="shared" si="67"/>
        <v>12</v>
      </c>
      <c r="U202" s="564">
        <f t="shared" si="81"/>
        <v>22.812713250300597</v>
      </c>
      <c r="V202" s="564">
        <f t="shared" si="82"/>
        <v>8.034437654687542</v>
      </c>
      <c r="W202" s="564">
        <f t="shared" si="83"/>
        <v>0.14984869673363937</v>
      </c>
      <c r="X202" s="564">
        <f t="shared" si="84"/>
        <v>9.4711917916337818</v>
      </c>
      <c r="Y202" s="918">
        <f t="shared" si="68"/>
        <v>970.17268445839875</v>
      </c>
      <c r="Z202" s="11"/>
    </row>
    <row r="203" spans="1:26" ht="20.25" customHeight="1">
      <c r="A203" s="469">
        <v>23</v>
      </c>
      <c r="B203" s="780" t="s">
        <v>819</v>
      </c>
      <c r="C203" s="11">
        <v>14467</v>
      </c>
      <c r="D203" s="458">
        <f t="shared" si="59"/>
        <v>14598.6497</v>
      </c>
      <c r="E203" s="458">
        <f t="shared" si="60"/>
        <v>14732.957277240001</v>
      </c>
      <c r="F203" s="458">
        <f t="shared" si="61"/>
        <v>14865.553892735161</v>
      </c>
      <c r="G203" s="458">
        <f t="shared" si="62"/>
        <v>15000.830433159052</v>
      </c>
      <c r="H203" s="470">
        <f t="shared" si="62"/>
        <v>15137.337990100799</v>
      </c>
      <c r="I203" s="458">
        <f t="shared" si="77"/>
        <v>15252.337990100799</v>
      </c>
      <c r="J203" s="458">
        <f t="shared" si="54"/>
        <v>15367.337990100799</v>
      </c>
      <c r="K203" s="562">
        <f t="shared" si="64"/>
        <v>15137.337990100799</v>
      </c>
      <c r="L203" s="51">
        <f>Birth!Y209</f>
        <v>98</v>
      </c>
      <c r="M203" s="563">
        <f>Birth!Z209</f>
        <v>117</v>
      </c>
      <c r="N203" s="563">
        <f t="shared" si="65"/>
        <v>215</v>
      </c>
      <c r="O203" s="563">
        <f>Death!Y208</f>
        <v>58</v>
      </c>
      <c r="P203" s="563">
        <f>Death!Z208</f>
        <v>42</v>
      </c>
      <c r="Q203" s="563">
        <f t="shared" si="66"/>
        <v>100</v>
      </c>
      <c r="R203" s="563">
        <f>Birth!AH209</f>
        <v>0</v>
      </c>
      <c r="S203" s="563">
        <f>Birth!AI209</f>
        <v>0</v>
      </c>
      <c r="T203" s="563">
        <f t="shared" si="67"/>
        <v>0</v>
      </c>
      <c r="U203" s="564">
        <f t="shared" si="81"/>
        <v>13.990711998297744</v>
      </c>
      <c r="V203" s="564">
        <f t="shared" si="82"/>
        <v>6.5073079061849972</v>
      </c>
      <c r="W203" s="564">
        <f t="shared" si="83"/>
        <v>0</v>
      </c>
      <c r="X203" s="564">
        <f t="shared" si="84"/>
        <v>0</v>
      </c>
      <c r="Y203" s="918">
        <f t="shared" si="68"/>
        <v>1193.8775510204082</v>
      </c>
      <c r="Z203" s="11"/>
    </row>
    <row r="204" spans="1:26" ht="20.25" customHeight="1">
      <c r="A204" s="414">
        <v>24</v>
      </c>
      <c r="B204" s="780" t="s">
        <v>820</v>
      </c>
      <c r="C204" s="606">
        <v>14961</v>
      </c>
      <c r="D204" s="458">
        <f t="shared" si="59"/>
        <v>15097.1451</v>
      </c>
      <c r="E204" s="458">
        <f t="shared" si="60"/>
        <v>15236.03883492</v>
      </c>
      <c r="F204" s="458">
        <f t="shared" si="61"/>
        <v>15373.163184434281</v>
      </c>
      <c r="G204" s="458">
        <f t="shared" si="62"/>
        <v>15513.058969412634</v>
      </c>
      <c r="H204" s="470">
        <f t="shared" si="62"/>
        <v>15654.227806034289</v>
      </c>
      <c r="I204" s="458">
        <f t="shared" si="77"/>
        <v>15872.227806034289</v>
      </c>
      <c r="J204" s="458">
        <f t="shared" si="54"/>
        <v>16090.227806034289</v>
      </c>
      <c r="K204" s="562">
        <f t="shared" si="64"/>
        <v>15654.227806034289</v>
      </c>
      <c r="L204" s="51">
        <f>Birth!Y210</f>
        <v>186</v>
      </c>
      <c r="M204" s="563">
        <f>Birth!Z210</f>
        <v>152</v>
      </c>
      <c r="N204" s="563">
        <f t="shared" si="65"/>
        <v>338</v>
      </c>
      <c r="O204" s="563">
        <f>Death!Y209</f>
        <v>77</v>
      </c>
      <c r="P204" s="563">
        <f>Death!Z209</f>
        <v>43</v>
      </c>
      <c r="Q204" s="563">
        <f t="shared" si="66"/>
        <v>120</v>
      </c>
      <c r="R204" s="563">
        <f>Birth!AH210</f>
        <v>0</v>
      </c>
      <c r="S204" s="563">
        <f>Birth!AI210</f>
        <v>0</v>
      </c>
      <c r="T204" s="563">
        <f t="shared" si="67"/>
        <v>0</v>
      </c>
      <c r="U204" s="564">
        <f t="shared" si="81"/>
        <v>21.006539128876749</v>
      </c>
      <c r="V204" s="564">
        <f t="shared" si="82"/>
        <v>7.4579428859917458</v>
      </c>
      <c r="W204" s="564">
        <f t="shared" si="83"/>
        <v>0</v>
      </c>
      <c r="X204" s="564">
        <f t="shared" si="84"/>
        <v>0</v>
      </c>
      <c r="Y204" s="918">
        <f t="shared" si="68"/>
        <v>817.20430107526886</v>
      </c>
      <c r="Z204" s="11"/>
    </row>
    <row r="205" spans="1:26" ht="20.25" customHeight="1">
      <c r="A205" s="469">
        <v>25</v>
      </c>
      <c r="B205" s="780" t="s">
        <v>821</v>
      </c>
      <c r="C205" s="611">
        <v>14841</v>
      </c>
      <c r="D205" s="458">
        <f t="shared" si="59"/>
        <v>14976.053099999999</v>
      </c>
      <c r="E205" s="458">
        <f t="shared" si="60"/>
        <v>15113.83278852</v>
      </c>
      <c r="F205" s="458">
        <f t="shared" si="61"/>
        <v>15249.85728361668</v>
      </c>
      <c r="G205" s="458">
        <f t="shared" si="62"/>
        <v>15388.630984897592</v>
      </c>
      <c r="H205" s="470">
        <f t="shared" si="62"/>
        <v>15528.667526860161</v>
      </c>
      <c r="I205" s="458">
        <f t="shared" si="77"/>
        <v>15483.667526860161</v>
      </c>
      <c r="J205" s="458">
        <f t="shared" si="54"/>
        <v>15438.667526860161</v>
      </c>
      <c r="K205" s="562">
        <f t="shared" si="64"/>
        <v>15528.667526860161</v>
      </c>
      <c r="L205" s="51">
        <f>Birth!Y211</f>
        <v>18</v>
      </c>
      <c r="M205" s="563">
        <f>Birth!Z211</f>
        <v>20</v>
      </c>
      <c r="N205" s="563">
        <f t="shared" si="65"/>
        <v>38</v>
      </c>
      <c r="O205" s="563">
        <f>Death!Y210</f>
        <v>47</v>
      </c>
      <c r="P205" s="563">
        <f>Death!Z210</f>
        <v>36</v>
      </c>
      <c r="Q205" s="563">
        <f t="shared" si="66"/>
        <v>83</v>
      </c>
      <c r="R205" s="563">
        <f>Birth!AH211</f>
        <v>0</v>
      </c>
      <c r="S205" s="563">
        <f>Birth!AI211</f>
        <v>0</v>
      </c>
      <c r="T205" s="563">
        <f t="shared" si="67"/>
        <v>0</v>
      </c>
      <c r="U205" s="564">
        <f t="shared" si="81"/>
        <v>2.4613523112592248</v>
      </c>
      <c r="V205" s="564">
        <f t="shared" si="82"/>
        <v>5.3761116272240965</v>
      </c>
      <c r="W205" s="564">
        <f t="shared" si="83"/>
        <v>0</v>
      </c>
      <c r="X205" s="564">
        <f t="shared" si="84"/>
        <v>0</v>
      </c>
      <c r="Y205" s="918">
        <f t="shared" si="68"/>
        <v>1111.1111111111111</v>
      </c>
      <c r="Z205" s="11"/>
    </row>
    <row r="206" spans="1:26" ht="20.25" customHeight="1">
      <c r="A206" s="414">
        <v>26</v>
      </c>
      <c r="B206" s="780" t="s">
        <v>822</v>
      </c>
      <c r="C206" s="609">
        <v>9354</v>
      </c>
      <c r="D206" s="458">
        <f t="shared" si="59"/>
        <v>9439.1214</v>
      </c>
      <c r="E206" s="458">
        <f t="shared" si="60"/>
        <v>9525.9613168800006</v>
      </c>
      <c r="F206" s="458">
        <f t="shared" si="61"/>
        <v>9611.6949687319211</v>
      </c>
      <c r="G206" s="458">
        <f t="shared" si="62"/>
        <v>9699.1613929473824</v>
      </c>
      <c r="H206" s="470">
        <f t="shared" si="62"/>
        <v>9787.423761623204</v>
      </c>
      <c r="I206" s="458">
        <f t="shared" si="77"/>
        <v>9741.423761623204</v>
      </c>
      <c r="J206" s="458">
        <f t="shared" si="54"/>
        <v>9695.423761623204</v>
      </c>
      <c r="K206" s="562">
        <f t="shared" si="64"/>
        <v>9787.423761623204</v>
      </c>
      <c r="L206" s="51">
        <f>Birth!Y212</f>
        <v>2</v>
      </c>
      <c r="M206" s="563">
        <f>Birth!Z212</f>
        <v>1</v>
      </c>
      <c r="N206" s="563">
        <f t="shared" si="65"/>
        <v>3</v>
      </c>
      <c r="O206" s="563">
        <f>Death!Y211</f>
        <v>29</v>
      </c>
      <c r="P206" s="563">
        <f>Death!Z211</f>
        <v>20</v>
      </c>
      <c r="Q206" s="563">
        <f t="shared" si="66"/>
        <v>49</v>
      </c>
      <c r="R206" s="563">
        <f>Birth!AH212</f>
        <v>0</v>
      </c>
      <c r="S206" s="563">
        <f>Birth!AI212</f>
        <v>0</v>
      </c>
      <c r="T206" s="563">
        <f t="shared" si="67"/>
        <v>0</v>
      </c>
      <c r="U206" s="564">
        <f t="shared" si="81"/>
        <v>0.30942432984463397</v>
      </c>
      <c r="V206" s="564">
        <f t="shared" si="82"/>
        <v>5.0539307207956874</v>
      </c>
      <c r="W206" s="564">
        <f t="shared" si="83"/>
        <v>0</v>
      </c>
      <c r="X206" s="564">
        <f t="shared" si="84"/>
        <v>0</v>
      </c>
      <c r="Y206" s="918">
        <f t="shared" si="68"/>
        <v>500</v>
      </c>
      <c r="Z206" s="11"/>
    </row>
    <row r="207" spans="1:26" ht="20.25" customHeight="1">
      <c r="A207" s="469">
        <v>27</v>
      </c>
      <c r="B207" s="780" t="s">
        <v>823</v>
      </c>
      <c r="C207" s="146">
        <v>7738</v>
      </c>
      <c r="D207" s="458">
        <f t="shared" si="59"/>
        <v>7808.4157999999998</v>
      </c>
      <c r="E207" s="458">
        <f t="shared" si="60"/>
        <v>7880.2532253600002</v>
      </c>
      <c r="F207" s="458">
        <f t="shared" si="61"/>
        <v>7951.1755043882404</v>
      </c>
      <c r="G207" s="458">
        <f t="shared" si="62"/>
        <v>8023.531201478173</v>
      </c>
      <c r="H207" s="470">
        <f t="shared" si="62"/>
        <v>8096.5453354116244</v>
      </c>
      <c r="I207" s="458">
        <f t="shared" si="77"/>
        <v>8399.5453354116253</v>
      </c>
      <c r="J207" s="458">
        <f t="shared" si="54"/>
        <v>8702.5453354116253</v>
      </c>
      <c r="K207" s="562">
        <f t="shared" si="64"/>
        <v>8096.5453354116244</v>
      </c>
      <c r="L207" s="51">
        <f>Birth!Y213</f>
        <v>158</v>
      </c>
      <c r="M207" s="563">
        <f>Birth!Z213</f>
        <v>172</v>
      </c>
      <c r="N207" s="563">
        <f t="shared" si="65"/>
        <v>330</v>
      </c>
      <c r="O207" s="563">
        <f>Death!Y213</f>
        <v>17</v>
      </c>
      <c r="P207" s="563">
        <f>Death!Z213</f>
        <v>10</v>
      </c>
      <c r="Q207" s="563">
        <f t="shared" si="66"/>
        <v>27</v>
      </c>
      <c r="R207" s="563">
        <f>Birth!AH213</f>
        <v>0</v>
      </c>
      <c r="S207" s="563">
        <f>Birth!AI213</f>
        <v>0</v>
      </c>
      <c r="T207" s="563">
        <f t="shared" si="67"/>
        <v>0</v>
      </c>
      <c r="U207" s="564">
        <f t="shared" si="81"/>
        <v>37.919940348623442</v>
      </c>
      <c r="V207" s="564">
        <f t="shared" si="82"/>
        <v>3.1025405739782816</v>
      </c>
      <c r="W207" s="564">
        <f t="shared" si="83"/>
        <v>0</v>
      </c>
      <c r="X207" s="564">
        <f t="shared" si="84"/>
        <v>0</v>
      </c>
      <c r="Y207" s="918">
        <f t="shared" si="68"/>
        <v>1088.6075949367089</v>
      </c>
      <c r="Z207" s="11"/>
    </row>
    <row r="208" spans="1:26" ht="20.25" customHeight="1">
      <c r="A208" s="414">
        <v>28</v>
      </c>
      <c r="B208" s="780" t="s">
        <v>824</v>
      </c>
      <c r="C208" s="609">
        <v>9792</v>
      </c>
      <c r="D208" s="458">
        <f t="shared" si="59"/>
        <v>9881.1072000000004</v>
      </c>
      <c r="E208" s="458">
        <f t="shared" si="60"/>
        <v>9972.0133862399998</v>
      </c>
      <c r="F208" s="458">
        <f t="shared" si="61"/>
        <v>10061.761506716161</v>
      </c>
      <c r="G208" s="458">
        <f t="shared" si="62"/>
        <v>10153.323536427277</v>
      </c>
      <c r="H208" s="470">
        <f t="shared" si="62"/>
        <v>10245.718780608766</v>
      </c>
      <c r="I208" s="458">
        <f t="shared" si="77"/>
        <v>10170.718780608766</v>
      </c>
      <c r="J208" s="458">
        <f t="shared" si="54"/>
        <v>10095.718780608766</v>
      </c>
      <c r="K208" s="562">
        <f t="shared" si="64"/>
        <v>10245.718780608766</v>
      </c>
      <c r="L208" s="51">
        <f>Birth!Y214</f>
        <v>11</v>
      </c>
      <c r="M208" s="563">
        <f>Birth!Z214</f>
        <v>6</v>
      </c>
      <c r="N208" s="563">
        <f t="shared" si="65"/>
        <v>17</v>
      </c>
      <c r="O208" s="563">
        <f>Death!Y214</f>
        <v>61</v>
      </c>
      <c r="P208" s="563">
        <f>Death!Z214</f>
        <v>31</v>
      </c>
      <c r="Q208" s="563">
        <f t="shared" si="66"/>
        <v>92</v>
      </c>
      <c r="R208" s="563">
        <f>Birth!AH214</f>
        <v>0</v>
      </c>
      <c r="S208" s="563">
        <f>Birth!AI214</f>
        <v>0</v>
      </c>
      <c r="T208" s="563">
        <f t="shared" si="67"/>
        <v>0</v>
      </c>
      <c r="U208" s="564">
        <f t="shared" si="81"/>
        <v>1.6838820860038763</v>
      </c>
      <c r="V208" s="564">
        <f t="shared" si="82"/>
        <v>9.1127736419033294</v>
      </c>
      <c r="W208" s="564">
        <f t="shared" si="83"/>
        <v>0</v>
      </c>
      <c r="X208" s="564">
        <f t="shared" si="84"/>
        <v>0</v>
      </c>
      <c r="Y208" s="918">
        <f t="shared" si="68"/>
        <v>545.45454545454538</v>
      </c>
      <c r="Z208" s="11"/>
    </row>
    <row r="209" spans="1:26" ht="20.25" customHeight="1">
      <c r="A209" s="469">
        <v>29</v>
      </c>
      <c r="B209" s="780" t="s">
        <v>825</v>
      </c>
      <c r="C209" s="611">
        <v>10945</v>
      </c>
      <c r="D209" s="458">
        <f t="shared" si="59"/>
        <v>11044.5995</v>
      </c>
      <c r="E209" s="458">
        <f t="shared" si="60"/>
        <v>11146.2098154</v>
      </c>
      <c r="F209" s="458">
        <f t="shared" si="61"/>
        <v>11246.5257037386</v>
      </c>
      <c r="G209" s="458">
        <f t="shared" si="62"/>
        <v>11348.869087642621</v>
      </c>
      <c r="H209" s="470">
        <f t="shared" si="62"/>
        <v>11452.14379634017</v>
      </c>
      <c r="I209" s="458">
        <f t="shared" si="77"/>
        <v>11748.14379634017</v>
      </c>
      <c r="J209" s="458">
        <f t="shared" si="54"/>
        <v>12044.14379634017</v>
      </c>
      <c r="K209" s="562">
        <f t="shared" si="64"/>
        <v>11452.14379634017</v>
      </c>
      <c r="L209" s="51">
        <f>Birth!Y215</f>
        <v>202</v>
      </c>
      <c r="M209" s="563">
        <f>Birth!Z215</f>
        <v>162</v>
      </c>
      <c r="N209" s="563">
        <f t="shared" si="65"/>
        <v>364</v>
      </c>
      <c r="O209" s="563">
        <f>Death!Y215</f>
        <v>42</v>
      </c>
      <c r="P209" s="563">
        <f>Death!Z215</f>
        <v>26</v>
      </c>
      <c r="Q209" s="563">
        <f t="shared" si="66"/>
        <v>68</v>
      </c>
      <c r="R209" s="563">
        <f>Birth!AH215</f>
        <v>0</v>
      </c>
      <c r="S209" s="563">
        <f>Birth!AI215</f>
        <v>0</v>
      </c>
      <c r="T209" s="563">
        <f t="shared" si="67"/>
        <v>0</v>
      </c>
      <c r="U209" s="564">
        <f t="shared" si="81"/>
        <v>30.222156606151444</v>
      </c>
      <c r="V209" s="564">
        <f t="shared" si="82"/>
        <v>5.645897387962358</v>
      </c>
      <c r="W209" s="564">
        <f t="shared" si="83"/>
        <v>0</v>
      </c>
      <c r="X209" s="564">
        <f t="shared" si="84"/>
        <v>0</v>
      </c>
      <c r="Y209" s="918">
        <f t="shared" si="68"/>
        <v>801.98019801980206</v>
      </c>
      <c r="Z209" s="11"/>
    </row>
    <row r="210" spans="1:26" ht="20.25" customHeight="1">
      <c r="A210" s="414">
        <v>30</v>
      </c>
      <c r="B210" s="780" t="s">
        <v>826</v>
      </c>
      <c r="C210" s="609">
        <v>16784</v>
      </c>
      <c r="D210" s="458">
        <f t="shared" si="59"/>
        <v>16936.734400000001</v>
      </c>
      <c r="E210" s="458">
        <f t="shared" si="60"/>
        <v>17092.552356480002</v>
      </c>
      <c r="F210" s="458">
        <f t="shared" si="61"/>
        <v>17246.385327688324</v>
      </c>
      <c r="G210" s="458">
        <f t="shared" si="62"/>
        <v>17403.327434170289</v>
      </c>
      <c r="H210" s="470">
        <f t="shared" si="62"/>
        <v>17561.697713821239</v>
      </c>
      <c r="I210" s="458">
        <f t="shared" si="77"/>
        <v>17550.697713821239</v>
      </c>
      <c r="J210" s="458">
        <f t="shared" ref="J210:J241" si="85">I210+(N210-Q210)</f>
        <v>17539.697713821239</v>
      </c>
      <c r="K210" s="562">
        <f t="shared" si="64"/>
        <v>17561.697713821239</v>
      </c>
      <c r="L210" s="51">
        <f>Birth!Y216</f>
        <v>16</v>
      </c>
      <c r="M210" s="563">
        <f>Birth!Z216</f>
        <v>10</v>
      </c>
      <c r="N210" s="563">
        <f t="shared" si="65"/>
        <v>26</v>
      </c>
      <c r="O210" s="563">
        <f>Death!Y216</f>
        <v>22</v>
      </c>
      <c r="P210" s="563">
        <f>Death!Z216</f>
        <v>15</v>
      </c>
      <c r="Q210" s="563">
        <f t="shared" si="66"/>
        <v>37</v>
      </c>
      <c r="R210" s="563">
        <f>Birth!AH216</f>
        <v>0</v>
      </c>
      <c r="S210" s="563">
        <f>Birth!AI216</f>
        <v>0</v>
      </c>
      <c r="T210" s="563">
        <f t="shared" si="67"/>
        <v>0</v>
      </c>
      <c r="U210" s="564">
        <f t="shared" si="81"/>
        <v>1.4823516587467789</v>
      </c>
      <c r="V210" s="564">
        <f t="shared" si="82"/>
        <v>2.1095004374473394</v>
      </c>
      <c r="W210" s="564">
        <f t="shared" si="83"/>
        <v>0</v>
      </c>
      <c r="X210" s="564">
        <f t="shared" si="84"/>
        <v>0</v>
      </c>
      <c r="Y210" s="918">
        <f t="shared" si="68"/>
        <v>625</v>
      </c>
      <c r="Z210" s="11"/>
    </row>
    <row r="211" spans="1:26" ht="20.25" customHeight="1">
      <c r="A211" s="469">
        <v>31</v>
      </c>
      <c r="B211" s="780" t="s">
        <v>827</v>
      </c>
      <c r="C211" s="609">
        <v>6651</v>
      </c>
      <c r="D211" s="458">
        <f t="shared" si="59"/>
        <v>6711.5240999999996</v>
      </c>
      <c r="E211" s="458">
        <f t="shared" si="60"/>
        <v>6773.2701217199992</v>
      </c>
      <c r="F211" s="458">
        <f t="shared" si="61"/>
        <v>6834.2295528154791</v>
      </c>
      <c r="G211" s="458">
        <f t="shared" si="62"/>
        <v>6896.4210417460999</v>
      </c>
      <c r="H211" s="470">
        <f t="shared" si="62"/>
        <v>6959.1784732259894</v>
      </c>
      <c r="I211" s="458">
        <f t="shared" si="77"/>
        <v>972.17847322598936</v>
      </c>
      <c r="J211" s="458">
        <f t="shared" si="85"/>
        <v>-5014.8215267740106</v>
      </c>
      <c r="K211" s="562">
        <f t="shared" si="64"/>
        <v>6959.1784732259894</v>
      </c>
      <c r="L211" s="51">
        <f>Birth!Y217</f>
        <v>0</v>
      </c>
      <c r="M211" s="563">
        <f>Birth!Z217</f>
        <v>0</v>
      </c>
      <c r="N211" s="563">
        <f t="shared" ref="N211" si="86">L211+M211</f>
        <v>0</v>
      </c>
      <c r="O211" s="563">
        <f>Death!Y217</f>
        <v>3766</v>
      </c>
      <c r="P211" s="563">
        <f>Death!Z217</f>
        <v>2221</v>
      </c>
      <c r="Q211" s="563">
        <f t="shared" ref="Q211" si="87">O211+P211</f>
        <v>5987</v>
      </c>
      <c r="R211" s="563">
        <f>Birth!AH217</f>
        <v>0</v>
      </c>
      <c r="S211" s="563">
        <f>Birth!AI217</f>
        <v>0</v>
      </c>
      <c r="T211" s="563">
        <f t="shared" ref="T211" si="88">R211+S211</f>
        <v>0</v>
      </c>
      <c r="U211" s="564">
        <f t="shared" si="81"/>
        <v>0</v>
      </c>
      <c r="V211" s="564">
        <f t="shared" si="82"/>
        <v>-1193.8610313518741</v>
      </c>
      <c r="W211" s="564">
        <f t="shared" si="83"/>
        <v>0</v>
      </c>
      <c r="X211" s="564" t="e">
        <f t="shared" si="84"/>
        <v>#DIV/0!</v>
      </c>
      <c r="Y211" s="918" t="e">
        <f t="shared" ref="Y211" si="89">M211/L211*1000</f>
        <v>#DIV/0!</v>
      </c>
      <c r="Z211" s="11"/>
    </row>
    <row r="212" spans="1:26" ht="20.25" customHeight="1">
      <c r="A212" s="467"/>
      <c r="B212" s="631" t="s">
        <v>6</v>
      </c>
      <c r="C212" s="607">
        <f>SUM(C195:C211)</f>
        <v>542699</v>
      </c>
      <c r="D212" s="468">
        <f t="shared" si="59"/>
        <v>547637.56090000004</v>
      </c>
      <c r="E212" s="468">
        <f t="shared" si="60"/>
        <v>552675.82646027999</v>
      </c>
      <c r="F212" s="468">
        <f t="shared" si="61"/>
        <v>557649.90889842249</v>
      </c>
      <c r="G212" s="468">
        <f t="shared" si="62"/>
        <v>562724.52306939813</v>
      </c>
      <c r="H212" s="468">
        <f>SUM(H195:H211)</f>
        <v>567845.31622932979</v>
      </c>
      <c r="I212" s="459">
        <f t="shared" si="77"/>
        <v>581127.31622932979</v>
      </c>
      <c r="J212" s="458">
        <f t="shared" si="85"/>
        <v>594409.31622932979</v>
      </c>
      <c r="K212" s="562">
        <f t="shared" si="64"/>
        <v>567845.31622932979</v>
      </c>
      <c r="L212" s="618">
        <f>Birth!Y218</f>
        <v>10004</v>
      </c>
      <c r="M212" s="632">
        <f>Birth!Z218</f>
        <v>9265</v>
      </c>
      <c r="N212" s="632">
        <f t="shared" si="65"/>
        <v>19269</v>
      </c>
      <c r="O212" s="632">
        <f>Death!Y217</f>
        <v>3766</v>
      </c>
      <c r="P212" s="632">
        <f>Death!Z217</f>
        <v>2221</v>
      </c>
      <c r="Q212" s="632">
        <f t="shared" si="66"/>
        <v>5987</v>
      </c>
      <c r="R212" s="632">
        <f>Birth!AH218</f>
        <v>29</v>
      </c>
      <c r="S212" s="632">
        <f>Birth!AI218</f>
        <v>17</v>
      </c>
      <c r="T212" s="632">
        <f t="shared" si="67"/>
        <v>46</v>
      </c>
      <c r="U212" s="647">
        <f t="shared" si="81"/>
        <v>32.417055846691682</v>
      </c>
      <c r="V212" s="647">
        <f t="shared" si="82"/>
        <v>10.072183992638076</v>
      </c>
      <c r="W212" s="633">
        <f t="shared" si="83"/>
        <v>5.107024601799845E-2</v>
      </c>
      <c r="X212" s="633">
        <f t="shared" si="84"/>
        <v>2.3815687289671237</v>
      </c>
      <c r="Y212" s="919">
        <f t="shared" si="68"/>
        <v>926.12954818072762</v>
      </c>
      <c r="Z212" s="919"/>
    </row>
    <row r="213" spans="1:26" ht="20.25" customHeight="1">
      <c r="A213" s="402" t="s">
        <v>25</v>
      </c>
      <c r="B213" s="634"/>
      <c r="C213" s="638"/>
      <c r="D213" s="471">
        <f t="shared" si="59"/>
        <v>0</v>
      </c>
      <c r="E213" s="471">
        <f t="shared" si="60"/>
        <v>0</v>
      </c>
      <c r="F213" s="471">
        <f t="shared" si="61"/>
        <v>0</v>
      </c>
      <c r="G213" s="471">
        <f t="shared" si="62"/>
        <v>0</v>
      </c>
      <c r="H213" s="471"/>
      <c r="I213" s="458">
        <f t="shared" si="77"/>
        <v>0</v>
      </c>
      <c r="J213" s="458">
        <f t="shared" si="85"/>
        <v>0</v>
      </c>
      <c r="K213" s="562">
        <f t="shared" si="64"/>
        <v>0</v>
      </c>
      <c r="L213" s="408"/>
      <c r="M213" s="408"/>
      <c r="N213" s="408"/>
      <c r="O213" s="408"/>
      <c r="P213" s="408"/>
      <c r="Q213" s="408"/>
      <c r="R213" s="408"/>
      <c r="S213" s="408"/>
      <c r="T213" s="408"/>
      <c r="U213" s="564"/>
      <c r="V213" s="564"/>
      <c r="W213" s="636"/>
      <c r="X213" s="636"/>
      <c r="Y213" s="920"/>
      <c r="Z213" s="11"/>
    </row>
    <row r="214" spans="1:26" ht="20.25" customHeight="1">
      <c r="A214" s="469">
        <v>32</v>
      </c>
      <c r="B214" s="379" t="s">
        <v>25</v>
      </c>
      <c r="C214" s="608">
        <v>77325</v>
      </c>
      <c r="D214" s="470">
        <f t="shared" si="59"/>
        <v>78028.657500000001</v>
      </c>
      <c r="E214" s="470">
        <f t="shared" si="60"/>
        <v>78746.521149000007</v>
      </c>
      <c r="F214" s="470">
        <f t="shared" si="61"/>
        <v>79455.239839341011</v>
      </c>
      <c r="G214" s="470">
        <f t="shared" si="62"/>
        <v>80178.282521879009</v>
      </c>
      <c r="H214" s="470">
        <f t="shared" si="62"/>
        <v>80907.904892828112</v>
      </c>
      <c r="I214" s="458">
        <f t="shared" si="77"/>
        <v>83176.904892828112</v>
      </c>
      <c r="J214" s="458">
        <f t="shared" si="85"/>
        <v>85445.904892828112</v>
      </c>
      <c r="K214" s="562">
        <f t="shared" si="64"/>
        <v>80907.904892828112</v>
      </c>
      <c r="L214" s="563">
        <f>Birth!Y220</f>
        <v>3129</v>
      </c>
      <c r="M214" s="563">
        <f>Birth!Z220</f>
        <v>2980</v>
      </c>
      <c r="N214" s="563">
        <f t="shared" si="65"/>
        <v>6109</v>
      </c>
      <c r="O214" s="563">
        <f>Death!Y219</f>
        <v>2439</v>
      </c>
      <c r="P214" s="563">
        <f>Death!Z219</f>
        <v>1401</v>
      </c>
      <c r="Q214" s="563">
        <f t="shared" si="66"/>
        <v>3840</v>
      </c>
      <c r="R214" s="563">
        <f>Birth!AH220</f>
        <v>70</v>
      </c>
      <c r="S214" s="563">
        <f>Birth!AI220</f>
        <v>70</v>
      </c>
      <c r="T214" s="563">
        <f t="shared" si="67"/>
        <v>140</v>
      </c>
      <c r="U214" s="564">
        <f>N214/J214*1000</f>
        <v>71.495526996434876</v>
      </c>
      <c r="V214" s="564">
        <f t="shared" ref="V214:W217" si="90">Q214/J214*1000</f>
        <v>44.940714301245691</v>
      </c>
      <c r="W214" s="564">
        <f t="shared" si="90"/>
        <v>0.86518122169549572</v>
      </c>
      <c r="X214" s="564">
        <f>T214/(N214+T214)*1000</f>
        <v>22.403584573531763</v>
      </c>
      <c r="Y214" s="918">
        <f t="shared" si="68"/>
        <v>952.38095238095229</v>
      </c>
      <c r="Z214" s="11"/>
    </row>
    <row r="215" spans="1:26" ht="20.25" customHeight="1">
      <c r="A215" s="414">
        <v>33</v>
      </c>
      <c r="B215" s="379" t="s">
        <v>667</v>
      </c>
      <c r="C215" s="609">
        <v>92040</v>
      </c>
      <c r="D215" s="458">
        <f t="shared" si="59"/>
        <v>92877.563999999998</v>
      </c>
      <c r="E215" s="458">
        <f t="shared" si="60"/>
        <v>93732.037588799998</v>
      </c>
      <c r="F215" s="458">
        <f t="shared" si="61"/>
        <v>94575.625927099201</v>
      </c>
      <c r="G215" s="458">
        <f t="shared" si="62"/>
        <v>95436.264123035799</v>
      </c>
      <c r="H215" s="470">
        <f t="shared" si="62"/>
        <v>96304.734126555428</v>
      </c>
      <c r="I215" s="458">
        <f t="shared" si="77"/>
        <v>99035.734126555428</v>
      </c>
      <c r="J215" s="458">
        <f t="shared" si="85"/>
        <v>101766.73412655543</v>
      </c>
      <c r="K215" s="562">
        <f t="shared" si="64"/>
        <v>96304.734126555428</v>
      </c>
      <c r="L215" s="51">
        <f>Birth!Y221</f>
        <v>1813</v>
      </c>
      <c r="M215" s="563">
        <f>Birth!Z221</f>
        <v>1601</v>
      </c>
      <c r="N215" s="563">
        <f t="shared" si="65"/>
        <v>3414</v>
      </c>
      <c r="O215" s="563">
        <f>Death!Y220</f>
        <v>407</v>
      </c>
      <c r="P215" s="563">
        <f>Death!Z220</f>
        <v>276</v>
      </c>
      <c r="Q215" s="563">
        <f t="shared" si="66"/>
        <v>683</v>
      </c>
      <c r="R215" s="563">
        <f>Birth!AH221</f>
        <v>17</v>
      </c>
      <c r="S215" s="563">
        <f>Birth!AI221</f>
        <v>15</v>
      </c>
      <c r="T215" s="563">
        <f t="shared" si="67"/>
        <v>32</v>
      </c>
      <c r="U215" s="564">
        <f>N215/J215*1000</f>
        <v>33.54730825649181</v>
      </c>
      <c r="V215" s="564">
        <f t="shared" si="90"/>
        <v>6.7114269300480105</v>
      </c>
      <c r="W215" s="564">
        <f t="shared" si="90"/>
        <v>0.17652299395437879</v>
      </c>
      <c r="X215" s="564">
        <f>T215/(N215+T215)*1000</f>
        <v>9.2861288450377248</v>
      </c>
      <c r="Y215" s="918">
        <f t="shared" si="68"/>
        <v>883.06674020959736</v>
      </c>
      <c r="Z215" s="11"/>
    </row>
    <row r="216" spans="1:26" ht="20.25" customHeight="1">
      <c r="A216" s="414">
        <v>34</v>
      </c>
      <c r="B216" s="379" t="s">
        <v>26</v>
      </c>
      <c r="C216" s="609">
        <v>37377</v>
      </c>
      <c r="D216" s="458">
        <f t="shared" si="59"/>
        <v>37717.130700000002</v>
      </c>
      <c r="E216" s="458">
        <f t="shared" si="60"/>
        <v>38064.128302440004</v>
      </c>
      <c r="F216" s="458">
        <f t="shared" si="61"/>
        <v>38406.705457161966</v>
      </c>
      <c r="G216" s="458">
        <f t="shared" si="62"/>
        <v>38756.206476822139</v>
      </c>
      <c r="H216" s="470">
        <f t="shared" si="62"/>
        <v>39108.887955761224</v>
      </c>
      <c r="I216" s="458">
        <f t="shared" si="77"/>
        <v>38981.887955761224</v>
      </c>
      <c r="J216" s="458">
        <f t="shared" si="85"/>
        <v>38854.887955761224</v>
      </c>
      <c r="K216" s="562">
        <f t="shared" si="64"/>
        <v>39108.887955761224</v>
      </c>
      <c r="L216" s="51">
        <f>Birth!Y222</f>
        <v>67</v>
      </c>
      <c r="M216" s="563">
        <f>Birth!Z222</f>
        <v>50</v>
      </c>
      <c r="N216" s="563">
        <f t="shared" si="65"/>
        <v>117</v>
      </c>
      <c r="O216" s="563">
        <f>Death!Y221</f>
        <v>146</v>
      </c>
      <c r="P216" s="563">
        <f>Death!Z221</f>
        <v>98</v>
      </c>
      <c r="Q216" s="563">
        <f t="shared" si="66"/>
        <v>244</v>
      </c>
      <c r="R216" s="563">
        <f>Birth!AH222</f>
        <v>0</v>
      </c>
      <c r="S216" s="563">
        <f>Birth!AI222</f>
        <v>0</v>
      </c>
      <c r="T216" s="563">
        <f t="shared" si="67"/>
        <v>0</v>
      </c>
      <c r="U216" s="564">
        <f>N216/J216*1000</f>
        <v>3.0112041535986922</v>
      </c>
      <c r="V216" s="564">
        <f t="shared" si="90"/>
        <v>6.2797761835733414</v>
      </c>
      <c r="W216" s="564">
        <f t="shared" si="90"/>
        <v>0</v>
      </c>
      <c r="X216" s="564">
        <f>T216/(N216+T216)*1000</f>
        <v>0</v>
      </c>
      <c r="Y216" s="918">
        <f t="shared" si="68"/>
        <v>746.26865671641792</v>
      </c>
      <c r="Z216" s="11"/>
    </row>
    <row r="217" spans="1:26" ht="20.25" customHeight="1">
      <c r="A217" s="467"/>
      <c r="B217" s="631" t="s">
        <v>6</v>
      </c>
      <c r="C217" s="607">
        <f>SUM(C214:C216)</f>
        <v>206742</v>
      </c>
      <c r="D217" s="468">
        <f t="shared" si="59"/>
        <v>208623.35219999999</v>
      </c>
      <c r="E217" s="468">
        <f t="shared" si="60"/>
        <v>210542.68704023998</v>
      </c>
      <c r="F217" s="468">
        <f t="shared" si="61"/>
        <v>212437.57122360214</v>
      </c>
      <c r="G217" s="468">
        <f t="shared" si="62"/>
        <v>214370.75312173693</v>
      </c>
      <c r="H217" s="468">
        <f>SUM(H214:H216)</f>
        <v>216321.52697514475</v>
      </c>
      <c r="I217" s="459">
        <f t="shared" si="77"/>
        <v>221194.52697514475</v>
      </c>
      <c r="J217" s="458">
        <f t="shared" si="85"/>
        <v>226067.52697514475</v>
      </c>
      <c r="K217" s="562">
        <f t="shared" si="64"/>
        <v>216321.52697514475</v>
      </c>
      <c r="L217" s="618">
        <f>Birth!Y223</f>
        <v>5009</v>
      </c>
      <c r="M217" s="632">
        <f>Birth!Z223</f>
        <v>4631</v>
      </c>
      <c r="N217" s="632">
        <f t="shared" si="65"/>
        <v>9640</v>
      </c>
      <c r="O217" s="632">
        <f>Death!Y222</f>
        <v>2992</v>
      </c>
      <c r="P217" s="632">
        <f>Death!Z222</f>
        <v>1775</v>
      </c>
      <c r="Q217" s="632">
        <f t="shared" si="66"/>
        <v>4767</v>
      </c>
      <c r="R217" s="632">
        <f>Birth!AH223</f>
        <v>87</v>
      </c>
      <c r="S217" s="632">
        <f>Birth!AI223</f>
        <v>85</v>
      </c>
      <c r="T217" s="632">
        <f t="shared" si="67"/>
        <v>172</v>
      </c>
      <c r="U217" s="647">
        <f>N217/J217*1000</f>
        <v>42.64212613366572</v>
      </c>
      <c r="V217" s="647">
        <f t="shared" si="90"/>
        <v>21.086619842239053</v>
      </c>
      <c r="W217" s="633">
        <f t="shared" si="90"/>
        <v>0.40217911373192305</v>
      </c>
      <c r="X217" s="633">
        <f>T217/(N217+T217)*1000</f>
        <v>17.529555646147575</v>
      </c>
      <c r="Y217" s="919">
        <f t="shared" si="68"/>
        <v>924.53583549610698</v>
      </c>
      <c r="Z217" s="919"/>
    </row>
    <row r="218" spans="1:26" ht="20.25" customHeight="1">
      <c r="A218" s="457" t="s">
        <v>27</v>
      </c>
      <c r="B218" s="634"/>
      <c r="C218" s="639"/>
      <c r="D218" s="471">
        <f t="shared" si="59"/>
        <v>0</v>
      </c>
      <c r="E218" s="471">
        <f t="shared" si="60"/>
        <v>0</v>
      </c>
      <c r="F218" s="471">
        <f t="shared" si="61"/>
        <v>0</v>
      </c>
      <c r="G218" s="471">
        <f t="shared" si="62"/>
        <v>0</v>
      </c>
      <c r="H218" s="471"/>
      <c r="I218" s="458">
        <f t="shared" si="77"/>
        <v>0</v>
      </c>
      <c r="J218" s="458">
        <f t="shared" si="85"/>
        <v>0</v>
      </c>
      <c r="K218" s="562">
        <f t="shared" si="64"/>
        <v>0</v>
      </c>
      <c r="L218" s="408"/>
      <c r="M218" s="408"/>
      <c r="N218" s="408"/>
      <c r="O218" s="408"/>
      <c r="P218" s="408"/>
      <c r="Q218" s="408"/>
      <c r="R218" s="408"/>
      <c r="S218" s="408"/>
      <c r="T218" s="408"/>
      <c r="U218" s="564"/>
      <c r="V218" s="564"/>
      <c r="W218" s="636"/>
      <c r="X218" s="636"/>
      <c r="Y218" s="920"/>
      <c r="Z218" s="11"/>
    </row>
    <row r="219" spans="1:26" ht="20.25" customHeight="1">
      <c r="A219" s="469">
        <v>35</v>
      </c>
      <c r="B219" s="640" t="s">
        <v>28</v>
      </c>
      <c r="C219" s="612">
        <v>145302</v>
      </c>
      <c r="D219" s="470">
        <f t="shared" si="59"/>
        <v>146624.2482</v>
      </c>
      <c r="E219" s="470">
        <f t="shared" si="60"/>
        <v>147973.19128344001</v>
      </c>
      <c r="F219" s="470">
        <f t="shared" si="61"/>
        <v>149304.95000499097</v>
      </c>
      <c r="G219" s="470">
        <f t="shared" si="62"/>
        <v>150663.62505003638</v>
      </c>
      <c r="H219" s="470">
        <f t="shared" si="62"/>
        <v>152034.66403799172</v>
      </c>
      <c r="I219" s="458">
        <f t="shared" si="77"/>
        <v>157928.66403799172</v>
      </c>
      <c r="J219" s="458">
        <f t="shared" si="85"/>
        <v>163822.66403799172</v>
      </c>
      <c r="K219" s="562">
        <f t="shared" si="64"/>
        <v>152034.66403799172</v>
      </c>
      <c r="L219" s="563">
        <f>Birth!Y225</f>
        <v>3664</v>
      </c>
      <c r="M219" s="563">
        <f>Birth!Z225</f>
        <v>3293</v>
      </c>
      <c r="N219" s="563">
        <f t="shared" si="65"/>
        <v>6957</v>
      </c>
      <c r="O219" s="563">
        <f>Death!Y224</f>
        <v>675</v>
      </c>
      <c r="P219" s="563">
        <f>Death!Z224</f>
        <v>388</v>
      </c>
      <c r="Q219" s="563">
        <f t="shared" si="66"/>
        <v>1063</v>
      </c>
      <c r="R219" s="563">
        <f>Birth!AH225</f>
        <v>3</v>
      </c>
      <c r="S219" s="563">
        <f>Birth!AI225</f>
        <v>5</v>
      </c>
      <c r="T219" s="563">
        <f t="shared" si="67"/>
        <v>8</v>
      </c>
      <c r="U219" s="564">
        <f>N219/J219*1000</f>
        <v>42.466651612908812</v>
      </c>
      <c r="V219" s="564">
        <f t="shared" ref="V219:W222" si="91">Q219/J219*1000</f>
        <v>6.4887236832718225</v>
      </c>
      <c r="W219" s="564">
        <f t="shared" si="91"/>
        <v>1.9732342087790809E-2</v>
      </c>
      <c r="X219" s="564">
        <f>T219/(N219+T219)*1000</f>
        <v>1.1486001435750179</v>
      </c>
      <c r="Y219" s="918">
        <f t="shared" si="68"/>
        <v>898.74454148471614</v>
      </c>
      <c r="Z219" s="11"/>
    </row>
    <row r="220" spans="1:26" ht="20.25" customHeight="1">
      <c r="A220" s="414">
        <v>36</v>
      </c>
      <c r="B220" s="640" t="s">
        <v>27</v>
      </c>
      <c r="C220" s="606">
        <v>76492</v>
      </c>
      <c r="D220" s="458">
        <f t="shared" si="59"/>
        <v>77188.0772</v>
      </c>
      <c r="E220" s="458">
        <f t="shared" si="60"/>
        <v>77898.207510239998</v>
      </c>
      <c r="F220" s="458">
        <f t="shared" si="61"/>
        <v>78599.291377832153</v>
      </c>
      <c r="G220" s="458">
        <f t="shared" si="62"/>
        <v>79314.54492937043</v>
      </c>
      <c r="H220" s="470">
        <f t="shared" si="62"/>
        <v>80036.307288227705</v>
      </c>
      <c r="I220" s="458">
        <f t="shared" ref="I220:I251" si="92">H220+(N220-Q220)</f>
        <v>82683.307288227705</v>
      </c>
      <c r="J220" s="458">
        <f t="shared" si="85"/>
        <v>85330.307288227705</v>
      </c>
      <c r="K220" s="562">
        <f t="shared" si="64"/>
        <v>80036.307288227705</v>
      </c>
      <c r="L220" s="51">
        <f>Birth!Y226</f>
        <v>1679</v>
      </c>
      <c r="M220" s="563">
        <f>Birth!Z226</f>
        <v>1552</v>
      </c>
      <c r="N220" s="563">
        <f t="shared" si="65"/>
        <v>3231</v>
      </c>
      <c r="O220" s="563">
        <f>Death!Y225</f>
        <v>362</v>
      </c>
      <c r="P220" s="563">
        <f>Death!Z225</f>
        <v>222</v>
      </c>
      <c r="Q220" s="563">
        <f t="shared" si="66"/>
        <v>584</v>
      </c>
      <c r="R220" s="563">
        <f>Birth!AH226</f>
        <v>20</v>
      </c>
      <c r="S220" s="563">
        <f>Birth!AI226</f>
        <v>20</v>
      </c>
      <c r="T220" s="563">
        <f t="shared" si="67"/>
        <v>40</v>
      </c>
      <c r="U220" s="564">
        <f>N220/J220*1000</f>
        <v>37.864623985079135</v>
      </c>
      <c r="V220" s="564">
        <f t="shared" si="91"/>
        <v>6.8439926980149233</v>
      </c>
      <c r="W220" s="564">
        <f t="shared" si="91"/>
        <v>0.24988659119386605</v>
      </c>
      <c r="X220" s="564">
        <f>T220/(N220+T220)*1000</f>
        <v>12.228676245796393</v>
      </c>
      <c r="Y220" s="918">
        <f t="shared" si="68"/>
        <v>924.3597379392495</v>
      </c>
      <c r="Z220" s="11"/>
    </row>
    <row r="221" spans="1:26" ht="20.25" customHeight="1">
      <c r="A221" s="414">
        <v>37</v>
      </c>
      <c r="B221" s="640" t="s">
        <v>687</v>
      </c>
      <c r="C221" s="609">
        <v>39525</v>
      </c>
      <c r="D221" s="458">
        <f t="shared" si="59"/>
        <v>39884.677499999998</v>
      </c>
      <c r="E221" s="458">
        <f t="shared" si="60"/>
        <v>40251.616533</v>
      </c>
      <c r="F221" s="458">
        <f t="shared" si="61"/>
        <v>40613.881081797001</v>
      </c>
      <c r="G221" s="458">
        <f t="shared" si="62"/>
        <v>40983.467399641355</v>
      </c>
      <c r="H221" s="470">
        <f t="shared" si="62"/>
        <v>41356.416952978092</v>
      </c>
      <c r="I221" s="458">
        <f t="shared" si="92"/>
        <v>44570.416952978092</v>
      </c>
      <c r="J221" s="458">
        <f t="shared" si="85"/>
        <v>47784.416952978092</v>
      </c>
      <c r="K221" s="562">
        <f t="shared" si="64"/>
        <v>41356.416952978092</v>
      </c>
      <c r="L221" s="51">
        <f>Birth!Y227</f>
        <v>1788</v>
      </c>
      <c r="M221" s="563">
        <f>Birth!Z227</f>
        <v>1689</v>
      </c>
      <c r="N221" s="563">
        <f t="shared" si="65"/>
        <v>3477</v>
      </c>
      <c r="O221" s="563">
        <f>Death!Y226</f>
        <v>150</v>
      </c>
      <c r="P221" s="563">
        <f>Death!Z226</f>
        <v>113</v>
      </c>
      <c r="Q221" s="563">
        <f t="shared" si="66"/>
        <v>263</v>
      </c>
      <c r="R221" s="563">
        <f>Birth!AH227</f>
        <v>0</v>
      </c>
      <c r="S221" s="563">
        <f>Birth!AI227</f>
        <v>0</v>
      </c>
      <c r="T221" s="563">
        <f t="shared" si="67"/>
        <v>0</v>
      </c>
      <c r="U221" s="564">
        <f>N221/J221*1000</f>
        <v>72.764307314276053</v>
      </c>
      <c r="V221" s="564">
        <f t="shared" si="91"/>
        <v>5.5038863456009777</v>
      </c>
      <c r="W221" s="564">
        <f t="shared" si="91"/>
        <v>0</v>
      </c>
      <c r="X221" s="564">
        <f>T221/(N221+T221)*1000</f>
        <v>0</v>
      </c>
      <c r="Y221" s="918">
        <f t="shared" si="68"/>
        <v>944.63087248322154</v>
      </c>
      <c r="Z221" s="11"/>
    </row>
    <row r="222" spans="1:26" ht="20.25" customHeight="1">
      <c r="A222" s="467"/>
      <c r="B222" s="631" t="s">
        <v>6</v>
      </c>
      <c r="C222" s="607">
        <f>SUM(C219:C221)</f>
        <v>261319</v>
      </c>
      <c r="D222" s="468">
        <f t="shared" si="59"/>
        <v>263697.00290000002</v>
      </c>
      <c r="E222" s="468">
        <f t="shared" si="60"/>
        <v>266123.01532668003</v>
      </c>
      <c r="F222" s="468">
        <f t="shared" si="61"/>
        <v>268518.12246462016</v>
      </c>
      <c r="G222" s="468">
        <f t="shared" si="62"/>
        <v>270961.63737904822</v>
      </c>
      <c r="H222" s="468">
        <f>SUM(H219:H221)</f>
        <v>273427.3882791975</v>
      </c>
      <c r="I222" s="459">
        <f t="shared" si="92"/>
        <v>285182.3882791975</v>
      </c>
      <c r="J222" s="458">
        <f t="shared" si="85"/>
        <v>296937.3882791975</v>
      </c>
      <c r="K222" s="562">
        <f t="shared" si="64"/>
        <v>273427.3882791975</v>
      </c>
      <c r="L222" s="618">
        <f>Birth!Y228</f>
        <v>7131</v>
      </c>
      <c r="M222" s="632">
        <f>Birth!Z228</f>
        <v>6534</v>
      </c>
      <c r="N222" s="632">
        <f t="shared" si="65"/>
        <v>13665</v>
      </c>
      <c r="O222" s="632">
        <f>Death!Y227</f>
        <v>1187</v>
      </c>
      <c r="P222" s="632">
        <f>Death!Z227</f>
        <v>723</v>
      </c>
      <c r="Q222" s="632">
        <f t="shared" si="66"/>
        <v>1910</v>
      </c>
      <c r="R222" s="632">
        <f>Birth!AH228</f>
        <v>23</v>
      </c>
      <c r="S222" s="632">
        <f>Birth!AI228</f>
        <v>25</v>
      </c>
      <c r="T222" s="632">
        <f t="shared" si="67"/>
        <v>48</v>
      </c>
      <c r="U222" s="647">
        <f>N222/J222*1000</f>
        <v>46.019802623007465</v>
      </c>
      <c r="V222" s="647">
        <f t="shared" si="91"/>
        <v>6.4323324559051782</v>
      </c>
      <c r="W222" s="633">
        <f t="shared" si="91"/>
        <v>8.4117396376235123E-2</v>
      </c>
      <c r="X222" s="633">
        <f>T222/(N222+T222)*1000</f>
        <v>3.5003281557646031</v>
      </c>
      <c r="Y222" s="919">
        <f t="shared" si="68"/>
        <v>916.28102650399671</v>
      </c>
      <c r="Z222" s="919"/>
    </row>
    <row r="223" spans="1:26" ht="20.25" customHeight="1">
      <c r="A223" s="457" t="s">
        <v>29</v>
      </c>
      <c r="B223" s="634"/>
      <c r="C223" s="639"/>
      <c r="D223" s="471">
        <f t="shared" si="59"/>
        <v>0</v>
      </c>
      <c r="E223" s="471">
        <f t="shared" si="60"/>
        <v>0</v>
      </c>
      <c r="F223" s="471">
        <f t="shared" si="61"/>
        <v>0</v>
      </c>
      <c r="G223" s="471">
        <f t="shared" si="62"/>
        <v>0</v>
      </c>
      <c r="H223" s="471"/>
      <c r="I223" s="458">
        <f t="shared" si="92"/>
        <v>0</v>
      </c>
      <c r="J223" s="458">
        <f t="shared" si="85"/>
        <v>0</v>
      </c>
      <c r="K223" s="562">
        <f t="shared" si="64"/>
        <v>0</v>
      </c>
      <c r="L223" s="408"/>
      <c r="M223" s="408"/>
      <c r="N223" s="408"/>
      <c r="O223" s="408"/>
      <c r="P223" s="408"/>
      <c r="Q223" s="408"/>
      <c r="R223" s="408"/>
      <c r="S223" s="408"/>
      <c r="T223" s="408"/>
      <c r="U223" s="564"/>
      <c r="V223" s="564"/>
      <c r="W223" s="636"/>
      <c r="X223" s="636"/>
      <c r="Y223" s="920"/>
      <c r="Z223" s="11"/>
    </row>
    <row r="224" spans="1:26" ht="20.25" customHeight="1">
      <c r="A224" s="469">
        <v>38</v>
      </c>
      <c r="B224" s="641" t="s">
        <v>30</v>
      </c>
      <c r="C224" s="608">
        <v>14619</v>
      </c>
      <c r="D224" s="470">
        <f t="shared" si="59"/>
        <v>14752.0329</v>
      </c>
      <c r="E224" s="470">
        <f t="shared" si="60"/>
        <v>14887.75160268</v>
      </c>
      <c r="F224" s="470">
        <f t="shared" si="61"/>
        <v>15021.741367104119</v>
      </c>
      <c r="G224" s="470">
        <f t="shared" si="62"/>
        <v>15158.439213544767</v>
      </c>
      <c r="H224" s="470">
        <f t="shared" si="62"/>
        <v>15296.381010388024</v>
      </c>
      <c r="I224" s="458">
        <f t="shared" si="92"/>
        <v>15781.381010388024</v>
      </c>
      <c r="J224" s="458">
        <f t="shared" si="85"/>
        <v>16266.381010388024</v>
      </c>
      <c r="K224" s="562">
        <f t="shared" si="64"/>
        <v>15296.381010388024</v>
      </c>
      <c r="L224" s="563">
        <f>Birth!Y230</f>
        <v>311</v>
      </c>
      <c r="M224" s="563">
        <f>Birth!Z230</f>
        <v>304</v>
      </c>
      <c r="N224" s="563">
        <f t="shared" si="65"/>
        <v>615</v>
      </c>
      <c r="O224" s="563">
        <f>Death!Y229</f>
        <v>76</v>
      </c>
      <c r="P224" s="563">
        <f>Death!Z229</f>
        <v>54</v>
      </c>
      <c r="Q224" s="563">
        <f t="shared" si="66"/>
        <v>130</v>
      </c>
      <c r="R224" s="563">
        <f>Birth!AH230</f>
        <v>3</v>
      </c>
      <c r="S224" s="563">
        <f>Birth!AI230</f>
        <v>0</v>
      </c>
      <c r="T224" s="563">
        <f t="shared" si="67"/>
        <v>3</v>
      </c>
      <c r="U224" s="564">
        <f t="shared" ref="U224:U229" si="93">N224/J224*1000</f>
        <v>37.80804099001795</v>
      </c>
      <c r="V224" s="564">
        <f t="shared" ref="V224:W229" si="94">Q224/J224*1000</f>
        <v>7.9919436239062334</v>
      </c>
      <c r="W224" s="564">
        <f t="shared" si="94"/>
        <v>0.19612482180998567</v>
      </c>
      <c r="X224" s="564">
        <f t="shared" ref="X224:X229" si="95">T224/(N224+T224)*1000</f>
        <v>4.8543689320388346</v>
      </c>
      <c r="Y224" s="918">
        <f t="shared" si="68"/>
        <v>977.49196141479104</v>
      </c>
      <c r="Z224" s="11"/>
    </row>
    <row r="225" spans="1:26" ht="20.25" customHeight="1">
      <c r="A225" s="414">
        <v>39</v>
      </c>
      <c r="B225" s="641" t="s">
        <v>31</v>
      </c>
      <c r="C225" s="613">
        <v>20192</v>
      </c>
      <c r="D225" s="458">
        <f t="shared" si="59"/>
        <v>20375.747200000002</v>
      </c>
      <c r="E225" s="458">
        <f t="shared" si="60"/>
        <v>20563.204074240002</v>
      </c>
      <c r="F225" s="458">
        <f t="shared" si="61"/>
        <v>20748.272910908163</v>
      </c>
      <c r="G225" s="458">
        <f t="shared" si="62"/>
        <v>20937.082194397426</v>
      </c>
      <c r="H225" s="470">
        <f t="shared" si="62"/>
        <v>21127.609642366442</v>
      </c>
      <c r="I225" s="458">
        <f t="shared" si="92"/>
        <v>21253.609642366442</v>
      </c>
      <c r="J225" s="458">
        <f t="shared" si="85"/>
        <v>21379.609642366442</v>
      </c>
      <c r="K225" s="562">
        <f t="shared" si="64"/>
        <v>21127.609642366442</v>
      </c>
      <c r="L225" s="51">
        <f>Birth!Y231</f>
        <v>148</v>
      </c>
      <c r="M225" s="563">
        <f>Birth!Z231</f>
        <v>132</v>
      </c>
      <c r="N225" s="563">
        <f t="shared" si="65"/>
        <v>280</v>
      </c>
      <c r="O225" s="563">
        <f>Death!Y230</f>
        <v>98</v>
      </c>
      <c r="P225" s="563">
        <f>Death!Z230</f>
        <v>56</v>
      </c>
      <c r="Q225" s="563">
        <f t="shared" si="66"/>
        <v>154</v>
      </c>
      <c r="R225" s="563">
        <f>Birth!AH231</f>
        <v>1</v>
      </c>
      <c r="S225" s="563">
        <f>Birth!AI231</f>
        <v>1</v>
      </c>
      <c r="T225" s="563">
        <f t="shared" si="67"/>
        <v>2</v>
      </c>
      <c r="U225" s="564">
        <f t="shared" si="93"/>
        <v>13.096590849121213</v>
      </c>
      <c r="V225" s="564">
        <f t="shared" si="94"/>
        <v>7.2031249670166675</v>
      </c>
      <c r="W225" s="564">
        <f t="shared" si="94"/>
        <v>4.7331431095486341E-2</v>
      </c>
      <c r="X225" s="564">
        <f t="shared" si="95"/>
        <v>7.0921985815602833</v>
      </c>
      <c r="Y225" s="918">
        <f t="shared" si="68"/>
        <v>891.89189189189187</v>
      </c>
      <c r="Z225" s="11"/>
    </row>
    <row r="226" spans="1:26" ht="20.25" customHeight="1">
      <c r="A226" s="469">
        <v>40</v>
      </c>
      <c r="B226" s="232" t="s">
        <v>32</v>
      </c>
      <c r="C226" s="609">
        <v>74544</v>
      </c>
      <c r="D226" s="458">
        <f t="shared" si="59"/>
        <v>75222.350399999996</v>
      </c>
      <c r="E226" s="458">
        <f t="shared" si="60"/>
        <v>75914.39602367999</v>
      </c>
      <c r="F226" s="458">
        <f t="shared" si="61"/>
        <v>76597.625587893112</v>
      </c>
      <c r="G226" s="458">
        <f t="shared" si="62"/>
        <v>77294.663980742946</v>
      </c>
      <c r="H226" s="470">
        <f t="shared" si="62"/>
        <v>77998.045422967713</v>
      </c>
      <c r="I226" s="458">
        <f t="shared" si="92"/>
        <v>78344.045422967713</v>
      </c>
      <c r="J226" s="458">
        <f t="shared" si="85"/>
        <v>78690.045422967713</v>
      </c>
      <c r="K226" s="562">
        <f t="shared" si="64"/>
        <v>77998.045422967713</v>
      </c>
      <c r="L226" s="51">
        <f>Birth!Y232</f>
        <v>432</v>
      </c>
      <c r="M226" s="563">
        <f>Birth!Z232</f>
        <v>391</v>
      </c>
      <c r="N226" s="563">
        <f t="shared" si="65"/>
        <v>823</v>
      </c>
      <c r="O226" s="563">
        <f>Death!Y231</f>
        <v>293</v>
      </c>
      <c r="P226" s="563">
        <f>Death!Z231</f>
        <v>184</v>
      </c>
      <c r="Q226" s="563">
        <f t="shared" si="66"/>
        <v>477</v>
      </c>
      <c r="R226" s="563">
        <f>Birth!AH232</f>
        <v>0</v>
      </c>
      <c r="S226" s="563">
        <f>Birth!AI232</f>
        <v>0</v>
      </c>
      <c r="T226" s="563">
        <f t="shared" si="67"/>
        <v>0</v>
      </c>
      <c r="U226" s="564">
        <f t="shared" si="93"/>
        <v>10.458756194335431</v>
      </c>
      <c r="V226" s="564">
        <f t="shared" si="94"/>
        <v>6.0617578428894294</v>
      </c>
      <c r="W226" s="564">
        <f t="shared" si="94"/>
        <v>0</v>
      </c>
      <c r="X226" s="564">
        <f t="shared" si="95"/>
        <v>0</v>
      </c>
      <c r="Y226" s="918">
        <f t="shared" si="68"/>
        <v>905.09259259259261</v>
      </c>
      <c r="Z226" s="11"/>
    </row>
    <row r="227" spans="1:26" ht="20.25" customHeight="1">
      <c r="A227" s="414">
        <v>41</v>
      </c>
      <c r="B227" s="232" t="s">
        <v>668</v>
      </c>
      <c r="C227" s="609">
        <v>10128</v>
      </c>
      <c r="D227" s="458">
        <f t="shared" si="59"/>
        <v>10220.1648</v>
      </c>
      <c r="E227" s="458">
        <f t="shared" si="60"/>
        <v>10314.19031616</v>
      </c>
      <c r="F227" s="458">
        <f t="shared" si="61"/>
        <v>10407.01802900544</v>
      </c>
      <c r="G227" s="458">
        <f t="shared" si="62"/>
        <v>10501.721893069389</v>
      </c>
      <c r="H227" s="470">
        <f t="shared" si="62"/>
        <v>10597.28756229632</v>
      </c>
      <c r="I227" s="458">
        <f t="shared" si="92"/>
        <v>11195.28756229632</v>
      </c>
      <c r="J227" s="458">
        <f t="shared" si="85"/>
        <v>11793.28756229632</v>
      </c>
      <c r="K227" s="562">
        <f t="shared" si="64"/>
        <v>10597.28756229632</v>
      </c>
      <c r="L227" s="51">
        <f>Birth!Y233</f>
        <v>348</v>
      </c>
      <c r="M227" s="563">
        <f>Birth!Z233</f>
        <v>361</v>
      </c>
      <c r="N227" s="563">
        <f t="shared" si="65"/>
        <v>709</v>
      </c>
      <c r="O227" s="563">
        <f>Death!Y232</f>
        <v>62</v>
      </c>
      <c r="P227" s="563">
        <f>Death!Z232</f>
        <v>49</v>
      </c>
      <c r="Q227" s="563">
        <f t="shared" si="66"/>
        <v>111</v>
      </c>
      <c r="R227" s="563">
        <f>Birth!AH233</f>
        <v>4</v>
      </c>
      <c r="S227" s="563">
        <f>Birth!AI233</f>
        <v>0</v>
      </c>
      <c r="T227" s="563">
        <f t="shared" si="67"/>
        <v>4</v>
      </c>
      <c r="U227" s="564">
        <f t="shared" si="93"/>
        <v>60.118944463518844</v>
      </c>
      <c r="V227" s="564">
        <f t="shared" si="94"/>
        <v>9.4121337594507644</v>
      </c>
      <c r="W227" s="564">
        <f t="shared" si="94"/>
        <v>0.37745507767774888</v>
      </c>
      <c r="X227" s="564">
        <f t="shared" si="95"/>
        <v>5.6100981767180924</v>
      </c>
      <c r="Y227" s="918">
        <f t="shared" si="68"/>
        <v>1037.3563218390805</v>
      </c>
      <c r="Z227" s="11"/>
    </row>
    <row r="228" spans="1:26" ht="20.25" customHeight="1">
      <c r="A228" s="469">
        <v>42</v>
      </c>
      <c r="B228" s="232" t="s">
        <v>669</v>
      </c>
      <c r="C228" s="609">
        <v>57874</v>
      </c>
      <c r="D228" s="458">
        <f t="shared" si="59"/>
        <v>58400.653400000003</v>
      </c>
      <c r="E228" s="458">
        <f t="shared" si="60"/>
        <v>58937.93941128</v>
      </c>
      <c r="F228" s="458">
        <f t="shared" si="61"/>
        <v>59468.380865981519</v>
      </c>
      <c r="G228" s="458">
        <f t="shared" si="62"/>
        <v>60009.543131861952</v>
      </c>
      <c r="H228" s="470">
        <f t="shared" si="62"/>
        <v>60555.629974361895</v>
      </c>
      <c r="I228" s="458">
        <f t="shared" si="92"/>
        <v>62099.629974361895</v>
      </c>
      <c r="J228" s="458">
        <f t="shared" si="85"/>
        <v>63643.629974361895</v>
      </c>
      <c r="K228" s="562">
        <f t="shared" si="64"/>
        <v>60555.629974361895</v>
      </c>
      <c r="L228" s="51">
        <f>Birth!Y234</f>
        <v>1036</v>
      </c>
      <c r="M228" s="563">
        <f>Birth!Z234</f>
        <v>948</v>
      </c>
      <c r="N228" s="563">
        <f t="shared" si="65"/>
        <v>1984</v>
      </c>
      <c r="O228" s="563">
        <f>Death!Y233</f>
        <v>252</v>
      </c>
      <c r="P228" s="563">
        <f>Death!Z233</f>
        <v>188</v>
      </c>
      <c r="Q228" s="563">
        <f t="shared" si="66"/>
        <v>440</v>
      </c>
      <c r="R228" s="563">
        <f>Birth!AH234</f>
        <v>0</v>
      </c>
      <c r="S228" s="563">
        <f>Birth!AI234</f>
        <v>0</v>
      </c>
      <c r="T228" s="563">
        <f t="shared" si="67"/>
        <v>0</v>
      </c>
      <c r="U228" s="564">
        <f t="shared" si="93"/>
        <v>31.173583291827189</v>
      </c>
      <c r="V228" s="564">
        <f t="shared" si="94"/>
        <v>6.9134962945584491</v>
      </c>
      <c r="W228" s="564">
        <f t="shared" si="94"/>
        <v>0</v>
      </c>
      <c r="X228" s="564">
        <f t="shared" si="95"/>
        <v>0</v>
      </c>
      <c r="Y228" s="918">
        <f t="shared" si="68"/>
        <v>915.05791505791501</v>
      </c>
      <c r="Z228" s="11"/>
    </row>
    <row r="229" spans="1:26" ht="20.25" customHeight="1">
      <c r="A229" s="467"/>
      <c r="B229" s="631" t="s">
        <v>6</v>
      </c>
      <c r="C229" s="607">
        <f>SUM(C224:C228)</f>
        <v>177357</v>
      </c>
      <c r="D229" s="468">
        <f t="shared" si="59"/>
        <v>178970.94870000001</v>
      </c>
      <c r="E229" s="468">
        <f t="shared" si="60"/>
        <v>180617.48142804002</v>
      </c>
      <c r="F229" s="468">
        <f t="shared" si="61"/>
        <v>182243.03876089238</v>
      </c>
      <c r="G229" s="468">
        <f t="shared" si="62"/>
        <v>183901.45041361649</v>
      </c>
      <c r="H229" s="468">
        <f>SUM(H224:H228)</f>
        <v>185574.9536123804</v>
      </c>
      <c r="I229" s="459">
        <f t="shared" si="92"/>
        <v>188673.9536123804</v>
      </c>
      <c r="J229" s="458">
        <f t="shared" si="85"/>
        <v>191772.9536123804</v>
      </c>
      <c r="K229" s="562">
        <f t="shared" si="64"/>
        <v>185574.9536123804</v>
      </c>
      <c r="L229" s="618">
        <f>Birth!Y235</f>
        <v>2275</v>
      </c>
      <c r="M229" s="632">
        <f>Birth!Z235</f>
        <v>2136</v>
      </c>
      <c r="N229" s="632">
        <f t="shared" si="65"/>
        <v>4411</v>
      </c>
      <c r="O229" s="632">
        <f>Death!Y234</f>
        <v>781</v>
      </c>
      <c r="P229" s="632">
        <f>Death!Z234</f>
        <v>531</v>
      </c>
      <c r="Q229" s="632">
        <f t="shared" si="66"/>
        <v>1312</v>
      </c>
      <c r="R229" s="632">
        <f>Birth!AH235</f>
        <v>8</v>
      </c>
      <c r="S229" s="632">
        <f>Birth!AI235</f>
        <v>1</v>
      </c>
      <c r="T229" s="632">
        <f t="shared" si="67"/>
        <v>9</v>
      </c>
      <c r="U229" s="647">
        <f t="shared" si="93"/>
        <v>23.001157967852443</v>
      </c>
      <c r="V229" s="647">
        <f t="shared" si="94"/>
        <v>6.8414235442807536</v>
      </c>
      <c r="W229" s="633">
        <f t="shared" si="94"/>
        <v>4.3109265794079067E-2</v>
      </c>
      <c r="X229" s="633">
        <f t="shared" si="95"/>
        <v>2.0361990950226247</v>
      </c>
      <c r="Y229" s="919">
        <f t="shared" si="68"/>
        <v>938.90109890109886</v>
      </c>
      <c r="Z229" s="919"/>
    </row>
    <row r="230" spans="1:26" ht="20.25" customHeight="1">
      <c r="A230" s="457" t="s">
        <v>33</v>
      </c>
      <c r="B230" s="634"/>
      <c r="C230" s="635"/>
      <c r="D230" s="471">
        <f t="shared" si="59"/>
        <v>0</v>
      </c>
      <c r="E230" s="471">
        <f t="shared" si="60"/>
        <v>0</v>
      </c>
      <c r="F230" s="471">
        <f t="shared" si="61"/>
        <v>0</v>
      </c>
      <c r="G230" s="471">
        <f t="shared" si="62"/>
        <v>0</v>
      </c>
      <c r="H230" s="471"/>
      <c r="I230" s="458">
        <f t="shared" si="92"/>
        <v>0</v>
      </c>
      <c r="J230" s="458">
        <f t="shared" si="85"/>
        <v>0</v>
      </c>
      <c r="K230" s="562">
        <f t="shared" si="64"/>
        <v>0</v>
      </c>
      <c r="L230" s="408"/>
      <c r="M230" s="408"/>
      <c r="N230" s="408"/>
      <c r="O230" s="408"/>
      <c r="P230" s="408"/>
      <c r="Q230" s="408"/>
      <c r="R230" s="408"/>
      <c r="S230" s="408"/>
      <c r="T230" s="408"/>
      <c r="U230" s="564"/>
      <c r="V230" s="564"/>
      <c r="W230" s="636"/>
      <c r="X230" s="636"/>
      <c r="Y230" s="920"/>
      <c r="Z230" s="11"/>
    </row>
    <row r="231" spans="1:26" s="294" customFormat="1" ht="20.25" customHeight="1">
      <c r="A231" s="469">
        <v>43</v>
      </c>
      <c r="B231" s="143" t="s">
        <v>688</v>
      </c>
      <c r="C231" s="614">
        <f>110313-53199</f>
        <v>57114</v>
      </c>
      <c r="D231" s="470">
        <f t="shared" si="59"/>
        <v>57633.737399999998</v>
      </c>
      <c r="E231" s="470">
        <f t="shared" si="60"/>
        <v>58163.96778408</v>
      </c>
      <c r="F231" s="470">
        <f t="shared" si="61"/>
        <v>58687.443494136722</v>
      </c>
      <c r="G231" s="470">
        <f t="shared" si="62"/>
        <v>59221.499229933368</v>
      </c>
      <c r="H231" s="470">
        <f t="shared" si="62"/>
        <v>59760.414872925765</v>
      </c>
      <c r="I231" s="458">
        <f t="shared" si="92"/>
        <v>62708.414872925765</v>
      </c>
      <c r="J231" s="458">
        <f t="shared" si="85"/>
        <v>65656.414872925758</v>
      </c>
      <c r="K231" s="562">
        <f t="shared" si="64"/>
        <v>59760.414872925765</v>
      </c>
      <c r="L231" s="563">
        <f>Birth!Y237</f>
        <v>2141</v>
      </c>
      <c r="M231" s="563">
        <f>Birth!Z237</f>
        <v>1922</v>
      </c>
      <c r="N231" s="563">
        <f t="shared" si="65"/>
        <v>4063</v>
      </c>
      <c r="O231" s="563">
        <f>Death!Y236</f>
        <v>682</v>
      </c>
      <c r="P231" s="563">
        <f>Death!Z236</f>
        <v>433</v>
      </c>
      <c r="Q231" s="563">
        <f t="shared" si="66"/>
        <v>1115</v>
      </c>
      <c r="R231" s="563">
        <f>Birth!AH237</f>
        <v>0</v>
      </c>
      <c r="S231" s="563">
        <f>Birth!AI237</f>
        <v>3</v>
      </c>
      <c r="T231" s="563">
        <f t="shared" si="67"/>
        <v>3</v>
      </c>
      <c r="U231" s="564">
        <f t="shared" ref="U231:U240" si="96">N231/J231*1000</f>
        <v>61.882757501513055</v>
      </c>
      <c r="V231" s="564">
        <f t="shared" ref="V231:V240" si="97">Q231/J231*1000</f>
        <v>16.982346693129969</v>
      </c>
      <c r="W231" s="564">
        <f t="shared" ref="W231:W240" si="98">R231/K231*1000</f>
        <v>0</v>
      </c>
      <c r="X231" s="564">
        <f t="shared" ref="X231:X240" si="99">T231/(N231+T231)*1000</f>
        <v>0.73782587309394976</v>
      </c>
      <c r="Y231" s="918">
        <f t="shared" si="68"/>
        <v>897.71134983652496</v>
      </c>
      <c r="Z231" s="166"/>
    </row>
    <row r="232" spans="1:26" ht="20.25" customHeight="1">
      <c r="A232" s="414">
        <v>44</v>
      </c>
      <c r="B232" s="143" t="s">
        <v>689</v>
      </c>
      <c r="C232" s="609">
        <v>53199</v>
      </c>
      <c r="D232" s="458">
        <f t="shared" si="59"/>
        <v>53683.1109</v>
      </c>
      <c r="E232" s="458">
        <f t="shared" si="60"/>
        <v>54176.995520279997</v>
      </c>
      <c r="F232" s="458">
        <f t="shared" si="61"/>
        <v>54664.58847996252</v>
      </c>
      <c r="G232" s="458">
        <f t="shared" si="62"/>
        <v>55162.036235130181</v>
      </c>
      <c r="H232" s="470">
        <f t="shared" si="62"/>
        <v>55664.010764869869</v>
      </c>
      <c r="I232" s="458">
        <f t="shared" si="92"/>
        <v>56058.010764869869</v>
      </c>
      <c r="J232" s="458">
        <f t="shared" si="85"/>
        <v>56452.010764869869</v>
      </c>
      <c r="K232" s="562">
        <f t="shared" si="64"/>
        <v>55664.010764869869</v>
      </c>
      <c r="L232" s="51">
        <f>Birth!Y238</f>
        <v>324</v>
      </c>
      <c r="M232" s="563">
        <f>Birth!Z238</f>
        <v>291</v>
      </c>
      <c r="N232" s="563">
        <f t="shared" si="65"/>
        <v>615</v>
      </c>
      <c r="O232" s="563">
        <f>Death!Y237</f>
        <v>129</v>
      </c>
      <c r="P232" s="563">
        <f>Death!Z237</f>
        <v>92</v>
      </c>
      <c r="Q232" s="563">
        <f t="shared" si="66"/>
        <v>221</v>
      </c>
      <c r="R232" s="563">
        <f>Birth!AH238</f>
        <v>0</v>
      </c>
      <c r="S232" s="563">
        <f>Birth!AI238</f>
        <v>0</v>
      </c>
      <c r="T232" s="563">
        <f t="shared" si="67"/>
        <v>0</v>
      </c>
      <c r="U232" s="564">
        <f t="shared" si="96"/>
        <v>10.894208933700464</v>
      </c>
      <c r="V232" s="564">
        <f t="shared" si="97"/>
        <v>3.9148295517850444</v>
      </c>
      <c r="W232" s="564">
        <f t="shared" si="98"/>
        <v>0</v>
      </c>
      <c r="X232" s="564">
        <f t="shared" si="99"/>
        <v>0</v>
      </c>
      <c r="Y232" s="918">
        <f t="shared" si="68"/>
        <v>898.14814814814815</v>
      </c>
      <c r="Z232" s="11"/>
    </row>
    <row r="233" spans="1:26" ht="20.25" customHeight="1">
      <c r="A233" s="469">
        <v>45</v>
      </c>
      <c r="B233" s="143" t="s">
        <v>34</v>
      </c>
      <c r="C233" s="609">
        <v>17192</v>
      </c>
      <c r="D233" s="458">
        <f t="shared" si="59"/>
        <v>17348.447199999999</v>
      </c>
      <c r="E233" s="458">
        <f t="shared" si="60"/>
        <v>17508.052914239997</v>
      </c>
      <c r="F233" s="458">
        <f t="shared" si="61"/>
        <v>17665.625390468158</v>
      </c>
      <c r="G233" s="458">
        <f t="shared" si="62"/>
        <v>17826.382581521419</v>
      </c>
      <c r="H233" s="470">
        <f t="shared" si="62"/>
        <v>17988.602663013262</v>
      </c>
      <c r="I233" s="458">
        <f t="shared" si="92"/>
        <v>19055.602663013262</v>
      </c>
      <c r="J233" s="458">
        <f t="shared" si="85"/>
        <v>20122.602663013262</v>
      </c>
      <c r="K233" s="562">
        <f t="shared" si="64"/>
        <v>17988.602663013262</v>
      </c>
      <c r="L233" s="51">
        <f>Birth!Y239</f>
        <v>631</v>
      </c>
      <c r="M233" s="563">
        <f>Birth!Z239</f>
        <v>602</v>
      </c>
      <c r="N233" s="563">
        <f t="shared" si="65"/>
        <v>1233</v>
      </c>
      <c r="O233" s="563">
        <f>Death!Y238</f>
        <v>110</v>
      </c>
      <c r="P233" s="563">
        <f>Death!Z238</f>
        <v>56</v>
      </c>
      <c r="Q233" s="563">
        <f t="shared" si="66"/>
        <v>166</v>
      </c>
      <c r="R233" s="563">
        <f>Birth!AH239</f>
        <v>0</v>
      </c>
      <c r="S233" s="563">
        <f>Birth!AI239</f>
        <v>0</v>
      </c>
      <c r="T233" s="563">
        <f t="shared" si="67"/>
        <v>0</v>
      </c>
      <c r="U233" s="564">
        <f t="shared" si="96"/>
        <v>61.274379892534455</v>
      </c>
      <c r="V233" s="564">
        <f t="shared" si="97"/>
        <v>8.2494298963185066</v>
      </c>
      <c r="W233" s="564">
        <f t="shared" si="98"/>
        <v>0</v>
      </c>
      <c r="X233" s="564">
        <f t="shared" si="99"/>
        <v>0</v>
      </c>
      <c r="Y233" s="918">
        <f t="shared" si="68"/>
        <v>954.04120443740089</v>
      </c>
      <c r="Z233" s="11"/>
    </row>
    <row r="234" spans="1:26" ht="20.25" customHeight="1">
      <c r="A234" s="414">
        <v>46</v>
      </c>
      <c r="B234" s="143" t="s">
        <v>39</v>
      </c>
      <c r="C234" s="609">
        <v>37498</v>
      </c>
      <c r="D234" s="458">
        <f t="shared" si="59"/>
        <v>37839.231800000001</v>
      </c>
      <c r="E234" s="458">
        <f t="shared" si="60"/>
        <v>38187.352732560001</v>
      </c>
      <c r="F234" s="458">
        <f t="shared" si="61"/>
        <v>38531.038907153037</v>
      </c>
      <c r="G234" s="458">
        <f t="shared" si="62"/>
        <v>38881.671361208129</v>
      </c>
      <c r="H234" s="470">
        <f t="shared" si="62"/>
        <v>39235.494570595125</v>
      </c>
      <c r="I234" s="458">
        <f t="shared" si="92"/>
        <v>39681.494570595125</v>
      </c>
      <c r="J234" s="458">
        <f t="shared" si="85"/>
        <v>40127.494570595125</v>
      </c>
      <c r="K234" s="562">
        <f t="shared" si="64"/>
        <v>39235.494570595125</v>
      </c>
      <c r="L234" s="51">
        <f>Birth!Y240</f>
        <v>394</v>
      </c>
      <c r="M234" s="563">
        <f>Birth!Z240</f>
        <v>356</v>
      </c>
      <c r="N234" s="563">
        <f t="shared" si="65"/>
        <v>750</v>
      </c>
      <c r="O234" s="563">
        <f>Death!Y239</f>
        <v>182</v>
      </c>
      <c r="P234" s="563">
        <f>Death!Z239</f>
        <v>122</v>
      </c>
      <c r="Q234" s="563">
        <f t="shared" si="66"/>
        <v>304</v>
      </c>
      <c r="R234" s="563">
        <f>Birth!AH240</f>
        <v>0</v>
      </c>
      <c r="S234" s="563">
        <f>Birth!AI240</f>
        <v>0</v>
      </c>
      <c r="T234" s="563">
        <f t="shared" si="67"/>
        <v>0</v>
      </c>
      <c r="U234" s="564">
        <f t="shared" si="96"/>
        <v>18.690426801517521</v>
      </c>
      <c r="V234" s="564">
        <f t="shared" si="97"/>
        <v>7.5758529968817694</v>
      </c>
      <c r="W234" s="564">
        <f t="shared" si="98"/>
        <v>0</v>
      </c>
      <c r="X234" s="564">
        <f t="shared" si="99"/>
        <v>0</v>
      </c>
      <c r="Y234" s="918">
        <f t="shared" si="68"/>
        <v>903.5532994923858</v>
      </c>
      <c r="Z234" s="11"/>
    </row>
    <row r="235" spans="1:26" ht="20.25" customHeight="1">
      <c r="A235" s="469">
        <v>47</v>
      </c>
      <c r="B235" s="389" t="s">
        <v>35</v>
      </c>
      <c r="C235" s="609">
        <v>14658</v>
      </c>
      <c r="D235" s="458">
        <f t="shared" si="59"/>
        <v>14791.3878</v>
      </c>
      <c r="E235" s="458">
        <f t="shared" si="60"/>
        <v>14927.468567760001</v>
      </c>
      <c r="F235" s="458">
        <f t="shared" si="61"/>
        <v>15061.815784869841</v>
      </c>
      <c r="G235" s="458">
        <f t="shared" si="62"/>
        <v>15198.878308512156</v>
      </c>
      <c r="H235" s="470">
        <f t="shared" si="62"/>
        <v>15337.188101119616</v>
      </c>
      <c r="I235" s="458">
        <f t="shared" si="92"/>
        <v>15897.188101119616</v>
      </c>
      <c r="J235" s="458">
        <f t="shared" si="85"/>
        <v>16457.188101119616</v>
      </c>
      <c r="K235" s="562">
        <f t="shared" si="64"/>
        <v>15337.188101119616</v>
      </c>
      <c r="L235" s="51">
        <f>Birth!Y241</f>
        <v>342</v>
      </c>
      <c r="M235" s="563">
        <f>Birth!Z241</f>
        <v>333</v>
      </c>
      <c r="N235" s="563">
        <f t="shared" si="65"/>
        <v>675</v>
      </c>
      <c r="O235" s="563">
        <f>Death!Y240</f>
        <v>73</v>
      </c>
      <c r="P235" s="563">
        <f>Death!Z240</f>
        <v>42</v>
      </c>
      <c r="Q235" s="563">
        <f t="shared" si="66"/>
        <v>115</v>
      </c>
      <c r="R235" s="563">
        <f>Birth!AH241</f>
        <v>0</v>
      </c>
      <c r="S235" s="563">
        <f>Birth!AI241</f>
        <v>0</v>
      </c>
      <c r="T235" s="563">
        <f t="shared" si="67"/>
        <v>0</v>
      </c>
      <c r="U235" s="564">
        <f t="shared" si="96"/>
        <v>41.015512240154706</v>
      </c>
      <c r="V235" s="564">
        <f t="shared" si="97"/>
        <v>6.9878280112856164</v>
      </c>
      <c r="W235" s="564">
        <f t="shared" si="98"/>
        <v>0</v>
      </c>
      <c r="X235" s="564">
        <f t="shared" si="99"/>
        <v>0</v>
      </c>
      <c r="Y235" s="918">
        <f t="shared" si="68"/>
        <v>973.68421052631584</v>
      </c>
      <c r="Z235" s="11"/>
    </row>
    <row r="236" spans="1:26" ht="20.25" customHeight="1">
      <c r="A236" s="414">
        <v>48</v>
      </c>
      <c r="B236" s="389" t="s">
        <v>38</v>
      </c>
      <c r="C236" s="609">
        <v>17285</v>
      </c>
      <c r="D236" s="458">
        <f t="shared" si="59"/>
        <v>17442.2935</v>
      </c>
      <c r="E236" s="458">
        <f t="shared" si="60"/>
        <v>17602.7626002</v>
      </c>
      <c r="F236" s="458">
        <f t="shared" si="61"/>
        <v>17761.1874636018</v>
      </c>
      <c r="G236" s="458">
        <f t="shared" si="62"/>
        <v>17922.814269520575</v>
      </c>
      <c r="H236" s="470">
        <f t="shared" si="62"/>
        <v>18085.911879373212</v>
      </c>
      <c r="I236" s="458">
        <f t="shared" si="92"/>
        <v>18217.911879373212</v>
      </c>
      <c r="J236" s="458">
        <f t="shared" si="85"/>
        <v>18349.911879373212</v>
      </c>
      <c r="K236" s="562">
        <f t="shared" si="64"/>
        <v>18085.911879373212</v>
      </c>
      <c r="L236" s="51">
        <f>Birth!Y242</f>
        <v>115</v>
      </c>
      <c r="M236" s="563">
        <f>Birth!Z242</f>
        <v>114</v>
      </c>
      <c r="N236" s="563">
        <f t="shared" si="65"/>
        <v>229</v>
      </c>
      <c r="O236" s="563">
        <f>Death!Y241</f>
        <v>60</v>
      </c>
      <c r="P236" s="563">
        <f>Death!Z241</f>
        <v>37</v>
      </c>
      <c r="Q236" s="563">
        <f t="shared" si="66"/>
        <v>97</v>
      </c>
      <c r="R236" s="563">
        <f>Birth!AH242</f>
        <v>0</v>
      </c>
      <c r="S236" s="563">
        <f>Birth!AI242</f>
        <v>1</v>
      </c>
      <c r="T236" s="563">
        <f t="shared" si="67"/>
        <v>1</v>
      </c>
      <c r="U236" s="564">
        <f t="shared" si="96"/>
        <v>12.479623962522378</v>
      </c>
      <c r="V236" s="564">
        <f t="shared" si="97"/>
        <v>5.2861289273566401</v>
      </c>
      <c r="W236" s="564">
        <f t="shared" si="98"/>
        <v>0</v>
      </c>
      <c r="X236" s="564">
        <f t="shared" si="99"/>
        <v>4.3478260869565215</v>
      </c>
      <c r="Y236" s="918">
        <f t="shared" si="68"/>
        <v>991.304347826087</v>
      </c>
      <c r="Z236" s="11"/>
    </row>
    <row r="237" spans="1:26" ht="20.25" customHeight="1">
      <c r="A237" s="469">
        <v>49</v>
      </c>
      <c r="B237" s="389" t="s">
        <v>36</v>
      </c>
      <c r="C237" s="609">
        <v>16183</v>
      </c>
      <c r="D237" s="458">
        <f t="shared" si="59"/>
        <v>16330.265299999999</v>
      </c>
      <c r="E237" s="458">
        <f t="shared" si="60"/>
        <v>16480.503740759999</v>
      </c>
      <c r="F237" s="458">
        <f t="shared" si="61"/>
        <v>16628.82827442684</v>
      </c>
      <c r="G237" s="458">
        <f t="shared" si="62"/>
        <v>16780.150611724122</v>
      </c>
      <c r="H237" s="470">
        <f t="shared" si="62"/>
        <v>16932.849982290812</v>
      </c>
      <c r="I237" s="458">
        <f t="shared" si="92"/>
        <v>16979.849982290812</v>
      </c>
      <c r="J237" s="458">
        <f t="shared" si="85"/>
        <v>17026.849982290812</v>
      </c>
      <c r="K237" s="562">
        <f t="shared" si="64"/>
        <v>16932.849982290812</v>
      </c>
      <c r="L237" s="51">
        <f>Birth!Y243</f>
        <v>76</v>
      </c>
      <c r="M237" s="563">
        <f>Birth!Z243</f>
        <v>76</v>
      </c>
      <c r="N237" s="563">
        <f t="shared" si="65"/>
        <v>152</v>
      </c>
      <c r="O237" s="563">
        <f>Death!Y242</f>
        <v>72</v>
      </c>
      <c r="P237" s="563">
        <f>Death!Z242</f>
        <v>33</v>
      </c>
      <c r="Q237" s="563">
        <f t="shared" si="66"/>
        <v>105</v>
      </c>
      <c r="R237" s="563">
        <f>Birth!AH243</f>
        <v>0</v>
      </c>
      <c r="S237" s="563">
        <f>Birth!AI243</f>
        <v>0</v>
      </c>
      <c r="T237" s="563">
        <f t="shared" si="67"/>
        <v>0</v>
      </c>
      <c r="U237" s="564">
        <f t="shared" si="96"/>
        <v>8.9270769495292015</v>
      </c>
      <c r="V237" s="564">
        <f t="shared" si="97"/>
        <v>6.1667307875037238</v>
      </c>
      <c r="W237" s="564">
        <f t="shared" si="98"/>
        <v>0</v>
      </c>
      <c r="X237" s="564">
        <f t="shared" si="99"/>
        <v>0</v>
      </c>
      <c r="Y237" s="918">
        <f t="shared" si="68"/>
        <v>1000</v>
      </c>
      <c r="Z237" s="11"/>
    </row>
    <row r="238" spans="1:26" ht="20.25" customHeight="1">
      <c r="A238" s="414">
        <v>50</v>
      </c>
      <c r="B238" s="389" t="s">
        <v>37</v>
      </c>
      <c r="C238" s="609">
        <v>10415</v>
      </c>
      <c r="D238" s="458">
        <f t="shared" si="59"/>
        <v>10509.7765</v>
      </c>
      <c r="E238" s="458">
        <f t="shared" si="60"/>
        <v>10606.4664438</v>
      </c>
      <c r="F238" s="458">
        <f t="shared" si="61"/>
        <v>10701.924641794199</v>
      </c>
      <c r="G238" s="458">
        <f t="shared" si="62"/>
        <v>10799.312156034526</v>
      </c>
      <c r="H238" s="470">
        <f t="shared" si="62"/>
        <v>10897.58589665444</v>
      </c>
      <c r="I238" s="458">
        <f t="shared" si="92"/>
        <v>10924.58589665444</v>
      </c>
      <c r="J238" s="458">
        <f t="shared" si="85"/>
        <v>10951.58589665444</v>
      </c>
      <c r="K238" s="562">
        <f t="shared" si="64"/>
        <v>10897.58589665444</v>
      </c>
      <c r="L238" s="51">
        <f>Birth!Y244</f>
        <v>52</v>
      </c>
      <c r="M238" s="563">
        <f>Birth!Z244</f>
        <v>47</v>
      </c>
      <c r="N238" s="563">
        <f t="shared" si="65"/>
        <v>99</v>
      </c>
      <c r="O238" s="563">
        <f>Death!Y243</f>
        <v>43</v>
      </c>
      <c r="P238" s="563">
        <f>Death!Z243</f>
        <v>29</v>
      </c>
      <c r="Q238" s="563">
        <f t="shared" si="66"/>
        <v>72</v>
      </c>
      <c r="R238" s="563">
        <f>Birth!AH244</f>
        <v>0</v>
      </c>
      <c r="S238" s="563">
        <f>Birth!AI244</f>
        <v>0</v>
      </c>
      <c r="T238" s="563">
        <f t="shared" si="67"/>
        <v>0</v>
      </c>
      <c r="U238" s="564">
        <f t="shared" si="96"/>
        <v>9.0397866513783303</v>
      </c>
      <c r="V238" s="564">
        <f t="shared" si="97"/>
        <v>6.5743902919115138</v>
      </c>
      <c r="W238" s="564">
        <f t="shared" si="98"/>
        <v>0</v>
      </c>
      <c r="X238" s="564">
        <f t="shared" si="99"/>
        <v>0</v>
      </c>
      <c r="Y238" s="918">
        <f t="shared" si="68"/>
        <v>903.84615384615381</v>
      </c>
      <c r="Z238" s="11"/>
    </row>
    <row r="239" spans="1:26" ht="20.25" customHeight="1">
      <c r="A239" s="469">
        <v>51</v>
      </c>
      <c r="B239" s="389" t="s">
        <v>110</v>
      </c>
      <c r="C239" s="609">
        <v>9636</v>
      </c>
      <c r="D239" s="458">
        <f t="shared" ref="D239:D307" si="100">(((C239*9.1)/1000)+C239)</f>
        <v>9723.6875999999993</v>
      </c>
      <c r="E239" s="458">
        <f t="shared" ref="E239:E307" si="101">(((D239*9.2)/1000)+D239)</f>
        <v>9813.1455259199993</v>
      </c>
      <c r="F239" s="458">
        <f t="shared" ref="F239:F307" si="102">(((E239*9)/1000)+E239)</f>
        <v>9901.4638356532796</v>
      </c>
      <c r="G239" s="458">
        <f t="shared" ref="G239:H307" si="103">(((F239*9.1)/1000+F239))</f>
        <v>9991.567156557725</v>
      </c>
      <c r="H239" s="470">
        <f t="shared" si="103"/>
        <v>10082.4904176824</v>
      </c>
      <c r="I239" s="458">
        <f t="shared" si="92"/>
        <v>10685.4904176824</v>
      </c>
      <c r="J239" s="458">
        <f t="shared" si="85"/>
        <v>11288.4904176824</v>
      </c>
      <c r="K239" s="562">
        <f t="shared" ref="K239:K307" si="104">H239</f>
        <v>10082.4904176824</v>
      </c>
      <c r="L239" s="51">
        <f>Birth!Y245</f>
        <v>349</v>
      </c>
      <c r="M239" s="563">
        <f>Birth!Z245</f>
        <v>306</v>
      </c>
      <c r="N239" s="563">
        <f t="shared" ref="N239:N307" si="105">L239+M239</f>
        <v>655</v>
      </c>
      <c r="O239" s="563">
        <f>Death!Y244</f>
        <v>31</v>
      </c>
      <c r="P239" s="563">
        <f>Death!Z244</f>
        <v>21</v>
      </c>
      <c r="Q239" s="563">
        <f t="shared" ref="Q239:Q307" si="106">O239+P239</f>
        <v>52</v>
      </c>
      <c r="R239" s="563">
        <f>Birth!AH245</f>
        <v>0</v>
      </c>
      <c r="S239" s="563">
        <f>Birth!AI245</f>
        <v>0</v>
      </c>
      <c r="T239" s="563">
        <f t="shared" ref="T239:T307" si="107">R239+S239</f>
        <v>0</v>
      </c>
      <c r="U239" s="564">
        <f t="shared" si="96"/>
        <v>58.023701643401466</v>
      </c>
      <c r="V239" s="564">
        <f t="shared" si="97"/>
        <v>4.6064618098578265</v>
      </c>
      <c r="W239" s="564">
        <f t="shared" si="98"/>
        <v>0</v>
      </c>
      <c r="X239" s="564">
        <f t="shared" si="99"/>
        <v>0</v>
      </c>
      <c r="Y239" s="918">
        <f t="shared" ref="Y239:Y307" si="108">M239/L239*1000</f>
        <v>876.79083094555881</v>
      </c>
      <c r="Z239" s="11"/>
    </row>
    <row r="240" spans="1:26" ht="20.25" customHeight="1">
      <c r="A240" s="467"/>
      <c r="B240" s="631" t="s">
        <v>6</v>
      </c>
      <c r="C240" s="607">
        <f>SUM(C231:C239)</f>
        <v>233180</v>
      </c>
      <c r="D240" s="468">
        <f t="shared" si="100"/>
        <v>235301.93799999999</v>
      </c>
      <c r="E240" s="468">
        <f t="shared" si="101"/>
        <v>237466.7158296</v>
      </c>
      <c r="F240" s="468">
        <f t="shared" si="102"/>
        <v>239603.91627206639</v>
      </c>
      <c r="G240" s="468">
        <f t="shared" si="103"/>
        <v>241784.31191014219</v>
      </c>
      <c r="H240" s="468">
        <f>SUM(H231:H239)</f>
        <v>243984.5491485245</v>
      </c>
      <c r="I240" s="459">
        <f t="shared" si="92"/>
        <v>250208.5491485245</v>
      </c>
      <c r="J240" s="458">
        <f t="shared" si="85"/>
        <v>256432.5491485245</v>
      </c>
      <c r="K240" s="562">
        <f t="shared" si="104"/>
        <v>243984.5491485245</v>
      </c>
      <c r="L240" s="618">
        <f>Birth!Y246</f>
        <v>4424</v>
      </c>
      <c r="M240" s="632">
        <f>Birth!Z246</f>
        <v>4047</v>
      </c>
      <c r="N240" s="632">
        <f t="shared" si="105"/>
        <v>8471</v>
      </c>
      <c r="O240" s="632">
        <f>Death!Y245</f>
        <v>1382</v>
      </c>
      <c r="P240" s="632">
        <f>Death!Z245</f>
        <v>865</v>
      </c>
      <c r="Q240" s="632">
        <f t="shared" si="106"/>
        <v>2247</v>
      </c>
      <c r="R240" s="632">
        <f>Birth!AH246</f>
        <v>0</v>
      </c>
      <c r="S240" s="632">
        <f>Birth!AI246</f>
        <v>4</v>
      </c>
      <c r="T240" s="632">
        <f t="shared" si="107"/>
        <v>4</v>
      </c>
      <c r="U240" s="647">
        <f t="shared" si="96"/>
        <v>33.034027966136378</v>
      </c>
      <c r="V240" s="647">
        <f t="shared" si="97"/>
        <v>8.7625381702170291</v>
      </c>
      <c r="W240" s="633">
        <f t="shared" si="98"/>
        <v>0</v>
      </c>
      <c r="X240" s="633">
        <f t="shared" si="99"/>
        <v>0.47197640117994105</v>
      </c>
      <c r="Y240" s="919">
        <f t="shared" si="108"/>
        <v>914.78300180831832</v>
      </c>
      <c r="Z240" s="919"/>
    </row>
    <row r="241" spans="1:26" s="294" customFormat="1" ht="20.25" customHeight="1">
      <c r="A241" s="457" t="s">
        <v>40</v>
      </c>
      <c r="B241" s="634"/>
      <c r="C241" s="638"/>
      <c r="D241" s="471">
        <f t="shared" si="100"/>
        <v>0</v>
      </c>
      <c r="E241" s="471">
        <f t="shared" si="101"/>
        <v>0</v>
      </c>
      <c r="F241" s="471">
        <f t="shared" si="102"/>
        <v>0</v>
      </c>
      <c r="G241" s="471">
        <f t="shared" si="103"/>
        <v>0</v>
      </c>
      <c r="H241" s="471"/>
      <c r="I241" s="458">
        <f t="shared" si="92"/>
        <v>0</v>
      </c>
      <c r="J241" s="458">
        <f t="shared" si="85"/>
        <v>0</v>
      </c>
      <c r="K241" s="562">
        <f t="shared" si="104"/>
        <v>0</v>
      </c>
      <c r="L241" s="408"/>
      <c r="M241" s="408"/>
      <c r="N241" s="408"/>
      <c r="O241" s="408"/>
      <c r="P241" s="408"/>
      <c r="Q241" s="408"/>
      <c r="R241" s="408"/>
      <c r="S241" s="408"/>
      <c r="T241" s="408"/>
      <c r="U241" s="564"/>
      <c r="V241" s="564"/>
      <c r="W241" s="636"/>
      <c r="X241" s="636"/>
      <c r="Y241" s="920"/>
      <c r="Z241" s="166"/>
    </row>
    <row r="242" spans="1:26" ht="20.25" customHeight="1">
      <c r="A242" s="469">
        <v>52</v>
      </c>
      <c r="B242" s="388" t="s">
        <v>40</v>
      </c>
      <c r="C242" s="608">
        <v>77928</v>
      </c>
      <c r="D242" s="470">
        <f t="shared" si="100"/>
        <v>78637.144799999995</v>
      </c>
      <c r="E242" s="470">
        <f t="shared" si="101"/>
        <v>79360.606532159989</v>
      </c>
      <c r="F242" s="470">
        <f t="shared" si="102"/>
        <v>80074.851990949435</v>
      </c>
      <c r="G242" s="470">
        <f t="shared" si="103"/>
        <v>80803.533144067071</v>
      </c>
      <c r="H242" s="470">
        <f t="shared" si="103"/>
        <v>81538.845295678082</v>
      </c>
      <c r="I242" s="458">
        <f t="shared" si="92"/>
        <v>85615.845295678082</v>
      </c>
      <c r="J242" s="458">
        <f t="shared" ref="J242:J273" si="109">I242+(N242-Q242)</f>
        <v>89692.845295678082</v>
      </c>
      <c r="K242" s="562">
        <f t="shared" si="104"/>
        <v>81538.845295678082</v>
      </c>
      <c r="L242" s="563">
        <f>Birth!Y248</f>
        <v>2759</v>
      </c>
      <c r="M242" s="563">
        <f>Birth!Z248</f>
        <v>2400</v>
      </c>
      <c r="N242" s="563">
        <f t="shared" si="105"/>
        <v>5159</v>
      </c>
      <c r="O242" s="563">
        <f>Death!Y247</f>
        <v>646</v>
      </c>
      <c r="P242" s="563">
        <f>Death!Z247</f>
        <v>436</v>
      </c>
      <c r="Q242" s="563">
        <f t="shared" si="106"/>
        <v>1082</v>
      </c>
      <c r="R242" s="563">
        <f>Birth!AH248</f>
        <v>21</v>
      </c>
      <c r="S242" s="563">
        <f>Birth!AI248</f>
        <v>18</v>
      </c>
      <c r="T242" s="563">
        <f t="shared" si="107"/>
        <v>39</v>
      </c>
      <c r="U242" s="564">
        <f t="shared" ref="U242:U250" si="110">N242/J242*1000</f>
        <v>57.518523166402332</v>
      </c>
      <c r="V242" s="564">
        <f t="shared" ref="V242:V250" si="111">Q242/J242*1000</f>
        <v>12.063392530732182</v>
      </c>
      <c r="W242" s="564">
        <f t="shared" ref="W242:W250" si="112">R242/K242*1000</f>
        <v>0.25754595768249239</v>
      </c>
      <c r="X242" s="564">
        <f t="shared" ref="X242:X250" si="113">T242/(N242+T242)*1000</f>
        <v>7.5028857252789534</v>
      </c>
      <c r="Y242" s="918">
        <f t="shared" si="108"/>
        <v>869.88039144617608</v>
      </c>
      <c r="Z242" s="11"/>
    </row>
    <row r="243" spans="1:26" ht="20.25" customHeight="1">
      <c r="A243" s="414">
        <v>53</v>
      </c>
      <c r="B243" s="388" t="s">
        <v>41</v>
      </c>
      <c r="C243" s="609">
        <v>158621</v>
      </c>
      <c r="D243" s="458">
        <f t="shared" si="100"/>
        <v>160064.45110000001</v>
      </c>
      <c r="E243" s="458">
        <f t="shared" si="101"/>
        <v>161537.04405011999</v>
      </c>
      <c r="F243" s="458">
        <f t="shared" si="102"/>
        <v>162990.87744657107</v>
      </c>
      <c r="G243" s="458">
        <f t="shared" si="103"/>
        <v>164474.09443133487</v>
      </c>
      <c r="H243" s="470">
        <f t="shared" si="103"/>
        <v>165970.80869066002</v>
      </c>
      <c r="I243" s="458">
        <f t="shared" si="92"/>
        <v>170831.80869066002</v>
      </c>
      <c r="J243" s="458">
        <f t="shared" si="109"/>
        <v>175692.80869066002</v>
      </c>
      <c r="K243" s="562">
        <f t="shared" si="104"/>
        <v>165970.80869066002</v>
      </c>
      <c r="L243" s="51">
        <f>Birth!Y249</f>
        <v>3471</v>
      </c>
      <c r="M243" s="563">
        <f>Birth!Z249</f>
        <v>2769</v>
      </c>
      <c r="N243" s="563">
        <f t="shared" si="105"/>
        <v>6240</v>
      </c>
      <c r="O243" s="563">
        <f>Death!Y248</f>
        <v>759</v>
      </c>
      <c r="P243" s="563">
        <f>Death!Z248</f>
        <v>620</v>
      </c>
      <c r="Q243" s="563">
        <f t="shared" si="106"/>
        <v>1379</v>
      </c>
      <c r="R243" s="563">
        <f>Birth!AH249</f>
        <v>0</v>
      </c>
      <c r="S243" s="563">
        <f>Birth!AI249</f>
        <v>0</v>
      </c>
      <c r="T243" s="563">
        <f t="shared" si="107"/>
        <v>0</v>
      </c>
      <c r="U243" s="564">
        <f t="shared" si="110"/>
        <v>35.516536200332958</v>
      </c>
      <c r="V243" s="564">
        <f t="shared" si="111"/>
        <v>7.8489268301697361</v>
      </c>
      <c r="W243" s="564">
        <f t="shared" si="112"/>
        <v>0</v>
      </c>
      <c r="X243" s="564">
        <f t="shared" si="113"/>
        <v>0</v>
      </c>
      <c r="Y243" s="918">
        <f t="shared" si="108"/>
        <v>797.75280898876395</v>
      </c>
      <c r="Z243" s="11"/>
    </row>
    <row r="244" spans="1:26" ht="20.25" customHeight="1">
      <c r="A244" s="469">
        <v>54</v>
      </c>
      <c r="B244" s="388" t="s">
        <v>43</v>
      </c>
      <c r="C244" s="609">
        <v>16772</v>
      </c>
      <c r="D244" s="458">
        <f t="shared" si="100"/>
        <v>16924.625199999999</v>
      </c>
      <c r="E244" s="458">
        <f t="shared" si="101"/>
        <v>17080.33175184</v>
      </c>
      <c r="F244" s="458">
        <f t="shared" si="102"/>
        <v>17234.054737606559</v>
      </c>
      <c r="G244" s="458">
        <f t="shared" si="103"/>
        <v>17390.884635718779</v>
      </c>
      <c r="H244" s="470">
        <f t="shared" si="103"/>
        <v>17549.141685903822</v>
      </c>
      <c r="I244" s="458">
        <f t="shared" si="92"/>
        <v>18145.141685903822</v>
      </c>
      <c r="J244" s="458">
        <f t="shared" si="109"/>
        <v>18741.141685903822</v>
      </c>
      <c r="K244" s="562">
        <f t="shared" si="104"/>
        <v>17549.141685903822</v>
      </c>
      <c r="L244" s="51">
        <f>Birth!Y250</f>
        <v>392</v>
      </c>
      <c r="M244" s="563">
        <f>Birth!Z250</f>
        <v>350</v>
      </c>
      <c r="N244" s="563">
        <f t="shared" si="105"/>
        <v>742</v>
      </c>
      <c r="O244" s="563">
        <f>Death!Y249</f>
        <v>83</v>
      </c>
      <c r="P244" s="563">
        <f>Death!Z249</f>
        <v>63</v>
      </c>
      <c r="Q244" s="563">
        <f t="shared" si="106"/>
        <v>146</v>
      </c>
      <c r="R244" s="563">
        <f>Birth!AH250</f>
        <v>0</v>
      </c>
      <c r="S244" s="563">
        <f>Birth!AI250</f>
        <v>0</v>
      </c>
      <c r="T244" s="563">
        <f t="shared" si="107"/>
        <v>0</v>
      </c>
      <c r="U244" s="564">
        <f t="shared" si="110"/>
        <v>39.592038331266465</v>
      </c>
      <c r="V244" s="564">
        <f t="shared" si="111"/>
        <v>7.7903471649122702</v>
      </c>
      <c r="W244" s="564">
        <f t="shared" si="112"/>
        <v>0</v>
      </c>
      <c r="X244" s="564">
        <f t="shared" si="113"/>
        <v>0</v>
      </c>
      <c r="Y244" s="918">
        <f t="shared" si="108"/>
        <v>892.85714285714289</v>
      </c>
      <c r="Z244" s="11"/>
    </row>
    <row r="245" spans="1:26" ht="20.25" customHeight="1">
      <c r="A245" s="414">
        <v>55</v>
      </c>
      <c r="B245" s="388" t="s">
        <v>670</v>
      </c>
      <c r="C245" s="609">
        <v>23632</v>
      </c>
      <c r="D245" s="458">
        <f t="shared" si="100"/>
        <v>23847.051200000002</v>
      </c>
      <c r="E245" s="458">
        <f t="shared" si="101"/>
        <v>24066.444071040001</v>
      </c>
      <c r="F245" s="458">
        <f t="shared" si="102"/>
        <v>24283.042067679362</v>
      </c>
      <c r="G245" s="458">
        <f t="shared" si="103"/>
        <v>24504.017750495244</v>
      </c>
      <c r="H245" s="470">
        <f t="shared" si="103"/>
        <v>24727.00431202475</v>
      </c>
      <c r="I245" s="458">
        <f t="shared" si="92"/>
        <v>25591.00431202475</v>
      </c>
      <c r="J245" s="458">
        <f t="shared" si="109"/>
        <v>26455.00431202475</v>
      </c>
      <c r="K245" s="562">
        <f t="shared" si="104"/>
        <v>24727.00431202475</v>
      </c>
      <c r="L245" s="51">
        <f>Birth!Y251</f>
        <v>558</v>
      </c>
      <c r="M245" s="563">
        <f>Birth!Z251</f>
        <v>516</v>
      </c>
      <c r="N245" s="563">
        <f t="shared" si="105"/>
        <v>1074</v>
      </c>
      <c r="O245" s="563">
        <f>Death!Y250</f>
        <v>117</v>
      </c>
      <c r="P245" s="563">
        <f>Death!Z250</f>
        <v>93</v>
      </c>
      <c r="Q245" s="563">
        <f t="shared" si="106"/>
        <v>210</v>
      </c>
      <c r="R245" s="563">
        <f>Birth!AH251</f>
        <v>0</v>
      </c>
      <c r="S245" s="563">
        <f>Birth!AI251</f>
        <v>0</v>
      </c>
      <c r="T245" s="563">
        <f t="shared" si="107"/>
        <v>0</v>
      </c>
      <c r="U245" s="564">
        <f t="shared" si="110"/>
        <v>40.597233980106679</v>
      </c>
      <c r="V245" s="564">
        <f t="shared" si="111"/>
        <v>7.9380066441549388</v>
      </c>
      <c r="W245" s="564">
        <f t="shared" si="112"/>
        <v>0</v>
      </c>
      <c r="X245" s="564">
        <f t="shared" si="113"/>
        <v>0</v>
      </c>
      <c r="Y245" s="918">
        <f t="shared" si="108"/>
        <v>924.73118279569883</v>
      </c>
      <c r="Z245" s="11"/>
    </row>
    <row r="246" spans="1:26" ht="20.25" customHeight="1">
      <c r="A246" s="469">
        <v>56</v>
      </c>
      <c r="B246" s="388" t="s">
        <v>690</v>
      </c>
      <c r="C246" s="609">
        <v>13070</v>
      </c>
      <c r="D246" s="458">
        <f t="shared" si="100"/>
        <v>13188.937</v>
      </c>
      <c r="E246" s="458">
        <f t="shared" si="101"/>
        <v>13310.275220400001</v>
      </c>
      <c r="F246" s="458">
        <f t="shared" si="102"/>
        <v>13430.067697383602</v>
      </c>
      <c r="G246" s="458">
        <f t="shared" si="103"/>
        <v>13552.281313429792</v>
      </c>
      <c r="H246" s="470">
        <f t="shared" si="103"/>
        <v>13675.607073382003</v>
      </c>
      <c r="I246" s="458">
        <f t="shared" si="92"/>
        <v>15522.607073382003</v>
      </c>
      <c r="J246" s="458">
        <f t="shared" si="109"/>
        <v>17369.607073382002</v>
      </c>
      <c r="K246" s="562">
        <f t="shared" si="104"/>
        <v>13675.607073382003</v>
      </c>
      <c r="L246" s="51">
        <f>Birth!Y252</f>
        <v>1059</v>
      </c>
      <c r="M246" s="563">
        <f>Birth!Z252</f>
        <v>894</v>
      </c>
      <c r="N246" s="563">
        <f t="shared" si="105"/>
        <v>1953</v>
      </c>
      <c r="O246" s="563">
        <f>Death!Y251</f>
        <v>55</v>
      </c>
      <c r="P246" s="563">
        <f>Death!Z251</f>
        <v>51</v>
      </c>
      <c r="Q246" s="563">
        <f t="shared" si="106"/>
        <v>106</v>
      </c>
      <c r="R246" s="563">
        <f>Birth!AH252</f>
        <v>0</v>
      </c>
      <c r="S246" s="563">
        <f>Birth!AI252</f>
        <v>0</v>
      </c>
      <c r="T246" s="563">
        <f t="shared" si="107"/>
        <v>0</v>
      </c>
      <c r="U246" s="564">
        <f t="shared" si="110"/>
        <v>112.43777661458263</v>
      </c>
      <c r="V246" s="564">
        <f t="shared" si="111"/>
        <v>6.1026135796957295</v>
      </c>
      <c r="W246" s="564">
        <f t="shared" si="112"/>
        <v>0</v>
      </c>
      <c r="X246" s="564">
        <f t="shared" si="113"/>
        <v>0</v>
      </c>
      <c r="Y246" s="918">
        <f t="shared" si="108"/>
        <v>844.19263456090653</v>
      </c>
      <c r="Z246" s="11"/>
    </row>
    <row r="247" spans="1:26" ht="20.25" customHeight="1">
      <c r="A247" s="414">
        <v>57</v>
      </c>
      <c r="B247" s="388" t="s">
        <v>42</v>
      </c>
      <c r="C247" s="609">
        <v>6394</v>
      </c>
      <c r="D247" s="458">
        <f t="shared" si="100"/>
        <v>6452.1854000000003</v>
      </c>
      <c r="E247" s="458">
        <f t="shared" si="101"/>
        <v>6511.5455056800001</v>
      </c>
      <c r="F247" s="458">
        <f t="shared" si="102"/>
        <v>6570.1494152311197</v>
      </c>
      <c r="G247" s="458">
        <f t="shared" si="103"/>
        <v>6629.937774909723</v>
      </c>
      <c r="H247" s="470">
        <f t="shared" si="103"/>
        <v>6690.2702086614017</v>
      </c>
      <c r="I247" s="458">
        <f t="shared" si="92"/>
        <v>7270.2702086614017</v>
      </c>
      <c r="J247" s="458">
        <f t="shared" si="109"/>
        <v>7850.2702086614017</v>
      </c>
      <c r="K247" s="562">
        <f t="shared" si="104"/>
        <v>6690.2702086614017</v>
      </c>
      <c r="L247" s="51">
        <f>Birth!Y253</f>
        <v>322</v>
      </c>
      <c r="M247" s="563">
        <f>Birth!Z253</f>
        <v>308</v>
      </c>
      <c r="N247" s="563">
        <f t="shared" si="105"/>
        <v>630</v>
      </c>
      <c r="O247" s="563">
        <f>Death!Y252</f>
        <v>19</v>
      </c>
      <c r="P247" s="563">
        <f>Death!Z252</f>
        <v>31</v>
      </c>
      <c r="Q247" s="563">
        <f t="shared" si="106"/>
        <v>50</v>
      </c>
      <c r="R247" s="563">
        <f>Birth!AH253</f>
        <v>0</v>
      </c>
      <c r="S247" s="563">
        <f>Birth!AI253</f>
        <v>0</v>
      </c>
      <c r="T247" s="563">
        <f t="shared" si="107"/>
        <v>0</v>
      </c>
      <c r="U247" s="564">
        <f t="shared" si="110"/>
        <v>80.252014676501844</v>
      </c>
      <c r="V247" s="564">
        <f t="shared" si="111"/>
        <v>6.3692075140080826</v>
      </c>
      <c r="W247" s="564">
        <f t="shared" si="112"/>
        <v>0</v>
      </c>
      <c r="X247" s="564">
        <f t="shared" si="113"/>
        <v>0</v>
      </c>
      <c r="Y247" s="918">
        <f t="shared" si="108"/>
        <v>956.52173913043487</v>
      </c>
      <c r="Z247" s="11"/>
    </row>
    <row r="248" spans="1:26" ht="20.25" customHeight="1">
      <c r="A248" s="469">
        <v>58</v>
      </c>
      <c r="B248" s="388" t="s">
        <v>671</v>
      </c>
      <c r="C248" s="609">
        <v>23976</v>
      </c>
      <c r="D248" s="458">
        <f t="shared" si="100"/>
        <v>24194.1816</v>
      </c>
      <c r="E248" s="458">
        <f t="shared" si="101"/>
        <v>24416.768070720002</v>
      </c>
      <c r="F248" s="458">
        <f t="shared" si="102"/>
        <v>24636.51898335648</v>
      </c>
      <c r="G248" s="458">
        <f t="shared" si="103"/>
        <v>24860.711306105022</v>
      </c>
      <c r="H248" s="470">
        <f t="shared" si="103"/>
        <v>25086.943778990579</v>
      </c>
      <c r="I248" s="458">
        <f t="shared" si="92"/>
        <v>26073.943778990579</v>
      </c>
      <c r="J248" s="458">
        <f t="shared" si="109"/>
        <v>27060.943778990579</v>
      </c>
      <c r="K248" s="562">
        <f t="shared" si="104"/>
        <v>25086.943778990579</v>
      </c>
      <c r="L248" s="51">
        <f>Birth!Y254</f>
        <v>569</v>
      </c>
      <c r="M248" s="563">
        <f>Birth!Z254</f>
        <v>530</v>
      </c>
      <c r="N248" s="563">
        <f t="shared" si="105"/>
        <v>1099</v>
      </c>
      <c r="O248" s="563">
        <f>Death!Y253</f>
        <v>68</v>
      </c>
      <c r="P248" s="563">
        <f>Death!Z253</f>
        <v>44</v>
      </c>
      <c r="Q248" s="563">
        <f t="shared" si="106"/>
        <v>112</v>
      </c>
      <c r="R248" s="563">
        <f>Birth!AH254</f>
        <v>0</v>
      </c>
      <c r="S248" s="563">
        <f>Birth!AI254</f>
        <v>0</v>
      </c>
      <c r="T248" s="563">
        <f t="shared" si="107"/>
        <v>0</v>
      </c>
      <c r="U248" s="564">
        <f t="shared" si="110"/>
        <v>40.612035152049472</v>
      </c>
      <c r="V248" s="564">
        <f t="shared" si="111"/>
        <v>4.13880613014517</v>
      </c>
      <c r="W248" s="564">
        <f t="shared" si="112"/>
        <v>0</v>
      </c>
      <c r="X248" s="564">
        <f t="shared" si="113"/>
        <v>0</v>
      </c>
      <c r="Y248" s="918">
        <f t="shared" si="108"/>
        <v>931.45869947275924</v>
      </c>
      <c r="Z248" s="11"/>
    </row>
    <row r="249" spans="1:26" ht="20.25" customHeight="1">
      <c r="A249" s="414">
        <v>59</v>
      </c>
      <c r="B249" s="388" t="s">
        <v>691</v>
      </c>
      <c r="C249" s="609">
        <v>8241</v>
      </c>
      <c r="D249" s="458">
        <f t="shared" si="100"/>
        <v>8315.9930999999997</v>
      </c>
      <c r="E249" s="458">
        <f t="shared" si="101"/>
        <v>8392.5002365199998</v>
      </c>
      <c r="F249" s="458">
        <f t="shared" si="102"/>
        <v>8468.0327386486806</v>
      </c>
      <c r="G249" s="458">
        <f t="shared" si="103"/>
        <v>8545.0918365703837</v>
      </c>
      <c r="H249" s="470">
        <f t="shared" si="103"/>
        <v>8622.8521722831738</v>
      </c>
      <c r="I249" s="458">
        <f t="shared" si="92"/>
        <v>8580.8521722831738</v>
      </c>
      <c r="J249" s="458">
        <f t="shared" si="109"/>
        <v>8538.8521722831738</v>
      </c>
      <c r="K249" s="562">
        <f t="shared" si="104"/>
        <v>8622.8521722831738</v>
      </c>
      <c r="L249" s="51">
        <f>Birth!Y255</f>
        <v>6</v>
      </c>
      <c r="M249" s="563">
        <f>Birth!Z255</f>
        <v>19</v>
      </c>
      <c r="N249" s="563">
        <f t="shared" si="105"/>
        <v>25</v>
      </c>
      <c r="O249" s="563">
        <f>Death!Y254</f>
        <v>42</v>
      </c>
      <c r="P249" s="563">
        <f>Death!Z254</f>
        <v>25</v>
      </c>
      <c r="Q249" s="563">
        <f t="shared" si="106"/>
        <v>67</v>
      </c>
      <c r="R249" s="563">
        <f>Birth!AH255</f>
        <v>0</v>
      </c>
      <c r="S249" s="563">
        <f>Birth!AI255</f>
        <v>0</v>
      </c>
      <c r="T249" s="563">
        <f t="shared" si="107"/>
        <v>0</v>
      </c>
      <c r="U249" s="564">
        <f t="shared" si="110"/>
        <v>2.9277939816254412</v>
      </c>
      <c r="V249" s="564">
        <f t="shared" si="111"/>
        <v>7.8464878707561816</v>
      </c>
      <c r="W249" s="564">
        <f t="shared" si="112"/>
        <v>0</v>
      </c>
      <c r="X249" s="564">
        <f t="shared" si="113"/>
        <v>0</v>
      </c>
      <c r="Y249" s="918">
        <f t="shared" si="108"/>
        <v>3166.6666666666665</v>
      </c>
      <c r="Z249" s="11"/>
    </row>
    <row r="250" spans="1:26" ht="20.25" customHeight="1">
      <c r="A250" s="467"/>
      <c r="B250" s="631" t="s">
        <v>6</v>
      </c>
      <c r="C250" s="607">
        <f>SUM(C242:C249)</f>
        <v>328634</v>
      </c>
      <c r="D250" s="468">
        <f t="shared" si="100"/>
        <v>331624.56939999998</v>
      </c>
      <c r="E250" s="468">
        <f t="shared" si="101"/>
        <v>334675.51543847995</v>
      </c>
      <c r="F250" s="468">
        <f t="shared" si="102"/>
        <v>337687.59507742629</v>
      </c>
      <c r="G250" s="468">
        <f t="shared" si="103"/>
        <v>340760.55219263089</v>
      </c>
      <c r="H250" s="468">
        <f>SUM(H242:H249)</f>
        <v>343861.47321758384</v>
      </c>
      <c r="I250" s="459">
        <f t="shared" si="92"/>
        <v>357631.47321758384</v>
      </c>
      <c r="J250" s="458">
        <f t="shared" si="109"/>
        <v>371401.47321758384</v>
      </c>
      <c r="K250" s="562">
        <f t="shared" si="104"/>
        <v>343861.47321758384</v>
      </c>
      <c r="L250" s="618">
        <f>Birth!Y256</f>
        <v>9136</v>
      </c>
      <c r="M250" s="632">
        <f>Birth!Z256</f>
        <v>7786</v>
      </c>
      <c r="N250" s="632">
        <f t="shared" si="105"/>
        <v>16922</v>
      </c>
      <c r="O250" s="632">
        <f>Death!Y255</f>
        <v>1789</v>
      </c>
      <c r="P250" s="632">
        <f>Death!Z255</f>
        <v>1363</v>
      </c>
      <c r="Q250" s="632">
        <f t="shared" si="106"/>
        <v>3152</v>
      </c>
      <c r="R250" s="632">
        <f>Birth!AH256</f>
        <v>21</v>
      </c>
      <c r="S250" s="632">
        <f>Birth!AI256</f>
        <v>18</v>
      </c>
      <c r="T250" s="632">
        <f t="shared" si="107"/>
        <v>39</v>
      </c>
      <c r="U250" s="647">
        <f t="shared" si="110"/>
        <v>45.562554863874553</v>
      </c>
      <c r="V250" s="647">
        <f t="shared" si="111"/>
        <v>8.4867730132923178</v>
      </c>
      <c r="W250" s="633">
        <f t="shared" si="112"/>
        <v>6.1071104603544563E-2</v>
      </c>
      <c r="X250" s="633">
        <f t="shared" si="113"/>
        <v>2.2993927244855845</v>
      </c>
      <c r="Y250" s="919">
        <f t="shared" si="108"/>
        <v>852.2329246935202</v>
      </c>
      <c r="Z250" s="919"/>
    </row>
    <row r="251" spans="1:26" ht="20.25" customHeight="1">
      <c r="A251" s="457" t="s">
        <v>44</v>
      </c>
      <c r="B251" s="634"/>
      <c r="C251" s="635"/>
      <c r="D251" s="471">
        <f t="shared" si="100"/>
        <v>0</v>
      </c>
      <c r="E251" s="471">
        <f t="shared" si="101"/>
        <v>0</v>
      </c>
      <c r="F251" s="471">
        <f t="shared" si="102"/>
        <v>0</v>
      </c>
      <c r="G251" s="471">
        <f t="shared" si="103"/>
        <v>0</v>
      </c>
      <c r="H251" s="471"/>
      <c r="I251" s="458">
        <f t="shared" si="92"/>
        <v>0</v>
      </c>
      <c r="J251" s="458">
        <f t="shared" si="109"/>
        <v>0</v>
      </c>
      <c r="K251" s="562">
        <f t="shared" si="104"/>
        <v>0</v>
      </c>
      <c r="L251" s="408"/>
      <c r="M251" s="408"/>
      <c r="N251" s="408"/>
      <c r="O251" s="408"/>
      <c r="P251" s="408"/>
      <c r="Q251" s="408"/>
      <c r="R251" s="408"/>
      <c r="S251" s="408"/>
      <c r="T251" s="408"/>
      <c r="U251" s="564"/>
      <c r="V251" s="564"/>
      <c r="W251" s="636"/>
      <c r="X251" s="636"/>
      <c r="Y251" s="920"/>
      <c r="Z251" s="11"/>
    </row>
    <row r="252" spans="1:26" s="294" customFormat="1" ht="20.25" customHeight="1">
      <c r="A252" s="469">
        <v>60</v>
      </c>
      <c r="B252" s="381" t="s">
        <v>44</v>
      </c>
      <c r="C252" s="614">
        <v>25173</v>
      </c>
      <c r="D252" s="470">
        <f t="shared" si="100"/>
        <v>25402.0743</v>
      </c>
      <c r="E252" s="470">
        <f t="shared" si="101"/>
        <v>25635.773383560001</v>
      </c>
      <c r="F252" s="470">
        <f t="shared" si="102"/>
        <v>25866.495344012041</v>
      </c>
      <c r="G252" s="470">
        <f t="shared" si="103"/>
        <v>26101.880451642552</v>
      </c>
      <c r="H252" s="470">
        <f t="shared" si="103"/>
        <v>26339.407563752498</v>
      </c>
      <c r="I252" s="458">
        <f t="shared" ref="I252:I283" si="114">H252+(N252-Q252)</f>
        <v>32409.407563752498</v>
      </c>
      <c r="J252" s="458">
        <f t="shared" si="109"/>
        <v>38479.407563752495</v>
      </c>
      <c r="K252" s="562">
        <f t="shared" si="104"/>
        <v>26339.407563752498</v>
      </c>
      <c r="L252" s="563">
        <f>Birth!Y258</f>
        <v>4153</v>
      </c>
      <c r="M252" s="563">
        <f>Birth!Z258</f>
        <v>3967</v>
      </c>
      <c r="N252" s="563">
        <f t="shared" si="105"/>
        <v>8120</v>
      </c>
      <c r="O252" s="563">
        <f>Death!Y257</f>
        <v>1148</v>
      </c>
      <c r="P252" s="563">
        <f>Death!Z257</f>
        <v>902</v>
      </c>
      <c r="Q252" s="563">
        <f t="shared" si="106"/>
        <v>2050</v>
      </c>
      <c r="R252" s="563">
        <f>Birth!AH258</f>
        <v>26</v>
      </c>
      <c r="S252" s="563">
        <f>Birth!AI258</f>
        <v>23</v>
      </c>
      <c r="T252" s="563">
        <f t="shared" si="107"/>
        <v>49</v>
      </c>
      <c r="U252" s="564">
        <f t="shared" ref="U252:U262" si="115">N252/J252*1000</f>
        <v>211.02195990275641</v>
      </c>
      <c r="V252" s="564">
        <f t="shared" ref="V252:V262" si="116">Q252/J252*1000</f>
        <v>53.275248497617071</v>
      </c>
      <c r="W252" s="564">
        <f t="shared" ref="W252:W262" si="117">R252/K252*1000</f>
        <v>0.98711407753074976</v>
      </c>
      <c r="X252" s="564">
        <f t="shared" ref="X252:X262" si="118">T252/(N252+T252)*1000</f>
        <v>5.9982862039417313</v>
      </c>
      <c r="Y252" s="918">
        <f t="shared" si="108"/>
        <v>955.21309896460389</v>
      </c>
      <c r="Z252" s="166"/>
    </row>
    <row r="253" spans="1:26" ht="20.25" customHeight="1">
      <c r="A253" s="414">
        <v>61</v>
      </c>
      <c r="B253" s="382" t="s">
        <v>49</v>
      </c>
      <c r="C253" s="609">
        <v>29910</v>
      </c>
      <c r="D253" s="458">
        <f t="shared" si="100"/>
        <v>30182.181</v>
      </c>
      <c r="E253" s="458">
        <f t="shared" si="101"/>
        <v>30459.857065200002</v>
      </c>
      <c r="F253" s="458">
        <f t="shared" si="102"/>
        <v>30733.995778786801</v>
      </c>
      <c r="G253" s="458">
        <f t="shared" si="103"/>
        <v>31013.675140373762</v>
      </c>
      <c r="H253" s="470">
        <f t="shared" si="103"/>
        <v>31295.899584151164</v>
      </c>
      <c r="I253" s="458">
        <f t="shared" si="114"/>
        <v>32731.899584151164</v>
      </c>
      <c r="J253" s="458">
        <f t="shared" si="109"/>
        <v>34167.899584151164</v>
      </c>
      <c r="K253" s="562">
        <f t="shared" si="104"/>
        <v>31295.899584151164</v>
      </c>
      <c r="L253" s="51">
        <f>Birth!Y259</f>
        <v>1053</v>
      </c>
      <c r="M253" s="563">
        <f>Birth!Z259</f>
        <v>957</v>
      </c>
      <c r="N253" s="563">
        <f t="shared" si="105"/>
        <v>2010</v>
      </c>
      <c r="O253" s="563">
        <f>Death!Y258</f>
        <v>336</v>
      </c>
      <c r="P253" s="563">
        <f>Death!Z258</f>
        <v>238</v>
      </c>
      <c r="Q253" s="563">
        <f t="shared" si="106"/>
        <v>574</v>
      </c>
      <c r="R253" s="563">
        <f>Birth!AH259</f>
        <v>5</v>
      </c>
      <c r="S253" s="563">
        <f>Birth!AI259</f>
        <v>5</v>
      </c>
      <c r="T253" s="563">
        <f t="shared" si="107"/>
        <v>10</v>
      </c>
      <c r="U253" s="564">
        <f t="shared" si="115"/>
        <v>58.827145492207599</v>
      </c>
      <c r="V253" s="564">
        <f t="shared" si="116"/>
        <v>16.799393787326945</v>
      </c>
      <c r="W253" s="564">
        <f t="shared" si="117"/>
        <v>0.15976533879639923</v>
      </c>
      <c r="X253" s="564">
        <f t="shared" si="118"/>
        <v>4.9504950495049505</v>
      </c>
      <c r="Y253" s="918">
        <f t="shared" si="108"/>
        <v>908.83190883190878</v>
      </c>
      <c r="Z253" s="11"/>
    </row>
    <row r="254" spans="1:26" ht="20.25" customHeight="1">
      <c r="A254" s="469">
        <v>62</v>
      </c>
      <c r="B254" s="381" t="s">
        <v>45</v>
      </c>
      <c r="C254" s="609">
        <v>169000</v>
      </c>
      <c r="D254" s="458">
        <f t="shared" si="100"/>
        <v>170537.9</v>
      </c>
      <c r="E254" s="458">
        <f t="shared" si="101"/>
        <v>172106.84868</v>
      </c>
      <c r="F254" s="458">
        <f t="shared" si="102"/>
        <v>173655.81031812</v>
      </c>
      <c r="G254" s="458">
        <f t="shared" si="103"/>
        <v>175236.07819201489</v>
      </c>
      <c r="H254" s="470">
        <f t="shared" si="103"/>
        <v>176830.72650356221</v>
      </c>
      <c r="I254" s="458">
        <f t="shared" si="114"/>
        <v>180336.72650356221</v>
      </c>
      <c r="J254" s="458">
        <f t="shared" si="109"/>
        <v>183842.72650356221</v>
      </c>
      <c r="K254" s="562">
        <f t="shared" si="104"/>
        <v>176830.72650356221</v>
      </c>
      <c r="L254" s="51">
        <f>Birth!Y260</f>
        <v>2061</v>
      </c>
      <c r="M254" s="563">
        <f>Birth!Z260</f>
        <v>1850</v>
      </c>
      <c r="N254" s="563">
        <f t="shared" si="105"/>
        <v>3911</v>
      </c>
      <c r="O254" s="563">
        <f>Death!Y259</f>
        <v>246</v>
      </c>
      <c r="P254" s="563">
        <f>Death!Z259</f>
        <v>159</v>
      </c>
      <c r="Q254" s="563">
        <f t="shared" si="106"/>
        <v>405</v>
      </c>
      <c r="R254" s="563">
        <f>Birth!AH260</f>
        <v>11</v>
      </c>
      <c r="S254" s="563">
        <f>Birth!AI260</f>
        <v>9</v>
      </c>
      <c r="T254" s="563">
        <f t="shared" si="107"/>
        <v>20</v>
      </c>
      <c r="U254" s="564">
        <f t="shared" si="115"/>
        <v>21.273618349672478</v>
      </c>
      <c r="V254" s="564">
        <f t="shared" si="116"/>
        <v>2.2029699390481601</v>
      </c>
      <c r="W254" s="564">
        <f t="shared" si="117"/>
        <v>6.2206383570891498E-2</v>
      </c>
      <c r="X254" s="564">
        <f t="shared" si="118"/>
        <v>5.0877639277537527</v>
      </c>
      <c r="Y254" s="918">
        <f t="shared" si="108"/>
        <v>897.62251334303733</v>
      </c>
      <c r="Z254" s="11"/>
    </row>
    <row r="255" spans="1:26" ht="20.25" customHeight="1">
      <c r="A255" s="414">
        <v>63</v>
      </c>
      <c r="B255" s="381" t="s">
        <v>672</v>
      </c>
      <c r="C255" s="609">
        <v>8559</v>
      </c>
      <c r="D255" s="458">
        <f t="shared" si="100"/>
        <v>8636.8868999999995</v>
      </c>
      <c r="E255" s="458">
        <f t="shared" si="101"/>
        <v>8716.3462594800003</v>
      </c>
      <c r="F255" s="458">
        <f t="shared" si="102"/>
        <v>8794.7933758153195</v>
      </c>
      <c r="G255" s="458">
        <f t="shared" si="103"/>
        <v>8874.8259955352387</v>
      </c>
      <c r="H255" s="470">
        <f t="shared" si="103"/>
        <v>8955.5869120946099</v>
      </c>
      <c r="I255" s="458">
        <f t="shared" si="114"/>
        <v>8899.5869120946099</v>
      </c>
      <c r="J255" s="458">
        <f t="shared" si="109"/>
        <v>8843.5869120946099</v>
      </c>
      <c r="K255" s="562">
        <f t="shared" si="104"/>
        <v>8955.5869120946099</v>
      </c>
      <c r="L255" s="51">
        <f>Birth!Y261</f>
        <v>11</v>
      </c>
      <c r="M255" s="563">
        <f>Birth!Z261</f>
        <v>10</v>
      </c>
      <c r="N255" s="563">
        <f t="shared" si="105"/>
        <v>21</v>
      </c>
      <c r="O255" s="563">
        <f>Death!Y260</f>
        <v>42</v>
      </c>
      <c r="P255" s="563">
        <f>Death!Z260</f>
        <v>35</v>
      </c>
      <c r="Q255" s="563">
        <f t="shared" si="106"/>
        <v>77</v>
      </c>
      <c r="R255" s="563">
        <f>Birth!AH261</f>
        <v>0</v>
      </c>
      <c r="S255" s="563">
        <f>Birth!AI261</f>
        <v>0</v>
      </c>
      <c r="T255" s="563">
        <f t="shared" si="107"/>
        <v>0</v>
      </c>
      <c r="U255" s="564">
        <f t="shared" si="115"/>
        <v>2.3746020940078187</v>
      </c>
      <c r="V255" s="564">
        <f t="shared" si="116"/>
        <v>8.7068743446953345</v>
      </c>
      <c r="W255" s="564">
        <f t="shared" si="117"/>
        <v>0</v>
      </c>
      <c r="X255" s="564">
        <f t="shared" si="118"/>
        <v>0</v>
      </c>
      <c r="Y255" s="918">
        <f t="shared" si="108"/>
        <v>909.09090909090901</v>
      </c>
      <c r="Z255" s="11"/>
    </row>
    <row r="256" spans="1:26" ht="20.25" customHeight="1">
      <c r="A256" s="469">
        <v>64</v>
      </c>
      <c r="B256" s="381" t="s">
        <v>673</v>
      </c>
      <c r="C256" s="609">
        <v>19425</v>
      </c>
      <c r="D256" s="458">
        <f t="shared" si="100"/>
        <v>19601.767500000002</v>
      </c>
      <c r="E256" s="458">
        <f t="shared" si="101"/>
        <v>19782.103761000002</v>
      </c>
      <c r="F256" s="458">
        <f t="shared" si="102"/>
        <v>19960.142694849001</v>
      </c>
      <c r="G256" s="458">
        <f t="shared" si="103"/>
        <v>20141.779993372125</v>
      </c>
      <c r="H256" s="470">
        <f t="shared" si="103"/>
        <v>20325.07019131181</v>
      </c>
      <c r="I256" s="458">
        <f t="shared" si="114"/>
        <v>20409.07019131181</v>
      </c>
      <c r="J256" s="458">
        <f t="shared" si="109"/>
        <v>20493.07019131181</v>
      </c>
      <c r="K256" s="562">
        <f t="shared" si="104"/>
        <v>20325.07019131181</v>
      </c>
      <c r="L256" s="51">
        <f>Birth!Y262</f>
        <v>95</v>
      </c>
      <c r="M256" s="563">
        <f>Birth!Z262</f>
        <v>70</v>
      </c>
      <c r="N256" s="563">
        <f t="shared" si="105"/>
        <v>165</v>
      </c>
      <c r="O256" s="563">
        <f>Death!Y261</f>
        <v>49</v>
      </c>
      <c r="P256" s="563">
        <f>Death!Z261</f>
        <v>32</v>
      </c>
      <c r="Q256" s="563">
        <f t="shared" si="106"/>
        <v>81</v>
      </c>
      <c r="R256" s="563">
        <f>Birth!AH262</f>
        <v>0</v>
      </c>
      <c r="S256" s="563">
        <f>Birth!AI262</f>
        <v>0</v>
      </c>
      <c r="T256" s="563">
        <f t="shared" si="107"/>
        <v>0</v>
      </c>
      <c r="U256" s="564">
        <f t="shared" si="115"/>
        <v>8.0515022131702345</v>
      </c>
      <c r="V256" s="564">
        <f t="shared" si="116"/>
        <v>3.9525556319199331</v>
      </c>
      <c r="W256" s="564">
        <f t="shared" si="117"/>
        <v>0</v>
      </c>
      <c r="X256" s="564">
        <f t="shared" si="118"/>
        <v>0</v>
      </c>
      <c r="Y256" s="918">
        <f t="shared" si="108"/>
        <v>736.8421052631578</v>
      </c>
      <c r="Z256" s="11"/>
    </row>
    <row r="257" spans="1:26" ht="20.25" customHeight="1">
      <c r="A257" s="414">
        <v>65</v>
      </c>
      <c r="B257" s="381" t="s">
        <v>46</v>
      </c>
      <c r="C257" s="609">
        <v>7595</v>
      </c>
      <c r="D257" s="458">
        <f t="shared" si="100"/>
        <v>7664.1144999999997</v>
      </c>
      <c r="E257" s="458">
        <f t="shared" si="101"/>
        <v>7734.6243533999996</v>
      </c>
      <c r="F257" s="458">
        <f t="shared" si="102"/>
        <v>7804.2359725806</v>
      </c>
      <c r="G257" s="458">
        <f t="shared" si="103"/>
        <v>7875.2545199310835</v>
      </c>
      <c r="H257" s="470">
        <f t="shared" si="103"/>
        <v>7946.9193360624568</v>
      </c>
      <c r="I257" s="458">
        <f t="shared" si="114"/>
        <v>7920.9193360624568</v>
      </c>
      <c r="J257" s="458">
        <f t="shared" si="109"/>
        <v>7894.9193360624568</v>
      </c>
      <c r="K257" s="562">
        <f t="shared" si="104"/>
        <v>7946.9193360624568</v>
      </c>
      <c r="L257" s="51">
        <f>Birth!Y263</f>
        <v>11</v>
      </c>
      <c r="M257" s="563">
        <f>Birth!Z263</f>
        <v>13</v>
      </c>
      <c r="N257" s="563">
        <f t="shared" si="105"/>
        <v>24</v>
      </c>
      <c r="O257" s="563">
        <f>Death!Y262</f>
        <v>29</v>
      </c>
      <c r="P257" s="563">
        <f>Death!Z262</f>
        <v>21</v>
      </c>
      <c r="Q257" s="563">
        <f t="shared" si="106"/>
        <v>50</v>
      </c>
      <c r="R257" s="563">
        <f>Birth!AH263</f>
        <v>0</v>
      </c>
      <c r="S257" s="563">
        <f>Birth!AI263</f>
        <v>0</v>
      </c>
      <c r="T257" s="563">
        <f t="shared" si="107"/>
        <v>0</v>
      </c>
      <c r="U257" s="564">
        <f t="shared" si="115"/>
        <v>3.0399297292845873</v>
      </c>
      <c r="V257" s="564">
        <f t="shared" si="116"/>
        <v>6.3331869360095574</v>
      </c>
      <c r="W257" s="564">
        <f t="shared" si="117"/>
        <v>0</v>
      </c>
      <c r="X257" s="564">
        <f t="shared" si="118"/>
        <v>0</v>
      </c>
      <c r="Y257" s="918">
        <f t="shared" si="108"/>
        <v>1181.818181818182</v>
      </c>
      <c r="Z257" s="11"/>
    </row>
    <row r="258" spans="1:26" ht="20.25" customHeight="1">
      <c r="A258" s="469">
        <v>66</v>
      </c>
      <c r="B258" s="381" t="s">
        <v>47</v>
      </c>
      <c r="C258" s="609">
        <v>16955</v>
      </c>
      <c r="D258" s="458">
        <f t="shared" si="100"/>
        <v>17109.290499999999</v>
      </c>
      <c r="E258" s="458">
        <f t="shared" si="101"/>
        <v>17266.695972599999</v>
      </c>
      <c r="F258" s="458">
        <f t="shared" si="102"/>
        <v>17422.096236353398</v>
      </c>
      <c r="G258" s="458">
        <f t="shared" si="103"/>
        <v>17580.637312104212</v>
      </c>
      <c r="H258" s="470">
        <f t="shared" si="103"/>
        <v>17740.621111644359</v>
      </c>
      <c r="I258" s="458">
        <f t="shared" si="114"/>
        <v>17833.621111644359</v>
      </c>
      <c r="J258" s="458">
        <f t="shared" si="109"/>
        <v>17926.621111644359</v>
      </c>
      <c r="K258" s="562">
        <f t="shared" si="104"/>
        <v>17740.621111644359</v>
      </c>
      <c r="L258" s="51">
        <f>Birth!Y264</f>
        <v>138</v>
      </c>
      <c r="M258" s="563">
        <f>Birth!Z264</f>
        <v>116</v>
      </c>
      <c r="N258" s="563">
        <f t="shared" si="105"/>
        <v>254</v>
      </c>
      <c r="O258" s="563">
        <f>Death!Y263</f>
        <v>92</v>
      </c>
      <c r="P258" s="563">
        <f>Death!Z263</f>
        <v>69</v>
      </c>
      <c r="Q258" s="563">
        <f t="shared" si="106"/>
        <v>161</v>
      </c>
      <c r="R258" s="563">
        <f>Birth!AH264</f>
        <v>0</v>
      </c>
      <c r="S258" s="563">
        <f>Birth!AI264</f>
        <v>0</v>
      </c>
      <c r="T258" s="563">
        <f t="shared" si="107"/>
        <v>0</v>
      </c>
      <c r="U258" s="564">
        <f t="shared" si="115"/>
        <v>14.168872004273721</v>
      </c>
      <c r="V258" s="564">
        <f t="shared" si="116"/>
        <v>8.981056664126255</v>
      </c>
      <c r="W258" s="564">
        <f t="shared" si="117"/>
        <v>0</v>
      </c>
      <c r="X258" s="564">
        <f t="shared" si="118"/>
        <v>0</v>
      </c>
      <c r="Y258" s="918">
        <f t="shared" si="108"/>
        <v>840.5797101449275</v>
      </c>
      <c r="Z258" s="11"/>
    </row>
    <row r="259" spans="1:26" ht="20.25" customHeight="1">
      <c r="A259" s="414">
        <v>67</v>
      </c>
      <c r="B259" s="381" t="s">
        <v>674</v>
      </c>
      <c r="C259" s="609">
        <v>23413</v>
      </c>
      <c r="D259" s="458">
        <f t="shared" si="100"/>
        <v>23626.058300000001</v>
      </c>
      <c r="E259" s="458">
        <f t="shared" si="101"/>
        <v>23843.418036359999</v>
      </c>
      <c r="F259" s="458">
        <f t="shared" si="102"/>
        <v>24058.008798687239</v>
      </c>
      <c r="G259" s="458">
        <f t="shared" si="103"/>
        <v>24276.936678755294</v>
      </c>
      <c r="H259" s="470">
        <f t="shared" si="103"/>
        <v>24497.856802531966</v>
      </c>
      <c r="I259" s="458">
        <f t="shared" si="114"/>
        <v>25438.856802531966</v>
      </c>
      <c r="J259" s="458">
        <f t="shared" si="109"/>
        <v>26379.856802531966</v>
      </c>
      <c r="K259" s="562">
        <f t="shared" si="104"/>
        <v>24497.856802531966</v>
      </c>
      <c r="L259" s="51">
        <f>Birth!Y265</f>
        <v>602</v>
      </c>
      <c r="M259" s="563">
        <f>Birth!Z265</f>
        <v>554</v>
      </c>
      <c r="N259" s="563">
        <f t="shared" si="105"/>
        <v>1156</v>
      </c>
      <c r="O259" s="563">
        <f>Death!Y264</f>
        <v>124</v>
      </c>
      <c r="P259" s="563">
        <f>Death!Z264</f>
        <v>91</v>
      </c>
      <c r="Q259" s="563">
        <f t="shared" si="106"/>
        <v>215</v>
      </c>
      <c r="R259" s="563">
        <f>Birth!AH265</f>
        <v>5</v>
      </c>
      <c r="S259" s="563">
        <f>Birth!AI265</f>
        <v>5</v>
      </c>
      <c r="T259" s="563">
        <f t="shared" si="107"/>
        <v>10</v>
      </c>
      <c r="U259" s="564">
        <f t="shared" si="115"/>
        <v>43.821314446598734</v>
      </c>
      <c r="V259" s="564">
        <f t="shared" si="116"/>
        <v>8.1501579636840216</v>
      </c>
      <c r="W259" s="564">
        <f t="shared" si="117"/>
        <v>0.20409948675523432</v>
      </c>
      <c r="X259" s="564">
        <f t="shared" si="118"/>
        <v>8.5763293310463133</v>
      </c>
      <c r="Y259" s="918">
        <f t="shared" si="108"/>
        <v>920.26578073089706</v>
      </c>
      <c r="Z259" s="11"/>
    </row>
    <row r="260" spans="1:26" ht="20.25" customHeight="1">
      <c r="A260" s="469">
        <v>68</v>
      </c>
      <c r="B260" s="381" t="s">
        <v>609</v>
      </c>
      <c r="C260" s="609">
        <v>4430</v>
      </c>
      <c r="D260" s="458">
        <f t="shared" si="100"/>
        <v>4470.3130000000001</v>
      </c>
      <c r="E260" s="458">
        <f t="shared" si="101"/>
        <v>4511.4398796000005</v>
      </c>
      <c r="F260" s="458">
        <f t="shared" si="102"/>
        <v>4552.0428385164005</v>
      </c>
      <c r="G260" s="458">
        <f t="shared" si="103"/>
        <v>4593.4664283469001</v>
      </c>
      <c r="H260" s="470">
        <f t="shared" si="103"/>
        <v>4635.2669728448573</v>
      </c>
      <c r="I260" s="458">
        <f t="shared" si="114"/>
        <v>4686.2669728448573</v>
      </c>
      <c r="J260" s="458">
        <f t="shared" si="109"/>
        <v>4737.2669728448573</v>
      </c>
      <c r="K260" s="562">
        <f t="shared" si="104"/>
        <v>4635.2669728448573</v>
      </c>
      <c r="L260" s="51">
        <f>Birth!Y266</f>
        <v>39</v>
      </c>
      <c r="M260" s="563">
        <f>Birth!Z266</f>
        <v>31</v>
      </c>
      <c r="N260" s="563">
        <f t="shared" si="105"/>
        <v>70</v>
      </c>
      <c r="O260" s="563">
        <f>Death!Y265</f>
        <v>13</v>
      </c>
      <c r="P260" s="563">
        <f>Death!Z265</f>
        <v>6</v>
      </c>
      <c r="Q260" s="563">
        <f t="shared" si="106"/>
        <v>19</v>
      </c>
      <c r="R260" s="563">
        <f>Birth!AH266</f>
        <v>0</v>
      </c>
      <c r="S260" s="563">
        <f>Birth!AI266</f>
        <v>0</v>
      </c>
      <c r="T260" s="563">
        <f t="shared" si="107"/>
        <v>0</v>
      </c>
      <c r="U260" s="564">
        <f t="shared" si="115"/>
        <v>14.776452414705922</v>
      </c>
      <c r="V260" s="564">
        <f t="shared" si="116"/>
        <v>4.0107513697058925</v>
      </c>
      <c r="W260" s="564">
        <f t="shared" si="117"/>
        <v>0</v>
      </c>
      <c r="X260" s="564">
        <f t="shared" si="118"/>
        <v>0</v>
      </c>
      <c r="Y260" s="918">
        <f t="shared" si="108"/>
        <v>794.8717948717948</v>
      </c>
      <c r="Z260" s="11"/>
    </row>
    <row r="261" spans="1:26" ht="20.25" customHeight="1">
      <c r="A261" s="414">
        <v>69</v>
      </c>
      <c r="B261" s="381" t="s">
        <v>48</v>
      </c>
      <c r="C261" s="609">
        <v>13354</v>
      </c>
      <c r="D261" s="458">
        <f t="shared" si="100"/>
        <v>13475.5214</v>
      </c>
      <c r="E261" s="458">
        <f t="shared" si="101"/>
        <v>13599.49619688</v>
      </c>
      <c r="F261" s="458">
        <f t="shared" si="102"/>
        <v>13721.89166265192</v>
      </c>
      <c r="G261" s="458">
        <f t="shared" si="103"/>
        <v>13846.760876782053</v>
      </c>
      <c r="H261" s="470">
        <f t="shared" si="103"/>
        <v>13972.766400760769</v>
      </c>
      <c r="I261" s="458">
        <f t="shared" si="114"/>
        <v>13987.766400760769</v>
      </c>
      <c r="J261" s="458">
        <f t="shared" si="109"/>
        <v>14002.766400760769</v>
      </c>
      <c r="K261" s="562">
        <f t="shared" si="104"/>
        <v>13972.766400760769</v>
      </c>
      <c r="L261" s="51">
        <f>Birth!Y267</f>
        <v>65</v>
      </c>
      <c r="M261" s="563">
        <f>Birth!Z267</f>
        <v>56</v>
      </c>
      <c r="N261" s="563">
        <f t="shared" si="105"/>
        <v>121</v>
      </c>
      <c r="O261" s="563">
        <f>Death!Y266</f>
        <v>61</v>
      </c>
      <c r="P261" s="563">
        <f>Death!Z266</f>
        <v>45</v>
      </c>
      <c r="Q261" s="563">
        <f t="shared" si="106"/>
        <v>106</v>
      </c>
      <c r="R261" s="563">
        <f>Birth!AH267</f>
        <v>0</v>
      </c>
      <c r="S261" s="563">
        <f>Birth!AI267</f>
        <v>0</v>
      </c>
      <c r="T261" s="563">
        <f t="shared" si="107"/>
        <v>0</v>
      </c>
      <c r="U261" s="564">
        <f t="shared" si="115"/>
        <v>8.6411496512164963</v>
      </c>
      <c r="V261" s="564">
        <f t="shared" si="116"/>
        <v>7.5699327523053608</v>
      </c>
      <c r="W261" s="564">
        <f t="shared" si="117"/>
        <v>0</v>
      </c>
      <c r="X261" s="564">
        <f t="shared" si="118"/>
        <v>0</v>
      </c>
      <c r="Y261" s="918">
        <f t="shared" si="108"/>
        <v>861.53846153846155</v>
      </c>
      <c r="Z261" s="11"/>
    </row>
    <row r="262" spans="1:26" ht="20.25" customHeight="1">
      <c r="A262" s="467"/>
      <c r="B262" s="631" t="s">
        <v>6</v>
      </c>
      <c r="C262" s="607">
        <f>SUM(C252:C261)</f>
        <v>317814</v>
      </c>
      <c r="D262" s="468">
        <f t="shared" si="100"/>
        <v>320706.10739999998</v>
      </c>
      <c r="E262" s="468">
        <f t="shared" si="101"/>
        <v>323656.60358807998</v>
      </c>
      <c r="F262" s="468">
        <f t="shared" si="102"/>
        <v>326569.51302037272</v>
      </c>
      <c r="G262" s="468">
        <f t="shared" si="103"/>
        <v>329541.29558885813</v>
      </c>
      <c r="H262" s="468">
        <f>SUM(H252:H261)</f>
        <v>332540.12137871672</v>
      </c>
      <c r="I262" s="459">
        <f t="shared" si="114"/>
        <v>344654.12137871672</v>
      </c>
      <c r="J262" s="458">
        <f t="shared" si="109"/>
        <v>356768.12137871672</v>
      </c>
      <c r="K262" s="562">
        <f t="shared" si="104"/>
        <v>332540.12137871672</v>
      </c>
      <c r="L262" s="618">
        <f>Birth!Y268</f>
        <v>8228</v>
      </c>
      <c r="M262" s="632">
        <f>Birth!Z268</f>
        <v>7624</v>
      </c>
      <c r="N262" s="632">
        <f t="shared" si="105"/>
        <v>15852</v>
      </c>
      <c r="O262" s="632">
        <f>Death!Y267</f>
        <v>2140</v>
      </c>
      <c r="P262" s="632">
        <f>Death!Z267</f>
        <v>1598</v>
      </c>
      <c r="Q262" s="632">
        <f t="shared" si="106"/>
        <v>3738</v>
      </c>
      <c r="R262" s="632">
        <f>Birth!AH268</f>
        <v>47</v>
      </c>
      <c r="S262" s="632">
        <f>Birth!AI268</f>
        <v>42</v>
      </c>
      <c r="T262" s="632">
        <f t="shared" si="107"/>
        <v>89</v>
      </c>
      <c r="U262" s="647">
        <f t="shared" si="115"/>
        <v>44.432220958365207</v>
      </c>
      <c r="V262" s="647">
        <f t="shared" si="116"/>
        <v>10.477393511378322</v>
      </c>
      <c r="W262" s="633">
        <f t="shared" si="117"/>
        <v>0.14133632899734697</v>
      </c>
      <c r="X262" s="633">
        <f t="shared" si="118"/>
        <v>5.5830876356564838</v>
      </c>
      <c r="Y262" s="919">
        <f t="shared" si="108"/>
        <v>926.59212445308708</v>
      </c>
      <c r="Z262" s="919"/>
    </row>
    <row r="263" spans="1:26" ht="20.25" customHeight="1">
      <c r="A263" s="457" t="s">
        <v>51</v>
      </c>
      <c r="B263" s="634"/>
      <c r="C263" s="639"/>
      <c r="D263" s="471">
        <f t="shared" si="100"/>
        <v>0</v>
      </c>
      <c r="E263" s="471">
        <f t="shared" si="101"/>
        <v>0</v>
      </c>
      <c r="F263" s="471">
        <f t="shared" si="102"/>
        <v>0</v>
      </c>
      <c r="G263" s="471">
        <f t="shared" si="103"/>
        <v>0</v>
      </c>
      <c r="H263" s="471"/>
      <c r="I263" s="458">
        <f t="shared" si="114"/>
        <v>0</v>
      </c>
      <c r="J263" s="458">
        <f t="shared" si="109"/>
        <v>0</v>
      </c>
      <c r="K263" s="562">
        <f t="shared" si="104"/>
        <v>0</v>
      </c>
      <c r="L263" s="408"/>
      <c r="M263" s="408"/>
      <c r="N263" s="408"/>
      <c r="O263" s="408"/>
      <c r="P263" s="408"/>
      <c r="Q263" s="408"/>
      <c r="R263" s="408"/>
      <c r="S263" s="408"/>
      <c r="T263" s="408"/>
      <c r="U263" s="564"/>
      <c r="V263" s="564"/>
      <c r="W263" s="636"/>
      <c r="X263" s="636"/>
      <c r="Y263" s="920"/>
      <c r="Z263" s="11"/>
    </row>
    <row r="264" spans="1:26" ht="20.25" customHeight="1">
      <c r="A264" s="469">
        <v>70</v>
      </c>
      <c r="B264" s="383" t="s">
        <v>51</v>
      </c>
      <c r="C264" s="608">
        <f>714077-47845</f>
        <v>666232</v>
      </c>
      <c r="D264" s="470">
        <f t="shared" si="100"/>
        <v>672294.71120000002</v>
      </c>
      <c r="E264" s="470">
        <f t="shared" si="101"/>
        <v>678479.82254304003</v>
      </c>
      <c r="F264" s="470">
        <f t="shared" si="102"/>
        <v>684586.14094592736</v>
      </c>
      <c r="G264" s="470">
        <f t="shared" si="103"/>
        <v>690815.87482853525</v>
      </c>
      <c r="H264" s="470">
        <f t="shared" si="103"/>
        <v>697102.29928947496</v>
      </c>
      <c r="I264" s="458">
        <f t="shared" si="114"/>
        <v>705613.29928947496</v>
      </c>
      <c r="J264" s="458">
        <f t="shared" si="109"/>
        <v>714124.29928947496</v>
      </c>
      <c r="K264" s="562">
        <f t="shared" si="104"/>
        <v>697102.29928947496</v>
      </c>
      <c r="L264" s="563">
        <f>Birth!Y270</f>
        <v>10659</v>
      </c>
      <c r="M264" s="563">
        <f>Birth!Z270</f>
        <v>9980</v>
      </c>
      <c r="N264" s="563">
        <f t="shared" si="105"/>
        <v>20639</v>
      </c>
      <c r="O264" s="563">
        <f>Death!Y269</f>
        <v>7229</v>
      </c>
      <c r="P264" s="563">
        <f>Death!Z269</f>
        <v>4899</v>
      </c>
      <c r="Q264" s="563">
        <f t="shared" si="106"/>
        <v>12128</v>
      </c>
      <c r="R264" s="563">
        <f>Birth!AH270</f>
        <v>74</v>
      </c>
      <c r="S264" s="563">
        <f>Birth!AI270</f>
        <v>66</v>
      </c>
      <c r="T264" s="563">
        <f t="shared" si="107"/>
        <v>140</v>
      </c>
      <c r="U264" s="564">
        <f t="shared" ref="U264:U278" si="119">N264/J264*1000</f>
        <v>28.901131106356381</v>
      </c>
      <c r="V264" s="564">
        <f t="shared" ref="V264:V278" si="120">Q264/J264*1000</f>
        <v>16.98303784378556</v>
      </c>
      <c r="W264" s="564">
        <f t="shared" ref="W264:W278" si="121">R264/K264*1000</f>
        <v>0.10615371671478473</v>
      </c>
      <c r="X264" s="564">
        <f t="shared" ref="X264:X278" si="122">T264/(N264+T264)*1000</f>
        <v>6.7375715866981087</v>
      </c>
      <c r="Y264" s="918">
        <f t="shared" si="108"/>
        <v>936.29796416174122</v>
      </c>
      <c r="Z264" s="11"/>
    </row>
    <row r="265" spans="1:26" ht="20.25" customHeight="1">
      <c r="A265" s="414">
        <v>71</v>
      </c>
      <c r="B265" s="383" t="s">
        <v>54</v>
      </c>
      <c r="C265" s="606">
        <v>47845</v>
      </c>
      <c r="D265" s="458">
        <f t="shared" si="100"/>
        <v>48280.389499999997</v>
      </c>
      <c r="E265" s="458">
        <f t="shared" si="101"/>
        <v>48724.569083399998</v>
      </c>
      <c r="F265" s="458">
        <f t="shared" si="102"/>
        <v>49163.090205150598</v>
      </c>
      <c r="G265" s="458">
        <f t="shared" si="103"/>
        <v>49610.474326017466</v>
      </c>
      <c r="H265" s="470">
        <f t="shared" si="103"/>
        <v>50061.929642384224</v>
      </c>
      <c r="I265" s="458">
        <f t="shared" si="114"/>
        <v>50711.929642384224</v>
      </c>
      <c r="J265" s="458">
        <f t="shared" si="109"/>
        <v>51361.929642384224</v>
      </c>
      <c r="K265" s="562">
        <f t="shared" si="104"/>
        <v>50061.929642384224</v>
      </c>
      <c r="L265" s="51">
        <f>Birth!Y271</f>
        <v>591</v>
      </c>
      <c r="M265" s="563">
        <f>Birth!Z271</f>
        <v>518</v>
      </c>
      <c r="N265" s="563">
        <f t="shared" si="105"/>
        <v>1109</v>
      </c>
      <c r="O265" s="563">
        <f>Death!Y270</f>
        <v>270</v>
      </c>
      <c r="P265" s="563">
        <f>Death!Z270</f>
        <v>189</v>
      </c>
      <c r="Q265" s="563">
        <f t="shared" si="106"/>
        <v>459</v>
      </c>
      <c r="R265" s="563">
        <f>Birth!AH271</f>
        <v>0</v>
      </c>
      <c r="S265" s="563">
        <f>Birth!AI271</f>
        <v>0</v>
      </c>
      <c r="T265" s="563">
        <f t="shared" si="107"/>
        <v>0</v>
      </c>
      <c r="U265" s="564">
        <f t="shared" si="119"/>
        <v>21.591867901412439</v>
      </c>
      <c r="V265" s="564">
        <f t="shared" si="120"/>
        <v>8.9365801323248952</v>
      </c>
      <c r="W265" s="564">
        <f t="shared" si="121"/>
        <v>0</v>
      </c>
      <c r="X265" s="564">
        <f t="shared" si="122"/>
        <v>0</v>
      </c>
      <c r="Y265" s="918">
        <f t="shared" si="108"/>
        <v>876.48054145516073</v>
      </c>
      <c r="Z265" s="11"/>
    </row>
    <row r="266" spans="1:26" ht="20.25" customHeight="1">
      <c r="A266" s="469">
        <v>72</v>
      </c>
      <c r="B266" s="383" t="s">
        <v>55</v>
      </c>
      <c r="C266" s="606">
        <v>25670</v>
      </c>
      <c r="D266" s="458">
        <f t="shared" si="100"/>
        <v>25903.597000000002</v>
      </c>
      <c r="E266" s="458">
        <f t="shared" si="101"/>
        <v>26141.910092400001</v>
      </c>
      <c r="F266" s="458">
        <f t="shared" si="102"/>
        <v>26377.1872832316</v>
      </c>
      <c r="G266" s="458">
        <f t="shared" si="103"/>
        <v>26617.219687509009</v>
      </c>
      <c r="H266" s="470">
        <f t="shared" si="103"/>
        <v>26859.43638666534</v>
      </c>
      <c r="I266" s="458">
        <f t="shared" si="114"/>
        <v>26979.43638666534</v>
      </c>
      <c r="J266" s="458">
        <f t="shared" si="109"/>
        <v>27099.43638666534</v>
      </c>
      <c r="K266" s="562">
        <f t="shared" si="104"/>
        <v>26859.43638666534</v>
      </c>
      <c r="L266" s="51">
        <f>Birth!Y272</f>
        <v>167</v>
      </c>
      <c r="M266" s="563">
        <f>Birth!Z272</f>
        <v>147</v>
      </c>
      <c r="N266" s="563">
        <f t="shared" si="105"/>
        <v>314</v>
      </c>
      <c r="O266" s="563">
        <f>Death!Y271</f>
        <v>116</v>
      </c>
      <c r="P266" s="563">
        <f>Death!Z271</f>
        <v>78</v>
      </c>
      <c r="Q266" s="563">
        <f t="shared" si="106"/>
        <v>194</v>
      </c>
      <c r="R266" s="563">
        <f>Birth!AH272</f>
        <v>0</v>
      </c>
      <c r="S266" s="563">
        <f>Birth!AI272</f>
        <v>0</v>
      </c>
      <c r="T266" s="563">
        <f t="shared" si="107"/>
        <v>0</v>
      </c>
      <c r="U266" s="564">
        <f t="shared" si="119"/>
        <v>11.586956847357465</v>
      </c>
      <c r="V266" s="564">
        <f t="shared" si="120"/>
        <v>7.1588204725711728</v>
      </c>
      <c r="W266" s="564">
        <f t="shared" si="121"/>
        <v>0</v>
      </c>
      <c r="X266" s="564">
        <f t="shared" si="122"/>
        <v>0</v>
      </c>
      <c r="Y266" s="918">
        <f t="shared" si="108"/>
        <v>880.23952095808386</v>
      </c>
      <c r="Z266" s="11"/>
    </row>
    <row r="267" spans="1:26" ht="20.25" customHeight="1">
      <c r="A267" s="414">
        <v>73</v>
      </c>
      <c r="B267" s="383" t="s">
        <v>692</v>
      </c>
      <c r="C267" s="609">
        <v>7814</v>
      </c>
      <c r="D267" s="458">
        <f t="shared" si="100"/>
        <v>7885.1073999999999</v>
      </c>
      <c r="E267" s="458">
        <f t="shared" si="101"/>
        <v>7957.6503880800001</v>
      </c>
      <c r="F267" s="458">
        <f t="shared" si="102"/>
        <v>8029.2692415727197</v>
      </c>
      <c r="G267" s="458">
        <f t="shared" si="103"/>
        <v>8102.3355916710316</v>
      </c>
      <c r="H267" s="470">
        <f t="shared" si="103"/>
        <v>8176.0668455552377</v>
      </c>
      <c r="I267" s="458">
        <f t="shared" si="114"/>
        <v>8138.0668455552377</v>
      </c>
      <c r="J267" s="458">
        <f t="shared" si="109"/>
        <v>8100.0668455552377</v>
      </c>
      <c r="K267" s="562">
        <f t="shared" si="104"/>
        <v>8176.0668455552377</v>
      </c>
      <c r="L267" s="51">
        <f>Birth!Y273</f>
        <v>1</v>
      </c>
      <c r="M267" s="563">
        <f>Birth!Z273</f>
        <v>0</v>
      </c>
      <c r="N267" s="563">
        <f t="shared" si="105"/>
        <v>1</v>
      </c>
      <c r="O267" s="563">
        <f>Death!Y272</f>
        <v>24</v>
      </c>
      <c r="P267" s="563">
        <f>Death!Z272</f>
        <v>15</v>
      </c>
      <c r="Q267" s="563">
        <f t="shared" si="106"/>
        <v>39</v>
      </c>
      <c r="R267" s="563">
        <f>Birth!AH273</f>
        <v>0</v>
      </c>
      <c r="S267" s="563">
        <f>Birth!AI273</f>
        <v>0</v>
      </c>
      <c r="T267" s="563">
        <f t="shared" si="107"/>
        <v>0</v>
      </c>
      <c r="U267" s="564">
        <f t="shared" si="119"/>
        <v>0.12345577130005186</v>
      </c>
      <c r="V267" s="564">
        <f t="shared" si="120"/>
        <v>4.8147750807020229</v>
      </c>
      <c r="W267" s="564">
        <f t="shared" si="121"/>
        <v>0</v>
      </c>
      <c r="X267" s="564">
        <f t="shared" si="122"/>
        <v>0</v>
      </c>
      <c r="Y267" s="918">
        <f t="shared" si="108"/>
        <v>0</v>
      </c>
      <c r="Z267" s="11"/>
    </row>
    <row r="268" spans="1:26" ht="20.25" customHeight="1">
      <c r="A268" s="469">
        <v>74</v>
      </c>
      <c r="B268" s="383" t="s">
        <v>53</v>
      </c>
      <c r="C268" s="609">
        <v>13919</v>
      </c>
      <c r="D268" s="458">
        <f t="shared" si="100"/>
        <v>14045.662899999999</v>
      </c>
      <c r="E268" s="458">
        <f t="shared" si="101"/>
        <v>14174.882998679999</v>
      </c>
      <c r="F268" s="458">
        <f t="shared" si="102"/>
        <v>14302.456945668118</v>
      </c>
      <c r="G268" s="458">
        <f t="shared" si="103"/>
        <v>14432.609303873698</v>
      </c>
      <c r="H268" s="470">
        <f t="shared" si="103"/>
        <v>14563.946048538948</v>
      </c>
      <c r="I268" s="458">
        <f t="shared" si="114"/>
        <v>14670.946048538948</v>
      </c>
      <c r="J268" s="458">
        <f t="shared" si="109"/>
        <v>14777.946048538948</v>
      </c>
      <c r="K268" s="562">
        <f t="shared" si="104"/>
        <v>14563.946048538948</v>
      </c>
      <c r="L268" s="51">
        <f>Birth!Y274</f>
        <v>109</v>
      </c>
      <c r="M268" s="563">
        <f>Birth!Z274</f>
        <v>102</v>
      </c>
      <c r="N268" s="563">
        <f t="shared" si="105"/>
        <v>211</v>
      </c>
      <c r="O268" s="563">
        <f>Death!Y273</f>
        <v>64</v>
      </c>
      <c r="P268" s="563">
        <f>Death!Z273</f>
        <v>40</v>
      </c>
      <c r="Q268" s="563">
        <f t="shared" si="106"/>
        <v>104</v>
      </c>
      <c r="R268" s="563">
        <f>Birth!AH274</f>
        <v>0</v>
      </c>
      <c r="S268" s="563">
        <f>Birth!AI274</f>
        <v>0</v>
      </c>
      <c r="T268" s="563">
        <f t="shared" si="107"/>
        <v>0</v>
      </c>
      <c r="U268" s="564">
        <f t="shared" si="119"/>
        <v>14.278032908427145</v>
      </c>
      <c r="V268" s="564">
        <f t="shared" si="120"/>
        <v>7.0375138505991615</v>
      </c>
      <c r="W268" s="564">
        <f t="shared" si="121"/>
        <v>0</v>
      </c>
      <c r="X268" s="564">
        <f t="shared" si="122"/>
        <v>0</v>
      </c>
      <c r="Y268" s="918">
        <f t="shared" si="108"/>
        <v>935.77981651376149</v>
      </c>
      <c r="Z268" s="11"/>
    </row>
    <row r="269" spans="1:26" ht="20.25" customHeight="1">
      <c r="A269" s="414">
        <v>75</v>
      </c>
      <c r="B269" s="383" t="s">
        <v>52</v>
      </c>
      <c r="C269" s="609">
        <v>17693</v>
      </c>
      <c r="D269" s="458">
        <f t="shared" si="100"/>
        <v>17854.006300000001</v>
      </c>
      <c r="E269" s="458">
        <f t="shared" si="101"/>
        <v>18018.263157960002</v>
      </c>
      <c r="F269" s="458">
        <f t="shared" si="102"/>
        <v>18180.427526381642</v>
      </c>
      <c r="G269" s="458">
        <f t="shared" si="103"/>
        <v>18345.869416871716</v>
      </c>
      <c r="H269" s="470">
        <f t="shared" si="103"/>
        <v>18512.81682856525</v>
      </c>
      <c r="I269" s="458">
        <f t="shared" si="114"/>
        <v>19545.81682856525</v>
      </c>
      <c r="J269" s="458">
        <f t="shared" si="109"/>
        <v>20578.81682856525</v>
      </c>
      <c r="K269" s="562">
        <f t="shared" si="104"/>
        <v>18512.81682856525</v>
      </c>
      <c r="L269" s="51">
        <f>Birth!Y275</f>
        <v>581</v>
      </c>
      <c r="M269" s="563">
        <f>Birth!Z275</f>
        <v>633</v>
      </c>
      <c r="N269" s="563">
        <f t="shared" si="105"/>
        <v>1214</v>
      </c>
      <c r="O269" s="563">
        <f>Death!Y274</f>
        <v>101</v>
      </c>
      <c r="P269" s="563">
        <f>Death!Z274</f>
        <v>80</v>
      </c>
      <c r="Q269" s="563">
        <f t="shared" si="106"/>
        <v>181</v>
      </c>
      <c r="R269" s="563">
        <f>Birth!AH275</f>
        <v>3</v>
      </c>
      <c r="S269" s="563">
        <f>Birth!AI275</f>
        <v>3</v>
      </c>
      <c r="T269" s="563">
        <f t="shared" si="107"/>
        <v>6</v>
      </c>
      <c r="U269" s="564">
        <f t="shared" si="119"/>
        <v>58.992701578200489</v>
      </c>
      <c r="V269" s="564">
        <f t="shared" si="120"/>
        <v>8.7954522122358227</v>
      </c>
      <c r="W269" s="564">
        <f t="shared" si="121"/>
        <v>0.16204989374555925</v>
      </c>
      <c r="X269" s="564">
        <f t="shared" si="122"/>
        <v>4.918032786885246</v>
      </c>
      <c r="Y269" s="918">
        <f t="shared" si="108"/>
        <v>1089.5008605851979</v>
      </c>
      <c r="Z269" s="11"/>
    </row>
    <row r="270" spans="1:26" ht="20.25" customHeight="1">
      <c r="A270" s="469">
        <v>76</v>
      </c>
      <c r="B270" s="383" t="s">
        <v>56</v>
      </c>
      <c r="C270" s="609">
        <v>36973</v>
      </c>
      <c r="D270" s="458">
        <f t="shared" si="100"/>
        <v>37309.454299999998</v>
      </c>
      <c r="E270" s="458">
        <f t="shared" si="101"/>
        <v>37652.701279559995</v>
      </c>
      <c r="F270" s="458">
        <f t="shared" si="102"/>
        <v>37991.575591076034</v>
      </c>
      <c r="G270" s="458">
        <f t="shared" si="103"/>
        <v>38337.298928954828</v>
      </c>
      <c r="H270" s="470">
        <f t="shared" si="103"/>
        <v>38686.168349208318</v>
      </c>
      <c r="I270" s="458">
        <f t="shared" si="114"/>
        <v>40445.168349208318</v>
      </c>
      <c r="J270" s="458">
        <f t="shared" si="109"/>
        <v>42204.168349208318</v>
      </c>
      <c r="K270" s="562">
        <f t="shared" si="104"/>
        <v>38686.168349208318</v>
      </c>
      <c r="L270" s="51">
        <f>Birth!Y276</f>
        <v>1077</v>
      </c>
      <c r="M270" s="563">
        <f>Birth!Z276</f>
        <v>1069</v>
      </c>
      <c r="N270" s="563">
        <f t="shared" si="105"/>
        <v>2146</v>
      </c>
      <c r="O270" s="563">
        <f>Death!Y275</f>
        <v>228</v>
      </c>
      <c r="P270" s="563">
        <f>Death!Z275</f>
        <v>159</v>
      </c>
      <c r="Q270" s="563">
        <f t="shared" si="106"/>
        <v>387</v>
      </c>
      <c r="R270" s="563">
        <f>Birth!AH276</f>
        <v>9</v>
      </c>
      <c r="S270" s="563">
        <f>Birth!AI276</f>
        <v>3</v>
      </c>
      <c r="T270" s="563">
        <f t="shared" si="107"/>
        <v>12</v>
      </c>
      <c r="U270" s="564">
        <f t="shared" si="119"/>
        <v>50.848057998523636</v>
      </c>
      <c r="V270" s="564">
        <f t="shared" si="120"/>
        <v>9.169710365996572</v>
      </c>
      <c r="W270" s="564">
        <f t="shared" si="121"/>
        <v>0.23264128715875212</v>
      </c>
      <c r="X270" s="564">
        <f t="shared" si="122"/>
        <v>5.5607043558850791</v>
      </c>
      <c r="Y270" s="918">
        <f t="shared" si="108"/>
        <v>992.57195914577539</v>
      </c>
      <c r="Z270" s="11"/>
    </row>
    <row r="271" spans="1:26" ht="20.25" customHeight="1">
      <c r="A271" s="414">
        <v>77</v>
      </c>
      <c r="B271" s="383" t="s">
        <v>693</v>
      </c>
      <c r="C271" s="609">
        <v>14497</v>
      </c>
      <c r="D271" s="458">
        <f t="shared" si="100"/>
        <v>14628.922699999999</v>
      </c>
      <c r="E271" s="458">
        <f t="shared" si="101"/>
        <v>14763.508788839999</v>
      </c>
      <c r="F271" s="458">
        <f t="shared" si="102"/>
        <v>14896.380367939559</v>
      </c>
      <c r="G271" s="458">
        <f t="shared" si="103"/>
        <v>15031.937429287809</v>
      </c>
      <c r="H271" s="470">
        <f t="shared" si="103"/>
        <v>15168.728059894329</v>
      </c>
      <c r="I271" s="458">
        <f t="shared" si="114"/>
        <v>15334.728059894329</v>
      </c>
      <c r="J271" s="458">
        <f t="shared" si="109"/>
        <v>15500.728059894329</v>
      </c>
      <c r="K271" s="562">
        <f t="shared" si="104"/>
        <v>15168.728059894329</v>
      </c>
      <c r="L271" s="51">
        <f>Birth!Y277</f>
        <v>154</v>
      </c>
      <c r="M271" s="563">
        <f>Birth!Z277</f>
        <v>146</v>
      </c>
      <c r="N271" s="563">
        <f t="shared" si="105"/>
        <v>300</v>
      </c>
      <c r="O271" s="563">
        <f>Death!Y276</f>
        <v>66</v>
      </c>
      <c r="P271" s="563">
        <f>Death!Z276</f>
        <v>68</v>
      </c>
      <c r="Q271" s="563">
        <f t="shared" si="106"/>
        <v>134</v>
      </c>
      <c r="R271" s="563">
        <f>Birth!AH277</f>
        <v>1</v>
      </c>
      <c r="S271" s="563">
        <f>Birth!AI277</f>
        <v>1</v>
      </c>
      <c r="T271" s="563">
        <f t="shared" si="107"/>
        <v>2</v>
      </c>
      <c r="U271" s="564">
        <f t="shared" si="119"/>
        <v>19.353929624518887</v>
      </c>
      <c r="V271" s="564">
        <f t="shared" si="120"/>
        <v>8.6447552322851013</v>
      </c>
      <c r="W271" s="564">
        <f t="shared" si="121"/>
        <v>6.5925105654967259E-2</v>
      </c>
      <c r="X271" s="564">
        <f t="shared" si="122"/>
        <v>6.6225165562913908</v>
      </c>
      <c r="Y271" s="918">
        <f t="shared" si="108"/>
        <v>948.05194805194799</v>
      </c>
      <c r="Z271" s="11"/>
    </row>
    <row r="272" spans="1:26" ht="20.25" customHeight="1">
      <c r="A272" s="469">
        <v>78</v>
      </c>
      <c r="B272" s="383" t="s">
        <v>694</v>
      </c>
      <c r="C272" s="609">
        <v>10368</v>
      </c>
      <c r="D272" s="458">
        <f t="shared" si="100"/>
        <v>10462.3488</v>
      </c>
      <c r="E272" s="458">
        <f t="shared" si="101"/>
        <v>10558.60240896</v>
      </c>
      <c r="F272" s="458">
        <f t="shared" si="102"/>
        <v>10653.629830640639</v>
      </c>
      <c r="G272" s="458">
        <f t="shared" si="103"/>
        <v>10750.577862099468</v>
      </c>
      <c r="H272" s="470">
        <f t="shared" si="103"/>
        <v>10848.408120644574</v>
      </c>
      <c r="I272" s="458">
        <f t="shared" si="114"/>
        <v>11546.408120644574</v>
      </c>
      <c r="J272" s="458">
        <f t="shared" si="109"/>
        <v>12244.408120644574</v>
      </c>
      <c r="K272" s="562">
        <f t="shared" si="104"/>
        <v>10848.408120644574</v>
      </c>
      <c r="L272" s="51">
        <f>Birth!Y278</f>
        <v>462</v>
      </c>
      <c r="M272" s="563">
        <f>Birth!Z278</f>
        <v>367</v>
      </c>
      <c r="N272" s="563">
        <f t="shared" si="105"/>
        <v>829</v>
      </c>
      <c r="O272" s="563">
        <f>Death!Y277</f>
        <v>79</v>
      </c>
      <c r="P272" s="563">
        <f>Death!Z277</f>
        <v>52</v>
      </c>
      <c r="Q272" s="563">
        <f t="shared" si="106"/>
        <v>131</v>
      </c>
      <c r="R272" s="563">
        <f>Birth!AH278</f>
        <v>0</v>
      </c>
      <c r="S272" s="563">
        <f>Birth!AI278</f>
        <v>0</v>
      </c>
      <c r="T272" s="563">
        <f t="shared" si="107"/>
        <v>0</v>
      </c>
      <c r="U272" s="564">
        <f t="shared" si="119"/>
        <v>67.704375077327924</v>
      </c>
      <c r="V272" s="564">
        <f t="shared" si="120"/>
        <v>10.69876132102528</v>
      </c>
      <c r="W272" s="564">
        <f t="shared" si="121"/>
        <v>0</v>
      </c>
      <c r="X272" s="564">
        <f t="shared" si="122"/>
        <v>0</v>
      </c>
      <c r="Y272" s="918">
        <f t="shared" si="108"/>
        <v>794.37229437229439</v>
      </c>
      <c r="Z272" s="11"/>
    </row>
    <row r="273" spans="1:26" ht="20.25" customHeight="1">
      <c r="A273" s="414">
        <v>79</v>
      </c>
      <c r="B273" s="383" t="s">
        <v>695</v>
      </c>
      <c r="C273" s="609">
        <v>14561</v>
      </c>
      <c r="D273" s="458">
        <f t="shared" si="100"/>
        <v>14693.5051</v>
      </c>
      <c r="E273" s="458">
        <f t="shared" si="101"/>
        <v>14828.68534692</v>
      </c>
      <c r="F273" s="458">
        <f t="shared" si="102"/>
        <v>14962.14351504228</v>
      </c>
      <c r="G273" s="458">
        <f t="shared" si="103"/>
        <v>15098.299021029165</v>
      </c>
      <c r="H273" s="470">
        <f t="shared" si="103"/>
        <v>15235.693542120531</v>
      </c>
      <c r="I273" s="458">
        <f t="shared" si="114"/>
        <v>15140.693542120531</v>
      </c>
      <c r="J273" s="458">
        <f t="shared" si="109"/>
        <v>15045.693542120531</v>
      </c>
      <c r="K273" s="562">
        <f t="shared" si="104"/>
        <v>15235.693542120531</v>
      </c>
      <c r="L273" s="51">
        <f>Birth!Y279</f>
        <v>12</v>
      </c>
      <c r="M273" s="563">
        <f>Birth!Z279</f>
        <v>11</v>
      </c>
      <c r="N273" s="563">
        <f t="shared" si="105"/>
        <v>23</v>
      </c>
      <c r="O273" s="563">
        <f>Death!Y278</f>
        <v>71</v>
      </c>
      <c r="P273" s="563">
        <f>Death!Z278</f>
        <v>47</v>
      </c>
      <c r="Q273" s="563">
        <f t="shared" si="106"/>
        <v>118</v>
      </c>
      <c r="R273" s="563">
        <f>Birth!AH279</f>
        <v>0</v>
      </c>
      <c r="S273" s="563">
        <f>Birth!AI279</f>
        <v>0</v>
      </c>
      <c r="T273" s="563">
        <f t="shared" si="107"/>
        <v>0</v>
      </c>
      <c r="U273" s="564">
        <f t="shared" si="119"/>
        <v>1.5286766233548046</v>
      </c>
      <c r="V273" s="564">
        <f t="shared" si="120"/>
        <v>7.8427757198203008</v>
      </c>
      <c r="W273" s="564">
        <f t="shared" si="121"/>
        <v>0</v>
      </c>
      <c r="X273" s="564">
        <f t="shared" si="122"/>
        <v>0</v>
      </c>
      <c r="Y273" s="918">
        <f t="shared" si="108"/>
        <v>916.66666666666663</v>
      </c>
      <c r="Z273" s="11"/>
    </row>
    <row r="274" spans="1:26" ht="20.25" customHeight="1">
      <c r="A274" s="469">
        <v>80</v>
      </c>
      <c r="B274" s="383" t="s">
        <v>696</v>
      </c>
      <c r="C274" s="606">
        <v>24603</v>
      </c>
      <c r="D274" s="458">
        <f t="shared" si="100"/>
        <v>24826.887299999999</v>
      </c>
      <c r="E274" s="458">
        <f t="shared" si="101"/>
        <v>25055.294663159999</v>
      </c>
      <c r="F274" s="458">
        <f t="shared" si="102"/>
        <v>25280.792315128438</v>
      </c>
      <c r="G274" s="458">
        <f t="shared" si="103"/>
        <v>25510.847525196106</v>
      </c>
      <c r="H274" s="470">
        <f t="shared" si="103"/>
        <v>25742.99623767539</v>
      </c>
      <c r="I274" s="458">
        <f t="shared" si="114"/>
        <v>26549.99623767539</v>
      </c>
      <c r="J274" s="458">
        <f t="shared" ref="J274:J301" si="123">I274+(N274-Q274)</f>
        <v>27356.99623767539</v>
      </c>
      <c r="K274" s="562">
        <f t="shared" si="104"/>
        <v>25742.99623767539</v>
      </c>
      <c r="L274" s="51">
        <f>Birth!Y280</f>
        <v>505</v>
      </c>
      <c r="M274" s="563">
        <f>Birth!Z280</f>
        <v>519</v>
      </c>
      <c r="N274" s="563">
        <f t="shared" si="105"/>
        <v>1024</v>
      </c>
      <c r="O274" s="563">
        <f>Death!Y279</f>
        <v>135</v>
      </c>
      <c r="P274" s="563">
        <f>Death!Z279</f>
        <v>82</v>
      </c>
      <c r="Q274" s="563">
        <f t="shared" si="106"/>
        <v>217</v>
      </c>
      <c r="R274" s="563">
        <f>Birth!AH280</f>
        <v>6</v>
      </c>
      <c r="S274" s="563">
        <f>Birth!AI280</f>
        <v>5</v>
      </c>
      <c r="T274" s="563">
        <f t="shared" si="107"/>
        <v>11</v>
      </c>
      <c r="U274" s="564">
        <f t="shared" si="119"/>
        <v>37.43101000941661</v>
      </c>
      <c r="V274" s="564">
        <f t="shared" si="120"/>
        <v>7.9321573945736361</v>
      </c>
      <c r="W274" s="564">
        <f t="shared" si="121"/>
        <v>0.23307310247044513</v>
      </c>
      <c r="X274" s="564">
        <f t="shared" si="122"/>
        <v>10.628019323671499</v>
      </c>
      <c r="Y274" s="918">
        <f t="shared" si="108"/>
        <v>1027.7227722772277</v>
      </c>
      <c r="Z274" s="11"/>
    </row>
    <row r="275" spans="1:26" ht="20.25" customHeight="1">
      <c r="A275" s="414">
        <v>81</v>
      </c>
      <c r="B275" s="383" t="s">
        <v>697</v>
      </c>
      <c r="C275" s="611">
        <v>16466</v>
      </c>
      <c r="D275" s="458">
        <f t="shared" si="100"/>
        <v>16615.8406</v>
      </c>
      <c r="E275" s="458">
        <f t="shared" si="101"/>
        <v>16768.70633352</v>
      </c>
      <c r="F275" s="458">
        <f t="shared" si="102"/>
        <v>16919.624690521679</v>
      </c>
      <c r="G275" s="458">
        <f t="shared" si="103"/>
        <v>17073.593275205425</v>
      </c>
      <c r="H275" s="470">
        <f t="shared" si="103"/>
        <v>17228.962974009795</v>
      </c>
      <c r="I275" s="458">
        <f t="shared" si="114"/>
        <v>17109.962974009795</v>
      </c>
      <c r="J275" s="458">
        <f t="shared" si="123"/>
        <v>16990.962974009795</v>
      </c>
      <c r="K275" s="562">
        <f t="shared" si="104"/>
        <v>17228.962974009795</v>
      </c>
      <c r="L275" s="51">
        <f>Birth!Y281</f>
        <v>9</v>
      </c>
      <c r="M275" s="563">
        <f>Birth!Z281</f>
        <v>15</v>
      </c>
      <c r="N275" s="563">
        <f t="shared" si="105"/>
        <v>24</v>
      </c>
      <c r="O275" s="563">
        <f>Death!Y280</f>
        <v>81</v>
      </c>
      <c r="P275" s="563">
        <f>Death!Z280</f>
        <v>62</v>
      </c>
      <c r="Q275" s="563">
        <f t="shared" si="106"/>
        <v>143</v>
      </c>
      <c r="R275" s="563">
        <f>Birth!AH281</f>
        <v>0</v>
      </c>
      <c r="S275" s="563">
        <f>Birth!AI281</f>
        <v>0</v>
      </c>
      <c r="T275" s="563">
        <f t="shared" si="107"/>
        <v>0</v>
      </c>
      <c r="U275" s="564">
        <f t="shared" si="119"/>
        <v>1.4125155847088577</v>
      </c>
      <c r="V275" s="564">
        <f t="shared" si="120"/>
        <v>8.4162386922236117</v>
      </c>
      <c r="W275" s="564">
        <f t="shared" si="121"/>
        <v>0</v>
      </c>
      <c r="X275" s="564">
        <f t="shared" si="122"/>
        <v>0</v>
      </c>
      <c r="Y275" s="918">
        <f t="shared" si="108"/>
        <v>1666.6666666666667</v>
      </c>
      <c r="Z275" s="11"/>
    </row>
    <row r="276" spans="1:26" ht="20.25" customHeight="1">
      <c r="A276" s="469">
        <v>82</v>
      </c>
      <c r="B276" s="384" t="s">
        <v>121</v>
      </c>
      <c r="C276" s="609">
        <v>13061</v>
      </c>
      <c r="D276" s="458">
        <f>(((C276*9.1)/1000)+C276)</f>
        <v>13179.855100000001</v>
      </c>
      <c r="E276" s="458">
        <f>(((D276*9.2)/1000)+D276)</f>
        <v>13301.109766920001</v>
      </c>
      <c r="F276" s="458">
        <f>(((E276*9)/1000)+E276)</f>
        <v>13420.819754822282</v>
      </c>
      <c r="G276" s="458">
        <f>(((F276*9.1)/1000+F276))</f>
        <v>13542.949214591164</v>
      </c>
      <c r="H276" s="470">
        <f>(((G276*9.1)/1000+G276))</f>
        <v>13666.190052443944</v>
      </c>
      <c r="I276" s="458">
        <f t="shared" si="114"/>
        <v>13580.190052443944</v>
      </c>
      <c r="J276" s="458">
        <f t="shared" si="123"/>
        <v>13494.190052443944</v>
      </c>
      <c r="K276" s="562">
        <f>H276</f>
        <v>13666.190052443944</v>
      </c>
      <c r="L276" s="51">
        <f>Birth!Y283</f>
        <v>16</v>
      </c>
      <c r="M276" s="563">
        <f>Birth!Z283</f>
        <v>21</v>
      </c>
      <c r="N276" s="563">
        <f>L276+M276</f>
        <v>37</v>
      </c>
      <c r="O276" s="563">
        <f>Death!Y281</f>
        <v>72</v>
      </c>
      <c r="P276" s="563">
        <f>Death!Z281</f>
        <v>51</v>
      </c>
      <c r="Q276" s="563">
        <f>O276+P276</f>
        <v>123</v>
      </c>
      <c r="R276" s="563">
        <f>Birth!AH283</f>
        <v>0</v>
      </c>
      <c r="S276" s="563">
        <f>Birth!AI283</f>
        <v>0</v>
      </c>
      <c r="T276" s="563">
        <f>R276+S276</f>
        <v>0</v>
      </c>
      <c r="U276" s="564">
        <f t="shared" si="119"/>
        <v>2.7419207715470777</v>
      </c>
      <c r="V276" s="564">
        <f t="shared" si="120"/>
        <v>9.1150339162240694</v>
      </c>
      <c r="W276" s="564">
        <f t="shared" si="121"/>
        <v>0</v>
      </c>
      <c r="X276" s="564">
        <f t="shared" si="122"/>
        <v>0</v>
      </c>
      <c r="Y276" s="918">
        <f>M276/L276*1000</f>
        <v>1312.5</v>
      </c>
      <c r="Z276" s="11"/>
    </row>
    <row r="277" spans="1:26" ht="20.25" customHeight="1">
      <c r="A277" s="414">
        <v>83</v>
      </c>
      <c r="B277" s="384" t="s">
        <v>777</v>
      </c>
      <c r="C277" s="609">
        <v>10125</v>
      </c>
      <c r="D277" s="458">
        <f>(((C277*9.1)/1000)+C277)</f>
        <v>10217.137500000001</v>
      </c>
      <c r="E277" s="458">
        <f>(((D277*9.2)/1000)+D277)</f>
        <v>10311.135165000002</v>
      </c>
      <c r="F277" s="458">
        <f>(((E277*9)/1000)+E277)</f>
        <v>10403.935381485002</v>
      </c>
      <c r="G277" s="458">
        <f>(((F277*9.1)/1000+F277))</f>
        <v>10498.611193456516</v>
      </c>
      <c r="H277" s="470">
        <f>(((G277*9.1)/1000+G277))</f>
        <v>10594.14855531697</v>
      </c>
      <c r="I277" s="458">
        <f t="shared" si="114"/>
        <v>24143.14855531697</v>
      </c>
      <c r="J277" s="458">
        <f t="shared" si="123"/>
        <v>37692.14855531697</v>
      </c>
      <c r="K277" s="562">
        <f>H277</f>
        <v>10594.14855531697</v>
      </c>
      <c r="L277" s="51">
        <f>Birth!Y284</f>
        <v>14411</v>
      </c>
      <c r="M277" s="563">
        <f>Birth!Z284</f>
        <v>13588</v>
      </c>
      <c r="N277" s="563">
        <f>L277+M277</f>
        <v>27999</v>
      </c>
      <c r="O277" s="563">
        <f>Death!Y283</f>
        <v>8600</v>
      </c>
      <c r="P277" s="563">
        <f>Death!Z283</f>
        <v>5850</v>
      </c>
      <c r="Q277" s="563">
        <f>O277+P277</f>
        <v>14450</v>
      </c>
      <c r="R277" s="563">
        <f>Birth!AH284</f>
        <v>93</v>
      </c>
      <c r="S277" s="563">
        <f>Birth!AI284</f>
        <v>78</v>
      </c>
      <c r="T277" s="563">
        <f>R277+S277</f>
        <v>171</v>
      </c>
      <c r="U277" s="564">
        <f t="shared" si="119"/>
        <v>742.83374849031725</v>
      </c>
      <c r="V277" s="564">
        <f t="shared" si="120"/>
        <v>383.36896552323594</v>
      </c>
      <c r="W277" s="564">
        <f t="shared" si="121"/>
        <v>8.7784308020983293</v>
      </c>
      <c r="X277" s="564">
        <f t="shared" si="122"/>
        <v>6.0702875399361025</v>
      </c>
      <c r="Y277" s="918">
        <f>M277/L277*1000</f>
        <v>942.89084726944691</v>
      </c>
      <c r="Z277" s="11"/>
    </row>
    <row r="278" spans="1:26" ht="20.25" customHeight="1">
      <c r="A278" s="467"/>
      <c r="B278" s="631" t="s">
        <v>6</v>
      </c>
      <c r="C278" s="607">
        <f>SUM(C264:C277)</f>
        <v>919827</v>
      </c>
      <c r="D278" s="468">
        <f t="shared" si="100"/>
        <v>928197.42570000002</v>
      </c>
      <c r="E278" s="468">
        <f t="shared" si="101"/>
        <v>936736.84201644</v>
      </c>
      <c r="F278" s="468">
        <f t="shared" si="102"/>
        <v>945167.47359458799</v>
      </c>
      <c r="G278" s="468">
        <f t="shared" si="103"/>
        <v>953768.49760429875</v>
      </c>
      <c r="H278" s="468">
        <f>SUM(H264:H277)</f>
        <v>962447.79093249771</v>
      </c>
      <c r="I278" s="459">
        <f t="shared" si="114"/>
        <v>975996.79093249771</v>
      </c>
      <c r="J278" s="458">
        <f t="shared" si="123"/>
        <v>989545.79093249771</v>
      </c>
      <c r="K278" s="562">
        <f t="shared" si="104"/>
        <v>962447.79093249771</v>
      </c>
      <c r="L278" s="618">
        <f>Birth!Y284</f>
        <v>14411</v>
      </c>
      <c r="M278" s="632">
        <f>Birth!Z284</f>
        <v>13588</v>
      </c>
      <c r="N278" s="632">
        <f t="shared" si="105"/>
        <v>27999</v>
      </c>
      <c r="O278" s="632">
        <f>Death!Y283</f>
        <v>8600</v>
      </c>
      <c r="P278" s="632">
        <f>Death!Z283</f>
        <v>5850</v>
      </c>
      <c r="Q278" s="632">
        <f t="shared" si="106"/>
        <v>14450</v>
      </c>
      <c r="R278" s="632">
        <f>Birth!AH284</f>
        <v>93</v>
      </c>
      <c r="S278" s="632">
        <f>Birth!AI284</f>
        <v>78</v>
      </c>
      <c r="T278" s="632">
        <f t="shared" si="107"/>
        <v>171</v>
      </c>
      <c r="U278" s="647">
        <f t="shared" si="119"/>
        <v>28.294799752131897</v>
      </c>
      <c r="V278" s="647">
        <f t="shared" si="120"/>
        <v>14.602659252769955</v>
      </c>
      <c r="W278" s="633">
        <f t="shared" si="121"/>
        <v>9.6628618067577499E-2</v>
      </c>
      <c r="X278" s="633">
        <f t="shared" si="122"/>
        <v>6.0702875399361025</v>
      </c>
      <c r="Y278" s="919">
        <f t="shared" si="108"/>
        <v>942.89084726944691</v>
      </c>
      <c r="Z278" s="919"/>
    </row>
    <row r="279" spans="1:26" ht="19.5" customHeight="1">
      <c r="A279" s="457" t="s">
        <v>57</v>
      </c>
      <c r="B279" s="634"/>
      <c r="C279" s="639"/>
      <c r="D279" s="471">
        <f t="shared" si="100"/>
        <v>0</v>
      </c>
      <c r="E279" s="471">
        <f t="shared" si="101"/>
        <v>0</v>
      </c>
      <c r="F279" s="471">
        <f t="shared" si="102"/>
        <v>0</v>
      </c>
      <c r="G279" s="471">
        <f t="shared" si="103"/>
        <v>0</v>
      </c>
      <c r="H279" s="471"/>
      <c r="I279" s="458">
        <f t="shared" si="114"/>
        <v>0</v>
      </c>
      <c r="J279" s="458">
        <f t="shared" si="123"/>
        <v>0</v>
      </c>
      <c r="K279" s="562">
        <f t="shared" si="104"/>
        <v>0</v>
      </c>
      <c r="L279" s="408"/>
      <c r="M279" s="408"/>
      <c r="N279" s="408"/>
      <c r="O279" s="408"/>
      <c r="P279" s="408"/>
      <c r="Q279" s="408"/>
      <c r="R279" s="408"/>
      <c r="S279" s="408"/>
      <c r="T279" s="408"/>
      <c r="U279" s="564"/>
      <c r="V279" s="564"/>
      <c r="W279" s="636"/>
      <c r="X279" s="636"/>
      <c r="Y279" s="920"/>
      <c r="Z279" s="11"/>
    </row>
    <row r="280" spans="1:26" ht="19.5" customHeight="1">
      <c r="A280" s="469">
        <v>84</v>
      </c>
      <c r="B280" s="640" t="s">
        <v>675</v>
      </c>
      <c r="C280" s="608">
        <v>98916</v>
      </c>
      <c r="D280" s="470">
        <f t="shared" si="100"/>
        <v>99816.135599999994</v>
      </c>
      <c r="E280" s="470">
        <f t="shared" si="101"/>
        <v>100734.44404752</v>
      </c>
      <c r="F280" s="470">
        <f t="shared" si="102"/>
        <v>101641.05404394768</v>
      </c>
      <c r="G280" s="470">
        <f t="shared" si="103"/>
        <v>102565.9876357476</v>
      </c>
      <c r="H280" s="470">
        <f t="shared" si="103"/>
        <v>103499.33812323291</v>
      </c>
      <c r="I280" s="458">
        <f t="shared" si="114"/>
        <v>106874.33812323291</v>
      </c>
      <c r="J280" s="458">
        <f t="shared" si="123"/>
        <v>110249.33812323291</v>
      </c>
      <c r="K280" s="562">
        <f t="shared" si="104"/>
        <v>103499.33812323291</v>
      </c>
      <c r="L280" s="563">
        <f>Birth!Y286</f>
        <v>2170</v>
      </c>
      <c r="M280" s="563">
        <f>Birth!Z286</f>
        <v>2015</v>
      </c>
      <c r="N280" s="563">
        <f t="shared" si="105"/>
        <v>4185</v>
      </c>
      <c r="O280" s="563">
        <f>Death!Y285</f>
        <v>492</v>
      </c>
      <c r="P280" s="563">
        <f>Death!Z285</f>
        <v>318</v>
      </c>
      <c r="Q280" s="563">
        <f t="shared" si="106"/>
        <v>810</v>
      </c>
      <c r="R280" s="563">
        <f>Birth!AH286</f>
        <v>0</v>
      </c>
      <c r="S280" s="563">
        <f>Birth!AI286</f>
        <v>0</v>
      </c>
      <c r="T280" s="563">
        <f t="shared" si="107"/>
        <v>0</v>
      </c>
      <c r="U280" s="564">
        <f t="shared" ref="U280:U287" si="124">N280/J280*1000</f>
        <v>37.959411559660801</v>
      </c>
      <c r="V280" s="564">
        <f t="shared" ref="V280:W287" si="125">Q280/J280*1000</f>
        <v>7.3469828825149941</v>
      </c>
      <c r="W280" s="564">
        <f t="shared" si="125"/>
        <v>0</v>
      </c>
      <c r="X280" s="564">
        <f t="shared" ref="X280:X287" si="126">T280/(N280+T280)*1000</f>
        <v>0</v>
      </c>
      <c r="Y280" s="918">
        <f t="shared" si="108"/>
        <v>928.57142857142856</v>
      </c>
      <c r="Z280" s="11"/>
    </row>
    <row r="281" spans="1:26" ht="19.5" customHeight="1">
      <c r="A281" s="414">
        <v>85</v>
      </c>
      <c r="B281" s="640" t="s">
        <v>60</v>
      </c>
      <c r="C281" s="609">
        <v>122273</v>
      </c>
      <c r="D281" s="458">
        <f t="shared" si="100"/>
        <v>123385.68429999999</v>
      </c>
      <c r="E281" s="458">
        <f t="shared" si="101"/>
        <v>124520.83259555999</v>
      </c>
      <c r="F281" s="458">
        <f t="shared" si="102"/>
        <v>125641.52008892002</v>
      </c>
      <c r="G281" s="458">
        <f t="shared" si="103"/>
        <v>126784.8579217292</v>
      </c>
      <c r="H281" s="470">
        <f t="shared" si="103"/>
        <v>127938.60012881694</v>
      </c>
      <c r="I281" s="458">
        <f t="shared" si="114"/>
        <v>131088.60012881694</v>
      </c>
      <c r="J281" s="458">
        <f t="shared" si="123"/>
        <v>134238.60012881694</v>
      </c>
      <c r="K281" s="562">
        <f t="shared" si="104"/>
        <v>127938.60012881694</v>
      </c>
      <c r="L281" s="51">
        <f>Birth!Y287</f>
        <v>2214</v>
      </c>
      <c r="M281" s="563">
        <f>Birth!Z287</f>
        <v>2127</v>
      </c>
      <c r="N281" s="563">
        <f t="shared" si="105"/>
        <v>4341</v>
      </c>
      <c r="O281" s="563">
        <f>Death!Y286</f>
        <v>686</v>
      </c>
      <c r="P281" s="563">
        <f>Death!Z286</f>
        <v>505</v>
      </c>
      <c r="Q281" s="563">
        <f t="shared" si="106"/>
        <v>1191</v>
      </c>
      <c r="R281" s="563">
        <f>Birth!AH287</f>
        <v>20</v>
      </c>
      <c r="S281" s="563">
        <f>Birth!AI287</f>
        <v>23</v>
      </c>
      <c r="T281" s="563">
        <f t="shared" si="107"/>
        <v>43</v>
      </c>
      <c r="U281" s="564">
        <f t="shared" si="124"/>
        <v>32.33794151484242</v>
      </c>
      <c r="V281" s="564">
        <f t="shared" si="125"/>
        <v>8.872261770139902</v>
      </c>
      <c r="W281" s="564">
        <f t="shared" si="125"/>
        <v>0.1563249869848716</v>
      </c>
      <c r="X281" s="564">
        <f t="shared" si="126"/>
        <v>9.8083941605839424</v>
      </c>
      <c r="Y281" s="918">
        <f t="shared" si="108"/>
        <v>960.70460704607046</v>
      </c>
      <c r="Z281" s="11"/>
    </row>
    <row r="282" spans="1:26" ht="19.5" customHeight="1">
      <c r="A282" s="469">
        <v>86</v>
      </c>
      <c r="B282" s="640" t="s">
        <v>512</v>
      </c>
      <c r="C282" s="609">
        <v>16877</v>
      </c>
      <c r="D282" s="458">
        <f t="shared" si="100"/>
        <v>17030.580699999999</v>
      </c>
      <c r="E282" s="458">
        <f t="shared" si="101"/>
        <v>17187.262042439997</v>
      </c>
      <c r="F282" s="458">
        <f t="shared" si="102"/>
        <v>17341.947400821959</v>
      </c>
      <c r="G282" s="458">
        <f t="shared" si="103"/>
        <v>17499.759122169438</v>
      </c>
      <c r="H282" s="470">
        <f t="shared" si="103"/>
        <v>17659.006930181182</v>
      </c>
      <c r="I282" s="458">
        <f t="shared" si="114"/>
        <v>18232.006930181182</v>
      </c>
      <c r="J282" s="458">
        <f t="shared" si="123"/>
        <v>18805.006930181182</v>
      </c>
      <c r="K282" s="562">
        <f t="shared" si="104"/>
        <v>17659.006930181182</v>
      </c>
      <c r="L282" s="51">
        <f>Birth!Y288</f>
        <v>411</v>
      </c>
      <c r="M282" s="563">
        <f>Birth!Z288</f>
        <v>328</v>
      </c>
      <c r="N282" s="563">
        <f t="shared" si="105"/>
        <v>739</v>
      </c>
      <c r="O282" s="563">
        <f>Death!Y287</f>
        <v>105</v>
      </c>
      <c r="P282" s="563">
        <f>Death!Z287</f>
        <v>61</v>
      </c>
      <c r="Q282" s="563">
        <f t="shared" si="106"/>
        <v>166</v>
      </c>
      <c r="R282" s="563">
        <f>Birth!AH288</f>
        <v>0</v>
      </c>
      <c r="S282" s="563">
        <f>Birth!AI288</f>
        <v>0</v>
      </c>
      <c r="T282" s="563">
        <f t="shared" si="107"/>
        <v>0</v>
      </c>
      <c r="U282" s="564">
        <f t="shared" si="124"/>
        <v>39.298044544399424</v>
      </c>
      <c r="V282" s="564">
        <f t="shared" si="125"/>
        <v>8.8274362576052834</v>
      </c>
      <c r="W282" s="564">
        <f t="shared" si="125"/>
        <v>0</v>
      </c>
      <c r="X282" s="564">
        <f t="shared" si="126"/>
        <v>0</v>
      </c>
      <c r="Y282" s="918">
        <f t="shared" si="108"/>
        <v>798.05352798053525</v>
      </c>
      <c r="Z282" s="11"/>
    </row>
    <row r="283" spans="1:26" ht="19.5" customHeight="1">
      <c r="A283" s="414">
        <v>87</v>
      </c>
      <c r="B283" s="640" t="s">
        <v>676</v>
      </c>
      <c r="C283" s="609">
        <v>10116</v>
      </c>
      <c r="D283" s="458">
        <f t="shared" si="100"/>
        <v>10208.0556</v>
      </c>
      <c r="E283" s="458">
        <f t="shared" si="101"/>
        <v>10301.96971152</v>
      </c>
      <c r="F283" s="458">
        <f t="shared" si="102"/>
        <v>10394.68743892368</v>
      </c>
      <c r="G283" s="458">
        <f t="shared" si="103"/>
        <v>10489.279094617885</v>
      </c>
      <c r="H283" s="470">
        <f t="shared" si="103"/>
        <v>10584.731534378907</v>
      </c>
      <c r="I283" s="458">
        <f t="shared" si="114"/>
        <v>10598.731534378907</v>
      </c>
      <c r="J283" s="458">
        <f t="shared" si="123"/>
        <v>10612.731534378907</v>
      </c>
      <c r="K283" s="562">
        <f t="shared" si="104"/>
        <v>10584.731534378907</v>
      </c>
      <c r="L283" s="51">
        <f>Birth!Y289</f>
        <v>44</v>
      </c>
      <c r="M283" s="563">
        <f>Birth!Z289</f>
        <v>46</v>
      </c>
      <c r="N283" s="563">
        <f t="shared" si="105"/>
        <v>90</v>
      </c>
      <c r="O283" s="563">
        <f>Death!Y288</f>
        <v>47</v>
      </c>
      <c r="P283" s="563">
        <f>Death!Z288</f>
        <v>29</v>
      </c>
      <c r="Q283" s="563">
        <f t="shared" si="106"/>
        <v>76</v>
      </c>
      <c r="R283" s="563">
        <f>Birth!AH289</f>
        <v>0</v>
      </c>
      <c r="S283" s="563">
        <f>Birth!AI289</f>
        <v>0</v>
      </c>
      <c r="T283" s="563">
        <f t="shared" si="107"/>
        <v>0</v>
      </c>
      <c r="U283" s="564">
        <f t="shared" si="124"/>
        <v>8.4803803533947697</v>
      </c>
      <c r="V283" s="564">
        <f t="shared" si="125"/>
        <v>7.1612100762000264</v>
      </c>
      <c r="W283" s="564">
        <f t="shared" si="125"/>
        <v>0</v>
      </c>
      <c r="X283" s="564">
        <f t="shared" si="126"/>
        <v>0</v>
      </c>
      <c r="Y283" s="918">
        <f t="shared" si="108"/>
        <v>1045.4545454545455</v>
      </c>
      <c r="Z283" s="11"/>
    </row>
    <row r="284" spans="1:26" ht="19.5" customHeight="1">
      <c r="A284" s="469">
        <v>88</v>
      </c>
      <c r="B284" s="640" t="s">
        <v>58</v>
      </c>
      <c r="C284" s="609">
        <v>10548</v>
      </c>
      <c r="D284" s="458">
        <f t="shared" si="100"/>
        <v>10643.986800000001</v>
      </c>
      <c r="E284" s="458">
        <f t="shared" si="101"/>
        <v>10741.911478560001</v>
      </c>
      <c r="F284" s="458">
        <f t="shared" si="102"/>
        <v>10838.588681867041</v>
      </c>
      <c r="G284" s="458">
        <f t="shared" si="103"/>
        <v>10937.21983887203</v>
      </c>
      <c r="H284" s="470">
        <f t="shared" si="103"/>
        <v>11036.748539405766</v>
      </c>
      <c r="I284" s="458">
        <f t="shared" ref="I284:I301" si="127">H284+(N284-Q284)</f>
        <v>11230.748539405766</v>
      </c>
      <c r="J284" s="458">
        <f t="shared" si="123"/>
        <v>11424.748539405766</v>
      </c>
      <c r="K284" s="562">
        <f t="shared" si="104"/>
        <v>11036.748539405766</v>
      </c>
      <c r="L284" s="51">
        <f>Birth!Y290</f>
        <v>157</v>
      </c>
      <c r="M284" s="563">
        <f>Birth!Z290</f>
        <v>116</v>
      </c>
      <c r="N284" s="563">
        <f t="shared" si="105"/>
        <v>273</v>
      </c>
      <c r="O284" s="563">
        <f>Death!Y289</f>
        <v>44</v>
      </c>
      <c r="P284" s="563">
        <f>Death!Z289</f>
        <v>35</v>
      </c>
      <c r="Q284" s="563">
        <f t="shared" si="106"/>
        <v>79</v>
      </c>
      <c r="R284" s="563">
        <f>Birth!AH290</f>
        <v>0</v>
      </c>
      <c r="S284" s="563">
        <f>Birth!AI290</f>
        <v>0</v>
      </c>
      <c r="T284" s="563">
        <f t="shared" si="107"/>
        <v>0</v>
      </c>
      <c r="U284" s="564">
        <f t="shared" si="124"/>
        <v>23.89549310940016</v>
      </c>
      <c r="V284" s="564">
        <f t="shared" si="125"/>
        <v>6.9148130243319139</v>
      </c>
      <c r="W284" s="564">
        <f t="shared" si="125"/>
        <v>0</v>
      </c>
      <c r="X284" s="564">
        <f t="shared" si="126"/>
        <v>0</v>
      </c>
      <c r="Y284" s="918">
        <f t="shared" si="108"/>
        <v>738.8535031847133</v>
      </c>
      <c r="Z284" s="11"/>
    </row>
    <row r="285" spans="1:26" ht="19.5" customHeight="1">
      <c r="A285" s="414">
        <v>89</v>
      </c>
      <c r="B285" s="640" t="s">
        <v>59</v>
      </c>
      <c r="C285" s="609">
        <v>8157</v>
      </c>
      <c r="D285" s="458">
        <f t="shared" si="100"/>
        <v>8231.2286999999997</v>
      </c>
      <c r="E285" s="458">
        <f t="shared" si="101"/>
        <v>8306.9560040399992</v>
      </c>
      <c r="F285" s="458">
        <f t="shared" si="102"/>
        <v>8381.7186080763586</v>
      </c>
      <c r="G285" s="458">
        <f t="shared" si="103"/>
        <v>8457.992247409853</v>
      </c>
      <c r="H285" s="470">
        <f t="shared" si="103"/>
        <v>8534.9599768612825</v>
      </c>
      <c r="I285" s="458">
        <f t="shared" si="127"/>
        <v>8463.9599768612825</v>
      </c>
      <c r="J285" s="458">
        <f t="shared" si="123"/>
        <v>8392.9599768612825</v>
      </c>
      <c r="K285" s="562">
        <f t="shared" si="104"/>
        <v>8534.9599768612825</v>
      </c>
      <c r="L285" s="51">
        <f>Birth!Y291</f>
        <v>0</v>
      </c>
      <c r="M285" s="563">
        <f>Birth!Z291</f>
        <v>0</v>
      </c>
      <c r="N285" s="563">
        <f t="shared" si="105"/>
        <v>0</v>
      </c>
      <c r="O285" s="563">
        <f>Death!Y290</f>
        <v>39</v>
      </c>
      <c r="P285" s="563">
        <f>Death!Z290</f>
        <v>32</v>
      </c>
      <c r="Q285" s="563">
        <f t="shared" si="106"/>
        <v>71</v>
      </c>
      <c r="R285" s="563">
        <f>Birth!AH291</f>
        <v>0</v>
      </c>
      <c r="S285" s="563">
        <f>Birth!AI291</f>
        <v>0</v>
      </c>
      <c r="T285" s="563">
        <f t="shared" si="107"/>
        <v>0</v>
      </c>
      <c r="U285" s="564">
        <f t="shared" si="124"/>
        <v>0</v>
      </c>
      <c r="V285" s="564">
        <f t="shared" si="125"/>
        <v>8.4594708178927718</v>
      </c>
      <c r="W285" s="564">
        <f t="shared" si="125"/>
        <v>0</v>
      </c>
      <c r="X285" s="564" t="e">
        <f t="shared" si="126"/>
        <v>#DIV/0!</v>
      </c>
      <c r="Y285" s="918" t="e">
        <f t="shared" si="108"/>
        <v>#DIV/0!</v>
      </c>
      <c r="Z285" s="11"/>
    </row>
    <row r="286" spans="1:26" ht="19.5" customHeight="1">
      <c r="A286" s="469">
        <v>90</v>
      </c>
      <c r="B286" s="140" t="s">
        <v>677</v>
      </c>
      <c r="C286" s="609">
        <v>7240</v>
      </c>
      <c r="D286" s="458">
        <f t="shared" si="100"/>
        <v>7305.884</v>
      </c>
      <c r="E286" s="458">
        <f t="shared" si="101"/>
        <v>7373.0981327999998</v>
      </c>
      <c r="F286" s="458">
        <f t="shared" si="102"/>
        <v>7439.4560159951998</v>
      </c>
      <c r="G286" s="458">
        <f t="shared" si="103"/>
        <v>7507.1550657407561</v>
      </c>
      <c r="H286" s="470">
        <f t="shared" si="103"/>
        <v>7575.4701768389968</v>
      </c>
      <c r="I286" s="458">
        <f t="shared" si="127"/>
        <v>7555.4701768389968</v>
      </c>
      <c r="J286" s="458">
        <f t="shared" si="123"/>
        <v>7535.4701768389968</v>
      </c>
      <c r="K286" s="562">
        <f t="shared" si="104"/>
        <v>7575.4701768389968</v>
      </c>
      <c r="L286" s="51">
        <f>Birth!Y292</f>
        <v>15</v>
      </c>
      <c r="M286" s="563">
        <f>Birth!Z292</f>
        <v>7</v>
      </c>
      <c r="N286" s="563">
        <f t="shared" si="105"/>
        <v>22</v>
      </c>
      <c r="O286" s="563">
        <f>Death!Y291</f>
        <v>28</v>
      </c>
      <c r="P286" s="563">
        <f>Death!Z291</f>
        <v>14</v>
      </c>
      <c r="Q286" s="563">
        <f t="shared" si="106"/>
        <v>42</v>
      </c>
      <c r="R286" s="563">
        <f>Birth!AH292</f>
        <v>0</v>
      </c>
      <c r="S286" s="563">
        <f>Birth!AI292</f>
        <v>0</v>
      </c>
      <c r="T286" s="563">
        <f t="shared" si="107"/>
        <v>0</v>
      </c>
      <c r="U286" s="564">
        <f t="shared" si="124"/>
        <v>2.9195258535584343</v>
      </c>
      <c r="V286" s="564">
        <f t="shared" si="125"/>
        <v>5.5736402658842836</v>
      </c>
      <c r="W286" s="564">
        <f t="shared" si="125"/>
        <v>0</v>
      </c>
      <c r="X286" s="564">
        <f t="shared" si="126"/>
        <v>0</v>
      </c>
      <c r="Y286" s="918">
        <f t="shared" si="108"/>
        <v>466.66666666666669</v>
      </c>
      <c r="Z286" s="11"/>
    </row>
    <row r="287" spans="1:26" ht="19.5" customHeight="1">
      <c r="A287" s="467"/>
      <c r="B287" s="631" t="s">
        <v>6</v>
      </c>
      <c r="C287" s="607">
        <f>SUM(C280:C286)</f>
        <v>274127</v>
      </c>
      <c r="D287" s="468">
        <f t="shared" si="100"/>
        <v>276621.55570000003</v>
      </c>
      <c r="E287" s="468">
        <f t="shared" si="101"/>
        <v>279166.47401244001</v>
      </c>
      <c r="F287" s="468">
        <f t="shared" si="102"/>
        <v>281678.97227855196</v>
      </c>
      <c r="G287" s="468">
        <f t="shared" si="103"/>
        <v>284242.2509262868</v>
      </c>
      <c r="H287" s="468">
        <f>SUM(H280:H286)</f>
        <v>286828.85540971596</v>
      </c>
      <c r="I287" s="459">
        <f t="shared" si="127"/>
        <v>294043.85540971596</v>
      </c>
      <c r="J287" s="458">
        <f t="shared" si="123"/>
        <v>301258.85540971596</v>
      </c>
      <c r="K287" s="562">
        <f t="shared" si="104"/>
        <v>286828.85540971596</v>
      </c>
      <c r="L287" s="618">
        <f>Birth!Y293</f>
        <v>5011</v>
      </c>
      <c r="M287" s="632">
        <f>Birth!Z293</f>
        <v>4639</v>
      </c>
      <c r="N287" s="632">
        <f t="shared" si="105"/>
        <v>9650</v>
      </c>
      <c r="O287" s="632">
        <f>Death!Y292</f>
        <v>1441</v>
      </c>
      <c r="P287" s="632">
        <f>Death!Z292</f>
        <v>994</v>
      </c>
      <c r="Q287" s="632">
        <f t="shared" si="106"/>
        <v>2435</v>
      </c>
      <c r="R287" s="632">
        <f>Birth!AH293</f>
        <v>20</v>
      </c>
      <c r="S287" s="632">
        <f>Birth!AI293</f>
        <v>23</v>
      </c>
      <c r="T287" s="632">
        <f t="shared" si="107"/>
        <v>43</v>
      </c>
      <c r="U287" s="647">
        <f t="shared" si="124"/>
        <v>32.032253415010402</v>
      </c>
      <c r="V287" s="647">
        <f t="shared" si="125"/>
        <v>8.0827499549793096</v>
      </c>
      <c r="W287" s="633">
        <f t="shared" si="125"/>
        <v>6.9727991528018785E-2</v>
      </c>
      <c r="X287" s="633">
        <f t="shared" si="126"/>
        <v>4.4361910657175274</v>
      </c>
      <c r="Y287" s="919">
        <f t="shared" si="108"/>
        <v>925.76332069447221</v>
      </c>
      <c r="Z287" s="919"/>
    </row>
    <row r="288" spans="1:26" ht="19.5" customHeight="1">
      <c r="A288" s="457" t="s">
        <v>61</v>
      </c>
      <c r="B288" s="634"/>
      <c r="C288" s="635"/>
      <c r="D288" s="471">
        <f t="shared" si="100"/>
        <v>0</v>
      </c>
      <c r="E288" s="471">
        <f t="shared" si="101"/>
        <v>0</v>
      </c>
      <c r="F288" s="471">
        <f t="shared" si="102"/>
        <v>0</v>
      </c>
      <c r="G288" s="471">
        <f t="shared" si="103"/>
        <v>0</v>
      </c>
      <c r="H288" s="471"/>
      <c r="I288" s="458">
        <f t="shared" si="127"/>
        <v>0</v>
      </c>
      <c r="J288" s="458">
        <f t="shared" si="123"/>
        <v>0</v>
      </c>
      <c r="K288" s="562">
        <f t="shared" si="104"/>
        <v>0</v>
      </c>
      <c r="L288" s="408"/>
      <c r="M288" s="408"/>
      <c r="N288" s="408"/>
      <c r="O288" s="408"/>
      <c r="P288" s="408"/>
      <c r="Q288" s="408"/>
      <c r="R288" s="408"/>
      <c r="S288" s="408"/>
      <c r="T288" s="408"/>
      <c r="U288" s="564"/>
      <c r="V288" s="564"/>
      <c r="W288" s="636"/>
      <c r="X288" s="636"/>
      <c r="Y288" s="920"/>
      <c r="Z288" s="11"/>
    </row>
    <row r="289" spans="1:26" ht="19.5" customHeight="1">
      <c r="A289" s="469">
        <v>91</v>
      </c>
      <c r="B289" s="150" t="s">
        <v>844</v>
      </c>
      <c r="C289" s="614">
        <v>1618879</v>
      </c>
      <c r="D289" s="470">
        <f t="shared" si="100"/>
        <v>1633610.7989000001</v>
      </c>
      <c r="E289" s="470">
        <f t="shared" si="101"/>
        <v>1648640.0182498801</v>
      </c>
      <c r="F289" s="470">
        <f t="shared" si="102"/>
        <v>1663477.778414129</v>
      </c>
      <c r="G289" s="470">
        <f t="shared" si="103"/>
        <v>1678615.4261976976</v>
      </c>
      <c r="H289" s="470">
        <f t="shared" si="103"/>
        <v>1693890.8265760967</v>
      </c>
      <c r="I289" s="458">
        <f t="shared" si="127"/>
        <v>1718434.8265760967</v>
      </c>
      <c r="J289" s="458">
        <f t="shared" si="123"/>
        <v>1742978.8265760967</v>
      </c>
      <c r="K289" s="562">
        <f t="shared" si="104"/>
        <v>1693890.8265760967</v>
      </c>
      <c r="L289" s="563">
        <f>Birth!Y295</f>
        <v>19313</v>
      </c>
      <c r="M289" s="563">
        <f>Birth!Z295</f>
        <v>17679</v>
      </c>
      <c r="N289" s="563">
        <f t="shared" si="105"/>
        <v>36992</v>
      </c>
      <c r="O289" s="563">
        <f>Death!Y294</f>
        <v>7791</v>
      </c>
      <c r="P289" s="563">
        <f>Death!Z294</f>
        <v>4657</v>
      </c>
      <c r="Q289" s="563">
        <f t="shared" si="106"/>
        <v>12448</v>
      </c>
      <c r="R289" s="563">
        <f>Birth!AH295</f>
        <v>107</v>
      </c>
      <c r="S289" s="563">
        <f>Birth!AI295</f>
        <v>79</v>
      </c>
      <c r="T289" s="563">
        <f t="shared" si="107"/>
        <v>186</v>
      </c>
      <c r="U289" s="564">
        <f t="shared" ref="U289:U300" si="128">N289/J289*1000</f>
        <v>21.223436243724766</v>
      </c>
      <c r="V289" s="564">
        <f t="shared" ref="V289:V300" si="129">Q289/J289*1000</f>
        <v>7.1417964522568642</v>
      </c>
      <c r="W289" s="564">
        <f t="shared" ref="W289:W300" si="130">R289/K289*1000</f>
        <v>6.3168179626004434E-2</v>
      </c>
      <c r="X289" s="564">
        <f t="shared" ref="X289:X300" si="131">T289/(N289+T289)*1000</f>
        <v>5.002958739039217</v>
      </c>
      <c r="Y289" s="918">
        <f t="shared" si="108"/>
        <v>915.39377621291362</v>
      </c>
      <c r="Z289" s="11"/>
    </row>
    <row r="290" spans="1:26" ht="19.5" customHeight="1">
      <c r="A290" s="414">
        <v>92</v>
      </c>
      <c r="B290" s="140" t="s">
        <v>845</v>
      </c>
      <c r="C290" s="609">
        <v>16356</v>
      </c>
      <c r="D290" s="458">
        <f t="shared" si="100"/>
        <v>16504.839599999999</v>
      </c>
      <c r="E290" s="458">
        <f t="shared" si="101"/>
        <v>16656.68412432</v>
      </c>
      <c r="F290" s="458">
        <f t="shared" si="102"/>
        <v>16806.59428143888</v>
      </c>
      <c r="G290" s="458">
        <f t="shared" si="103"/>
        <v>16959.534289399973</v>
      </c>
      <c r="H290" s="470">
        <f t="shared" si="103"/>
        <v>17113.866051433513</v>
      </c>
      <c r="I290" s="458">
        <f t="shared" si="127"/>
        <v>18191.866051433513</v>
      </c>
      <c r="J290" s="458">
        <f t="shared" si="123"/>
        <v>19269.866051433513</v>
      </c>
      <c r="K290" s="562">
        <f t="shared" si="104"/>
        <v>17113.866051433513</v>
      </c>
      <c r="L290" s="51">
        <f>Birth!Y296</f>
        <v>596</v>
      </c>
      <c r="M290" s="563">
        <f>Birth!Z296</f>
        <v>621</v>
      </c>
      <c r="N290" s="563">
        <f t="shared" si="105"/>
        <v>1217</v>
      </c>
      <c r="O290" s="563">
        <f>Death!Y295</f>
        <v>74</v>
      </c>
      <c r="P290" s="563">
        <f>Death!Z295</f>
        <v>65</v>
      </c>
      <c r="Q290" s="563">
        <f t="shared" si="106"/>
        <v>139</v>
      </c>
      <c r="R290" s="563">
        <f>Birth!AH296</f>
        <v>0</v>
      </c>
      <c r="S290" s="563">
        <f>Birth!AI296</f>
        <v>0</v>
      </c>
      <c r="T290" s="563">
        <f t="shared" si="107"/>
        <v>0</v>
      </c>
      <c r="U290" s="564">
        <f t="shared" si="128"/>
        <v>63.155602470286276</v>
      </c>
      <c r="V290" s="564">
        <f t="shared" si="129"/>
        <v>7.2133350397451039</v>
      </c>
      <c r="W290" s="564">
        <f t="shared" si="130"/>
        <v>0</v>
      </c>
      <c r="X290" s="564">
        <f t="shared" si="131"/>
        <v>0</v>
      </c>
      <c r="Y290" s="918">
        <f t="shared" si="108"/>
        <v>1041.9463087248321</v>
      </c>
      <c r="Z290" s="11"/>
    </row>
    <row r="291" spans="1:26" ht="19.5" customHeight="1">
      <c r="A291" s="469">
        <v>93</v>
      </c>
      <c r="B291" s="140" t="s">
        <v>846</v>
      </c>
      <c r="C291" s="609">
        <v>24916</v>
      </c>
      <c r="D291" s="458">
        <f t="shared" si="100"/>
        <v>25142.7356</v>
      </c>
      <c r="E291" s="458">
        <f t="shared" si="101"/>
        <v>25374.048767519998</v>
      </c>
      <c r="F291" s="458">
        <f t="shared" si="102"/>
        <v>25602.415206427679</v>
      </c>
      <c r="G291" s="458">
        <f t="shared" si="103"/>
        <v>25835.39718480617</v>
      </c>
      <c r="H291" s="470">
        <f t="shared" si="103"/>
        <v>26070.499299187908</v>
      </c>
      <c r="I291" s="458">
        <f t="shared" si="127"/>
        <v>27392.499299187908</v>
      </c>
      <c r="J291" s="458">
        <f t="shared" si="123"/>
        <v>28714.499299187908</v>
      </c>
      <c r="K291" s="562">
        <f t="shared" si="104"/>
        <v>26070.499299187908</v>
      </c>
      <c r="L291" s="51">
        <f>Birth!Y297</f>
        <v>764</v>
      </c>
      <c r="M291" s="563">
        <f>Birth!Z297</f>
        <v>709</v>
      </c>
      <c r="N291" s="563">
        <f t="shared" si="105"/>
        <v>1473</v>
      </c>
      <c r="O291" s="563">
        <f>Death!Y296</f>
        <v>95</v>
      </c>
      <c r="P291" s="563">
        <f>Death!Z296</f>
        <v>56</v>
      </c>
      <c r="Q291" s="563">
        <f t="shared" si="106"/>
        <v>151</v>
      </c>
      <c r="R291" s="563">
        <f>Birth!AH297</f>
        <v>0</v>
      </c>
      <c r="S291" s="563">
        <f>Birth!AI297</f>
        <v>0</v>
      </c>
      <c r="T291" s="563">
        <f t="shared" si="107"/>
        <v>0</v>
      </c>
      <c r="U291" s="564">
        <f t="shared" si="128"/>
        <v>51.298125892853683</v>
      </c>
      <c r="V291" s="564">
        <f t="shared" si="129"/>
        <v>5.2586673522205736</v>
      </c>
      <c r="W291" s="564">
        <f t="shared" si="130"/>
        <v>0</v>
      </c>
      <c r="X291" s="564">
        <f t="shared" si="131"/>
        <v>0</v>
      </c>
      <c r="Y291" s="918">
        <f t="shared" si="108"/>
        <v>928.01047120418843</v>
      </c>
      <c r="Z291" s="11"/>
    </row>
    <row r="292" spans="1:26" ht="19.5" customHeight="1">
      <c r="A292" s="414">
        <v>94</v>
      </c>
      <c r="B292" s="150" t="s">
        <v>847</v>
      </c>
      <c r="C292" s="609">
        <v>128137</v>
      </c>
      <c r="D292" s="458">
        <f t="shared" si="100"/>
        <v>129303.04670000001</v>
      </c>
      <c r="E292" s="458">
        <f t="shared" si="101"/>
        <v>130492.63472964001</v>
      </c>
      <c r="F292" s="458">
        <f t="shared" si="102"/>
        <v>131667.06844220677</v>
      </c>
      <c r="G292" s="458">
        <f t="shared" si="103"/>
        <v>132865.23876503087</v>
      </c>
      <c r="H292" s="470">
        <f t="shared" si="103"/>
        <v>134074.31243779266</v>
      </c>
      <c r="I292" s="458">
        <f t="shared" si="127"/>
        <v>136805.31243779266</v>
      </c>
      <c r="J292" s="458">
        <f t="shared" si="123"/>
        <v>139536.31243779266</v>
      </c>
      <c r="K292" s="562">
        <f t="shared" si="104"/>
        <v>134074.31243779266</v>
      </c>
      <c r="L292" s="51">
        <f>Birth!Y298</f>
        <v>1985</v>
      </c>
      <c r="M292" s="563">
        <f>Birth!Z298</f>
        <v>1807</v>
      </c>
      <c r="N292" s="563">
        <f t="shared" si="105"/>
        <v>3792</v>
      </c>
      <c r="O292" s="563">
        <f>Death!Y297</f>
        <v>654</v>
      </c>
      <c r="P292" s="563">
        <f>Death!Z297</f>
        <v>407</v>
      </c>
      <c r="Q292" s="563">
        <f t="shared" si="106"/>
        <v>1061</v>
      </c>
      <c r="R292" s="563">
        <f>Birth!AH298</f>
        <v>6</v>
      </c>
      <c r="S292" s="563">
        <f>Birth!AI298</f>
        <v>4</v>
      </c>
      <c r="T292" s="563">
        <f t="shared" si="107"/>
        <v>10</v>
      </c>
      <c r="U292" s="564">
        <f t="shared" si="128"/>
        <v>27.175721744048019</v>
      </c>
      <c r="V292" s="564">
        <f t="shared" si="129"/>
        <v>7.6037554774353771</v>
      </c>
      <c r="W292" s="564">
        <f t="shared" si="130"/>
        <v>4.4751301654325913E-2</v>
      </c>
      <c r="X292" s="564">
        <f t="shared" si="131"/>
        <v>2.6301946344029457</v>
      </c>
      <c r="Y292" s="918">
        <f t="shared" si="108"/>
        <v>910.32745591939545</v>
      </c>
      <c r="Z292" s="11"/>
    </row>
    <row r="293" spans="1:26" ht="19.5" customHeight="1">
      <c r="A293" s="469">
        <v>95</v>
      </c>
      <c r="B293" s="150" t="s">
        <v>649</v>
      </c>
      <c r="C293" s="609">
        <v>8150</v>
      </c>
      <c r="D293" s="458">
        <f t="shared" si="100"/>
        <v>8224.1650000000009</v>
      </c>
      <c r="E293" s="458">
        <f t="shared" si="101"/>
        <v>8299.8273180000015</v>
      </c>
      <c r="F293" s="458">
        <f t="shared" si="102"/>
        <v>8374.5257638620023</v>
      </c>
      <c r="G293" s="458">
        <f t="shared" si="103"/>
        <v>8450.7339483131473</v>
      </c>
      <c r="H293" s="470">
        <f t="shared" si="103"/>
        <v>8527.6356272427965</v>
      </c>
      <c r="I293" s="458">
        <f t="shared" si="127"/>
        <v>8732.6356272427965</v>
      </c>
      <c r="J293" s="458">
        <f t="shared" si="123"/>
        <v>8937.6356272427965</v>
      </c>
      <c r="K293" s="562">
        <f t="shared" si="104"/>
        <v>8527.6356272427965</v>
      </c>
      <c r="L293" s="51">
        <f>Birth!Y299</f>
        <v>144</v>
      </c>
      <c r="M293" s="563">
        <f>Birth!Z299</f>
        <v>123</v>
      </c>
      <c r="N293" s="563">
        <f t="shared" si="105"/>
        <v>267</v>
      </c>
      <c r="O293" s="563">
        <f>Death!Y298</f>
        <v>38</v>
      </c>
      <c r="P293" s="563">
        <f>Death!Z298</f>
        <v>24</v>
      </c>
      <c r="Q293" s="563">
        <f t="shared" si="106"/>
        <v>62</v>
      </c>
      <c r="R293" s="563">
        <f>Birth!AH299</f>
        <v>0</v>
      </c>
      <c r="S293" s="563">
        <f>Birth!AI299</f>
        <v>0</v>
      </c>
      <c r="T293" s="563">
        <f t="shared" si="107"/>
        <v>0</v>
      </c>
      <c r="U293" s="564">
        <f t="shared" si="128"/>
        <v>29.873672538871197</v>
      </c>
      <c r="V293" s="564">
        <f t="shared" si="129"/>
        <v>6.9369576682023011</v>
      </c>
      <c r="W293" s="564">
        <f t="shared" si="130"/>
        <v>0</v>
      </c>
      <c r="X293" s="564">
        <f t="shared" si="131"/>
        <v>0</v>
      </c>
      <c r="Y293" s="918">
        <f t="shared" si="108"/>
        <v>854.16666666666663</v>
      </c>
      <c r="Z293" s="11"/>
    </row>
    <row r="294" spans="1:26" ht="19.5" customHeight="1">
      <c r="A294" s="414">
        <v>96</v>
      </c>
      <c r="B294" s="140" t="s">
        <v>842</v>
      </c>
      <c r="C294" s="609">
        <v>7567</v>
      </c>
      <c r="D294" s="458">
        <f t="shared" si="100"/>
        <v>7635.8597</v>
      </c>
      <c r="E294" s="458">
        <f t="shared" si="101"/>
        <v>7706.1096092400003</v>
      </c>
      <c r="F294" s="458">
        <f t="shared" si="102"/>
        <v>7775.4645957231605</v>
      </c>
      <c r="G294" s="458">
        <f t="shared" si="103"/>
        <v>7846.2213235442414</v>
      </c>
      <c r="H294" s="470">
        <f t="shared" si="103"/>
        <v>7917.6219375884939</v>
      </c>
      <c r="I294" s="458">
        <f t="shared" si="127"/>
        <v>8175.6219375884939</v>
      </c>
      <c r="J294" s="458">
        <f t="shared" si="123"/>
        <v>8433.6219375884939</v>
      </c>
      <c r="K294" s="562">
        <f t="shared" si="104"/>
        <v>7917.6219375884939</v>
      </c>
      <c r="L294" s="51">
        <f>Birth!Y300</f>
        <v>150</v>
      </c>
      <c r="M294" s="563">
        <f>Birth!Z300</f>
        <v>162</v>
      </c>
      <c r="N294" s="563">
        <f t="shared" si="105"/>
        <v>312</v>
      </c>
      <c r="O294" s="563">
        <f>Death!Y299</f>
        <v>32</v>
      </c>
      <c r="P294" s="563">
        <f>Death!Z299</f>
        <v>22</v>
      </c>
      <c r="Q294" s="563">
        <f t="shared" si="106"/>
        <v>54</v>
      </c>
      <c r="R294" s="563">
        <f>Birth!AH300</f>
        <v>0</v>
      </c>
      <c r="S294" s="563">
        <f>Birth!AI300</f>
        <v>0</v>
      </c>
      <c r="T294" s="563">
        <f t="shared" si="107"/>
        <v>0</v>
      </c>
      <c r="U294" s="564">
        <f t="shared" si="128"/>
        <v>36.994781401027936</v>
      </c>
      <c r="V294" s="564">
        <f t="shared" si="129"/>
        <v>6.4029429347932965</v>
      </c>
      <c r="W294" s="564">
        <f t="shared" si="130"/>
        <v>0</v>
      </c>
      <c r="X294" s="564">
        <f t="shared" si="131"/>
        <v>0</v>
      </c>
      <c r="Y294" s="918">
        <f t="shared" si="108"/>
        <v>1080</v>
      </c>
      <c r="Z294" s="11"/>
    </row>
    <row r="295" spans="1:26" ht="19.5" customHeight="1">
      <c r="A295" s="469">
        <v>97</v>
      </c>
      <c r="B295" s="140" t="s">
        <v>848</v>
      </c>
      <c r="C295" s="606">
        <v>28734</v>
      </c>
      <c r="D295" s="458">
        <f t="shared" si="100"/>
        <v>28995.4794</v>
      </c>
      <c r="E295" s="458">
        <f t="shared" si="101"/>
        <v>29262.237810480001</v>
      </c>
      <c r="F295" s="458">
        <f t="shared" si="102"/>
        <v>29525.597950774321</v>
      </c>
      <c r="G295" s="458">
        <f t="shared" si="103"/>
        <v>29794.280892126368</v>
      </c>
      <c r="H295" s="470">
        <f t="shared" si="103"/>
        <v>30065.408848244719</v>
      </c>
      <c r="I295" s="458">
        <f t="shared" si="127"/>
        <v>30408.408848244719</v>
      </c>
      <c r="J295" s="458">
        <f t="shared" si="123"/>
        <v>30751.408848244719</v>
      </c>
      <c r="K295" s="562">
        <f t="shared" si="104"/>
        <v>30065.408848244719</v>
      </c>
      <c r="L295" s="51">
        <f>Birth!Y301</f>
        <v>308</v>
      </c>
      <c r="M295" s="563">
        <f>Birth!Z301</f>
        <v>286</v>
      </c>
      <c r="N295" s="563">
        <f t="shared" si="105"/>
        <v>594</v>
      </c>
      <c r="O295" s="563">
        <f>Death!Y300</f>
        <v>156</v>
      </c>
      <c r="P295" s="563">
        <f>Death!Z300</f>
        <v>95</v>
      </c>
      <c r="Q295" s="563">
        <f t="shared" si="106"/>
        <v>251</v>
      </c>
      <c r="R295" s="563">
        <f>Birth!AH301</f>
        <v>2</v>
      </c>
      <c r="S295" s="563">
        <f>Birth!AI301</f>
        <v>1</v>
      </c>
      <c r="T295" s="563">
        <f t="shared" si="107"/>
        <v>3</v>
      </c>
      <c r="U295" s="564">
        <f t="shared" si="128"/>
        <v>19.316188176331483</v>
      </c>
      <c r="V295" s="564">
        <f t="shared" si="129"/>
        <v>8.1622276637360311</v>
      </c>
      <c r="W295" s="564">
        <f t="shared" si="130"/>
        <v>6.652162989351014E-2</v>
      </c>
      <c r="X295" s="564">
        <f t="shared" si="131"/>
        <v>5.025125628140704</v>
      </c>
      <c r="Y295" s="918">
        <f t="shared" si="108"/>
        <v>928.57142857142856</v>
      </c>
      <c r="Z295" s="11"/>
    </row>
    <row r="296" spans="1:26" ht="19.5" customHeight="1">
      <c r="A296" s="414">
        <v>98</v>
      </c>
      <c r="B296" s="140" t="s">
        <v>840</v>
      </c>
      <c r="C296" s="611">
        <v>22503</v>
      </c>
      <c r="D296" s="458">
        <f t="shared" si="100"/>
        <v>22707.777300000002</v>
      </c>
      <c r="E296" s="458">
        <f t="shared" si="101"/>
        <v>22916.688851160001</v>
      </c>
      <c r="F296" s="458">
        <f t="shared" si="102"/>
        <v>23122.939050820441</v>
      </c>
      <c r="G296" s="458">
        <f t="shared" si="103"/>
        <v>23333.357796182907</v>
      </c>
      <c r="H296" s="470">
        <f t="shared" si="103"/>
        <v>23545.691352128171</v>
      </c>
      <c r="I296" s="458">
        <f t="shared" si="127"/>
        <v>23829.691352128171</v>
      </c>
      <c r="J296" s="458">
        <f t="shared" si="123"/>
        <v>24113.691352128171</v>
      </c>
      <c r="K296" s="562">
        <f t="shared" si="104"/>
        <v>23545.691352128171</v>
      </c>
      <c r="L296" s="51">
        <f>Birth!Y302</f>
        <v>233</v>
      </c>
      <c r="M296" s="563">
        <f>Birth!Z302</f>
        <v>196</v>
      </c>
      <c r="N296" s="563">
        <f t="shared" si="105"/>
        <v>429</v>
      </c>
      <c r="O296" s="563">
        <f>Death!Y301</f>
        <v>86</v>
      </c>
      <c r="P296" s="563">
        <f>Death!Z301</f>
        <v>59</v>
      </c>
      <c r="Q296" s="563">
        <f t="shared" si="106"/>
        <v>145</v>
      </c>
      <c r="R296" s="563">
        <f>Birth!AH302</f>
        <v>0</v>
      </c>
      <c r="S296" s="563">
        <f>Birth!AI302</f>
        <v>0</v>
      </c>
      <c r="T296" s="563">
        <f t="shared" si="107"/>
        <v>0</v>
      </c>
      <c r="U296" s="564">
        <f t="shared" si="128"/>
        <v>17.790722860941745</v>
      </c>
      <c r="V296" s="564">
        <f t="shared" si="129"/>
        <v>6.0131813865653925</v>
      </c>
      <c r="W296" s="564">
        <f t="shared" si="130"/>
        <v>0</v>
      </c>
      <c r="X296" s="564">
        <f t="shared" si="131"/>
        <v>0</v>
      </c>
      <c r="Y296" s="918">
        <f t="shared" si="108"/>
        <v>841.20171673819743</v>
      </c>
      <c r="Z296" s="11"/>
    </row>
    <row r="297" spans="1:26" ht="19.5" customHeight="1">
      <c r="A297" s="469">
        <v>99</v>
      </c>
      <c r="B297" s="140" t="s">
        <v>849</v>
      </c>
      <c r="C297" s="609">
        <v>25457</v>
      </c>
      <c r="D297" s="458">
        <f t="shared" si="100"/>
        <v>25688.6587</v>
      </c>
      <c r="E297" s="458">
        <f t="shared" si="101"/>
        <v>25924.99436004</v>
      </c>
      <c r="F297" s="458">
        <f t="shared" si="102"/>
        <v>26158.319309280359</v>
      </c>
      <c r="G297" s="458">
        <f t="shared" si="103"/>
        <v>26396.360014994811</v>
      </c>
      <c r="H297" s="470">
        <f t="shared" si="103"/>
        <v>26636.566891131264</v>
      </c>
      <c r="I297" s="458">
        <f t="shared" si="127"/>
        <v>26450.566891131264</v>
      </c>
      <c r="J297" s="458">
        <f t="shared" si="123"/>
        <v>26264.566891131264</v>
      </c>
      <c r="K297" s="562">
        <f t="shared" si="104"/>
        <v>26636.566891131264</v>
      </c>
      <c r="L297" s="51">
        <f>Birth!Y303</f>
        <v>176</v>
      </c>
      <c r="M297" s="563">
        <f>Birth!Z303</f>
        <v>119</v>
      </c>
      <c r="N297" s="563">
        <f t="shared" si="105"/>
        <v>295</v>
      </c>
      <c r="O297" s="563">
        <f>Death!Y302</f>
        <v>291</v>
      </c>
      <c r="P297" s="563">
        <f>Death!Z302</f>
        <v>190</v>
      </c>
      <c r="Q297" s="563">
        <f t="shared" si="106"/>
        <v>481</v>
      </c>
      <c r="R297" s="563">
        <f>Birth!AH303</f>
        <v>2</v>
      </c>
      <c r="S297" s="563">
        <f>Birth!AI303</f>
        <v>0</v>
      </c>
      <c r="T297" s="563">
        <f t="shared" si="107"/>
        <v>2</v>
      </c>
      <c r="U297" s="564">
        <f t="shared" si="128"/>
        <v>11.231862349864693</v>
      </c>
      <c r="V297" s="564">
        <f t="shared" si="129"/>
        <v>18.313646746728534</v>
      </c>
      <c r="W297" s="564">
        <f t="shared" si="130"/>
        <v>7.5084751280988349E-2</v>
      </c>
      <c r="X297" s="564">
        <f t="shared" si="131"/>
        <v>6.7340067340067336</v>
      </c>
      <c r="Y297" s="918">
        <f t="shared" si="108"/>
        <v>676.13636363636363</v>
      </c>
      <c r="Z297" s="11"/>
    </row>
    <row r="298" spans="1:26" ht="19.5" customHeight="1">
      <c r="A298" s="414">
        <v>100</v>
      </c>
      <c r="B298" s="140" t="s">
        <v>850</v>
      </c>
      <c r="C298" s="609">
        <v>22183</v>
      </c>
      <c r="D298" s="458">
        <f t="shared" si="100"/>
        <v>22384.865300000001</v>
      </c>
      <c r="E298" s="458">
        <f t="shared" si="101"/>
        <v>22590.806060760002</v>
      </c>
      <c r="F298" s="458">
        <f t="shared" si="102"/>
        <v>22794.123315306842</v>
      </c>
      <c r="G298" s="458">
        <f t="shared" si="103"/>
        <v>23001.549837476134</v>
      </c>
      <c r="H298" s="470">
        <f t="shared" si="103"/>
        <v>23210.863940997166</v>
      </c>
      <c r="I298" s="458">
        <f t="shared" si="127"/>
        <v>23646.863940997166</v>
      </c>
      <c r="J298" s="458">
        <f t="shared" si="123"/>
        <v>24082.863940997166</v>
      </c>
      <c r="K298" s="562">
        <f t="shared" si="104"/>
        <v>23210.863940997166</v>
      </c>
      <c r="L298" s="51">
        <f>Birth!Y304</f>
        <v>336</v>
      </c>
      <c r="M298" s="563">
        <f>Birth!Z304</f>
        <v>317</v>
      </c>
      <c r="N298" s="563">
        <f t="shared" si="105"/>
        <v>653</v>
      </c>
      <c r="O298" s="563">
        <f>Death!Y303</f>
        <v>138</v>
      </c>
      <c r="P298" s="563">
        <f>Death!Z303</f>
        <v>79</v>
      </c>
      <c r="Q298" s="563">
        <f t="shared" si="106"/>
        <v>217</v>
      </c>
      <c r="R298" s="563">
        <f>Birth!AH304</f>
        <v>4</v>
      </c>
      <c r="S298" s="563">
        <f>Birth!AI304</f>
        <v>1</v>
      </c>
      <c r="T298" s="563">
        <f t="shared" si="107"/>
        <v>5</v>
      </c>
      <c r="U298" s="564">
        <f t="shared" si="128"/>
        <v>27.114715326210579</v>
      </c>
      <c r="V298" s="564">
        <f t="shared" si="129"/>
        <v>9.0105562416350615</v>
      </c>
      <c r="W298" s="564">
        <f t="shared" si="130"/>
        <v>0.17233309411352118</v>
      </c>
      <c r="X298" s="564">
        <f t="shared" si="131"/>
        <v>7.5987841945288759</v>
      </c>
      <c r="Y298" s="918">
        <f t="shared" si="108"/>
        <v>943.45238095238096</v>
      </c>
      <c r="Z298" s="11"/>
    </row>
    <row r="299" spans="1:26" ht="19.5" customHeight="1">
      <c r="A299" s="469">
        <v>101</v>
      </c>
      <c r="B299" s="140" t="s">
        <v>851</v>
      </c>
      <c r="C299" s="609">
        <v>65240</v>
      </c>
      <c r="D299" s="458">
        <f t="shared" si="100"/>
        <v>65833.683999999994</v>
      </c>
      <c r="E299" s="458">
        <f t="shared" si="101"/>
        <v>66439.353892799991</v>
      </c>
      <c r="F299" s="458">
        <f t="shared" si="102"/>
        <v>67037.308077835187</v>
      </c>
      <c r="G299" s="458">
        <f t="shared" si="103"/>
        <v>67647.347581343492</v>
      </c>
      <c r="H299" s="458">
        <f t="shared" si="103"/>
        <v>68262.938444333719</v>
      </c>
      <c r="I299" s="458">
        <f t="shared" si="127"/>
        <v>71212.938444333719</v>
      </c>
      <c r="J299" s="458">
        <f t="shared" si="123"/>
        <v>74162.938444333719</v>
      </c>
      <c r="K299" s="562">
        <f t="shared" si="104"/>
        <v>68262.938444333719</v>
      </c>
      <c r="L299" s="51">
        <f>Birth!Y305</f>
        <v>1859</v>
      </c>
      <c r="M299" s="51">
        <f>Birth!Z305</f>
        <v>1791</v>
      </c>
      <c r="N299" s="51">
        <f t="shared" si="105"/>
        <v>3650</v>
      </c>
      <c r="O299" s="51">
        <f>Death!Y304</f>
        <v>431</v>
      </c>
      <c r="P299" s="51">
        <f>Death!Z304</f>
        <v>269</v>
      </c>
      <c r="Q299" s="51">
        <f t="shared" si="106"/>
        <v>700</v>
      </c>
      <c r="R299" s="51">
        <f>Birth!AH305</f>
        <v>8</v>
      </c>
      <c r="S299" s="51">
        <f>Birth!AI305</f>
        <v>8</v>
      </c>
      <c r="T299" s="51">
        <f t="shared" si="107"/>
        <v>16</v>
      </c>
      <c r="U299" s="953">
        <f t="shared" si="128"/>
        <v>49.215957141985001</v>
      </c>
      <c r="V299" s="953">
        <f t="shared" si="129"/>
        <v>9.4386767121615076</v>
      </c>
      <c r="W299" s="953">
        <f t="shared" si="130"/>
        <v>0.11719390026732805</v>
      </c>
      <c r="X299" s="953">
        <f t="shared" si="131"/>
        <v>4.3644298963447898</v>
      </c>
      <c r="Y299" s="954">
        <f t="shared" si="108"/>
        <v>963.4211941904249</v>
      </c>
      <c r="Z299" s="11"/>
    </row>
    <row r="300" spans="1:26" ht="19.5" customHeight="1">
      <c r="A300" s="374"/>
      <c r="B300" s="419" t="s">
        <v>6</v>
      </c>
      <c r="C300" s="955">
        <f>SUM(C289:C299)</f>
        <v>1968122</v>
      </c>
      <c r="D300" s="458">
        <f t="shared" si="100"/>
        <v>1986031.9102</v>
      </c>
      <c r="E300" s="458">
        <f t="shared" si="101"/>
        <v>2004303.4037738401</v>
      </c>
      <c r="F300" s="458">
        <f t="shared" si="102"/>
        <v>2022342.1344078046</v>
      </c>
      <c r="G300" s="458">
        <f t="shared" si="103"/>
        <v>2040745.4478309157</v>
      </c>
      <c r="H300" s="458">
        <f>SUM(H289:H299)</f>
        <v>2059316.2314061774</v>
      </c>
      <c r="I300" s="459">
        <f t="shared" si="127"/>
        <v>2093281.2314061774</v>
      </c>
      <c r="J300" s="458">
        <f t="shared" si="123"/>
        <v>2127246.2314061774</v>
      </c>
      <c r="K300" s="562">
        <f t="shared" si="104"/>
        <v>2059316.2314061774</v>
      </c>
      <c r="L300" s="160">
        <f>Birth!Y306</f>
        <v>25864</v>
      </c>
      <c r="M300" s="160">
        <f>Birth!Z306</f>
        <v>23810</v>
      </c>
      <c r="N300" s="160">
        <f t="shared" si="105"/>
        <v>49674</v>
      </c>
      <c r="O300" s="160">
        <f>Death!Y305</f>
        <v>9786</v>
      </c>
      <c r="P300" s="160">
        <f>Death!Z305</f>
        <v>5923</v>
      </c>
      <c r="Q300" s="160">
        <f t="shared" si="106"/>
        <v>15709</v>
      </c>
      <c r="R300" s="160">
        <f>Birth!AH306</f>
        <v>129</v>
      </c>
      <c r="S300" s="160">
        <f>Birth!AI306</f>
        <v>93</v>
      </c>
      <c r="T300" s="160">
        <f t="shared" si="107"/>
        <v>222</v>
      </c>
      <c r="U300" s="956">
        <f t="shared" si="128"/>
        <v>23.351316489188893</v>
      </c>
      <c r="V300" s="956">
        <f t="shared" si="129"/>
        <v>7.3846646279475845</v>
      </c>
      <c r="W300" s="956">
        <f t="shared" si="130"/>
        <v>6.2642151813621177E-2</v>
      </c>
      <c r="X300" s="956">
        <f t="shared" si="131"/>
        <v>4.4492544492544495</v>
      </c>
      <c r="Y300" s="957">
        <f t="shared" si="108"/>
        <v>920.58459635013924</v>
      </c>
      <c r="Z300" s="957"/>
    </row>
    <row r="301" spans="1:26" ht="19.5" customHeight="1">
      <c r="A301" s="1253" t="s">
        <v>91</v>
      </c>
      <c r="B301" s="1253"/>
      <c r="C301" s="958"/>
      <c r="D301" s="901">
        <f>(((C301*9.1)/1000)+C301)</f>
        <v>0</v>
      </c>
      <c r="E301" s="901">
        <f>(((D301*9.2)/1000)+D301)</f>
        <v>0</v>
      </c>
      <c r="F301" s="901">
        <f>(((E301*9)/1000)+E301)</f>
        <v>0</v>
      </c>
      <c r="G301" s="901">
        <f>(((F301*9.1)/1000+F301))</f>
        <v>0</v>
      </c>
      <c r="H301" s="901"/>
      <c r="I301" s="605">
        <f t="shared" si="127"/>
        <v>0</v>
      </c>
      <c r="J301" s="605">
        <f t="shared" si="123"/>
        <v>0</v>
      </c>
      <c r="K301" s="959">
        <f>H301</f>
        <v>0</v>
      </c>
      <c r="L301" s="161"/>
      <c r="M301" s="161"/>
      <c r="N301" s="161"/>
      <c r="O301" s="161"/>
      <c r="P301" s="161"/>
      <c r="Q301" s="161"/>
      <c r="R301" s="161"/>
      <c r="S301" s="161"/>
      <c r="T301" s="161"/>
      <c r="U301" s="952"/>
      <c r="V301" s="952"/>
      <c r="W301" s="960"/>
      <c r="X301" s="960"/>
      <c r="Y301" s="961"/>
      <c r="Z301" s="962"/>
    </row>
    <row r="302" spans="1:26" ht="19.5" customHeight="1">
      <c r="A302" s="414">
        <v>102</v>
      </c>
      <c r="B302" s="41" t="s">
        <v>91</v>
      </c>
      <c r="C302" s="16">
        <v>135424</v>
      </c>
      <c r="D302" s="458">
        <f t="shared" ref="D302" si="132">(((C302*9.1)/1000)+C302)</f>
        <v>136656.3584</v>
      </c>
      <c r="E302" s="458">
        <f t="shared" ref="E302" si="133">(((D302*9.2)/1000)+D302)</f>
        <v>137913.59689727999</v>
      </c>
      <c r="F302" s="458">
        <f t="shared" ref="F302" si="134">(((E302*9)/1000)+E302)</f>
        <v>139154.8192693555</v>
      </c>
      <c r="G302" s="458">
        <f t="shared" ref="G302" si="135">(((F302*9.1)/1000+F302))</f>
        <v>140421.12812470665</v>
      </c>
      <c r="H302" s="458">
        <f t="shared" ref="H302" si="136">(((G302*9.1)/1000+G302))</f>
        <v>141698.96039064147</v>
      </c>
      <c r="I302" s="458">
        <f t="shared" ref="I302" si="137">H302+(N302-Q302)</f>
        <v>145325.96039064147</v>
      </c>
      <c r="J302" s="458">
        <f t="shared" ref="J302" si="138">I302+(N302-Q302)</f>
        <v>148952.96039064147</v>
      </c>
      <c r="K302" s="562">
        <f t="shared" ref="K302" si="139">H302</f>
        <v>141698.96039064147</v>
      </c>
      <c r="L302" s="51">
        <f>Birth!Y308</f>
        <v>2346</v>
      </c>
      <c r="M302" s="51">
        <f>Birth!Z308</f>
        <v>2261</v>
      </c>
      <c r="N302" s="51">
        <f>Birth!AA308</f>
        <v>4607</v>
      </c>
      <c r="O302" s="51">
        <f>Death!Y307</f>
        <v>552</v>
      </c>
      <c r="P302" s="51">
        <f>Death!Z307</f>
        <v>428</v>
      </c>
      <c r="Q302" s="51">
        <f>Death!AA307</f>
        <v>980</v>
      </c>
      <c r="R302" s="51">
        <f>Birth!AH308</f>
        <v>20</v>
      </c>
      <c r="S302" s="51">
        <f>Birth!AI308</f>
        <v>22</v>
      </c>
      <c r="T302" s="51">
        <f>Birth!AJ308</f>
        <v>42</v>
      </c>
      <c r="U302" s="953">
        <f>N302/J302*1000</f>
        <v>30.92922750858903</v>
      </c>
      <c r="V302" s="953">
        <f>Q302/J302*1000</f>
        <v>6.5792582935570323</v>
      </c>
      <c r="W302" s="953">
        <f>R302/K302*1000</f>
        <v>0.14114429594164407</v>
      </c>
      <c r="X302" s="953">
        <f>T302/(N302+T302)*1000</f>
        <v>9.0342009034200892</v>
      </c>
      <c r="Y302" s="954">
        <f t="shared" ref="Y302:Y303" si="140">M302/L302*1000</f>
        <v>963.76811594202889</v>
      </c>
      <c r="Z302" s="11"/>
    </row>
    <row r="303" spans="1:26" ht="19.5" customHeight="1">
      <c r="A303" s="414">
        <v>103</v>
      </c>
      <c r="B303" s="41" t="s">
        <v>702</v>
      </c>
      <c r="C303" s="16">
        <v>31302</v>
      </c>
      <c r="D303" s="458">
        <f t="shared" ref="D303" si="141">(((C303*9.1)/1000)+C303)</f>
        <v>31586.8482</v>
      </c>
      <c r="E303" s="458">
        <f t="shared" ref="E303" si="142">(((D303*9.2)/1000)+D303)</f>
        <v>31877.447203439999</v>
      </c>
      <c r="F303" s="458">
        <f t="shared" ref="F303" si="143">(((E303*9)/1000)+E303)</f>
        <v>32164.344228270958</v>
      </c>
      <c r="G303" s="458">
        <f t="shared" ref="G303" si="144">(((F303*9.1)/1000+F303))</f>
        <v>32457.039760748223</v>
      </c>
      <c r="H303" s="458">
        <f t="shared" ref="H303" si="145">(((G303*9.1)/1000+G303))</f>
        <v>32752.398822571031</v>
      </c>
      <c r="I303" s="458">
        <f t="shared" ref="I303" si="146">H303+(N303-Q303)</f>
        <v>33475.398822571035</v>
      </c>
      <c r="J303" s="458">
        <f t="shared" ref="J303" si="147">I303+(N303-Q303)</f>
        <v>34198.398822571035</v>
      </c>
      <c r="K303" s="562">
        <f t="shared" ref="K303" si="148">H303</f>
        <v>32752.398822571031</v>
      </c>
      <c r="L303" s="51">
        <f>Birth!Y309</f>
        <v>575</v>
      </c>
      <c r="M303" s="51">
        <f>Birth!Z309</f>
        <v>522</v>
      </c>
      <c r="N303" s="51">
        <f>Birth!AA309</f>
        <v>1097</v>
      </c>
      <c r="O303" s="51">
        <f>Death!Y308</f>
        <v>220</v>
      </c>
      <c r="P303" s="51">
        <f>Death!Z308</f>
        <v>154</v>
      </c>
      <c r="Q303" s="51">
        <f>Death!AA308</f>
        <v>374</v>
      </c>
      <c r="R303" s="51">
        <f>Birth!AH309</f>
        <v>0</v>
      </c>
      <c r="S303" s="51">
        <f>Birth!AI309</f>
        <v>0</v>
      </c>
      <c r="T303" s="51">
        <f>Birth!AJ309</f>
        <v>0</v>
      </c>
      <c r="U303" s="953">
        <f>N303/J303*1000</f>
        <v>32.0775251991031</v>
      </c>
      <c r="V303" s="953">
        <f>Q303/J303*1000</f>
        <v>10.936184525491848</v>
      </c>
      <c r="W303" s="953">
        <f>R303/K303*1000</f>
        <v>0</v>
      </c>
      <c r="X303" s="953">
        <f>T303/(N303+T303)*1000</f>
        <v>0</v>
      </c>
      <c r="Y303" s="954">
        <f t="shared" si="140"/>
        <v>907.82608695652175</v>
      </c>
      <c r="Z303" s="11"/>
    </row>
    <row r="304" spans="1:26" ht="19.5" customHeight="1">
      <c r="A304" s="374"/>
      <c r="B304" s="419" t="s">
        <v>6</v>
      </c>
      <c r="C304" s="955">
        <f>SUM(C302:C303)</f>
        <v>166726</v>
      </c>
      <c r="D304" s="458">
        <f t="shared" ref="D304:Y304" si="149">SUM(D302:D303)</f>
        <v>168243.2066</v>
      </c>
      <c r="E304" s="458">
        <f t="shared" si="149"/>
        <v>169791.04410072</v>
      </c>
      <c r="F304" s="458">
        <f t="shared" si="149"/>
        <v>171319.16349762646</v>
      </c>
      <c r="G304" s="458">
        <f t="shared" si="149"/>
        <v>172878.16788545487</v>
      </c>
      <c r="H304" s="458">
        <f t="shared" si="149"/>
        <v>174451.3592132125</v>
      </c>
      <c r="I304" s="459">
        <f t="shared" si="149"/>
        <v>178801.3592132125</v>
      </c>
      <c r="J304" s="458">
        <f t="shared" si="149"/>
        <v>183151.3592132125</v>
      </c>
      <c r="K304" s="562">
        <f t="shared" si="149"/>
        <v>174451.3592132125</v>
      </c>
      <c r="L304" s="160">
        <f t="shared" si="149"/>
        <v>2921</v>
      </c>
      <c r="M304" s="160">
        <f t="shared" si="149"/>
        <v>2783</v>
      </c>
      <c r="N304" s="160">
        <f t="shared" si="149"/>
        <v>5704</v>
      </c>
      <c r="O304" s="160">
        <f t="shared" si="149"/>
        <v>772</v>
      </c>
      <c r="P304" s="160">
        <f t="shared" si="149"/>
        <v>582</v>
      </c>
      <c r="Q304" s="160">
        <f t="shared" si="149"/>
        <v>1354</v>
      </c>
      <c r="R304" s="160">
        <f t="shared" si="149"/>
        <v>20</v>
      </c>
      <c r="S304" s="160">
        <f t="shared" si="149"/>
        <v>22</v>
      </c>
      <c r="T304" s="160">
        <f t="shared" si="149"/>
        <v>42</v>
      </c>
      <c r="U304" s="956">
        <f t="shared" si="149"/>
        <v>63.006752707692129</v>
      </c>
      <c r="V304" s="956">
        <f t="shared" si="149"/>
        <v>17.515442819048879</v>
      </c>
      <c r="W304" s="956">
        <f t="shared" si="149"/>
        <v>0.14114429594164407</v>
      </c>
      <c r="X304" s="956">
        <f t="shared" si="149"/>
        <v>9.0342009034200892</v>
      </c>
      <c r="Y304" s="957">
        <f t="shared" si="149"/>
        <v>1871.5942028985505</v>
      </c>
      <c r="Z304" s="957"/>
    </row>
    <row r="305" spans="1:26" ht="19.5" customHeight="1">
      <c r="A305" s="902" t="s">
        <v>62</v>
      </c>
      <c r="B305" s="903"/>
      <c r="C305" s="904"/>
      <c r="D305" s="887">
        <f t="shared" si="100"/>
        <v>0</v>
      </c>
      <c r="E305" s="887">
        <f t="shared" si="101"/>
        <v>0</v>
      </c>
      <c r="F305" s="887">
        <f t="shared" si="102"/>
        <v>0</v>
      </c>
      <c r="G305" s="887">
        <f t="shared" si="103"/>
        <v>0</v>
      </c>
      <c r="H305" s="887"/>
      <c r="I305" s="470">
        <f t="shared" ref="I305:I313" si="150">H305+(N305-Q305)</f>
        <v>0</v>
      </c>
      <c r="J305" s="470">
        <f t="shared" ref="J305:J313" si="151">I305+(N305-Q305)</f>
        <v>0</v>
      </c>
      <c r="K305" s="905">
        <f t="shared" si="104"/>
        <v>0</v>
      </c>
      <c r="L305" s="627"/>
      <c r="M305" s="627"/>
      <c r="N305" s="627"/>
      <c r="O305" s="627"/>
      <c r="P305" s="627"/>
      <c r="Q305" s="627"/>
      <c r="R305" s="627"/>
      <c r="S305" s="627"/>
      <c r="T305" s="627"/>
      <c r="U305" s="564"/>
      <c r="V305" s="564"/>
      <c r="W305" s="888"/>
      <c r="X305" s="888"/>
      <c r="Y305" s="921"/>
      <c r="Z305" s="610"/>
    </row>
    <row r="306" spans="1:26" ht="19.5" customHeight="1">
      <c r="A306" s="469">
        <v>104</v>
      </c>
      <c r="B306" s="385" t="s">
        <v>678</v>
      </c>
      <c r="C306" s="608">
        <v>26172</v>
      </c>
      <c r="D306" s="470">
        <f t="shared" si="100"/>
        <v>26410.165199999999</v>
      </c>
      <c r="E306" s="470">
        <f t="shared" si="101"/>
        <v>26653.138719840001</v>
      </c>
      <c r="F306" s="470">
        <f t="shared" si="102"/>
        <v>26893.01696831856</v>
      </c>
      <c r="G306" s="470">
        <f t="shared" si="103"/>
        <v>27137.743422730258</v>
      </c>
      <c r="H306" s="470">
        <f t="shared" si="103"/>
        <v>27384.696887877104</v>
      </c>
      <c r="I306" s="458">
        <f t="shared" si="150"/>
        <v>28952.696887877104</v>
      </c>
      <c r="J306" s="458">
        <f t="shared" si="151"/>
        <v>30520.696887877104</v>
      </c>
      <c r="K306" s="562">
        <f t="shared" si="104"/>
        <v>27384.696887877104</v>
      </c>
      <c r="L306" s="563">
        <f>Birth!Y312</f>
        <v>988</v>
      </c>
      <c r="M306" s="563">
        <f>Birth!Z312</f>
        <v>845</v>
      </c>
      <c r="N306" s="563">
        <f t="shared" si="105"/>
        <v>1833</v>
      </c>
      <c r="O306" s="563">
        <f>Death!Y311</f>
        <v>171</v>
      </c>
      <c r="P306" s="563">
        <f>Death!Z311</f>
        <v>94</v>
      </c>
      <c r="Q306" s="563">
        <f t="shared" si="106"/>
        <v>265</v>
      </c>
      <c r="R306" s="563">
        <f>Birth!AH312</f>
        <v>0</v>
      </c>
      <c r="S306" s="563">
        <f>Birth!AI312</f>
        <v>0</v>
      </c>
      <c r="T306" s="563">
        <f t="shared" si="107"/>
        <v>0</v>
      </c>
      <c r="U306" s="564">
        <f t="shared" ref="U306:U313" si="152">N306/J306*1000</f>
        <v>60.057606375563203</v>
      </c>
      <c r="V306" s="564">
        <f t="shared" ref="V306:W313" si="153">Q306/J306*1000</f>
        <v>8.6826326729537637</v>
      </c>
      <c r="W306" s="564">
        <f t="shared" si="153"/>
        <v>0</v>
      </c>
      <c r="X306" s="564">
        <f t="shared" ref="X306:X313" si="154">T306/(N306+T306)*1000</f>
        <v>0</v>
      </c>
      <c r="Y306" s="918">
        <f t="shared" si="108"/>
        <v>855.26315789473688</v>
      </c>
      <c r="Z306" s="11"/>
    </row>
    <row r="307" spans="1:26" ht="19.5" customHeight="1">
      <c r="A307" s="469">
        <v>105</v>
      </c>
      <c r="B307" s="385" t="s">
        <v>681</v>
      </c>
      <c r="C307" s="606">
        <v>12170</v>
      </c>
      <c r="D307" s="458">
        <f t="shared" si="100"/>
        <v>12280.746999999999</v>
      </c>
      <c r="E307" s="458">
        <f t="shared" si="101"/>
        <v>12393.729872399999</v>
      </c>
      <c r="F307" s="458">
        <f t="shared" si="102"/>
        <v>12505.2734412516</v>
      </c>
      <c r="G307" s="458">
        <f t="shared" si="103"/>
        <v>12619.07142956699</v>
      </c>
      <c r="H307" s="470">
        <f t="shared" si="103"/>
        <v>12733.904979576049</v>
      </c>
      <c r="I307" s="458">
        <f t="shared" si="150"/>
        <v>12735.904979576049</v>
      </c>
      <c r="J307" s="458">
        <f t="shared" si="151"/>
        <v>12737.904979576049</v>
      </c>
      <c r="K307" s="562">
        <f t="shared" si="104"/>
        <v>12733.904979576049</v>
      </c>
      <c r="L307" s="51">
        <f>Birth!Y313</f>
        <v>54</v>
      </c>
      <c r="M307" s="563">
        <f>Birth!Z313</f>
        <v>38</v>
      </c>
      <c r="N307" s="563">
        <f t="shared" si="105"/>
        <v>92</v>
      </c>
      <c r="O307" s="563">
        <f>Death!Y312</f>
        <v>56</v>
      </c>
      <c r="P307" s="563">
        <f>Death!Z312</f>
        <v>34</v>
      </c>
      <c r="Q307" s="563">
        <f t="shared" si="106"/>
        <v>90</v>
      </c>
      <c r="R307" s="563">
        <f>Birth!AH313</f>
        <v>0</v>
      </c>
      <c r="S307" s="563">
        <f>Birth!AI313</f>
        <v>0</v>
      </c>
      <c r="T307" s="563">
        <f t="shared" si="107"/>
        <v>0</v>
      </c>
      <c r="U307" s="564">
        <f t="shared" si="152"/>
        <v>7.2225377836867795</v>
      </c>
      <c r="V307" s="564">
        <f t="shared" si="153"/>
        <v>7.065526092737068</v>
      </c>
      <c r="W307" s="564">
        <f t="shared" si="153"/>
        <v>0</v>
      </c>
      <c r="X307" s="564">
        <f t="shared" si="154"/>
        <v>0</v>
      </c>
      <c r="Y307" s="918">
        <f t="shared" si="108"/>
        <v>703.7037037037037</v>
      </c>
      <c r="Z307" s="11"/>
    </row>
    <row r="308" spans="1:26" ht="19.5" customHeight="1">
      <c r="A308" s="469">
        <v>106</v>
      </c>
      <c r="B308" s="385" t="s">
        <v>680</v>
      </c>
      <c r="C308" s="611">
        <v>10180</v>
      </c>
      <c r="D308" s="458">
        <f t="shared" ref="D308:D372" si="155">(((C308*9.1)/1000)+C308)</f>
        <v>10272.638000000001</v>
      </c>
      <c r="E308" s="458">
        <f t="shared" ref="E308:E372" si="156">(((D308*9.2)/1000)+D308)</f>
        <v>10367.146269600002</v>
      </c>
      <c r="F308" s="458">
        <f t="shared" ref="F308:F372" si="157">(((E308*9)/1000)+E308)</f>
        <v>10460.450586026402</v>
      </c>
      <c r="G308" s="458">
        <f t="shared" ref="G308:H372" si="158">(((F308*9.1)/1000+F308))</f>
        <v>10555.640686359242</v>
      </c>
      <c r="H308" s="470">
        <f t="shared" si="158"/>
        <v>10651.697016605111</v>
      </c>
      <c r="I308" s="458">
        <f t="shared" si="150"/>
        <v>10727.697016605111</v>
      </c>
      <c r="J308" s="458">
        <f t="shared" si="151"/>
        <v>10803.697016605111</v>
      </c>
      <c r="K308" s="562">
        <f t="shared" ref="K308:K372" si="159">H308</f>
        <v>10651.697016605111</v>
      </c>
      <c r="L308" s="51">
        <f>Birth!Y314</f>
        <v>77</v>
      </c>
      <c r="M308" s="563">
        <f>Birth!Z314</f>
        <v>70</v>
      </c>
      <c r="N308" s="563">
        <f t="shared" ref="N308:N372" si="160">L308+M308</f>
        <v>147</v>
      </c>
      <c r="O308" s="563">
        <f>Death!Y313</f>
        <v>48</v>
      </c>
      <c r="P308" s="563">
        <f>Death!Z313</f>
        <v>23</v>
      </c>
      <c r="Q308" s="563">
        <f t="shared" ref="Q308:Q372" si="161">O308+P308</f>
        <v>71</v>
      </c>
      <c r="R308" s="563">
        <f>Birth!AH314</f>
        <v>0</v>
      </c>
      <c r="S308" s="563">
        <f>Birth!AI314</f>
        <v>0</v>
      </c>
      <c r="T308" s="563">
        <f t="shared" ref="T308:T372" si="162">R308+S308</f>
        <v>0</v>
      </c>
      <c r="U308" s="564">
        <f t="shared" si="152"/>
        <v>13.606453399615274</v>
      </c>
      <c r="V308" s="564">
        <f t="shared" si="153"/>
        <v>6.5718244311066965</v>
      </c>
      <c r="W308" s="564">
        <f t="shared" si="153"/>
        <v>0</v>
      </c>
      <c r="X308" s="564">
        <f t="shared" si="154"/>
        <v>0</v>
      </c>
      <c r="Y308" s="918">
        <f t="shared" ref="Y308:Y372" si="163">M308/L308*1000</f>
        <v>909.09090909090901</v>
      </c>
      <c r="Z308" s="11"/>
    </row>
    <row r="309" spans="1:26" ht="19.5" customHeight="1">
      <c r="A309" s="469">
        <v>107</v>
      </c>
      <c r="B309" s="385" t="s">
        <v>679</v>
      </c>
      <c r="C309" s="609">
        <v>19219</v>
      </c>
      <c r="D309" s="458">
        <f t="shared" si="155"/>
        <v>19393.892899999999</v>
      </c>
      <c r="E309" s="458">
        <f t="shared" si="156"/>
        <v>19572.316714680001</v>
      </c>
      <c r="F309" s="458">
        <f t="shared" si="157"/>
        <v>19748.467565112122</v>
      </c>
      <c r="G309" s="458">
        <f t="shared" si="158"/>
        <v>19928.17861995464</v>
      </c>
      <c r="H309" s="470">
        <f t="shared" si="158"/>
        <v>20109.525045396229</v>
      </c>
      <c r="I309" s="458">
        <f t="shared" si="150"/>
        <v>20452.525045396229</v>
      </c>
      <c r="J309" s="458">
        <f t="shared" si="151"/>
        <v>20795.525045396229</v>
      </c>
      <c r="K309" s="562">
        <f t="shared" si="159"/>
        <v>20109.525045396229</v>
      </c>
      <c r="L309" s="51">
        <f>Birth!Y315</f>
        <v>283</v>
      </c>
      <c r="M309" s="563">
        <f>Birth!Z315</f>
        <v>250</v>
      </c>
      <c r="N309" s="563">
        <f t="shared" si="160"/>
        <v>533</v>
      </c>
      <c r="O309" s="563">
        <f>Death!Y314</f>
        <v>124</v>
      </c>
      <c r="P309" s="563">
        <f>Death!Z314</f>
        <v>66</v>
      </c>
      <c r="Q309" s="563">
        <f t="shared" si="161"/>
        <v>190</v>
      </c>
      <c r="R309" s="563">
        <f>Birth!AH315</f>
        <v>0</v>
      </c>
      <c r="S309" s="563">
        <f>Birth!AI315</f>
        <v>1</v>
      </c>
      <c r="T309" s="563">
        <f t="shared" si="162"/>
        <v>1</v>
      </c>
      <c r="U309" s="564">
        <f t="shared" si="152"/>
        <v>25.630514201323184</v>
      </c>
      <c r="V309" s="564">
        <f t="shared" si="153"/>
        <v>9.1365810473759943</v>
      </c>
      <c r="W309" s="564">
        <f t="shared" si="153"/>
        <v>0</v>
      </c>
      <c r="X309" s="564">
        <f t="shared" si="154"/>
        <v>1.8726591760299625</v>
      </c>
      <c r="Y309" s="918">
        <f t="shared" si="163"/>
        <v>883.3922261484098</v>
      </c>
      <c r="Z309" s="11"/>
    </row>
    <row r="310" spans="1:26" ht="20.25" customHeight="1">
      <c r="A310" s="469">
        <v>108</v>
      </c>
      <c r="B310" s="385" t="s">
        <v>62</v>
      </c>
      <c r="C310" s="609">
        <v>82956</v>
      </c>
      <c r="D310" s="458">
        <f t="shared" si="155"/>
        <v>83710.899600000004</v>
      </c>
      <c r="E310" s="458">
        <f t="shared" si="156"/>
        <v>84481.039876320006</v>
      </c>
      <c r="F310" s="458">
        <f t="shared" si="157"/>
        <v>85241.36923520689</v>
      </c>
      <c r="G310" s="458">
        <f t="shared" si="158"/>
        <v>86017.065695247278</v>
      </c>
      <c r="H310" s="470">
        <f t="shared" si="158"/>
        <v>86799.820993074027</v>
      </c>
      <c r="I310" s="458">
        <f t="shared" si="150"/>
        <v>91255.820993074027</v>
      </c>
      <c r="J310" s="458">
        <f t="shared" si="151"/>
        <v>95711.820993074027</v>
      </c>
      <c r="K310" s="562">
        <f t="shared" si="159"/>
        <v>86799.820993074027</v>
      </c>
      <c r="L310" s="51">
        <f>Birth!Y316</f>
        <v>2684</v>
      </c>
      <c r="M310" s="563">
        <f>Birth!Z316</f>
        <v>2530</v>
      </c>
      <c r="N310" s="563">
        <f t="shared" si="160"/>
        <v>5214</v>
      </c>
      <c r="O310" s="563">
        <f>Death!Y315</f>
        <v>475</v>
      </c>
      <c r="P310" s="563">
        <f>Death!Z315</f>
        <v>283</v>
      </c>
      <c r="Q310" s="563">
        <f t="shared" si="161"/>
        <v>758</v>
      </c>
      <c r="R310" s="563">
        <f>Birth!AH316</f>
        <v>29</v>
      </c>
      <c r="S310" s="563">
        <f>Birth!AI316</f>
        <v>26</v>
      </c>
      <c r="T310" s="563">
        <f t="shared" si="162"/>
        <v>55</v>
      </c>
      <c r="U310" s="564">
        <f t="shared" si="152"/>
        <v>54.476029668031288</v>
      </c>
      <c r="V310" s="564">
        <f t="shared" si="153"/>
        <v>7.9196069214360776</v>
      </c>
      <c r="W310" s="564">
        <f t="shared" si="153"/>
        <v>0.334102071504433</v>
      </c>
      <c r="X310" s="564">
        <f t="shared" si="154"/>
        <v>10.438413361169102</v>
      </c>
      <c r="Y310" s="918">
        <f t="shared" si="163"/>
        <v>942.62295081967216</v>
      </c>
      <c r="Z310" s="11"/>
    </row>
    <row r="311" spans="1:26" ht="20.25" customHeight="1">
      <c r="A311" s="469">
        <v>109</v>
      </c>
      <c r="B311" s="385" t="s">
        <v>64</v>
      </c>
      <c r="C311" s="609">
        <v>17432</v>
      </c>
      <c r="D311" s="458">
        <f t="shared" si="155"/>
        <v>17590.6312</v>
      </c>
      <c r="E311" s="458">
        <f t="shared" si="156"/>
        <v>17752.465007039998</v>
      </c>
      <c r="F311" s="458">
        <f t="shared" si="157"/>
        <v>17912.237192103359</v>
      </c>
      <c r="G311" s="458">
        <f t="shared" si="158"/>
        <v>18075.238550551501</v>
      </c>
      <c r="H311" s="470">
        <f t="shared" si="158"/>
        <v>18239.723221361521</v>
      </c>
      <c r="I311" s="458">
        <f t="shared" si="150"/>
        <v>18175.723221361521</v>
      </c>
      <c r="J311" s="458">
        <f t="shared" si="151"/>
        <v>18111.723221361521</v>
      </c>
      <c r="K311" s="562">
        <f t="shared" si="159"/>
        <v>18239.723221361521</v>
      </c>
      <c r="L311" s="51">
        <f>Birth!Y317</f>
        <v>24</v>
      </c>
      <c r="M311" s="563">
        <f>Birth!Z317</f>
        <v>24</v>
      </c>
      <c r="N311" s="563">
        <f t="shared" si="160"/>
        <v>48</v>
      </c>
      <c r="O311" s="563">
        <f>Death!Y316</f>
        <v>66</v>
      </c>
      <c r="P311" s="563">
        <f>Death!Z316</f>
        <v>46</v>
      </c>
      <c r="Q311" s="563">
        <f t="shared" si="161"/>
        <v>112</v>
      </c>
      <c r="R311" s="563">
        <f>Birth!AH317</f>
        <v>0</v>
      </c>
      <c r="S311" s="563">
        <f>Birth!AI317</f>
        <v>0</v>
      </c>
      <c r="T311" s="563">
        <f t="shared" si="162"/>
        <v>0</v>
      </c>
      <c r="U311" s="564">
        <f t="shared" si="152"/>
        <v>2.6502171777551973</v>
      </c>
      <c r="V311" s="564">
        <f t="shared" si="153"/>
        <v>6.1838400814287935</v>
      </c>
      <c r="W311" s="564">
        <f t="shared" si="153"/>
        <v>0</v>
      </c>
      <c r="X311" s="564">
        <f t="shared" si="154"/>
        <v>0</v>
      </c>
      <c r="Y311" s="918">
        <f t="shared" si="163"/>
        <v>1000</v>
      </c>
      <c r="Z311" s="11"/>
    </row>
    <row r="312" spans="1:26" ht="20.25" customHeight="1">
      <c r="A312" s="469">
        <v>110</v>
      </c>
      <c r="B312" s="385" t="s">
        <v>63</v>
      </c>
      <c r="C312" s="609">
        <v>17825</v>
      </c>
      <c r="D312" s="458">
        <f t="shared" si="155"/>
        <v>17987.2075</v>
      </c>
      <c r="E312" s="458">
        <f t="shared" si="156"/>
        <v>18152.689809</v>
      </c>
      <c r="F312" s="458">
        <f t="shared" si="157"/>
        <v>18316.064017280998</v>
      </c>
      <c r="G312" s="458">
        <f t="shared" si="158"/>
        <v>18482.740199838256</v>
      </c>
      <c r="H312" s="470">
        <f t="shared" si="158"/>
        <v>18650.933135656785</v>
      </c>
      <c r="I312" s="458">
        <f t="shared" si="150"/>
        <v>18720.933135656785</v>
      </c>
      <c r="J312" s="458">
        <f t="shared" si="151"/>
        <v>18790.933135656785</v>
      </c>
      <c r="K312" s="562">
        <f t="shared" si="159"/>
        <v>18650.933135656785</v>
      </c>
      <c r="L312" s="51">
        <f>Birth!Y318</f>
        <v>104</v>
      </c>
      <c r="M312" s="563">
        <f>Birth!Z318</f>
        <v>88</v>
      </c>
      <c r="N312" s="563">
        <f t="shared" si="160"/>
        <v>192</v>
      </c>
      <c r="O312" s="563">
        <f>Death!Y317</f>
        <v>74</v>
      </c>
      <c r="P312" s="563">
        <f>Death!Z317</f>
        <v>48</v>
      </c>
      <c r="Q312" s="563">
        <f t="shared" si="161"/>
        <v>122</v>
      </c>
      <c r="R312" s="563">
        <f>Birth!AH318</f>
        <v>0</v>
      </c>
      <c r="S312" s="563">
        <f>Birth!AI318</f>
        <v>0</v>
      </c>
      <c r="T312" s="563">
        <f t="shared" si="162"/>
        <v>0</v>
      </c>
      <c r="U312" s="564">
        <f t="shared" si="152"/>
        <v>10.217693746973634</v>
      </c>
      <c r="V312" s="564">
        <f t="shared" si="153"/>
        <v>6.4924929017228301</v>
      </c>
      <c r="W312" s="564">
        <f t="shared" si="153"/>
        <v>0</v>
      </c>
      <c r="X312" s="564">
        <f t="shared" si="154"/>
        <v>0</v>
      </c>
      <c r="Y312" s="918">
        <f t="shared" si="163"/>
        <v>846.15384615384619</v>
      </c>
      <c r="Z312" s="11"/>
    </row>
    <row r="313" spans="1:26" ht="20.25" customHeight="1">
      <c r="A313" s="467"/>
      <c r="B313" s="631" t="s">
        <v>6</v>
      </c>
      <c r="C313" s="607">
        <f>SUM(C306:C312)</f>
        <v>185954</v>
      </c>
      <c r="D313" s="468">
        <f t="shared" si="155"/>
        <v>187646.1814</v>
      </c>
      <c r="E313" s="468">
        <f t="shared" si="156"/>
        <v>189372.52626888</v>
      </c>
      <c r="F313" s="468">
        <f t="shared" si="157"/>
        <v>191076.87900529991</v>
      </c>
      <c r="G313" s="468">
        <f t="shared" si="158"/>
        <v>192815.67860424813</v>
      </c>
      <c r="H313" s="468">
        <f>SUM(H306:H312)</f>
        <v>194570.30127954684</v>
      </c>
      <c r="I313" s="459">
        <f t="shared" si="150"/>
        <v>201021.30127954684</v>
      </c>
      <c r="J313" s="458">
        <f t="shared" si="151"/>
        <v>207472.30127954684</v>
      </c>
      <c r="K313" s="562">
        <f t="shared" si="159"/>
        <v>194570.30127954684</v>
      </c>
      <c r="L313" s="618">
        <f>Birth!Y319</f>
        <v>4214</v>
      </c>
      <c r="M313" s="632">
        <f>Birth!Z319</f>
        <v>3845</v>
      </c>
      <c r="N313" s="632">
        <f t="shared" si="160"/>
        <v>8059</v>
      </c>
      <c r="O313" s="632">
        <f>Death!Y318</f>
        <v>1014</v>
      </c>
      <c r="P313" s="632">
        <f>Death!Z318</f>
        <v>594</v>
      </c>
      <c r="Q313" s="632">
        <f t="shared" si="161"/>
        <v>1608</v>
      </c>
      <c r="R313" s="632">
        <f>Birth!AH319</f>
        <v>29</v>
      </c>
      <c r="S313" s="632">
        <f>Birth!AI319</f>
        <v>27</v>
      </c>
      <c r="T313" s="632">
        <f t="shared" si="162"/>
        <v>56</v>
      </c>
      <c r="U313" s="647">
        <f t="shared" si="152"/>
        <v>38.843739382547049</v>
      </c>
      <c r="V313" s="647">
        <f t="shared" si="153"/>
        <v>7.7504321785749664</v>
      </c>
      <c r="W313" s="633">
        <f t="shared" si="153"/>
        <v>0.14904638482485852</v>
      </c>
      <c r="X313" s="633">
        <f t="shared" si="154"/>
        <v>6.9008009858287123</v>
      </c>
      <c r="Y313" s="919">
        <f t="shared" si="163"/>
        <v>912.43474133839584</v>
      </c>
      <c r="Z313" s="919"/>
    </row>
    <row r="314" spans="1:26" ht="20.25" customHeight="1">
      <c r="A314" s="402" t="s">
        <v>67</v>
      </c>
      <c r="B314" s="634"/>
      <c r="C314" s="886"/>
      <c r="D314" s="887"/>
      <c r="E314" s="887"/>
      <c r="F314" s="887"/>
      <c r="G314" s="887"/>
      <c r="H314" s="887"/>
      <c r="I314" s="458"/>
      <c r="J314" s="458"/>
      <c r="K314" s="562"/>
      <c r="L314" s="627"/>
      <c r="M314" s="627"/>
      <c r="N314" s="627"/>
      <c r="O314" s="627"/>
      <c r="P314" s="627"/>
      <c r="Q314" s="627"/>
      <c r="R314" s="627"/>
      <c r="S314" s="627"/>
      <c r="T314" s="627"/>
      <c r="U314" s="564"/>
      <c r="V314" s="564"/>
      <c r="W314" s="888"/>
      <c r="X314" s="888"/>
      <c r="Y314" s="921"/>
      <c r="Z314" s="11"/>
    </row>
    <row r="315" spans="1:26" ht="20.25" customHeight="1">
      <c r="A315" s="469">
        <v>111</v>
      </c>
      <c r="B315" s="379" t="s">
        <v>69</v>
      </c>
      <c r="C315" s="608">
        <v>145420</v>
      </c>
      <c r="D315" s="470">
        <f t="shared" si="155"/>
        <v>146743.32199999999</v>
      </c>
      <c r="E315" s="470">
        <f t="shared" si="156"/>
        <v>148093.36056239999</v>
      </c>
      <c r="F315" s="470">
        <f t="shared" si="157"/>
        <v>149426.2008074616</v>
      </c>
      <c r="G315" s="470">
        <f t="shared" si="158"/>
        <v>150785.97923480949</v>
      </c>
      <c r="H315" s="470">
        <f t="shared" si="158"/>
        <v>152158.13164584627</v>
      </c>
      <c r="I315" s="458">
        <f t="shared" ref="I315:I346" si="164">H315+(N315-Q315)</f>
        <v>159965.13164584627</v>
      </c>
      <c r="J315" s="458">
        <f t="shared" ref="J315:J346" si="165">I315+(N315-Q315)</f>
        <v>167772.13164584627</v>
      </c>
      <c r="K315" s="562">
        <f t="shared" si="159"/>
        <v>152158.13164584627</v>
      </c>
      <c r="L315" s="563">
        <f>Birth!Y321</f>
        <v>5137</v>
      </c>
      <c r="M315" s="563">
        <f>Birth!Z321</f>
        <v>4791</v>
      </c>
      <c r="N315" s="563">
        <f t="shared" si="160"/>
        <v>9928</v>
      </c>
      <c r="O315" s="563">
        <f>Death!Y320</f>
        <v>1328</v>
      </c>
      <c r="P315" s="563">
        <f>Death!Z320</f>
        <v>793</v>
      </c>
      <c r="Q315" s="563">
        <f t="shared" si="161"/>
        <v>2121</v>
      </c>
      <c r="R315" s="563">
        <f>Birth!AH321</f>
        <v>18</v>
      </c>
      <c r="S315" s="563">
        <f>Birth!AI321</f>
        <v>26</v>
      </c>
      <c r="T315" s="563">
        <f t="shared" si="162"/>
        <v>44</v>
      </c>
      <c r="U315" s="564">
        <f t="shared" ref="U315:U322" si="166">N315/J315*1000</f>
        <v>59.175501333899867</v>
      </c>
      <c r="V315" s="564">
        <f t="shared" ref="V315:W319" si="167">Q315/J315*1000</f>
        <v>12.642147293432878</v>
      </c>
      <c r="W315" s="564">
        <f t="shared" si="167"/>
        <v>0.1182979825350095</v>
      </c>
      <c r="X315" s="564">
        <f t="shared" ref="X315:X322" si="168">T315/(N315+T315)*1000</f>
        <v>4.4123545928600079</v>
      </c>
      <c r="Y315" s="918">
        <f t="shared" si="163"/>
        <v>932.64551294529883</v>
      </c>
      <c r="Z315" s="11"/>
    </row>
    <row r="316" spans="1:26" ht="20.25" customHeight="1">
      <c r="A316" s="414">
        <v>112</v>
      </c>
      <c r="B316" s="379" t="s">
        <v>682</v>
      </c>
      <c r="C316" s="609">
        <v>19131</v>
      </c>
      <c r="D316" s="458">
        <f t="shared" si="155"/>
        <v>19305.092100000002</v>
      </c>
      <c r="E316" s="458">
        <f t="shared" si="156"/>
        <v>19482.698947320001</v>
      </c>
      <c r="F316" s="458">
        <f t="shared" si="157"/>
        <v>19658.043237845883</v>
      </c>
      <c r="G316" s="458">
        <f t="shared" si="158"/>
        <v>19836.93143131028</v>
      </c>
      <c r="H316" s="470">
        <f t="shared" si="158"/>
        <v>20017.447507335204</v>
      </c>
      <c r="I316" s="458">
        <f t="shared" si="164"/>
        <v>20160.447507335204</v>
      </c>
      <c r="J316" s="458">
        <f t="shared" si="165"/>
        <v>20303.447507335204</v>
      </c>
      <c r="K316" s="562">
        <f t="shared" si="159"/>
        <v>20017.447507335204</v>
      </c>
      <c r="L316" s="51">
        <f>Birth!Y322</f>
        <v>136</v>
      </c>
      <c r="M316" s="563">
        <f>Birth!Z322</f>
        <v>143</v>
      </c>
      <c r="N316" s="563">
        <f t="shared" si="160"/>
        <v>279</v>
      </c>
      <c r="O316" s="563">
        <f>Death!Y321</f>
        <v>80</v>
      </c>
      <c r="P316" s="563">
        <f>Death!Z321</f>
        <v>56</v>
      </c>
      <c r="Q316" s="563">
        <f t="shared" si="161"/>
        <v>136</v>
      </c>
      <c r="R316" s="563">
        <f>Birth!AH322</f>
        <v>1</v>
      </c>
      <c r="S316" s="563">
        <f>Birth!AI322</f>
        <v>2</v>
      </c>
      <c r="T316" s="563">
        <f t="shared" si="162"/>
        <v>3</v>
      </c>
      <c r="U316" s="564">
        <f t="shared" si="166"/>
        <v>13.741508672318002</v>
      </c>
      <c r="V316" s="564">
        <f t="shared" si="167"/>
        <v>6.6983698187643297</v>
      </c>
      <c r="W316" s="564">
        <f t="shared" si="167"/>
        <v>4.9956419250434377E-2</v>
      </c>
      <c r="X316" s="564">
        <f t="shared" si="168"/>
        <v>10.638297872340425</v>
      </c>
      <c r="Y316" s="918">
        <f t="shared" si="163"/>
        <v>1051.4705882352941</v>
      </c>
      <c r="Z316" s="11"/>
    </row>
    <row r="317" spans="1:26" ht="20.25" customHeight="1">
      <c r="A317" s="469">
        <v>113</v>
      </c>
      <c r="B317" s="379" t="s">
        <v>683</v>
      </c>
      <c r="C317" s="606">
        <v>25648</v>
      </c>
      <c r="D317" s="458">
        <f t="shared" si="155"/>
        <v>25881.396799999999</v>
      </c>
      <c r="E317" s="458">
        <f t="shared" si="156"/>
        <v>26119.505650559997</v>
      </c>
      <c r="F317" s="458">
        <f t="shared" si="157"/>
        <v>26354.581201415036</v>
      </c>
      <c r="G317" s="458">
        <f t="shared" si="158"/>
        <v>26594.407890347913</v>
      </c>
      <c r="H317" s="470">
        <f t="shared" si="158"/>
        <v>26836.417002150079</v>
      </c>
      <c r="I317" s="458">
        <f t="shared" si="164"/>
        <v>27071.417002150079</v>
      </c>
      <c r="J317" s="458">
        <f t="shared" si="165"/>
        <v>27306.417002150079</v>
      </c>
      <c r="K317" s="562">
        <f t="shared" si="159"/>
        <v>26836.417002150079</v>
      </c>
      <c r="L317" s="51">
        <f>Birth!Y323</f>
        <v>228</v>
      </c>
      <c r="M317" s="563">
        <f>Birth!Z323</f>
        <v>226</v>
      </c>
      <c r="N317" s="563">
        <f t="shared" si="160"/>
        <v>454</v>
      </c>
      <c r="O317" s="563">
        <f>Death!Y322</f>
        <v>129</v>
      </c>
      <c r="P317" s="563">
        <f>Death!Z322</f>
        <v>90</v>
      </c>
      <c r="Q317" s="563">
        <f t="shared" si="161"/>
        <v>219</v>
      </c>
      <c r="R317" s="563">
        <f>Birth!AH323</f>
        <v>0</v>
      </c>
      <c r="S317" s="563">
        <f>Birth!AI323</f>
        <v>0</v>
      </c>
      <c r="T317" s="563">
        <f t="shared" si="162"/>
        <v>0</v>
      </c>
      <c r="U317" s="564">
        <f t="shared" si="166"/>
        <v>16.626128574988527</v>
      </c>
      <c r="V317" s="564">
        <f t="shared" si="167"/>
        <v>8.0200928588601048</v>
      </c>
      <c r="W317" s="564">
        <f t="shared" si="167"/>
        <v>0</v>
      </c>
      <c r="X317" s="564">
        <f t="shared" si="168"/>
        <v>0</v>
      </c>
      <c r="Y317" s="918">
        <f t="shared" si="163"/>
        <v>991.22807017543857</v>
      </c>
      <c r="Z317" s="11"/>
    </row>
    <row r="318" spans="1:26" ht="20.25" customHeight="1">
      <c r="A318" s="414">
        <v>114</v>
      </c>
      <c r="B318" s="379" t="s">
        <v>68</v>
      </c>
      <c r="C318" s="611">
        <v>11842</v>
      </c>
      <c r="D318" s="458">
        <f t="shared" si="155"/>
        <v>11949.762199999999</v>
      </c>
      <c r="E318" s="458">
        <f t="shared" si="156"/>
        <v>12059.700012239999</v>
      </c>
      <c r="F318" s="458">
        <f t="shared" si="157"/>
        <v>12168.237312350158</v>
      </c>
      <c r="G318" s="458">
        <f t="shared" si="158"/>
        <v>12278.968271892545</v>
      </c>
      <c r="H318" s="470">
        <f t="shared" si="158"/>
        <v>12390.706883166768</v>
      </c>
      <c r="I318" s="458">
        <f t="shared" si="164"/>
        <v>12540.706883166768</v>
      </c>
      <c r="J318" s="458">
        <f t="shared" si="165"/>
        <v>12690.706883166768</v>
      </c>
      <c r="K318" s="562">
        <f t="shared" si="159"/>
        <v>12390.706883166768</v>
      </c>
      <c r="L318" s="51">
        <f>Birth!Y324</f>
        <v>103</v>
      </c>
      <c r="M318" s="563">
        <f>Birth!Z324</f>
        <v>126</v>
      </c>
      <c r="N318" s="563">
        <f t="shared" si="160"/>
        <v>229</v>
      </c>
      <c r="O318" s="563">
        <f>Death!Y323</f>
        <v>48</v>
      </c>
      <c r="P318" s="563">
        <f>Death!Z323</f>
        <v>31</v>
      </c>
      <c r="Q318" s="563">
        <f t="shared" si="161"/>
        <v>79</v>
      </c>
      <c r="R318" s="563">
        <f>Birth!AH324</f>
        <v>2</v>
      </c>
      <c r="S318" s="563">
        <f>Birth!AI324</f>
        <v>0</v>
      </c>
      <c r="T318" s="563">
        <f t="shared" si="162"/>
        <v>2</v>
      </c>
      <c r="U318" s="564">
        <f t="shared" si="166"/>
        <v>18.044700118615978</v>
      </c>
      <c r="V318" s="564">
        <f t="shared" si="167"/>
        <v>6.2250275518369538</v>
      </c>
      <c r="W318" s="564">
        <f t="shared" si="167"/>
        <v>0.16141129145077865</v>
      </c>
      <c r="X318" s="564">
        <f t="shared" si="168"/>
        <v>8.6580086580086579</v>
      </c>
      <c r="Y318" s="918">
        <f t="shared" si="163"/>
        <v>1223.3009708737864</v>
      </c>
      <c r="Z318" s="11"/>
    </row>
    <row r="319" spans="1:26" ht="20.25" customHeight="1">
      <c r="A319" s="469">
        <v>115</v>
      </c>
      <c r="B319" s="379" t="s">
        <v>684</v>
      </c>
      <c r="C319" s="609">
        <v>10852</v>
      </c>
      <c r="D319" s="458">
        <f t="shared" si="155"/>
        <v>10950.753199999999</v>
      </c>
      <c r="E319" s="458">
        <f t="shared" si="156"/>
        <v>11051.500129439999</v>
      </c>
      <c r="F319" s="458">
        <f t="shared" si="157"/>
        <v>11150.96363060496</v>
      </c>
      <c r="G319" s="458">
        <f t="shared" si="158"/>
        <v>11252.437399643464</v>
      </c>
      <c r="H319" s="470">
        <f t="shared" si="158"/>
        <v>11354.834579980219</v>
      </c>
      <c r="I319" s="458">
        <f t="shared" si="164"/>
        <v>11467.834579980219</v>
      </c>
      <c r="J319" s="458">
        <f t="shared" si="165"/>
        <v>11580.834579980219</v>
      </c>
      <c r="K319" s="562">
        <f t="shared" si="159"/>
        <v>11354.834579980219</v>
      </c>
      <c r="L319" s="51">
        <f>Birth!Y325</f>
        <v>128</v>
      </c>
      <c r="M319" s="563">
        <f>Birth!Z325</f>
        <v>123</v>
      </c>
      <c r="N319" s="563">
        <f t="shared" si="160"/>
        <v>251</v>
      </c>
      <c r="O319" s="563">
        <f>Death!Y324</f>
        <v>84</v>
      </c>
      <c r="P319" s="563">
        <f>Death!Z324</f>
        <v>54</v>
      </c>
      <c r="Q319" s="563">
        <f t="shared" si="161"/>
        <v>138</v>
      </c>
      <c r="R319" s="563">
        <f>Birth!AH325</f>
        <v>0</v>
      </c>
      <c r="S319" s="563">
        <f>Birth!AI325</f>
        <v>0</v>
      </c>
      <c r="T319" s="563">
        <f t="shared" si="162"/>
        <v>0</v>
      </c>
      <c r="U319" s="564">
        <f t="shared" si="166"/>
        <v>21.673740201237614</v>
      </c>
      <c r="V319" s="564">
        <f t="shared" si="167"/>
        <v>11.916239632552951</v>
      </c>
      <c r="W319" s="564">
        <f t="shared" si="167"/>
        <v>0</v>
      </c>
      <c r="X319" s="564">
        <f t="shared" si="168"/>
        <v>0</v>
      </c>
      <c r="Y319" s="918">
        <f t="shared" si="163"/>
        <v>960.9375</v>
      </c>
      <c r="Z319" s="11"/>
    </row>
    <row r="320" spans="1:26" ht="20.25" customHeight="1">
      <c r="A320" s="414">
        <v>116</v>
      </c>
      <c r="B320" s="379" t="s">
        <v>698</v>
      </c>
      <c r="C320" s="609">
        <v>12809</v>
      </c>
      <c r="D320" s="458">
        <f>(((C320*9.1)/1000)+C320)</f>
        <v>12925.561900000001</v>
      </c>
      <c r="E320" s="458">
        <f>(((D320*9.2)/1000)+D320)</f>
        <v>13044.477069480001</v>
      </c>
      <c r="F320" s="458">
        <f>(((E320*9)/1000)+E320)</f>
        <v>13161.877363105321</v>
      </c>
      <c r="G320" s="458">
        <f>(((F320*9.1)/1000+F320))</f>
        <v>13281.65044710958</v>
      </c>
      <c r="H320" s="470">
        <f>(((G320*9.1)/1000+G320))</f>
        <v>13402.513466178276</v>
      </c>
      <c r="I320" s="458">
        <f t="shared" si="164"/>
        <v>13490.513466178276</v>
      </c>
      <c r="J320" s="458">
        <f t="shared" si="165"/>
        <v>13578.513466178276</v>
      </c>
      <c r="K320" s="562">
        <f>H320</f>
        <v>13402.513466178276</v>
      </c>
      <c r="L320" s="51">
        <f>Birth!Y326</f>
        <v>117</v>
      </c>
      <c r="M320" s="563">
        <f>Birth!Z326</f>
        <v>82</v>
      </c>
      <c r="N320" s="563">
        <f>L320+M320</f>
        <v>199</v>
      </c>
      <c r="O320" s="563">
        <f>Death!Y325</f>
        <v>76</v>
      </c>
      <c r="P320" s="563">
        <f>Death!Z325</f>
        <v>35</v>
      </c>
      <c r="Q320" s="563">
        <f>O320+P320</f>
        <v>111</v>
      </c>
      <c r="R320" s="563">
        <f>Birth!AH326</f>
        <v>0</v>
      </c>
      <c r="S320" s="563">
        <f>Birth!AI326</f>
        <v>0</v>
      </c>
      <c r="T320" s="563">
        <f>R320+S320</f>
        <v>0</v>
      </c>
      <c r="U320" s="564">
        <f t="shared" si="166"/>
        <v>14.655507062365444</v>
      </c>
      <c r="V320" s="564">
        <f>Q320/J320*1000</f>
        <v>8.1746798187063536</v>
      </c>
      <c r="W320" s="564" t="e">
        <f>R320/#REF!*1000</f>
        <v>#REF!</v>
      </c>
      <c r="X320" s="564">
        <f t="shared" si="168"/>
        <v>0</v>
      </c>
      <c r="Y320" s="918">
        <f>M320/L320*1000</f>
        <v>700.85470085470081</v>
      </c>
      <c r="Z320" s="11"/>
    </row>
    <row r="321" spans="1:26" ht="20.25" customHeight="1">
      <c r="A321" s="469">
        <v>117</v>
      </c>
      <c r="B321" s="146" t="s">
        <v>767</v>
      </c>
      <c r="C321" s="11">
        <v>5162</v>
      </c>
      <c r="D321" s="146">
        <f>(((C321*9.1)/1000)+C321)</f>
        <v>5208.9741999999997</v>
      </c>
      <c r="E321" s="146">
        <f>(((D321*9.2)/1000)+D321)</f>
        <v>5256.8967626399999</v>
      </c>
      <c r="F321" s="146">
        <f>(((E321*9)/1000)+E321)</f>
        <v>5304.2088335037597</v>
      </c>
      <c r="G321" s="146">
        <f>(((F321*9.1)/1000+F321))</f>
        <v>5352.4771338886439</v>
      </c>
      <c r="H321" s="146">
        <f>(((G321*9.1)/1000+G321))</f>
        <v>5401.1846758070305</v>
      </c>
      <c r="I321" s="458">
        <f t="shared" si="164"/>
        <v>5521.1846758070305</v>
      </c>
      <c r="J321" s="458">
        <f t="shared" si="165"/>
        <v>5641.1846758070305</v>
      </c>
      <c r="K321" s="146">
        <f>H321</f>
        <v>5401.1846758070305</v>
      </c>
      <c r="L321" s="51">
        <f>Birth!Y327</f>
        <v>86</v>
      </c>
      <c r="M321" s="563">
        <f>Birth!Z327</f>
        <v>65</v>
      </c>
      <c r="N321" s="563">
        <f>L321+M321</f>
        <v>151</v>
      </c>
      <c r="O321" s="563">
        <f>Death!Y326</f>
        <v>20</v>
      </c>
      <c r="P321" s="563">
        <f>Death!Z326</f>
        <v>11</v>
      </c>
      <c r="Q321" s="563">
        <f>O321+P321</f>
        <v>31</v>
      </c>
      <c r="R321" s="563">
        <f>Birth!AH327</f>
        <v>0</v>
      </c>
      <c r="S321" s="563">
        <f>Birth!AI327</f>
        <v>0</v>
      </c>
      <c r="T321" s="563">
        <f>R321+S321</f>
        <v>0</v>
      </c>
      <c r="U321" s="564">
        <f t="shared" si="166"/>
        <v>26.767427176703421</v>
      </c>
      <c r="V321" s="564">
        <f>Q321/J321*1000</f>
        <v>5.4952996190583185</v>
      </c>
      <c r="W321" s="564">
        <f>R321/K320*1000</f>
        <v>0</v>
      </c>
      <c r="X321" s="564">
        <f t="shared" si="168"/>
        <v>0</v>
      </c>
      <c r="Y321" s="918">
        <f>M321/L321*1000</f>
        <v>755.81395348837214</v>
      </c>
      <c r="Z321" s="11"/>
    </row>
    <row r="322" spans="1:26" ht="20.25" customHeight="1">
      <c r="A322" s="467"/>
      <c r="B322" s="631" t="s">
        <v>6</v>
      </c>
      <c r="C322" s="607">
        <f>SUM(C315:C321)</f>
        <v>230864</v>
      </c>
      <c r="D322" s="468">
        <f t="shared" si="155"/>
        <v>232964.86240000001</v>
      </c>
      <c r="E322" s="468">
        <f t="shared" si="156"/>
        <v>235108.13913408</v>
      </c>
      <c r="F322" s="468">
        <f t="shared" si="157"/>
        <v>237224.11238628672</v>
      </c>
      <c r="G322" s="468">
        <f t="shared" si="158"/>
        <v>239382.85180900194</v>
      </c>
      <c r="H322" s="468">
        <f>SUM(H315:H321)</f>
        <v>241561.23576046381</v>
      </c>
      <c r="I322" s="459">
        <f t="shared" si="164"/>
        <v>250217.23576046381</v>
      </c>
      <c r="J322" s="458">
        <f t="shared" si="165"/>
        <v>258873.23576046381</v>
      </c>
      <c r="K322" s="562">
        <f t="shared" si="159"/>
        <v>241561.23576046381</v>
      </c>
      <c r="L322" s="618">
        <f>Birth!Y328</f>
        <v>5935</v>
      </c>
      <c r="M322" s="632">
        <f>Birth!Z328</f>
        <v>5556</v>
      </c>
      <c r="N322" s="632">
        <f t="shared" si="160"/>
        <v>11491</v>
      </c>
      <c r="O322" s="632">
        <f>Death!Y327</f>
        <v>1765</v>
      </c>
      <c r="P322" s="632">
        <f>Death!Z327</f>
        <v>1070</v>
      </c>
      <c r="Q322" s="632">
        <f t="shared" si="161"/>
        <v>2835</v>
      </c>
      <c r="R322" s="632">
        <f>Birth!AH328</f>
        <v>21</v>
      </c>
      <c r="S322" s="632">
        <f>Birth!AI328</f>
        <v>28</v>
      </c>
      <c r="T322" s="632">
        <f t="shared" si="162"/>
        <v>49</v>
      </c>
      <c r="U322" s="647">
        <f t="shared" si="166"/>
        <v>44.388520760920443</v>
      </c>
      <c r="V322" s="647">
        <f>Q322/J322*1000</f>
        <v>10.951305922653333</v>
      </c>
      <c r="W322" s="633">
        <f>R322/K322*1000</f>
        <v>8.6934478265477802E-2</v>
      </c>
      <c r="X322" s="633">
        <f t="shared" si="168"/>
        <v>4.2461005199306756</v>
      </c>
      <c r="Y322" s="919">
        <f t="shared" si="163"/>
        <v>936.14153327716929</v>
      </c>
      <c r="Z322" s="919"/>
    </row>
    <row r="323" spans="1:26" ht="20.25" customHeight="1">
      <c r="A323" s="457" t="s">
        <v>781</v>
      </c>
      <c r="B323" s="634"/>
      <c r="C323" s="639"/>
      <c r="D323" s="471">
        <f t="shared" si="155"/>
        <v>0</v>
      </c>
      <c r="E323" s="471">
        <f t="shared" si="156"/>
        <v>0</v>
      </c>
      <c r="F323" s="471">
        <f t="shared" si="157"/>
        <v>0</v>
      </c>
      <c r="G323" s="471">
        <f t="shared" si="158"/>
        <v>0</v>
      </c>
      <c r="H323" s="471"/>
      <c r="I323" s="458">
        <f t="shared" si="164"/>
        <v>0</v>
      </c>
      <c r="J323" s="458">
        <f t="shared" si="165"/>
        <v>0</v>
      </c>
      <c r="K323" s="562">
        <f t="shared" si="159"/>
        <v>0</v>
      </c>
      <c r="L323" s="408"/>
      <c r="M323" s="408"/>
      <c r="N323" s="408"/>
      <c r="O323" s="408"/>
      <c r="P323" s="408"/>
      <c r="Q323" s="408"/>
      <c r="R323" s="408"/>
      <c r="S323" s="408"/>
      <c r="T323" s="408"/>
      <c r="U323" s="564"/>
      <c r="V323" s="564"/>
      <c r="W323" s="636"/>
      <c r="X323" s="636"/>
      <c r="Y323" s="920"/>
      <c r="Z323" s="11"/>
    </row>
    <row r="324" spans="1:26" ht="20.25" customHeight="1">
      <c r="A324" s="469">
        <v>118</v>
      </c>
      <c r="B324" s="379" t="s">
        <v>685</v>
      </c>
      <c r="C324" s="608">
        <v>45370</v>
      </c>
      <c r="D324" s="470">
        <f t="shared" si="155"/>
        <v>45782.866999999998</v>
      </c>
      <c r="E324" s="470">
        <f t="shared" si="156"/>
        <v>46204.069376399995</v>
      </c>
      <c r="F324" s="470">
        <f t="shared" si="157"/>
        <v>46619.906000787596</v>
      </c>
      <c r="G324" s="470">
        <f t="shared" si="158"/>
        <v>47044.14714539476</v>
      </c>
      <c r="H324" s="470">
        <f t="shared" si="158"/>
        <v>47472.248884417852</v>
      </c>
      <c r="I324" s="458">
        <f t="shared" si="164"/>
        <v>48183.248884417852</v>
      </c>
      <c r="J324" s="458">
        <f t="shared" si="165"/>
        <v>48894.248884417852</v>
      </c>
      <c r="K324" s="562">
        <f t="shared" si="159"/>
        <v>47472.248884417852</v>
      </c>
      <c r="L324" s="563">
        <f>Birth!Y330</f>
        <v>575</v>
      </c>
      <c r="M324" s="563">
        <f>Birth!Z330</f>
        <v>468</v>
      </c>
      <c r="N324" s="563">
        <f t="shared" si="160"/>
        <v>1043</v>
      </c>
      <c r="O324" s="563">
        <f>Death!Y329</f>
        <v>196</v>
      </c>
      <c r="P324" s="563">
        <f>Death!Z329</f>
        <v>136</v>
      </c>
      <c r="Q324" s="563">
        <f t="shared" si="161"/>
        <v>332</v>
      </c>
      <c r="R324" s="563">
        <f>Birth!AH330</f>
        <v>9</v>
      </c>
      <c r="S324" s="563">
        <f>Birth!AI330</f>
        <v>8</v>
      </c>
      <c r="T324" s="563">
        <f t="shared" si="162"/>
        <v>17</v>
      </c>
      <c r="U324" s="564">
        <f>N324/J324*1000</f>
        <v>21.331752175303272</v>
      </c>
      <c r="V324" s="564">
        <f t="shared" ref="V324:W328" si="169">Q324/J324*1000</f>
        <v>6.7901646425701685</v>
      </c>
      <c r="W324" s="564">
        <f t="shared" si="169"/>
        <v>0.18958444589201107</v>
      </c>
      <c r="X324" s="564">
        <f>T324/(N324+T324)*1000</f>
        <v>16.037735849056602</v>
      </c>
      <c r="Y324" s="918">
        <f t="shared" si="163"/>
        <v>813.91304347826087</v>
      </c>
      <c r="Z324" s="11"/>
    </row>
    <row r="325" spans="1:26" ht="20.25" customHeight="1">
      <c r="A325" s="414">
        <v>119</v>
      </c>
      <c r="B325" s="379" t="s">
        <v>70</v>
      </c>
      <c r="C325" s="609">
        <v>8668</v>
      </c>
      <c r="D325" s="458">
        <f t="shared" si="155"/>
        <v>8746.8788000000004</v>
      </c>
      <c r="E325" s="458">
        <f t="shared" si="156"/>
        <v>8827.3500849600005</v>
      </c>
      <c r="F325" s="458">
        <f t="shared" si="157"/>
        <v>8906.7962357246397</v>
      </c>
      <c r="G325" s="458">
        <f t="shared" si="158"/>
        <v>8987.8480814697341</v>
      </c>
      <c r="H325" s="470">
        <f t="shared" si="158"/>
        <v>9069.637499011109</v>
      </c>
      <c r="I325" s="458">
        <f t="shared" si="164"/>
        <v>9233.637499011109</v>
      </c>
      <c r="J325" s="458">
        <f t="shared" si="165"/>
        <v>9397.637499011109</v>
      </c>
      <c r="K325" s="562">
        <f t="shared" si="159"/>
        <v>9069.637499011109</v>
      </c>
      <c r="L325" s="51">
        <f>Birth!Y331</f>
        <v>106</v>
      </c>
      <c r="M325" s="563">
        <f>Birth!Z331</f>
        <v>108</v>
      </c>
      <c r="N325" s="563">
        <f t="shared" si="160"/>
        <v>214</v>
      </c>
      <c r="O325" s="563">
        <f>Death!Y330</f>
        <v>26</v>
      </c>
      <c r="P325" s="563">
        <f>Death!Z330</f>
        <v>24</v>
      </c>
      <c r="Q325" s="563">
        <f t="shared" si="161"/>
        <v>50</v>
      </c>
      <c r="R325" s="563">
        <f>Birth!AH331</f>
        <v>0</v>
      </c>
      <c r="S325" s="563">
        <f>Birth!AI331</f>
        <v>0</v>
      </c>
      <c r="T325" s="563">
        <f t="shared" si="162"/>
        <v>0</v>
      </c>
      <c r="U325" s="564">
        <f>N325/J325*1000</f>
        <v>22.771680650857057</v>
      </c>
      <c r="V325" s="564">
        <f t="shared" si="169"/>
        <v>5.3204861333778179</v>
      </c>
      <c r="W325" s="564">
        <f t="shared" si="169"/>
        <v>0</v>
      </c>
      <c r="X325" s="564">
        <f>T325/(N325+T325)*1000</f>
        <v>0</v>
      </c>
      <c r="Y325" s="918">
        <f t="shared" si="163"/>
        <v>1018.8679245283018</v>
      </c>
      <c r="Z325" s="11"/>
    </row>
    <row r="326" spans="1:26" ht="20.25" customHeight="1">
      <c r="A326" s="469">
        <v>120</v>
      </c>
      <c r="B326" s="379" t="s">
        <v>781</v>
      </c>
      <c r="C326" s="609">
        <v>81406</v>
      </c>
      <c r="D326" s="458">
        <f t="shared" si="155"/>
        <v>82146.794599999994</v>
      </c>
      <c r="E326" s="458">
        <f t="shared" si="156"/>
        <v>82902.545110319988</v>
      </c>
      <c r="F326" s="458">
        <f t="shared" si="157"/>
        <v>83648.668016312862</v>
      </c>
      <c r="G326" s="458">
        <f t="shared" si="158"/>
        <v>84409.870895261309</v>
      </c>
      <c r="H326" s="470">
        <f t="shared" si="158"/>
        <v>85178.000720408192</v>
      </c>
      <c r="I326" s="458">
        <f t="shared" si="164"/>
        <v>89974.000720408192</v>
      </c>
      <c r="J326" s="458">
        <f t="shared" si="165"/>
        <v>94770.000720408192</v>
      </c>
      <c r="K326" s="562">
        <f t="shared" si="159"/>
        <v>85178.000720408192</v>
      </c>
      <c r="L326" s="51">
        <f>Birth!Y332</f>
        <v>2966</v>
      </c>
      <c r="M326" s="563">
        <f>Birth!Z332</f>
        <v>2799</v>
      </c>
      <c r="N326" s="563">
        <f t="shared" si="160"/>
        <v>5765</v>
      </c>
      <c r="O326" s="563">
        <f>Death!Y331</f>
        <v>586</v>
      </c>
      <c r="P326" s="563">
        <f>Death!Z331</f>
        <v>383</v>
      </c>
      <c r="Q326" s="563">
        <f t="shared" si="161"/>
        <v>969</v>
      </c>
      <c r="R326" s="563">
        <f>Birth!AH332</f>
        <v>43</v>
      </c>
      <c r="S326" s="563">
        <f>Birth!AI332</f>
        <v>32</v>
      </c>
      <c r="T326" s="563">
        <f t="shared" si="162"/>
        <v>75</v>
      </c>
      <c r="U326" s="564">
        <f>N326/J326*1000</f>
        <v>60.831486294993134</v>
      </c>
      <c r="V326" s="564">
        <f t="shared" si="169"/>
        <v>10.224754591474127</v>
      </c>
      <c r="W326" s="564">
        <f t="shared" si="169"/>
        <v>0.50482518533329968</v>
      </c>
      <c r="X326" s="564">
        <f>T326/(N326+T326)*1000</f>
        <v>12.842465753424657</v>
      </c>
      <c r="Y326" s="918">
        <f t="shared" si="163"/>
        <v>943.6952124072825</v>
      </c>
      <c r="Z326" s="11"/>
    </row>
    <row r="327" spans="1:26" ht="20.25" customHeight="1">
      <c r="A327" s="414">
        <v>121</v>
      </c>
      <c r="B327" s="379" t="s">
        <v>71</v>
      </c>
      <c r="C327" s="609">
        <v>116747</v>
      </c>
      <c r="D327" s="458">
        <f t="shared" si="155"/>
        <v>117809.3977</v>
      </c>
      <c r="E327" s="458">
        <f t="shared" si="156"/>
        <v>118893.24415884</v>
      </c>
      <c r="F327" s="458">
        <f t="shared" si="157"/>
        <v>119963.28335626956</v>
      </c>
      <c r="G327" s="458">
        <f t="shared" si="158"/>
        <v>121054.94923481162</v>
      </c>
      <c r="H327" s="470">
        <f t="shared" si="158"/>
        <v>122156.54927284841</v>
      </c>
      <c r="I327" s="458">
        <f t="shared" si="164"/>
        <v>124029.54927284841</v>
      </c>
      <c r="J327" s="458">
        <f t="shared" si="165"/>
        <v>125902.54927284841</v>
      </c>
      <c r="K327" s="562">
        <f t="shared" si="159"/>
        <v>122156.54927284841</v>
      </c>
      <c r="L327" s="51">
        <f>Birth!Y333</f>
        <v>1317</v>
      </c>
      <c r="M327" s="563">
        <f>Birth!Z333</f>
        <v>1161</v>
      </c>
      <c r="N327" s="563">
        <f t="shared" si="160"/>
        <v>2478</v>
      </c>
      <c r="O327" s="563">
        <f>Death!Y332</f>
        <v>366</v>
      </c>
      <c r="P327" s="563">
        <f>Death!Z332</f>
        <v>239</v>
      </c>
      <c r="Q327" s="563">
        <f t="shared" si="161"/>
        <v>605</v>
      </c>
      <c r="R327" s="563">
        <f>Birth!AH333</f>
        <v>7</v>
      </c>
      <c r="S327" s="563">
        <f>Birth!AI333</f>
        <v>11</v>
      </c>
      <c r="T327" s="563">
        <f t="shared" si="162"/>
        <v>18</v>
      </c>
      <c r="U327" s="564">
        <f>N327/J327*1000</f>
        <v>19.681889003135495</v>
      </c>
      <c r="V327" s="564">
        <f t="shared" si="169"/>
        <v>4.805303812307093</v>
      </c>
      <c r="W327" s="564">
        <f t="shared" si="169"/>
        <v>5.7303517835665334E-2</v>
      </c>
      <c r="X327" s="564">
        <f>T327/(N327+T327)*1000</f>
        <v>7.2115384615384617</v>
      </c>
      <c r="Y327" s="918">
        <f t="shared" si="163"/>
        <v>881.54897494305237</v>
      </c>
      <c r="Z327" s="11"/>
    </row>
    <row r="328" spans="1:26" ht="20.25" customHeight="1">
      <c r="A328" s="467"/>
      <c r="B328" s="631" t="s">
        <v>6</v>
      </c>
      <c r="C328" s="607">
        <f>SUM(C324:C327)</f>
        <v>252191</v>
      </c>
      <c r="D328" s="468">
        <f t="shared" si="155"/>
        <v>254485.9381</v>
      </c>
      <c r="E328" s="468">
        <f t="shared" si="156"/>
        <v>256827.20873052001</v>
      </c>
      <c r="F328" s="468">
        <f t="shared" si="157"/>
        <v>259138.6536090947</v>
      </c>
      <c r="G328" s="468">
        <f t="shared" si="158"/>
        <v>261496.81535693747</v>
      </c>
      <c r="H328" s="468">
        <f>SUM(H324:H327)</f>
        <v>263876.43637668557</v>
      </c>
      <c r="I328" s="459">
        <f t="shared" si="164"/>
        <v>271420.43637668557</v>
      </c>
      <c r="J328" s="458">
        <f t="shared" si="165"/>
        <v>278964.43637668557</v>
      </c>
      <c r="K328" s="562">
        <f t="shared" si="159"/>
        <v>263876.43637668557</v>
      </c>
      <c r="L328" s="618">
        <f>Birth!Y334</f>
        <v>4964</v>
      </c>
      <c r="M328" s="632">
        <f>Birth!Z334</f>
        <v>4536</v>
      </c>
      <c r="N328" s="632">
        <f t="shared" si="160"/>
        <v>9500</v>
      </c>
      <c r="O328" s="632">
        <f>Death!Y333</f>
        <v>1174</v>
      </c>
      <c r="P328" s="632">
        <f>Death!Z333</f>
        <v>782</v>
      </c>
      <c r="Q328" s="632">
        <f t="shared" si="161"/>
        <v>1956</v>
      </c>
      <c r="R328" s="632">
        <f>Birth!AH334</f>
        <v>59</v>
      </c>
      <c r="S328" s="632">
        <f>Birth!AI334</f>
        <v>51</v>
      </c>
      <c r="T328" s="632">
        <f t="shared" si="162"/>
        <v>110</v>
      </c>
      <c r="U328" s="647">
        <f>N328/J328*1000</f>
        <v>34.054520079298399</v>
      </c>
      <c r="V328" s="647">
        <f t="shared" si="169"/>
        <v>7.0116464500113338</v>
      </c>
      <c r="W328" s="633">
        <f t="shared" si="169"/>
        <v>0.22358949821414542</v>
      </c>
      <c r="X328" s="633">
        <f>T328/(N328+T328)*1000</f>
        <v>11.446409989594173</v>
      </c>
      <c r="Y328" s="919">
        <f t="shared" si="163"/>
        <v>913.77921031426263</v>
      </c>
      <c r="Z328" s="919"/>
    </row>
    <row r="329" spans="1:26" ht="20.25" customHeight="1">
      <c r="A329" s="457" t="s">
        <v>72</v>
      </c>
      <c r="B329" s="634"/>
      <c r="C329" s="638"/>
      <c r="D329" s="471">
        <f t="shared" si="155"/>
        <v>0</v>
      </c>
      <c r="E329" s="471">
        <f t="shared" si="156"/>
        <v>0</v>
      </c>
      <c r="F329" s="471">
        <f t="shared" si="157"/>
        <v>0</v>
      </c>
      <c r="G329" s="471">
        <f t="shared" si="158"/>
        <v>0</v>
      </c>
      <c r="H329" s="471"/>
      <c r="I329" s="458">
        <f t="shared" si="164"/>
        <v>0</v>
      </c>
      <c r="J329" s="458">
        <f t="shared" si="165"/>
        <v>0</v>
      </c>
      <c r="K329" s="562">
        <f t="shared" si="159"/>
        <v>0</v>
      </c>
      <c r="L329" s="408"/>
      <c r="M329" s="408"/>
      <c r="N329" s="408"/>
      <c r="O329" s="408"/>
      <c r="P329" s="408"/>
      <c r="Q329" s="408"/>
      <c r="R329" s="408"/>
      <c r="S329" s="408"/>
      <c r="T329" s="408"/>
      <c r="U329" s="564"/>
      <c r="V329" s="564"/>
      <c r="W329" s="636"/>
      <c r="X329" s="636"/>
      <c r="Y329" s="920"/>
      <c r="Z329" s="11"/>
    </row>
    <row r="330" spans="1:26" ht="20.25" customHeight="1">
      <c r="A330" s="469">
        <v>122</v>
      </c>
      <c r="B330" s="379" t="s">
        <v>72</v>
      </c>
      <c r="C330" s="610">
        <v>189942</v>
      </c>
      <c r="D330" s="470">
        <f t="shared" si="155"/>
        <v>191670.47219999999</v>
      </c>
      <c r="E330" s="470">
        <f t="shared" si="156"/>
        <v>193433.84054424</v>
      </c>
      <c r="F330" s="470">
        <f t="shared" si="157"/>
        <v>195174.74510913817</v>
      </c>
      <c r="G330" s="470">
        <f t="shared" si="158"/>
        <v>196950.83528963133</v>
      </c>
      <c r="H330" s="470">
        <f t="shared" si="158"/>
        <v>198743.08789076697</v>
      </c>
      <c r="I330" s="458">
        <f t="shared" si="164"/>
        <v>205890.08789076697</v>
      </c>
      <c r="J330" s="458">
        <f t="shared" si="165"/>
        <v>213037.08789076697</v>
      </c>
      <c r="K330" s="562">
        <f t="shared" si="159"/>
        <v>198743.08789076697</v>
      </c>
      <c r="L330" s="563">
        <f>Birth!Y336</f>
        <v>4416</v>
      </c>
      <c r="M330" s="563">
        <f>Birth!Z336</f>
        <v>3991</v>
      </c>
      <c r="N330" s="563">
        <f t="shared" si="160"/>
        <v>8407</v>
      </c>
      <c r="O330" s="563">
        <f>Death!Y335</f>
        <v>786</v>
      </c>
      <c r="P330" s="563">
        <f>Death!Z335</f>
        <v>474</v>
      </c>
      <c r="Q330" s="563">
        <f t="shared" si="161"/>
        <v>1260</v>
      </c>
      <c r="R330" s="563">
        <f>Birth!AH336</f>
        <v>12</v>
      </c>
      <c r="S330" s="563">
        <f>Birth!AI336</f>
        <v>12</v>
      </c>
      <c r="T330" s="563">
        <f t="shared" si="162"/>
        <v>24</v>
      </c>
      <c r="U330" s="564">
        <f>N330/J330*1000</f>
        <v>39.462612276744139</v>
      </c>
      <c r="V330" s="564">
        <f t="shared" ref="V330:W333" si="170">Q330/J330*1000</f>
        <v>5.9144631222430846</v>
      </c>
      <c r="W330" s="564">
        <f t="shared" si="170"/>
        <v>6.0379458361819516E-2</v>
      </c>
      <c r="X330" s="564">
        <f>T330/(N330+T330)*1000</f>
        <v>2.8466374095599574</v>
      </c>
      <c r="Y330" s="918">
        <f t="shared" si="163"/>
        <v>903.7590579710145</v>
      </c>
      <c r="Z330" s="11"/>
    </row>
    <row r="331" spans="1:26" ht="20.25" customHeight="1">
      <c r="A331" s="414">
        <v>123</v>
      </c>
      <c r="B331" s="379" t="s">
        <v>73</v>
      </c>
      <c r="C331" s="11">
        <v>29619</v>
      </c>
      <c r="D331" s="458">
        <f t="shared" si="155"/>
        <v>29888.532899999998</v>
      </c>
      <c r="E331" s="458">
        <f t="shared" si="156"/>
        <v>30163.507402679999</v>
      </c>
      <c r="F331" s="458">
        <f t="shared" si="157"/>
        <v>30434.97896930412</v>
      </c>
      <c r="G331" s="458">
        <f t="shared" si="158"/>
        <v>30711.937277924786</v>
      </c>
      <c r="H331" s="470">
        <f t="shared" si="158"/>
        <v>30991.415907153903</v>
      </c>
      <c r="I331" s="458">
        <f t="shared" si="164"/>
        <v>31178.415907153903</v>
      </c>
      <c r="J331" s="458">
        <f t="shared" si="165"/>
        <v>31365.415907153903</v>
      </c>
      <c r="K331" s="562">
        <f t="shared" si="159"/>
        <v>30991.415907153903</v>
      </c>
      <c r="L331" s="51">
        <f>Birth!Y337</f>
        <v>214</v>
      </c>
      <c r="M331" s="563">
        <f>Birth!Z337</f>
        <v>208</v>
      </c>
      <c r="N331" s="563">
        <f t="shared" si="160"/>
        <v>422</v>
      </c>
      <c r="O331" s="563">
        <f>Death!Y336</f>
        <v>135</v>
      </c>
      <c r="P331" s="563">
        <f>Death!Z336</f>
        <v>100</v>
      </c>
      <c r="Q331" s="563">
        <f t="shared" si="161"/>
        <v>235</v>
      </c>
      <c r="R331" s="563">
        <f>Birth!AH337</f>
        <v>0</v>
      </c>
      <c r="S331" s="563">
        <f>Birth!AI337</f>
        <v>0</v>
      </c>
      <c r="T331" s="563">
        <f t="shared" si="162"/>
        <v>0</v>
      </c>
      <c r="U331" s="564">
        <f>N331/J331*1000</f>
        <v>13.454309078801318</v>
      </c>
      <c r="V331" s="564">
        <f t="shared" si="170"/>
        <v>7.4923285154462311</v>
      </c>
      <c r="W331" s="564">
        <f t="shared" si="170"/>
        <v>0</v>
      </c>
      <c r="X331" s="564">
        <f>T331/(N331+T331)*1000</f>
        <v>0</v>
      </c>
      <c r="Y331" s="918">
        <f t="shared" si="163"/>
        <v>971.96261682242994</v>
      </c>
      <c r="Z331" s="11"/>
    </row>
    <row r="332" spans="1:26" ht="20.25" customHeight="1">
      <c r="A332" s="576">
        <v>124</v>
      </c>
      <c r="B332" s="379" t="s">
        <v>133</v>
      </c>
      <c r="C332" s="615">
        <v>85614</v>
      </c>
      <c r="D332" s="458">
        <f>(((C332*9.1)/1000)+C332)</f>
        <v>86393.087400000004</v>
      </c>
      <c r="E332" s="458">
        <f>(((D332*9.2)/1000)+D332)</f>
        <v>87187.903804080008</v>
      </c>
      <c r="F332" s="458">
        <f>(((E332*9)/1000)+E332)</f>
        <v>87972.594938316732</v>
      </c>
      <c r="G332" s="458">
        <f>(((F332*9.1)/1000+F332))</f>
        <v>88773.145552255417</v>
      </c>
      <c r="H332" s="470">
        <f>(((G332*9.1)/1000+G332))</f>
        <v>89580.981176780944</v>
      </c>
      <c r="I332" s="458">
        <f t="shared" si="164"/>
        <v>89575.981176780944</v>
      </c>
      <c r="J332" s="458">
        <f t="shared" si="165"/>
        <v>89570.981176780944</v>
      </c>
      <c r="K332" s="562">
        <f>H332</f>
        <v>89580.981176780944</v>
      </c>
      <c r="L332" s="563">
        <f>Birth!Y338</f>
        <v>18</v>
      </c>
      <c r="M332" s="563">
        <f>Birth!Z338</f>
        <v>10</v>
      </c>
      <c r="N332" s="563">
        <f>L332+M332</f>
        <v>28</v>
      </c>
      <c r="O332" s="563">
        <f>Death!Y337</f>
        <v>21</v>
      </c>
      <c r="P332" s="563">
        <f>Death!Z337</f>
        <v>12</v>
      </c>
      <c r="Q332" s="563">
        <f>O332+P332</f>
        <v>33</v>
      </c>
      <c r="R332" s="563">
        <f>Birth!AH338</f>
        <v>0</v>
      </c>
      <c r="S332" s="563">
        <f>Birth!AI338</f>
        <v>0</v>
      </c>
      <c r="T332" s="563">
        <f>R332+S332</f>
        <v>0</v>
      </c>
      <c r="U332" s="564">
        <f>N332/J332*1000</f>
        <v>0.31260124241285303</v>
      </c>
      <c r="V332" s="564">
        <f t="shared" si="170"/>
        <v>0.36842289284371971</v>
      </c>
      <c r="W332" s="564">
        <f t="shared" si="170"/>
        <v>0</v>
      </c>
      <c r="X332" s="564">
        <f>T332/(N332+T332)*1000</f>
        <v>0</v>
      </c>
      <c r="Y332" s="918">
        <f>M332/L332*1000</f>
        <v>555.55555555555554</v>
      </c>
      <c r="Z332" s="11"/>
    </row>
    <row r="333" spans="1:26" ht="20.25" customHeight="1">
      <c r="A333" s="467"/>
      <c r="B333" s="631" t="s">
        <v>6</v>
      </c>
      <c r="C333" s="607">
        <f>SUM(C330:C331)</f>
        <v>219561</v>
      </c>
      <c r="D333" s="468">
        <f t="shared" si="155"/>
        <v>221559.00510000001</v>
      </c>
      <c r="E333" s="468">
        <f t="shared" si="156"/>
        <v>223597.34794692</v>
      </c>
      <c r="F333" s="468">
        <f t="shared" si="157"/>
        <v>225609.72407844226</v>
      </c>
      <c r="G333" s="468">
        <f t="shared" si="158"/>
        <v>227662.77256755609</v>
      </c>
      <c r="H333" s="468">
        <f>SUM(H330:H331)</f>
        <v>229734.50379792089</v>
      </c>
      <c r="I333" s="459">
        <f t="shared" si="164"/>
        <v>237063.50379792089</v>
      </c>
      <c r="J333" s="458">
        <f t="shared" si="165"/>
        <v>244392.50379792089</v>
      </c>
      <c r="K333" s="562">
        <f t="shared" si="159"/>
        <v>229734.50379792089</v>
      </c>
      <c r="L333" s="618">
        <f>Birth!Y339</f>
        <v>4648</v>
      </c>
      <c r="M333" s="632">
        <f>Birth!Z339</f>
        <v>4209</v>
      </c>
      <c r="N333" s="632">
        <f t="shared" si="160"/>
        <v>8857</v>
      </c>
      <c r="O333" s="632">
        <f>Death!Y338</f>
        <v>942</v>
      </c>
      <c r="P333" s="632">
        <f>Death!Z338</f>
        <v>586</v>
      </c>
      <c r="Q333" s="632">
        <f t="shared" si="161"/>
        <v>1528</v>
      </c>
      <c r="R333" s="632">
        <f>Birth!AH339</f>
        <v>12</v>
      </c>
      <c r="S333" s="632">
        <f>Birth!AI339</f>
        <v>12</v>
      </c>
      <c r="T333" s="632">
        <f t="shared" si="162"/>
        <v>24</v>
      </c>
      <c r="U333" s="647">
        <f>N333/J333*1000</f>
        <v>36.240882442628134</v>
      </c>
      <c r="V333" s="647">
        <f t="shared" si="170"/>
        <v>6.2522375942571742</v>
      </c>
      <c r="W333" s="633">
        <f t="shared" si="170"/>
        <v>5.2234208626125413E-2</v>
      </c>
      <c r="X333" s="633">
        <f>T333/(N333+T333)*1000</f>
        <v>2.7023983785609729</v>
      </c>
      <c r="Y333" s="919">
        <f t="shared" si="163"/>
        <v>905.55077452667808</v>
      </c>
      <c r="Z333" s="919"/>
    </row>
    <row r="334" spans="1:26" ht="20.25" customHeight="1">
      <c r="A334" s="457" t="s">
        <v>74</v>
      </c>
      <c r="B334" s="634"/>
      <c r="C334" s="455"/>
      <c r="D334" s="471">
        <f t="shared" si="155"/>
        <v>0</v>
      </c>
      <c r="E334" s="471">
        <f t="shared" si="156"/>
        <v>0</v>
      </c>
      <c r="F334" s="471">
        <f t="shared" si="157"/>
        <v>0</v>
      </c>
      <c r="G334" s="471">
        <f t="shared" si="158"/>
        <v>0</v>
      </c>
      <c r="H334" s="471"/>
      <c r="I334" s="458">
        <f t="shared" si="164"/>
        <v>0</v>
      </c>
      <c r="J334" s="458">
        <f t="shared" si="165"/>
        <v>0</v>
      </c>
      <c r="K334" s="562">
        <f t="shared" si="159"/>
        <v>0</v>
      </c>
      <c r="L334" s="408"/>
      <c r="M334" s="408"/>
      <c r="N334" s="408"/>
      <c r="O334" s="408"/>
      <c r="P334" s="408"/>
      <c r="Q334" s="408"/>
      <c r="R334" s="408"/>
      <c r="S334" s="408"/>
      <c r="T334" s="408"/>
      <c r="U334" s="564"/>
      <c r="V334" s="564"/>
      <c r="W334" s="636"/>
      <c r="X334" s="636"/>
      <c r="Y334" s="920"/>
      <c r="Z334" s="11"/>
    </row>
    <row r="335" spans="1:26" ht="20.25" customHeight="1">
      <c r="A335" s="469">
        <v>125</v>
      </c>
      <c r="B335" s="379" t="s">
        <v>74</v>
      </c>
      <c r="C335" s="610">
        <v>446530</v>
      </c>
      <c r="D335" s="470">
        <f t="shared" si="155"/>
        <v>450593.42300000001</v>
      </c>
      <c r="E335" s="470">
        <f t="shared" si="156"/>
        <v>454738.8824916</v>
      </c>
      <c r="F335" s="470">
        <f t="shared" si="157"/>
        <v>458831.53243402438</v>
      </c>
      <c r="G335" s="470">
        <f t="shared" si="158"/>
        <v>463006.89937917399</v>
      </c>
      <c r="H335" s="470">
        <f t="shared" si="158"/>
        <v>467220.26216352446</v>
      </c>
      <c r="I335" s="458">
        <f t="shared" si="164"/>
        <v>475510.26216352446</v>
      </c>
      <c r="J335" s="458">
        <f t="shared" si="165"/>
        <v>483800.26216352446</v>
      </c>
      <c r="K335" s="562">
        <f t="shared" si="159"/>
        <v>467220.26216352446</v>
      </c>
      <c r="L335" s="563">
        <f>Birth!Y341</f>
        <v>8163</v>
      </c>
      <c r="M335" s="563">
        <f>Birth!Z341</f>
        <v>7509</v>
      </c>
      <c r="N335" s="563">
        <f t="shared" si="160"/>
        <v>15672</v>
      </c>
      <c r="O335" s="563">
        <f>Death!Y340</f>
        <v>4510</v>
      </c>
      <c r="P335" s="563">
        <f>Death!Z340</f>
        <v>2872</v>
      </c>
      <c r="Q335" s="563">
        <f t="shared" si="161"/>
        <v>7382</v>
      </c>
      <c r="R335" s="563">
        <f>Birth!AH341</f>
        <v>145</v>
      </c>
      <c r="S335" s="563">
        <f>Birth!AI341</f>
        <v>107</v>
      </c>
      <c r="T335" s="563">
        <f t="shared" si="162"/>
        <v>252</v>
      </c>
      <c r="U335" s="564">
        <f t="shared" ref="U335:U344" si="171">N335/J335*1000</f>
        <v>32.393533500614076</v>
      </c>
      <c r="V335" s="564">
        <f t="shared" ref="V335:V344" si="172">Q335/J335*1000</f>
        <v>15.258362959515892</v>
      </c>
      <c r="W335" s="564">
        <f t="shared" ref="W335:W344" si="173">R335/K335*1000</f>
        <v>0.31034612952905455</v>
      </c>
      <c r="X335" s="564">
        <f t="shared" ref="X335:X344" si="174">T335/(N335+T335)*1000</f>
        <v>15.825169555388094</v>
      </c>
      <c r="Y335" s="918">
        <f t="shared" si="163"/>
        <v>919.88239617787576</v>
      </c>
      <c r="Z335" s="11"/>
    </row>
    <row r="336" spans="1:26" ht="20.25" customHeight="1">
      <c r="A336" s="414">
        <v>126</v>
      </c>
      <c r="B336" s="379" t="s">
        <v>77</v>
      </c>
      <c r="C336" s="609">
        <v>92301</v>
      </c>
      <c r="D336" s="458">
        <f t="shared" si="155"/>
        <v>93140.939100000003</v>
      </c>
      <c r="E336" s="458">
        <f t="shared" si="156"/>
        <v>93997.835739720002</v>
      </c>
      <c r="F336" s="458">
        <f t="shared" si="157"/>
        <v>94843.816261377477</v>
      </c>
      <c r="G336" s="458">
        <f t="shared" si="158"/>
        <v>95706.894989356006</v>
      </c>
      <c r="H336" s="470">
        <f t="shared" si="158"/>
        <v>96577.827733759143</v>
      </c>
      <c r="I336" s="458">
        <f t="shared" si="164"/>
        <v>98778.827733759143</v>
      </c>
      <c r="J336" s="458">
        <f t="shared" si="165"/>
        <v>100979.82773375914</v>
      </c>
      <c r="K336" s="562">
        <f t="shared" si="159"/>
        <v>96577.827733759143</v>
      </c>
      <c r="L336" s="51">
        <f>Birth!Y342</f>
        <v>1548</v>
      </c>
      <c r="M336" s="563">
        <f>Birth!Z342</f>
        <v>1430</v>
      </c>
      <c r="N336" s="563">
        <f t="shared" si="160"/>
        <v>2978</v>
      </c>
      <c r="O336" s="563">
        <f>Death!Y341</f>
        <v>435</v>
      </c>
      <c r="P336" s="563">
        <f>Death!Z341</f>
        <v>342</v>
      </c>
      <c r="Q336" s="563">
        <f t="shared" si="161"/>
        <v>777</v>
      </c>
      <c r="R336" s="563">
        <f>Birth!AH342</f>
        <v>15</v>
      </c>
      <c r="S336" s="563">
        <f>Birth!AI342</f>
        <v>2</v>
      </c>
      <c r="T336" s="563">
        <f t="shared" si="162"/>
        <v>17</v>
      </c>
      <c r="U336" s="564">
        <f t="shared" si="171"/>
        <v>29.491038624582718</v>
      </c>
      <c r="V336" s="564">
        <f t="shared" si="172"/>
        <v>7.6946061152789698</v>
      </c>
      <c r="W336" s="564">
        <f t="shared" si="173"/>
        <v>0.1553151520590341</v>
      </c>
      <c r="X336" s="564">
        <f t="shared" si="174"/>
        <v>5.6761268781302174</v>
      </c>
      <c r="Y336" s="918">
        <f t="shared" si="163"/>
        <v>923.7726098191215</v>
      </c>
      <c r="Z336" s="11"/>
    </row>
    <row r="337" spans="1:26" ht="20.25" customHeight="1">
      <c r="A337" s="469">
        <v>127</v>
      </c>
      <c r="B337" s="379" t="s">
        <v>75</v>
      </c>
      <c r="C337" s="11">
        <v>67972</v>
      </c>
      <c r="D337" s="458">
        <f t="shared" si="155"/>
        <v>68590.545199999993</v>
      </c>
      <c r="E337" s="458">
        <f t="shared" si="156"/>
        <v>69221.578215839996</v>
      </c>
      <c r="F337" s="458">
        <f t="shared" si="157"/>
        <v>69844.572419782562</v>
      </c>
      <c r="G337" s="458">
        <f t="shared" si="158"/>
        <v>70480.158028802587</v>
      </c>
      <c r="H337" s="470">
        <f t="shared" si="158"/>
        <v>71121.527466864689</v>
      </c>
      <c r="I337" s="458">
        <f t="shared" si="164"/>
        <v>72313.527466864689</v>
      </c>
      <c r="J337" s="458">
        <f t="shared" si="165"/>
        <v>73505.527466864689</v>
      </c>
      <c r="K337" s="562">
        <f t="shared" si="159"/>
        <v>71121.527466864689</v>
      </c>
      <c r="L337" s="51">
        <f>Birth!Y343</f>
        <v>874</v>
      </c>
      <c r="M337" s="563">
        <f>Birth!Z343</f>
        <v>853</v>
      </c>
      <c r="N337" s="563">
        <f t="shared" si="160"/>
        <v>1727</v>
      </c>
      <c r="O337" s="563">
        <f>Death!Y342</f>
        <v>334</v>
      </c>
      <c r="P337" s="563">
        <f>Death!Z342</f>
        <v>201</v>
      </c>
      <c r="Q337" s="563">
        <f t="shared" si="161"/>
        <v>535</v>
      </c>
      <c r="R337" s="563">
        <f>Birth!AH343</f>
        <v>0</v>
      </c>
      <c r="S337" s="563">
        <f>Birth!AI343</f>
        <v>0</v>
      </c>
      <c r="T337" s="563">
        <f t="shared" si="162"/>
        <v>0</v>
      </c>
      <c r="U337" s="564">
        <f t="shared" si="171"/>
        <v>23.494831742803402</v>
      </c>
      <c r="V337" s="564">
        <f t="shared" si="172"/>
        <v>7.2783642052112452</v>
      </c>
      <c r="W337" s="564">
        <f t="shared" si="173"/>
        <v>0</v>
      </c>
      <c r="X337" s="564">
        <f t="shared" si="174"/>
        <v>0</v>
      </c>
      <c r="Y337" s="918">
        <f t="shared" si="163"/>
        <v>975.97254004576666</v>
      </c>
      <c r="Z337" s="11"/>
    </row>
    <row r="338" spans="1:26" ht="20.25" customHeight="1">
      <c r="A338" s="414">
        <v>128</v>
      </c>
      <c r="B338" s="379" t="s">
        <v>78</v>
      </c>
      <c r="C338" s="606">
        <v>54463</v>
      </c>
      <c r="D338" s="458">
        <f t="shared" si="155"/>
        <v>54958.613299999997</v>
      </c>
      <c r="E338" s="458">
        <f t="shared" si="156"/>
        <v>55464.232542359998</v>
      </c>
      <c r="F338" s="458">
        <f t="shared" si="157"/>
        <v>55963.410635241235</v>
      </c>
      <c r="G338" s="458">
        <f t="shared" si="158"/>
        <v>56472.677672021928</v>
      </c>
      <c r="H338" s="470">
        <f t="shared" si="158"/>
        <v>56986.579038837328</v>
      </c>
      <c r="I338" s="458">
        <f t="shared" si="164"/>
        <v>58431.579038837328</v>
      </c>
      <c r="J338" s="458">
        <f t="shared" si="165"/>
        <v>59876.579038837328</v>
      </c>
      <c r="K338" s="562">
        <f t="shared" si="159"/>
        <v>56986.579038837328</v>
      </c>
      <c r="L338" s="51">
        <f>Birth!Y344</f>
        <v>974</v>
      </c>
      <c r="M338" s="563">
        <f>Birth!Z344</f>
        <v>868</v>
      </c>
      <c r="N338" s="563">
        <f t="shared" si="160"/>
        <v>1842</v>
      </c>
      <c r="O338" s="563">
        <f>Death!Y343</f>
        <v>258</v>
      </c>
      <c r="P338" s="563">
        <f>Death!Z343</f>
        <v>139</v>
      </c>
      <c r="Q338" s="563">
        <f t="shared" si="161"/>
        <v>397</v>
      </c>
      <c r="R338" s="563">
        <f>Birth!AH344</f>
        <v>0</v>
      </c>
      <c r="S338" s="563">
        <f>Birth!AI344</f>
        <v>0</v>
      </c>
      <c r="T338" s="563">
        <f t="shared" si="162"/>
        <v>0</v>
      </c>
      <c r="U338" s="564">
        <f t="shared" si="171"/>
        <v>30.763280560922436</v>
      </c>
      <c r="V338" s="564">
        <f t="shared" si="172"/>
        <v>6.6303053109045642</v>
      </c>
      <c r="W338" s="564">
        <f t="shared" si="173"/>
        <v>0</v>
      </c>
      <c r="X338" s="564">
        <f t="shared" si="174"/>
        <v>0</v>
      </c>
      <c r="Y338" s="918">
        <f t="shared" si="163"/>
        <v>891.17043121149902</v>
      </c>
      <c r="Z338" s="11"/>
    </row>
    <row r="339" spans="1:26" ht="20.25" customHeight="1">
      <c r="A339" s="469">
        <v>129</v>
      </c>
      <c r="B339" s="379" t="s">
        <v>76</v>
      </c>
      <c r="C339" s="611">
        <v>27963</v>
      </c>
      <c r="D339" s="458">
        <f t="shared" si="155"/>
        <v>28217.463299999999</v>
      </c>
      <c r="E339" s="458">
        <f t="shared" si="156"/>
        <v>28477.06396236</v>
      </c>
      <c r="F339" s="458">
        <f t="shared" si="157"/>
        <v>28733.357538021239</v>
      </c>
      <c r="G339" s="458">
        <f t="shared" si="158"/>
        <v>28994.83109161723</v>
      </c>
      <c r="H339" s="470">
        <f t="shared" si="158"/>
        <v>29258.684054550948</v>
      </c>
      <c r="I339" s="458">
        <f t="shared" si="164"/>
        <v>29944.684054550948</v>
      </c>
      <c r="J339" s="458">
        <f t="shared" si="165"/>
        <v>30630.684054550948</v>
      </c>
      <c r="K339" s="562">
        <f t="shared" si="159"/>
        <v>29258.684054550948</v>
      </c>
      <c r="L339" s="51">
        <f>Birth!Y345</f>
        <v>421</v>
      </c>
      <c r="M339" s="563">
        <f>Birth!Z345</f>
        <v>414</v>
      </c>
      <c r="N339" s="563">
        <f t="shared" si="160"/>
        <v>835</v>
      </c>
      <c r="O339" s="563">
        <f>Death!Y344</f>
        <v>94</v>
      </c>
      <c r="P339" s="563">
        <f>Death!Z344</f>
        <v>55</v>
      </c>
      <c r="Q339" s="563">
        <f t="shared" si="161"/>
        <v>149</v>
      </c>
      <c r="R339" s="563">
        <f>Birth!AH345</f>
        <v>0</v>
      </c>
      <c r="S339" s="563">
        <f>Birth!AI345</f>
        <v>0</v>
      </c>
      <c r="T339" s="563">
        <f t="shared" si="162"/>
        <v>0</v>
      </c>
      <c r="U339" s="564">
        <f t="shared" si="171"/>
        <v>27.260246572127731</v>
      </c>
      <c r="V339" s="564">
        <f t="shared" si="172"/>
        <v>4.8644032805353676</v>
      </c>
      <c r="W339" s="564">
        <f t="shared" si="173"/>
        <v>0</v>
      </c>
      <c r="X339" s="564">
        <f t="shared" si="174"/>
        <v>0</v>
      </c>
      <c r="Y339" s="918">
        <f t="shared" si="163"/>
        <v>983.37292161520179</v>
      </c>
      <c r="Z339" s="11"/>
    </row>
    <row r="340" spans="1:26" ht="20.25" customHeight="1">
      <c r="A340" s="414">
        <v>130</v>
      </c>
      <c r="B340" s="379" t="s">
        <v>788</v>
      </c>
      <c r="C340" s="609">
        <v>23995</v>
      </c>
      <c r="D340" s="458">
        <f t="shared" si="155"/>
        <v>24213.354500000001</v>
      </c>
      <c r="E340" s="458">
        <f t="shared" si="156"/>
        <v>24436.1173614</v>
      </c>
      <c r="F340" s="458">
        <f t="shared" si="157"/>
        <v>24656.042417652599</v>
      </c>
      <c r="G340" s="458">
        <f t="shared" si="158"/>
        <v>24880.412403653238</v>
      </c>
      <c r="H340" s="470">
        <f t="shared" si="158"/>
        <v>25106.824156526483</v>
      </c>
      <c r="I340" s="458">
        <f t="shared" si="164"/>
        <v>25007.824156526483</v>
      </c>
      <c r="J340" s="458">
        <f t="shared" si="165"/>
        <v>24908.824156526483</v>
      </c>
      <c r="K340" s="562">
        <f t="shared" si="159"/>
        <v>25106.824156526483</v>
      </c>
      <c r="L340" s="51">
        <f>Birth!Y346</f>
        <v>22</v>
      </c>
      <c r="M340" s="563">
        <f>Birth!Z346</f>
        <v>21</v>
      </c>
      <c r="N340" s="563">
        <f t="shared" si="160"/>
        <v>43</v>
      </c>
      <c r="O340" s="563">
        <f>Death!Y345</f>
        <v>77</v>
      </c>
      <c r="P340" s="563">
        <f>Death!Z345</f>
        <v>65</v>
      </c>
      <c r="Q340" s="563">
        <f t="shared" si="161"/>
        <v>142</v>
      </c>
      <c r="R340" s="563">
        <f>Birth!AH346</f>
        <v>0</v>
      </c>
      <c r="S340" s="563">
        <f>Birth!AI346</f>
        <v>0</v>
      </c>
      <c r="T340" s="563">
        <f t="shared" si="162"/>
        <v>0</v>
      </c>
      <c r="U340" s="564">
        <f t="shared" si="171"/>
        <v>1.7262958592420494</v>
      </c>
      <c r="V340" s="564">
        <f t="shared" si="172"/>
        <v>5.7007909770318843</v>
      </c>
      <c r="W340" s="564">
        <f t="shared" si="173"/>
        <v>0</v>
      </c>
      <c r="X340" s="564">
        <f t="shared" si="174"/>
        <v>0</v>
      </c>
      <c r="Y340" s="918">
        <f t="shared" si="163"/>
        <v>954.54545454545462</v>
      </c>
      <c r="Z340" s="11"/>
    </row>
    <row r="341" spans="1:26" ht="20.25" customHeight="1">
      <c r="A341" s="469">
        <v>131</v>
      </c>
      <c r="B341" s="379" t="s">
        <v>699</v>
      </c>
      <c r="C341" s="609">
        <v>10162</v>
      </c>
      <c r="D341" s="458">
        <f t="shared" si="155"/>
        <v>10254.474200000001</v>
      </c>
      <c r="E341" s="458">
        <f t="shared" si="156"/>
        <v>10348.81536264</v>
      </c>
      <c r="F341" s="458">
        <f t="shared" si="157"/>
        <v>10441.95470090376</v>
      </c>
      <c r="G341" s="458">
        <f t="shared" si="158"/>
        <v>10536.976488681983</v>
      </c>
      <c r="H341" s="470">
        <f t="shared" si="158"/>
        <v>10632.862974728989</v>
      </c>
      <c r="I341" s="458">
        <f t="shared" si="164"/>
        <v>10572.862974728989</v>
      </c>
      <c r="J341" s="458">
        <f t="shared" si="165"/>
        <v>10512.862974728989</v>
      </c>
      <c r="K341" s="562">
        <f t="shared" si="159"/>
        <v>10632.862974728989</v>
      </c>
      <c r="L341" s="51">
        <f>Birth!Y347</f>
        <v>0</v>
      </c>
      <c r="M341" s="563">
        <f>Birth!Z347</f>
        <v>0</v>
      </c>
      <c r="N341" s="563">
        <f t="shared" si="160"/>
        <v>0</v>
      </c>
      <c r="O341" s="563">
        <f>Death!Y346</f>
        <v>34</v>
      </c>
      <c r="P341" s="563">
        <f>Death!Z346</f>
        <v>26</v>
      </c>
      <c r="Q341" s="563">
        <f t="shared" si="161"/>
        <v>60</v>
      </c>
      <c r="R341" s="563">
        <f>Birth!AH347</f>
        <v>0</v>
      </c>
      <c r="S341" s="563">
        <f>Birth!AI347</f>
        <v>0</v>
      </c>
      <c r="T341" s="563">
        <f t="shared" si="162"/>
        <v>0</v>
      </c>
      <c r="U341" s="564">
        <f t="shared" si="171"/>
        <v>0</v>
      </c>
      <c r="V341" s="564">
        <f t="shared" si="172"/>
        <v>5.7072940210701013</v>
      </c>
      <c r="W341" s="564">
        <f t="shared" si="173"/>
        <v>0</v>
      </c>
      <c r="X341" s="564" t="e">
        <f t="shared" si="174"/>
        <v>#DIV/0!</v>
      </c>
      <c r="Y341" s="918">
        <v>0</v>
      </c>
      <c r="Z341" s="11"/>
    </row>
    <row r="342" spans="1:26" ht="20.25" customHeight="1">
      <c r="A342" s="414">
        <v>132</v>
      </c>
      <c r="B342" s="379" t="s">
        <v>700</v>
      </c>
      <c r="C342" s="609">
        <v>6985</v>
      </c>
      <c r="D342" s="458">
        <f t="shared" si="155"/>
        <v>7048.5635000000002</v>
      </c>
      <c r="E342" s="458">
        <f t="shared" si="156"/>
        <v>7113.4102842000002</v>
      </c>
      <c r="F342" s="458">
        <f t="shared" si="157"/>
        <v>7177.4309767578006</v>
      </c>
      <c r="G342" s="458">
        <f t="shared" si="158"/>
        <v>7242.7455986462965</v>
      </c>
      <c r="H342" s="470">
        <f t="shared" si="158"/>
        <v>7308.6545835939778</v>
      </c>
      <c r="I342" s="458">
        <f t="shared" si="164"/>
        <v>7379.6545835939778</v>
      </c>
      <c r="J342" s="458">
        <f t="shared" si="165"/>
        <v>7450.6545835939778</v>
      </c>
      <c r="K342" s="562">
        <f t="shared" si="159"/>
        <v>7308.6545835939778</v>
      </c>
      <c r="L342" s="51">
        <f>Birth!Y348</f>
        <v>61</v>
      </c>
      <c r="M342" s="563">
        <f>Birth!Z348</f>
        <v>61</v>
      </c>
      <c r="N342" s="563">
        <f t="shared" si="160"/>
        <v>122</v>
      </c>
      <c r="O342" s="563">
        <f>Death!Y347</f>
        <v>27</v>
      </c>
      <c r="P342" s="563">
        <f>Death!Z347</f>
        <v>24</v>
      </c>
      <c r="Q342" s="563">
        <f t="shared" si="161"/>
        <v>51</v>
      </c>
      <c r="R342" s="563">
        <f>Birth!AH348</f>
        <v>0</v>
      </c>
      <c r="S342" s="563">
        <f>Birth!AI348</f>
        <v>0</v>
      </c>
      <c r="T342" s="563">
        <f t="shared" si="162"/>
        <v>0</v>
      </c>
      <c r="U342" s="564">
        <f t="shared" si="171"/>
        <v>16.374400212920722</v>
      </c>
      <c r="V342" s="564">
        <f t="shared" si="172"/>
        <v>6.8450361545816145</v>
      </c>
      <c r="W342" s="564">
        <f t="shared" si="173"/>
        <v>0</v>
      </c>
      <c r="X342" s="564">
        <f t="shared" si="174"/>
        <v>0</v>
      </c>
      <c r="Y342" s="918">
        <f t="shared" si="163"/>
        <v>1000</v>
      </c>
      <c r="Z342" s="11"/>
    </row>
    <row r="343" spans="1:26" ht="20.25" customHeight="1">
      <c r="A343" s="469">
        <v>133</v>
      </c>
      <c r="B343" s="379" t="s">
        <v>789</v>
      </c>
      <c r="C343" s="616">
        <v>7260</v>
      </c>
      <c r="D343" s="468">
        <f t="shared" si="155"/>
        <v>7326.0659999999998</v>
      </c>
      <c r="E343" s="468">
        <f t="shared" si="156"/>
        <v>7393.4658072000002</v>
      </c>
      <c r="F343" s="468">
        <f t="shared" si="157"/>
        <v>7460.0069994648002</v>
      </c>
      <c r="G343" s="468">
        <f t="shared" si="158"/>
        <v>7527.8930631599296</v>
      </c>
      <c r="H343" s="605">
        <f t="shared" si="158"/>
        <v>7596.3968900346854</v>
      </c>
      <c r="I343" s="458">
        <f t="shared" si="164"/>
        <v>7548.3968900346854</v>
      </c>
      <c r="J343" s="458">
        <f t="shared" si="165"/>
        <v>7500.3968900346854</v>
      </c>
      <c r="K343" s="562">
        <f t="shared" si="159"/>
        <v>7596.3968900346854</v>
      </c>
      <c r="L343" s="51">
        <f>Birth!Y349</f>
        <v>0</v>
      </c>
      <c r="M343" s="563">
        <f>Birth!Z349</f>
        <v>1</v>
      </c>
      <c r="N343" s="563">
        <f t="shared" ref="N343" si="175">L343+M343</f>
        <v>1</v>
      </c>
      <c r="O343" s="563">
        <f>Death!Y348</f>
        <v>32</v>
      </c>
      <c r="P343" s="563">
        <f>Death!Z348</f>
        <v>17</v>
      </c>
      <c r="Q343" s="563">
        <f t="shared" ref="Q343" si="176">O343+P343</f>
        <v>49</v>
      </c>
      <c r="R343" s="563">
        <f>Birth!AH349</f>
        <v>0</v>
      </c>
      <c r="S343" s="563">
        <f>Birth!AI349</f>
        <v>0</v>
      </c>
      <c r="T343" s="563">
        <f t="shared" ref="T343" si="177">R343+S343</f>
        <v>0</v>
      </c>
      <c r="U343" s="564">
        <f t="shared" si="171"/>
        <v>0.13332627788385951</v>
      </c>
      <c r="V343" s="564">
        <f t="shared" si="172"/>
        <v>6.5329876163091152</v>
      </c>
      <c r="W343" s="564">
        <f t="shared" si="173"/>
        <v>0</v>
      </c>
      <c r="X343" s="564">
        <f t="shared" si="174"/>
        <v>0</v>
      </c>
      <c r="Y343" s="918" t="e">
        <f t="shared" ref="Y343" si="178">M343/L343*1000</f>
        <v>#DIV/0!</v>
      </c>
      <c r="Z343" s="11"/>
    </row>
    <row r="344" spans="1:26" ht="20.25" customHeight="1">
      <c r="A344" s="467"/>
      <c r="B344" s="631" t="s">
        <v>6</v>
      </c>
      <c r="C344" s="607">
        <f>SUM(C335:C343)</f>
        <v>737631</v>
      </c>
      <c r="D344" s="468">
        <f t="shared" si="155"/>
        <v>744343.44209999999</v>
      </c>
      <c r="E344" s="468">
        <f t="shared" si="156"/>
        <v>751191.40176732</v>
      </c>
      <c r="F344" s="468">
        <f t="shared" si="157"/>
        <v>757952.12438322592</v>
      </c>
      <c r="G344" s="468">
        <f t="shared" si="158"/>
        <v>764849.48871511326</v>
      </c>
      <c r="H344" s="468">
        <f>SUM(H335:H343)</f>
        <v>771809.61906242068</v>
      </c>
      <c r="I344" s="459">
        <f t="shared" si="164"/>
        <v>785487.61906242068</v>
      </c>
      <c r="J344" s="458">
        <f t="shared" si="165"/>
        <v>799165.61906242068</v>
      </c>
      <c r="K344" s="562">
        <f t="shared" si="159"/>
        <v>771809.61906242068</v>
      </c>
      <c r="L344" s="618">
        <f>Birth!Y350</f>
        <v>12063</v>
      </c>
      <c r="M344" s="632">
        <f>Birth!Z350</f>
        <v>11157</v>
      </c>
      <c r="N344" s="632">
        <f t="shared" si="160"/>
        <v>23220</v>
      </c>
      <c r="O344" s="632">
        <f>Death!Y349</f>
        <v>5801</v>
      </c>
      <c r="P344" s="632">
        <f>Death!Z349</f>
        <v>3741</v>
      </c>
      <c r="Q344" s="632">
        <f t="shared" si="161"/>
        <v>9542</v>
      </c>
      <c r="R344" s="632">
        <f>Birth!AH350</f>
        <v>160</v>
      </c>
      <c r="S344" s="632">
        <f>Birth!AI350</f>
        <v>109</v>
      </c>
      <c r="T344" s="632">
        <f t="shared" si="162"/>
        <v>269</v>
      </c>
      <c r="U344" s="647">
        <f t="shared" si="171"/>
        <v>29.055303989730753</v>
      </c>
      <c r="V344" s="647">
        <f t="shared" si="172"/>
        <v>11.939953086563776</v>
      </c>
      <c r="W344" s="633">
        <f t="shared" si="173"/>
        <v>0.20730500896628481</v>
      </c>
      <c r="X344" s="633">
        <f t="shared" si="174"/>
        <v>11.452169100429989</v>
      </c>
      <c r="Y344" s="919">
        <f t="shared" si="163"/>
        <v>924.89430489927884</v>
      </c>
      <c r="Z344" s="919"/>
    </row>
    <row r="345" spans="1:26" ht="20.25" customHeight="1">
      <c r="A345" s="457" t="s">
        <v>160</v>
      </c>
      <c r="B345" s="634"/>
      <c r="C345" s="639"/>
      <c r="D345" s="471">
        <f t="shared" si="155"/>
        <v>0</v>
      </c>
      <c r="E345" s="471">
        <f t="shared" si="156"/>
        <v>0</v>
      </c>
      <c r="F345" s="471">
        <f t="shared" si="157"/>
        <v>0</v>
      </c>
      <c r="G345" s="471">
        <f t="shared" si="158"/>
        <v>0</v>
      </c>
      <c r="H345" s="471"/>
      <c r="I345" s="458">
        <f t="shared" si="164"/>
        <v>0</v>
      </c>
      <c r="J345" s="458">
        <f t="shared" si="165"/>
        <v>0</v>
      </c>
      <c r="K345" s="562">
        <f t="shared" si="159"/>
        <v>0</v>
      </c>
      <c r="L345" s="408"/>
      <c r="M345" s="408"/>
      <c r="N345" s="408"/>
      <c r="O345" s="408"/>
      <c r="P345" s="408"/>
      <c r="Q345" s="408"/>
      <c r="R345" s="408"/>
      <c r="S345" s="408"/>
      <c r="T345" s="408"/>
      <c r="U345" s="564"/>
      <c r="V345" s="564"/>
      <c r="W345" s="636"/>
      <c r="X345" s="636"/>
      <c r="Y345" s="920"/>
      <c r="Z345" s="11"/>
    </row>
    <row r="346" spans="1:26" ht="20.25" customHeight="1">
      <c r="A346" s="469">
        <v>134</v>
      </c>
      <c r="B346" s="150" t="s">
        <v>306</v>
      </c>
      <c r="C346" s="608">
        <v>56038</v>
      </c>
      <c r="D346" s="470">
        <f t="shared" si="155"/>
        <v>56547.945800000001</v>
      </c>
      <c r="E346" s="470">
        <f t="shared" si="156"/>
        <v>57068.186901360001</v>
      </c>
      <c r="F346" s="470">
        <f t="shared" si="157"/>
        <v>57581.800583472243</v>
      </c>
      <c r="G346" s="470">
        <f t="shared" si="158"/>
        <v>58105.79496878184</v>
      </c>
      <c r="H346" s="470">
        <f t="shared" si="158"/>
        <v>58634.557702997758</v>
      </c>
      <c r="I346" s="458">
        <f t="shared" si="164"/>
        <v>62778.557702997758</v>
      </c>
      <c r="J346" s="458">
        <f t="shared" si="165"/>
        <v>66922.557702997758</v>
      </c>
      <c r="K346" s="562">
        <f t="shared" si="159"/>
        <v>58634.557702997758</v>
      </c>
      <c r="L346" s="563">
        <f>Birth!Y352</f>
        <v>2470</v>
      </c>
      <c r="M346" s="563">
        <f>Birth!Z352</f>
        <v>2336</v>
      </c>
      <c r="N346" s="563">
        <f t="shared" si="160"/>
        <v>4806</v>
      </c>
      <c r="O346" s="563">
        <f>Death!Y351</f>
        <v>391</v>
      </c>
      <c r="P346" s="563">
        <f>Death!Z351</f>
        <v>271</v>
      </c>
      <c r="Q346" s="563">
        <f t="shared" si="161"/>
        <v>662</v>
      </c>
      <c r="R346" s="563">
        <f>Birth!AH352</f>
        <v>24</v>
      </c>
      <c r="S346" s="563">
        <f>Birth!AI352</f>
        <v>16</v>
      </c>
      <c r="T346" s="563">
        <f t="shared" si="162"/>
        <v>40</v>
      </c>
      <c r="U346" s="564">
        <f t="shared" ref="U346:U352" si="179">N346/J346*1000</f>
        <v>71.814350272280734</v>
      </c>
      <c r="V346" s="564">
        <f t="shared" ref="V346:W352" si="180">Q346/J346*1000</f>
        <v>9.8920307699229806</v>
      </c>
      <c r="W346" s="564">
        <f t="shared" si="180"/>
        <v>0.40931493201615765</v>
      </c>
      <c r="X346" s="564">
        <f t="shared" ref="X346:X352" si="181">T346/(N346+T346)*1000</f>
        <v>8.2542302930251754</v>
      </c>
      <c r="Y346" s="918">
        <f t="shared" si="163"/>
        <v>945.74898785425103</v>
      </c>
      <c r="Z346" s="11"/>
    </row>
    <row r="347" spans="1:26" ht="20.25" customHeight="1">
      <c r="A347" s="414">
        <v>135</v>
      </c>
      <c r="B347" s="150" t="s">
        <v>82</v>
      </c>
      <c r="C347" s="609">
        <v>24022</v>
      </c>
      <c r="D347" s="458">
        <f t="shared" si="155"/>
        <v>24240.600200000001</v>
      </c>
      <c r="E347" s="458">
        <f t="shared" si="156"/>
        <v>24463.61372184</v>
      </c>
      <c r="F347" s="458">
        <f t="shared" si="157"/>
        <v>24683.78624533656</v>
      </c>
      <c r="G347" s="458">
        <f t="shared" si="158"/>
        <v>24908.408700169122</v>
      </c>
      <c r="H347" s="470">
        <f t="shared" si="158"/>
        <v>25135.075219340662</v>
      </c>
      <c r="I347" s="458">
        <f t="shared" ref="I347:I376" si="182">H347+(N347-Q347)</f>
        <v>25184.075219340662</v>
      </c>
      <c r="J347" s="458">
        <f t="shared" ref="J347:J376" si="183">I347+(N347-Q347)</f>
        <v>25233.075219340662</v>
      </c>
      <c r="K347" s="562">
        <f t="shared" si="159"/>
        <v>25135.075219340662</v>
      </c>
      <c r="L347" s="51">
        <f>Birth!Y353</f>
        <v>107</v>
      </c>
      <c r="M347" s="563">
        <f>Birth!Z353</f>
        <v>149</v>
      </c>
      <c r="N347" s="563">
        <f t="shared" si="160"/>
        <v>256</v>
      </c>
      <c r="O347" s="563">
        <f>Death!Y352</f>
        <v>121</v>
      </c>
      <c r="P347" s="563">
        <f>Death!Z352</f>
        <v>86</v>
      </c>
      <c r="Q347" s="563">
        <f t="shared" si="161"/>
        <v>207</v>
      </c>
      <c r="R347" s="563">
        <f>Birth!AH353</f>
        <v>1</v>
      </c>
      <c r="S347" s="563">
        <f>Birth!AI353</f>
        <v>0</v>
      </c>
      <c r="T347" s="563">
        <f t="shared" si="162"/>
        <v>1</v>
      </c>
      <c r="U347" s="564">
        <f t="shared" si="179"/>
        <v>10.145414214268301</v>
      </c>
      <c r="V347" s="564">
        <f t="shared" si="180"/>
        <v>8.2035185248185094</v>
      </c>
      <c r="W347" s="564">
        <f t="shared" si="180"/>
        <v>3.9785041074017993E-2</v>
      </c>
      <c r="X347" s="564">
        <f t="shared" si="181"/>
        <v>3.8910505836575875</v>
      </c>
      <c r="Y347" s="918">
        <f t="shared" si="163"/>
        <v>1392.5233644859813</v>
      </c>
      <c r="Z347" s="11"/>
    </row>
    <row r="348" spans="1:26" ht="20.25" customHeight="1">
      <c r="A348" s="469">
        <v>136</v>
      </c>
      <c r="B348" s="150" t="s">
        <v>79</v>
      </c>
      <c r="C348" s="609">
        <v>16282</v>
      </c>
      <c r="D348" s="458">
        <f t="shared" si="155"/>
        <v>16430.1662</v>
      </c>
      <c r="E348" s="458">
        <f t="shared" si="156"/>
        <v>16581.323729039999</v>
      </c>
      <c r="F348" s="458">
        <f t="shared" si="157"/>
        <v>16730.555642601361</v>
      </c>
      <c r="G348" s="458">
        <f t="shared" si="158"/>
        <v>16882.803698949032</v>
      </c>
      <c r="H348" s="470">
        <f t="shared" si="158"/>
        <v>17036.437212609468</v>
      </c>
      <c r="I348" s="458">
        <f t="shared" si="182"/>
        <v>18688.437212609468</v>
      </c>
      <c r="J348" s="458">
        <f t="shared" si="183"/>
        <v>20340.437212609468</v>
      </c>
      <c r="K348" s="562">
        <f t="shared" si="159"/>
        <v>17036.437212609468</v>
      </c>
      <c r="L348" s="51">
        <f>Birth!Y354</f>
        <v>949</v>
      </c>
      <c r="M348" s="563">
        <f>Birth!Z354</f>
        <v>891</v>
      </c>
      <c r="N348" s="563">
        <f t="shared" si="160"/>
        <v>1840</v>
      </c>
      <c r="O348" s="563">
        <f>Death!Y353</f>
        <v>116</v>
      </c>
      <c r="P348" s="563">
        <f>Death!Z353</f>
        <v>72</v>
      </c>
      <c r="Q348" s="563">
        <f t="shared" si="161"/>
        <v>188</v>
      </c>
      <c r="R348" s="563">
        <f>Birth!AH354</f>
        <v>6</v>
      </c>
      <c r="S348" s="563">
        <f>Birth!AI354</f>
        <v>3</v>
      </c>
      <c r="T348" s="563">
        <f t="shared" si="162"/>
        <v>9</v>
      </c>
      <c r="U348" s="564">
        <f t="shared" si="179"/>
        <v>90.460199098343125</v>
      </c>
      <c r="V348" s="564">
        <f t="shared" si="180"/>
        <v>9.2426725165698418</v>
      </c>
      <c r="W348" s="564">
        <f t="shared" si="180"/>
        <v>0.3521863124972584</v>
      </c>
      <c r="X348" s="564">
        <f t="shared" si="181"/>
        <v>4.8674959437533802</v>
      </c>
      <c r="Y348" s="918">
        <f t="shared" si="163"/>
        <v>938.88303477344573</v>
      </c>
      <c r="Z348" s="11"/>
    </row>
    <row r="349" spans="1:26" ht="20.25" customHeight="1">
      <c r="A349" s="414">
        <v>137</v>
      </c>
      <c r="B349" s="150" t="s">
        <v>83</v>
      </c>
      <c r="C349" s="609">
        <v>48497</v>
      </c>
      <c r="D349" s="458">
        <f t="shared" si="155"/>
        <v>48938.322699999997</v>
      </c>
      <c r="E349" s="458">
        <f t="shared" si="156"/>
        <v>49388.555268839998</v>
      </c>
      <c r="F349" s="458">
        <f t="shared" si="157"/>
        <v>49833.052266259561</v>
      </c>
      <c r="G349" s="458">
        <f t="shared" si="158"/>
        <v>50286.533041882525</v>
      </c>
      <c r="H349" s="470">
        <f t="shared" si="158"/>
        <v>50744.140492563653</v>
      </c>
      <c r="I349" s="458">
        <f t="shared" si="182"/>
        <v>51394.140492563653</v>
      </c>
      <c r="J349" s="458">
        <f t="shared" si="183"/>
        <v>52044.140492563653</v>
      </c>
      <c r="K349" s="562">
        <f t="shared" si="159"/>
        <v>50744.140492563653</v>
      </c>
      <c r="L349" s="51">
        <f>Birth!Y355</f>
        <v>536</v>
      </c>
      <c r="M349" s="563">
        <f>Birth!Z355</f>
        <v>437</v>
      </c>
      <c r="N349" s="563">
        <f t="shared" si="160"/>
        <v>973</v>
      </c>
      <c r="O349" s="563">
        <f>Death!Y354</f>
        <v>197</v>
      </c>
      <c r="P349" s="563">
        <f>Death!Z354</f>
        <v>126</v>
      </c>
      <c r="Q349" s="563">
        <f t="shared" si="161"/>
        <v>323</v>
      </c>
      <c r="R349" s="563">
        <f>Birth!AH355</f>
        <v>3</v>
      </c>
      <c r="S349" s="563">
        <f>Birth!AI355</f>
        <v>2</v>
      </c>
      <c r="T349" s="563">
        <f t="shared" si="162"/>
        <v>5</v>
      </c>
      <c r="U349" s="564">
        <f t="shared" si="179"/>
        <v>18.695668538113864</v>
      </c>
      <c r="V349" s="564">
        <f t="shared" si="180"/>
        <v>6.2062702341323517</v>
      </c>
      <c r="W349" s="564">
        <f t="shared" si="180"/>
        <v>5.9120126400399625E-2</v>
      </c>
      <c r="X349" s="564">
        <f t="shared" si="181"/>
        <v>5.112474437627812</v>
      </c>
      <c r="Y349" s="918">
        <f t="shared" si="163"/>
        <v>815.29850746268664</v>
      </c>
      <c r="Z349" s="11"/>
    </row>
    <row r="350" spans="1:26" ht="20.25" customHeight="1">
      <c r="A350" s="469">
        <v>138</v>
      </c>
      <c r="B350" s="150" t="s">
        <v>80</v>
      </c>
      <c r="C350" s="609">
        <v>13920</v>
      </c>
      <c r="D350" s="458">
        <f t="shared" si="155"/>
        <v>14046.672</v>
      </c>
      <c r="E350" s="458">
        <f t="shared" si="156"/>
        <v>14175.901382400001</v>
      </c>
      <c r="F350" s="458">
        <f t="shared" si="157"/>
        <v>14303.484494841601</v>
      </c>
      <c r="G350" s="458">
        <f t="shared" si="158"/>
        <v>14433.64620374466</v>
      </c>
      <c r="H350" s="470">
        <f t="shared" si="158"/>
        <v>14564.992384198737</v>
      </c>
      <c r="I350" s="458">
        <f t="shared" si="182"/>
        <v>14536.992384198737</v>
      </c>
      <c r="J350" s="458">
        <f t="shared" si="183"/>
        <v>14508.992384198737</v>
      </c>
      <c r="K350" s="562">
        <f t="shared" si="159"/>
        <v>14564.992384198737</v>
      </c>
      <c r="L350" s="51">
        <f>Birth!Y356</f>
        <v>42</v>
      </c>
      <c r="M350" s="563">
        <f>Birth!Z356</f>
        <v>40</v>
      </c>
      <c r="N350" s="563">
        <f t="shared" si="160"/>
        <v>82</v>
      </c>
      <c r="O350" s="563">
        <f>Death!Y355</f>
        <v>64</v>
      </c>
      <c r="P350" s="563">
        <f>Death!Z355</f>
        <v>46</v>
      </c>
      <c r="Q350" s="563">
        <f t="shared" si="161"/>
        <v>110</v>
      </c>
      <c r="R350" s="563">
        <f>Birth!AH356</f>
        <v>1</v>
      </c>
      <c r="S350" s="563">
        <f>Birth!AI356</f>
        <v>0</v>
      </c>
      <c r="T350" s="563">
        <f t="shared" si="162"/>
        <v>1</v>
      </c>
      <c r="U350" s="564">
        <f t="shared" si="179"/>
        <v>5.6516674506841351</v>
      </c>
      <c r="V350" s="564">
        <f t="shared" si="180"/>
        <v>7.5815051167714005</v>
      </c>
      <c r="W350" s="564">
        <f t="shared" si="180"/>
        <v>6.8657777060349146E-2</v>
      </c>
      <c r="X350" s="564">
        <f t="shared" si="181"/>
        <v>12.048192771084338</v>
      </c>
      <c r="Y350" s="918">
        <f t="shared" si="163"/>
        <v>952.38095238095229</v>
      </c>
      <c r="Z350" s="11"/>
    </row>
    <row r="351" spans="1:26" ht="20.25" customHeight="1">
      <c r="A351" s="414">
        <v>139</v>
      </c>
      <c r="B351" s="150" t="s">
        <v>81</v>
      </c>
      <c r="C351" s="609">
        <v>7545</v>
      </c>
      <c r="D351" s="458">
        <f t="shared" si="155"/>
        <v>7613.6594999999998</v>
      </c>
      <c r="E351" s="458">
        <f t="shared" si="156"/>
        <v>7683.7051673999995</v>
      </c>
      <c r="F351" s="458">
        <f t="shared" si="157"/>
        <v>7752.8585139065999</v>
      </c>
      <c r="G351" s="458">
        <f t="shared" si="158"/>
        <v>7823.4095263831496</v>
      </c>
      <c r="H351" s="470">
        <f t="shared" si="158"/>
        <v>7894.6025530732359</v>
      </c>
      <c r="I351" s="458">
        <f t="shared" si="182"/>
        <v>7902.6025530732359</v>
      </c>
      <c r="J351" s="458">
        <f t="shared" si="183"/>
        <v>7910.6025530732359</v>
      </c>
      <c r="K351" s="562">
        <f t="shared" si="159"/>
        <v>7894.6025530732359</v>
      </c>
      <c r="L351" s="51">
        <f>Birth!Y357</f>
        <v>25</v>
      </c>
      <c r="M351" s="563">
        <f>Birth!Z357</f>
        <v>26</v>
      </c>
      <c r="N351" s="563">
        <f t="shared" si="160"/>
        <v>51</v>
      </c>
      <c r="O351" s="563">
        <f>Death!Y356</f>
        <v>24</v>
      </c>
      <c r="P351" s="563">
        <f>Death!Z356</f>
        <v>19</v>
      </c>
      <c r="Q351" s="563">
        <f t="shared" si="161"/>
        <v>43</v>
      </c>
      <c r="R351" s="563">
        <f>Birth!AH357</f>
        <v>0</v>
      </c>
      <c r="S351" s="563">
        <f>Birth!AI357</f>
        <v>0</v>
      </c>
      <c r="T351" s="563">
        <f t="shared" si="162"/>
        <v>0</v>
      </c>
      <c r="U351" s="564">
        <f t="shared" si="179"/>
        <v>6.447043655377013</v>
      </c>
      <c r="V351" s="564">
        <f t="shared" si="180"/>
        <v>5.4357426898276771</v>
      </c>
      <c r="W351" s="564">
        <f t="shared" si="180"/>
        <v>0</v>
      </c>
      <c r="X351" s="564">
        <f t="shared" si="181"/>
        <v>0</v>
      </c>
      <c r="Y351" s="918">
        <f t="shared" si="163"/>
        <v>1040</v>
      </c>
      <c r="Z351" s="11"/>
    </row>
    <row r="352" spans="1:26" ht="20.25" customHeight="1">
      <c r="A352" s="467"/>
      <c r="B352" s="631" t="s">
        <v>6</v>
      </c>
      <c r="C352" s="607">
        <f>SUM(C346:C351)</f>
        <v>166304</v>
      </c>
      <c r="D352" s="468">
        <f t="shared" si="155"/>
        <v>167817.3664</v>
      </c>
      <c r="E352" s="468">
        <f t="shared" si="156"/>
        <v>169361.28617087999</v>
      </c>
      <c r="F352" s="468">
        <f t="shared" si="157"/>
        <v>170885.53774641792</v>
      </c>
      <c r="G352" s="468">
        <f t="shared" si="158"/>
        <v>172440.59613991031</v>
      </c>
      <c r="H352" s="468">
        <f>SUM(H346:H351)</f>
        <v>174009.80556478351</v>
      </c>
      <c r="I352" s="459">
        <f t="shared" si="182"/>
        <v>180484.80556478351</v>
      </c>
      <c r="J352" s="458">
        <f t="shared" si="183"/>
        <v>186959.80556478351</v>
      </c>
      <c r="K352" s="562">
        <f t="shared" si="159"/>
        <v>174009.80556478351</v>
      </c>
      <c r="L352" s="618">
        <f>Birth!Y358</f>
        <v>4129</v>
      </c>
      <c r="M352" s="632">
        <f>Birth!Z358</f>
        <v>3879</v>
      </c>
      <c r="N352" s="632">
        <f t="shared" si="160"/>
        <v>8008</v>
      </c>
      <c r="O352" s="632">
        <f>Death!Y357</f>
        <v>913</v>
      </c>
      <c r="P352" s="632">
        <f>Death!Z357</f>
        <v>620</v>
      </c>
      <c r="Q352" s="632">
        <f t="shared" si="161"/>
        <v>1533</v>
      </c>
      <c r="R352" s="632">
        <f>Birth!AH358</f>
        <v>35</v>
      </c>
      <c r="S352" s="632">
        <f>Birth!AI358</f>
        <v>21</v>
      </c>
      <c r="T352" s="632">
        <f t="shared" si="162"/>
        <v>56</v>
      </c>
      <c r="U352" s="647">
        <f t="shared" si="179"/>
        <v>42.832736030125709</v>
      </c>
      <c r="V352" s="647">
        <f t="shared" si="180"/>
        <v>8.1996234183544843</v>
      </c>
      <c r="W352" s="633">
        <f t="shared" si="180"/>
        <v>0.2011380903874958</v>
      </c>
      <c r="X352" s="633">
        <f t="shared" si="181"/>
        <v>6.9444444444444438</v>
      </c>
      <c r="Y352" s="919">
        <f t="shared" si="163"/>
        <v>939.45265197384356</v>
      </c>
      <c r="Z352" s="919"/>
    </row>
    <row r="353" spans="1:26" ht="20.25" customHeight="1">
      <c r="A353" s="457" t="s">
        <v>85</v>
      </c>
      <c r="B353" s="634"/>
      <c r="C353" s="635"/>
      <c r="D353" s="471">
        <f t="shared" si="155"/>
        <v>0</v>
      </c>
      <c r="E353" s="471">
        <f t="shared" si="156"/>
        <v>0</v>
      </c>
      <c r="F353" s="471">
        <f t="shared" si="157"/>
        <v>0</v>
      </c>
      <c r="G353" s="471">
        <f t="shared" si="158"/>
        <v>0</v>
      </c>
      <c r="H353" s="471"/>
      <c r="I353" s="458">
        <f t="shared" si="182"/>
        <v>0</v>
      </c>
      <c r="J353" s="458">
        <f t="shared" si="183"/>
        <v>0</v>
      </c>
      <c r="K353" s="562">
        <f t="shared" si="159"/>
        <v>0</v>
      </c>
      <c r="L353" s="408"/>
      <c r="M353" s="408"/>
      <c r="N353" s="408"/>
      <c r="O353" s="408"/>
      <c r="P353" s="408"/>
      <c r="Q353" s="408"/>
      <c r="R353" s="408"/>
      <c r="S353" s="408"/>
      <c r="T353" s="408"/>
      <c r="U353" s="564"/>
      <c r="V353" s="564"/>
      <c r="W353" s="636"/>
      <c r="X353" s="636"/>
      <c r="Y353" s="920"/>
      <c r="Z353" s="11"/>
    </row>
    <row r="354" spans="1:26" ht="20.25" customHeight="1">
      <c r="A354" s="469">
        <v>140</v>
      </c>
      <c r="B354" s="41" t="s">
        <v>85</v>
      </c>
      <c r="C354" s="617">
        <v>88043</v>
      </c>
      <c r="D354" s="470">
        <f t="shared" si="155"/>
        <v>88844.191300000006</v>
      </c>
      <c r="E354" s="470">
        <f t="shared" si="156"/>
        <v>89661.557859960012</v>
      </c>
      <c r="F354" s="470">
        <f t="shared" si="157"/>
        <v>90468.511880699647</v>
      </c>
      <c r="G354" s="470">
        <f t="shared" si="158"/>
        <v>91291.775338814012</v>
      </c>
      <c r="H354" s="470">
        <f t="shared" si="158"/>
        <v>92122.530494397215</v>
      </c>
      <c r="I354" s="458">
        <f t="shared" si="182"/>
        <v>97512.530494397215</v>
      </c>
      <c r="J354" s="458">
        <f t="shared" si="183"/>
        <v>102902.53049439722</v>
      </c>
      <c r="K354" s="562">
        <f t="shared" si="159"/>
        <v>92122.530494397215</v>
      </c>
      <c r="L354" s="563">
        <f>Birth!Y360</f>
        <v>3348</v>
      </c>
      <c r="M354" s="563">
        <f>Birth!Z360</f>
        <v>3184</v>
      </c>
      <c r="N354" s="563">
        <f t="shared" si="160"/>
        <v>6532</v>
      </c>
      <c r="O354" s="563">
        <f>Death!Y359</f>
        <v>697</v>
      </c>
      <c r="P354" s="563">
        <f>Death!Z359</f>
        <v>445</v>
      </c>
      <c r="Q354" s="563">
        <f t="shared" si="161"/>
        <v>1142</v>
      </c>
      <c r="R354" s="563">
        <f>Birth!AH360</f>
        <v>27</v>
      </c>
      <c r="S354" s="563">
        <f>Birth!AI360</f>
        <v>19</v>
      </c>
      <c r="T354" s="563">
        <f t="shared" si="162"/>
        <v>46</v>
      </c>
      <c r="U354" s="564">
        <f t="shared" ref="U354:U364" si="184">N354/J354*1000</f>
        <v>63.477544902121252</v>
      </c>
      <c r="V354" s="564">
        <f t="shared" ref="V354:V364" si="185">Q354/J354*1000</f>
        <v>11.09788063046884</v>
      </c>
      <c r="W354" s="564">
        <f t="shared" ref="W354:W364" si="186">R354/K354*1000</f>
        <v>0.29308791079769686</v>
      </c>
      <c r="X354" s="564">
        <f t="shared" ref="X354:X364" si="187">T354/(N354+T354)*1000</f>
        <v>6.9930069930069934</v>
      </c>
      <c r="Y354" s="918">
        <f t="shared" si="163"/>
        <v>951.015531660693</v>
      </c>
      <c r="Z354" s="11"/>
    </row>
    <row r="355" spans="1:26" ht="20.25" customHeight="1">
      <c r="A355" s="414">
        <v>141</v>
      </c>
      <c r="B355" s="41" t="s">
        <v>90</v>
      </c>
      <c r="C355" s="16">
        <v>23851</v>
      </c>
      <c r="D355" s="458">
        <f t="shared" si="155"/>
        <v>24068.044099999999</v>
      </c>
      <c r="E355" s="458">
        <f t="shared" si="156"/>
        <v>24289.47010572</v>
      </c>
      <c r="F355" s="458">
        <f t="shared" si="157"/>
        <v>24508.075336671482</v>
      </c>
      <c r="G355" s="458">
        <f t="shared" si="158"/>
        <v>24731.098822235192</v>
      </c>
      <c r="H355" s="470">
        <f t="shared" si="158"/>
        <v>24956.151821517531</v>
      </c>
      <c r="I355" s="458">
        <f t="shared" si="182"/>
        <v>25033.151821517531</v>
      </c>
      <c r="J355" s="458">
        <f t="shared" si="183"/>
        <v>25110.151821517531</v>
      </c>
      <c r="K355" s="562">
        <f t="shared" si="159"/>
        <v>24956.151821517531</v>
      </c>
      <c r="L355" s="51">
        <f>Birth!Y361</f>
        <v>125</v>
      </c>
      <c r="M355" s="563">
        <f>Birth!Z361</f>
        <v>91</v>
      </c>
      <c r="N355" s="563">
        <f t="shared" si="160"/>
        <v>216</v>
      </c>
      <c r="O355" s="563">
        <f>Death!Y360</f>
        <v>81</v>
      </c>
      <c r="P355" s="563">
        <f>Death!Z360</f>
        <v>58</v>
      </c>
      <c r="Q355" s="563">
        <f t="shared" si="161"/>
        <v>139</v>
      </c>
      <c r="R355" s="563">
        <f>Birth!AH361</f>
        <v>0</v>
      </c>
      <c r="S355" s="563">
        <f>Birth!AI361</f>
        <v>0</v>
      </c>
      <c r="T355" s="563">
        <f t="shared" si="162"/>
        <v>0</v>
      </c>
      <c r="U355" s="564">
        <f t="shared" si="184"/>
        <v>8.6020985271345136</v>
      </c>
      <c r="V355" s="564">
        <f t="shared" si="185"/>
        <v>5.5356097003319329</v>
      </c>
      <c r="W355" s="564">
        <f t="shared" si="186"/>
        <v>0</v>
      </c>
      <c r="X355" s="564">
        <f t="shared" si="187"/>
        <v>0</v>
      </c>
      <c r="Y355" s="918">
        <f t="shared" si="163"/>
        <v>728</v>
      </c>
      <c r="Z355" s="11"/>
    </row>
    <row r="356" spans="1:26" ht="20.25" customHeight="1">
      <c r="A356" s="469">
        <v>142</v>
      </c>
      <c r="B356" s="41" t="s">
        <v>701</v>
      </c>
      <c r="C356" s="16">
        <v>22320</v>
      </c>
      <c r="D356" s="458">
        <f t="shared" si="155"/>
        <v>22523.112000000001</v>
      </c>
      <c r="E356" s="458">
        <f t="shared" si="156"/>
        <v>22730.324630400002</v>
      </c>
      <c r="F356" s="458">
        <f t="shared" si="157"/>
        <v>22934.897552073602</v>
      </c>
      <c r="G356" s="458">
        <f t="shared" si="158"/>
        <v>23143.60511979747</v>
      </c>
      <c r="H356" s="470">
        <f t="shared" si="158"/>
        <v>23354.211926387627</v>
      </c>
      <c r="I356" s="458">
        <f t="shared" si="182"/>
        <v>24524.211926387627</v>
      </c>
      <c r="J356" s="458">
        <f t="shared" si="183"/>
        <v>25694.211926387627</v>
      </c>
      <c r="K356" s="562">
        <f t="shared" si="159"/>
        <v>23354.211926387627</v>
      </c>
      <c r="L356" s="51">
        <f>Birth!Y362</f>
        <v>685</v>
      </c>
      <c r="M356" s="563">
        <f>Birth!Z362</f>
        <v>637</v>
      </c>
      <c r="N356" s="563">
        <f t="shared" si="160"/>
        <v>1322</v>
      </c>
      <c r="O356" s="563">
        <f>Death!Y361</f>
        <v>95</v>
      </c>
      <c r="P356" s="563">
        <f>Death!Z361</f>
        <v>57</v>
      </c>
      <c r="Q356" s="563">
        <f t="shared" si="161"/>
        <v>152</v>
      </c>
      <c r="R356" s="563">
        <f>Birth!AH362</f>
        <v>0</v>
      </c>
      <c r="S356" s="563">
        <f>Birth!AI362</f>
        <v>0</v>
      </c>
      <c r="T356" s="563">
        <f t="shared" si="162"/>
        <v>0</v>
      </c>
      <c r="U356" s="564">
        <f t="shared" si="184"/>
        <v>51.451276411491058</v>
      </c>
      <c r="V356" s="564">
        <f t="shared" si="185"/>
        <v>5.91572920918808</v>
      </c>
      <c r="W356" s="564">
        <f t="shared" si="186"/>
        <v>0</v>
      </c>
      <c r="X356" s="564">
        <f t="shared" si="187"/>
        <v>0</v>
      </c>
      <c r="Y356" s="918">
        <f t="shared" si="163"/>
        <v>929.92700729927003</v>
      </c>
      <c r="Z356" s="11"/>
    </row>
    <row r="357" spans="1:26" ht="20.25" customHeight="1">
      <c r="A357" s="414">
        <v>143</v>
      </c>
      <c r="B357" s="41" t="s">
        <v>87</v>
      </c>
      <c r="C357" s="16">
        <v>55225</v>
      </c>
      <c r="D357" s="458">
        <f t="shared" si="155"/>
        <v>55727.547500000001</v>
      </c>
      <c r="E357" s="458">
        <f t="shared" si="156"/>
        <v>56240.240937000002</v>
      </c>
      <c r="F357" s="458">
        <f t="shared" si="157"/>
        <v>56746.403105433004</v>
      </c>
      <c r="G357" s="458">
        <f t="shared" si="158"/>
        <v>57262.795373692446</v>
      </c>
      <c r="H357" s="470">
        <f t="shared" si="158"/>
        <v>57783.886811593045</v>
      </c>
      <c r="I357" s="458">
        <f t="shared" si="182"/>
        <v>58369.886811593045</v>
      </c>
      <c r="J357" s="458">
        <f t="shared" si="183"/>
        <v>58955.886811593045</v>
      </c>
      <c r="K357" s="562">
        <f t="shared" si="159"/>
        <v>57783.886811593045</v>
      </c>
      <c r="L357" s="51">
        <f>Birth!Y363</f>
        <v>470</v>
      </c>
      <c r="M357" s="563">
        <f>Birth!Z363</f>
        <v>488</v>
      </c>
      <c r="N357" s="563">
        <f t="shared" si="160"/>
        <v>958</v>
      </c>
      <c r="O357" s="563">
        <f>Death!Y362</f>
        <v>222</v>
      </c>
      <c r="P357" s="563">
        <f>Death!Z362</f>
        <v>150</v>
      </c>
      <c r="Q357" s="563">
        <f t="shared" si="161"/>
        <v>372</v>
      </c>
      <c r="R357" s="563">
        <f>Birth!AH363</f>
        <v>1</v>
      </c>
      <c r="S357" s="563">
        <f>Birth!AI363</f>
        <v>4</v>
      </c>
      <c r="T357" s="563">
        <f t="shared" si="162"/>
        <v>5</v>
      </c>
      <c r="U357" s="564">
        <f t="shared" si="184"/>
        <v>16.249437533888802</v>
      </c>
      <c r="V357" s="564">
        <f t="shared" si="185"/>
        <v>6.3098024661864667</v>
      </c>
      <c r="W357" s="564">
        <f t="shared" si="186"/>
        <v>1.7305862502128747E-2</v>
      </c>
      <c r="X357" s="564">
        <f t="shared" si="187"/>
        <v>5.1921079958463139</v>
      </c>
      <c r="Y357" s="918">
        <f t="shared" si="163"/>
        <v>1038.2978723404256</v>
      </c>
      <c r="Z357" s="11"/>
    </row>
    <row r="358" spans="1:26" ht="20.25" customHeight="1">
      <c r="A358" s="469">
        <v>144</v>
      </c>
      <c r="B358" s="41" t="s">
        <v>93</v>
      </c>
      <c r="C358" s="16">
        <v>69069</v>
      </c>
      <c r="D358" s="458">
        <f t="shared" si="155"/>
        <v>69697.527900000001</v>
      </c>
      <c r="E358" s="458">
        <f t="shared" si="156"/>
        <v>70338.745156680001</v>
      </c>
      <c r="F358" s="458">
        <f t="shared" si="157"/>
        <v>70971.793863090119</v>
      </c>
      <c r="G358" s="458">
        <f t="shared" si="158"/>
        <v>71617.63718724424</v>
      </c>
      <c r="H358" s="470">
        <f t="shared" si="158"/>
        <v>72269.357685648167</v>
      </c>
      <c r="I358" s="458">
        <f t="shared" si="182"/>
        <v>74255.357685648167</v>
      </c>
      <c r="J358" s="458">
        <f t="shared" si="183"/>
        <v>76241.357685648167</v>
      </c>
      <c r="K358" s="562">
        <f t="shared" si="159"/>
        <v>72269.357685648167</v>
      </c>
      <c r="L358" s="51">
        <f>Birth!Y364</f>
        <v>1318</v>
      </c>
      <c r="M358" s="563">
        <f>Birth!Z364</f>
        <v>1171</v>
      </c>
      <c r="N358" s="563">
        <f t="shared" si="160"/>
        <v>2489</v>
      </c>
      <c r="O358" s="563">
        <f>Death!Y363</f>
        <v>317</v>
      </c>
      <c r="P358" s="563">
        <f>Death!Z363</f>
        <v>186</v>
      </c>
      <c r="Q358" s="563">
        <f t="shared" si="161"/>
        <v>503</v>
      </c>
      <c r="R358" s="563">
        <f>Birth!AH364</f>
        <v>0</v>
      </c>
      <c r="S358" s="563">
        <f>Birth!AI364</f>
        <v>0</v>
      </c>
      <c r="T358" s="563">
        <f t="shared" si="162"/>
        <v>0</v>
      </c>
      <c r="U358" s="564">
        <f t="shared" si="184"/>
        <v>32.646323144748173</v>
      </c>
      <c r="V358" s="564">
        <f t="shared" si="185"/>
        <v>6.5974690806783185</v>
      </c>
      <c r="W358" s="564">
        <f t="shared" si="186"/>
        <v>0</v>
      </c>
      <c r="X358" s="564">
        <f t="shared" si="187"/>
        <v>0</v>
      </c>
      <c r="Y358" s="918">
        <f t="shared" si="163"/>
        <v>888.46737481031869</v>
      </c>
      <c r="Z358" s="11"/>
    </row>
    <row r="359" spans="1:26" ht="20.25" customHeight="1">
      <c r="A359" s="414">
        <v>145</v>
      </c>
      <c r="B359" s="41" t="s">
        <v>703</v>
      </c>
      <c r="C359" s="16">
        <v>25588</v>
      </c>
      <c r="D359" s="458">
        <f t="shared" si="155"/>
        <v>25820.8508</v>
      </c>
      <c r="E359" s="458">
        <f t="shared" si="156"/>
        <v>26058.402627359999</v>
      </c>
      <c r="F359" s="458">
        <f t="shared" si="157"/>
        <v>26292.92825100624</v>
      </c>
      <c r="G359" s="458">
        <f t="shared" si="158"/>
        <v>26532.193898090398</v>
      </c>
      <c r="H359" s="470">
        <f t="shared" si="158"/>
        <v>26773.63686256302</v>
      </c>
      <c r="I359" s="458">
        <f t="shared" si="182"/>
        <v>26879.63686256302</v>
      </c>
      <c r="J359" s="458">
        <f t="shared" si="183"/>
        <v>26985.63686256302</v>
      </c>
      <c r="K359" s="562">
        <f t="shared" si="159"/>
        <v>26773.63686256302</v>
      </c>
      <c r="L359" s="51">
        <f>Birth!Y365</f>
        <v>126</v>
      </c>
      <c r="M359" s="563">
        <f>Birth!Z365</f>
        <v>127</v>
      </c>
      <c r="N359" s="563">
        <f t="shared" si="160"/>
        <v>253</v>
      </c>
      <c r="O359" s="563">
        <f>Death!Y364</f>
        <v>80</v>
      </c>
      <c r="P359" s="563">
        <f>Death!Z364</f>
        <v>67</v>
      </c>
      <c r="Q359" s="563">
        <f t="shared" si="161"/>
        <v>147</v>
      </c>
      <c r="R359" s="563">
        <f>Birth!AH365</f>
        <v>0</v>
      </c>
      <c r="S359" s="563">
        <f>Birth!AI365</f>
        <v>0</v>
      </c>
      <c r="T359" s="563">
        <f t="shared" si="162"/>
        <v>0</v>
      </c>
      <c r="U359" s="564">
        <f t="shared" si="184"/>
        <v>9.3753577611868444</v>
      </c>
      <c r="V359" s="564">
        <f t="shared" si="185"/>
        <v>5.4473422564998657</v>
      </c>
      <c r="W359" s="564">
        <f t="shared" si="186"/>
        <v>0</v>
      </c>
      <c r="X359" s="564">
        <f t="shared" si="187"/>
        <v>0</v>
      </c>
      <c r="Y359" s="918">
        <f t="shared" si="163"/>
        <v>1007.936507936508</v>
      </c>
      <c r="Z359" s="11"/>
    </row>
    <row r="360" spans="1:26" ht="20.25" customHeight="1">
      <c r="A360" s="469">
        <v>146</v>
      </c>
      <c r="B360" s="41" t="s">
        <v>92</v>
      </c>
      <c r="C360" s="16">
        <v>18141</v>
      </c>
      <c r="D360" s="458">
        <f t="shared" si="155"/>
        <v>18306.0831</v>
      </c>
      <c r="E360" s="458">
        <f t="shared" si="156"/>
        <v>18474.499064520001</v>
      </c>
      <c r="F360" s="458">
        <f t="shared" si="157"/>
        <v>18640.76955610068</v>
      </c>
      <c r="G360" s="458">
        <f t="shared" si="158"/>
        <v>18810.400559061196</v>
      </c>
      <c r="H360" s="470">
        <f t="shared" si="158"/>
        <v>18981.575204148652</v>
      </c>
      <c r="I360" s="458">
        <f t="shared" si="182"/>
        <v>18976.575204148652</v>
      </c>
      <c r="J360" s="458">
        <f t="shared" si="183"/>
        <v>18971.575204148652</v>
      </c>
      <c r="K360" s="562">
        <f t="shared" si="159"/>
        <v>18981.575204148652</v>
      </c>
      <c r="L360" s="51">
        <f>Birth!Y366</f>
        <v>51</v>
      </c>
      <c r="M360" s="563">
        <f>Birth!Z366</f>
        <v>49</v>
      </c>
      <c r="N360" s="563">
        <f t="shared" si="160"/>
        <v>100</v>
      </c>
      <c r="O360" s="563">
        <f>Death!Y365</f>
        <v>68</v>
      </c>
      <c r="P360" s="563">
        <f>Death!Z365</f>
        <v>37</v>
      </c>
      <c r="Q360" s="563">
        <f t="shared" si="161"/>
        <v>105</v>
      </c>
      <c r="R360" s="563">
        <f>Birth!AH366</f>
        <v>0</v>
      </c>
      <c r="S360" s="563">
        <f>Birth!AI366</f>
        <v>0</v>
      </c>
      <c r="T360" s="563">
        <f t="shared" si="162"/>
        <v>0</v>
      </c>
      <c r="U360" s="564">
        <f t="shared" si="184"/>
        <v>5.2710435967453177</v>
      </c>
      <c r="V360" s="564">
        <f t="shared" si="185"/>
        <v>5.5345957765825835</v>
      </c>
      <c r="W360" s="564">
        <f t="shared" si="186"/>
        <v>0</v>
      </c>
      <c r="X360" s="564">
        <f t="shared" si="187"/>
        <v>0</v>
      </c>
      <c r="Y360" s="918">
        <f t="shared" si="163"/>
        <v>960.78431372549028</v>
      </c>
      <c r="Z360" s="11"/>
    </row>
    <row r="361" spans="1:26" ht="20.25" customHeight="1">
      <c r="A361" s="414">
        <v>147</v>
      </c>
      <c r="B361" s="41" t="s">
        <v>88</v>
      </c>
      <c r="C361" s="11">
        <v>16952</v>
      </c>
      <c r="D361" s="458">
        <f t="shared" si="155"/>
        <v>17106.263200000001</v>
      </c>
      <c r="E361" s="458">
        <f t="shared" si="156"/>
        <v>17263.64082144</v>
      </c>
      <c r="F361" s="458">
        <f t="shared" si="157"/>
        <v>17419.013588832961</v>
      </c>
      <c r="G361" s="458">
        <f t="shared" si="158"/>
        <v>17577.52661249134</v>
      </c>
      <c r="H361" s="470">
        <f t="shared" si="158"/>
        <v>17737.48210466501</v>
      </c>
      <c r="I361" s="458">
        <f t="shared" si="182"/>
        <v>17860.48210466501</v>
      </c>
      <c r="J361" s="458">
        <f t="shared" si="183"/>
        <v>17983.48210466501</v>
      </c>
      <c r="K361" s="562">
        <f t="shared" si="159"/>
        <v>17737.48210466501</v>
      </c>
      <c r="L361" s="51">
        <f>Birth!Y367</f>
        <v>117</v>
      </c>
      <c r="M361" s="563">
        <f>Birth!Z367</f>
        <v>127</v>
      </c>
      <c r="N361" s="563">
        <f t="shared" si="160"/>
        <v>244</v>
      </c>
      <c r="O361" s="563">
        <f>Death!Y366</f>
        <v>80</v>
      </c>
      <c r="P361" s="563">
        <f>Death!Z366</f>
        <v>41</v>
      </c>
      <c r="Q361" s="563">
        <f t="shared" si="161"/>
        <v>121</v>
      </c>
      <c r="R361" s="563">
        <f>Birth!AH367</f>
        <v>1</v>
      </c>
      <c r="S361" s="563">
        <f>Birth!AI367</f>
        <v>0</v>
      </c>
      <c r="T361" s="563">
        <f t="shared" si="162"/>
        <v>1</v>
      </c>
      <c r="U361" s="564">
        <f t="shared" si="184"/>
        <v>13.568006383852941</v>
      </c>
      <c r="V361" s="564">
        <f t="shared" si="185"/>
        <v>6.72839660838609</v>
      </c>
      <c r="W361" s="564">
        <f t="shared" si="186"/>
        <v>5.6377787675794024E-2</v>
      </c>
      <c r="X361" s="564">
        <f t="shared" si="187"/>
        <v>4.0816326530612246</v>
      </c>
      <c r="Y361" s="918">
        <f t="shared" si="163"/>
        <v>1085.4700854700855</v>
      </c>
      <c r="Z361" s="11"/>
    </row>
    <row r="362" spans="1:26" ht="20.25" customHeight="1">
      <c r="A362" s="469">
        <v>148</v>
      </c>
      <c r="B362" s="41" t="s">
        <v>89</v>
      </c>
      <c r="C362" s="166">
        <v>14096</v>
      </c>
      <c r="D362" s="458">
        <f t="shared" si="155"/>
        <v>14224.2736</v>
      </c>
      <c r="E362" s="458">
        <f t="shared" si="156"/>
        <v>14355.13691712</v>
      </c>
      <c r="F362" s="458">
        <f t="shared" si="157"/>
        <v>14484.333149374081</v>
      </c>
      <c r="G362" s="458">
        <f t="shared" si="158"/>
        <v>14616.140581033385</v>
      </c>
      <c r="H362" s="470">
        <f t="shared" si="158"/>
        <v>14749.14746032079</v>
      </c>
      <c r="I362" s="458">
        <f t="shared" si="182"/>
        <v>14888.14746032079</v>
      </c>
      <c r="J362" s="458">
        <f t="shared" si="183"/>
        <v>15027.14746032079</v>
      </c>
      <c r="K362" s="562">
        <f t="shared" si="159"/>
        <v>14749.14746032079</v>
      </c>
      <c r="L362" s="51">
        <f>Birth!Y368</f>
        <v>137</v>
      </c>
      <c r="M362" s="563">
        <f>Birth!Z368</f>
        <v>125</v>
      </c>
      <c r="N362" s="563">
        <f t="shared" si="160"/>
        <v>262</v>
      </c>
      <c r="O362" s="563">
        <f>Death!Y367</f>
        <v>86</v>
      </c>
      <c r="P362" s="563">
        <f>Death!Z367</f>
        <v>37</v>
      </c>
      <c r="Q362" s="563">
        <f t="shared" si="161"/>
        <v>123</v>
      </c>
      <c r="R362" s="563">
        <f>Birth!AH368</f>
        <v>0</v>
      </c>
      <c r="S362" s="563">
        <f>Birth!AI368</f>
        <v>0</v>
      </c>
      <c r="T362" s="563">
        <f t="shared" si="162"/>
        <v>0</v>
      </c>
      <c r="U362" s="564">
        <f t="shared" si="184"/>
        <v>17.435112065800343</v>
      </c>
      <c r="V362" s="564">
        <f t="shared" si="185"/>
        <v>8.1851861988299319</v>
      </c>
      <c r="W362" s="564">
        <f t="shared" si="186"/>
        <v>0</v>
      </c>
      <c r="X362" s="564">
        <f t="shared" si="187"/>
        <v>0</v>
      </c>
      <c r="Y362" s="918">
        <f t="shared" si="163"/>
        <v>912.40875912408762</v>
      </c>
      <c r="Z362" s="11"/>
    </row>
    <row r="363" spans="1:26" ht="20.25" customHeight="1">
      <c r="A363" s="414">
        <v>149</v>
      </c>
      <c r="B363" s="41" t="s">
        <v>86</v>
      </c>
      <c r="C363" s="16">
        <v>11615</v>
      </c>
      <c r="D363" s="458">
        <f t="shared" si="155"/>
        <v>11720.6965</v>
      </c>
      <c r="E363" s="458">
        <f t="shared" si="156"/>
        <v>11828.5269078</v>
      </c>
      <c r="F363" s="458">
        <f t="shared" si="157"/>
        <v>11934.9836499702</v>
      </c>
      <c r="G363" s="458">
        <f t="shared" si="158"/>
        <v>12043.592001184928</v>
      </c>
      <c r="H363" s="470">
        <f t="shared" si="158"/>
        <v>12153.18868839571</v>
      </c>
      <c r="I363" s="458">
        <f t="shared" si="182"/>
        <v>12194.18868839571</v>
      </c>
      <c r="J363" s="458">
        <f t="shared" si="183"/>
        <v>12235.18868839571</v>
      </c>
      <c r="K363" s="562">
        <f t="shared" si="159"/>
        <v>12153.18868839571</v>
      </c>
      <c r="L363" s="51">
        <f>Birth!Y369</f>
        <v>60</v>
      </c>
      <c r="M363" s="563">
        <f>Birth!Z369</f>
        <v>78</v>
      </c>
      <c r="N363" s="563">
        <f t="shared" si="160"/>
        <v>138</v>
      </c>
      <c r="O363" s="563">
        <f>Death!Y368</f>
        <v>59</v>
      </c>
      <c r="P363" s="563">
        <f>Death!Z368</f>
        <v>38</v>
      </c>
      <c r="Q363" s="563">
        <f t="shared" si="161"/>
        <v>97</v>
      </c>
      <c r="R363" s="563">
        <f>Birth!AH369</f>
        <v>0</v>
      </c>
      <c r="S363" s="563">
        <f>Birth!AI369</f>
        <v>0</v>
      </c>
      <c r="T363" s="563">
        <f t="shared" si="162"/>
        <v>0</v>
      </c>
      <c r="U363" s="564">
        <f t="shared" si="184"/>
        <v>11.278943342400934</v>
      </c>
      <c r="V363" s="564">
        <f t="shared" si="185"/>
        <v>7.9279529290789164</v>
      </c>
      <c r="W363" s="564">
        <f t="shared" si="186"/>
        <v>0</v>
      </c>
      <c r="X363" s="564">
        <f t="shared" si="187"/>
        <v>0</v>
      </c>
      <c r="Y363" s="918">
        <f t="shared" si="163"/>
        <v>1300</v>
      </c>
      <c r="Z363" s="11"/>
    </row>
    <row r="364" spans="1:26" ht="20.25" customHeight="1">
      <c r="A364" s="467"/>
      <c r="B364" s="631" t="s">
        <v>6</v>
      </c>
      <c r="C364" s="607">
        <f>SUM(C354:C363)</f>
        <v>344900</v>
      </c>
      <c r="D364" s="468">
        <f t="shared" si="155"/>
        <v>348038.59</v>
      </c>
      <c r="E364" s="468">
        <f t="shared" si="156"/>
        <v>351240.54502800002</v>
      </c>
      <c r="F364" s="468">
        <f t="shared" si="157"/>
        <v>354401.70993325202</v>
      </c>
      <c r="G364" s="468">
        <f t="shared" si="158"/>
        <v>357626.76549364463</v>
      </c>
      <c r="H364" s="468">
        <f>SUM(H354:H363)</f>
        <v>360881.16905963683</v>
      </c>
      <c r="I364" s="459">
        <f t="shared" si="182"/>
        <v>370494.16905963683</v>
      </c>
      <c r="J364" s="458">
        <f t="shared" si="183"/>
        <v>380107.16905963683</v>
      </c>
      <c r="K364" s="562">
        <f t="shared" si="159"/>
        <v>360881.16905963683</v>
      </c>
      <c r="L364" s="618">
        <f>Birth!Y370</f>
        <v>6437</v>
      </c>
      <c r="M364" s="632">
        <f>Birth!Z370</f>
        <v>6077</v>
      </c>
      <c r="N364" s="632">
        <f t="shared" si="160"/>
        <v>12514</v>
      </c>
      <c r="O364" s="632">
        <f>Death!Y369</f>
        <v>1785</v>
      </c>
      <c r="P364" s="632">
        <f>Death!Z369</f>
        <v>1116</v>
      </c>
      <c r="Q364" s="632">
        <f t="shared" si="161"/>
        <v>2901</v>
      </c>
      <c r="R364" s="632">
        <f>Birth!AH370</f>
        <v>29</v>
      </c>
      <c r="S364" s="632">
        <f>Birth!AI370</f>
        <v>23</v>
      </c>
      <c r="T364" s="632">
        <f t="shared" si="162"/>
        <v>52</v>
      </c>
      <c r="U364" s="647">
        <f t="shared" si="184"/>
        <v>32.922294075533785</v>
      </c>
      <c r="V364" s="647">
        <f t="shared" si="185"/>
        <v>7.6320581039734305</v>
      </c>
      <c r="W364" s="633">
        <f t="shared" si="186"/>
        <v>8.0358861825809633E-2</v>
      </c>
      <c r="X364" s="633">
        <f t="shared" si="187"/>
        <v>4.1381505650167112</v>
      </c>
      <c r="Y364" s="919">
        <f t="shared" si="163"/>
        <v>944.07332608357933</v>
      </c>
      <c r="Z364" s="919"/>
    </row>
    <row r="365" spans="1:26" ht="20.25" customHeight="1">
      <c r="A365" s="457" t="s">
        <v>142</v>
      </c>
      <c r="B365" s="634"/>
      <c r="C365" s="639"/>
      <c r="D365" s="471">
        <f t="shared" si="155"/>
        <v>0</v>
      </c>
      <c r="E365" s="471">
        <f t="shared" si="156"/>
        <v>0</v>
      </c>
      <c r="F365" s="471">
        <f t="shared" si="157"/>
        <v>0</v>
      </c>
      <c r="G365" s="471">
        <f t="shared" si="158"/>
        <v>0</v>
      </c>
      <c r="H365" s="471"/>
      <c r="I365" s="458">
        <f t="shared" si="182"/>
        <v>0</v>
      </c>
      <c r="J365" s="458">
        <f t="shared" si="183"/>
        <v>0</v>
      </c>
      <c r="K365" s="562">
        <f t="shared" si="159"/>
        <v>0</v>
      </c>
      <c r="L365" s="408"/>
      <c r="M365" s="408"/>
      <c r="N365" s="408"/>
      <c r="O365" s="408"/>
      <c r="P365" s="408"/>
      <c r="Q365" s="408"/>
      <c r="R365" s="408"/>
      <c r="S365" s="408"/>
      <c r="T365" s="408"/>
      <c r="U365" s="564"/>
      <c r="V365" s="564"/>
      <c r="W365" s="636"/>
      <c r="X365" s="636"/>
      <c r="Y365" s="920"/>
      <c r="Z365" s="11"/>
    </row>
    <row r="366" spans="1:26" ht="20.25" customHeight="1">
      <c r="A366" s="469">
        <v>150</v>
      </c>
      <c r="B366" s="597" t="s">
        <v>793</v>
      </c>
      <c r="C366" s="608">
        <v>50869</v>
      </c>
      <c r="D366" s="470">
        <f t="shared" si="155"/>
        <v>51331.907899999998</v>
      </c>
      <c r="E366" s="470">
        <f t="shared" si="156"/>
        <v>51804.161452679997</v>
      </c>
      <c r="F366" s="470">
        <f t="shared" si="157"/>
        <v>52270.398905754118</v>
      </c>
      <c r="G366" s="470">
        <f t="shared" si="158"/>
        <v>52746.059535796478</v>
      </c>
      <c r="H366" s="470">
        <f t="shared" si="158"/>
        <v>53226.048677572224</v>
      </c>
      <c r="I366" s="458">
        <f t="shared" si="182"/>
        <v>53076.048677572224</v>
      </c>
      <c r="J366" s="458">
        <f t="shared" si="183"/>
        <v>52926.048677572224</v>
      </c>
      <c r="K366" s="562">
        <f t="shared" si="159"/>
        <v>53226.048677572224</v>
      </c>
      <c r="L366" s="563">
        <f>Birth!Y372</f>
        <v>1</v>
      </c>
      <c r="M366" s="563">
        <f>Birth!Z372</f>
        <v>0</v>
      </c>
      <c r="N366" s="563">
        <f t="shared" si="160"/>
        <v>1</v>
      </c>
      <c r="O366" s="563">
        <f>Death!Y371</f>
        <v>93</v>
      </c>
      <c r="P366" s="563">
        <f>Death!Z371</f>
        <v>58</v>
      </c>
      <c r="Q366" s="563">
        <f t="shared" si="161"/>
        <v>151</v>
      </c>
      <c r="R366" s="563">
        <f>Birth!AH372</f>
        <v>0</v>
      </c>
      <c r="S366" s="563">
        <f>Birth!AI372</f>
        <v>0</v>
      </c>
      <c r="T366" s="563">
        <f t="shared" si="162"/>
        <v>0</v>
      </c>
      <c r="U366" s="564">
        <f t="shared" ref="U366:U374" si="188">N366/J366*1000</f>
        <v>1.8894287878772949E-2</v>
      </c>
      <c r="V366" s="564">
        <f t="shared" ref="V366:V374" si="189">Q366/J366*1000</f>
        <v>2.8530374696947156</v>
      </c>
      <c r="W366" s="564">
        <f t="shared" ref="W366:W374" si="190">R366/K366*1000</f>
        <v>0</v>
      </c>
      <c r="X366" s="564">
        <f t="shared" ref="X366:X374" si="191">T366/(N366+T366)*1000</f>
        <v>0</v>
      </c>
      <c r="Y366" s="918">
        <f t="shared" si="163"/>
        <v>0</v>
      </c>
      <c r="Z366" s="11"/>
    </row>
    <row r="367" spans="1:26" ht="20.25" customHeight="1">
      <c r="A367" s="414">
        <v>151</v>
      </c>
      <c r="B367" s="597" t="s">
        <v>794</v>
      </c>
      <c r="C367" s="606">
        <v>31064</v>
      </c>
      <c r="D367" s="458">
        <f t="shared" si="155"/>
        <v>31346.682400000002</v>
      </c>
      <c r="E367" s="458">
        <f t="shared" si="156"/>
        <v>31635.071878080002</v>
      </c>
      <c r="F367" s="458">
        <f t="shared" si="157"/>
        <v>31919.787524982723</v>
      </c>
      <c r="G367" s="458">
        <f t="shared" si="158"/>
        <v>32210.257591460067</v>
      </c>
      <c r="H367" s="470">
        <f t="shared" si="158"/>
        <v>32503.370935542353</v>
      </c>
      <c r="I367" s="458">
        <f t="shared" si="182"/>
        <v>33035.370935542349</v>
      </c>
      <c r="J367" s="458">
        <f t="shared" si="183"/>
        <v>33567.370935542349</v>
      </c>
      <c r="K367" s="562">
        <f t="shared" si="159"/>
        <v>32503.370935542353</v>
      </c>
      <c r="L367" s="51">
        <f>Birth!Y373</f>
        <v>401</v>
      </c>
      <c r="M367" s="563">
        <f>Birth!Z373</f>
        <v>377</v>
      </c>
      <c r="N367" s="563">
        <f t="shared" si="160"/>
        <v>778</v>
      </c>
      <c r="O367" s="563">
        <f>Death!Y372</f>
        <v>150</v>
      </c>
      <c r="P367" s="563">
        <f>Death!Z372</f>
        <v>96</v>
      </c>
      <c r="Q367" s="563">
        <f t="shared" si="161"/>
        <v>246</v>
      </c>
      <c r="R367" s="563">
        <f>Birth!AH373</f>
        <v>1</v>
      </c>
      <c r="S367" s="563">
        <f>Birth!AI373</f>
        <v>0</v>
      </c>
      <c r="T367" s="563">
        <f t="shared" si="162"/>
        <v>1</v>
      </c>
      <c r="U367" s="564">
        <f t="shared" si="188"/>
        <v>23.177269423153586</v>
      </c>
      <c r="V367" s="564">
        <f t="shared" si="189"/>
        <v>7.3285453445961206</v>
      </c>
      <c r="W367" s="564">
        <f t="shared" si="190"/>
        <v>3.0766039681948885E-2</v>
      </c>
      <c r="X367" s="564">
        <f t="shared" si="191"/>
        <v>1.2836970474967906</v>
      </c>
      <c r="Y367" s="918">
        <f t="shared" si="163"/>
        <v>940.14962593516202</v>
      </c>
      <c r="Z367" s="11"/>
    </row>
    <row r="368" spans="1:26" ht="20.25" customHeight="1">
      <c r="A368" s="469">
        <v>152</v>
      </c>
      <c r="B368" s="597" t="s">
        <v>795</v>
      </c>
      <c r="C368" s="611">
        <v>95553</v>
      </c>
      <c r="D368" s="458">
        <f t="shared" si="155"/>
        <v>96422.532300000006</v>
      </c>
      <c r="E368" s="458">
        <f t="shared" si="156"/>
        <v>97309.61959716001</v>
      </c>
      <c r="F368" s="458">
        <f t="shared" si="157"/>
        <v>98185.406173534444</v>
      </c>
      <c r="G368" s="458">
        <f t="shared" si="158"/>
        <v>99078.893369713609</v>
      </c>
      <c r="H368" s="470">
        <f t="shared" si="158"/>
        <v>99980.511299378006</v>
      </c>
      <c r="I368" s="458">
        <f t="shared" si="182"/>
        <v>101061.51129937801</v>
      </c>
      <c r="J368" s="458">
        <f t="shared" si="183"/>
        <v>102142.51129937801</v>
      </c>
      <c r="K368" s="562">
        <f t="shared" si="159"/>
        <v>99980.511299378006</v>
      </c>
      <c r="L368" s="51">
        <f>Birth!Y374</f>
        <v>958</v>
      </c>
      <c r="M368" s="563">
        <f>Birth!Z374</f>
        <v>913</v>
      </c>
      <c r="N368" s="563">
        <f t="shared" si="160"/>
        <v>1871</v>
      </c>
      <c r="O368" s="563">
        <f>Death!Y373</f>
        <v>469</v>
      </c>
      <c r="P368" s="563">
        <f>Death!Z373</f>
        <v>321</v>
      </c>
      <c r="Q368" s="563">
        <f t="shared" si="161"/>
        <v>790</v>
      </c>
      <c r="R368" s="563">
        <f>Birth!AH374</f>
        <v>3</v>
      </c>
      <c r="S368" s="563">
        <f>Birth!AI374</f>
        <v>8</v>
      </c>
      <c r="T368" s="563">
        <f t="shared" si="162"/>
        <v>11</v>
      </c>
      <c r="U368" s="564">
        <f t="shared" si="188"/>
        <v>18.317544538494165</v>
      </c>
      <c r="V368" s="564">
        <f t="shared" si="189"/>
        <v>7.7342919216517316</v>
      </c>
      <c r="W368" s="564">
        <f t="shared" si="190"/>
        <v>3.0005847749837056E-2</v>
      </c>
      <c r="X368" s="564">
        <f t="shared" si="191"/>
        <v>5.8448459086078639</v>
      </c>
      <c r="Y368" s="918">
        <f t="shared" si="163"/>
        <v>953.02713987473908</v>
      </c>
      <c r="Z368" s="11"/>
    </row>
    <row r="369" spans="1:26" ht="20.25" customHeight="1">
      <c r="A369" s="414">
        <v>153</v>
      </c>
      <c r="B369" s="597" t="s">
        <v>796</v>
      </c>
      <c r="C369" s="609">
        <v>181173</v>
      </c>
      <c r="D369" s="458">
        <f t="shared" si="155"/>
        <v>182821.67430000001</v>
      </c>
      <c r="E369" s="458">
        <f t="shared" si="156"/>
        <v>184503.63370356002</v>
      </c>
      <c r="F369" s="458">
        <f t="shared" si="157"/>
        <v>186164.16640689207</v>
      </c>
      <c r="G369" s="458">
        <f t="shared" si="158"/>
        <v>187858.26032119477</v>
      </c>
      <c r="H369" s="470">
        <f t="shared" si="158"/>
        <v>189567.77049011763</v>
      </c>
      <c r="I369" s="458">
        <f t="shared" si="182"/>
        <v>193051.77049011763</v>
      </c>
      <c r="J369" s="458">
        <f t="shared" si="183"/>
        <v>196535.77049011763</v>
      </c>
      <c r="K369" s="562">
        <f t="shared" si="159"/>
        <v>189567.77049011763</v>
      </c>
      <c r="L369" s="51">
        <f>Birth!Y375</f>
        <v>3765</v>
      </c>
      <c r="M369" s="563">
        <f>Birth!Z375</f>
        <v>3504</v>
      </c>
      <c r="N369" s="563">
        <f t="shared" si="160"/>
        <v>7269</v>
      </c>
      <c r="O369" s="563">
        <f>Death!Y374</f>
        <v>2354</v>
      </c>
      <c r="P369" s="563">
        <f>Death!Z374</f>
        <v>1431</v>
      </c>
      <c r="Q369" s="563">
        <f t="shared" si="161"/>
        <v>3785</v>
      </c>
      <c r="R369" s="563">
        <f>Birth!AH375</f>
        <v>52</v>
      </c>
      <c r="S369" s="563">
        <f>Birth!AI375</f>
        <v>32</v>
      </c>
      <c r="T369" s="563">
        <f t="shared" si="162"/>
        <v>84</v>
      </c>
      <c r="U369" s="564">
        <f t="shared" si="188"/>
        <v>36.985633617090102</v>
      </c>
      <c r="V369" s="564">
        <f t="shared" si="189"/>
        <v>19.258580718212414</v>
      </c>
      <c r="W369" s="564">
        <f t="shared" si="190"/>
        <v>0.27430823217236083</v>
      </c>
      <c r="X369" s="564">
        <f t="shared" si="191"/>
        <v>11.42390860873113</v>
      </c>
      <c r="Y369" s="918">
        <f t="shared" si="163"/>
        <v>930.67729083665336</v>
      </c>
      <c r="Z369" s="11"/>
    </row>
    <row r="370" spans="1:26" ht="20.25" customHeight="1">
      <c r="A370" s="469">
        <v>154</v>
      </c>
      <c r="B370" s="597" t="s">
        <v>797</v>
      </c>
      <c r="C370" s="609">
        <v>74589</v>
      </c>
      <c r="D370" s="458">
        <f t="shared" si="155"/>
        <v>75267.759900000005</v>
      </c>
      <c r="E370" s="458">
        <f t="shared" si="156"/>
        <v>75960.223291080008</v>
      </c>
      <c r="F370" s="458">
        <f t="shared" si="157"/>
        <v>76643.865300699734</v>
      </c>
      <c r="G370" s="458">
        <f t="shared" si="158"/>
        <v>77341.324474936104</v>
      </c>
      <c r="H370" s="470">
        <f t="shared" si="158"/>
        <v>78045.130527658024</v>
      </c>
      <c r="I370" s="458">
        <f t="shared" si="182"/>
        <v>79599.130527658024</v>
      </c>
      <c r="J370" s="458">
        <f t="shared" si="183"/>
        <v>81153.130527658024</v>
      </c>
      <c r="K370" s="562">
        <f t="shared" si="159"/>
        <v>78045.130527658024</v>
      </c>
      <c r="L370" s="51">
        <f>Birth!Y376</f>
        <v>1257</v>
      </c>
      <c r="M370" s="563">
        <f>Birth!Z376</f>
        <v>1124</v>
      </c>
      <c r="N370" s="563">
        <f t="shared" si="160"/>
        <v>2381</v>
      </c>
      <c r="O370" s="563">
        <f>Death!Y375</f>
        <v>497</v>
      </c>
      <c r="P370" s="563">
        <f>Death!Z375</f>
        <v>330</v>
      </c>
      <c r="Q370" s="563">
        <f t="shared" si="161"/>
        <v>827</v>
      </c>
      <c r="R370" s="563">
        <f>Birth!AH376</f>
        <v>0</v>
      </c>
      <c r="S370" s="563">
        <f>Birth!AI376</f>
        <v>0</v>
      </c>
      <c r="T370" s="563">
        <f t="shared" si="162"/>
        <v>0</v>
      </c>
      <c r="U370" s="564">
        <f t="shared" si="188"/>
        <v>29.33959521362549</v>
      </c>
      <c r="V370" s="564">
        <f t="shared" si="189"/>
        <v>10.190611189276892</v>
      </c>
      <c r="W370" s="564">
        <f t="shared" si="190"/>
        <v>0</v>
      </c>
      <c r="X370" s="564">
        <f t="shared" si="191"/>
        <v>0</v>
      </c>
      <c r="Y370" s="918">
        <f t="shared" si="163"/>
        <v>894.19252187748612</v>
      </c>
      <c r="Z370" s="11"/>
    </row>
    <row r="371" spans="1:26" ht="20.25" customHeight="1">
      <c r="A371" s="414">
        <v>155</v>
      </c>
      <c r="B371" s="597" t="s">
        <v>798</v>
      </c>
      <c r="C371" s="609">
        <v>18775</v>
      </c>
      <c r="D371" s="458">
        <f t="shared" si="155"/>
        <v>18945.852500000001</v>
      </c>
      <c r="E371" s="458">
        <f t="shared" si="156"/>
        <v>19120.154343000002</v>
      </c>
      <c r="F371" s="458">
        <f t="shared" si="157"/>
        <v>19292.235732087003</v>
      </c>
      <c r="G371" s="458">
        <f t="shared" si="158"/>
        <v>19467.795077248997</v>
      </c>
      <c r="H371" s="470">
        <f t="shared" si="158"/>
        <v>19644.952012451962</v>
      </c>
      <c r="I371" s="458">
        <f t="shared" si="182"/>
        <v>19986.952012451962</v>
      </c>
      <c r="J371" s="458">
        <f t="shared" si="183"/>
        <v>20328.952012451962</v>
      </c>
      <c r="K371" s="562">
        <f t="shared" si="159"/>
        <v>19644.952012451962</v>
      </c>
      <c r="L371" s="51">
        <f>Birth!Y377</f>
        <v>242</v>
      </c>
      <c r="M371" s="563">
        <f>Birth!Z377</f>
        <v>219</v>
      </c>
      <c r="N371" s="563">
        <f t="shared" si="160"/>
        <v>461</v>
      </c>
      <c r="O371" s="563">
        <f>Death!Y376</f>
        <v>64</v>
      </c>
      <c r="P371" s="563">
        <f>Death!Z376</f>
        <v>55</v>
      </c>
      <c r="Q371" s="563">
        <f t="shared" si="161"/>
        <v>119</v>
      </c>
      <c r="R371" s="563">
        <f>Birth!AH377</f>
        <v>0</v>
      </c>
      <c r="S371" s="563">
        <f>Birth!AI377</f>
        <v>0</v>
      </c>
      <c r="T371" s="563">
        <f t="shared" si="162"/>
        <v>0</v>
      </c>
      <c r="U371" s="564">
        <f t="shared" si="188"/>
        <v>22.677017473287684</v>
      </c>
      <c r="V371" s="564">
        <f t="shared" si="189"/>
        <v>5.8537203455992071</v>
      </c>
      <c r="W371" s="564">
        <f t="shared" si="190"/>
        <v>0</v>
      </c>
      <c r="X371" s="564">
        <f t="shared" si="191"/>
        <v>0</v>
      </c>
      <c r="Y371" s="918">
        <f t="shared" si="163"/>
        <v>904.95867768595042</v>
      </c>
      <c r="Z371" s="11"/>
    </row>
    <row r="372" spans="1:26" ht="20.25" customHeight="1">
      <c r="A372" s="469">
        <v>156</v>
      </c>
      <c r="B372" s="597" t="s">
        <v>799</v>
      </c>
      <c r="C372" s="609">
        <v>39503</v>
      </c>
      <c r="D372" s="458">
        <f t="shared" si="155"/>
        <v>39862.477299999999</v>
      </c>
      <c r="E372" s="458">
        <f t="shared" si="156"/>
        <v>40229.21209116</v>
      </c>
      <c r="F372" s="458">
        <f t="shared" si="157"/>
        <v>40591.274999980436</v>
      </c>
      <c r="G372" s="458">
        <f t="shared" si="158"/>
        <v>40960.655602480256</v>
      </c>
      <c r="H372" s="470">
        <f t="shared" si="158"/>
        <v>41333.397568462824</v>
      </c>
      <c r="I372" s="458">
        <f t="shared" si="182"/>
        <v>41307.397568462824</v>
      </c>
      <c r="J372" s="458">
        <f t="shared" si="183"/>
        <v>41281.397568462824</v>
      </c>
      <c r="K372" s="562">
        <f t="shared" si="159"/>
        <v>41333.397568462824</v>
      </c>
      <c r="L372" s="51">
        <f>Birth!Y378</f>
        <v>82</v>
      </c>
      <c r="M372" s="563">
        <f>Birth!Z378</f>
        <v>100</v>
      </c>
      <c r="N372" s="563">
        <f t="shared" si="160"/>
        <v>182</v>
      </c>
      <c r="O372" s="563">
        <f>Death!Y377</f>
        <v>117</v>
      </c>
      <c r="P372" s="563">
        <f>Death!Z377</f>
        <v>91</v>
      </c>
      <c r="Q372" s="563">
        <f t="shared" si="161"/>
        <v>208</v>
      </c>
      <c r="R372" s="563">
        <f>Birth!AH378</f>
        <v>0</v>
      </c>
      <c r="S372" s="563">
        <f>Birth!AI378</f>
        <v>0</v>
      </c>
      <c r="T372" s="563">
        <f t="shared" si="162"/>
        <v>0</v>
      </c>
      <c r="U372" s="564">
        <f t="shared" si="188"/>
        <v>4.4087654662893492</v>
      </c>
      <c r="V372" s="564">
        <f t="shared" si="189"/>
        <v>5.0385891043306845</v>
      </c>
      <c r="W372" s="564">
        <f t="shared" si="190"/>
        <v>0</v>
      </c>
      <c r="X372" s="564">
        <f t="shared" si="191"/>
        <v>0</v>
      </c>
      <c r="Y372" s="918">
        <f t="shared" si="163"/>
        <v>1219.5121951219512</v>
      </c>
      <c r="Z372" s="11"/>
    </row>
    <row r="373" spans="1:26" ht="20.25" customHeight="1">
      <c r="A373" s="414">
        <v>157</v>
      </c>
      <c r="B373" s="597" t="s">
        <v>800</v>
      </c>
      <c r="C373" s="51">
        <v>50749</v>
      </c>
      <c r="D373" s="458">
        <f t="shared" ref="D373:D386" si="192">(((C373*9.1)/1000)+C373)</f>
        <v>51210.815900000001</v>
      </c>
      <c r="E373" s="458">
        <f t="shared" ref="E373:E386" si="193">(((D373*9.2)/1000)+D373)</f>
        <v>51681.955406280002</v>
      </c>
      <c r="F373" s="458">
        <f t="shared" ref="F373:F386" si="194">(((E373*9)/1000)+E373)</f>
        <v>52147.09300493652</v>
      </c>
      <c r="G373" s="458">
        <f t="shared" ref="G373:H386" si="195">(((F373*9.1)/1000+F373))</f>
        <v>52621.63155128144</v>
      </c>
      <c r="H373" s="470">
        <f t="shared" si="195"/>
        <v>53100.488398398098</v>
      </c>
      <c r="I373" s="458">
        <f t="shared" si="182"/>
        <v>54397.488398398098</v>
      </c>
      <c r="J373" s="458">
        <f t="shared" si="183"/>
        <v>55694.488398398098</v>
      </c>
      <c r="K373" s="562">
        <f t="shared" ref="K373:K386" si="196">H373</f>
        <v>53100.488398398098</v>
      </c>
      <c r="L373" s="51">
        <f>Birth!Y379</f>
        <v>1034</v>
      </c>
      <c r="M373" s="563">
        <f>Birth!Z379</f>
        <v>929</v>
      </c>
      <c r="N373" s="563">
        <f t="shared" ref="N373:N386" si="197">L373+M373</f>
        <v>1963</v>
      </c>
      <c r="O373" s="563">
        <f>Death!Y378</f>
        <v>415</v>
      </c>
      <c r="P373" s="563">
        <f>Death!Z378</f>
        <v>251</v>
      </c>
      <c r="Q373" s="563">
        <f t="shared" ref="Q373:Q386" si="198">O373+P373</f>
        <v>666</v>
      </c>
      <c r="R373" s="563">
        <f>Birth!AH379</f>
        <v>3</v>
      </c>
      <c r="S373" s="563">
        <f>Birth!AI379</f>
        <v>1</v>
      </c>
      <c r="T373" s="563">
        <f t="shared" ref="T373:T386" si="199">R373+S373</f>
        <v>4</v>
      </c>
      <c r="U373" s="564">
        <f t="shared" si="188"/>
        <v>35.245857470816816</v>
      </c>
      <c r="V373" s="564">
        <f t="shared" si="189"/>
        <v>11.958095300847681</v>
      </c>
      <c r="W373" s="564">
        <f t="shared" si="190"/>
        <v>5.6496655501392753E-2</v>
      </c>
      <c r="X373" s="564">
        <f t="shared" si="191"/>
        <v>2.0335536349771224</v>
      </c>
      <c r="Y373" s="918">
        <f t="shared" ref="Y373:Y387" si="200">M373/L373*1000</f>
        <v>898.45261121856868</v>
      </c>
      <c r="Z373" s="11"/>
    </row>
    <row r="374" spans="1:26" ht="20.25" customHeight="1">
      <c r="A374" s="467"/>
      <c r="B374" s="631" t="s">
        <v>6</v>
      </c>
      <c r="C374" s="607">
        <f>SUM(C366:C373)</f>
        <v>542275</v>
      </c>
      <c r="D374" s="468">
        <f t="shared" si="192"/>
        <v>547209.70250000001</v>
      </c>
      <c r="E374" s="468">
        <f t="shared" si="193"/>
        <v>552244.03176300006</v>
      </c>
      <c r="F374" s="468">
        <f t="shared" si="194"/>
        <v>557214.22804886708</v>
      </c>
      <c r="G374" s="468">
        <f t="shared" si="195"/>
        <v>562284.87752411177</v>
      </c>
      <c r="H374" s="468">
        <f>SUM(H366:H373)</f>
        <v>567401.66990958108</v>
      </c>
      <c r="I374" s="459">
        <f t="shared" si="182"/>
        <v>575515.66990958108</v>
      </c>
      <c r="J374" s="458">
        <f t="shared" si="183"/>
        <v>583629.66990958108</v>
      </c>
      <c r="K374" s="562">
        <f t="shared" si="196"/>
        <v>567401.66990958108</v>
      </c>
      <c r="L374" s="618">
        <f>Birth!Y380</f>
        <v>7740</v>
      </c>
      <c r="M374" s="632">
        <f>Birth!Z380</f>
        <v>7166</v>
      </c>
      <c r="N374" s="632">
        <f t="shared" si="197"/>
        <v>14906</v>
      </c>
      <c r="O374" s="632">
        <f>Death!Y379</f>
        <v>4159</v>
      </c>
      <c r="P374" s="632">
        <f>Death!Z379</f>
        <v>2633</v>
      </c>
      <c r="Q374" s="632">
        <f t="shared" si="198"/>
        <v>6792</v>
      </c>
      <c r="R374" s="632">
        <f>Birth!AH380</f>
        <v>59</v>
      </c>
      <c r="S374" s="632">
        <f>Birth!AI380</f>
        <v>41</v>
      </c>
      <c r="T374" s="632">
        <f t="shared" si="199"/>
        <v>100</v>
      </c>
      <c r="U374" s="647">
        <f t="shared" si="188"/>
        <v>25.540168309656558</v>
      </c>
      <c r="V374" s="647">
        <f t="shared" si="189"/>
        <v>11.637516648275012</v>
      </c>
      <c r="W374" s="633">
        <f t="shared" si="190"/>
        <v>0.10398277468834734</v>
      </c>
      <c r="X374" s="633">
        <f t="shared" si="191"/>
        <v>6.6640010662401705</v>
      </c>
      <c r="Y374" s="919">
        <f t="shared" si="200"/>
        <v>925.83979328165378</v>
      </c>
      <c r="Z374" s="919"/>
    </row>
    <row r="375" spans="1:26" ht="20.25" customHeight="1">
      <c r="A375" s="457" t="s">
        <v>143</v>
      </c>
      <c r="B375" s="634"/>
      <c r="C375" s="455"/>
      <c r="D375" s="471">
        <f t="shared" si="192"/>
        <v>0</v>
      </c>
      <c r="E375" s="471">
        <f t="shared" si="193"/>
        <v>0</v>
      </c>
      <c r="F375" s="471">
        <f t="shared" si="194"/>
        <v>0</v>
      </c>
      <c r="G375" s="471">
        <f t="shared" si="195"/>
        <v>0</v>
      </c>
      <c r="H375" s="471"/>
      <c r="I375" s="458">
        <f t="shared" si="182"/>
        <v>0</v>
      </c>
      <c r="J375" s="458">
        <f t="shared" si="183"/>
        <v>0</v>
      </c>
      <c r="K375" s="562">
        <f t="shared" si="196"/>
        <v>0</v>
      </c>
      <c r="L375" s="408"/>
      <c r="M375" s="408"/>
      <c r="N375" s="408"/>
      <c r="O375" s="408"/>
      <c r="P375" s="408"/>
      <c r="Q375" s="408"/>
      <c r="R375" s="408"/>
      <c r="S375" s="408"/>
      <c r="T375" s="408"/>
      <c r="U375" s="564"/>
      <c r="V375" s="564"/>
      <c r="W375" s="636"/>
      <c r="X375" s="636"/>
      <c r="Y375" s="920"/>
      <c r="Z375" s="11"/>
    </row>
    <row r="376" spans="1:26" ht="20.25" customHeight="1">
      <c r="A376" s="469">
        <v>158</v>
      </c>
      <c r="B376" s="592" t="s">
        <v>808</v>
      </c>
      <c r="C376" s="610">
        <v>20906</v>
      </c>
      <c r="D376" s="458">
        <f t="shared" si="192"/>
        <v>21096.244600000002</v>
      </c>
      <c r="E376" s="470">
        <f t="shared" si="193"/>
        <v>21290.330050320001</v>
      </c>
      <c r="F376" s="470">
        <f t="shared" si="194"/>
        <v>21481.94302077288</v>
      </c>
      <c r="G376" s="470">
        <f t="shared" si="195"/>
        <v>21677.428702261914</v>
      </c>
      <c r="H376" s="470">
        <f t="shared" si="195"/>
        <v>21874.693303452495</v>
      </c>
      <c r="I376" s="458">
        <f t="shared" si="182"/>
        <v>23779.693303452495</v>
      </c>
      <c r="J376" s="458">
        <f t="shared" si="183"/>
        <v>25684.693303452495</v>
      </c>
      <c r="K376" s="562">
        <f t="shared" si="196"/>
        <v>21874.693303452495</v>
      </c>
      <c r="L376" s="563">
        <f>Birth!Y382</f>
        <v>1088</v>
      </c>
      <c r="M376" s="563">
        <f>Birth!Z382</f>
        <v>1059</v>
      </c>
      <c r="N376" s="563">
        <f t="shared" si="197"/>
        <v>2147</v>
      </c>
      <c r="O376" s="563">
        <f>Death!Y381</f>
        <v>134</v>
      </c>
      <c r="P376" s="563">
        <f>Death!Z381</f>
        <v>108</v>
      </c>
      <c r="Q376" s="563">
        <f>Death!AA381</f>
        <v>242</v>
      </c>
      <c r="R376" s="563">
        <f>Birth!AH382</f>
        <v>20</v>
      </c>
      <c r="S376" s="563">
        <f>Birth!AI382</f>
        <v>10</v>
      </c>
      <c r="T376" s="563">
        <f t="shared" si="199"/>
        <v>30</v>
      </c>
      <c r="U376" s="564">
        <f>N376/J376*1000</f>
        <v>83.590641890647134</v>
      </c>
      <c r="V376" s="564">
        <f t="shared" ref="V376:W380" si="201">Q376/J376*1000</f>
        <v>9.4219540463607849</v>
      </c>
      <c r="W376" s="564">
        <f t="shared" si="201"/>
        <v>0.91429853312930276</v>
      </c>
      <c r="X376" s="564">
        <f>T376/(N376+T376)*1000</f>
        <v>13.780431786862655</v>
      </c>
      <c r="Y376" s="918">
        <f t="shared" si="200"/>
        <v>973.34558823529414</v>
      </c>
      <c r="Z376" s="11"/>
    </row>
    <row r="377" spans="1:26" ht="20.25" customHeight="1">
      <c r="A377" s="414">
        <v>159</v>
      </c>
      <c r="B377" s="592" t="s">
        <v>811</v>
      </c>
      <c r="C377" s="11">
        <v>46024</v>
      </c>
      <c r="D377" s="458">
        <f t="shared" si="192"/>
        <v>46442.818399999996</v>
      </c>
      <c r="E377" s="458">
        <f t="shared" si="193"/>
        <v>46870.09232928</v>
      </c>
      <c r="F377" s="458">
        <f t="shared" si="194"/>
        <v>47291.923160243517</v>
      </c>
      <c r="G377" s="458">
        <f t="shared" si="195"/>
        <v>47722.279661001732</v>
      </c>
      <c r="H377" s="470">
        <f t="shared" si="195"/>
        <v>48156.552405916846</v>
      </c>
      <c r="I377" s="458">
        <f t="shared" ref="I377:I386" si="202">H377+(N377-Q377)</f>
        <v>50163.552405916846</v>
      </c>
      <c r="J377" s="458">
        <f t="shared" ref="J377:J386" si="203">I377+(N377-Q377)</f>
        <v>52170.552405916846</v>
      </c>
      <c r="K377" s="562">
        <f t="shared" si="196"/>
        <v>48156.552405916846</v>
      </c>
      <c r="L377" s="51">
        <f>Birth!Y383</f>
        <v>1480</v>
      </c>
      <c r="M377" s="563">
        <f>Birth!Z383</f>
        <v>1475</v>
      </c>
      <c r="N377" s="563">
        <f t="shared" si="197"/>
        <v>2955</v>
      </c>
      <c r="O377" s="563">
        <f>Death!Y382</f>
        <v>589</v>
      </c>
      <c r="P377" s="563">
        <f>Death!Z382</f>
        <v>359</v>
      </c>
      <c r="Q377" s="563">
        <f>Death!AA382</f>
        <v>948</v>
      </c>
      <c r="R377" s="563">
        <f>Birth!AH383</f>
        <v>23</v>
      </c>
      <c r="S377" s="563">
        <f>Birth!AI383</f>
        <v>8</v>
      </c>
      <c r="T377" s="563">
        <f t="shared" si="199"/>
        <v>31</v>
      </c>
      <c r="U377" s="564">
        <f>N377/J377*1000</f>
        <v>56.641148382106515</v>
      </c>
      <c r="V377" s="564">
        <f t="shared" si="201"/>
        <v>18.171170445427062</v>
      </c>
      <c r="W377" s="564">
        <f t="shared" si="201"/>
        <v>0.47760894106643026</v>
      </c>
      <c r="X377" s="564">
        <f>T377/(N377+T377)*1000</f>
        <v>10.381781647689216</v>
      </c>
      <c r="Y377" s="918">
        <f t="shared" si="200"/>
        <v>996.62162162162156</v>
      </c>
      <c r="Z377" s="11"/>
    </row>
    <row r="378" spans="1:26" ht="20.25" customHeight="1">
      <c r="A378" s="469">
        <v>160</v>
      </c>
      <c r="B378" s="592" t="s">
        <v>809</v>
      </c>
      <c r="C378" s="11">
        <v>15676</v>
      </c>
      <c r="D378" s="458">
        <f t="shared" si="192"/>
        <v>15818.651599999999</v>
      </c>
      <c r="E378" s="458">
        <f t="shared" si="193"/>
        <v>15964.183194719999</v>
      </c>
      <c r="F378" s="458">
        <f t="shared" si="194"/>
        <v>16107.860843472479</v>
      </c>
      <c r="G378" s="458">
        <f t="shared" si="195"/>
        <v>16254.44237714808</v>
      </c>
      <c r="H378" s="470">
        <f t="shared" si="195"/>
        <v>16402.357802780127</v>
      </c>
      <c r="I378" s="458">
        <f t="shared" si="202"/>
        <v>16659.357802780127</v>
      </c>
      <c r="J378" s="458">
        <f t="shared" si="203"/>
        <v>16916.357802780127</v>
      </c>
      <c r="K378" s="562">
        <f t="shared" si="196"/>
        <v>16402.357802780127</v>
      </c>
      <c r="L378" s="51">
        <f>Birth!Y384</f>
        <v>195</v>
      </c>
      <c r="M378" s="563">
        <f>Birth!Z384</f>
        <v>176</v>
      </c>
      <c r="N378" s="563">
        <f t="shared" si="197"/>
        <v>371</v>
      </c>
      <c r="O378" s="563">
        <f>Death!Y383</f>
        <v>84</v>
      </c>
      <c r="P378" s="563">
        <f>Death!Z383</f>
        <v>30</v>
      </c>
      <c r="Q378" s="563">
        <f>Death!AA383</f>
        <v>114</v>
      </c>
      <c r="R378" s="563">
        <f>Birth!AH384</f>
        <v>2</v>
      </c>
      <c r="S378" s="563">
        <f>Birth!AI384</f>
        <v>0</v>
      </c>
      <c r="T378" s="563">
        <f t="shared" si="199"/>
        <v>2</v>
      </c>
      <c r="U378" s="564">
        <f>N378/J378*1000</f>
        <v>21.931434906101821</v>
      </c>
      <c r="V378" s="564">
        <f t="shared" si="201"/>
        <v>6.7390392972927433</v>
      </c>
      <c r="W378" s="564">
        <f t="shared" si="201"/>
        <v>0.12193368929319472</v>
      </c>
      <c r="X378" s="564">
        <f>T378/(N378+T378)*1000</f>
        <v>5.3619302949061662</v>
      </c>
      <c r="Y378" s="918">
        <f t="shared" si="200"/>
        <v>902.56410256410254</v>
      </c>
      <c r="Z378" s="11"/>
    </row>
    <row r="379" spans="1:26" ht="20.25" customHeight="1">
      <c r="A379" s="414">
        <v>161</v>
      </c>
      <c r="B379" s="592" t="s">
        <v>810</v>
      </c>
      <c r="C379" s="11">
        <v>21631</v>
      </c>
      <c r="D379" s="458">
        <f t="shared" si="192"/>
        <v>21827.842100000002</v>
      </c>
      <c r="E379" s="458">
        <f t="shared" si="193"/>
        <v>22028.658247320003</v>
      </c>
      <c r="F379" s="458">
        <f t="shared" si="194"/>
        <v>22226.916171545883</v>
      </c>
      <c r="G379" s="458">
        <f t="shared" si="195"/>
        <v>22429.181108706951</v>
      </c>
      <c r="H379" s="470">
        <f t="shared" si="195"/>
        <v>22633.286656796183</v>
      </c>
      <c r="I379" s="458">
        <f t="shared" si="202"/>
        <v>24327.286656796183</v>
      </c>
      <c r="J379" s="458">
        <f t="shared" si="203"/>
        <v>26021.286656796183</v>
      </c>
      <c r="K379" s="562">
        <f t="shared" si="196"/>
        <v>22633.286656796183</v>
      </c>
      <c r="L379" s="51">
        <f>Birth!Y385</f>
        <v>985</v>
      </c>
      <c r="M379" s="563">
        <f>Birth!Z385</f>
        <v>880</v>
      </c>
      <c r="N379" s="563">
        <f t="shared" si="197"/>
        <v>1865</v>
      </c>
      <c r="O379" s="563">
        <f>Death!Y384</f>
        <v>103</v>
      </c>
      <c r="P379" s="563">
        <f>Death!Z384</f>
        <v>68</v>
      </c>
      <c r="Q379" s="563">
        <f>Death!AA384</f>
        <v>171</v>
      </c>
      <c r="R379" s="563">
        <f>Birth!AH385</f>
        <v>2</v>
      </c>
      <c r="S379" s="563">
        <f>Birth!AI385</f>
        <v>9</v>
      </c>
      <c r="T379" s="563">
        <f t="shared" si="199"/>
        <v>11</v>
      </c>
      <c r="U379" s="564">
        <f>N379/J379*1000</f>
        <v>71.672090031447524</v>
      </c>
      <c r="V379" s="564">
        <f t="shared" si="201"/>
        <v>6.5715428393445183</v>
      </c>
      <c r="W379" s="564">
        <f t="shared" si="201"/>
        <v>8.8365425239707834E-2</v>
      </c>
      <c r="X379" s="564">
        <f>T379/(N379+T379)*1000</f>
        <v>5.863539445628998</v>
      </c>
      <c r="Y379" s="918">
        <f t="shared" si="200"/>
        <v>893.40101522842644</v>
      </c>
      <c r="Z379" s="11"/>
    </row>
    <row r="380" spans="1:26" ht="20.25" customHeight="1">
      <c r="A380" s="467"/>
      <c r="B380" s="631" t="s">
        <v>6</v>
      </c>
      <c r="C380" s="607">
        <f>SUM(C376:C379)</f>
        <v>104237</v>
      </c>
      <c r="D380" s="468">
        <f t="shared" si="192"/>
        <v>105185.5567</v>
      </c>
      <c r="E380" s="468">
        <f t="shared" si="193"/>
        <v>106153.26382163999</v>
      </c>
      <c r="F380" s="468">
        <f t="shared" si="194"/>
        <v>107108.64319603475</v>
      </c>
      <c r="G380" s="468">
        <f t="shared" si="195"/>
        <v>108083.33184911867</v>
      </c>
      <c r="H380" s="468">
        <f>SUM(H376:H379)</f>
        <v>109066.89016894565</v>
      </c>
      <c r="I380" s="459">
        <f t="shared" si="202"/>
        <v>114929.89016894565</v>
      </c>
      <c r="J380" s="458">
        <f t="shared" si="203"/>
        <v>120792.89016894565</v>
      </c>
      <c r="K380" s="562">
        <f t="shared" si="196"/>
        <v>109066.89016894565</v>
      </c>
      <c r="L380" s="618">
        <f>Birth!Y386</f>
        <v>3748</v>
      </c>
      <c r="M380" s="632">
        <f>Birth!Z386</f>
        <v>3590</v>
      </c>
      <c r="N380" s="632">
        <f t="shared" si="197"/>
        <v>7338</v>
      </c>
      <c r="O380" s="632">
        <f>Death!Y385</f>
        <v>910</v>
      </c>
      <c r="P380" s="632">
        <f>Death!Z385</f>
        <v>565</v>
      </c>
      <c r="Q380" s="632">
        <f>Death!AA385</f>
        <v>1475</v>
      </c>
      <c r="R380" s="632">
        <f>Birth!AH386</f>
        <v>47</v>
      </c>
      <c r="S380" s="632">
        <f>Birth!AI386</f>
        <v>27</v>
      </c>
      <c r="T380" s="632">
        <f t="shared" si="199"/>
        <v>74</v>
      </c>
      <c r="U380" s="647">
        <f>N380/J380*1000</f>
        <v>60.748608545890292</v>
      </c>
      <c r="V380" s="647">
        <f t="shared" si="201"/>
        <v>12.210983592966501</v>
      </c>
      <c r="W380" s="633">
        <f t="shared" si="201"/>
        <v>0.43092821228510825</v>
      </c>
      <c r="X380" s="633">
        <f>T380/(N380+T380)*1000</f>
        <v>9.9838100377765784</v>
      </c>
      <c r="Y380" s="919">
        <f t="shared" si="200"/>
        <v>957.84418356456774</v>
      </c>
      <c r="Z380" s="919"/>
    </row>
    <row r="381" spans="1:26" ht="20.25" customHeight="1">
      <c r="A381" s="457" t="s">
        <v>144</v>
      </c>
      <c r="B381" s="634"/>
      <c r="C381" s="455"/>
      <c r="D381" s="471"/>
      <c r="E381" s="471">
        <f t="shared" si="193"/>
        <v>0</v>
      </c>
      <c r="F381" s="471">
        <f t="shared" si="194"/>
        <v>0</v>
      </c>
      <c r="G381" s="471">
        <f t="shared" si="195"/>
        <v>0</v>
      </c>
      <c r="H381" s="471"/>
      <c r="I381" s="458">
        <f t="shared" si="202"/>
        <v>0</v>
      </c>
      <c r="J381" s="458">
        <f t="shared" si="203"/>
        <v>0</v>
      </c>
      <c r="K381" s="562">
        <f t="shared" si="196"/>
        <v>0</v>
      </c>
      <c r="L381" s="408"/>
      <c r="M381" s="408"/>
      <c r="N381" s="408"/>
      <c r="O381" s="408"/>
      <c r="P381" s="408"/>
      <c r="Q381" s="408"/>
      <c r="R381" s="408"/>
      <c r="S381" s="408"/>
      <c r="T381" s="408"/>
      <c r="U381" s="564"/>
      <c r="V381" s="564"/>
      <c r="W381" s="636"/>
      <c r="X381" s="636"/>
      <c r="Y381" s="920"/>
      <c r="Z381" s="11"/>
    </row>
    <row r="382" spans="1:26" ht="20.25" customHeight="1">
      <c r="A382" s="469">
        <v>162</v>
      </c>
      <c r="B382" s="598" t="s">
        <v>836</v>
      </c>
      <c r="C382" s="610">
        <v>40976</v>
      </c>
      <c r="D382" s="470">
        <f t="shared" si="192"/>
        <v>41348.881600000001</v>
      </c>
      <c r="E382" s="470">
        <f t="shared" si="193"/>
        <v>41729.29131072</v>
      </c>
      <c r="F382" s="470">
        <f t="shared" si="194"/>
        <v>42104.854932516479</v>
      </c>
      <c r="G382" s="470">
        <f t="shared" si="195"/>
        <v>42488.009112402382</v>
      </c>
      <c r="H382" s="470">
        <f t="shared" si="195"/>
        <v>42874.649995325242</v>
      </c>
      <c r="I382" s="458">
        <f t="shared" si="202"/>
        <v>45133.649995325242</v>
      </c>
      <c r="J382" s="458">
        <f t="shared" si="203"/>
        <v>47392.649995325242</v>
      </c>
      <c r="K382" s="562">
        <f t="shared" si="196"/>
        <v>42874.649995325242</v>
      </c>
      <c r="L382" s="563">
        <f>Birth!Y388</f>
        <v>1408</v>
      </c>
      <c r="M382" s="563">
        <f>Birth!Z388</f>
        <v>1228</v>
      </c>
      <c r="N382" s="563">
        <f t="shared" si="197"/>
        <v>2636</v>
      </c>
      <c r="O382" s="563">
        <f>Death!Y387</f>
        <v>212</v>
      </c>
      <c r="P382" s="563">
        <f>Death!Z387</f>
        <v>165</v>
      </c>
      <c r="Q382" s="563">
        <f t="shared" si="198"/>
        <v>377</v>
      </c>
      <c r="R382" s="563">
        <f>Birth!AH388</f>
        <v>0</v>
      </c>
      <c r="S382" s="563">
        <f>Birth!AI388</f>
        <v>0</v>
      </c>
      <c r="T382" s="563">
        <f t="shared" si="199"/>
        <v>0</v>
      </c>
      <c r="U382" s="564">
        <f t="shared" ref="U382:U387" si="204">N382/J382*1000</f>
        <v>55.62043903980917</v>
      </c>
      <c r="V382" s="564">
        <f t="shared" ref="V382:W387" si="205">Q382/J382*1000</f>
        <v>7.9548199992443314</v>
      </c>
      <c r="W382" s="564">
        <f t="shared" si="205"/>
        <v>0</v>
      </c>
      <c r="X382" s="564">
        <f t="shared" ref="X382:X387" si="206">T382/(N382+T382)*1000</f>
        <v>0</v>
      </c>
      <c r="Y382" s="918">
        <f t="shared" si="200"/>
        <v>872.15909090909099</v>
      </c>
      <c r="Z382" s="11"/>
    </row>
    <row r="383" spans="1:26" ht="20.25" customHeight="1">
      <c r="A383" s="414">
        <v>163</v>
      </c>
      <c r="B383" s="598" t="s">
        <v>837</v>
      </c>
      <c r="C383" s="11">
        <v>12351</v>
      </c>
      <c r="D383" s="458">
        <f t="shared" si="192"/>
        <v>12463.3941</v>
      </c>
      <c r="E383" s="458">
        <f t="shared" si="193"/>
        <v>12578.057325719999</v>
      </c>
      <c r="F383" s="458">
        <f t="shared" si="194"/>
        <v>12691.259841651479</v>
      </c>
      <c r="G383" s="458">
        <f t="shared" si="195"/>
        <v>12806.750306210508</v>
      </c>
      <c r="H383" s="470">
        <f t="shared" si="195"/>
        <v>12923.291733997023</v>
      </c>
      <c r="I383" s="458">
        <f t="shared" si="202"/>
        <v>12858.291733997023</v>
      </c>
      <c r="J383" s="458">
        <f t="shared" si="203"/>
        <v>12793.291733997023</v>
      </c>
      <c r="K383" s="562">
        <f t="shared" si="196"/>
        <v>12923.291733997023</v>
      </c>
      <c r="L383" s="51">
        <f>Birth!Y389</f>
        <v>18</v>
      </c>
      <c r="M383" s="563">
        <f>Birth!Z389</f>
        <v>23</v>
      </c>
      <c r="N383" s="563">
        <f t="shared" si="197"/>
        <v>41</v>
      </c>
      <c r="O383" s="563">
        <f>Death!Y388</f>
        <v>76</v>
      </c>
      <c r="P383" s="563">
        <f>Death!Z388</f>
        <v>30</v>
      </c>
      <c r="Q383" s="563">
        <f t="shared" si="198"/>
        <v>106</v>
      </c>
      <c r="R383" s="563">
        <f>Birth!AH389</f>
        <v>0</v>
      </c>
      <c r="S383" s="563">
        <f>Birth!AI389</f>
        <v>0</v>
      </c>
      <c r="T383" s="563">
        <f t="shared" si="199"/>
        <v>0</v>
      </c>
      <c r="U383" s="564">
        <f t="shared" si="204"/>
        <v>3.2048045845031568</v>
      </c>
      <c r="V383" s="564">
        <f t="shared" si="205"/>
        <v>8.2855923404227951</v>
      </c>
      <c r="W383" s="564">
        <f t="shared" si="205"/>
        <v>0</v>
      </c>
      <c r="X383" s="564">
        <f t="shared" si="206"/>
        <v>0</v>
      </c>
      <c r="Y383" s="918">
        <f t="shared" si="200"/>
        <v>1277.7777777777776</v>
      </c>
      <c r="Z383" s="11"/>
    </row>
    <row r="384" spans="1:26" ht="20.25" customHeight="1">
      <c r="A384" s="469">
        <v>164</v>
      </c>
      <c r="B384" s="598" t="s">
        <v>838</v>
      </c>
      <c r="C384" s="11">
        <v>13595</v>
      </c>
      <c r="D384" s="458">
        <f t="shared" si="192"/>
        <v>13718.7145</v>
      </c>
      <c r="E384" s="458">
        <f t="shared" si="193"/>
        <v>13844.926673399999</v>
      </c>
      <c r="F384" s="458">
        <f t="shared" si="194"/>
        <v>13969.531013460599</v>
      </c>
      <c r="G384" s="458">
        <f t="shared" si="195"/>
        <v>14096.65374568309</v>
      </c>
      <c r="H384" s="470">
        <f t="shared" si="195"/>
        <v>14224.933294768807</v>
      </c>
      <c r="I384" s="458">
        <f t="shared" si="202"/>
        <v>14682.933294768807</v>
      </c>
      <c r="J384" s="458">
        <f t="shared" si="203"/>
        <v>15140.933294768807</v>
      </c>
      <c r="K384" s="562">
        <f t="shared" si="196"/>
        <v>14224.933294768807</v>
      </c>
      <c r="L384" s="51">
        <f>Birth!Y390</f>
        <v>402</v>
      </c>
      <c r="M384" s="563">
        <f>Birth!Z390</f>
        <v>348</v>
      </c>
      <c r="N384" s="563">
        <f t="shared" si="197"/>
        <v>750</v>
      </c>
      <c r="O384" s="563">
        <f>Death!Y389</f>
        <v>185</v>
      </c>
      <c r="P384" s="563">
        <f>Death!Z389</f>
        <v>107</v>
      </c>
      <c r="Q384" s="563">
        <f t="shared" si="198"/>
        <v>292</v>
      </c>
      <c r="R384" s="563">
        <f>Birth!AH390</f>
        <v>0</v>
      </c>
      <c r="S384" s="563">
        <f>Birth!AI390</f>
        <v>0</v>
      </c>
      <c r="T384" s="563">
        <f t="shared" si="199"/>
        <v>0</v>
      </c>
      <c r="U384" s="564">
        <f t="shared" si="204"/>
        <v>49.534595087287322</v>
      </c>
      <c r="V384" s="564">
        <f t="shared" si="205"/>
        <v>19.285469020650531</v>
      </c>
      <c r="W384" s="564">
        <f t="shared" si="205"/>
        <v>0</v>
      </c>
      <c r="X384" s="564">
        <f t="shared" si="206"/>
        <v>0</v>
      </c>
      <c r="Y384" s="918">
        <f t="shared" si="200"/>
        <v>865.67164179104475</v>
      </c>
      <c r="Z384" s="11"/>
    </row>
    <row r="385" spans="1:26" ht="20.25" customHeight="1">
      <c r="A385" s="414">
        <v>165</v>
      </c>
      <c r="B385" s="598" t="s">
        <v>839</v>
      </c>
      <c r="C385" s="11">
        <v>66719</v>
      </c>
      <c r="D385" s="458">
        <f t="shared" si="192"/>
        <v>67326.142900000006</v>
      </c>
      <c r="E385" s="458">
        <f t="shared" si="193"/>
        <v>67945.543414680011</v>
      </c>
      <c r="F385" s="458">
        <f t="shared" si="194"/>
        <v>68557.053305412133</v>
      </c>
      <c r="G385" s="458">
        <f t="shared" si="195"/>
        <v>69180.922490491386</v>
      </c>
      <c r="H385" s="470">
        <f t="shared" si="195"/>
        <v>69810.468885154856</v>
      </c>
      <c r="I385" s="458">
        <f t="shared" si="202"/>
        <v>73959.468885154856</v>
      </c>
      <c r="J385" s="458">
        <f t="shared" si="203"/>
        <v>78108.468885154856</v>
      </c>
      <c r="K385" s="562">
        <f t="shared" si="196"/>
        <v>69810.468885154856</v>
      </c>
      <c r="L385" s="51">
        <f>Birth!Y391</f>
        <v>2541</v>
      </c>
      <c r="M385" s="563">
        <f>Birth!Z391</f>
        <v>2446</v>
      </c>
      <c r="N385" s="563">
        <f t="shared" si="197"/>
        <v>4987</v>
      </c>
      <c r="O385" s="563">
        <f>Death!Y390</f>
        <v>517</v>
      </c>
      <c r="P385" s="563">
        <f>Death!Z390</f>
        <v>321</v>
      </c>
      <c r="Q385" s="563">
        <f t="shared" si="198"/>
        <v>838</v>
      </c>
      <c r="R385" s="563">
        <f>Birth!AH391</f>
        <v>13</v>
      </c>
      <c r="S385" s="563">
        <f>Birth!AI391</f>
        <v>15</v>
      </c>
      <c r="T385" s="563">
        <f t="shared" si="199"/>
        <v>28</v>
      </c>
      <c r="U385" s="564">
        <f t="shared" si="204"/>
        <v>63.847109938008515</v>
      </c>
      <c r="V385" s="564">
        <f t="shared" si="205"/>
        <v>10.728670168047151</v>
      </c>
      <c r="W385" s="564">
        <f t="shared" si="205"/>
        <v>0.1862184885391085</v>
      </c>
      <c r="X385" s="564">
        <f t="shared" si="206"/>
        <v>5.5832502492522433</v>
      </c>
      <c r="Y385" s="918">
        <f t="shared" si="200"/>
        <v>962.6131444313263</v>
      </c>
      <c r="Z385" s="11"/>
    </row>
    <row r="386" spans="1:26" ht="20.25" customHeight="1">
      <c r="A386" s="467"/>
      <c r="B386" s="631" t="s">
        <v>6</v>
      </c>
      <c r="C386" s="607">
        <f>SUM(C382:C385)</f>
        <v>133641</v>
      </c>
      <c r="D386" s="468">
        <f t="shared" si="192"/>
        <v>134857.13310000001</v>
      </c>
      <c r="E386" s="468">
        <f t="shared" si="193"/>
        <v>136097.81872452001</v>
      </c>
      <c r="F386" s="468">
        <f t="shared" si="194"/>
        <v>137322.69909304069</v>
      </c>
      <c r="G386" s="468">
        <f t="shared" si="195"/>
        <v>138572.33565478737</v>
      </c>
      <c r="H386" s="468">
        <f>SUM(H382:H385)</f>
        <v>139833.34390924592</v>
      </c>
      <c r="I386" s="459">
        <f t="shared" si="202"/>
        <v>146634.34390924592</v>
      </c>
      <c r="J386" s="458">
        <f t="shared" si="203"/>
        <v>153435.34390924592</v>
      </c>
      <c r="K386" s="562">
        <f t="shared" si="196"/>
        <v>139833.34390924592</v>
      </c>
      <c r="L386" s="618">
        <f>Birth!Y392</f>
        <v>4369</v>
      </c>
      <c r="M386" s="632">
        <f>Birth!Z392</f>
        <v>4045</v>
      </c>
      <c r="N386" s="632">
        <f t="shared" si="197"/>
        <v>8414</v>
      </c>
      <c r="O386" s="632">
        <f>Death!Y391</f>
        <v>990</v>
      </c>
      <c r="P386" s="632">
        <f>Death!Z391</f>
        <v>623</v>
      </c>
      <c r="Q386" s="632">
        <f t="shared" si="198"/>
        <v>1613</v>
      </c>
      <c r="R386" s="632">
        <f>Birth!AH392</f>
        <v>13</v>
      </c>
      <c r="S386" s="632">
        <f>Birth!AI392</f>
        <v>15</v>
      </c>
      <c r="T386" s="632">
        <f t="shared" si="199"/>
        <v>28</v>
      </c>
      <c r="U386" s="647">
        <f t="shared" si="204"/>
        <v>54.837430448728426</v>
      </c>
      <c r="V386" s="647">
        <f t="shared" si="205"/>
        <v>10.512571347016753</v>
      </c>
      <c r="W386" s="633">
        <f t="shared" si="205"/>
        <v>9.2967811800576047E-2</v>
      </c>
      <c r="X386" s="633">
        <f t="shared" si="206"/>
        <v>3.3167495854063018</v>
      </c>
      <c r="Y386" s="919">
        <f t="shared" si="200"/>
        <v>925.84115358205543</v>
      </c>
      <c r="Z386" s="919"/>
    </row>
    <row r="387" spans="1:26" ht="20.25" customHeight="1">
      <c r="A387" s="1233" t="s">
        <v>14</v>
      </c>
      <c r="B387" s="1234"/>
      <c r="C387" s="619">
        <f>C186+C193+C212+C217+C222+C229+C240+C250+C262+C278+C287+C300+C313+C322+C328+C333+C344+C352+C364+C374+C380+C386+C304</f>
        <v>9770017</v>
      </c>
      <c r="D387" s="619">
        <f t="shared" ref="D387:Q387" si="207">D186+D193+D212+D217+D222+D229+D240+D250+D262+D278+D287+D300+D313+D322+D328+D333+D344+D352+D364+D374+D380+D386+D304</f>
        <v>9858924.1546999998</v>
      </c>
      <c r="E387" s="619">
        <f t="shared" si="207"/>
        <v>9949626.2569232415</v>
      </c>
      <c r="F387" s="619">
        <f t="shared" si="207"/>
        <v>10039172.893235547</v>
      </c>
      <c r="G387" s="619">
        <f t="shared" si="207"/>
        <v>10130529.366563991</v>
      </c>
      <c r="H387" s="619">
        <f t="shared" si="207"/>
        <v>10222717.183799723</v>
      </c>
      <c r="I387" s="619">
        <f t="shared" si="207"/>
        <v>10448267.183799723</v>
      </c>
      <c r="J387" s="619">
        <f t="shared" si="207"/>
        <v>10673817.183799723</v>
      </c>
      <c r="K387" s="619">
        <f t="shared" si="207"/>
        <v>10222717.183799723</v>
      </c>
      <c r="L387" s="619">
        <f t="shared" si="207"/>
        <v>172707</v>
      </c>
      <c r="M387" s="619">
        <f t="shared" si="207"/>
        <v>159238</v>
      </c>
      <c r="N387" s="619">
        <f t="shared" si="207"/>
        <v>331945</v>
      </c>
      <c r="O387" s="619">
        <f t="shared" si="207"/>
        <v>64806</v>
      </c>
      <c r="P387" s="619">
        <f t="shared" si="207"/>
        <v>41589</v>
      </c>
      <c r="Q387" s="619">
        <f t="shared" si="207"/>
        <v>106395</v>
      </c>
      <c r="R387" s="619">
        <f t="shared" ref="R387" si="208">R186+R193+R212+R217+R222+R229+R240+R250+R262+R278+R287+R300+R313+R322+R328+R333+R344+R352+R364+R374+R380+R386+R304</f>
        <v>975</v>
      </c>
      <c r="S387" s="619">
        <f t="shared" ref="S387" si="209">S186+S193+S212+S217+S222+S229+S240+S250+S262+S278+S287+S300+S313+S322+S328+S333+S344+S352+S364+S374+S380+S386+S304</f>
        <v>805</v>
      </c>
      <c r="T387" s="619">
        <f t="shared" ref="T387" si="210">T186+T193+T212+T217+T222+T229+T240+T250+T262+T278+T287+T300+T313+T322+T328+T333+T344+T352+T364+T374+T380+T386+T304</f>
        <v>1780</v>
      </c>
      <c r="U387" s="648">
        <f t="shared" si="204"/>
        <v>31.098996196394705</v>
      </c>
      <c r="V387" s="648">
        <f t="shared" si="205"/>
        <v>9.9678491928343984</v>
      </c>
      <c r="W387" s="642">
        <f t="shared" si="205"/>
        <v>9.5375816670847019E-2</v>
      </c>
      <c r="X387" s="642">
        <f t="shared" si="206"/>
        <v>5.3337328638849346</v>
      </c>
      <c r="Y387" s="922">
        <f t="shared" si="200"/>
        <v>922.01242566890755</v>
      </c>
      <c r="Z387" s="922"/>
    </row>
    <row r="388" spans="1:26" ht="15" customHeight="1">
      <c r="D388" s="620"/>
      <c r="E388" s="620"/>
      <c r="F388" s="620"/>
      <c r="G388" s="620"/>
      <c r="H388" s="620"/>
      <c r="I388" s="620"/>
      <c r="J388" s="620"/>
    </row>
    <row r="389" spans="1:26" ht="15" customHeight="1">
      <c r="D389" s="620"/>
      <c r="F389" s="620"/>
      <c r="G389" s="620"/>
      <c r="H389" s="620"/>
      <c r="I389" s="620"/>
      <c r="J389" s="620"/>
      <c r="Q389" s="643"/>
    </row>
  </sheetData>
  <mergeCells count="35">
    <mergeCell ref="Z173:Z175"/>
    <mergeCell ref="A301:B301"/>
    <mergeCell ref="A169:B169"/>
    <mergeCell ref="R174:T174"/>
    <mergeCell ref="U173:Y173"/>
    <mergeCell ref="A2:Y2"/>
    <mergeCell ref="R5:T5"/>
    <mergeCell ref="A173:A175"/>
    <mergeCell ref="B173:B175"/>
    <mergeCell ref="C173:C175"/>
    <mergeCell ref="I173:I175"/>
    <mergeCell ref="L173:T173"/>
    <mergeCell ref="Y174:Y175"/>
    <mergeCell ref="U4:Y4"/>
    <mergeCell ref="W174:W175"/>
    <mergeCell ref="L172:Y172"/>
    <mergeCell ref="Y5:Y6"/>
    <mergeCell ref="U174:U175"/>
    <mergeCell ref="O5:Q5"/>
    <mergeCell ref="V174:V175"/>
    <mergeCell ref="V5:V6"/>
    <mergeCell ref="A387:B387"/>
    <mergeCell ref="A4:A5"/>
    <mergeCell ref="B4:B5"/>
    <mergeCell ref="A170:Y170"/>
    <mergeCell ref="J173:J175"/>
    <mergeCell ref="A171:Y171"/>
    <mergeCell ref="X174:X175"/>
    <mergeCell ref="C4:C6"/>
    <mergeCell ref="K4:K6"/>
    <mergeCell ref="L4:T4"/>
    <mergeCell ref="L174:N174"/>
    <mergeCell ref="O174:Q174"/>
    <mergeCell ref="L5:N5"/>
    <mergeCell ref="U5:U6"/>
  </mergeCells>
  <printOptions horizontalCentered="1" verticalCentered="1"/>
  <pageMargins left="0.47244094488188981" right="0.47244094488188981" top="0.59055118110236227" bottom="0.55118110236220474" header="0.31496062992125984" footer="0.15748031496062992"/>
  <pageSetup paperSize="5" scale="90" orientation="landscape" r:id="rId1"/>
  <headerFooter alignWithMargins="0"/>
  <rowBreaks count="7" manualBreakCount="7">
    <brk id="201" max="21" man="1"/>
    <brk id="222" max="21" man="1"/>
    <brk id="250" max="16383" man="1"/>
    <brk id="278" max="16383" man="1"/>
    <brk id="328" max="16383" man="1"/>
    <brk id="352" max="16383" man="1"/>
    <brk id="37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336600"/>
  </sheetPr>
  <dimension ref="A1:AE111"/>
  <sheetViews>
    <sheetView zoomScale="110" zoomScaleNormal="110" workbookViewId="0">
      <selection activeCell="D98" sqref="D98"/>
    </sheetView>
  </sheetViews>
  <sheetFormatPr defaultColWidth="9.140625" defaultRowHeight="15"/>
  <cols>
    <col min="1" max="1" width="9.85546875" style="215" customWidth="1"/>
    <col min="2" max="2" width="22.42578125" style="215" customWidth="1"/>
    <col min="3" max="12" width="14" style="215" customWidth="1"/>
    <col min="13" max="13" width="8.140625" style="215" customWidth="1"/>
    <col min="14" max="14" width="2.7109375" style="215" customWidth="1"/>
    <col min="15" max="15" width="9.85546875" style="215" customWidth="1"/>
    <col min="16" max="16" width="24.28515625" style="215" customWidth="1"/>
    <col min="17" max="26" width="14.140625" style="215" customWidth="1"/>
    <col min="27" max="27" width="24.140625" style="215" customWidth="1"/>
    <col min="28" max="28" width="10.42578125" style="215" customWidth="1"/>
    <col min="29" max="29" width="10.7109375" style="215" customWidth="1"/>
    <col min="30" max="30" width="9.140625" style="215" customWidth="1"/>
    <col min="31" max="31" width="11.28515625" style="215" customWidth="1"/>
    <col min="32" max="32" width="9.140625" style="215" customWidth="1"/>
    <col min="33" max="16384" width="9.140625" style="215"/>
  </cols>
  <sheetData>
    <row r="1" spans="1:31" s="121" customFormat="1" ht="26.25">
      <c r="A1" s="1256" t="s">
        <v>513</v>
      </c>
      <c r="B1" s="1256"/>
      <c r="C1" s="1256"/>
      <c r="D1" s="1256"/>
      <c r="E1" s="1256"/>
      <c r="F1" s="1256"/>
      <c r="G1" s="1256"/>
      <c r="H1" s="1256"/>
      <c r="I1" s="1256"/>
      <c r="J1" s="1256"/>
      <c r="K1" s="1256"/>
      <c r="L1" s="1256"/>
      <c r="M1" s="165"/>
      <c r="N1" s="195"/>
      <c r="O1" s="1256" t="s">
        <v>514</v>
      </c>
      <c r="P1" s="1256"/>
      <c r="Q1" s="1256"/>
      <c r="R1" s="1256"/>
      <c r="S1" s="1256"/>
      <c r="T1" s="1256"/>
      <c r="U1" s="1256"/>
      <c r="V1" s="1256"/>
      <c r="W1" s="1256"/>
      <c r="X1" s="1256"/>
      <c r="Y1" s="1256"/>
      <c r="Z1" s="1256"/>
    </row>
    <row r="2" spans="1:31" s="121" customFormat="1" ht="28.5" customHeight="1">
      <c r="A2" s="1257" t="s">
        <v>886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65"/>
      <c r="N2" s="195"/>
      <c r="O2" s="1257" t="s">
        <v>886</v>
      </c>
      <c r="P2" s="1257"/>
      <c r="Q2" s="1257"/>
      <c r="R2" s="1257"/>
      <c r="S2" s="1257"/>
      <c r="T2" s="1257"/>
      <c r="U2" s="1257"/>
      <c r="V2" s="1257"/>
      <c r="W2" s="1257"/>
      <c r="X2" s="1257"/>
      <c r="Y2" s="1257"/>
      <c r="Z2" s="1257"/>
    </row>
    <row r="3" spans="1:31" s="121" customFormat="1" ht="25.5" customHeight="1" thickBot="1">
      <c r="A3" s="292" t="s">
        <v>606</v>
      </c>
      <c r="J3" s="213"/>
      <c r="O3" s="292" t="s">
        <v>515</v>
      </c>
    </row>
    <row r="4" spans="1:31" s="134" customFormat="1" ht="15.75" customHeight="1">
      <c r="A4" s="1263" t="s">
        <v>156</v>
      </c>
      <c r="B4" s="1268" t="s">
        <v>610</v>
      </c>
      <c r="C4" s="1258" t="s">
        <v>157</v>
      </c>
      <c r="D4" s="1259"/>
      <c r="E4" s="1259"/>
      <c r="F4" s="1259"/>
      <c r="G4" s="1259"/>
      <c r="H4" s="1259"/>
      <c r="I4" s="1259"/>
      <c r="J4" s="1259"/>
      <c r="K4" s="1259"/>
      <c r="L4" s="1260"/>
      <c r="O4" s="1263" t="s">
        <v>156</v>
      </c>
      <c r="P4" s="1268" t="s">
        <v>610</v>
      </c>
      <c r="Q4" s="1258" t="s">
        <v>158</v>
      </c>
      <c r="R4" s="1259"/>
      <c r="S4" s="1259"/>
      <c r="T4" s="1259"/>
      <c r="U4" s="1259"/>
      <c r="V4" s="1259"/>
      <c r="W4" s="1259"/>
      <c r="X4" s="1259"/>
      <c r="Y4" s="1259"/>
      <c r="Z4" s="1260"/>
    </row>
    <row r="5" spans="1:31" s="134" customFormat="1" ht="34.5" customHeight="1">
      <c r="A5" s="1264"/>
      <c r="B5" s="1269"/>
      <c r="C5" s="1243" t="s">
        <v>748</v>
      </c>
      <c r="D5" s="1243"/>
      <c r="E5" s="1243" t="s">
        <v>298</v>
      </c>
      <c r="F5" s="1243"/>
      <c r="G5" s="1250" t="s">
        <v>710</v>
      </c>
      <c r="H5" s="1261"/>
      <c r="I5" s="1250" t="s">
        <v>159</v>
      </c>
      <c r="J5" s="1261"/>
      <c r="K5" s="1250" t="s">
        <v>6</v>
      </c>
      <c r="L5" s="1262"/>
      <c r="O5" s="1264"/>
      <c r="P5" s="1269"/>
      <c r="Q5" s="1243" t="s">
        <v>748</v>
      </c>
      <c r="R5" s="1243"/>
      <c r="S5" s="1243" t="s">
        <v>298</v>
      </c>
      <c r="T5" s="1243"/>
      <c r="U5" s="1250" t="s">
        <v>710</v>
      </c>
      <c r="V5" s="1261"/>
      <c r="W5" s="1250" t="s">
        <v>159</v>
      </c>
      <c r="X5" s="1261"/>
      <c r="Y5" s="1250" t="s">
        <v>6</v>
      </c>
      <c r="Z5" s="1262"/>
    </row>
    <row r="6" spans="1:31" s="134" customFormat="1" ht="21" customHeight="1">
      <c r="A6" s="1265"/>
      <c r="B6" s="1270"/>
      <c r="C6" s="216" t="s">
        <v>240</v>
      </c>
      <c r="D6" s="193" t="s">
        <v>241</v>
      </c>
      <c r="E6" s="193" t="s">
        <v>240</v>
      </c>
      <c r="F6" s="193" t="s">
        <v>241</v>
      </c>
      <c r="G6" s="193" t="s">
        <v>240</v>
      </c>
      <c r="H6" s="193" t="s">
        <v>241</v>
      </c>
      <c r="I6" s="193" t="s">
        <v>240</v>
      </c>
      <c r="J6" s="193" t="s">
        <v>241</v>
      </c>
      <c r="K6" s="193" t="s">
        <v>240</v>
      </c>
      <c r="L6" s="217" t="s">
        <v>241</v>
      </c>
      <c r="O6" s="1265"/>
      <c r="P6" s="1270"/>
      <c r="Q6" s="216" t="s">
        <v>240</v>
      </c>
      <c r="R6" s="193" t="s">
        <v>241</v>
      </c>
      <c r="S6" s="193" t="s">
        <v>240</v>
      </c>
      <c r="T6" s="193" t="s">
        <v>241</v>
      </c>
      <c r="U6" s="193" t="s">
        <v>240</v>
      </c>
      <c r="V6" s="193" t="s">
        <v>241</v>
      </c>
      <c r="W6" s="193" t="s">
        <v>240</v>
      </c>
      <c r="X6" s="193" t="s">
        <v>241</v>
      </c>
      <c r="Y6" s="193" t="s">
        <v>240</v>
      </c>
      <c r="Z6" s="217" t="s">
        <v>241</v>
      </c>
    </row>
    <row r="7" spans="1:31" s="174" customFormat="1" ht="26.25" customHeight="1">
      <c r="A7" s="284">
        <v>1</v>
      </c>
      <c r="B7" s="285" t="s">
        <v>15</v>
      </c>
      <c r="C7" s="286">
        <f>K7-(E7+G7+I7)</f>
        <v>4372</v>
      </c>
      <c r="D7" s="286">
        <f>L7-(F7+H7+J7)</f>
        <v>4070</v>
      </c>
      <c r="E7" s="285">
        <v>1</v>
      </c>
      <c r="F7" s="285">
        <v>2</v>
      </c>
      <c r="G7" s="285">
        <v>0</v>
      </c>
      <c r="H7" s="285">
        <v>0</v>
      </c>
      <c r="I7" s="448">
        <f>'Master Table'!F6</f>
        <v>0</v>
      </c>
      <c r="J7" s="448">
        <f>'Master Table'!G6</f>
        <v>0</v>
      </c>
      <c r="K7" s="448">
        <f>'Master Table'!C6</f>
        <v>4373</v>
      </c>
      <c r="L7" s="573">
        <f>'Master Table'!D6</f>
        <v>4072</v>
      </c>
      <c r="M7" s="293"/>
      <c r="O7" s="284">
        <v>1</v>
      </c>
      <c r="P7" s="285" t="s">
        <v>15</v>
      </c>
      <c r="Q7" s="286">
        <f>Y7-(S7+U7+W7)</f>
        <v>5329</v>
      </c>
      <c r="R7" s="286">
        <f>Z7-(T7+V7+X7)</f>
        <v>3511</v>
      </c>
      <c r="S7" s="285">
        <v>12</v>
      </c>
      <c r="T7" s="285">
        <v>3</v>
      </c>
      <c r="U7" s="285">
        <v>6</v>
      </c>
      <c r="V7" s="285">
        <v>4</v>
      </c>
      <c r="W7" s="448">
        <f>'Master Table'!O6</f>
        <v>0</v>
      </c>
      <c r="X7" s="448">
        <f>'Master Table'!P6</f>
        <v>0</v>
      </c>
      <c r="Y7" s="448">
        <f>'Master Table'!L6</f>
        <v>5347</v>
      </c>
      <c r="Z7" s="573">
        <f>'Master Table'!M6</f>
        <v>3518</v>
      </c>
      <c r="AA7" s="293"/>
      <c r="AB7" s="293"/>
      <c r="AC7" s="1158"/>
      <c r="AD7" s="1158"/>
      <c r="AE7" s="1158"/>
    </row>
    <row r="8" spans="1:31" s="174" customFormat="1" ht="26.25" customHeight="1">
      <c r="A8" s="284">
        <v>2</v>
      </c>
      <c r="B8" s="285" t="s">
        <v>20</v>
      </c>
      <c r="C8" s="286">
        <f t="shared" ref="C8:C29" si="0">K8-(E8+G8+I8)</f>
        <v>158</v>
      </c>
      <c r="D8" s="286">
        <f t="shared" ref="D8:D29" si="1">L8-(F8+H8+J8)</f>
        <v>125</v>
      </c>
      <c r="E8" s="285"/>
      <c r="F8" s="285"/>
      <c r="G8" s="285">
        <v>1</v>
      </c>
      <c r="H8" s="285">
        <v>1</v>
      </c>
      <c r="I8" s="448">
        <f>'Master Table'!F7</f>
        <v>165</v>
      </c>
      <c r="J8" s="448">
        <f>'Master Table'!G7</f>
        <v>172</v>
      </c>
      <c r="K8" s="448">
        <f>'Master Table'!C7</f>
        <v>324</v>
      </c>
      <c r="L8" s="573">
        <f>'Master Table'!D7</f>
        <v>298</v>
      </c>
      <c r="M8" s="293"/>
      <c r="O8" s="284">
        <v>2</v>
      </c>
      <c r="P8" s="285" t="s">
        <v>20</v>
      </c>
      <c r="Q8" s="286">
        <f t="shared" ref="Q8:Q29" si="2">Y8-(S8+U8+W8)</f>
        <v>1850</v>
      </c>
      <c r="R8" s="286">
        <f t="shared" ref="R8:R29" si="3">Z8-(T8+V8+X8)</f>
        <v>1223</v>
      </c>
      <c r="S8" s="285">
        <v>0</v>
      </c>
      <c r="T8" s="285">
        <v>0</v>
      </c>
      <c r="U8" s="285">
        <v>3</v>
      </c>
      <c r="V8" s="285">
        <v>3</v>
      </c>
      <c r="W8" s="448">
        <f>'Master Table'!O7</f>
        <v>15</v>
      </c>
      <c r="X8" s="448">
        <f>'Master Table'!P7</f>
        <v>22</v>
      </c>
      <c r="Y8" s="448">
        <f>'Master Table'!L7</f>
        <v>1868</v>
      </c>
      <c r="Z8" s="573">
        <f>'Master Table'!M7</f>
        <v>1248</v>
      </c>
      <c r="AA8" s="293"/>
      <c r="AB8" s="293"/>
      <c r="AC8" s="1158"/>
      <c r="AD8" s="1158"/>
      <c r="AE8" s="1158"/>
    </row>
    <row r="9" spans="1:31" s="174" customFormat="1" ht="26.25" customHeight="1">
      <c r="A9" s="284">
        <v>3</v>
      </c>
      <c r="B9" s="285" t="s">
        <v>21</v>
      </c>
      <c r="C9" s="286">
        <f t="shared" si="0"/>
        <v>735</v>
      </c>
      <c r="D9" s="286">
        <f t="shared" si="1"/>
        <v>649</v>
      </c>
      <c r="E9" s="285">
        <v>0</v>
      </c>
      <c r="F9" s="285">
        <v>0</v>
      </c>
      <c r="G9" s="285">
        <v>0</v>
      </c>
      <c r="H9" s="285">
        <v>0</v>
      </c>
      <c r="I9" s="448">
        <f>'Master Table'!F8</f>
        <v>0</v>
      </c>
      <c r="J9" s="448">
        <f>'Master Table'!G8</f>
        <v>0</v>
      </c>
      <c r="K9" s="448">
        <f>'Master Table'!C8</f>
        <v>735</v>
      </c>
      <c r="L9" s="573">
        <f>'Master Table'!D8</f>
        <v>649</v>
      </c>
      <c r="M9" s="293"/>
      <c r="O9" s="284">
        <v>3</v>
      </c>
      <c r="P9" s="285" t="s">
        <v>21</v>
      </c>
      <c r="Q9" s="286">
        <f t="shared" si="2"/>
        <v>4400</v>
      </c>
      <c r="R9" s="286">
        <f t="shared" si="3"/>
        <v>2800</v>
      </c>
      <c r="S9" s="285">
        <v>0</v>
      </c>
      <c r="T9" s="285">
        <v>0</v>
      </c>
      <c r="U9" s="285">
        <v>0</v>
      </c>
      <c r="V9" s="285">
        <v>0</v>
      </c>
      <c r="W9" s="448">
        <f>'Master Table'!O8</f>
        <v>0</v>
      </c>
      <c r="X9" s="448">
        <f>'Master Table'!P8</f>
        <v>0</v>
      </c>
      <c r="Y9" s="448">
        <f>'Master Table'!L8</f>
        <v>4400</v>
      </c>
      <c r="Z9" s="573">
        <f>'Master Table'!M8</f>
        <v>2800</v>
      </c>
      <c r="AA9" s="293"/>
      <c r="AB9" s="293"/>
      <c r="AC9" s="1158"/>
      <c r="AD9" s="1158"/>
      <c r="AE9" s="1158"/>
    </row>
    <row r="10" spans="1:31" s="174" customFormat="1" ht="26.25" customHeight="1">
      <c r="A10" s="284">
        <v>4</v>
      </c>
      <c r="B10" s="285" t="s">
        <v>25</v>
      </c>
      <c r="C10" s="286">
        <f t="shared" si="0"/>
        <v>687</v>
      </c>
      <c r="D10" s="286">
        <f t="shared" si="1"/>
        <v>651</v>
      </c>
      <c r="E10" s="285">
        <v>0</v>
      </c>
      <c r="F10" s="285">
        <v>0</v>
      </c>
      <c r="G10" s="285">
        <v>0</v>
      </c>
      <c r="H10" s="285">
        <v>1</v>
      </c>
      <c r="I10" s="448">
        <f>'Master Table'!F9</f>
        <v>221</v>
      </c>
      <c r="J10" s="448">
        <f>'Master Table'!G9</f>
        <v>223</v>
      </c>
      <c r="K10" s="448">
        <f>'Master Table'!C9</f>
        <v>908</v>
      </c>
      <c r="L10" s="573">
        <f>'Master Table'!D9</f>
        <v>875</v>
      </c>
      <c r="M10" s="293"/>
      <c r="O10" s="284">
        <v>4</v>
      </c>
      <c r="P10" s="285" t="s">
        <v>25</v>
      </c>
      <c r="Q10" s="286">
        <f t="shared" si="2"/>
        <v>1593</v>
      </c>
      <c r="R10" s="286">
        <f t="shared" si="3"/>
        <v>1153</v>
      </c>
      <c r="S10" s="285">
        <v>0</v>
      </c>
      <c r="T10" s="285">
        <v>0</v>
      </c>
      <c r="U10" s="285">
        <v>42</v>
      </c>
      <c r="V10" s="285">
        <v>20</v>
      </c>
      <c r="W10" s="448">
        <f>'Master Table'!O9</f>
        <v>44</v>
      </c>
      <c r="X10" s="448">
        <f>'Master Table'!P9</f>
        <v>44</v>
      </c>
      <c r="Y10" s="448">
        <f>'Master Table'!L9</f>
        <v>1679</v>
      </c>
      <c r="Z10" s="573">
        <f>'Master Table'!M9</f>
        <v>1217</v>
      </c>
      <c r="AA10" s="293"/>
      <c r="AB10" s="293"/>
      <c r="AC10" s="1158"/>
      <c r="AD10" s="1158"/>
      <c r="AE10" s="1158"/>
    </row>
    <row r="11" spans="1:31" s="174" customFormat="1" ht="26.25" customHeight="1">
      <c r="A11" s="284">
        <v>5</v>
      </c>
      <c r="B11" s="285" t="s">
        <v>27</v>
      </c>
      <c r="C11" s="286">
        <f>K11-(E11+G11+I11)</f>
        <v>872</v>
      </c>
      <c r="D11" s="286">
        <f t="shared" si="1"/>
        <v>869</v>
      </c>
      <c r="E11" s="285">
        <v>10</v>
      </c>
      <c r="F11" s="285">
        <v>5</v>
      </c>
      <c r="G11" s="285">
        <v>1</v>
      </c>
      <c r="H11" s="285">
        <v>1</v>
      </c>
      <c r="I11" s="448">
        <f>'Master Table'!F10</f>
        <v>239</v>
      </c>
      <c r="J11" s="448">
        <f>'Master Table'!G10</f>
        <v>188</v>
      </c>
      <c r="K11" s="448">
        <f>'Master Table'!C10</f>
        <v>1122</v>
      </c>
      <c r="L11" s="573">
        <f>'Master Table'!D10</f>
        <v>1063</v>
      </c>
      <c r="M11" s="293"/>
      <c r="O11" s="284">
        <v>5</v>
      </c>
      <c r="P11" s="285" t="s">
        <v>27</v>
      </c>
      <c r="Q11" s="286">
        <f t="shared" si="2"/>
        <v>2613</v>
      </c>
      <c r="R11" s="286">
        <f t="shared" si="3"/>
        <v>1803</v>
      </c>
      <c r="S11" s="285">
        <v>0</v>
      </c>
      <c r="T11" s="285">
        <v>0</v>
      </c>
      <c r="U11" s="285">
        <v>0</v>
      </c>
      <c r="V11" s="285">
        <v>0</v>
      </c>
      <c r="W11" s="448">
        <f>'Master Table'!O10</f>
        <v>106</v>
      </c>
      <c r="X11" s="448">
        <f>'Master Table'!P10</f>
        <v>90</v>
      </c>
      <c r="Y11" s="448">
        <f>'Master Table'!L10</f>
        <v>2719</v>
      </c>
      <c r="Z11" s="573">
        <f>'Master Table'!M10</f>
        <v>1893</v>
      </c>
      <c r="AA11" s="293"/>
      <c r="AB11" s="293"/>
      <c r="AC11" s="1158"/>
      <c r="AD11" s="1158"/>
      <c r="AE11" s="1158"/>
    </row>
    <row r="12" spans="1:31" s="174" customFormat="1" ht="26.25" customHeight="1">
      <c r="A12" s="284">
        <v>6</v>
      </c>
      <c r="B12" s="285" t="s">
        <v>29</v>
      </c>
      <c r="C12" s="286">
        <f t="shared" si="0"/>
        <v>191</v>
      </c>
      <c r="D12" s="286">
        <f t="shared" si="1"/>
        <v>170</v>
      </c>
      <c r="E12" s="287">
        <v>0</v>
      </c>
      <c r="F12" s="287">
        <v>0</v>
      </c>
      <c r="G12" s="287">
        <v>2</v>
      </c>
      <c r="H12" s="287">
        <v>1</v>
      </c>
      <c r="I12" s="448">
        <f>'Master Table'!F11</f>
        <v>187</v>
      </c>
      <c r="J12" s="448">
        <f>'Master Table'!G11</f>
        <v>160</v>
      </c>
      <c r="K12" s="448">
        <f>'Master Table'!C11</f>
        <v>380</v>
      </c>
      <c r="L12" s="573">
        <f>'Master Table'!D11</f>
        <v>331</v>
      </c>
      <c r="M12" s="293"/>
      <c r="O12" s="284">
        <v>6</v>
      </c>
      <c r="P12" s="285" t="s">
        <v>29</v>
      </c>
      <c r="Q12" s="286">
        <f t="shared" si="2"/>
        <v>1745</v>
      </c>
      <c r="R12" s="286">
        <f t="shared" si="3"/>
        <v>1197</v>
      </c>
      <c r="S12" s="287">
        <v>1</v>
      </c>
      <c r="T12" s="287">
        <v>1</v>
      </c>
      <c r="U12" s="287">
        <v>74</v>
      </c>
      <c r="V12" s="287">
        <v>41</v>
      </c>
      <c r="W12" s="448">
        <f>'Master Table'!O11</f>
        <v>37</v>
      </c>
      <c r="X12" s="448">
        <f>'Master Table'!P11</f>
        <v>34</v>
      </c>
      <c r="Y12" s="448">
        <f>'Master Table'!L11</f>
        <v>1857</v>
      </c>
      <c r="Z12" s="573">
        <f>'Master Table'!M11</f>
        <v>1273</v>
      </c>
      <c r="AA12" s="293"/>
      <c r="AB12" s="293"/>
      <c r="AC12" s="1158"/>
      <c r="AD12" s="1158"/>
      <c r="AE12" s="1158"/>
    </row>
    <row r="13" spans="1:31" s="174" customFormat="1" ht="26.25" customHeight="1">
      <c r="A13" s="284">
        <v>7</v>
      </c>
      <c r="B13" s="285" t="s">
        <v>141</v>
      </c>
      <c r="C13" s="286">
        <f t="shared" si="0"/>
        <v>665</v>
      </c>
      <c r="D13" s="286">
        <f t="shared" si="1"/>
        <v>577</v>
      </c>
      <c r="E13" s="285">
        <v>0</v>
      </c>
      <c r="F13" s="285">
        <v>0</v>
      </c>
      <c r="G13" s="285">
        <v>0</v>
      </c>
      <c r="H13" s="285">
        <v>0</v>
      </c>
      <c r="I13" s="448">
        <f>'Master Table'!F12</f>
        <v>247</v>
      </c>
      <c r="J13" s="448">
        <f>'Master Table'!G12</f>
        <v>217</v>
      </c>
      <c r="K13" s="448">
        <f>'Master Table'!C12</f>
        <v>912</v>
      </c>
      <c r="L13" s="573">
        <f>'Master Table'!D12</f>
        <v>794</v>
      </c>
      <c r="M13" s="293"/>
      <c r="O13" s="284">
        <v>7</v>
      </c>
      <c r="P13" s="285" t="s">
        <v>141</v>
      </c>
      <c r="Q13" s="286">
        <f t="shared" si="2"/>
        <v>2375</v>
      </c>
      <c r="R13" s="286">
        <f t="shared" si="3"/>
        <v>1602</v>
      </c>
      <c r="S13" s="285">
        <v>0</v>
      </c>
      <c r="T13" s="285">
        <v>0</v>
      </c>
      <c r="U13" s="285">
        <v>82</v>
      </c>
      <c r="V13" s="285">
        <v>23</v>
      </c>
      <c r="W13" s="448">
        <f>'Master Table'!O12</f>
        <v>67</v>
      </c>
      <c r="X13" s="448">
        <f>'Master Table'!P12</f>
        <v>43</v>
      </c>
      <c r="Y13" s="448">
        <f>'Master Table'!L12</f>
        <v>2524</v>
      </c>
      <c r="Z13" s="573">
        <f>'Master Table'!M12</f>
        <v>1668</v>
      </c>
      <c r="AA13" s="293"/>
      <c r="AB13" s="293"/>
      <c r="AC13" s="1158"/>
      <c r="AD13" s="1158"/>
      <c r="AE13" s="1158"/>
    </row>
    <row r="14" spans="1:31" s="174" customFormat="1" ht="26.25" customHeight="1">
      <c r="A14" s="284">
        <v>8</v>
      </c>
      <c r="B14" s="285" t="s">
        <v>40</v>
      </c>
      <c r="C14" s="286">
        <f t="shared" si="0"/>
        <v>2217</v>
      </c>
      <c r="D14" s="286">
        <f t="shared" si="1"/>
        <v>2135</v>
      </c>
      <c r="E14" s="285">
        <v>0</v>
      </c>
      <c r="F14" s="285">
        <v>0</v>
      </c>
      <c r="G14" s="285">
        <v>0</v>
      </c>
      <c r="H14" s="285">
        <v>0</v>
      </c>
      <c r="I14" s="448">
        <f>'Master Table'!F13</f>
        <v>222</v>
      </c>
      <c r="J14" s="448">
        <f>'Master Table'!G13</f>
        <v>197</v>
      </c>
      <c r="K14" s="448">
        <f>'Master Table'!C13</f>
        <v>2439</v>
      </c>
      <c r="L14" s="573">
        <f>'Master Table'!D13</f>
        <v>2332</v>
      </c>
      <c r="M14" s="293"/>
      <c r="O14" s="284">
        <v>8</v>
      </c>
      <c r="P14" s="285" t="s">
        <v>40</v>
      </c>
      <c r="Q14" s="286">
        <f t="shared" si="2"/>
        <v>4447</v>
      </c>
      <c r="R14" s="286">
        <f t="shared" si="3"/>
        <v>3487</v>
      </c>
      <c r="S14" s="285">
        <v>0</v>
      </c>
      <c r="T14" s="285">
        <v>0</v>
      </c>
      <c r="U14" s="285">
        <v>0</v>
      </c>
      <c r="V14" s="285">
        <v>0</v>
      </c>
      <c r="W14" s="448">
        <f>'Master Table'!O13</f>
        <v>19</v>
      </c>
      <c r="X14" s="448">
        <f>'Master Table'!P13</f>
        <v>12</v>
      </c>
      <c r="Y14" s="448">
        <f>'Master Table'!L13</f>
        <v>4466</v>
      </c>
      <c r="Z14" s="573">
        <f>'Master Table'!M13</f>
        <v>3499</v>
      </c>
      <c r="AA14" s="293"/>
      <c r="AB14" s="293"/>
      <c r="AC14" s="1158"/>
      <c r="AD14" s="1158"/>
      <c r="AE14" s="1158"/>
    </row>
    <row r="15" spans="1:31" s="174" customFormat="1" ht="26.25" customHeight="1">
      <c r="A15" s="284">
        <v>9</v>
      </c>
      <c r="B15" s="285" t="s">
        <v>44</v>
      </c>
      <c r="C15" s="286">
        <f t="shared" si="0"/>
        <v>2268</v>
      </c>
      <c r="D15" s="286">
        <f t="shared" si="1"/>
        <v>2056</v>
      </c>
      <c r="E15" s="285">
        <v>0</v>
      </c>
      <c r="F15" s="285">
        <v>0</v>
      </c>
      <c r="G15" s="285">
        <v>0</v>
      </c>
      <c r="H15" s="285">
        <v>0</v>
      </c>
      <c r="I15" s="448">
        <f>'Master Table'!F14</f>
        <v>80</v>
      </c>
      <c r="J15" s="448">
        <f>'Master Table'!G14</f>
        <v>105</v>
      </c>
      <c r="K15" s="448">
        <f>'Master Table'!C14</f>
        <v>2348</v>
      </c>
      <c r="L15" s="573">
        <f>'Master Table'!D14</f>
        <v>2161</v>
      </c>
      <c r="M15" s="293"/>
      <c r="O15" s="284">
        <v>9</v>
      </c>
      <c r="P15" s="285" t="s">
        <v>44</v>
      </c>
      <c r="Q15" s="286">
        <f t="shared" si="2"/>
        <v>5728</v>
      </c>
      <c r="R15" s="286">
        <f t="shared" si="3"/>
        <v>4240</v>
      </c>
      <c r="S15" s="285">
        <v>0</v>
      </c>
      <c r="T15" s="285">
        <v>0</v>
      </c>
      <c r="U15" s="285">
        <v>0</v>
      </c>
      <c r="V15" s="285">
        <v>0</v>
      </c>
      <c r="W15" s="448">
        <f>'Master Table'!O14</f>
        <v>15</v>
      </c>
      <c r="X15" s="448">
        <f>'Master Table'!P14</f>
        <v>6</v>
      </c>
      <c r="Y15" s="448">
        <f>'Master Table'!L14</f>
        <v>5743</v>
      </c>
      <c r="Z15" s="573">
        <f>'Master Table'!M14</f>
        <v>4246</v>
      </c>
      <c r="AA15" s="293"/>
      <c r="AB15" s="293"/>
      <c r="AC15" s="1158"/>
      <c r="AD15" s="1158"/>
      <c r="AE15" s="1158"/>
    </row>
    <row r="16" spans="1:31" s="174" customFormat="1" ht="26.25" customHeight="1">
      <c r="A16" s="284">
        <v>10</v>
      </c>
      <c r="B16" s="285" t="s">
        <v>51</v>
      </c>
      <c r="C16" s="286">
        <f t="shared" si="0"/>
        <v>1390</v>
      </c>
      <c r="D16" s="286">
        <f t="shared" si="1"/>
        <v>1356</v>
      </c>
      <c r="E16" s="285">
        <v>0</v>
      </c>
      <c r="F16" s="285">
        <v>0</v>
      </c>
      <c r="G16" s="285">
        <v>0</v>
      </c>
      <c r="H16" s="285">
        <v>0</v>
      </c>
      <c r="I16" s="448">
        <f>'Master Table'!F15</f>
        <v>872</v>
      </c>
      <c r="J16" s="448">
        <f>'Master Table'!G15</f>
        <v>824</v>
      </c>
      <c r="K16" s="448">
        <f>'Master Table'!C15</f>
        <v>2262</v>
      </c>
      <c r="L16" s="573">
        <f>'Master Table'!D15</f>
        <v>2180</v>
      </c>
      <c r="M16" s="293"/>
      <c r="O16" s="284">
        <v>10</v>
      </c>
      <c r="P16" s="285" t="s">
        <v>51</v>
      </c>
      <c r="Q16" s="286">
        <f t="shared" si="2"/>
        <v>4875</v>
      </c>
      <c r="R16" s="286">
        <f t="shared" si="3"/>
        <v>3450</v>
      </c>
      <c r="S16" s="285">
        <v>0</v>
      </c>
      <c r="T16" s="285">
        <v>0</v>
      </c>
      <c r="U16" s="285">
        <v>11</v>
      </c>
      <c r="V16" s="285">
        <v>6</v>
      </c>
      <c r="W16" s="448">
        <f>'Master Table'!O15</f>
        <v>44</v>
      </c>
      <c r="X16" s="448">
        <f>'Master Table'!P15</f>
        <v>33</v>
      </c>
      <c r="Y16" s="448">
        <f>'Master Table'!L15</f>
        <v>4930</v>
      </c>
      <c r="Z16" s="573">
        <f>'Master Table'!M15</f>
        <v>3489</v>
      </c>
      <c r="AA16" s="293"/>
      <c r="AB16" s="293"/>
      <c r="AC16" s="1158"/>
      <c r="AD16" s="1158"/>
      <c r="AE16" s="1158"/>
    </row>
    <row r="17" spans="1:31" s="174" customFormat="1" ht="26.25" customHeight="1">
      <c r="A17" s="284">
        <v>11</v>
      </c>
      <c r="B17" s="285" t="s">
        <v>57</v>
      </c>
      <c r="C17" s="286">
        <f t="shared" si="0"/>
        <v>221</v>
      </c>
      <c r="D17" s="286">
        <f t="shared" si="1"/>
        <v>224</v>
      </c>
      <c r="E17" s="285">
        <v>0</v>
      </c>
      <c r="F17" s="285">
        <v>0</v>
      </c>
      <c r="G17" s="285">
        <v>1</v>
      </c>
      <c r="H17" s="285">
        <v>1</v>
      </c>
      <c r="I17" s="448">
        <f>'Master Table'!F16</f>
        <v>200</v>
      </c>
      <c r="J17" s="448">
        <f>'Master Table'!G16</f>
        <v>202</v>
      </c>
      <c r="K17" s="448">
        <f>'Master Table'!C16</f>
        <v>422</v>
      </c>
      <c r="L17" s="573">
        <f>'Master Table'!D16</f>
        <v>427</v>
      </c>
      <c r="M17" s="293"/>
      <c r="O17" s="284">
        <v>11</v>
      </c>
      <c r="P17" s="285" t="s">
        <v>57</v>
      </c>
      <c r="Q17" s="286">
        <f t="shared" si="2"/>
        <v>2203</v>
      </c>
      <c r="R17" s="286">
        <f t="shared" si="3"/>
        <v>1569</v>
      </c>
      <c r="S17" s="285">
        <v>0</v>
      </c>
      <c r="T17" s="285">
        <v>0</v>
      </c>
      <c r="U17" s="285">
        <v>25</v>
      </c>
      <c r="V17" s="285">
        <v>22</v>
      </c>
      <c r="W17" s="448">
        <f>'Master Table'!O16</f>
        <v>48</v>
      </c>
      <c r="X17" s="448">
        <f>'Master Table'!P16</f>
        <v>25</v>
      </c>
      <c r="Y17" s="448">
        <f>'Master Table'!L16</f>
        <v>2276</v>
      </c>
      <c r="Z17" s="573">
        <f>'Master Table'!M16</f>
        <v>1616</v>
      </c>
      <c r="AA17" s="293"/>
      <c r="AB17" s="293"/>
      <c r="AC17" s="1158"/>
      <c r="AD17" s="1158"/>
      <c r="AE17" s="1158"/>
    </row>
    <row r="18" spans="1:31" s="174" customFormat="1" ht="26.25" customHeight="1">
      <c r="A18" s="284">
        <v>12</v>
      </c>
      <c r="B18" s="285" t="s">
        <v>61</v>
      </c>
      <c r="C18" s="286">
        <f t="shared" si="0"/>
        <v>2507</v>
      </c>
      <c r="D18" s="286">
        <f t="shared" si="1"/>
        <v>2441</v>
      </c>
      <c r="E18" s="392">
        <v>0</v>
      </c>
      <c r="F18" s="392">
        <v>0</v>
      </c>
      <c r="G18" s="392">
        <v>11</v>
      </c>
      <c r="H18" s="392">
        <v>27</v>
      </c>
      <c r="I18" s="448">
        <f>'Master Table'!F17</f>
        <v>956</v>
      </c>
      <c r="J18" s="448">
        <f>'Master Table'!G17</f>
        <v>941</v>
      </c>
      <c r="K18" s="448">
        <f>'Master Table'!C17</f>
        <v>3474</v>
      </c>
      <c r="L18" s="573">
        <f>'Master Table'!D17</f>
        <v>3409</v>
      </c>
      <c r="M18" s="293"/>
      <c r="O18" s="284">
        <v>12</v>
      </c>
      <c r="P18" s="285" t="s">
        <v>61</v>
      </c>
      <c r="Q18" s="286">
        <f t="shared" si="2"/>
        <v>6797</v>
      </c>
      <c r="R18" s="286">
        <f t="shared" si="3"/>
        <v>4797</v>
      </c>
      <c r="S18" s="392">
        <v>0</v>
      </c>
      <c r="T18" s="392">
        <v>0</v>
      </c>
      <c r="U18" s="392">
        <v>0</v>
      </c>
      <c r="V18" s="392">
        <v>0</v>
      </c>
      <c r="W18" s="448">
        <f>'Master Table'!O17</f>
        <v>247</v>
      </c>
      <c r="X18" s="448">
        <f>'Master Table'!P17</f>
        <v>185</v>
      </c>
      <c r="Y18" s="448">
        <f>'Master Table'!L17</f>
        <v>7044</v>
      </c>
      <c r="Z18" s="573">
        <f>'Master Table'!M17</f>
        <v>4982</v>
      </c>
      <c r="AA18" s="293"/>
      <c r="AB18" s="293"/>
      <c r="AC18" s="1158"/>
      <c r="AD18" s="1158"/>
      <c r="AE18" s="1158"/>
    </row>
    <row r="19" spans="1:31" s="174" customFormat="1" ht="26.25" customHeight="1">
      <c r="A19" s="284">
        <v>13</v>
      </c>
      <c r="B19" s="285" t="s">
        <v>91</v>
      </c>
      <c r="C19" s="286">
        <f t="shared" ref="C19" si="4">K19-(E19+G19+I19)</f>
        <v>333</v>
      </c>
      <c r="D19" s="286">
        <f t="shared" ref="D19" si="5">L19-(F19+H19+J19)</f>
        <v>316</v>
      </c>
      <c r="E19" s="392">
        <v>0</v>
      </c>
      <c r="F19" s="392">
        <v>0</v>
      </c>
      <c r="G19" s="392">
        <v>0</v>
      </c>
      <c r="H19" s="392">
        <v>0</v>
      </c>
      <c r="I19" s="448">
        <f>'Master Table'!F18</f>
        <v>112</v>
      </c>
      <c r="J19" s="448">
        <f>'Master Table'!G18</f>
        <v>152</v>
      </c>
      <c r="K19" s="448">
        <f>'Master Table'!C18</f>
        <v>445</v>
      </c>
      <c r="L19" s="573">
        <f>'Master Table'!D18</f>
        <v>468</v>
      </c>
      <c r="M19" s="293"/>
      <c r="O19" s="284">
        <v>13</v>
      </c>
      <c r="P19" s="285" t="s">
        <v>91</v>
      </c>
      <c r="Q19" s="286">
        <f t="shared" ref="Q19" si="6">Y19-(S19+U19+W19)</f>
        <v>1255</v>
      </c>
      <c r="R19" s="286">
        <f t="shared" ref="R19" si="7">Z19-(T19+V19+X19)</f>
        <v>878</v>
      </c>
      <c r="S19" s="392">
        <v>0</v>
      </c>
      <c r="T19" s="392">
        <v>0</v>
      </c>
      <c r="U19" s="392">
        <v>0</v>
      </c>
      <c r="V19" s="392">
        <v>0</v>
      </c>
      <c r="W19" s="448">
        <f>'Master Table'!O18</f>
        <v>28</v>
      </c>
      <c r="X19" s="448">
        <f>'Master Table'!P18</f>
        <v>16</v>
      </c>
      <c r="Y19" s="448">
        <f>'Master Table'!L18</f>
        <v>1283</v>
      </c>
      <c r="Z19" s="573">
        <f>'Master Table'!M18</f>
        <v>894</v>
      </c>
      <c r="AA19" s="293"/>
      <c r="AB19" s="293"/>
      <c r="AC19" s="1158"/>
      <c r="AD19" s="1158"/>
      <c r="AE19" s="1158"/>
    </row>
    <row r="20" spans="1:31" s="174" customFormat="1" ht="26.25" customHeight="1">
      <c r="A20" s="284">
        <v>14</v>
      </c>
      <c r="B20" s="285" t="s">
        <v>62</v>
      </c>
      <c r="C20" s="286">
        <f t="shared" si="0"/>
        <v>324</v>
      </c>
      <c r="D20" s="286">
        <f t="shared" si="1"/>
        <v>297</v>
      </c>
      <c r="E20" s="285">
        <v>0</v>
      </c>
      <c r="F20" s="285">
        <v>0</v>
      </c>
      <c r="G20" s="285">
        <v>0</v>
      </c>
      <c r="H20" s="285">
        <v>0</v>
      </c>
      <c r="I20" s="448">
        <f>'Master Table'!F19</f>
        <v>125</v>
      </c>
      <c r="J20" s="448">
        <f>'Master Table'!G19</f>
        <v>120</v>
      </c>
      <c r="K20" s="448">
        <f>'Master Table'!C19</f>
        <v>449</v>
      </c>
      <c r="L20" s="573">
        <f>'Master Table'!D19</f>
        <v>417</v>
      </c>
      <c r="M20" s="293"/>
      <c r="O20" s="284">
        <v>14</v>
      </c>
      <c r="P20" s="285" t="s">
        <v>62</v>
      </c>
      <c r="Q20" s="286">
        <f t="shared" si="2"/>
        <v>2585</v>
      </c>
      <c r="R20" s="286">
        <f t="shared" si="3"/>
        <v>1853</v>
      </c>
      <c r="S20" s="285">
        <v>0</v>
      </c>
      <c r="T20" s="285">
        <v>0</v>
      </c>
      <c r="U20" s="285">
        <v>0</v>
      </c>
      <c r="V20" s="285">
        <v>0</v>
      </c>
      <c r="W20" s="448">
        <f>'Master Table'!O19</f>
        <v>17</v>
      </c>
      <c r="X20" s="448">
        <f>'Master Table'!P19</f>
        <v>15</v>
      </c>
      <c r="Y20" s="448">
        <f>'Master Table'!L19</f>
        <v>2602</v>
      </c>
      <c r="Z20" s="573">
        <f>'Master Table'!M19</f>
        <v>1868</v>
      </c>
      <c r="AA20" s="293"/>
      <c r="AB20" s="293"/>
      <c r="AC20" s="1158"/>
      <c r="AD20" s="1158"/>
      <c r="AE20" s="1158"/>
    </row>
    <row r="21" spans="1:31" s="174" customFormat="1" ht="26.25" customHeight="1">
      <c r="A21" s="284">
        <v>15</v>
      </c>
      <c r="B21" s="285" t="s">
        <v>69</v>
      </c>
      <c r="C21" s="286">
        <f t="shared" si="0"/>
        <v>559</v>
      </c>
      <c r="D21" s="286">
        <f t="shared" si="1"/>
        <v>536</v>
      </c>
      <c r="E21" s="285">
        <v>0</v>
      </c>
      <c r="F21" s="285">
        <v>0</v>
      </c>
      <c r="G21" s="285">
        <v>0</v>
      </c>
      <c r="H21" s="285">
        <v>0</v>
      </c>
      <c r="I21" s="448">
        <f>'Master Table'!F20</f>
        <v>235</v>
      </c>
      <c r="J21" s="448">
        <f>'Master Table'!G20</f>
        <v>254</v>
      </c>
      <c r="K21" s="448">
        <f>'Master Table'!C20</f>
        <v>794</v>
      </c>
      <c r="L21" s="573">
        <f>'Master Table'!D20</f>
        <v>790</v>
      </c>
      <c r="M21" s="293"/>
      <c r="O21" s="284">
        <v>15</v>
      </c>
      <c r="P21" s="285" t="s">
        <v>69</v>
      </c>
      <c r="Q21" s="286">
        <f t="shared" si="2"/>
        <v>3473</v>
      </c>
      <c r="R21" s="286">
        <f t="shared" si="3"/>
        <v>2293</v>
      </c>
      <c r="S21" s="285">
        <v>0</v>
      </c>
      <c r="T21" s="285">
        <v>0</v>
      </c>
      <c r="U21" s="285">
        <v>0</v>
      </c>
      <c r="V21" s="285">
        <v>0</v>
      </c>
      <c r="W21" s="448">
        <f>'Master Table'!O20</f>
        <v>71</v>
      </c>
      <c r="X21" s="448">
        <f>'Master Table'!P20</f>
        <v>35</v>
      </c>
      <c r="Y21" s="448">
        <f>'Master Table'!L20</f>
        <v>3544</v>
      </c>
      <c r="Z21" s="573">
        <f>'Master Table'!M20</f>
        <v>2328</v>
      </c>
      <c r="AA21" s="293"/>
      <c r="AB21" s="293"/>
      <c r="AC21" s="1158"/>
      <c r="AD21" s="1158"/>
      <c r="AE21" s="1158"/>
    </row>
    <row r="22" spans="1:31" s="174" customFormat="1" ht="26.25" customHeight="1">
      <c r="A22" s="284">
        <v>16</v>
      </c>
      <c r="B22" s="285" t="s">
        <v>781</v>
      </c>
      <c r="C22" s="286">
        <f t="shared" si="0"/>
        <v>1409</v>
      </c>
      <c r="D22" s="286">
        <f t="shared" si="1"/>
        <v>1286</v>
      </c>
      <c r="E22" s="285">
        <v>0</v>
      </c>
      <c r="F22" s="285">
        <v>0</v>
      </c>
      <c r="G22" s="285">
        <v>0</v>
      </c>
      <c r="H22" s="285">
        <v>0</v>
      </c>
      <c r="I22" s="448">
        <f>'Master Table'!F21</f>
        <v>0</v>
      </c>
      <c r="J22" s="448">
        <f>'Master Table'!G21</f>
        <v>0</v>
      </c>
      <c r="K22" s="448">
        <f>'Master Table'!C21</f>
        <v>1409</v>
      </c>
      <c r="L22" s="573">
        <f>'Master Table'!D21</f>
        <v>1286</v>
      </c>
      <c r="M22" s="293"/>
      <c r="O22" s="284">
        <v>16</v>
      </c>
      <c r="P22" s="285" t="s">
        <v>781</v>
      </c>
      <c r="Q22" s="286">
        <f t="shared" si="2"/>
        <v>2640</v>
      </c>
      <c r="R22" s="286">
        <f t="shared" si="3"/>
        <v>1803</v>
      </c>
      <c r="S22" s="285">
        <v>0</v>
      </c>
      <c r="T22" s="285">
        <v>0</v>
      </c>
      <c r="U22" s="285">
        <v>0</v>
      </c>
      <c r="V22" s="285">
        <v>0</v>
      </c>
      <c r="W22" s="448">
        <f>'Master Table'!O21</f>
        <v>0</v>
      </c>
      <c r="X22" s="448">
        <f>'Master Table'!P21</f>
        <v>0</v>
      </c>
      <c r="Y22" s="448">
        <f>'Master Table'!L21</f>
        <v>2640</v>
      </c>
      <c r="Z22" s="573">
        <f>'Master Table'!M21</f>
        <v>1803</v>
      </c>
      <c r="AA22" s="293"/>
      <c r="AB22" s="293"/>
      <c r="AC22" s="1158"/>
      <c r="AD22" s="1158"/>
      <c r="AE22" s="1158"/>
    </row>
    <row r="23" spans="1:31" s="174" customFormat="1" ht="26.25" customHeight="1">
      <c r="A23" s="284">
        <v>17</v>
      </c>
      <c r="B23" s="285" t="s">
        <v>72</v>
      </c>
      <c r="C23" s="286">
        <f t="shared" si="0"/>
        <v>1637</v>
      </c>
      <c r="D23" s="286">
        <f t="shared" si="1"/>
        <v>1463</v>
      </c>
      <c r="E23" s="285">
        <v>0</v>
      </c>
      <c r="F23" s="285">
        <v>0</v>
      </c>
      <c r="G23" s="285">
        <v>0</v>
      </c>
      <c r="H23" s="285">
        <v>0</v>
      </c>
      <c r="I23" s="448">
        <f>'Master Table'!F22</f>
        <v>0</v>
      </c>
      <c r="J23" s="448">
        <f>'Master Table'!G22</f>
        <v>0</v>
      </c>
      <c r="K23" s="448">
        <f>'Master Table'!C22</f>
        <v>1637</v>
      </c>
      <c r="L23" s="573">
        <f>'Master Table'!D22</f>
        <v>1463</v>
      </c>
      <c r="M23" s="293"/>
      <c r="O23" s="284">
        <v>17</v>
      </c>
      <c r="P23" s="285" t="s">
        <v>72</v>
      </c>
      <c r="Q23" s="286">
        <f t="shared" si="2"/>
        <v>1874</v>
      </c>
      <c r="R23" s="286">
        <f t="shared" si="3"/>
        <v>1478</v>
      </c>
      <c r="S23" s="285">
        <v>0</v>
      </c>
      <c r="T23" s="285">
        <v>0</v>
      </c>
      <c r="U23" s="285">
        <v>0</v>
      </c>
      <c r="V23" s="285">
        <v>0</v>
      </c>
      <c r="W23" s="448">
        <f>'Master Table'!O22</f>
        <v>0</v>
      </c>
      <c r="X23" s="448">
        <f>'Master Table'!P22</f>
        <v>0</v>
      </c>
      <c r="Y23" s="448">
        <f>'Master Table'!L22</f>
        <v>1874</v>
      </c>
      <c r="Z23" s="573">
        <f>'Master Table'!M22</f>
        <v>1478</v>
      </c>
      <c r="AA23" s="293"/>
      <c r="AB23" s="293"/>
      <c r="AC23" s="1158"/>
      <c r="AD23" s="1158"/>
      <c r="AE23" s="1158"/>
    </row>
    <row r="24" spans="1:31" s="174" customFormat="1" ht="26.25" customHeight="1">
      <c r="A24" s="284">
        <v>18</v>
      </c>
      <c r="B24" s="285" t="s">
        <v>74</v>
      </c>
      <c r="C24" s="286">
        <f t="shared" si="0"/>
        <v>1099</v>
      </c>
      <c r="D24" s="286">
        <f t="shared" si="1"/>
        <v>938</v>
      </c>
      <c r="E24" s="285">
        <v>0</v>
      </c>
      <c r="F24" s="285">
        <v>0</v>
      </c>
      <c r="G24" s="285">
        <v>0</v>
      </c>
      <c r="H24" s="285">
        <v>0</v>
      </c>
      <c r="I24" s="448">
        <f>'Master Table'!F23</f>
        <v>343</v>
      </c>
      <c r="J24" s="448">
        <f>'Master Table'!G23</f>
        <v>289</v>
      </c>
      <c r="K24" s="448">
        <f>'Master Table'!C23</f>
        <v>1442</v>
      </c>
      <c r="L24" s="573">
        <f>'Master Table'!D23</f>
        <v>1227</v>
      </c>
      <c r="M24" s="293"/>
      <c r="O24" s="284">
        <v>18</v>
      </c>
      <c r="P24" s="285" t="s">
        <v>74</v>
      </c>
      <c r="Q24" s="286">
        <f t="shared" si="2"/>
        <v>4058</v>
      </c>
      <c r="R24" s="286">
        <f t="shared" si="3"/>
        <v>2739</v>
      </c>
      <c r="S24" s="285">
        <v>0</v>
      </c>
      <c r="T24" s="285">
        <v>0</v>
      </c>
      <c r="U24" s="285">
        <v>0</v>
      </c>
      <c r="V24" s="285">
        <v>0</v>
      </c>
      <c r="W24" s="448">
        <f>'Master Table'!O23</f>
        <v>179</v>
      </c>
      <c r="X24" s="448">
        <f>'Master Table'!P23</f>
        <v>110</v>
      </c>
      <c r="Y24" s="448">
        <f>'Master Table'!L23</f>
        <v>4237</v>
      </c>
      <c r="Z24" s="573">
        <f>'Master Table'!M23</f>
        <v>2849</v>
      </c>
      <c r="AA24" s="293"/>
      <c r="AB24" s="293"/>
      <c r="AC24" s="1158"/>
      <c r="AD24" s="1158"/>
      <c r="AE24" s="1158"/>
    </row>
    <row r="25" spans="1:31" s="174" customFormat="1" ht="26.25" customHeight="1">
      <c r="A25" s="284">
        <v>19</v>
      </c>
      <c r="B25" s="288" t="s">
        <v>160</v>
      </c>
      <c r="C25" s="286">
        <f t="shared" si="0"/>
        <v>683</v>
      </c>
      <c r="D25" s="286">
        <f t="shared" si="1"/>
        <v>620</v>
      </c>
      <c r="E25" s="285">
        <v>0</v>
      </c>
      <c r="F25" s="285">
        <v>0</v>
      </c>
      <c r="G25" s="285">
        <v>0</v>
      </c>
      <c r="H25" s="285">
        <v>0</v>
      </c>
      <c r="I25" s="448">
        <f>'Master Table'!F24</f>
        <v>0</v>
      </c>
      <c r="J25" s="448">
        <f>'Master Table'!G24</f>
        <v>0</v>
      </c>
      <c r="K25" s="448">
        <f>'Master Table'!C24</f>
        <v>683</v>
      </c>
      <c r="L25" s="573">
        <f>'Master Table'!D24</f>
        <v>620</v>
      </c>
      <c r="M25" s="293"/>
      <c r="O25" s="284">
        <v>19</v>
      </c>
      <c r="P25" s="288" t="s">
        <v>160</v>
      </c>
      <c r="Q25" s="286">
        <f t="shared" si="2"/>
        <v>2142</v>
      </c>
      <c r="R25" s="286">
        <f t="shared" si="3"/>
        <v>1403</v>
      </c>
      <c r="S25" s="285">
        <v>0</v>
      </c>
      <c r="T25" s="285">
        <v>0</v>
      </c>
      <c r="U25" s="285">
        <v>0</v>
      </c>
      <c r="V25" s="285">
        <v>0</v>
      </c>
      <c r="W25" s="448">
        <f>'Master Table'!O24</f>
        <v>0</v>
      </c>
      <c r="X25" s="448">
        <f>'Master Table'!P24</f>
        <v>0</v>
      </c>
      <c r="Y25" s="448">
        <f>'Master Table'!L24</f>
        <v>2142</v>
      </c>
      <c r="Z25" s="573">
        <f>'Master Table'!M24</f>
        <v>1403</v>
      </c>
      <c r="AA25" s="293"/>
      <c r="AB25" s="293"/>
      <c r="AC25" s="1158"/>
      <c r="AD25" s="1158"/>
      <c r="AE25" s="1158"/>
    </row>
    <row r="26" spans="1:31" s="174" customFormat="1" ht="26.25" customHeight="1">
      <c r="A26" s="284">
        <v>20</v>
      </c>
      <c r="B26" s="285" t="s">
        <v>85</v>
      </c>
      <c r="C26" s="286">
        <f t="shared" si="0"/>
        <v>292</v>
      </c>
      <c r="D26" s="286">
        <f t="shared" si="1"/>
        <v>272</v>
      </c>
      <c r="E26" s="285">
        <v>0</v>
      </c>
      <c r="F26" s="285">
        <v>0</v>
      </c>
      <c r="G26" s="285">
        <v>0</v>
      </c>
      <c r="H26" s="285">
        <v>0</v>
      </c>
      <c r="I26" s="448">
        <f>'Master Table'!F25</f>
        <v>391</v>
      </c>
      <c r="J26" s="448">
        <f>'Master Table'!G25</f>
        <v>384</v>
      </c>
      <c r="K26" s="448">
        <f>'Master Table'!C25</f>
        <v>683</v>
      </c>
      <c r="L26" s="573">
        <f>'Master Table'!D25</f>
        <v>656</v>
      </c>
      <c r="M26" s="293"/>
      <c r="O26" s="284">
        <v>20</v>
      </c>
      <c r="P26" s="285" t="s">
        <v>85</v>
      </c>
      <c r="Q26" s="286">
        <f t="shared" si="2"/>
        <v>4174</v>
      </c>
      <c r="R26" s="286">
        <f t="shared" si="3"/>
        <v>2743</v>
      </c>
      <c r="S26" s="285">
        <v>0</v>
      </c>
      <c r="T26" s="285">
        <v>0</v>
      </c>
      <c r="U26" s="285">
        <v>3</v>
      </c>
      <c r="V26" s="285">
        <v>4</v>
      </c>
      <c r="W26" s="448">
        <f>'Master Table'!O25</f>
        <v>63</v>
      </c>
      <c r="X26" s="448">
        <f>'Master Table'!P25</f>
        <v>42</v>
      </c>
      <c r="Y26" s="448">
        <f>'Master Table'!L25</f>
        <v>4240</v>
      </c>
      <c r="Z26" s="573">
        <f>'Master Table'!M25</f>
        <v>2789</v>
      </c>
      <c r="AA26" s="293"/>
      <c r="AB26" s="293"/>
      <c r="AC26" s="1158"/>
      <c r="AD26" s="1158"/>
      <c r="AE26" s="1158"/>
    </row>
    <row r="27" spans="1:31" s="174" customFormat="1" ht="26.25" customHeight="1">
      <c r="A27" s="284">
        <v>21</v>
      </c>
      <c r="B27" s="285" t="s">
        <v>142</v>
      </c>
      <c r="C27" s="286">
        <f t="shared" si="0"/>
        <v>252</v>
      </c>
      <c r="D27" s="286">
        <f t="shared" si="1"/>
        <v>242</v>
      </c>
      <c r="E27" s="285">
        <v>0</v>
      </c>
      <c r="F27" s="285">
        <v>0</v>
      </c>
      <c r="G27" s="285">
        <v>0</v>
      </c>
      <c r="H27" s="285">
        <v>0</v>
      </c>
      <c r="I27" s="448">
        <f>'Master Table'!F26</f>
        <v>96</v>
      </c>
      <c r="J27" s="448">
        <f>'Master Table'!G26</f>
        <v>82</v>
      </c>
      <c r="K27" s="448">
        <f>'Master Table'!C26</f>
        <v>348</v>
      </c>
      <c r="L27" s="573">
        <f>'Master Table'!D26</f>
        <v>324</v>
      </c>
      <c r="M27" s="293"/>
      <c r="O27" s="284">
        <v>21</v>
      </c>
      <c r="P27" s="285" t="s">
        <v>142</v>
      </c>
      <c r="Q27" s="286">
        <f t="shared" si="2"/>
        <v>1728</v>
      </c>
      <c r="R27" s="286">
        <f t="shared" si="3"/>
        <v>1122</v>
      </c>
      <c r="S27" s="285">
        <v>0</v>
      </c>
      <c r="T27" s="285">
        <v>0</v>
      </c>
      <c r="U27" s="285">
        <v>0</v>
      </c>
      <c r="V27" s="285">
        <v>0</v>
      </c>
      <c r="W27" s="448">
        <f>'Master Table'!O26</f>
        <v>103</v>
      </c>
      <c r="X27" s="448">
        <f>'Master Table'!P26</f>
        <v>63</v>
      </c>
      <c r="Y27" s="448">
        <f>'Master Table'!L26</f>
        <v>1831</v>
      </c>
      <c r="Z27" s="573">
        <f>'Master Table'!M26</f>
        <v>1185</v>
      </c>
      <c r="AA27" s="293"/>
      <c r="AB27" s="293"/>
      <c r="AC27" s="1158"/>
      <c r="AD27" s="1158"/>
      <c r="AE27" s="1158"/>
    </row>
    <row r="28" spans="1:31" s="174" customFormat="1" ht="26.25" customHeight="1">
      <c r="A28" s="284">
        <v>22</v>
      </c>
      <c r="B28" s="288" t="s">
        <v>143</v>
      </c>
      <c r="C28" s="286">
        <f t="shared" si="0"/>
        <v>635</v>
      </c>
      <c r="D28" s="286">
        <f t="shared" si="1"/>
        <v>626</v>
      </c>
      <c r="E28" s="285">
        <v>0</v>
      </c>
      <c r="F28" s="285">
        <v>0</v>
      </c>
      <c r="G28" s="285">
        <v>0</v>
      </c>
      <c r="H28" s="285">
        <v>0</v>
      </c>
      <c r="I28" s="448">
        <f>'Master Table'!F27</f>
        <v>402</v>
      </c>
      <c r="J28" s="448">
        <f>'Master Table'!G27</f>
        <v>436</v>
      </c>
      <c r="K28" s="448">
        <f>'Master Table'!C27</f>
        <v>1037</v>
      </c>
      <c r="L28" s="573">
        <f>'Master Table'!D27</f>
        <v>1062</v>
      </c>
      <c r="M28" s="293"/>
      <c r="O28" s="284">
        <v>22</v>
      </c>
      <c r="P28" s="288" t="s">
        <v>143</v>
      </c>
      <c r="Q28" s="286">
        <f t="shared" si="2"/>
        <v>2515</v>
      </c>
      <c r="R28" s="286">
        <f t="shared" si="3"/>
        <v>1739</v>
      </c>
      <c r="S28" s="285">
        <v>0</v>
      </c>
      <c r="T28" s="285">
        <v>0</v>
      </c>
      <c r="U28" s="285">
        <v>0</v>
      </c>
      <c r="V28" s="285">
        <v>0</v>
      </c>
      <c r="W28" s="448">
        <f>'Master Table'!O27</f>
        <v>38</v>
      </c>
      <c r="X28" s="448">
        <f>'Master Table'!P27</f>
        <v>31</v>
      </c>
      <c r="Y28" s="448">
        <f>'Master Table'!L27</f>
        <v>2553</v>
      </c>
      <c r="Z28" s="573">
        <f>'Master Table'!M27</f>
        <v>1770</v>
      </c>
      <c r="AA28" s="293"/>
      <c r="AB28" s="293"/>
      <c r="AC28" s="1158"/>
      <c r="AD28" s="1158"/>
      <c r="AE28" s="1158"/>
    </row>
    <row r="29" spans="1:31" s="174" customFormat="1" ht="26.25" customHeight="1" thickBot="1">
      <c r="A29" s="284">
        <v>23</v>
      </c>
      <c r="B29" s="289" t="s">
        <v>144</v>
      </c>
      <c r="C29" s="572">
        <f t="shared" si="0"/>
        <v>3306</v>
      </c>
      <c r="D29" s="572">
        <f t="shared" si="1"/>
        <v>3031</v>
      </c>
      <c r="E29" s="285">
        <v>0</v>
      </c>
      <c r="F29" s="285">
        <v>0</v>
      </c>
      <c r="G29" s="285">
        <v>0</v>
      </c>
      <c r="H29" s="285">
        <v>0</v>
      </c>
      <c r="I29" s="449">
        <f>'Master Table'!F28</f>
        <v>0</v>
      </c>
      <c r="J29" s="449">
        <f>'Master Table'!G28</f>
        <v>0</v>
      </c>
      <c r="K29" s="449">
        <f>'Master Table'!C28</f>
        <v>3306</v>
      </c>
      <c r="L29" s="574">
        <f>'Master Table'!D28</f>
        <v>3031</v>
      </c>
      <c r="M29" s="293"/>
      <c r="O29" s="284">
        <v>23</v>
      </c>
      <c r="P29" s="289" t="s">
        <v>144</v>
      </c>
      <c r="Q29" s="572">
        <f t="shared" si="2"/>
        <v>4563</v>
      </c>
      <c r="R29" s="572">
        <f t="shared" si="3"/>
        <v>3334</v>
      </c>
      <c r="S29" s="285">
        <v>0</v>
      </c>
      <c r="T29" s="285">
        <v>0</v>
      </c>
      <c r="U29" s="285">
        <v>0</v>
      </c>
      <c r="V29" s="285">
        <v>0</v>
      </c>
      <c r="W29" s="449">
        <f>'Master Table'!O28</f>
        <v>0</v>
      </c>
      <c r="X29" s="449">
        <f>'Master Table'!P28</f>
        <v>0</v>
      </c>
      <c r="Y29" s="449">
        <f>'Master Table'!L28</f>
        <v>4563</v>
      </c>
      <c r="Z29" s="574">
        <f>'Master Table'!M28</f>
        <v>3334</v>
      </c>
      <c r="AA29" s="293"/>
      <c r="AB29" s="293"/>
      <c r="AC29" s="1158"/>
      <c r="AD29" s="1158"/>
      <c r="AE29" s="1158"/>
    </row>
    <row r="30" spans="1:31" s="174" customFormat="1" ht="26.25" customHeight="1" thickBot="1">
      <c r="A30" s="1266" t="s">
        <v>161</v>
      </c>
      <c r="B30" s="1267"/>
      <c r="C30" s="290">
        <f>SUM(C7:C29)</f>
        <v>26812</v>
      </c>
      <c r="D30" s="290">
        <f t="shared" ref="D30:L30" si="8">SUM(D7:D29)</f>
        <v>24950</v>
      </c>
      <c r="E30" s="290">
        <f t="shared" si="8"/>
        <v>11</v>
      </c>
      <c r="F30" s="290">
        <f t="shared" si="8"/>
        <v>7</v>
      </c>
      <c r="G30" s="290">
        <f t="shared" si="8"/>
        <v>16</v>
      </c>
      <c r="H30" s="290">
        <f t="shared" si="8"/>
        <v>32</v>
      </c>
      <c r="I30" s="290">
        <f t="shared" si="8"/>
        <v>5093</v>
      </c>
      <c r="J30" s="290">
        <f t="shared" si="8"/>
        <v>4946</v>
      </c>
      <c r="K30" s="290">
        <f t="shared" si="8"/>
        <v>31932</v>
      </c>
      <c r="L30" s="290">
        <f t="shared" si="8"/>
        <v>29935</v>
      </c>
      <c r="M30" s="293"/>
      <c r="O30" s="1271" t="s">
        <v>161</v>
      </c>
      <c r="P30" s="1272"/>
      <c r="Q30" s="290">
        <f>SUM(Q7:Q29)</f>
        <v>74962</v>
      </c>
      <c r="R30" s="290">
        <f>SUM(R7:R29)</f>
        <v>52217</v>
      </c>
      <c r="S30" s="290">
        <f>SUM(S7:S29)</f>
        <v>13</v>
      </c>
      <c r="T30" s="290">
        <f>SUM(T7:T29)</f>
        <v>4</v>
      </c>
      <c r="U30" s="290">
        <f t="shared" ref="U30:Z30" si="9">SUM(U7:U29)</f>
        <v>246</v>
      </c>
      <c r="V30" s="290">
        <f t="shared" si="9"/>
        <v>123</v>
      </c>
      <c r="W30" s="290">
        <f t="shared" si="9"/>
        <v>1141</v>
      </c>
      <c r="X30" s="290">
        <f t="shared" si="9"/>
        <v>806</v>
      </c>
      <c r="Y30" s="290">
        <f t="shared" si="9"/>
        <v>76362</v>
      </c>
      <c r="Z30" s="290">
        <f t="shared" si="9"/>
        <v>53150</v>
      </c>
      <c r="AA30" s="293"/>
      <c r="AB30" s="293"/>
      <c r="AC30" s="1158"/>
      <c r="AD30" s="1158"/>
      <c r="AE30" s="1158"/>
    </row>
    <row r="31" spans="1:31" s="121" customFormat="1" ht="6" customHeight="1">
      <c r="Q31" s="213"/>
      <c r="AA31" s="213"/>
    </row>
    <row r="32" spans="1:31" s="121" customFormat="1" ht="9" customHeight="1"/>
    <row r="33" spans="1:31" s="121" customFormat="1" ht="26.25">
      <c r="A33" s="1256" t="s">
        <v>491</v>
      </c>
      <c r="B33" s="1256"/>
      <c r="C33" s="1256"/>
      <c r="D33" s="1256"/>
      <c r="E33" s="1256"/>
      <c r="F33" s="1256"/>
      <c r="G33" s="1256"/>
      <c r="H33" s="1256"/>
      <c r="I33" s="1256"/>
      <c r="J33" s="1256"/>
      <c r="K33" s="1256"/>
      <c r="L33" s="1256"/>
      <c r="M33" s="165"/>
      <c r="N33" s="195"/>
      <c r="O33" s="1256" t="s">
        <v>516</v>
      </c>
      <c r="P33" s="1256"/>
      <c r="Q33" s="1256"/>
      <c r="R33" s="1256"/>
      <c r="S33" s="1256"/>
      <c r="T33" s="1256"/>
      <c r="U33" s="1256"/>
      <c r="V33" s="1256"/>
      <c r="W33" s="1256"/>
      <c r="X33" s="1256"/>
      <c r="Y33" s="1256"/>
      <c r="Z33" s="1256"/>
      <c r="AC33" s="213"/>
    </row>
    <row r="34" spans="1:31" s="121" customFormat="1" ht="22.5" customHeight="1">
      <c r="A34" s="1257" t="s">
        <v>886</v>
      </c>
      <c r="B34" s="1257"/>
      <c r="C34" s="1257"/>
      <c r="D34" s="1257"/>
      <c r="E34" s="1257"/>
      <c r="F34" s="1257"/>
      <c r="G34" s="1257"/>
      <c r="H34" s="1257"/>
      <c r="I34" s="1257"/>
      <c r="J34" s="1257"/>
      <c r="K34" s="1257"/>
      <c r="L34" s="1257"/>
      <c r="M34" s="165"/>
      <c r="N34" s="195"/>
      <c r="O34" s="1257" t="s">
        <v>886</v>
      </c>
      <c r="P34" s="1257"/>
      <c r="Q34" s="1257"/>
      <c r="R34" s="1257"/>
      <c r="S34" s="1257"/>
      <c r="T34" s="1257"/>
      <c r="U34" s="1257"/>
      <c r="V34" s="1257"/>
      <c r="W34" s="1257"/>
      <c r="X34" s="1257"/>
      <c r="Y34" s="1257"/>
      <c r="Z34" s="1257"/>
    </row>
    <row r="35" spans="1:31" s="121" customFormat="1" ht="24.75" customHeight="1" thickBot="1">
      <c r="A35" s="292" t="s">
        <v>606</v>
      </c>
      <c r="K35" s="213"/>
      <c r="O35" s="292" t="s">
        <v>515</v>
      </c>
    </row>
    <row r="36" spans="1:31" s="134" customFormat="1" ht="24.75" customHeight="1">
      <c r="A36" s="1263" t="s">
        <v>156</v>
      </c>
      <c r="B36" s="1268" t="s">
        <v>610</v>
      </c>
      <c r="C36" s="1258" t="s">
        <v>157</v>
      </c>
      <c r="D36" s="1259"/>
      <c r="E36" s="1259"/>
      <c r="F36" s="1259"/>
      <c r="G36" s="1259"/>
      <c r="H36" s="1259"/>
      <c r="I36" s="1259"/>
      <c r="J36" s="1259"/>
      <c r="K36" s="1259"/>
      <c r="L36" s="1260"/>
      <c r="O36" s="1263" t="s">
        <v>156</v>
      </c>
      <c r="P36" s="1268" t="s">
        <v>610</v>
      </c>
      <c r="Q36" s="1258" t="s">
        <v>158</v>
      </c>
      <c r="R36" s="1259"/>
      <c r="S36" s="1259"/>
      <c r="T36" s="1259"/>
      <c r="U36" s="1259"/>
      <c r="V36" s="1259"/>
      <c r="W36" s="1259"/>
      <c r="X36" s="1259"/>
      <c r="Y36" s="1259"/>
      <c r="Z36" s="1260"/>
    </row>
    <row r="37" spans="1:31" s="134" customFormat="1" ht="43.5" customHeight="1">
      <c r="A37" s="1264"/>
      <c r="B37" s="1269"/>
      <c r="C37" s="1243" t="s">
        <v>748</v>
      </c>
      <c r="D37" s="1243"/>
      <c r="E37" s="1243" t="s">
        <v>298</v>
      </c>
      <c r="F37" s="1243"/>
      <c r="G37" s="1250" t="s">
        <v>710</v>
      </c>
      <c r="H37" s="1261"/>
      <c r="I37" s="1250" t="s">
        <v>159</v>
      </c>
      <c r="J37" s="1261"/>
      <c r="K37" s="1250" t="s">
        <v>6</v>
      </c>
      <c r="L37" s="1262"/>
      <c r="O37" s="1264"/>
      <c r="P37" s="1269"/>
      <c r="Q37" s="1243" t="s">
        <v>748</v>
      </c>
      <c r="R37" s="1243"/>
      <c r="S37" s="1243" t="s">
        <v>298</v>
      </c>
      <c r="T37" s="1243"/>
      <c r="U37" s="1250" t="s">
        <v>710</v>
      </c>
      <c r="V37" s="1261"/>
      <c r="W37" s="1250" t="s">
        <v>159</v>
      </c>
      <c r="X37" s="1261"/>
      <c r="Y37" s="1250" t="s">
        <v>6</v>
      </c>
      <c r="Z37" s="1262"/>
    </row>
    <row r="38" spans="1:31" s="134" customFormat="1" ht="21.75" customHeight="1">
      <c r="A38" s="1265"/>
      <c r="B38" s="1270"/>
      <c r="C38" s="216" t="s">
        <v>240</v>
      </c>
      <c r="D38" s="193" t="s">
        <v>241</v>
      </c>
      <c r="E38" s="193" t="s">
        <v>240</v>
      </c>
      <c r="F38" s="193" t="s">
        <v>241</v>
      </c>
      <c r="G38" s="193" t="s">
        <v>240</v>
      </c>
      <c r="H38" s="193" t="s">
        <v>241</v>
      </c>
      <c r="I38" s="193" t="s">
        <v>240</v>
      </c>
      <c r="J38" s="193" t="s">
        <v>241</v>
      </c>
      <c r="K38" s="193" t="s">
        <v>240</v>
      </c>
      <c r="L38" s="217" t="s">
        <v>241</v>
      </c>
      <c r="O38" s="1265"/>
      <c r="P38" s="1270"/>
      <c r="Q38" s="216" t="s">
        <v>240</v>
      </c>
      <c r="R38" s="193" t="s">
        <v>241</v>
      </c>
      <c r="S38" s="193" t="s">
        <v>240</v>
      </c>
      <c r="T38" s="193" t="s">
        <v>241</v>
      </c>
      <c r="U38" s="193" t="s">
        <v>240</v>
      </c>
      <c r="V38" s="193" t="s">
        <v>241</v>
      </c>
      <c r="W38" s="193" t="s">
        <v>240</v>
      </c>
      <c r="X38" s="193" t="s">
        <v>241</v>
      </c>
      <c r="Y38" s="193" t="s">
        <v>240</v>
      </c>
      <c r="Z38" s="217" t="s">
        <v>241</v>
      </c>
    </row>
    <row r="39" spans="1:31" s="174" customFormat="1" ht="25.5" customHeight="1">
      <c r="A39" s="284">
        <v>1</v>
      </c>
      <c r="B39" s="285" t="s">
        <v>15</v>
      </c>
      <c r="C39" s="286">
        <f>K39-(E39+G39+I39)</f>
        <v>15792</v>
      </c>
      <c r="D39" s="286">
        <f>L39-(F39+H39+J39)</f>
        <v>14484</v>
      </c>
      <c r="E39" s="285">
        <v>0</v>
      </c>
      <c r="F39" s="285">
        <v>0</v>
      </c>
      <c r="G39" s="285">
        <v>0</v>
      </c>
      <c r="H39" s="285">
        <v>0</v>
      </c>
      <c r="I39" s="448">
        <f>'Master Table'!F36</f>
        <v>0</v>
      </c>
      <c r="J39" s="448">
        <f>'Master Table'!G36</f>
        <v>0</v>
      </c>
      <c r="K39" s="448">
        <f>'Master Table'!C36</f>
        <v>15792</v>
      </c>
      <c r="L39" s="573">
        <f>'Master Table'!D36</f>
        <v>14484</v>
      </c>
      <c r="M39" s="293"/>
      <c r="O39" s="284">
        <v>1</v>
      </c>
      <c r="P39" s="285" t="s">
        <v>15</v>
      </c>
      <c r="Q39" s="286">
        <f>Y39-(S39+U39+W39)</f>
        <v>9724</v>
      </c>
      <c r="R39" s="286">
        <f>Z39-(T39+V39+X39)</f>
        <v>6240</v>
      </c>
      <c r="S39" s="928">
        <v>0</v>
      </c>
      <c r="T39" s="928" t="s">
        <v>909</v>
      </c>
      <c r="U39" s="285">
        <v>0</v>
      </c>
      <c r="V39" s="285">
        <v>0</v>
      </c>
      <c r="W39" s="448">
        <f>'Master Table'!O36</f>
        <v>0</v>
      </c>
      <c r="X39" s="448">
        <f>'Master Table'!P36</f>
        <v>0</v>
      </c>
      <c r="Y39" s="448">
        <f>'Master Table'!L36</f>
        <v>9724</v>
      </c>
      <c r="Z39" s="573">
        <f>'Master Table'!M36</f>
        <v>6240</v>
      </c>
      <c r="AA39" s="293"/>
      <c r="AB39" s="293"/>
      <c r="AC39" s="1158"/>
      <c r="AD39" s="1158"/>
      <c r="AE39" s="1158"/>
    </row>
    <row r="40" spans="1:31" s="174" customFormat="1" ht="25.5" customHeight="1">
      <c r="A40" s="284">
        <v>2</v>
      </c>
      <c r="B40" s="285" t="s">
        <v>20</v>
      </c>
      <c r="C40" s="286">
        <f t="shared" ref="C40:C61" si="10">K40-(E40+G40+I40)</f>
        <v>4254</v>
      </c>
      <c r="D40" s="286">
        <f t="shared" ref="D40:D61" si="11">L40-(F40+H40+J40)</f>
        <v>3849</v>
      </c>
      <c r="E40" s="285">
        <v>0</v>
      </c>
      <c r="F40" s="285">
        <v>0</v>
      </c>
      <c r="G40" s="285">
        <v>0</v>
      </c>
      <c r="H40" s="285">
        <v>2</v>
      </c>
      <c r="I40" s="448">
        <f>'Master Table'!F37</f>
        <v>88</v>
      </c>
      <c r="J40" s="448">
        <f>'Master Table'!G37</f>
        <v>103</v>
      </c>
      <c r="K40" s="448">
        <f>'Master Table'!C37</f>
        <v>4342</v>
      </c>
      <c r="L40" s="573">
        <f>'Master Table'!D37</f>
        <v>3954</v>
      </c>
      <c r="M40" s="293"/>
      <c r="O40" s="284">
        <v>2</v>
      </c>
      <c r="P40" s="285" t="s">
        <v>20</v>
      </c>
      <c r="Q40" s="286">
        <f t="shared" ref="Q40:Q61" si="12">Y40-(S40+U40+W40)</f>
        <v>974</v>
      </c>
      <c r="R40" s="286">
        <f t="shared" ref="R40:R61" si="13">Z40-(T40+V40+X40)</f>
        <v>581</v>
      </c>
      <c r="S40" s="928">
        <v>0</v>
      </c>
      <c r="T40" s="928">
        <v>0</v>
      </c>
      <c r="U40" s="285">
        <v>19</v>
      </c>
      <c r="V40" s="285">
        <v>13</v>
      </c>
      <c r="W40" s="448">
        <f>'Master Table'!O37</f>
        <v>33</v>
      </c>
      <c r="X40" s="448">
        <f>'Master Table'!P37</f>
        <v>11</v>
      </c>
      <c r="Y40" s="448">
        <f>'Master Table'!L37</f>
        <v>1026</v>
      </c>
      <c r="Z40" s="573">
        <f>'Master Table'!M37</f>
        <v>605</v>
      </c>
      <c r="AA40" s="293"/>
      <c r="AB40" s="293"/>
      <c r="AC40" s="1158"/>
      <c r="AD40" s="1158"/>
      <c r="AE40" s="1158"/>
    </row>
    <row r="41" spans="1:31" s="174" customFormat="1" ht="25.5" customHeight="1">
      <c r="A41" s="284">
        <v>3</v>
      </c>
      <c r="B41" s="285" t="s">
        <v>21</v>
      </c>
      <c r="C41" s="286">
        <f t="shared" si="10"/>
        <v>10004</v>
      </c>
      <c r="D41" s="286">
        <f t="shared" si="11"/>
        <v>9265</v>
      </c>
      <c r="E41" s="285">
        <v>0</v>
      </c>
      <c r="F41" s="285">
        <v>0</v>
      </c>
      <c r="G41" s="285">
        <v>0</v>
      </c>
      <c r="H41" s="285">
        <v>0</v>
      </c>
      <c r="I41" s="448">
        <f>'Master Table'!F38</f>
        <v>0</v>
      </c>
      <c r="J41" s="448">
        <f>'Master Table'!G38</f>
        <v>0</v>
      </c>
      <c r="K41" s="448">
        <f>'Master Table'!C38</f>
        <v>10004</v>
      </c>
      <c r="L41" s="573">
        <f>'Master Table'!D38</f>
        <v>9265</v>
      </c>
      <c r="M41" s="293"/>
      <c r="O41" s="284">
        <v>3</v>
      </c>
      <c r="P41" s="285" t="s">
        <v>21</v>
      </c>
      <c r="Q41" s="286">
        <f t="shared" si="12"/>
        <v>3766</v>
      </c>
      <c r="R41" s="286">
        <f t="shared" si="13"/>
        <v>2221</v>
      </c>
      <c r="S41" s="928">
        <v>0</v>
      </c>
      <c r="T41" s="928">
        <v>0</v>
      </c>
      <c r="U41" s="285">
        <v>0</v>
      </c>
      <c r="V41" s="285">
        <v>0</v>
      </c>
      <c r="W41" s="448">
        <f>'Master Table'!O38</f>
        <v>0</v>
      </c>
      <c r="X41" s="448">
        <f>'Master Table'!P38</f>
        <v>0</v>
      </c>
      <c r="Y41" s="448">
        <f>'Master Table'!L38</f>
        <v>3766</v>
      </c>
      <c r="Z41" s="573">
        <f>'Master Table'!M38</f>
        <v>2221</v>
      </c>
      <c r="AA41" s="293"/>
      <c r="AB41" s="293"/>
      <c r="AC41" s="1158"/>
      <c r="AD41" s="1158"/>
      <c r="AE41" s="1158"/>
    </row>
    <row r="42" spans="1:31" s="174" customFormat="1" ht="25.5" customHeight="1">
      <c r="A42" s="284">
        <v>4</v>
      </c>
      <c r="B42" s="285" t="s">
        <v>25</v>
      </c>
      <c r="C42" s="286">
        <f t="shared" si="10"/>
        <v>5006</v>
      </c>
      <c r="D42" s="286">
        <f t="shared" si="11"/>
        <v>4628</v>
      </c>
      <c r="E42" s="285">
        <v>0</v>
      </c>
      <c r="F42" s="285">
        <v>0</v>
      </c>
      <c r="G42" s="285">
        <v>3</v>
      </c>
      <c r="H42" s="285">
        <v>3</v>
      </c>
      <c r="I42" s="448">
        <f>'Master Table'!F39</f>
        <v>130</v>
      </c>
      <c r="J42" s="448">
        <f>'Master Table'!G39</f>
        <v>127</v>
      </c>
      <c r="K42" s="448">
        <f>'Master Table'!C39</f>
        <v>5139</v>
      </c>
      <c r="L42" s="573">
        <f>'Master Table'!D39</f>
        <v>4758</v>
      </c>
      <c r="M42" s="293"/>
      <c r="O42" s="284">
        <v>4</v>
      </c>
      <c r="P42" s="285" t="s">
        <v>25</v>
      </c>
      <c r="Q42" s="286">
        <f t="shared" si="12"/>
        <v>2838</v>
      </c>
      <c r="R42" s="286">
        <f t="shared" si="13"/>
        <v>1693</v>
      </c>
      <c r="S42" s="928">
        <v>0</v>
      </c>
      <c r="T42" s="928">
        <v>0</v>
      </c>
      <c r="U42" s="285">
        <v>154</v>
      </c>
      <c r="V42" s="285">
        <v>82</v>
      </c>
      <c r="W42" s="448">
        <f>'Master Table'!O39</f>
        <v>57</v>
      </c>
      <c r="X42" s="448">
        <f>'Master Table'!P39</f>
        <v>55</v>
      </c>
      <c r="Y42" s="448">
        <f>'Master Table'!L39</f>
        <v>3049</v>
      </c>
      <c r="Z42" s="573">
        <f>'Master Table'!M39</f>
        <v>1830</v>
      </c>
      <c r="AA42" s="293"/>
      <c r="AB42" s="293"/>
      <c r="AC42" s="1158"/>
      <c r="AD42" s="1158"/>
      <c r="AE42" s="1158"/>
    </row>
    <row r="43" spans="1:31" s="174" customFormat="1" ht="25.5" customHeight="1">
      <c r="A43" s="284">
        <v>5</v>
      </c>
      <c r="B43" s="285" t="s">
        <v>27</v>
      </c>
      <c r="C43" s="286">
        <f t="shared" si="10"/>
        <v>7124</v>
      </c>
      <c r="D43" s="286">
        <f t="shared" si="11"/>
        <v>6526</v>
      </c>
      <c r="E43" s="285">
        <v>0</v>
      </c>
      <c r="F43" s="285">
        <v>0</v>
      </c>
      <c r="G43" s="285">
        <v>7</v>
      </c>
      <c r="H43" s="285">
        <v>8</v>
      </c>
      <c r="I43" s="448">
        <f>'Master Table'!F40</f>
        <v>93</v>
      </c>
      <c r="J43" s="448">
        <f>'Master Table'!G40</f>
        <v>99</v>
      </c>
      <c r="K43" s="448">
        <f>'Master Table'!C40</f>
        <v>7224</v>
      </c>
      <c r="L43" s="573">
        <f>'Master Table'!D40</f>
        <v>6633</v>
      </c>
      <c r="M43" s="293"/>
      <c r="O43" s="284">
        <v>5</v>
      </c>
      <c r="P43" s="285" t="s">
        <v>27</v>
      </c>
      <c r="Q43" s="286">
        <f t="shared" si="12"/>
        <v>1182</v>
      </c>
      <c r="R43" s="286">
        <f t="shared" si="13"/>
        <v>723</v>
      </c>
      <c r="S43" s="928">
        <v>0</v>
      </c>
      <c r="T43" s="928">
        <v>0</v>
      </c>
      <c r="U43" s="285">
        <v>5</v>
      </c>
      <c r="V43" s="285">
        <v>0</v>
      </c>
      <c r="W43" s="448">
        <f>'Master Table'!O40</f>
        <v>50</v>
      </c>
      <c r="X43" s="448">
        <f>'Master Table'!P40</f>
        <v>28</v>
      </c>
      <c r="Y43" s="448">
        <f>'Master Table'!L40</f>
        <v>1237</v>
      </c>
      <c r="Z43" s="573">
        <f>'Master Table'!M40</f>
        <v>751</v>
      </c>
      <c r="AA43" s="293"/>
      <c r="AB43" s="293"/>
      <c r="AC43" s="1158"/>
      <c r="AD43" s="1158"/>
      <c r="AE43" s="1158"/>
    </row>
    <row r="44" spans="1:31" s="174" customFormat="1" ht="25.5" customHeight="1">
      <c r="A44" s="284">
        <v>6</v>
      </c>
      <c r="B44" s="285" t="s">
        <v>29</v>
      </c>
      <c r="C44" s="286">
        <f t="shared" si="10"/>
        <v>2273</v>
      </c>
      <c r="D44" s="286">
        <f t="shared" si="11"/>
        <v>2126</v>
      </c>
      <c r="E44" s="287">
        <v>0</v>
      </c>
      <c r="F44" s="287">
        <v>0</v>
      </c>
      <c r="G44" s="287">
        <v>2</v>
      </c>
      <c r="H44" s="287">
        <v>10</v>
      </c>
      <c r="I44" s="448">
        <f>'Master Table'!F41</f>
        <v>53</v>
      </c>
      <c r="J44" s="448">
        <f>'Master Table'!G41</f>
        <v>37</v>
      </c>
      <c r="K44" s="448">
        <f>'Master Table'!C41</f>
        <v>2328</v>
      </c>
      <c r="L44" s="573">
        <f>'Master Table'!D41</f>
        <v>2173</v>
      </c>
      <c r="M44" s="293"/>
      <c r="O44" s="284">
        <v>6</v>
      </c>
      <c r="P44" s="285" t="s">
        <v>29</v>
      </c>
      <c r="Q44" s="286">
        <f t="shared" si="12"/>
        <v>733</v>
      </c>
      <c r="R44" s="286">
        <f t="shared" si="13"/>
        <v>510</v>
      </c>
      <c r="S44" s="928" t="s">
        <v>912</v>
      </c>
      <c r="T44" s="928" t="s">
        <v>909</v>
      </c>
      <c r="U44" s="287">
        <v>47</v>
      </c>
      <c r="V44" s="287">
        <v>21</v>
      </c>
      <c r="W44" s="448">
        <f>'Master Table'!O41</f>
        <v>21</v>
      </c>
      <c r="X44" s="448">
        <f>'Master Table'!P41</f>
        <v>20</v>
      </c>
      <c r="Y44" s="448">
        <f>'Master Table'!L41</f>
        <v>802</v>
      </c>
      <c r="Z44" s="573">
        <f>'Master Table'!M41</f>
        <v>551</v>
      </c>
      <c r="AA44" s="293"/>
      <c r="AB44" s="293"/>
      <c r="AC44" s="1158"/>
      <c r="AD44" s="1158"/>
      <c r="AE44" s="1158"/>
    </row>
    <row r="45" spans="1:31" s="174" customFormat="1" ht="25.5" customHeight="1">
      <c r="A45" s="284">
        <v>7</v>
      </c>
      <c r="B45" s="285" t="s">
        <v>141</v>
      </c>
      <c r="C45" s="286">
        <f t="shared" si="10"/>
        <v>4424</v>
      </c>
      <c r="D45" s="286">
        <f t="shared" si="11"/>
        <v>4047</v>
      </c>
      <c r="E45" s="285">
        <v>0</v>
      </c>
      <c r="F45" s="285">
        <v>0</v>
      </c>
      <c r="G45" s="285">
        <v>0</v>
      </c>
      <c r="H45" s="285">
        <v>0</v>
      </c>
      <c r="I45" s="448">
        <f>'Master Table'!F42</f>
        <v>93</v>
      </c>
      <c r="J45" s="448">
        <f>'Master Table'!G42</f>
        <v>84</v>
      </c>
      <c r="K45" s="448">
        <f>'Master Table'!C42</f>
        <v>4517</v>
      </c>
      <c r="L45" s="573">
        <f>'Master Table'!D42</f>
        <v>4131</v>
      </c>
      <c r="M45" s="293"/>
      <c r="O45" s="284">
        <v>7</v>
      </c>
      <c r="P45" s="285" t="s">
        <v>141</v>
      </c>
      <c r="Q45" s="286">
        <f t="shared" si="12"/>
        <v>1382</v>
      </c>
      <c r="R45" s="286">
        <f t="shared" si="13"/>
        <v>865</v>
      </c>
      <c r="S45" s="928">
        <v>0</v>
      </c>
      <c r="T45" s="928">
        <v>0</v>
      </c>
      <c r="U45" s="285">
        <v>0</v>
      </c>
      <c r="V45" s="285">
        <v>0</v>
      </c>
      <c r="W45" s="448">
        <f>'Master Table'!O42</f>
        <v>38</v>
      </c>
      <c r="X45" s="448">
        <f>'Master Table'!P42</f>
        <v>25</v>
      </c>
      <c r="Y45" s="448">
        <f>'Master Table'!L42</f>
        <v>1420</v>
      </c>
      <c r="Z45" s="573">
        <f>'Master Table'!M42</f>
        <v>890</v>
      </c>
      <c r="AA45" s="293"/>
      <c r="AB45" s="293"/>
      <c r="AC45" s="1158"/>
      <c r="AD45" s="1158"/>
      <c r="AE45" s="1158"/>
    </row>
    <row r="46" spans="1:31" s="174" customFormat="1" ht="25.5" customHeight="1">
      <c r="A46" s="284">
        <v>8</v>
      </c>
      <c r="B46" s="285" t="s">
        <v>40</v>
      </c>
      <c r="C46" s="286">
        <f t="shared" si="10"/>
        <v>9136</v>
      </c>
      <c r="D46" s="286">
        <f t="shared" si="11"/>
        <v>7786</v>
      </c>
      <c r="E46" s="285">
        <v>0</v>
      </c>
      <c r="F46" s="285">
        <v>0</v>
      </c>
      <c r="G46" s="285">
        <v>0</v>
      </c>
      <c r="H46" s="285">
        <v>0</v>
      </c>
      <c r="I46" s="448">
        <f>'Master Table'!F43</f>
        <v>102</v>
      </c>
      <c r="J46" s="448">
        <f>'Master Table'!G43</f>
        <v>64</v>
      </c>
      <c r="K46" s="448">
        <f>'Master Table'!C43</f>
        <v>9238</v>
      </c>
      <c r="L46" s="573">
        <f>'Master Table'!D43</f>
        <v>7850</v>
      </c>
      <c r="M46" s="293"/>
      <c r="O46" s="284">
        <v>8</v>
      </c>
      <c r="P46" s="285" t="s">
        <v>40</v>
      </c>
      <c r="Q46" s="286">
        <f t="shared" si="12"/>
        <v>1789</v>
      </c>
      <c r="R46" s="286">
        <f t="shared" si="13"/>
        <v>1363</v>
      </c>
      <c r="S46" s="928">
        <v>0</v>
      </c>
      <c r="T46" s="928">
        <v>0</v>
      </c>
      <c r="U46" s="285">
        <v>0</v>
      </c>
      <c r="V46" s="285">
        <v>0</v>
      </c>
      <c r="W46" s="448">
        <f>'Master Table'!O43</f>
        <v>10</v>
      </c>
      <c r="X46" s="448">
        <f>'Master Table'!P43</f>
        <v>9</v>
      </c>
      <c r="Y46" s="448">
        <f>'Master Table'!L43</f>
        <v>1799</v>
      </c>
      <c r="Z46" s="573">
        <f>'Master Table'!M43</f>
        <v>1372</v>
      </c>
      <c r="AA46" s="293"/>
      <c r="AB46" s="293"/>
      <c r="AC46" s="1158"/>
      <c r="AD46" s="1158"/>
      <c r="AE46" s="1158"/>
    </row>
    <row r="47" spans="1:31" s="174" customFormat="1" ht="25.5" customHeight="1">
      <c r="A47" s="284">
        <v>9</v>
      </c>
      <c r="B47" s="285" t="s">
        <v>44</v>
      </c>
      <c r="C47" s="286">
        <f t="shared" si="10"/>
        <v>8228</v>
      </c>
      <c r="D47" s="286">
        <f t="shared" si="11"/>
        <v>7624</v>
      </c>
      <c r="E47" s="285">
        <v>0</v>
      </c>
      <c r="F47" s="285">
        <v>0</v>
      </c>
      <c r="G47" s="285">
        <v>0</v>
      </c>
      <c r="H47" s="285">
        <v>0</v>
      </c>
      <c r="I47" s="448">
        <f>'Master Table'!F44</f>
        <v>77</v>
      </c>
      <c r="J47" s="448">
        <f>'Master Table'!G44</f>
        <v>77</v>
      </c>
      <c r="K47" s="448">
        <f>'Master Table'!C44</f>
        <v>8305</v>
      </c>
      <c r="L47" s="573">
        <f>'Master Table'!D44</f>
        <v>7701</v>
      </c>
      <c r="M47" s="293"/>
      <c r="O47" s="284">
        <v>9</v>
      </c>
      <c r="P47" s="285" t="s">
        <v>44</v>
      </c>
      <c r="Q47" s="286">
        <f t="shared" si="12"/>
        <v>2140</v>
      </c>
      <c r="R47" s="286">
        <f t="shared" si="13"/>
        <v>1598</v>
      </c>
      <c r="S47" s="928">
        <v>0</v>
      </c>
      <c r="T47" s="928">
        <v>0</v>
      </c>
      <c r="U47" s="285">
        <v>0</v>
      </c>
      <c r="V47" s="285">
        <v>0</v>
      </c>
      <c r="W47" s="448">
        <f>'Master Table'!O44</f>
        <v>14</v>
      </c>
      <c r="X47" s="448">
        <f>'Master Table'!P44</f>
        <v>13</v>
      </c>
      <c r="Y47" s="448">
        <f>'Master Table'!L44</f>
        <v>2154</v>
      </c>
      <c r="Z47" s="573">
        <f>'Master Table'!M44</f>
        <v>1611</v>
      </c>
      <c r="AA47" s="293"/>
      <c r="AB47" s="293"/>
      <c r="AC47" s="1158"/>
      <c r="AD47" s="1158"/>
      <c r="AE47" s="1158"/>
    </row>
    <row r="48" spans="1:31" s="174" customFormat="1" ht="25.5" customHeight="1">
      <c r="A48" s="284">
        <v>10</v>
      </c>
      <c r="B48" s="285" t="s">
        <v>51</v>
      </c>
      <c r="C48" s="286">
        <f t="shared" si="10"/>
        <v>14369</v>
      </c>
      <c r="D48" s="286">
        <f t="shared" si="11"/>
        <v>13558</v>
      </c>
      <c r="E48" s="285">
        <v>15</v>
      </c>
      <c r="F48" s="285">
        <v>11</v>
      </c>
      <c r="G48" s="285">
        <v>27</v>
      </c>
      <c r="H48" s="285">
        <v>19</v>
      </c>
      <c r="I48" s="448">
        <f>'Master Table'!F45</f>
        <v>379</v>
      </c>
      <c r="J48" s="448">
        <f>'Master Table'!G45</f>
        <v>357</v>
      </c>
      <c r="K48" s="448">
        <f>'Master Table'!C45</f>
        <v>14790</v>
      </c>
      <c r="L48" s="573">
        <f>'Master Table'!D45</f>
        <v>13945</v>
      </c>
      <c r="M48" s="293"/>
      <c r="O48" s="284">
        <v>10</v>
      </c>
      <c r="P48" s="285" t="s">
        <v>51</v>
      </c>
      <c r="Q48" s="286">
        <f t="shared" si="12"/>
        <v>8425</v>
      </c>
      <c r="R48" s="286">
        <f t="shared" si="13"/>
        <v>5732</v>
      </c>
      <c r="S48" s="928" t="s">
        <v>907</v>
      </c>
      <c r="T48" s="928" t="s">
        <v>908</v>
      </c>
      <c r="U48" s="285">
        <v>173</v>
      </c>
      <c r="V48" s="285">
        <v>115</v>
      </c>
      <c r="W48" s="448">
        <f>'Master Table'!O45</f>
        <v>126</v>
      </c>
      <c r="X48" s="448">
        <f>'Master Table'!P45</f>
        <v>103</v>
      </c>
      <c r="Y48" s="448">
        <f>'Master Table'!L45</f>
        <v>8726</v>
      </c>
      <c r="Z48" s="573">
        <f>'Master Table'!M45</f>
        <v>5953</v>
      </c>
      <c r="AA48" s="293"/>
      <c r="AB48" s="293"/>
      <c r="AC48" s="1158"/>
      <c r="AD48" s="1158"/>
      <c r="AE48" s="1158"/>
    </row>
    <row r="49" spans="1:31" s="174" customFormat="1" ht="25.5" customHeight="1">
      <c r="A49" s="284">
        <v>11</v>
      </c>
      <c r="B49" s="285" t="s">
        <v>57</v>
      </c>
      <c r="C49" s="286">
        <f t="shared" si="10"/>
        <v>5009</v>
      </c>
      <c r="D49" s="286">
        <f t="shared" si="11"/>
        <v>4639</v>
      </c>
      <c r="E49" s="285">
        <v>0</v>
      </c>
      <c r="F49" s="285">
        <v>0</v>
      </c>
      <c r="G49" s="285">
        <v>2</v>
      </c>
      <c r="H49" s="285">
        <v>0</v>
      </c>
      <c r="I49" s="448">
        <f>'Master Table'!F46</f>
        <v>44</v>
      </c>
      <c r="J49" s="448">
        <f>'Master Table'!G46</f>
        <v>61</v>
      </c>
      <c r="K49" s="448">
        <f>'Master Table'!C46</f>
        <v>5055</v>
      </c>
      <c r="L49" s="573">
        <f>'Master Table'!D46</f>
        <v>4700</v>
      </c>
      <c r="M49" s="293"/>
      <c r="O49" s="284">
        <v>11</v>
      </c>
      <c r="P49" s="285" t="s">
        <v>57</v>
      </c>
      <c r="Q49" s="286">
        <f t="shared" si="12"/>
        <v>1418</v>
      </c>
      <c r="R49" s="286">
        <f t="shared" si="13"/>
        <v>975</v>
      </c>
      <c r="S49" s="928">
        <v>0</v>
      </c>
      <c r="T49" s="928">
        <v>0</v>
      </c>
      <c r="U49" s="285">
        <v>23</v>
      </c>
      <c r="V49" s="285">
        <v>19</v>
      </c>
      <c r="W49" s="448">
        <f>'Master Table'!O46</f>
        <v>25</v>
      </c>
      <c r="X49" s="448">
        <f>'Master Table'!P46</f>
        <v>12</v>
      </c>
      <c r="Y49" s="448">
        <f>'Master Table'!L46</f>
        <v>1466</v>
      </c>
      <c r="Z49" s="573">
        <f>'Master Table'!M46</f>
        <v>1006</v>
      </c>
      <c r="AA49" s="293"/>
      <c r="AB49" s="293"/>
      <c r="AC49" s="1158"/>
      <c r="AD49" s="1158"/>
      <c r="AE49" s="1158"/>
    </row>
    <row r="50" spans="1:31" s="174" customFormat="1" ht="25.5" customHeight="1">
      <c r="A50" s="284">
        <v>12</v>
      </c>
      <c r="B50" s="285" t="s">
        <v>61</v>
      </c>
      <c r="C50" s="286">
        <f t="shared" si="10"/>
        <v>23769</v>
      </c>
      <c r="D50" s="286">
        <f t="shared" si="11"/>
        <v>22343</v>
      </c>
      <c r="E50" s="392">
        <v>1906</v>
      </c>
      <c r="F50" s="392">
        <v>1340</v>
      </c>
      <c r="G50" s="392">
        <v>189</v>
      </c>
      <c r="H50" s="392">
        <v>127</v>
      </c>
      <c r="I50" s="448">
        <f>'Master Table'!F47</f>
        <v>1699</v>
      </c>
      <c r="J50" s="448">
        <f>'Master Table'!G47</f>
        <v>1492</v>
      </c>
      <c r="K50" s="448">
        <f>'Master Table'!C47</f>
        <v>27563</v>
      </c>
      <c r="L50" s="573">
        <f>'Master Table'!D47</f>
        <v>25302</v>
      </c>
      <c r="M50" s="293"/>
      <c r="O50" s="284">
        <v>12</v>
      </c>
      <c r="P50" s="285" t="s">
        <v>61</v>
      </c>
      <c r="Q50" s="286">
        <f t="shared" si="12"/>
        <v>7638</v>
      </c>
      <c r="R50" s="286">
        <f t="shared" si="13"/>
        <v>5571</v>
      </c>
      <c r="S50" s="928" t="s">
        <v>915</v>
      </c>
      <c r="T50" s="928" t="s">
        <v>916</v>
      </c>
      <c r="U50" s="392">
        <v>158</v>
      </c>
      <c r="V50" s="392">
        <v>106</v>
      </c>
      <c r="W50" s="448">
        <f>'Master Table'!O47</f>
        <v>521</v>
      </c>
      <c r="X50" s="448">
        <f>'Master Table'!P47</f>
        <v>500</v>
      </c>
      <c r="Y50" s="448">
        <f>'Master Table'!L47</f>
        <v>10307</v>
      </c>
      <c r="Z50" s="573">
        <f>'Master Table'!M47</f>
        <v>6423</v>
      </c>
      <c r="AA50" s="293"/>
      <c r="AB50" s="293"/>
      <c r="AC50" s="1158"/>
      <c r="AD50" s="1158"/>
      <c r="AE50" s="1158"/>
    </row>
    <row r="51" spans="1:31" s="174" customFormat="1" ht="25.5" customHeight="1">
      <c r="A51" s="284">
        <v>13</v>
      </c>
      <c r="B51" s="285" t="s">
        <v>91</v>
      </c>
      <c r="C51" s="286">
        <f t="shared" ref="C51" si="14">K51-(E51+G51+I51)</f>
        <v>2911</v>
      </c>
      <c r="D51" s="286">
        <f t="shared" ref="D51" si="15">L51-(F51+H51+J51)</f>
        <v>2773</v>
      </c>
      <c r="E51" s="392">
        <v>0</v>
      </c>
      <c r="F51" s="392">
        <v>0</v>
      </c>
      <c r="G51" s="392">
        <v>10</v>
      </c>
      <c r="H51" s="392">
        <v>10</v>
      </c>
      <c r="I51" s="448">
        <f>'Master Table'!F48</f>
        <v>46</v>
      </c>
      <c r="J51" s="448">
        <f>'Master Table'!G48</f>
        <v>48</v>
      </c>
      <c r="K51" s="448">
        <f>'Master Table'!C48</f>
        <v>2967</v>
      </c>
      <c r="L51" s="573">
        <f>'Master Table'!D48</f>
        <v>2831</v>
      </c>
      <c r="M51" s="293"/>
      <c r="O51" s="284">
        <v>13</v>
      </c>
      <c r="P51" s="285" t="s">
        <v>91</v>
      </c>
      <c r="Q51" s="286">
        <f t="shared" si="12"/>
        <v>772</v>
      </c>
      <c r="R51" s="286">
        <f t="shared" si="13"/>
        <v>581</v>
      </c>
      <c r="S51" s="928">
        <v>0</v>
      </c>
      <c r="T51" s="928">
        <v>0</v>
      </c>
      <c r="U51" s="392">
        <v>0</v>
      </c>
      <c r="V51" s="392">
        <v>1</v>
      </c>
      <c r="W51" s="448">
        <f>'Master Table'!O48</f>
        <v>20</v>
      </c>
      <c r="X51" s="448">
        <f>'Master Table'!P48</f>
        <v>16</v>
      </c>
      <c r="Y51" s="448">
        <f>'Master Table'!L48</f>
        <v>792</v>
      </c>
      <c r="Z51" s="573">
        <f>'Master Table'!M48</f>
        <v>598</v>
      </c>
      <c r="AA51" s="293"/>
      <c r="AB51" s="293"/>
      <c r="AC51" s="1158"/>
      <c r="AD51" s="1158"/>
      <c r="AE51" s="1158"/>
    </row>
    <row r="52" spans="1:31" s="174" customFormat="1" ht="25.5" customHeight="1">
      <c r="A52" s="284">
        <v>14</v>
      </c>
      <c r="B52" s="285" t="s">
        <v>62</v>
      </c>
      <c r="C52" s="286">
        <f t="shared" si="10"/>
        <v>4214</v>
      </c>
      <c r="D52" s="286">
        <f t="shared" si="11"/>
        <v>3845</v>
      </c>
      <c r="E52" s="285">
        <v>0</v>
      </c>
      <c r="F52" s="285">
        <v>0</v>
      </c>
      <c r="G52" s="285">
        <v>0</v>
      </c>
      <c r="H52" s="285">
        <v>0</v>
      </c>
      <c r="I52" s="448">
        <f>'Master Table'!F49</f>
        <v>28</v>
      </c>
      <c r="J52" s="448">
        <f>'Master Table'!G49</f>
        <v>27</v>
      </c>
      <c r="K52" s="448">
        <f>'Master Table'!C49</f>
        <v>4242</v>
      </c>
      <c r="L52" s="573">
        <f>'Master Table'!D49</f>
        <v>3872</v>
      </c>
      <c r="M52" s="293"/>
      <c r="O52" s="284">
        <v>14</v>
      </c>
      <c r="P52" s="285" t="s">
        <v>62</v>
      </c>
      <c r="Q52" s="286">
        <f t="shared" si="12"/>
        <v>1014</v>
      </c>
      <c r="R52" s="286">
        <f t="shared" si="13"/>
        <v>594</v>
      </c>
      <c r="S52" s="928" t="s">
        <v>909</v>
      </c>
      <c r="T52" s="928" t="s">
        <v>909</v>
      </c>
      <c r="U52" s="285">
        <v>0</v>
      </c>
      <c r="V52" s="285">
        <v>0</v>
      </c>
      <c r="W52" s="448">
        <f>'Master Table'!O49</f>
        <v>13</v>
      </c>
      <c r="X52" s="448">
        <f>'Master Table'!P49</f>
        <v>8</v>
      </c>
      <c r="Y52" s="448">
        <f>'Master Table'!L49</f>
        <v>1027</v>
      </c>
      <c r="Z52" s="573">
        <f>'Master Table'!M49</f>
        <v>602</v>
      </c>
      <c r="AA52" s="293"/>
      <c r="AB52" s="293"/>
      <c r="AC52" s="1158"/>
      <c r="AD52" s="1158"/>
      <c r="AE52" s="1158"/>
    </row>
    <row r="53" spans="1:31" s="174" customFormat="1" ht="25.5" customHeight="1">
      <c r="A53" s="284">
        <v>15</v>
      </c>
      <c r="B53" s="285" t="s">
        <v>69</v>
      </c>
      <c r="C53" s="286">
        <f t="shared" si="10"/>
        <v>5935</v>
      </c>
      <c r="D53" s="286">
        <f t="shared" si="11"/>
        <v>5556</v>
      </c>
      <c r="E53" s="285">
        <v>0</v>
      </c>
      <c r="F53" s="285">
        <v>0</v>
      </c>
      <c r="G53" s="285">
        <v>0</v>
      </c>
      <c r="H53" s="285">
        <v>0</v>
      </c>
      <c r="I53" s="448">
        <f>'Master Table'!F50</f>
        <v>66</v>
      </c>
      <c r="J53" s="448">
        <f>'Master Table'!G50</f>
        <v>111</v>
      </c>
      <c r="K53" s="448">
        <f>'Master Table'!C50</f>
        <v>6001</v>
      </c>
      <c r="L53" s="573">
        <f>'Master Table'!D50</f>
        <v>5667</v>
      </c>
      <c r="M53" s="293"/>
      <c r="O53" s="284">
        <v>15</v>
      </c>
      <c r="P53" s="285" t="s">
        <v>69</v>
      </c>
      <c r="Q53" s="286">
        <f t="shared" si="12"/>
        <v>1765</v>
      </c>
      <c r="R53" s="286">
        <f t="shared" si="13"/>
        <v>1070</v>
      </c>
      <c r="S53" s="928" t="s">
        <v>909</v>
      </c>
      <c r="T53" s="928" t="s">
        <v>909</v>
      </c>
      <c r="U53" s="285">
        <v>0</v>
      </c>
      <c r="V53" s="285">
        <v>0</v>
      </c>
      <c r="W53" s="448">
        <f>'Master Table'!O50</f>
        <v>52</v>
      </c>
      <c r="X53" s="448">
        <f>'Master Table'!P50</f>
        <v>21</v>
      </c>
      <c r="Y53" s="448">
        <f>'Master Table'!L50</f>
        <v>1817</v>
      </c>
      <c r="Z53" s="573">
        <f>'Master Table'!M50</f>
        <v>1091</v>
      </c>
      <c r="AA53" s="293"/>
      <c r="AB53" s="293"/>
      <c r="AC53" s="1158"/>
      <c r="AD53" s="1158"/>
      <c r="AE53" s="1158"/>
    </row>
    <row r="54" spans="1:31" s="174" customFormat="1" ht="25.5" customHeight="1">
      <c r="A54" s="284">
        <v>16</v>
      </c>
      <c r="B54" s="285" t="s">
        <v>781</v>
      </c>
      <c r="C54" s="286">
        <f t="shared" si="10"/>
        <v>4964</v>
      </c>
      <c r="D54" s="286">
        <f t="shared" si="11"/>
        <v>4536</v>
      </c>
      <c r="E54" s="285">
        <v>0</v>
      </c>
      <c r="F54" s="285">
        <v>0</v>
      </c>
      <c r="G54" s="285">
        <v>0</v>
      </c>
      <c r="H54" s="285">
        <v>0</v>
      </c>
      <c r="I54" s="448">
        <f>'Master Table'!F51</f>
        <v>0</v>
      </c>
      <c r="J54" s="448">
        <f>'Master Table'!G51</f>
        <v>0</v>
      </c>
      <c r="K54" s="448">
        <f>'Master Table'!C51</f>
        <v>4964</v>
      </c>
      <c r="L54" s="573">
        <f>'Master Table'!D51</f>
        <v>4536</v>
      </c>
      <c r="M54" s="293"/>
      <c r="O54" s="284">
        <v>16</v>
      </c>
      <c r="P54" s="285" t="s">
        <v>781</v>
      </c>
      <c r="Q54" s="286">
        <f t="shared" si="12"/>
        <v>1174</v>
      </c>
      <c r="R54" s="286">
        <f t="shared" si="13"/>
        <v>782</v>
      </c>
      <c r="S54" s="928">
        <v>0</v>
      </c>
      <c r="T54" s="928">
        <v>0</v>
      </c>
      <c r="U54" s="285">
        <v>0</v>
      </c>
      <c r="V54" s="285">
        <v>0</v>
      </c>
      <c r="W54" s="448">
        <f>'Master Table'!O51</f>
        <v>0</v>
      </c>
      <c r="X54" s="448">
        <f>'Master Table'!P51</f>
        <v>0</v>
      </c>
      <c r="Y54" s="448">
        <f>'Master Table'!L51</f>
        <v>1174</v>
      </c>
      <c r="Z54" s="573">
        <f>'Master Table'!M51</f>
        <v>782</v>
      </c>
      <c r="AA54" s="293"/>
      <c r="AB54" s="293"/>
      <c r="AC54" s="1158"/>
      <c r="AD54" s="1158"/>
      <c r="AE54" s="1158"/>
    </row>
    <row r="55" spans="1:31" s="174" customFormat="1" ht="25.5" customHeight="1">
      <c r="A55" s="284">
        <v>17</v>
      </c>
      <c r="B55" s="285" t="s">
        <v>72</v>
      </c>
      <c r="C55" s="286">
        <f t="shared" si="10"/>
        <v>4648</v>
      </c>
      <c r="D55" s="286">
        <f t="shared" si="11"/>
        <v>4209</v>
      </c>
      <c r="E55" s="285">
        <v>0</v>
      </c>
      <c r="F55" s="285">
        <v>0</v>
      </c>
      <c r="G55" s="285">
        <v>0</v>
      </c>
      <c r="H55" s="285">
        <v>0</v>
      </c>
      <c r="I55" s="448">
        <f>'Master Table'!F52</f>
        <v>0</v>
      </c>
      <c r="J55" s="448">
        <f>'Master Table'!G52</f>
        <v>0</v>
      </c>
      <c r="K55" s="448">
        <f>'Master Table'!C52</f>
        <v>4648</v>
      </c>
      <c r="L55" s="573">
        <f>'Master Table'!D52</f>
        <v>4209</v>
      </c>
      <c r="M55" s="293"/>
      <c r="O55" s="284">
        <v>17</v>
      </c>
      <c r="P55" s="285" t="s">
        <v>72</v>
      </c>
      <c r="Q55" s="286">
        <f t="shared" si="12"/>
        <v>942</v>
      </c>
      <c r="R55" s="286">
        <f t="shared" si="13"/>
        <v>586</v>
      </c>
      <c r="S55" s="928" t="s">
        <v>909</v>
      </c>
      <c r="T55" s="928" t="s">
        <v>909</v>
      </c>
      <c r="U55" s="285">
        <v>0</v>
      </c>
      <c r="V55" s="285">
        <v>0</v>
      </c>
      <c r="W55" s="448">
        <f>'Master Table'!O52</f>
        <v>0</v>
      </c>
      <c r="X55" s="448">
        <f>'Master Table'!P52</f>
        <v>0</v>
      </c>
      <c r="Y55" s="448">
        <f>'Master Table'!L52</f>
        <v>942</v>
      </c>
      <c r="Z55" s="573">
        <f>'Master Table'!M52</f>
        <v>586</v>
      </c>
      <c r="AA55" s="293"/>
      <c r="AB55" s="293"/>
      <c r="AC55" s="1158"/>
      <c r="AD55" s="1158"/>
      <c r="AE55" s="1158"/>
    </row>
    <row r="56" spans="1:31" s="174" customFormat="1" ht="25.5" customHeight="1">
      <c r="A56" s="284">
        <v>18</v>
      </c>
      <c r="B56" s="285" t="s">
        <v>74</v>
      </c>
      <c r="C56" s="286">
        <f t="shared" si="10"/>
        <v>12063</v>
      </c>
      <c r="D56" s="286">
        <f t="shared" si="11"/>
        <v>11157</v>
      </c>
      <c r="E56" s="285">
        <v>0</v>
      </c>
      <c r="F56" s="285">
        <v>0</v>
      </c>
      <c r="G56" s="285">
        <v>0</v>
      </c>
      <c r="H56" s="285">
        <v>0</v>
      </c>
      <c r="I56" s="448">
        <f>'Master Table'!F53</f>
        <v>254</v>
      </c>
      <c r="J56" s="448">
        <f>'Master Table'!G53</f>
        <v>269</v>
      </c>
      <c r="K56" s="448">
        <f>'Master Table'!C53</f>
        <v>12317</v>
      </c>
      <c r="L56" s="573">
        <f>'Master Table'!D53</f>
        <v>11426</v>
      </c>
      <c r="M56" s="293"/>
      <c r="O56" s="284">
        <v>18</v>
      </c>
      <c r="P56" s="285" t="s">
        <v>74</v>
      </c>
      <c r="Q56" s="286">
        <f t="shared" si="12"/>
        <v>5801</v>
      </c>
      <c r="R56" s="286">
        <f t="shared" si="13"/>
        <v>3741</v>
      </c>
      <c r="S56" s="928" t="s">
        <v>909</v>
      </c>
      <c r="T56" s="928" t="s">
        <v>909</v>
      </c>
      <c r="U56" s="285">
        <v>0</v>
      </c>
      <c r="V56" s="285">
        <v>0</v>
      </c>
      <c r="W56" s="448">
        <f>'Master Table'!O53</f>
        <v>193</v>
      </c>
      <c r="X56" s="448">
        <f>'Master Table'!P53</f>
        <v>132</v>
      </c>
      <c r="Y56" s="448">
        <f>'Master Table'!L53</f>
        <v>5994</v>
      </c>
      <c r="Z56" s="573">
        <f>'Master Table'!M53</f>
        <v>3873</v>
      </c>
      <c r="AA56" s="293"/>
      <c r="AB56" s="293"/>
      <c r="AC56" s="1158"/>
      <c r="AD56" s="1158"/>
      <c r="AE56" s="1158"/>
    </row>
    <row r="57" spans="1:31" s="174" customFormat="1" ht="25.5" customHeight="1">
      <c r="A57" s="284">
        <v>19</v>
      </c>
      <c r="B57" s="288" t="s">
        <v>160</v>
      </c>
      <c r="C57" s="286">
        <f t="shared" si="10"/>
        <v>4129</v>
      </c>
      <c r="D57" s="286">
        <f t="shared" si="11"/>
        <v>3879</v>
      </c>
      <c r="E57" s="285">
        <v>0</v>
      </c>
      <c r="F57" s="285">
        <v>0</v>
      </c>
      <c r="G57" s="285">
        <v>0</v>
      </c>
      <c r="H57" s="285">
        <v>0</v>
      </c>
      <c r="I57" s="448">
        <f>'Master Table'!F54</f>
        <v>0</v>
      </c>
      <c r="J57" s="448">
        <f>'Master Table'!G54</f>
        <v>0</v>
      </c>
      <c r="K57" s="448">
        <f>'Master Table'!C54</f>
        <v>4129</v>
      </c>
      <c r="L57" s="573">
        <f>'Master Table'!D54</f>
        <v>3879</v>
      </c>
      <c r="M57" s="293"/>
      <c r="O57" s="284">
        <v>19</v>
      </c>
      <c r="P57" s="288" t="s">
        <v>160</v>
      </c>
      <c r="Q57" s="286">
        <f t="shared" si="12"/>
        <v>913</v>
      </c>
      <c r="R57" s="286">
        <f t="shared" si="13"/>
        <v>620</v>
      </c>
      <c r="S57" s="928">
        <v>0</v>
      </c>
      <c r="T57" s="928">
        <v>0</v>
      </c>
      <c r="U57" s="285">
        <v>0</v>
      </c>
      <c r="V57" s="285">
        <v>0</v>
      </c>
      <c r="W57" s="448">
        <f>'Master Table'!O54</f>
        <v>0</v>
      </c>
      <c r="X57" s="448">
        <f>'Master Table'!P54</f>
        <v>0</v>
      </c>
      <c r="Y57" s="448">
        <f>'Master Table'!L54</f>
        <v>913</v>
      </c>
      <c r="Z57" s="573">
        <f>'Master Table'!M54</f>
        <v>620</v>
      </c>
      <c r="AA57" s="293"/>
      <c r="AB57" s="293"/>
      <c r="AC57" s="1158"/>
      <c r="AD57" s="1158"/>
      <c r="AE57" s="1158"/>
    </row>
    <row r="58" spans="1:31" s="174" customFormat="1" ht="25.5" customHeight="1">
      <c r="A58" s="284">
        <v>20</v>
      </c>
      <c r="B58" s="285" t="s">
        <v>85</v>
      </c>
      <c r="C58" s="286">
        <f t="shared" si="10"/>
        <v>6427</v>
      </c>
      <c r="D58" s="286">
        <f t="shared" si="11"/>
        <v>6070</v>
      </c>
      <c r="E58" s="285">
        <v>0</v>
      </c>
      <c r="F58" s="285">
        <v>0</v>
      </c>
      <c r="G58" s="285">
        <v>10</v>
      </c>
      <c r="H58" s="285">
        <v>7</v>
      </c>
      <c r="I58" s="448">
        <f>'Master Table'!F55</f>
        <v>196</v>
      </c>
      <c r="J58" s="448">
        <f>'Master Table'!G55</f>
        <v>167</v>
      </c>
      <c r="K58" s="448">
        <f>'Master Table'!C55</f>
        <v>6633</v>
      </c>
      <c r="L58" s="573">
        <f>'Master Table'!D55</f>
        <v>6244</v>
      </c>
      <c r="M58" s="293"/>
      <c r="O58" s="284">
        <v>20</v>
      </c>
      <c r="P58" s="285" t="s">
        <v>85</v>
      </c>
      <c r="Q58" s="286">
        <f t="shared" si="12"/>
        <v>1735</v>
      </c>
      <c r="R58" s="286">
        <f t="shared" si="13"/>
        <v>1086</v>
      </c>
      <c r="S58" s="928">
        <v>0</v>
      </c>
      <c r="T58" s="928">
        <v>0</v>
      </c>
      <c r="U58" s="285">
        <v>50</v>
      </c>
      <c r="V58" s="285">
        <v>30</v>
      </c>
      <c r="W58" s="448">
        <f>'Master Table'!O55</f>
        <v>66</v>
      </c>
      <c r="X58" s="448">
        <f>'Master Table'!P55</f>
        <v>54</v>
      </c>
      <c r="Y58" s="448">
        <f>'Master Table'!L55</f>
        <v>1851</v>
      </c>
      <c r="Z58" s="573">
        <f>'Master Table'!M55</f>
        <v>1170</v>
      </c>
      <c r="AA58" s="293"/>
      <c r="AB58" s="293"/>
      <c r="AC58" s="1158"/>
      <c r="AD58" s="1158"/>
      <c r="AE58" s="1158"/>
    </row>
    <row r="59" spans="1:31" s="174" customFormat="1" ht="25.5" customHeight="1">
      <c r="A59" s="284">
        <v>21</v>
      </c>
      <c r="B59" s="285" t="s">
        <v>142</v>
      </c>
      <c r="C59" s="286">
        <f t="shared" si="10"/>
        <v>7740</v>
      </c>
      <c r="D59" s="286">
        <f t="shared" si="11"/>
        <v>7166</v>
      </c>
      <c r="E59" s="285">
        <v>0</v>
      </c>
      <c r="F59" s="285">
        <v>0</v>
      </c>
      <c r="G59" s="285">
        <v>0</v>
      </c>
      <c r="H59" s="285">
        <v>0</v>
      </c>
      <c r="I59" s="448">
        <f>'Master Table'!F56</f>
        <v>54</v>
      </c>
      <c r="J59" s="448">
        <f>'Master Table'!G56</f>
        <v>61</v>
      </c>
      <c r="K59" s="448">
        <f>'Master Table'!C56</f>
        <v>7794</v>
      </c>
      <c r="L59" s="573">
        <f>'Master Table'!D56</f>
        <v>7227</v>
      </c>
      <c r="M59" s="293"/>
      <c r="O59" s="284">
        <v>21</v>
      </c>
      <c r="P59" s="285" t="s">
        <v>142</v>
      </c>
      <c r="Q59" s="286">
        <f t="shared" si="12"/>
        <v>4159</v>
      </c>
      <c r="R59" s="286">
        <f t="shared" si="13"/>
        <v>2633</v>
      </c>
      <c r="S59" s="928" t="s">
        <v>909</v>
      </c>
      <c r="T59" s="928" t="s">
        <v>909</v>
      </c>
      <c r="U59" s="285">
        <v>0</v>
      </c>
      <c r="V59" s="285">
        <v>0</v>
      </c>
      <c r="W59" s="448">
        <f>'Master Table'!O56</f>
        <v>58</v>
      </c>
      <c r="X59" s="448">
        <f>'Master Table'!P56</f>
        <v>61</v>
      </c>
      <c r="Y59" s="448">
        <f>'Master Table'!L56</f>
        <v>4217</v>
      </c>
      <c r="Z59" s="573">
        <f>'Master Table'!M56</f>
        <v>2694</v>
      </c>
      <c r="AA59" s="293"/>
      <c r="AB59" s="293"/>
      <c r="AC59" s="1158"/>
      <c r="AD59" s="1158"/>
      <c r="AE59" s="1158"/>
    </row>
    <row r="60" spans="1:31" s="174" customFormat="1" ht="25.5" customHeight="1">
      <c r="A60" s="284">
        <v>22</v>
      </c>
      <c r="B60" s="288" t="s">
        <v>143</v>
      </c>
      <c r="C60" s="286">
        <f t="shared" si="10"/>
        <v>3736</v>
      </c>
      <c r="D60" s="286">
        <f t="shared" si="11"/>
        <v>3574</v>
      </c>
      <c r="E60" s="285">
        <v>0</v>
      </c>
      <c r="F60" s="285">
        <v>0</v>
      </c>
      <c r="G60" s="285">
        <v>12</v>
      </c>
      <c r="H60" s="285">
        <v>16</v>
      </c>
      <c r="I60" s="448">
        <f>'Master Table'!F57</f>
        <v>81</v>
      </c>
      <c r="J60" s="448">
        <f>'Master Table'!G57</f>
        <v>100</v>
      </c>
      <c r="K60" s="448">
        <f>'Master Table'!C57</f>
        <v>3829</v>
      </c>
      <c r="L60" s="573">
        <f>'Master Table'!D57</f>
        <v>3690</v>
      </c>
      <c r="M60" s="293"/>
      <c r="O60" s="284">
        <v>22</v>
      </c>
      <c r="P60" s="288" t="s">
        <v>143</v>
      </c>
      <c r="Q60" s="286">
        <f t="shared" si="12"/>
        <v>910</v>
      </c>
      <c r="R60" s="286">
        <f t="shared" si="13"/>
        <v>565</v>
      </c>
      <c r="S60" s="928">
        <v>0</v>
      </c>
      <c r="T60" s="928">
        <v>0</v>
      </c>
      <c r="U60" s="285">
        <v>0</v>
      </c>
      <c r="V60" s="285">
        <v>0</v>
      </c>
      <c r="W60" s="448">
        <f>'Master Table'!O57</f>
        <v>19</v>
      </c>
      <c r="X60" s="448">
        <f>'Master Table'!P57</f>
        <v>13</v>
      </c>
      <c r="Y60" s="448">
        <f>'Master Table'!L57</f>
        <v>929</v>
      </c>
      <c r="Z60" s="573">
        <f>'Master Table'!M57</f>
        <v>578</v>
      </c>
      <c r="AA60" s="293"/>
      <c r="AB60" s="293"/>
      <c r="AC60" s="1158"/>
      <c r="AD60" s="1158"/>
      <c r="AE60" s="1158"/>
    </row>
    <row r="61" spans="1:31" s="174" customFormat="1" ht="25.5" customHeight="1" thickBot="1">
      <c r="A61" s="284">
        <v>23</v>
      </c>
      <c r="B61" s="289" t="s">
        <v>144</v>
      </c>
      <c r="C61" s="572">
        <f t="shared" si="10"/>
        <v>4369</v>
      </c>
      <c r="D61" s="572">
        <f t="shared" si="11"/>
        <v>4045</v>
      </c>
      <c r="E61" s="285">
        <v>0</v>
      </c>
      <c r="F61" s="285">
        <v>0</v>
      </c>
      <c r="G61" s="285">
        <v>0</v>
      </c>
      <c r="H61" s="285">
        <v>0</v>
      </c>
      <c r="I61" s="449">
        <f>'Master Table'!F58</f>
        <v>0</v>
      </c>
      <c r="J61" s="449">
        <f>'Master Table'!G58</f>
        <v>0</v>
      </c>
      <c r="K61" s="449">
        <f>'Master Table'!C58</f>
        <v>4369</v>
      </c>
      <c r="L61" s="574">
        <f>'Master Table'!D58</f>
        <v>4045</v>
      </c>
      <c r="M61" s="293"/>
      <c r="O61" s="284">
        <v>23</v>
      </c>
      <c r="P61" s="289" t="s">
        <v>144</v>
      </c>
      <c r="Q61" s="286">
        <f t="shared" si="12"/>
        <v>990</v>
      </c>
      <c r="R61" s="286">
        <f t="shared" si="13"/>
        <v>623</v>
      </c>
      <c r="S61" s="928" t="s">
        <v>909</v>
      </c>
      <c r="T61" s="928" t="s">
        <v>909</v>
      </c>
      <c r="U61" s="285">
        <v>0</v>
      </c>
      <c r="V61" s="285">
        <v>0</v>
      </c>
      <c r="W61" s="449">
        <f>'Master Table'!O58</f>
        <v>0</v>
      </c>
      <c r="X61" s="449">
        <f>'Master Table'!P58</f>
        <v>0</v>
      </c>
      <c r="Y61" s="449">
        <f>'Master Table'!L58</f>
        <v>990</v>
      </c>
      <c r="Z61" s="574">
        <f>'Master Table'!M58</f>
        <v>623</v>
      </c>
      <c r="AA61" s="293"/>
      <c r="AB61" s="293"/>
      <c r="AC61" s="1158"/>
      <c r="AD61" s="1158"/>
      <c r="AE61" s="1158"/>
    </row>
    <row r="62" spans="1:31" s="174" customFormat="1" ht="25.5" customHeight="1" thickBot="1">
      <c r="A62" s="1266" t="s">
        <v>161</v>
      </c>
      <c r="B62" s="1267"/>
      <c r="C62" s="290">
        <f>SUM(C39:C61)</f>
        <v>170524</v>
      </c>
      <c r="D62" s="290">
        <f t="shared" ref="D62" si="16">SUM(D39:D61)</f>
        <v>157685</v>
      </c>
      <c r="E62" s="290">
        <f t="shared" ref="E62" si="17">SUM(E39:E61)</f>
        <v>1921</v>
      </c>
      <c r="F62" s="290">
        <f t="shared" ref="F62" si="18">SUM(F39:F61)</f>
        <v>1351</v>
      </c>
      <c r="G62" s="290">
        <f t="shared" ref="G62" si="19">SUM(G39:G61)</f>
        <v>262</v>
      </c>
      <c r="H62" s="290">
        <f t="shared" ref="H62" si="20">SUM(H39:H61)</f>
        <v>202</v>
      </c>
      <c r="I62" s="290">
        <f t="shared" ref="I62" si="21">SUM(I39:I61)</f>
        <v>3483</v>
      </c>
      <c r="J62" s="290">
        <f t="shared" ref="J62" si="22">SUM(J39:J61)</f>
        <v>3284</v>
      </c>
      <c r="K62" s="290">
        <f t="shared" ref="K62" si="23">SUM(K39:K61)</f>
        <v>176190</v>
      </c>
      <c r="L62" s="290">
        <f t="shared" ref="L62" si="24">SUM(L39:L61)</f>
        <v>162522</v>
      </c>
      <c r="M62" s="293"/>
      <c r="O62" s="1266" t="s">
        <v>161</v>
      </c>
      <c r="P62" s="1267"/>
      <c r="Q62" s="290">
        <f>SUM(Q39:Q61)</f>
        <v>62184</v>
      </c>
      <c r="R62" s="290">
        <f>SUM(R39:R61)</f>
        <v>40953</v>
      </c>
      <c r="S62" s="290">
        <f>SUM(S39:S61)</f>
        <v>0</v>
      </c>
      <c r="T62" s="290">
        <f>SUM(T39:T61)</f>
        <v>0</v>
      </c>
      <c r="U62" s="290">
        <f t="shared" ref="U62" si="25">SUM(U39:U61)</f>
        <v>629</v>
      </c>
      <c r="V62" s="290">
        <f t="shared" ref="V62" si="26">SUM(V39:V61)</f>
        <v>387</v>
      </c>
      <c r="W62" s="290">
        <f t="shared" ref="W62" si="27">SUM(W39:W61)</f>
        <v>1316</v>
      </c>
      <c r="X62" s="290">
        <f t="shared" ref="X62" si="28">SUM(X39:X61)</f>
        <v>1081</v>
      </c>
      <c r="Y62" s="290">
        <f t="shared" ref="Y62" si="29">SUM(Y39:Y61)</f>
        <v>66122</v>
      </c>
      <c r="Z62" s="290">
        <f t="shared" ref="Z62" si="30">SUM(Z39:Z61)</f>
        <v>42670</v>
      </c>
      <c r="AA62" s="293"/>
      <c r="AB62" s="293"/>
      <c r="AC62" s="1158"/>
      <c r="AD62" s="1158"/>
      <c r="AE62" s="1158"/>
    </row>
    <row r="63" spans="1:31" s="121" customFormat="1">
      <c r="B63" s="213">
        <f>+C62+D62</f>
        <v>328209</v>
      </c>
    </row>
    <row r="64" spans="1:31" s="121" customFormat="1" ht="26.25">
      <c r="A64" s="1256" t="s">
        <v>517</v>
      </c>
      <c r="B64" s="1256"/>
      <c r="C64" s="1256"/>
      <c r="D64" s="1256"/>
      <c r="E64" s="1256"/>
      <c r="F64" s="1256"/>
      <c r="G64" s="1256"/>
      <c r="H64" s="1256"/>
      <c r="I64" s="1256"/>
      <c r="J64" s="1256"/>
      <c r="K64" s="1256"/>
      <c r="L64" s="1256"/>
      <c r="M64" s="165"/>
      <c r="N64" s="195"/>
      <c r="O64" s="1256" t="s">
        <v>518</v>
      </c>
      <c r="P64" s="1256"/>
      <c r="Q64" s="1256"/>
      <c r="R64" s="1256"/>
      <c r="S64" s="1256"/>
      <c r="T64" s="1256"/>
      <c r="U64" s="1256"/>
      <c r="V64" s="1256"/>
      <c r="W64" s="1256"/>
      <c r="X64" s="1256"/>
      <c r="Y64" s="1256"/>
      <c r="Z64" s="1256"/>
    </row>
    <row r="65" spans="1:31" s="121" customFormat="1" ht="24.75" customHeight="1">
      <c r="A65" s="1257" t="s">
        <v>886</v>
      </c>
      <c r="B65" s="1257"/>
      <c r="C65" s="1257"/>
      <c r="D65" s="1257"/>
      <c r="E65" s="1257"/>
      <c r="F65" s="1257"/>
      <c r="G65" s="1257"/>
      <c r="H65" s="1257"/>
      <c r="I65" s="1257"/>
      <c r="J65" s="1257"/>
      <c r="K65" s="1257"/>
      <c r="L65" s="1257"/>
      <c r="M65" s="165"/>
      <c r="N65" s="195"/>
      <c r="O65" s="1257" t="s">
        <v>886</v>
      </c>
      <c r="P65" s="1257"/>
      <c r="Q65" s="1257"/>
      <c r="R65" s="1257"/>
      <c r="S65" s="1257"/>
      <c r="T65" s="1257"/>
      <c r="U65" s="1257"/>
      <c r="V65" s="1257"/>
      <c r="W65" s="1257"/>
      <c r="X65" s="1257"/>
      <c r="Y65" s="1257"/>
      <c r="Z65" s="1257"/>
    </row>
    <row r="66" spans="1:31" s="121" customFormat="1" ht="29.25" customHeight="1" thickBot="1">
      <c r="A66" s="292" t="s">
        <v>606</v>
      </c>
      <c r="O66" s="292" t="s">
        <v>515</v>
      </c>
    </row>
    <row r="67" spans="1:31" s="121" customFormat="1" ht="21" customHeight="1">
      <c r="A67" s="1263" t="s">
        <v>156</v>
      </c>
      <c r="B67" s="1268" t="s">
        <v>610</v>
      </c>
      <c r="C67" s="1258" t="s">
        <v>157</v>
      </c>
      <c r="D67" s="1259"/>
      <c r="E67" s="1259"/>
      <c r="F67" s="1259"/>
      <c r="G67" s="1259"/>
      <c r="H67" s="1259"/>
      <c r="I67" s="1259"/>
      <c r="J67" s="1259"/>
      <c r="K67" s="1259"/>
      <c r="L67" s="1260"/>
      <c r="O67" s="1263" t="s">
        <v>156</v>
      </c>
      <c r="P67" s="1268" t="s">
        <v>610</v>
      </c>
      <c r="Q67" s="1258" t="s">
        <v>158</v>
      </c>
      <c r="R67" s="1259"/>
      <c r="S67" s="1259"/>
      <c r="T67" s="1259"/>
      <c r="U67" s="1259"/>
      <c r="V67" s="1259"/>
      <c r="W67" s="1259"/>
      <c r="X67" s="1259"/>
      <c r="Y67" s="1259"/>
      <c r="Z67" s="1260"/>
    </row>
    <row r="68" spans="1:31" s="121" customFormat="1" ht="45.75" customHeight="1">
      <c r="A68" s="1264"/>
      <c r="B68" s="1269"/>
      <c r="C68" s="1243" t="s">
        <v>748</v>
      </c>
      <c r="D68" s="1243"/>
      <c r="E68" s="1243" t="s">
        <v>298</v>
      </c>
      <c r="F68" s="1243"/>
      <c r="G68" s="1250" t="s">
        <v>710</v>
      </c>
      <c r="H68" s="1261"/>
      <c r="I68" s="1250" t="s">
        <v>159</v>
      </c>
      <c r="J68" s="1261"/>
      <c r="K68" s="1250" t="s">
        <v>6</v>
      </c>
      <c r="L68" s="1262"/>
      <c r="O68" s="1264"/>
      <c r="P68" s="1269"/>
      <c r="Q68" s="1243" t="s">
        <v>748</v>
      </c>
      <c r="R68" s="1243"/>
      <c r="S68" s="1243" t="s">
        <v>298</v>
      </c>
      <c r="T68" s="1243"/>
      <c r="U68" s="1250" t="s">
        <v>710</v>
      </c>
      <c r="V68" s="1261"/>
      <c r="W68" s="1250" t="s">
        <v>159</v>
      </c>
      <c r="X68" s="1261"/>
      <c r="Y68" s="1250" t="s">
        <v>6</v>
      </c>
      <c r="Z68" s="1262"/>
    </row>
    <row r="69" spans="1:31" s="121" customFormat="1" ht="27.75" customHeight="1">
      <c r="A69" s="1265"/>
      <c r="B69" s="1270"/>
      <c r="C69" s="216" t="s">
        <v>240</v>
      </c>
      <c r="D69" s="193" t="s">
        <v>241</v>
      </c>
      <c r="E69" s="193" t="s">
        <v>240</v>
      </c>
      <c r="F69" s="193" t="s">
        <v>241</v>
      </c>
      <c r="G69" s="193" t="s">
        <v>240</v>
      </c>
      <c r="H69" s="193" t="s">
        <v>241</v>
      </c>
      <c r="I69" s="193" t="s">
        <v>240</v>
      </c>
      <c r="J69" s="193" t="s">
        <v>241</v>
      </c>
      <c r="K69" s="193" t="s">
        <v>240</v>
      </c>
      <c r="L69" s="217" t="s">
        <v>241</v>
      </c>
      <c r="O69" s="1265"/>
      <c r="P69" s="1270"/>
      <c r="Q69" s="216" t="s">
        <v>240</v>
      </c>
      <c r="R69" s="193" t="s">
        <v>241</v>
      </c>
      <c r="S69" s="193" t="s">
        <v>240</v>
      </c>
      <c r="T69" s="193" t="s">
        <v>241</v>
      </c>
      <c r="U69" s="193" t="s">
        <v>240</v>
      </c>
      <c r="V69" s="193" t="s">
        <v>241</v>
      </c>
      <c r="W69" s="193" t="s">
        <v>240</v>
      </c>
      <c r="X69" s="193" t="s">
        <v>241</v>
      </c>
      <c r="Y69" s="193" t="s">
        <v>240</v>
      </c>
      <c r="Z69" s="217" t="s">
        <v>241</v>
      </c>
    </row>
    <row r="70" spans="1:31" s="174" customFormat="1" ht="25.5" customHeight="1">
      <c r="A70" s="284">
        <v>1</v>
      </c>
      <c r="B70" s="285" t="s">
        <v>15</v>
      </c>
      <c r="C70" s="291">
        <f>C7+C39</f>
        <v>20164</v>
      </c>
      <c r="D70" s="291">
        <f t="shared" ref="D70:L70" si="31">D7+D39</f>
        <v>18554</v>
      </c>
      <c r="E70" s="291">
        <f t="shared" si="31"/>
        <v>1</v>
      </c>
      <c r="F70" s="291">
        <f t="shared" si="31"/>
        <v>2</v>
      </c>
      <c r="G70" s="291">
        <f t="shared" si="31"/>
        <v>0</v>
      </c>
      <c r="H70" s="291">
        <f t="shared" si="31"/>
        <v>0</v>
      </c>
      <c r="I70" s="291">
        <f t="shared" si="31"/>
        <v>0</v>
      </c>
      <c r="J70" s="291">
        <f t="shared" si="31"/>
        <v>0</v>
      </c>
      <c r="K70" s="291">
        <f t="shared" si="31"/>
        <v>20165</v>
      </c>
      <c r="L70" s="291">
        <f t="shared" si="31"/>
        <v>18556</v>
      </c>
      <c r="O70" s="284">
        <v>1</v>
      </c>
      <c r="P70" s="285" t="s">
        <v>15</v>
      </c>
      <c r="Q70" s="291">
        <f>Q7+Q39</f>
        <v>15053</v>
      </c>
      <c r="R70" s="291">
        <f t="shared" ref="R70:Z70" si="32">R7+R39</f>
        <v>9751</v>
      </c>
      <c r="S70" s="291">
        <f t="shared" si="32"/>
        <v>12</v>
      </c>
      <c r="T70" s="291">
        <f t="shared" si="32"/>
        <v>3</v>
      </c>
      <c r="U70" s="291">
        <f t="shared" si="32"/>
        <v>6</v>
      </c>
      <c r="V70" s="291">
        <f t="shared" si="32"/>
        <v>4</v>
      </c>
      <c r="W70" s="291">
        <f t="shared" si="32"/>
        <v>0</v>
      </c>
      <c r="X70" s="291">
        <f t="shared" si="32"/>
        <v>0</v>
      </c>
      <c r="Y70" s="291">
        <f t="shared" si="32"/>
        <v>15071</v>
      </c>
      <c r="Z70" s="291">
        <f t="shared" si="32"/>
        <v>9758</v>
      </c>
      <c r="AA70" s="293"/>
      <c r="AB70" s="293"/>
      <c r="AC70" s="1158"/>
      <c r="AD70" s="1158"/>
      <c r="AE70" s="1158"/>
    </row>
    <row r="71" spans="1:31" s="174" customFormat="1" ht="25.5" customHeight="1">
      <c r="A71" s="284">
        <v>2</v>
      </c>
      <c r="B71" s="285" t="s">
        <v>20</v>
      </c>
      <c r="C71" s="291">
        <f t="shared" ref="C71:L71" si="33">C8+C40</f>
        <v>4412</v>
      </c>
      <c r="D71" s="291">
        <f t="shared" si="33"/>
        <v>3974</v>
      </c>
      <c r="E71" s="291">
        <f t="shared" si="33"/>
        <v>0</v>
      </c>
      <c r="F71" s="291">
        <f t="shared" si="33"/>
        <v>0</v>
      </c>
      <c r="G71" s="291">
        <f t="shared" si="33"/>
        <v>1</v>
      </c>
      <c r="H71" s="291">
        <f t="shared" si="33"/>
        <v>3</v>
      </c>
      <c r="I71" s="291">
        <f t="shared" si="33"/>
        <v>253</v>
      </c>
      <c r="J71" s="291">
        <f t="shared" si="33"/>
        <v>275</v>
      </c>
      <c r="K71" s="291">
        <f t="shared" si="33"/>
        <v>4666</v>
      </c>
      <c r="L71" s="291">
        <f t="shared" si="33"/>
        <v>4252</v>
      </c>
      <c r="O71" s="284">
        <v>2</v>
      </c>
      <c r="P71" s="285" t="s">
        <v>20</v>
      </c>
      <c r="Q71" s="291">
        <f t="shared" ref="Q71:Z71" si="34">Q8+Q40</f>
        <v>2824</v>
      </c>
      <c r="R71" s="291">
        <f t="shared" si="34"/>
        <v>1804</v>
      </c>
      <c r="S71" s="291">
        <f t="shared" si="34"/>
        <v>0</v>
      </c>
      <c r="T71" s="291">
        <f t="shared" si="34"/>
        <v>0</v>
      </c>
      <c r="U71" s="291">
        <f t="shared" si="34"/>
        <v>22</v>
      </c>
      <c r="V71" s="291">
        <f t="shared" si="34"/>
        <v>16</v>
      </c>
      <c r="W71" s="291">
        <f t="shared" si="34"/>
        <v>48</v>
      </c>
      <c r="X71" s="291">
        <f t="shared" si="34"/>
        <v>33</v>
      </c>
      <c r="Y71" s="291">
        <f t="shared" si="34"/>
        <v>2894</v>
      </c>
      <c r="Z71" s="291">
        <f t="shared" si="34"/>
        <v>1853</v>
      </c>
      <c r="AA71" s="293"/>
      <c r="AB71" s="293"/>
      <c r="AC71" s="1158"/>
      <c r="AD71" s="1158"/>
      <c r="AE71" s="1158"/>
    </row>
    <row r="72" spans="1:31" s="174" customFormat="1" ht="25.5" customHeight="1">
      <c r="A72" s="284">
        <v>3</v>
      </c>
      <c r="B72" s="285" t="s">
        <v>21</v>
      </c>
      <c r="C72" s="291">
        <f t="shared" ref="C72:L72" si="35">C9+C41</f>
        <v>10739</v>
      </c>
      <c r="D72" s="291">
        <f t="shared" si="35"/>
        <v>9914</v>
      </c>
      <c r="E72" s="291">
        <f t="shared" si="35"/>
        <v>0</v>
      </c>
      <c r="F72" s="291">
        <f t="shared" si="35"/>
        <v>0</v>
      </c>
      <c r="G72" s="291">
        <f t="shared" si="35"/>
        <v>0</v>
      </c>
      <c r="H72" s="291">
        <f t="shared" si="35"/>
        <v>0</v>
      </c>
      <c r="I72" s="291">
        <f t="shared" si="35"/>
        <v>0</v>
      </c>
      <c r="J72" s="291">
        <f t="shared" si="35"/>
        <v>0</v>
      </c>
      <c r="K72" s="291">
        <f t="shared" si="35"/>
        <v>10739</v>
      </c>
      <c r="L72" s="291">
        <f t="shared" si="35"/>
        <v>9914</v>
      </c>
      <c r="O72" s="284">
        <v>3</v>
      </c>
      <c r="P72" s="285" t="s">
        <v>21</v>
      </c>
      <c r="Q72" s="291">
        <f t="shared" ref="Q72:Z72" si="36">Q9+Q41</f>
        <v>8166</v>
      </c>
      <c r="R72" s="291">
        <f t="shared" si="36"/>
        <v>5021</v>
      </c>
      <c r="S72" s="291">
        <f t="shared" si="36"/>
        <v>0</v>
      </c>
      <c r="T72" s="291">
        <f t="shared" si="36"/>
        <v>0</v>
      </c>
      <c r="U72" s="291">
        <f t="shared" si="36"/>
        <v>0</v>
      </c>
      <c r="V72" s="291">
        <f t="shared" si="36"/>
        <v>0</v>
      </c>
      <c r="W72" s="291">
        <f t="shared" si="36"/>
        <v>0</v>
      </c>
      <c r="X72" s="291">
        <f t="shared" si="36"/>
        <v>0</v>
      </c>
      <c r="Y72" s="291">
        <f t="shared" si="36"/>
        <v>8166</v>
      </c>
      <c r="Z72" s="291">
        <f t="shared" si="36"/>
        <v>5021</v>
      </c>
      <c r="AA72" s="293"/>
      <c r="AB72" s="293"/>
      <c r="AC72" s="1158"/>
      <c r="AD72" s="1158"/>
      <c r="AE72" s="1158"/>
    </row>
    <row r="73" spans="1:31" s="174" customFormat="1" ht="25.5" customHeight="1">
      <c r="A73" s="284">
        <v>4</v>
      </c>
      <c r="B73" s="285" t="s">
        <v>25</v>
      </c>
      <c r="C73" s="291">
        <f t="shared" ref="C73:L73" si="37">C10+C42</f>
        <v>5693</v>
      </c>
      <c r="D73" s="291">
        <f t="shared" si="37"/>
        <v>5279</v>
      </c>
      <c r="E73" s="291">
        <f t="shared" si="37"/>
        <v>0</v>
      </c>
      <c r="F73" s="291">
        <f t="shared" si="37"/>
        <v>0</v>
      </c>
      <c r="G73" s="291">
        <f t="shared" si="37"/>
        <v>3</v>
      </c>
      <c r="H73" s="291">
        <f t="shared" si="37"/>
        <v>4</v>
      </c>
      <c r="I73" s="291">
        <f t="shared" si="37"/>
        <v>351</v>
      </c>
      <c r="J73" s="291">
        <f t="shared" si="37"/>
        <v>350</v>
      </c>
      <c r="K73" s="291">
        <f t="shared" si="37"/>
        <v>6047</v>
      </c>
      <c r="L73" s="291">
        <f t="shared" si="37"/>
        <v>5633</v>
      </c>
      <c r="O73" s="284">
        <v>4</v>
      </c>
      <c r="P73" s="285" t="s">
        <v>25</v>
      </c>
      <c r="Q73" s="291">
        <f t="shared" ref="Q73:Z73" si="38">Q10+Q42</f>
        <v>4431</v>
      </c>
      <c r="R73" s="291">
        <f t="shared" si="38"/>
        <v>2846</v>
      </c>
      <c r="S73" s="291">
        <f t="shared" si="38"/>
        <v>0</v>
      </c>
      <c r="T73" s="291">
        <f t="shared" si="38"/>
        <v>0</v>
      </c>
      <c r="U73" s="291">
        <f t="shared" si="38"/>
        <v>196</v>
      </c>
      <c r="V73" s="291">
        <f t="shared" si="38"/>
        <v>102</v>
      </c>
      <c r="W73" s="291">
        <f t="shared" si="38"/>
        <v>101</v>
      </c>
      <c r="X73" s="291">
        <f t="shared" si="38"/>
        <v>99</v>
      </c>
      <c r="Y73" s="291">
        <f t="shared" si="38"/>
        <v>4728</v>
      </c>
      <c r="Z73" s="291">
        <f t="shared" si="38"/>
        <v>3047</v>
      </c>
      <c r="AA73" s="293"/>
      <c r="AB73" s="293"/>
      <c r="AC73" s="1158"/>
      <c r="AD73" s="1158"/>
      <c r="AE73" s="1158"/>
    </row>
    <row r="74" spans="1:31" s="174" customFormat="1" ht="25.5" customHeight="1">
      <c r="A74" s="284">
        <v>5</v>
      </c>
      <c r="B74" s="285" t="s">
        <v>27</v>
      </c>
      <c r="C74" s="291">
        <f t="shared" ref="C74:L74" si="39">C11+C43</f>
        <v>7996</v>
      </c>
      <c r="D74" s="291">
        <f t="shared" si="39"/>
        <v>7395</v>
      </c>
      <c r="E74" s="291">
        <f t="shared" si="39"/>
        <v>10</v>
      </c>
      <c r="F74" s="291">
        <f t="shared" si="39"/>
        <v>5</v>
      </c>
      <c r="G74" s="291">
        <f t="shared" si="39"/>
        <v>8</v>
      </c>
      <c r="H74" s="291">
        <f t="shared" si="39"/>
        <v>9</v>
      </c>
      <c r="I74" s="291">
        <f t="shared" si="39"/>
        <v>332</v>
      </c>
      <c r="J74" s="291">
        <f t="shared" si="39"/>
        <v>287</v>
      </c>
      <c r="K74" s="291">
        <f t="shared" si="39"/>
        <v>8346</v>
      </c>
      <c r="L74" s="291">
        <f t="shared" si="39"/>
        <v>7696</v>
      </c>
      <c r="O74" s="284">
        <v>5</v>
      </c>
      <c r="P74" s="285" t="s">
        <v>27</v>
      </c>
      <c r="Q74" s="291">
        <f t="shared" ref="Q74:Z74" si="40">Q11+Q43</f>
        <v>3795</v>
      </c>
      <c r="R74" s="291">
        <f t="shared" si="40"/>
        <v>2526</v>
      </c>
      <c r="S74" s="291">
        <f t="shared" si="40"/>
        <v>0</v>
      </c>
      <c r="T74" s="291">
        <f t="shared" si="40"/>
        <v>0</v>
      </c>
      <c r="U74" s="291">
        <f t="shared" si="40"/>
        <v>5</v>
      </c>
      <c r="V74" s="291">
        <f t="shared" si="40"/>
        <v>0</v>
      </c>
      <c r="W74" s="291">
        <f t="shared" si="40"/>
        <v>156</v>
      </c>
      <c r="X74" s="291">
        <f t="shared" si="40"/>
        <v>118</v>
      </c>
      <c r="Y74" s="291">
        <f t="shared" si="40"/>
        <v>3956</v>
      </c>
      <c r="Z74" s="291">
        <f t="shared" si="40"/>
        <v>2644</v>
      </c>
      <c r="AA74" s="293"/>
      <c r="AB74" s="293"/>
      <c r="AC74" s="1158"/>
      <c r="AD74" s="1158"/>
      <c r="AE74" s="1158"/>
    </row>
    <row r="75" spans="1:31" s="174" customFormat="1" ht="25.5" customHeight="1">
      <c r="A75" s="284">
        <v>6</v>
      </c>
      <c r="B75" s="285" t="s">
        <v>29</v>
      </c>
      <c r="C75" s="291">
        <f t="shared" ref="C75:L75" si="41">C12+C44</f>
        <v>2464</v>
      </c>
      <c r="D75" s="291">
        <f t="shared" si="41"/>
        <v>2296</v>
      </c>
      <c r="E75" s="291">
        <f t="shared" si="41"/>
        <v>0</v>
      </c>
      <c r="F75" s="291">
        <f t="shared" si="41"/>
        <v>0</v>
      </c>
      <c r="G75" s="291">
        <f t="shared" si="41"/>
        <v>4</v>
      </c>
      <c r="H75" s="291">
        <f t="shared" si="41"/>
        <v>11</v>
      </c>
      <c r="I75" s="291">
        <f t="shared" si="41"/>
        <v>240</v>
      </c>
      <c r="J75" s="291">
        <f t="shared" si="41"/>
        <v>197</v>
      </c>
      <c r="K75" s="291">
        <f t="shared" si="41"/>
        <v>2708</v>
      </c>
      <c r="L75" s="291">
        <f t="shared" si="41"/>
        <v>2504</v>
      </c>
      <c r="O75" s="284">
        <v>6</v>
      </c>
      <c r="P75" s="285" t="s">
        <v>29</v>
      </c>
      <c r="Q75" s="291">
        <f t="shared" ref="Q75:Z75" si="42">Q12+Q44</f>
        <v>2478</v>
      </c>
      <c r="R75" s="291">
        <f t="shared" si="42"/>
        <v>1707</v>
      </c>
      <c r="S75" s="291">
        <f t="shared" si="42"/>
        <v>2</v>
      </c>
      <c r="T75" s="291">
        <f t="shared" si="42"/>
        <v>1</v>
      </c>
      <c r="U75" s="291">
        <f t="shared" si="42"/>
        <v>121</v>
      </c>
      <c r="V75" s="291">
        <f t="shared" si="42"/>
        <v>62</v>
      </c>
      <c r="W75" s="291">
        <f t="shared" si="42"/>
        <v>58</v>
      </c>
      <c r="X75" s="291">
        <f t="shared" si="42"/>
        <v>54</v>
      </c>
      <c r="Y75" s="291">
        <f t="shared" si="42"/>
        <v>2659</v>
      </c>
      <c r="Z75" s="291">
        <f t="shared" si="42"/>
        <v>1824</v>
      </c>
      <c r="AA75" s="293"/>
      <c r="AB75" s="293"/>
      <c r="AC75" s="1158"/>
      <c r="AD75" s="1158"/>
      <c r="AE75" s="1158"/>
    </row>
    <row r="76" spans="1:31" s="174" customFormat="1" ht="25.5" customHeight="1">
      <c r="A76" s="284">
        <v>7</v>
      </c>
      <c r="B76" s="285" t="s">
        <v>141</v>
      </c>
      <c r="C76" s="291">
        <f t="shared" ref="C76:L76" si="43">C13+C45</f>
        <v>5089</v>
      </c>
      <c r="D76" s="291">
        <f t="shared" si="43"/>
        <v>4624</v>
      </c>
      <c r="E76" s="291">
        <f t="shared" si="43"/>
        <v>0</v>
      </c>
      <c r="F76" s="291">
        <f t="shared" si="43"/>
        <v>0</v>
      </c>
      <c r="G76" s="291">
        <f t="shared" si="43"/>
        <v>0</v>
      </c>
      <c r="H76" s="291">
        <f t="shared" si="43"/>
        <v>0</v>
      </c>
      <c r="I76" s="291">
        <f t="shared" si="43"/>
        <v>340</v>
      </c>
      <c r="J76" s="291">
        <f t="shared" si="43"/>
        <v>301</v>
      </c>
      <c r="K76" s="291">
        <f t="shared" si="43"/>
        <v>5429</v>
      </c>
      <c r="L76" s="291">
        <f t="shared" si="43"/>
        <v>4925</v>
      </c>
      <c r="O76" s="284">
        <v>7</v>
      </c>
      <c r="P76" s="285" t="s">
        <v>141</v>
      </c>
      <c r="Q76" s="291">
        <f t="shared" ref="Q76:Z76" si="44">Q13+Q45</f>
        <v>3757</v>
      </c>
      <c r="R76" s="291">
        <f t="shared" si="44"/>
        <v>2467</v>
      </c>
      <c r="S76" s="291">
        <f t="shared" si="44"/>
        <v>0</v>
      </c>
      <c r="T76" s="291">
        <f t="shared" si="44"/>
        <v>0</v>
      </c>
      <c r="U76" s="291">
        <f t="shared" si="44"/>
        <v>82</v>
      </c>
      <c r="V76" s="291">
        <f t="shared" si="44"/>
        <v>23</v>
      </c>
      <c r="W76" s="291">
        <f t="shared" si="44"/>
        <v>105</v>
      </c>
      <c r="X76" s="291">
        <f t="shared" si="44"/>
        <v>68</v>
      </c>
      <c r="Y76" s="291">
        <f t="shared" si="44"/>
        <v>3944</v>
      </c>
      <c r="Z76" s="291">
        <f t="shared" si="44"/>
        <v>2558</v>
      </c>
      <c r="AA76" s="293"/>
      <c r="AB76" s="293"/>
      <c r="AC76" s="1158"/>
      <c r="AD76" s="1158"/>
      <c r="AE76" s="1158"/>
    </row>
    <row r="77" spans="1:31" s="174" customFormat="1" ht="25.5" customHeight="1">
      <c r="A77" s="284">
        <v>8</v>
      </c>
      <c r="B77" s="285" t="s">
        <v>40</v>
      </c>
      <c r="C77" s="291">
        <f t="shared" ref="C77:L77" si="45">C14+C46</f>
        <v>11353</v>
      </c>
      <c r="D77" s="291">
        <f t="shared" si="45"/>
        <v>9921</v>
      </c>
      <c r="E77" s="291">
        <f t="shared" si="45"/>
        <v>0</v>
      </c>
      <c r="F77" s="291">
        <f t="shared" si="45"/>
        <v>0</v>
      </c>
      <c r="G77" s="291">
        <f t="shared" si="45"/>
        <v>0</v>
      </c>
      <c r="H77" s="291">
        <f t="shared" si="45"/>
        <v>0</v>
      </c>
      <c r="I77" s="291">
        <f t="shared" si="45"/>
        <v>324</v>
      </c>
      <c r="J77" s="291">
        <f t="shared" si="45"/>
        <v>261</v>
      </c>
      <c r="K77" s="291">
        <f t="shared" si="45"/>
        <v>11677</v>
      </c>
      <c r="L77" s="291">
        <f t="shared" si="45"/>
        <v>10182</v>
      </c>
      <c r="O77" s="284">
        <v>8</v>
      </c>
      <c r="P77" s="285" t="s">
        <v>40</v>
      </c>
      <c r="Q77" s="291">
        <f t="shared" ref="Q77:Z77" si="46">Q14+Q46</f>
        <v>6236</v>
      </c>
      <c r="R77" s="291">
        <f t="shared" si="46"/>
        <v>4850</v>
      </c>
      <c r="S77" s="291">
        <f t="shared" si="46"/>
        <v>0</v>
      </c>
      <c r="T77" s="291">
        <f t="shared" si="46"/>
        <v>0</v>
      </c>
      <c r="U77" s="291">
        <f t="shared" si="46"/>
        <v>0</v>
      </c>
      <c r="V77" s="291">
        <f t="shared" si="46"/>
        <v>0</v>
      </c>
      <c r="W77" s="291">
        <f t="shared" si="46"/>
        <v>29</v>
      </c>
      <c r="X77" s="291">
        <f t="shared" si="46"/>
        <v>21</v>
      </c>
      <c r="Y77" s="291">
        <f t="shared" si="46"/>
        <v>6265</v>
      </c>
      <c r="Z77" s="291">
        <f t="shared" si="46"/>
        <v>4871</v>
      </c>
      <c r="AA77" s="293"/>
      <c r="AB77" s="293"/>
      <c r="AC77" s="1158"/>
      <c r="AD77" s="1158"/>
      <c r="AE77" s="1158"/>
    </row>
    <row r="78" spans="1:31" s="174" customFormat="1" ht="25.5" customHeight="1">
      <c r="A78" s="284">
        <v>9</v>
      </c>
      <c r="B78" s="285" t="s">
        <v>44</v>
      </c>
      <c r="C78" s="291">
        <f t="shared" ref="C78:L78" si="47">C15+C47</f>
        <v>10496</v>
      </c>
      <c r="D78" s="291">
        <f t="shared" si="47"/>
        <v>9680</v>
      </c>
      <c r="E78" s="291">
        <f t="shared" si="47"/>
        <v>0</v>
      </c>
      <c r="F78" s="291">
        <f t="shared" si="47"/>
        <v>0</v>
      </c>
      <c r="G78" s="291">
        <f t="shared" si="47"/>
        <v>0</v>
      </c>
      <c r="H78" s="291">
        <f t="shared" si="47"/>
        <v>0</v>
      </c>
      <c r="I78" s="291">
        <f t="shared" si="47"/>
        <v>157</v>
      </c>
      <c r="J78" s="291">
        <f t="shared" si="47"/>
        <v>182</v>
      </c>
      <c r="K78" s="291">
        <f t="shared" si="47"/>
        <v>10653</v>
      </c>
      <c r="L78" s="291">
        <f t="shared" si="47"/>
        <v>9862</v>
      </c>
      <c r="O78" s="284">
        <v>9</v>
      </c>
      <c r="P78" s="285" t="s">
        <v>44</v>
      </c>
      <c r="Q78" s="291">
        <f t="shared" ref="Q78:Z78" si="48">Q15+Q47</f>
        <v>7868</v>
      </c>
      <c r="R78" s="291">
        <f t="shared" si="48"/>
        <v>5838</v>
      </c>
      <c r="S78" s="291">
        <f t="shared" si="48"/>
        <v>0</v>
      </c>
      <c r="T78" s="291">
        <f t="shared" si="48"/>
        <v>0</v>
      </c>
      <c r="U78" s="291">
        <f t="shared" si="48"/>
        <v>0</v>
      </c>
      <c r="V78" s="291">
        <f t="shared" si="48"/>
        <v>0</v>
      </c>
      <c r="W78" s="291">
        <f t="shared" si="48"/>
        <v>29</v>
      </c>
      <c r="X78" s="291">
        <f t="shared" si="48"/>
        <v>19</v>
      </c>
      <c r="Y78" s="291">
        <f t="shared" si="48"/>
        <v>7897</v>
      </c>
      <c r="Z78" s="291">
        <f t="shared" si="48"/>
        <v>5857</v>
      </c>
      <c r="AA78" s="293"/>
      <c r="AB78" s="293"/>
      <c r="AC78" s="1158"/>
      <c r="AD78" s="1158"/>
      <c r="AE78" s="1158"/>
    </row>
    <row r="79" spans="1:31" s="174" customFormat="1" ht="25.5" customHeight="1">
      <c r="A79" s="284">
        <v>10</v>
      </c>
      <c r="B79" s="285" t="s">
        <v>51</v>
      </c>
      <c r="C79" s="291">
        <f t="shared" ref="C79:L79" si="49">C16+C48</f>
        <v>15759</v>
      </c>
      <c r="D79" s="291">
        <f t="shared" si="49"/>
        <v>14914</v>
      </c>
      <c r="E79" s="291">
        <f t="shared" si="49"/>
        <v>15</v>
      </c>
      <c r="F79" s="291">
        <f t="shared" si="49"/>
        <v>11</v>
      </c>
      <c r="G79" s="291">
        <f t="shared" si="49"/>
        <v>27</v>
      </c>
      <c r="H79" s="291">
        <f t="shared" si="49"/>
        <v>19</v>
      </c>
      <c r="I79" s="291">
        <f t="shared" si="49"/>
        <v>1251</v>
      </c>
      <c r="J79" s="291">
        <f t="shared" si="49"/>
        <v>1181</v>
      </c>
      <c r="K79" s="291">
        <f t="shared" si="49"/>
        <v>17052</v>
      </c>
      <c r="L79" s="291">
        <f t="shared" si="49"/>
        <v>16125</v>
      </c>
      <c r="O79" s="284">
        <v>10</v>
      </c>
      <c r="P79" s="285" t="s">
        <v>51</v>
      </c>
      <c r="Q79" s="291">
        <f t="shared" ref="Q79:Z79" si="50">Q16+Q48</f>
        <v>13300</v>
      </c>
      <c r="R79" s="291">
        <f t="shared" si="50"/>
        <v>9182</v>
      </c>
      <c r="S79" s="291">
        <f t="shared" si="50"/>
        <v>2</v>
      </c>
      <c r="T79" s="291">
        <f t="shared" si="50"/>
        <v>3</v>
      </c>
      <c r="U79" s="291">
        <f t="shared" si="50"/>
        <v>184</v>
      </c>
      <c r="V79" s="291">
        <f t="shared" si="50"/>
        <v>121</v>
      </c>
      <c r="W79" s="291">
        <f t="shared" si="50"/>
        <v>170</v>
      </c>
      <c r="X79" s="291">
        <f t="shared" si="50"/>
        <v>136</v>
      </c>
      <c r="Y79" s="291">
        <f t="shared" si="50"/>
        <v>13656</v>
      </c>
      <c r="Z79" s="291">
        <f t="shared" si="50"/>
        <v>9442</v>
      </c>
      <c r="AA79" s="293"/>
      <c r="AB79" s="293"/>
      <c r="AC79" s="1158"/>
      <c r="AD79" s="1158"/>
      <c r="AE79" s="1158"/>
    </row>
    <row r="80" spans="1:31" s="174" customFormat="1" ht="25.5" customHeight="1">
      <c r="A80" s="284">
        <v>11</v>
      </c>
      <c r="B80" s="285" t="s">
        <v>57</v>
      </c>
      <c r="C80" s="291">
        <f t="shared" ref="C80:L80" si="51">C17+C49</f>
        <v>5230</v>
      </c>
      <c r="D80" s="291">
        <f t="shared" si="51"/>
        <v>4863</v>
      </c>
      <c r="E80" s="291">
        <f t="shared" si="51"/>
        <v>0</v>
      </c>
      <c r="F80" s="291">
        <f t="shared" si="51"/>
        <v>0</v>
      </c>
      <c r="G80" s="291">
        <f t="shared" si="51"/>
        <v>3</v>
      </c>
      <c r="H80" s="291">
        <f t="shared" si="51"/>
        <v>1</v>
      </c>
      <c r="I80" s="291">
        <f t="shared" si="51"/>
        <v>244</v>
      </c>
      <c r="J80" s="291">
        <f t="shared" si="51"/>
        <v>263</v>
      </c>
      <c r="K80" s="291">
        <f t="shared" si="51"/>
        <v>5477</v>
      </c>
      <c r="L80" s="291">
        <f t="shared" si="51"/>
        <v>5127</v>
      </c>
      <c r="O80" s="284">
        <v>11</v>
      </c>
      <c r="P80" s="285" t="s">
        <v>57</v>
      </c>
      <c r="Q80" s="291">
        <f t="shared" ref="Q80:Z80" si="52">Q17+Q49</f>
        <v>3621</v>
      </c>
      <c r="R80" s="291">
        <f t="shared" si="52"/>
        <v>2544</v>
      </c>
      <c r="S80" s="291">
        <f t="shared" si="52"/>
        <v>0</v>
      </c>
      <c r="T80" s="291">
        <f t="shared" si="52"/>
        <v>0</v>
      </c>
      <c r="U80" s="291">
        <f t="shared" si="52"/>
        <v>48</v>
      </c>
      <c r="V80" s="291">
        <f t="shared" si="52"/>
        <v>41</v>
      </c>
      <c r="W80" s="291">
        <f t="shared" si="52"/>
        <v>73</v>
      </c>
      <c r="X80" s="291">
        <f t="shared" si="52"/>
        <v>37</v>
      </c>
      <c r="Y80" s="291">
        <f t="shared" si="52"/>
        <v>3742</v>
      </c>
      <c r="Z80" s="291">
        <f t="shared" si="52"/>
        <v>2622</v>
      </c>
      <c r="AA80" s="293"/>
      <c r="AB80" s="293"/>
      <c r="AC80" s="1158"/>
      <c r="AD80" s="1158"/>
      <c r="AE80" s="1158"/>
    </row>
    <row r="81" spans="1:31" s="174" customFormat="1" ht="25.5" customHeight="1">
      <c r="A81" s="284">
        <v>12</v>
      </c>
      <c r="B81" s="285" t="s">
        <v>61</v>
      </c>
      <c r="C81" s="291">
        <f t="shared" ref="C81:L82" si="53">C18+C50</f>
        <v>26276</v>
      </c>
      <c r="D81" s="291">
        <f t="shared" si="53"/>
        <v>24784</v>
      </c>
      <c r="E81" s="291">
        <f t="shared" si="53"/>
        <v>1906</v>
      </c>
      <c r="F81" s="291">
        <f t="shared" si="53"/>
        <v>1340</v>
      </c>
      <c r="G81" s="291">
        <f t="shared" si="53"/>
        <v>200</v>
      </c>
      <c r="H81" s="291">
        <f t="shared" si="53"/>
        <v>154</v>
      </c>
      <c r="I81" s="291">
        <f t="shared" si="53"/>
        <v>2655</v>
      </c>
      <c r="J81" s="291">
        <f t="shared" si="53"/>
        <v>2433</v>
      </c>
      <c r="K81" s="291">
        <f t="shared" si="53"/>
        <v>31037</v>
      </c>
      <c r="L81" s="291">
        <f t="shared" si="53"/>
        <v>28711</v>
      </c>
      <c r="O81" s="284">
        <v>12</v>
      </c>
      <c r="P81" s="285" t="s">
        <v>61</v>
      </c>
      <c r="Q81" s="291">
        <f t="shared" ref="Q81:Z81" si="54">Q18+Q50</f>
        <v>14435</v>
      </c>
      <c r="R81" s="291">
        <f t="shared" si="54"/>
        <v>10368</v>
      </c>
      <c r="S81" s="291">
        <f t="shared" si="54"/>
        <v>1990</v>
      </c>
      <c r="T81" s="291">
        <f t="shared" si="54"/>
        <v>246</v>
      </c>
      <c r="U81" s="291">
        <f t="shared" si="54"/>
        <v>158</v>
      </c>
      <c r="V81" s="291">
        <f t="shared" si="54"/>
        <v>106</v>
      </c>
      <c r="W81" s="291">
        <f t="shared" si="54"/>
        <v>768</v>
      </c>
      <c r="X81" s="291">
        <f t="shared" si="54"/>
        <v>685</v>
      </c>
      <c r="Y81" s="291">
        <f t="shared" si="54"/>
        <v>17351</v>
      </c>
      <c r="Z81" s="291">
        <f t="shared" si="54"/>
        <v>11405</v>
      </c>
      <c r="AA81" s="293"/>
      <c r="AB81" s="293"/>
      <c r="AC81" s="1158"/>
      <c r="AD81" s="1158"/>
      <c r="AE81" s="1158"/>
    </row>
    <row r="82" spans="1:31" s="174" customFormat="1" ht="25.5" customHeight="1">
      <c r="A82" s="284">
        <v>13</v>
      </c>
      <c r="B82" s="285" t="s">
        <v>91</v>
      </c>
      <c r="C82" s="291">
        <f t="shared" si="53"/>
        <v>3244</v>
      </c>
      <c r="D82" s="291">
        <f t="shared" si="53"/>
        <v>3089</v>
      </c>
      <c r="E82" s="291">
        <f t="shared" si="53"/>
        <v>0</v>
      </c>
      <c r="F82" s="291">
        <f t="shared" si="53"/>
        <v>0</v>
      </c>
      <c r="G82" s="291">
        <f t="shared" si="53"/>
        <v>10</v>
      </c>
      <c r="H82" s="291">
        <f t="shared" si="53"/>
        <v>10</v>
      </c>
      <c r="I82" s="291">
        <f t="shared" si="53"/>
        <v>158</v>
      </c>
      <c r="J82" s="291">
        <f t="shared" si="53"/>
        <v>200</v>
      </c>
      <c r="K82" s="291">
        <f t="shared" si="53"/>
        <v>3412</v>
      </c>
      <c r="L82" s="291">
        <f t="shared" si="53"/>
        <v>3299</v>
      </c>
      <c r="O82" s="284">
        <v>13</v>
      </c>
      <c r="P82" s="285" t="s">
        <v>91</v>
      </c>
      <c r="Q82" s="291">
        <f t="shared" ref="Q82:Z82" si="55">Q19+Q51</f>
        <v>2027</v>
      </c>
      <c r="R82" s="291">
        <f t="shared" si="55"/>
        <v>1459</v>
      </c>
      <c r="S82" s="291">
        <f t="shared" si="55"/>
        <v>0</v>
      </c>
      <c r="T82" s="291">
        <f t="shared" si="55"/>
        <v>0</v>
      </c>
      <c r="U82" s="291">
        <f t="shared" si="55"/>
        <v>0</v>
      </c>
      <c r="V82" s="291">
        <f t="shared" si="55"/>
        <v>1</v>
      </c>
      <c r="W82" s="291">
        <f t="shared" si="55"/>
        <v>48</v>
      </c>
      <c r="X82" s="291">
        <f t="shared" si="55"/>
        <v>32</v>
      </c>
      <c r="Y82" s="291">
        <f t="shared" si="55"/>
        <v>2075</v>
      </c>
      <c r="Z82" s="291">
        <f t="shared" si="55"/>
        <v>1492</v>
      </c>
      <c r="AA82" s="293"/>
      <c r="AB82" s="293"/>
      <c r="AC82" s="1158"/>
      <c r="AD82" s="1158"/>
      <c r="AE82" s="1158"/>
    </row>
    <row r="83" spans="1:31" s="174" customFormat="1" ht="25.5" customHeight="1">
      <c r="A83" s="284">
        <v>14</v>
      </c>
      <c r="B83" s="285" t="s">
        <v>62</v>
      </c>
      <c r="C83" s="291">
        <f t="shared" ref="C83:L83" si="56">C20+C52</f>
        <v>4538</v>
      </c>
      <c r="D83" s="291">
        <f t="shared" si="56"/>
        <v>4142</v>
      </c>
      <c r="E83" s="291">
        <f t="shared" si="56"/>
        <v>0</v>
      </c>
      <c r="F83" s="291">
        <f t="shared" si="56"/>
        <v>0</v>
      </c>
      <c r="G83" s="291">
        <f t="shared" si="56"/>
        <v>0</v>
      </c>
      <c r="H83" s="291">
        <f t="shared" si="56"/>
        <v>0</v>
      </c>
      <c r="I83" s="291">
        <f t="shared" si="56"/>
        <v>153</v>
      </c>
      <c r="J83" s="291">
        <f t="shared" si="56"/>
        <v>147</v>
      </c>
      <c r="K83" s="291">
        <f t="shared" si="56"/>
        <v>4691</v>
      </c>
      <c r="L83" s="291">
        <f t="shared" si="56"/>
        <v>4289</v>
      </c>
      <c r="O83" s="284">
        <v>14</v>
      </c>
      <c r="P83" s="285" t="s">
        <v>62</v>
      </c>
      <c r="Q83" s="291">
        <f t="shared" ref="Q83:Z83" si="57">Q20+Q52</f>
        <v>3599</v>
      </c>
      <c r="R83" s="291">
        <f t="shared" si="57"/>
        <v>2447</v>
      </c>
      <c r="S83" s="291">
        <f t="shared" si="57"/>
        <v>0</v>
      </c>
      <c r="T83" s="291">
        <f t="shared" si="57"/>
        <v>0</v>
      </c>
      <c r="U83" s="291">
        <f t="shared" si="57"/>
        <v>0</v>
      </c>
      <c r="V83" s="291">
        <f t="shared" si="57"/>
        <v>0</v>
      </c>
      <c r="W83" s="291">
        <f t="shared" si="57"/>
        <v>30</v>
      </c>
      <c r="X83" s="291">
        <f t="shared" si="57"/>
        <v>23</v>
      </c>
      <c r="Y83" s="291">
        <f t="shared" si="57"/>
        <v>3629</v>
      </c>
      <c r="Z83" s="291">
        <f t="shared" si="57"/>
        <v>2470</v>
      </c>
      <c r="AA83" s="293"/>
      <c r="AB83" s="293"/>
      <c r="AC83" s="1158"/>
      <c r="AD83" s="1158"/>
      <c r="AE83" s="1158"/>
    </row>
    <row r="84" spans="1:31" s="174" customFormat="1" ht="25.5" customHeight="1">
      <c r="A84" s="284">
        <v>15</v>
      </c>
      <c r="B84" s="285" t="s">
        <v>69</v>
      </c>
      <c r="C84" s="291">
        <f t="shared" ref="C84:L84" si="58">C21+C53</f>
        <v>6494</v>
      </c>
      <c r="D84" s="291">
        <f t="shared" si="58"/>
        <v>6092</v>
      </c>
      <c r="E84" s="291">
        <f t="shared" si="58"/>
        <v>0</v>
      </c>
      <c r="F84" s="291">
        <f t="shared" si="58"/>
        <v>0</v>
      </c>
      <c r="G84" s="291">
        <f t="shared" si="58"/>
        <v>0</v>
      </c>
      <c r="H84" s="291">
        <f t="shared" si="58"/>
        <v>0</v>
      </c>
      <c r="I84" s="291">
        <f t="shared" si="58"/>
        <v>301</v>
      </c>
      <c r="J84" s="291">
        <f t="shared" si="58"/>
        <v>365</v>
      </c>
      <c r="K84" s="291">
        <f t="shared" si="58"/>
        <v>6795</v>
      </c>
      <c r="L84" s="291">
        <f t="shared" si="58"/>
        <v>6457</v>
      </c>
      <c r="O84" s="284">
        <v>15</v>
      </c>
      <c r="P84" s="285" t="s">
        <v>69</v>
      </c>
      <c r="Q84" s="291">
        <f t="shared" ref="Q84:Z84" si="59">Q21+Q53</f>
        <v>5238</v>
      </c>
      <c r="R84" s="291">
        <f t="shared" si="59"/>
        <v>3363</v>
      </c>
      <c r="S84" s="291">
        <f t="shared" si="59"/>
        <v>0</v>
      </c>
      <c r="T84" s="291">
        <f t="shared" si="59"/>
        <v>0</v>
      </c>
      <c r="U84" s="291">
        <f t="shared" si="59"/>
        <v>0</v>
      </c>
      <c r="V84" s="291">
        <f t="shared" si="59"/>
        <v>0</v>
      </c>
      <c r="W84" s="291">
        <f t="shared" si="59"/>
        <v>123</v>
      </c>
      <c r="X84" s="291">
        <f t="shared" si="59"/>
        <v>56</v>
      </c>
      <c r="Y84" s="291">
        <f t="shared" si="59"/>
        <v>5361</v>
      </c>
      <c r="Z84" s="291">
        <f t="shared" si="59"/>
        <v>3419</v>
      </c>
      <c r="AA84" s="293"/>
      <c r="AB84" s="293"/>
      <c r="AC84" s="1158"/>
      <c r="AD84" s="1158"/>
      <c r="AE84" s="1158"/>
    </row>
    <row r="85" spans="1:31" s="174" customFormat="1" ht="25.5" customHeight="1">
      <c r="A85" s="284">
        <v>16</v>
      </c>
      <c r="B85" s="285" t="s">
        <v>781</v>
      </c>
      <c r="C85" s="291">
        <f t="shared" ref="C85:L85" si="60">C22+C54</f>
        <v>6373</v>
      </c>
      <c r="D85" s="291">
        <f t="shared" si="60"/>
        <v>5822</v>
      </c>
      <c r="E85" s="291">
        <f t="shared" si="60"/>
        <v>0</v>
      </c>
      <c r="F85" s="291">
        <f t="shared" si="60"/>
        <v>0</v>
      </c>
      <c r="G85" s="291">
        <f t="shared" si="60"/>
        <v>0</v>
      </c>
      <c r="H85" s="291">
        <f t="shared" si="60"/>
        <v>0</v>
      </c>
      <c r="I85" s="291">
        <f t="shared" si="60"/>
        <v>0</v>
      </c>
      <c r="J85" s="291">
        <f t="shared" si="60"/>
        <v>0</v>
      </c>
      <c r="K85" s="291">
        <f t="shared" si="60"/>
        <v>6373</v>
      </c>
      <c r="L85" s="291">
        <f t="shared" si="60"/>
        <v>5822</v>
      </c>
      <c r="O85" s="284">
        <v>16</v>
      </c>
      <c r="P85" s="285" t="s">
        <v>781</v>
      </c>
      <c r="Q85" s="291">
        <f t="shared" ref="Q85:Z85" si="61">Q22+Q54</f>
        <v>3814</v>
      </c>
      <c r="R85" s="291">
        <f t="shared" si="61"/>
        <v>2585</v>
      </c>
      <c r="S85" s="291">
        <f t="shared" si="61"/>
        <v>0</v>
      </c>
      <c r="T85" s="291">
        <f t="shared" si="61"/>
        <v>0</v>
      </c>
      <c r="U85" s="291">
        <f t="shared" si="61"/>
        <v>0</v>
      </c>
      <c r="V85" s="291">
        <f t="shared" si="61"/>
        <v>0</v>
      </c>
      <c r="W85" s="291">
        <f t="shared" si="61"/>
        <v>0</v>
      </c>
      <c r="X85" s="291">
        <f t="shared" si="61"/>
        <v>0</v>
      </c>
      <c r="Y85" s="291">
        <f t="shared" si="61"/>
        <v>3814</v>
      </c>
      <c r="Z85" s="291">
        <f t="shared" si="61"/>
        <v>2585</v>
      </c>
      <c r="AA85" s="293"/>
      <c r="AB85" s="293"/>
      <c r="AC85" s="1158"/>
      <c r="AD85" s="1158"/>
      <c r="AE85" s="1158"/>
    </row>
    <row r="86" spans="1:31" s="174" customFormat="1" ht="25.5" customHeight="1">
      <c r="A86" s="284">
        <v>17</v>
      </c>
      <c r="B86" s="285" t="s">
        <v>72</v>
      </c>
      <c r="C86" s="291">
        <f t="shared" ref="C86:L86" si="62">C23+C55</f>
        <v>6285</v>
      </c>
      <c r="D86" s="291">
        <f t="shared" si="62"/>
        <v>5672</v>
      </c>
      <c r="E86" s="291">
        <f t="shared" si="62"/>
        <v>0</v>
      </c>
      <c r="F86" s="291">
        <f t="shared" si="62"/>
        <v>0</v>
      </c>
      <c r="G86" s="291">
        <f t="shared" si="62"/>
        <v>0</v>
      </c>
      <c r="H86" s="291">
        <f t="shared" si="62"/>
        <v>0</v>
      </c>
      <c r="I86" s="291">
        <f t="shared" si="62"/>
        <v>0</v>
      </c>
      <c r="J86" s="291">
        <f t="shared" si="62"/>
        <v>0</v>
      </c>
      <c r="K86" s="291">
        <f t="shared" si="62"/>
        <v>6285</v>
      </c>
      <c r="L86" s="291">
        <f t="shared" si="62"/>
        <v>5672</v>
      </c>
      <c r="O86" s="284">
        <v>17</v>
      </c>
      <c r="P86" s="285" t="s">
        <v>72</v>
      </c>
      <c r="Q86" s="291">
        <f t="shared" ref="Q86:Z86" si="63">Q23+Q55</f>
        <v>2816</v>
      </c>
      <c r="R86" s="291">
        <f t="shared" si="63"/>
        <v>2064</v>
      </c>
      <c r="S86" s="291">
        <f t="shared" si="63"/>
        <v>0</v>
      </c>
      <c r="T86" s="291">
        <f t="shared" si="63"/>
        <v>0</v>
      </c>
      <c r="U86" s="291">
        <f t="shared" si="63"/>
        <v>0</v>
      </c>
      <c r="V86" s="291">
        <f t="shared" si="63"/>
        <v>0</v>
      </c>
      <c r="W86" s="291">
        <f t="shared" si="63"/>
        <v>0</v>
      </c>
      <c r="X86" s="291">
        <f t="shared" si="63"/>
        <v>0</v>
      </c>
      <c r="Y86" s="291">
        <f t="shared" si="63"/>
        <v>2816</v>
      </c>
      <c r="Z86" s="291">
        <f t="shared" si="63"/>
        <v>2064</v>
      </c>
      <c r="AA86" s="293"/>
      <c r="AB86" s="293"/>
      <c r="AC86" s="1158"/>
      <c r="AD86" s="1158"/>
      <c r="AE86" s="1158"/>
    </row>
    <row r="87" spans="1:31" s="174" customFormat="1" ht="25.5" customHeight="1">
      <c r="A87" s="284">
        <v>18</v>
      </c>
      <c r="B87" s="285" t="s">
        <v>74</v>
      </c>
      <c r="C87" s="291">
        <f t="shared" ref="C87:L87" si="64">C24+C56</f>
        <v>13162</v>
      </c>
      <c r="D87" s="291">
        <f t="shared" si="64"/>
        <v>12095</v>
      </c>
      <c r="E87" s="291">
        <f t="shared" si="64"/>
        <v>0</v>
      </c>
      <c r="F87" s="291">
        <f t="shared" si="64"/>
        <v>0</v>
      </c>
      <c r="G87" s="291">
        <f t="shared" si="64"/>
        <v>0</v>
      </c>
      <c r="H87" s="291">
        <f t="shared" si="64"/>
        <v>0</v>
      </c>
      <c r="I87" s="291">
        <f t="shared" si="64"/>
        <v>597</v>
      </c>
      <c r="J87" s="291">
        <f t="shared" si="64"/>
        <v>558</v>
      </c>
      <c r="K87" s="291">
        <f t="shared" si="64"/>
        <v>13759</v>
      </c>
      <c r="L87" s="291">
        <f t="shared" si="64"/>
        <v>12653</v>
      </c>
      <c r="O87" s="284">
        <v>18</v>
      </c>
      <c r="P87" s="285" t="s">
        <v>74</v>
      </c>
      <c r="Q87" s="291">
        <f t="shared" ref="Q87:Z87" si="65">Q24+Q56</f>
        <v>9859</v>
      </c>
      <c r="R87" s="291">
        <f t="shared" si="65"/>
        <v>6480</v>
      </c>
      <c r="S87" s="291">
        <f t="shared" si="65"/>
        <v>0</v>
      </c>
      <c r="T87" s="291">
        <f t="shared" si="65"/>
        <v>0</v>
      </c>
      <c r="U87" s="291">
        <f t="shared" si="65"/>
        <v>0</v>
      </c>
      <c r="V87" s="291">
        <f t="shared" si="65"/>
        <v>0</v>
      </c>
      <c r="W87" s="291">
        <f t="shared" si="65"/>
        <v>372</v>
      </c>
      <c r="X87" s="291">
        <f t="shared" si="65"/>
        <v>242</v>
      </c>
      <c r="Y87" s="291">
        <f t="shared" si="65"/>
        <v>10231</v>
      </c>
      <c r="Z87" s="291">
        <f t="shared" si="65"/>
        <v>6722</v>
      </c>
      <c r="AA87" s="293"/>
      <c r="AB87" s="293"/>
      <c r="AC87" s="1158"/>
      <c r="AD87" s="1158"/>
      <c r="AE87" s="1158"/>
    </row>
    <row r="88" spans="1:31" s="174" customFormat="1" ht="25.5" customHeight="1">
      <c r="A88" s="284">
        <v>19</v>
      </c>
      <c r="B88" s="288" t="s">
        <v>160</v>
      </c>
      <c r="C88" s="291">
        <f t="shared" ref="C88:L88" si="66">C25+C57</f>
        <v>4812</v>
      </c>
      <c r="D88" s="291">
        <f t="shared" si="66"/>
        <v>4499</v>
      </c>
      <c r="E88" s="291">
        <f t="shared" si="66"/>
        <v>0</v>
      </c>
      <c r="F88" s="291">
        <f t="shared" si="66"/>
        <v>0</v>
      </c>
      <c r="G88" s="291">
        <f t="shared" si="66"/>
        <v>0</v>
      </c>
      <c r="H88" s="291">
        <f t="shared" si="66"/>
        <v>0</v>
      </c>
      <c r="I88" s="291">
        <f t="shared" si="66"/>
        <v>0</v>
      </c>
      <c r="J88" s="291">
        <f t="shared" si="66"/>
        <v>0</v>
      </c>
      <c r="K88" s="291">
        <f t="shared" si="66"/>
        <v>4812</v>
      </c>
      <c r="L88" s="291">
        <f t="shared" si="66"/>
        <v>4499</v>
      </c>
      <c r="O88" s="284">
        <v>19</v>
      </c>
      <c r="P88" s="288" t="s">
        <v>160</v>
      </c>
      <c r="Q88" s="291">
        <f t="shared" ref="Q88:Z88" si="67">Q25+Q57</f>
        <v>3055</v>
      </c>
      <c r="R88" s="291">
        <f t="shared" si="67"/>
        <v>2023</v>
      </c>
      <c r="S88" s="291">
        <f t="shared" si="67"/>
        <v>0</v>
      </c>
      <c r="T88" s="291">
        <f t="shared" si="67"/>
        <v>0</v>
      </c>
      <c r="U88" s="291">
        <f t="shared" si="67"/>
        <v>0</v>
      </c>
      <c r="V88" s="291">
        <f t="shared" si="67"/>
        <v>0</v>
      </c>
      <c r="W88" s="291">
        <f t="shared" si="67"/>
        <v>0</v>
      </c>
      <c r="X88" s="291">
        <f t="shared" si="67"/>
        <v>0</v>
      </c>
      <c r="Y88" s="291">
        <f t="shared" si="67"/>
        <v>3055</v>
      </c>
      <c r="Z88" s="291">
        <f t="shared" si="67"/>
        <v>2023</v>
      </c>
      <c r="AA88" s="293"/>
      <c r="AB88" s="293"/>
      <c r="AC88" s="1158"/>
      <c r="AD88" s="1158"/>
      <c r="AE88" s="1158"/>
    </row>
    <row r="89" spans="1:31" s="174" customFormat="1" ht="25.5" customHeight="1">
      <c r="A89" s="284">
        <v>20</v>
      </c>
      <c r="B89" s="285" t="s">
        <v>85</v>
      </c>
      <c r="C89" s="291">
        <f t="shared" ref="C89:L89" si="68">C26+C58</f>
        <v>6719</v>
      </c>
      <c r="D89" s="291">
        <f t="shared" si="68"/>
        <v>6342</v>
      </c>
      <c r="E89" s="291">
        <f t="shared" si="68"/>
        <v>0</v>
      </c>
      <c r="F89" s="291">
        <f t="shared" si="68"/>
        <v>0</v>
      </c>
      <c r="G89" s="291">
        <f t="shared" si="68"/>
        <v>10</v>
      </c>
      <c r="H89" s="291">
        <f t="shared" si="68"/>
        <v>7</v>
      </c>
      <c r="I89" s="291">
        <f t="shared" si="68"/>
        <v>587</v>
      </c>
      <c r="J89" s="291">
        <f t="shared" si="68"/>
        <v>551</v>
      </c>
      <c r="K89" s="291">
        <f t="shared" si="68"/>
        <v>7316</v>
      </c>
      <c r="L89" s="291">
        <f t="shared" si="68"/>
        <v>6900</v>
      </c>
      <c r="O89" s="284">
        <v>20</v>
      </c>
      <c r="P89" s="285" t="s">
        <v>85</v>
      </c>
      <c r="Q89" s="291">
        <f t="shared" ref="Q89:Z89" si="69">Q26+Q58</f>
        <v>5909</v>
      </c>
      <c r="R89" s="291">
        <f t="shared" si="69"/>
        <v>3829</v>
      </c>
      <c r="S89" s="291">
        <f t="shared" si="69"/>
        <v>0</v>
      </c>
      <c r="T89" s="291">
        <f t="shared" si="69"/>
        <v>0</v>
      </c>
      <c r="U89" s="291">
        <f t="shared" si="69"/>
        <v>53</v>
      </c>
      <c r="V89" s="291">
        <f t="shared" si="69"/>
        <v>34</v>
      </c>
      <c r="W89" s="291">
        <f t="shared" si="69"/>
        <v>129</v>
      </c>
      <c r="X89" s="291">
        <f t="shared" si="69"/>
        <v>96</v>
      </c>
      <c r="Y89" s="291">
        <f t="shared" si="69"/>
        <v>6091</v>
      </c>
      <c r="Z89" s="291">
        <f t="shared" si="69"/>
        <v>3959</v>
      </c>
      <c r="AA89" s="293"/>
      <c r="AB89" s="293"/>
      <c r="AC89" s="1158"/>
      <c r="AD89" s="1158"/>
      <c r="AE89" s="1158"/>
    </row>
    <row r="90" spans="1:31" s="174" customFormat="1" ht="25.5" customHeight="1">
      <c r="A90" s="284">
        <v>21</v>
      </c>
      <c r="B90" s="285" t="s">
        <v>142</v>
      </c>
      <c r="C90" s="291">
        <f t="shared" ref="C90:L90" si="70">C27+C59</f>
        <v>7992</v>
      </c>
      <c r="D90" s="291">
        <f t="shared" si="70"/>
        <v>7408</v>
      </c>
      <c r="E90" s="291">
        <f t="shared" si="70"/>
        <v>0</v>
      </c>
      <c r="F90" s="291">
        <f t="shared" si="70"/>
        <v>0</v>
      </c>
      <c r="G90" s="291">
        <f t="shared" si="70"/>
        <v>0</v>
      </c>
      <c r="H90" s="291">
        <f t="shared" si="70"/>
        <v>0</v>
      </c>
      <c r="I90" s="291">
        <f t="shared" si="70"/>
        <v>150</v>
      </c>
      <c r="J90" s="291">
        <f t="shared" si="70"/>
        <v>143</v>
      </c>
      <c r="K90" s="291">
        <f t="shared" si="70"/>
        <v>8142</v>
      </c>
      <c r="L90" s="291">
        <f t="shared" si="70"/>
        <v>7551</v>
      </c>
      <c r="O90" s="284">
        <v>21</v>
      </c>
      <c r="P90" s="285" t="s">
        <v>142</v>
      </c>
      <c r="Q90" s="291">
        <f t="shared" ref="Q90:Z90" si="71">Q27+Q59</f>
        <v>5887</v>
      </c>
      <c r="R90" s="291">
        <f t="shared" si="71"/>
        <v>3755</v>
      </c>
      <c r="S90" s="291">
        <f t="shared" si="71"/>
        <v>0</v>
      </c>
      <c r="T90" s="291">
        <f t="shared" si="71"/>
        <v>0</v>
      </c>
      <c r="U90" s="291">
        <f t="shared" si="71"/>
        <v>0</v>
      </c>
      <c r="V90" s="291">
        <f t="shared" si="71"/>
        <v>0</v>
      </c>
      <c r="W90" s="291">
        <f t="shared" si="71"/>
        <v>161</v>
      </c>
      <c r="X90" s="291">
        <f t="shared" si="71"/>
        <v>124</v>
      </c>
      <c r="Y90" s="291">
        <f t="shared" si="71"/>
        <v>6048</v>
      </c>
      <c r="Z90" s="291">
        <f t="shared" si="71"/>
        <v>3879</v>
      </c>
      <c r="AA90" s="293"/>
      <c r="AB90" s="293"/>
      <c r="AC90" s="1158"/>
      <c r="AD90" s="1158"/>
      <c r="AE90" s="1158"/>
    </row>
    <row r="91" spans="1:31" s="174" customFormat="1" ht="25.5" customHeight="1">
      <c r="A91" s="284">
        <v>22</v>
      </c>
      <c r="B91" s="288" t="s">
        <v>143</v>
      </c>
      <c r="C91" s="291">
        <f t="shared" ref="C91:L91" si="72">C28+C60</f>
        <v>4371</v>
      </c>
      <c r="D91" s="291">
        <f t="shared" si="72"/>
        <v>4200</v>
      </c>
      <c r="E91" s="291">
        <f t="shared" si="72"/>
        <v>0</v>
      </c>
      <c r="F91" s="291">
        <f t="shared" si="72"/>
        <v>0</v>
      </c>
      <c r="G91" s="291">
        <f t="shared" si="72"/>
        <v>12</v>
      </c>
      <c r="H91" s="291">
        <f t="shared" si="72"/>
        <v>16</v>
      </c>
      <c r="I91" s="291">
        <f t="shared" si="72"/>
        <v>483</v>
      </c>
      <c r="J91" s="291">
        <f t="shared" si="72"/>
        <v>536</v>
      </c>
      <c r="K91" s="291">
        <f t="shared" si="72"/>
        <v>4866</v>
      </c>
      <c r="L91" s="291">
        <f t="shared" si="72"/>
        <v>4752</v>
      </c>
      <c r="O91" s="284">
        <v>22</v>
      </c>
      <c r="P91" s="288" t="s">
        <v>143</v>
      </c>
      <c r="Q91" s="291">
        <f t="shared" ref="Q91:Z91" si="73">Q28+Q60</f>
        <v>3425</v>
      </c>
      <c r="R91" s="291">
        <f t="shared" si="73"/>
        <v>2304</v>
      </c>
      <c r="S91" s="291">
        <f t="shared" si="73"/>
        <v>0</v>
      </c>
      <c r="T91" s="291">
        <f t="shared" si="73"/>
        <v>0</v>
      </c>
      <c r="U91" s="291">
        <f t="shared" si="73"/>
        <v>0</v>
      </c>
      <c r="V91" s="291">
        <f t="shared" si="73"/>
        <v>0</v>
      </c>
      <c r="W91" s="291">
        <f t="shared" si="73"/>
        <v>57</v>
      </c>
      <c r="X91" s="291">
        <f t="shared" si="73"/>
        <v>44</v>
      </c>
      <c r="Y91" s="291">
        <f t="shared" si="73"/>
        <v>3482</v>
      </c>
      <c r="Z91" s="291">
        <f t="shared" si="73"/>
        <v>2348</v>
      </c>
      <c r="AA91" s="293"/>
      <c r="AB91" s="293"/>
      <c r="AC91" s="1158"/>
      <c r="AD91" s="1158"/>
      <c r="AE91" s="1158"/>
    </row>
    <row r="92" spans="1:31" s="174" customFormat="1" ht="25.5" customHeight="1" thickBot="1">
      <c r="A92" s="284">
        <v>23</v>
      </c>
      <c r="B92" s="289" t="s">
        <v>144</v>
      </c>
      <c r="C92" s="291">
        <f t="shared" ref="C92:L92" si="74">C29+C61</f>
        <v>7675</v>
      </c>
      <c r="D92" s="291">
        <f t="shared" si="74"/>
        <v>7076</v>
      </c>
      <c r="E92" s="291">
        <f t="shared" si="74"/>
        <v>0</v>
      </c>
      <c r="F92" s="291">
        <f t="shared" si="74"/>
        <v>0</v>
      </c>
      <c r="G92" s="291">
        <f t="shared" si="74"/>
        <v>0</v>
      </c>
      <c r="H92" s="291">
        <f t="shared" si="74"/>
        <v>0</v>
      </c>
      <c r="I92" s="291">
        <f t="shared" si="74"/>
        <v>0</v>
      </c>
      <c r="J92" s="291">
        <f t="shared" si="74"/>
        <v>0</v>
      </c>
      <c r="K92" s="291">
        <f t="shared" si="74"/>
        <v>7675</v>
      </c>
      <c r="L92" s="291">
        <f t="shared" si="74"/>
        <v>7076</v>
      </c>
      <c r="O92" s="284">
        <v>23</v>
      </c>
      <c r="P92" s="289" t="s">
        <v>144</v>
      </c>
      <c r="Q92" s="291">
        <f t="shared" ref="Q92:Z92" si="75">Q29+Q61</f>
        <v>5553</v>
      </c>
      <c r="R92" s="291">
        <f t="shared" si="75"/>
        <v>3957</v>
      </c>
      <c r="S92" s="291">
        <f t="shared" si="75"/>
        <v>0</v>
      </c>
      <c r="T92" s="291">
        <f t="shared" si="75"/>
        <v>0</v>
      </c>
      <c r="U92" s="291">
        <f t="shared" si="75"/>
        <v>0</v>
      </c>
      <c r="V92" s="291">
        <f t="shared" si="75"/>
        <v>0</v>
      </c>
      <c r="W92" s="291">
        <f t="shared" si="75"/>
        <v>0</v>
      </c>
      <c r="X92" s="291">
        <f t="shared" si="75"/>
        <v>0</v>
      </c>
      <c r="Y92" s="291">
        <f t="shared" si="75"/>
        <v>5553</v>
      </c>
      <c r="Z92" s="291">
        <f t="shared" si="75"/>
        <v>3957</v>
      </c>
      <c r="AA92" s="293"/>
      <c r="AB92" s="293"/>
      <c r="AC92" s="1158"/>
      <c r="AD92" s="1158"/>
      <c r="AE92" s="1158"/>
    </row>
    <row r="93" spans="1:31" s="174" customFormat="1" ht="25.5" customHeight="1" thickBot="1">
      <c r="A93" s="1266" t="s">
        <v>161</v>
      </c>
      <c r="B93" s="1267"/>
      <c r="C93" s="290">
        <f>SUM(C70:C92)</f>
        <v>197336</v>
      </c>
      <c r="D93" s="290">
        <f t="shared" ref="D93" si="76">SUM(D70:D92)</f>
        <v>182635</v>
      </c>
      <c r="E93" s="290">
        <f t="shared" ref="E93" si="77">SUM(E70:E92)</f>
        <v>1932</v>
      </c>
      <c r="F93" s="290">
        <f t="shared" ref="F93" si="78">SUM(F70:F92)</f>
        <v>1358</v>
      </c>
      <c r="G93" s="290">
        <f t="shared" ref="G93" si="79">SUM(G70:G92)</f>
        <v>278</v>
      </c>
      <c r="H93" s="290">
        <f t="shared" ref="H93" si="80">SUM(H70:H92)</f>
        <v>234</v>
      </c>
      <c r="I93" s="290">
        <f t="shared" ref="I93" si="81">SUM(I70:I92)</f>
        <v>8576</v>
      </c>
      <c r="J93" s="290">
        <f t="shared" ref="J93" si="82">SUM(J70:J92)</f>
        <v>8230</v>
      </c>
      <c r="K93" s="290">
        <f t="shared" ref="K93" si="83">SUM(K70:K92)</f>
        <v>208122</v>
      </c>
      <c r="L93" s="290">
        <f t="shared" ref="L93" si="84">SUM(L70:L92)</f>
        <v>192457</v>
      </c>
      <c r="O93" s="1266" t="s">
        <v>161</v>
      </c>
      <c r="P93" s="1267"/>
      <c r="Q93" s="290">
        <f>SUM(Q70:Q92)</f>
        <v>137146</v>
      </c>
      <c r="R93" s="290">
        <f t="shared" ref="R93:Z93" si="85">SUM(R70:R92)</f>
        <v>93170</v>
      </c>
      <c r="S93" s="290">
        <f t="shared" si="85"/>
        <v>2006</v>
      </c>
      <c r="T93" s="290">
        <f t="shared" si="85"/>
        <v>253</v>
      </c>
      <c r="U93" s="290">
        <f t="shared" si="85"/>
        <v>875</v>
      </c>
      <c r="V93" s="290">
        <f t="shared" si="85"/>
        <v>510</v>
      </c>
      <c r="W93" s="290">
        <f t="shared" si="85"/>
        <v>2457</v>
      </c>
      <c r="X93" s="290">
        <f t="shared" si="85"/>
        <v>1887</v>
      </c>
      <c r="Y93" s="290">
        <f t="shared" si="85"/>
        <v>142484</v>
      </c>
      <c r="Z93" s="290">
        <f t="shared" si="85"/>
        <v>95820</v>
      </c>
      <c r="AA93" s="293"/>
      <c r="AB93" s="293"/>
      <c r="AC93" s="1158"/>
      <c r="AD93" s="1158"/>
      <c r="AE93" s="1158"/>
    </row>
    <row r="94" spans="1:31" s="121" customFormat="1" ht="15.75" customHeight="1"/>
    <row r="95" spans="1:31" s="121" customFormat="1" ht="15.75" customHeight="1">
      <c r="AA95" s="213"/>
    </row>
    <row r="96" spans="1:31" s="121" customFormat="1">
      <c r="R96" s="213"/>
      <c r="S96" s="213"/>
    </row>
    <row r="98" spans="4:24">
      <c r="E98" s="568"/>
      <c r="F98" s="568"/>
      <c r="I98" s="568"/>
      <c r="X98" s="568"/>
    </row>
    <row r="99" spans="4:24">
      <c r="S99" s="568"/>
      <c r="T99" s="568"/>
      <c r="V99" s="568"/>
      <c r="X99" s="568"/>
    </row>
    <row r="100" spans="4:24">
      <c r="D100" s="568"/>
      <c r="K100" s="568"/>
      <c r="S100" s="568"/>
      <c r="T100" s="568"/>
      <c r="U100" s="568"/>
      <c r="V100" s="568"/>
      <c r="X100" s="568"/>
    </row>
    <row r="101" spans="4:24">
      <c r="V101" s="568"/>
    </row>
    <row r="102" spans="4:24">
      <c r="D102" s="568"/>
      <c r="E102" s="568"/>
      <c r="F102" s="568"/>
      <c r="H102" s="568"/>
      <c r="V102" s="568"/>
    </row>
    <row r="103" spans="4:24">
      <c r="H103" s="568"/>
    </row>
    <row r="111" spans="4:24">
      <c r="I111" s="568"/>
    </row>
  </sheetData>
  <mergeCells count="66">
    <mergeCell ref="O64:Z64"/>
    <mergeCell ref="B36:B38"/>
    <mergeCell ref="I68:J68"/>
    <mergeCell ref="K68:L68"/>
    <mergeCell ref="A64:L64"/>
    <mergeCell ref="A65:L65"/>
    <mergeCell ref="O65:Z65"/>
    <mergeCell ref="G37:H37"/>
    <mergeCell ref="W37:X37"/>
    <mergeCell ref="O62:P62"/>
    <mergeCell ref="I37:J37"/>
    <mergeCell ref="O30:P30"/>
    <mergeCell ref="O33:Z33"/>
    <mergeCell ref="P4:P6"/>
    <mergeCell ref="O4:O6"/>
    <mergeCell ref="Y37:Z37"/>
    <mergeCell ref="Q36:Z36"/>
    <mergeCell ref="Q37:R37"/>
    <mergeCell ref="S37:T37"/>
    <mergeCell ref="U37:V37"/>
    <mergeCell ref="O34:Z34"/>
    <mergeCell ref="P36:P38"/>
    <mergeCell ref="O36:O38"/>
    <mergeCell ref="A93:B93"/>
    <mergeCell ref="Q67:Z67"/>
    <mergeCell ref="Q68:R68"/>
    <mergeCell ref="S68:T68"/>
    <mergeCell ref="U68:V68"/>
    <mergeCell ref="W68:X68"/>
    <mergeCell ref="Y68:Z68"/>
    <mergeCell ref="O93:P93"/>
    <mergeCell ref="P67:P69"/>
    <mergeCell ref="B67:B69"/>
    <mergeCell ref="C67:L67"/>
    <mergeCell ref="C68:D68"/>
    <mergeCell ref="O67:O69"/>
    <mergeCell ref="A67:A69"/>
    <mergeCell ref="E68:F68"/>
    <mergeCell ref="G68:H68"/>
    <mergeCell ref="A1:L1"/>
    <mergeCell ref="A2:L2"/>
    <mergeCell ref="A33:L33"/>
    <mergeCell ref="B4:B6"/>
    <mergeCell ref="A4:A6"/>
    <mergeCell ref="A30:B30"/>
    <mergeCell ref="C4:L4"/>
    <mergeCell ref="C5:D5"/>
    <mergeCell ref="E5:F5"/>
    <mergeCell ref="G5:H5"/>
    <mergeCell ref="I5:J5"/>
    <mergeCell ref="K5:L5"/>
    <mergeCell ref="A34:L34"/>
    <mergeCell ref="A36:A38"/>
    <mergeCell ref="K37:L37"/>
    <mergeCell ref="A62:B62"/>
    <mergeCell ref="C36:L36"/>
    <mergeCell ref="C37:D37"/>
    <mergeCell ref="E37:F37"/>
    <mergeCell ref="O1:Z1"/>
    <mergeCell ref="O2:Z2"/>
    <mergeCell ref="Q4:Z4"/>
    <mergeCell ref="Q5:R5"/>
    <mergeCell ref="S5:T5"/>
    <mergeCell ref="U5:V5"/>
    <mergeCell ref="W5:X5"/>
    <mergeCell ref="Y5:Z5"/>
  </mergeCells>
  <printOptions horizontalCentered="1" verticalCentered="1"/>
  <pageMargins left="0.70866141732283472" right="0.70866141732283472" top="0.66" bottom="0.67" header="0.31496062992125984" footer="0.31496062992125984"/>
  <pageSetup paperSize="9" scale="64" orientation="landscape" r:id="rId1"/>
  <rowBreaks count="2" manualBreakCount="2">
    <brk id="31" max="16383" man="1"/>
    <brk id="62" max="16383" man="1"/>
  </rowBreaks>
  <colBreaks count="1" manualBreakCount="1">
    <brk id="1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336600"/>
    <pageSetUpPr fitToPage="1"/>
  </sheetPr>
  <dimension ref="A1:BF258"/>
  <sheetViews>
    <sheetView zoomScaleSheetLayoutView="85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T51" sqref="T51"/>
    </sheetView>
  </sheetViews>
  <sheetFormatPr defaultColWidth="9.140625" defaultRowHeight="15.75"/>
  <cols>
    <col min="1" max="1" width="9.140625" style="762" bestFit="1" customWidth="1"/>
    <col min="2" max="2" width="17.7109375" style="762" customWidth="1"/>
    <col min="3" max="29" width="9.7109375" style="762" customWidth="1"/>
    <col min="30" max="38" width="7.5703125" style="30" customWidth="1"/>
    <col min="39" max="44" width="9" style="30" customWidth="1"/>
    <col min="45" max="46" width="9.140625" style="30" bestFit="1" customWidth="1"/>
    <col min="47" max="47" width="14.28515625" style="30" customWidth="1"/>
    <col min="48" max="56" width="10.85546875" style="30" customWidth="1"/>
    <col min="57" max="16384" width="9.140625" style="30"/>
  </cols>
  <sheetData>
    <row r="1" spans="1:58" ht="21">
      <c r="C1" s="1273" t="s">
        <v>586</v>
      </c>
      <c r="D1" s="1273"/>
      <c r="E1" s="1273"/>
      <c r="F1" s="1273"/>
      <c r="G1" s="1273"/>
      <c r="H1" s="1273"/>
      <c r="I1" s="1273"/>
      <c r="J1" s="1273"/>
      <c r="K1" s="1273"/>
      <c r="L1" s="1273" t="s">
        <v>587</v>
      </c>
      <c r="M1" s="1273"/>
      <c r="N1" s="1273"/>
      <c r="O1" s="1273"/>
      <c r="P1" s="1273"/>
      <c r="Q1" s="1273"/>
      <c r="R1" s="1273"/>
      <c r="S1" s="1273"/>
      <c r="T1" s="1273"/>
      <c r="U1" s="1273" t="s">
        <v>587</v>
      </c>
      <c r="V1" s="1273"/>
      <c r="W1" s="1273"/>
      <c r="X1" s="1273"/>
      <c r="Y1" s="1273"/>
      <c r="Z1" s="1273"/>
      <c r="AA1" s="1273"/>
      <c r="AB1" s="1273"/>
      <c r="AC1" s="1273"/>
      <c r="AD1" s="1273" t="s">
        <v>587</v>
      </c>
      <c r="AE1" s="1273"/>
      <c r="AF1" s="1273"/>
      <c r="AG1" s="1273"/>
      <c r="AH1" s="1273"/>
      <c r="AI1" s="1273"/>
      <c r="AJ1" s="1273"/>
      <c r="AK1" s="1273"/>
      <c r="AL1" s="1273"/>
      <c r="AM1" s="1273"/>
      <c r="AN1" s="1273"/>
      <c r="AO1" s="1273"/>
      <c r="AP1" s="949"/>
      <c r="AQ1" s="949"/>
      <c r="AR1" s="949"/>
    </row>
    <row r="2" spans="1:58" ht="20.25" customHeight="1">
      <c r="C2" s="1159" t="s">
        <v>886</v>
      </c>
      <c r="D2" s="1159"/>
      <c r="E2" s="1159"/>
      <c r="F2" s="1159"/>
      <c r="G2" s="1159"/>
      <c r="H2" s="1159"/>
      <c r="I2" s="1159"/>
      <c r="J2" s="1159"/>
      <c r="K2" s="1159"/>
      <c r="L2" s="1159" t="s">
        <v>886</v>
      </c>
      <c r="M2" s="1159"/>
      <c r="N2" s="1159"/>
      <c r="O2" s="1159"/>
      <c r="P2" s="1159"/>
      <c r="Q2" s="1159"/>
      <c r="R2" s="1159"/>
      <c r="S2" s="1159"/>
      <c r="T2" s="1159"/>
      <c r="U2" s="1159" t="s">
        <v>886</v>
      </c>
      <c r="V2" s="1159"/>
      <c r="W2" s="1159"/>
      <c r="X2" s="1159"/>
      <c r="Y2" s="1159"/>
      <c r="Z2" s="1159"/>
      <c r="AA2" s="1159"/>
      <c r="AB2" s="1159"/>
      <c r="AC2" s="1159"/>
      <c r="AD2" s="1159" t="s">
        <v>886</v>
      </c>
      <c r="AE2" s="1159"/>
      <c r="AF2" s="1159"/>
      <c r="AG2" s="1159"/>
      <c r="AH2" s="1159"/>
      <c r="AI2" s="1159"/>
      <c r="AJ2" s="1159"/>
      <c r="AK2" s="1159"/>
      <c r="AL2" s="1159"/>
      <c r="AM2" s="1159"/>
      <c r="AN2" s="1159"/>
      <c r="AO2" s="1159"/>
      <c r="AP2" s="950"/>
      <c r="AQ2" s="950"/>
      <c r="AR2" s="950"/>
    </row>
    <row r="3" spans="1:58" ht="15.75" customHeight="1">
      <c r="A3" s="762" t="s">
        <v>488</v>
      </c>
      <c r="B3" s="33"/>
      <c r="AT3" s="1159" t="s">
        <v>587</v>
      </c>
      <c r="AU3" s="1159"/>
      <c r="AV3" s="1159"/>
      <c r="AW3" s="1159"/>
      <c r="AX3" s="1159"/>
      <c r="AY3" s="1159"/>
      <c r="AZ3" s="1159"/>
      <c r="BA3" s="1159"/>
      <c r="BB3" s="1159"/>
      <c r="BC3" s="1159"/>
      <c r="BD3" s="1159"/>
    </row>
    <row r="4" spans="1:58" ht="15.75" customHeight="1">
      <c r="A4" s="1274" t="s">
        <v>191</v>
      </c>
      <c r="B4" s="1276" t="s">
        <v>155</v>
      </c>
      <c r="C4" s="1278" t="s">
        <v>206</v>
      </c>
      <c r="D4" s="1279"/>
      <c r="E4" s="1280"/>
      <c r="F4" s="1278" t="s">
        <v>207</v>
      </c>
      <c r="G4" s="1279"/>
      <c r="H4" s="1280"/>
      <c r="I4" s="1278" t="s">
        <v>208</v>
      </c>
      <c r="J4" s="1279"/>
      <c r="K4" s="1280"/>
      <c r="L4" s="1278" t="s">
        <v>209</v>
      </c>
      <c r="M4" s="1279"/>
      <c r="N4" s="1280"/>
      <c r="O4" s="1278" t="s">
        <v>210</v>
      </c>
      <c r="P4" s="1279"/>
      <c r="Q4" s="1280"/>
      <c r="R4" s="1278" t="s">
        <v>211</v>
      </c>
      <c r="S4" s="1279"/>
      <c r="T4" s="1280"/>
      <c r="U4" s="1278" t="s">
        <v>212</v>
      </c>
      <c r="V4" s="1279"/>
      <c r="W4" s="1280"/>
      <c r="X4" s="1278" t="s">
        <v>213</v>
      </c>
      <c r="Y4" s="1279"/>
      <c r="Z4" s="1280"/>
      <c r="AA4" s="1284" t="s">
        <v>214</v>
      </c>
      <c r="AB4" s="1285"/>
      <c r="AC4" s="1286"/>
      <c r="AD4" s="1278" t="s">
        <v>215</v>
      </c>
      <c r="AE4" s="1279"/>
      <c r="AF4" s="1280"/>
      <c r="AG4" s="1284" t="s">
        <v>216</v>
      </c>
      <c r="AH4" s="1285"/>
      <c r="AI4" s="1286"/>
      <c r="AJ4" s="1284" t="s">
        <v>217</v>
      </c>
      <c r="AK4" s="1285"/>
      <c r="AL4" s="1286"/>
      <c r="AM4" s="1278" t="s">
        <v>6</v>
      </c>
      <c r="AN4" s="1279"/>
      <c r="AO4" s="1280"/>
      <c r="AP4" s="948"/>
      <c r="AQ4" s="948"/>
      <c r="AR4" s="948"/>
      <c r="AS4" s="1287"/>
      <c r="AT4" s="1159" t="s">
        <v>886</v>
      </c>
      <c r="AU4" s="1159"/>
      <c r="AV4" s="1159"/>
      <c r="AW4" s="1159"/>
      <c r="AX4" s="1159"/>
      <c r="AY4" s="1159"/>
      <c r="AZ4" s="1159"/>
      <c r="BA4" s="1159"/>
      <c r="BB4" s="1159"/>
      <c r="BC4" s="1159"/>
      <c r="BD4" s="1159"/>
    </row>
    <row r="5" spans="1:58" ht="21" customHeight="1">
      <c r="A5" s="1275"/>
      <c r="B5" s="1277"/>
      <c r="C5" s="763" t="s">
        <v>240</v>
      </c>
      <c r="D5" s="763" t="s">
        <v>241</v>
      </c>
      <c r="E5" s="763" t="s">
        <v>234</v>
      </c>
      <c r="F5" s="763" t="s">
        <v>240</v>
      </c>
      <c r="G5" s="763" t="s">
        <v>241</v>
      </c>
      <c r="H5" s="763" t="s">
        <v>234</v>
      </c>
      <c r="I5" s="763" t="s">
        <v>240</v>
      </c>
      <c r="J5" s="763" t="s">
        <v>241</v>
      </c>
      <c r="K5" s="763" t="s">
        <v>234</v>
      </c>
      <c r="L5" s="763" t="s">
        <v>240</v>
      </c>
      <c r="M5" s="763" t="s">
        <v>241</v>
      </c>
      <c r="N5" s="763" t="s">
        <v>234</v>
      </c>
      <c r="O5" s="763" t="s">
        <v>240</v>
      </c>
      <c r="P5" s="763" t="s">
        <v>241</v>
      </c>
      <c r="Q5" s="763" t="s">
        <v>234</v>
      </c>
      <c r="R5" s="763" t="s">
        <v>240</v>
      </c>
      <c r="S5" s="763" t="s">
        <v>241</v>
      </c>
      <c r="T5" s="763" t="s">
        <v>234</v>
      </c>
      <c r="U5" s="763" t="s">
        <v>240</v>
      </c>
      <c r="V5" s="763" t="s">
        <v>241</v>
      </c>
      <c r="W5" s="763" t="s">
        <v>234</v>
      </c>
      <c r="X5" s="763" t="s">
        <v>240</v>
      </c>
      <c r="Y5" s="763" t="s">
        <v>241</v>
      </c>
      <c r="Z5" s="763" t="s">
        <v>234</v>
      </c>
      <c r="AA5" s="763" t="s">
        <v>240</v>
      </c>
      <c r="AB5" s="763" t="s">
        <v>241</v>
      </c>
      <c r="AC5" s="763" t="s">
        <v>234</v>
      </c>
      <c r="AD5" s="763" t="s">
        <v>240</v>
      </c>
      <c r="AE5" s="763" t="s">
        <v>241</v>
      </c>
      <c r="AF5" s="763" t="s">
        <v>234</v>
      </c>
      <c r="AG5" s="763" t="s">
        <v>240</v>
      </c>
      <c r="AH5" s="763" t="s">
        <v>241</v>
      </c>
      <c r="AI5" s="763" t="s">
        <v>234</v>
      </c>
      <c r="AJ5" s="763" t="s">
        <v>240</v>
      </c>
      <c r="AK5" s="763" t="s">
        <v>241</v>
      </c>
      <c r="AL5" s="763" t="s">
        <v>234</v>
      </c>
      <c r="AM5" s="763" t="s">
        <v>240</v>
      </c>
      <c r="AN5" s="763" t="s">
        <v>241</v>
      </c>
      <c r="AO5" s="763" t="s">
        <v>234</v>
      </c>
      <c r="AP5" s="763"/>
      <c r="AQ5" s="763"/>
      <c r="AR5" s="763"/>
      <c r="AS5" s="1287"/>
      <c r="AT5" s="567" t="s">
        <v>544</v>
      </c>
      <c r="AU5" s="567"/>
    </row>
    <row r="6" spans="1:58" ht="18.75" customHeight="1">
      <c r="A6" s="37">
        <v>1</v>
      </c>
      <c r="B6" s="38" t="s">
        <v>15</v>
      </c>
      <c r="C6" s="895">
        <v>433</v>
      </c>
      <c r="D6" s="895">
        <v>385</v>
      </c>
      <c r="E6" s="895">
        <f t="shared" ref="E6:E28" si="0">SUM(C6:D6)</f>
        <v>818</v>
      </c>
      <c r="F6" s="895">
        <v>339</v>
      </c>
      <c r="G6" s="895">
        <v>305</v>
      </c>
      <c r="H6" s="895">
        <f t="shared" ref="H6:H28" si="1">SUM(F6:G6)</f>
        <v>644</v>
      </c>
      <c r="I6" s="895">
        <v>314</v>
      </c>
      <c r="J6" s="895">
        <v>279</v>
      </c>
      <c r="K6" s="895">
        <f t="shared" ref="K6:K28" si="2">SUM(I6:J6)</f>
        <v>593</v>
      </c>
      <c r="L6" s="895">
        <v>272</v>
      </c>
      <c r="M6" s="895">
        <v>247</v>
      </c>
      <c r="N6" s="895">
        <f t="shared" ref="N6:N28" si="3">SUM(L6:M6)</f>
        <v>519</v>
      </c>
      <c r="O6" s="895">
        <v>256</v>
      </c>
      <c r="P6" s="895">
        <v>233</v>
      </c>
      <c r="Q6" s="895">
        <f t="shared" ref="Q6:Q28" si="4">SUM(O6:P6)</f>
        <v>489</v>
      </c>
      <c r="R6" s="895">
        <v>273</v>
      </c>
      <c r="S6" s="895">
        <v>279</v>
      </c>
      <c r="T6" s="895">
        <f t="shared" ref="T6:T28" si="5">SUM(R6:S6)</f>
        <v>552</v>
      </c>
      <c r="U6" s="895">
        <v>350</v>
      </c>
      <c r="V6" s="895">
        <v>373</v>
      </c>
      <c r="W6" s="895">
        <f t="shared" ref="W6:W28" si="6">SUM(U6:V6)</f>
        <v>723</v>
      </c>
      <c r="X6" s="895">
        <v>462</v>
      </c>
      <c r="Y6" s="895">
        <v>416</v>
      </c>
      <c r="Z6" s="895">
        <f t="shared" ref="Z6:Z28" si="7">SUM(X6:Y6)</f>
        <v>878</v>
      </c>
      <c r="AA6" s="895">
        <v>420</v>
      </c>
      <c r="AB6" s="895">
        <v>421</v>
      </c>
      <c r="AC6" s="895">
        <f t="shared" ref="AC6:AC28" si="8">SUM(AA6:AB6)</f>
        <v>841</v>
      </c>
      <c r="AD6" s="895">
        <v>428</v>
      </c>
      <c r="AE6" s="895">
        <v>388</v>
      </c>
      <c r="AF6" s="895">
        <f t="shared" ref="AF6:AF28" si="9">SUM(AD6:AE6)</f>
        <v>816</v>
      </c>
      <c r="AG6" s="895">
        <v>418</v>
      </c>
      <c r="AH6" s="895">
        <v>376</v>
      </c>
      <c r="AI6" s="895">
        <f t="shared" ref="AI6:AI28" si="10">SUM(AG6:AH6)</f>
        <v>794</v>
      </c>
      <c r="AJ6" s="895">
        <v>408</v>
      </c>
      <c r="AK6" s="895">
        <v>370</v>
      </c>
      <c r="AL6" s="895">
        <f t="shared" ref="AL6:AL28" si="11">SUM(AJ6:AK6)</f>
        <v>778</v>
      </c>
      <c r="AM6" s="895">
        <f t="shared" ref="AM6:AO9" si="12">C6+F6+I6+L6+O6+R6+U6+X6+AA6+AD6+AG6+AJ6</f>
        <v>4373</v>
      </c>
      <c r="AN6" s="895">
        <f t="shared" si="12"/>
        <v>4072</v>
      </c>
      <c r="AO6" s="895">
        <f t="shared" si="12"/>
        <v>8445</v>
      </c>
      <c r="AP6" s="857"/>
      <c r="AQ6" s="671" t="str">
        <f>IF(AM6='Master Table'!I6,"TRUE","FALSE")</f>
        <v>TRUE</v>
      </c>
      <c r="AR6" s="688" t="str">
        <f>IF(AN6='Master Table'!J6,"TRUE","FALSE")</f>
        <v>TRUE</v>
      </c>
      <c r="AS6" s="688" t="str">
        <f>IF(AO6='Master Table'!K6,"TRUE","FALSE")</f>
        <v>TRUE</v>
      </c>
      <c r="AT6" s="1281" t="s">
        <v>280</v>
      </c>
      <c r="AU6" s="1282" t="s">
        <v>219</v>
      </c>
      <c r="AV6" s="1282" t="s">
        <v>220</v>
      </c>
      <c r="AW6" s="1282"/>
      <c r="AX6" s="1282"/>
      <c r="AY6" s="1282"/>
      <c r="AZ6" s="1282"/>
      <c r="BA6" s="1282"/>
      <c r="BB6" s="1282"/>
      <c r="BC6" s="1282"/>
      <c r="BD6" s="1282"/>
    </row>
    <row r="7" spans="1:58" ht="18.75" customHeight="1">
      <c r="A7" s="37">
        <v>2</v>
      </c>
      <c r="B7" s="38" t="s">
        <v>20</v>
      </c>
      <c r="C7" s="895">
        <v>15</v>
      </c>
      <c r="D7" s="895">
        <v>13</v>
      </c>
      <c r="E7" s="895">
        <f t="shared" si="0"/>
        <v>28</v>
      </c>
      <c r="F7" s="895">
        <v>11</v>
      </c>
      <c r="G7" s="895">
        <v>9</v>
      </c>
      <c r="H7" s="895">
        <f t="shared" si="1"/>
        <v>20</v>
      </c>
      <c r="I7" s="895">
        <v>6</v>
      </c>
      <c r="J7" s="895">
        <v>6</v>
      </c>
      <c r="K7" s="895">
        <f t="shared" si="2"/>
        <v>12</v>
      </c>
      <c r="L7" s="895">
        <v>7</v>
      </c>
      <c r="M7" s="895">
        <v>6</v>
      </c>
      <c r="N7" s="895">
        <f t="shared" si="3"/>
        <v>13</v>
      </c>
      <c r="O7" s="895">
        <v>21</v>
      </c>
      <c r="P7" s="895">
        <v>11</v>
      </c>
      <c r="Q7" s="895">
        <f t="shared" si="4"/>
        <v>32</v>
      </c>
      <c r="R7" s="895">
        <v>12</v>
      </c>
      <c r="S7" s="895">
        <v>10</v>
      </c>
      <c r="T7" s="895">
        <f t="shared" si="5"/>
        <v>22</v>
      </c>
      <c r="U7" s="895">
        <v>26</v>
      </c>
      <c r="V7" s="895">
        <v>16</v>
      </c>
      <c r="W7" s="895">
        <f t="shared" si="6"/>
        <v>42</v>
      </c>
      <c r="X7" s="895">
        <v>14</v>
      </c>
      <c r="Y7" s="895">
        <v>16</v>
      </c>
      <c r="Z7" s="895">
        <f t="shared" si="7"/>
        <v>30</v>
      </c>
      <c r="AA7" s="895">
        <v>13</v>
      </c>
      <c r="AB7" s="895">
        <v>9</v>
      </c>
      <c r="AC7" s="895">
        <f t="shared" si="8"/>
        <v>22</v>
      </c>
      <c r="AD7" s="895">
        <v>19</v>
      </c>
      <c r="AE7" s="895">
        <v>12</v>
      </c>
      <c r="AF7" s="895">
        <f t="shared" si="9"/>
        <v>31</v>
      </c>
      <c r="AG7" s="895">
        <v>4</v>
      </c>
      <c r="AH7" s="895">
        <v>7</v>
      </c>
      <c r="AI7" s="895">
        <f t="shared" si="10"/>
        <v>11</v>
      </c>
      <c r="AJ7" s="895">
        <v>11</v>
      </c>
      <c r="AK7" s="895">
        <v>11</v>
      </c>
      <c r="AL7" s="895">
        <f t="shared" si="11"/>
        <v>22</v>
      </c>
      <c r="AM7" s="895">
        <f t="shared" si="12"/>
        <v>159</v>
      </c>
      <c r="AN7" s="895">
        <f t="shared" si="12"/>
        <v>126</v>
      </c>
      <c r="AO7" s="895">
        <f t="shared" si="12"/>
        <v>285</v>
      </c>
      <c r="AP7" s="857"/>
      <c r="AQ7" s="671" t="str">
        <f>IF(AM7='Master Table'!I7,"TRUE","FALSE")</f>
        <v>TRUE</v>
      </c>
      <c r="AR7" s="688" t="str">
        <f>IF(AN7='Master Table'!J7,"TRUE","FALSE")</f>
        <v>TRUE</v>
      </c>
      <c r="AS7" s="688" t="str">
        <f>IF(AO7='Master Table'!K7,"TRUE","FALSE")</f>
        <v>TRUE</v>
      </c>
      <c r="AT7" s="1281"/>
      <c r="AU7" s="1282"/>
      <c r="AV7" s="1283" t="s">
        <v>222</v>
      </c>
      <c r="AW7" s="1283"/>
      <c r="AX7" s="1283"/>
      <c r="AY7" s="1283" t="s">
        <v>221</v>
      </c>
      <c r="AZ7" s="1283"/>
      <c r="BA7" s="1283"/>
      <c r="BB7" s="1283" t="s">
        <v>6</v>
      </c>
      <c r="BC7" s="1283"/>
      <c r="BD7" s="1283"/>
    </row>
    <row r="8" spans="1:58" ht="18.75" customHeight="1">
      <c r="A8" s="37">
        <v>3</v>
      </c>
      <c r="B8" s="38" t="s">
        <v>21</v>
      </c>
      <c r="C8" s="1029">
        <v>58</v>
      </c>
      <c r="D8" s="1029">
        <v>55</v>
      </c>
      <c r="E8" s="895">
        <f t="shared" si="0"/>
        <v>113</v>
      </c>
      <c r="F8" s="1029">
        <v>62</v>
      </c>
      <c r="G8" s="1029">
        <v>57</v>
      </c>
      <c r="H8" s="895">
        <f t="shared" si="1"/>
        <v>119</v>
      </c>
      <c r="I8" s="1029">
        <v>76</v>
      </c>
      <c r="J8" s="1029">
        <v>44</v>
      </c>
      <c r="K8" s="895">
        <f t="shared" si="2"/>
        <v>120</v>
      </c>
      <c r="L8" s="1029">
        <v>47</v>
      </c>
      <c r="M8" s="1029">
        <v>34</v>
      </c>
      <c r="N8" s="895">
        <f t="shared" si="3"/>
        <v>81</v>
      </c>
      <c r="O8" s="1029">
        <v>47</v>
      </c>
      <c r="P8" s="1029">
        <v>39</v>
      </c>
      <c r="Q8" s="895">
        <f t="shared" si="4"/>
        <v>86</v>
      </c>
      <c r="R8" s="1029">
        <v>41</v>
      </c>
      <c r="S8" s="1029">
        <v>37</v>
      </c>
      <c r="T8" s="895">
        <f t="shared" si="5"/>
        <v>78</v>
      </c>
      <c r="U8" s="1029">
        <v>57</v>
      </c>
      <c r="V8" s="1029">
        <v>49</v>
      </c>
      <c r="W8" s="895">
        <f t="shared" si="6"/>
        <v>106</v>
      </c>
      <c r="X8" s="1029">
        <v>53</v>
      </c>
      <c r="Y8" s="1029">
        <v>66</v>
      </c>
      <c r="Z8" s="895">
        <f t="shared" si="7"/>
        <v>119</v>
      </c>
      <c r="AA8" s="1029">
        <v>59</v>
      </c>
      <c r="AB8" s="1029">
        <v>54</v>
      </c>
      <c r="AC8" s="895">
        <f t="shared" si="8"/>
        <v>113</v>
      </c>
      <c r="AD8" s="1029">
        <v>85</v>
      </c>
      <c r="AE8" s="1029">
        <v>68</v>
      </c>
      <c r="AF8" s="895">
        <f t="shared" si="9"/>
        <v>153</v>
      </c>
      <c r="AG8" s="1029">
        <v>85</v>
      </c>
      <c r="AH8" s="1029">
        <v>80</v>
      </c>
      <c r="AI8" s="895">
        <f t="shared" si="10"/>
        <v>165</v>
      </c>
      <c r="AJ8" s="1029">
        <v>65</v>
      </c>
      <c r="AK8" s="1029">
        <v>66</v>
      </c>
      <c r="AL8" s="895">
        <f t="shared" si="11"/>
        <v>131</v>
      </c>
      <c r="AM8" s="895">
        <f t="shared" si="12"/>
        <v>735</v>
      </c>
      <c r="AN8" s="895">
        <f t="shared" si="12"/>
        <v>649</v>
      </c>
      <c r="AO8" s="895">
        <f t="shared" si="12"/>
        <v>1384</v>
      </c>
      <c r="AP8" s="857"/>
      <c r="AQ8" s="671" t="str">
        <f>IF(AM8='Master Table'!I8,"TRUE","FALSE")</f>
        <v>TRUE</v>
      </c>
      <c r="AR8" s="688" t="str">
        <f>IF(AN8='Master Table'!J8,"TRUE","FALSE")</f>
        <v>TRUE</v>
      </c>
      <c r="AS8" s="688" t="str">
        <f>IF(AO8='Master Table'!K8,"TRUE","FALSE")</f>
        <v>TRUE</v>
      </c>
      <c r="AT8" s="1281"/>
      <c r="AU8" s="1282"/>
      <c r="AV8" s="168" t="s">
        <v>10</v>
      </c>
      <c r="AW8" s="168" t="s">
        <v>11</v>
      </c>
      <c r="AX8" s="168" t="s">
        <v>6</v>
      </c>
      <c r="AY8" s="168" t="s">
        <v>10</v>
      </c>
      <c r="AZ8" s="168" t="s">
        <v>11</v>
      </c>
      <c r="BA8" s="168" t="s">
        <v>6</v>
      </c>
      <c r="BB8" s="168" t="s">
        <v>10</v>
      </c>
      <c r="BC8" s="168" t="s">
        <v>11</v>
      </c>
      <c r="BD8" s="168" t="s">
        <v>6</v>
      </c>
    </row>
    <row r="9" spans="1:58" ht="18.75" customHeight="1">
      <c r="A9" s="37">
        <v>4</v>
      </c>
      <c r="B9" s="38" t="s">
        <v>25</v>
      </c>
      <c r="C9" s="1029">
        <v>38</v>
      </c>
      <c r="D9" s="1029">
        <v>26</v>
      </c>
      <c r="E9" s="895">
        <f t="shared" si="0"/>
        <v>64</v>
      </c>
      <c r="F9" s="1029">
        <v>27</v>
      </c>
      <c r="G9" s="1029">
        <v>30</v>
      </c>
      <c r="H9" s="895">
        <f t="shared" si="1"/>
        <v>57</v>
      </c>
      <c r="I9" s="1029">
        <v>48</v>
      </c>
      <c r="J9" s="1029">
        <v>45</v>
      </c>
      <c r="K9" s="895">
        <f t="shared" si="2"/>
        <v>93</v>
      </c>
      <c r="L9" s="1029">
        <v>35</v>
      </c>
      <c r="M9" s="1029">
        <v>37</v>
      </c>
      <c r="N9" s="895">
        <f t="shared" si="3"/>
        <v>72</v>
      </c>
      <c r="O9" s="1029">
        <v>43</v>
      </c>
      <c r="P9" s="1029">
        <v>37</v>
      </c>
      <c r="Q9" s="895">
        <f t="shared" si="4"/>
        <v>80</v>
      </c>
      <c r="R9" s="1029">
        <v>53</v>
      </c>
      <c r="S9" s="1029">
        <v>39</v>
      </c>
      <c r="T9" s="895">
        <f t="shared" si="5"/>
        <v>92</v>
      </c>
      <c r="U9" s="1029">
        <v>65</v>
      </c>
      <c r="V9" s="1029">
        <v>72</v>
      </c>
      <c r="W9" s="895">
        <f t="shared" si="6"/>
        <v>137</v>
      </c>
      <c r="X9" s="1029">
        <v>59</v>
      </c>
      <c r="Y9" s="1029">
        <v>82</v>
      </c>
      <c r="Z9" s="895">
        <f t="shared" si="7"/>
        <v>141</v>
      </c>
      <c r="AA9" s="1029">
        <v>76</v>
      </c>
      <c r="AB9" s="1029">
        <v>60</v>
      </c>
      <c r="AC9" s="895">
        <f t="shared" si="8"/>
        <v>136</v>
      </c>
      <c r="AD9" s="1029">
        <v>79</v>
      </c>
      <c r="AE9" s="1029">
        <v>74</v>
      </c>
      <c r="AF9" s="895">
        <f t="shared" si="9"/>
        <v>153</v>
      </c>
      <c r="AG9" s="1029">
        <v>95</v>
      </c>
      <c r="AH9" s="1029">
        <v>87</v>
      </c>
      <c r="AI9" s="895">
        <f t="shared" si="10"/>
        <v>182</v>
      </c>
      <c r="AJ9" s="1029">
        <v>69</v>
      </c>
      <c r="AK9" s="1029">
        <v>63</v>
      </c>
      <c r="AL9" s="895">
        <f t="shared" si="11"/>
        <v>132</v>
      </c>
      <c r="AM9" s="895">
        <f t="shared" si="12"/>
        <v>687</v>
      </c>
      <c r="AN9" s="895">
        <f t="shared" si="12"/>
        <v>652</v>
      </c>
      <c r="AO9" s="895">
        <f t="shared" si="12"/>
        <v>1339</v>
      </c>
      <c r="AP9" s="857"/>
      <c r="AQ9" s="671" t="str">
        <f>IF(AM9='Master Table'!I9,"TRUE","FALSE")</f>
        <v>TRUE</v>
      </c>
      <c r="AR9" s="688" t="str">
        <f>IF(AN9='Master Table'!J9,"TRUE","FALSE")</f>
        <v>TRUE</v>
      </c>
      <c r="AS9" s="688" t="str">
        <f>IF(AO9='Master Table'!K9,"TRUE","FALSE")</f>
        <v>TRUE</v>
      </c>
      <c r="AT9" s="923">
        <v>1</v>
      </c>
      <c r="AU9" s="47" t="s">
        <v>206</v>
      </c>
      <c r="AV9" s="45">
        <f>C29</f>
        <v>2492</v>
      </c>
      <c r="AW9" s="45">
        <f>D29</f>
        <v>2295</v>
      </c>
      <c r="AX9" s="45">
        <f>AV9+AW9</f>
        <v>4787</v>
      </c>
      <c r="AY9" s="42">
        <f>C59</f>
        <v>15309</v>
      </c>
      <c r="AZ9" s="42">
        <f>D59</f>
        <v>14323</v>
      </c>
      <c r="BA9" s="42">
        <f>AY9+AZ9</f>
        <v>29632</v>
      </c>
      <c r="BB9" s="45">
        <f>AV9+AY9</f>
        <v>17801</v>
      </c>
      <c r="BC9" s="45">
        <f>AW9+AZ9</f>
        <v>16618</v>
      </c>
      <c r="BD9" s="46">
        <f>BB9+BC9</f>
        <v>34419</v>
      </c>
      <c r="BE9" s="34"/>
      <c r="BF9" s="34"/>
    </row>
    <row r="10" spans="1:58" ht="18.75" customHeight="1">
      <c r="A10" s="37">
        <v>5</v>
      </c>
      <c r="B10" s="38" t="s">
        <v>27</v>
      </c>
      <c r="C10" s="1029">
        <v>82</v>
      </c>
      <c r="D10" s="1029">
        <v>81</v>
      </c>
      <c r="E10" s="895">
        <f t="shared" si="0"/>
        <v>163</v>
      </c>
      <c r="F10" s="1029">
        <v>66</v>
      </c>
      <c r="G10" s="1029">
        <v>80</v>
      </c>
      <c r="H10" s="895">
        <f t="shared" si="1"/>
        <v>146</v>
      </c>
      <c r="I10" s="1029">
        <v>63</v>
      </c>
      <c r="J10" s="1029">
        <v>56</v>
      </c>
      <c r="K10" s="895">
        <f t="shared" si="2"/>
        <v>119</v>
      </c>
      <c r="L10" s="1029">
        <v>57</v>
      </c>
      <c r="M10" s="1029">
        <v>69</v>
      </c>
      <c r="N10" s="895">
        <f t="shared" si="3"/>
        <v>126</v>
      </c>
      <c r="O10" s="1029">
        <v>57</v>
      </c>
      <c r="P10" s="1029">
        <v>62</v>
      </c>
      <c r="Q10" s="895">
        <f t="shared" si="4"/>
        <v>119</v>
      </c>
      <c r="R10" s="1029">
        <v>56</v>
      </c>
      <c r="S10" s="1029">
        <v>64</v>
      </c>
      <c r="T10" s="895">
        <f t="shared" si="5"/>
        <v>120</v>
      </c>
      <c r="U10" s="1029">
        <v>71</v>
      </c>
      <c r="V10" s="1029">
        <v>62</v>
      </c>
      <c r="W10" s="895">
        <f t="shared" si="6"/>
        <v>133</v>
      </c>
      <c r="X10" s="1029">
        <v>82</v>
      </c>
      <c r="Y10" s="1029">
        <v>86</v>
      </c>
      <c r="Z10" s="895">
        <f t="shared" si="7"/>
        <v>168</v>
      </c>
      <c r="AA10" s="1029">
        <v>103</v>
      </c>
      <c r="AB10" s="1029">
        <v>86</v>
      </c>
      <c r="AC10" s="895">
        <f t="shared" si="8"/>
        <v>189</v>
      </c>
      <c r="AD10" s="1029">
        <v>64</v>
      </c>
      <c r="AE10" s="1029">
        <v>61</v>
      </c>
      <c r="AF10" s="895">
        <f t="shared" si="9"/>
        <v>125</v>
      </c>
      <c r="AG10" s="1029">
        <v>90</v>
      </c>
      <c r="AH10" s="1029">
        <v>85</v>
      </c>
      <c r="AI10" s="895">
        <f t="shared" si="10"/>
        <v>175</v>
      </c>
      <c r="AJ10" s="1029">
        <v>92</v>
      </c>
      <c r="AK10" s="1029">
        <v>83</v>
      </c>
      <c r="AL10" s="895">
        <f t="shared" si="11"/>
        <v>175</v>
      </c>
      <c r="AM10" s="895">
        <f t="shared" ref="AM10:AM28" si="13">C10+F10+I10+L10+O10+R10+U10+X10+AA10+AD10+AG10+AJ10</f>
        <v>883</v>
      </c>
      <c r="AN10" s="895">
        <f t="shared" ref="AN10:AN28" si="14">D10+G10+J10+M10+P10+S10+V10+Y10+AB10+AE10+AH10+AK10</f>
        <v>875</v>
      </c>
      <c r="AO10" s="895">
        <f t="shared" ref="AO10:AO11" si="15">AM10+AN10</f>
        <v>1758</v>
      </c>
      <c r="AP10" s="855"/>
      <c r="AQ10" s="671" t="str">
        <f>IF(AM10='Master Table'!I10,"TRUE","FALSE")</f>
        <v>TRUE</v>
      </c>
      <c r="AR10" s="688" t="str">
        <f>IF(AN10='Master Table'!J10,"TRUE","FALSE")</f>
        <v>TRUE</v>
      </c>
      <c r="AS10" s="688" t="str">
        <f>IF(AO10='Master Table'!K10,"TRUE","FALSE")</f>
        <v>TRUE</v>
      </c>
      <c r="AT10" s="923">
        <v>2</v>
      </c>
      <c r="AU10" s="47" t="s">
        <v>207</v>
      </c>
      <c r="AV10" s="45">
        <f>F29</f>
        <v>2030</v>
      </c>
      <c r="AW10" s="45">
        <f>G29</f>
        <v>1976</v>
      </c>
      <c r="AX10" s="45">
        <f t="shared" ref="AX10:AX17" si="16">AV10+AW10</f>
        <v>4006</v>
      </c>
      <c r="AY10" s="42">
        <f>F59</f>
        <v>13251</v>
      </c>
      <c r="AZ10" s="42">
        <f>G59</f>
        <v>12430</v>
      </c>
      <c r="BA10" s="42">
        <f t="shared" ref="BA10:BA17" si="17">AY10+AZ10</f>
        <v>25681</v>
      </c>
      <c r="BB10" s="45">
        <f t="shared" ref="BB10:BC17" si="18">AV10+AY10</f>
        <v>15281</v>
      </c>
      <c r="BC10" s="45">
        <f t="shared" si="18"/>
        <v>14406</v>
      </c>
      <c r="BD10" s="46">
        <f t="shared" ref="BD10:BD17" si="19">BB10+BC10</f>
        <v>29687</v>
      </c>
      <c r="BE10" s="34"/>
      <c r="BF10" s="34"/>
    </row>
    <row r="11" spans="1:58" ht="18.75" customHeight="1">
      <c r="A11" s="37">
        <v>6</v>
      </c>
      <c r="B11" s="38" t="s">
        <v>29</v>
      </c>
      <c r="C11" s="1029">
        <v>13</v>
      </c>
      <c r="D11" s="1029">
        <v>14</v>
      </c>
      <c r="E11" s="895">
        <f t="shared" si="0"/>
        <v>27</v>
      </c>
      <c r="F11" s="1029">
        <v>21</v>
      </c>
      <c r="G11" s="1029">
        <v>19</v>
      </c>
      <c r="H11" s="895">
        <f t="shared" si="1"/>
        <v>40</v>
      </c>
      <c r="I11" s="1029">
        <v>16</v>
      </c>
      <c r="J11" s="1029">
        <v>11</v>
      </c>
      <c r="K11" s="895">
        <f t="shared" si="2"/>
        <v>27</v>
      </c>
      <c r="L11" s="1029">
        <v>13</v>
      </c>
      <c r="M11" s="1029">
        <v>9</v>
      </c>
      <c r="N11" s="895">
        <f t="shared" si="3"/>
        <v>22</v>
      </c>
      <c r="O11" s="1029">
        <v>10</v>
      </c>
      <c r="P11" s="1029">
        <v>11</v>
      </c>
      <c r="Q11" s="895">
        <f t="shared" si="4"/>
        <v>21</v>
      </c>
      <c r="R11" s="1029">
        <v>12</v>
      </c>
      <c r="S11" s="1029">
        <v>6</v>
      </c>
      <c r="T11" s="895">
        <f t="shared" si="5"/>
        <v>18</v>
      </c>
      <c r="U11" s="1029">
        <v>13</v>
      </c>
      <c r="V11" s="1029">
        <v>21</v>
      </c>
      <c r="W11" s="895">
        <f t="shared" si="6"/>
        <v>34</v>
      </c>
      <c r="X11" s="1029">
        <v>22</v>
      </c>
      <c r="Y11" s="1029">
        <v>13</v>
      </c>
      <c r="Z11" s="895">
        <f t="shared" si="7"/>
        <v>35</v>
      </c>
      <c r="AA11" s="1029">
        <v>17</v>
      </c>
      <c r="AB11" s="1029">
        <v>17</v>
      </c>
      <c r="AC11" s="895">
        <f t="shared" si="8"/>
        <v>34</v>
      </c>
      <c r="AD11" s="1029">
        <v>21</v>
      </c>
      <c r="AE11" s="1029">
        <v>21</v>
      </c>
      <c r="AF11" s="895">
        <f t="shared" si="9"/>
        <v>42</v>
      </c>
      <c r="AG11" s="1029">
        <v>14</v>
      </c>
      <c r="AH11" s="1029">
        <v>13</v>
      </c>
      <c r="AI11" s="895">
        <f t="shared" si="10"/>
        <v>27</v>
      </c>
      <c r="AJ11" s="1029">
        <v>21</v>
      </c>
      <c r="AK11" s="1029">
        <v>16</v>
      </c>
      <c r="AL11" s="895">
        <f t="shared" si="11"/>
        <v>37</v>
      </c>
      <c r="AM11" s="895">
        <f t="shared" si="13"/>
        <v>193</v>
      </c>
      <c r="AN11" s="895">
        <f t="shared" si="14"/>
        <v>171</v>
      </c>
      <c r="AO11" s="895">
        <f t="shared" si="15"/>
        <v>364</v>
      </c>
      <c r="AP11" s="855"/>
      <c r="AQ11" s="671" t="str">
        <f>IF(AM11='Master Table'!I11,"TRUE","FALSE")</f>
        <v>TRUE</v>
      </c>
      <c r="AR11" s="688" t="str">
        <f>IF(AN11='Master Table'!J11,"TRUE","FALSE")</f>
        <v>TRUE</v>
      </c>
      <c r="AS11" s="688" t="str">
        <f>IF(AO11='Master Table'!K11,"TRUE","FALSE")</f>
        <v>TRUE</v>
      </c>
      <c r="AT11" s="923">
        <v>3</v>
      </c>
      <c r="AU11" s="47" t="s">
        <v>208</v>
      </c>
      <c r="AV11" s="45">
        <f>I29</f>
        <v>1940</v>
      </c>
      <c r="AW11" s="45">
        <f>J29</f>
        <v>1812</v>
      </c>
      <c r="AX11" s="45">
        <f t="shared" si="16"/>
        <v>3752</v>
      </c>
      <c r="AY11" s="42">
        <f>I59</f>
        <v>13711</v>
      </c>
      <c r="AZ11" s="42">
        <f>J59</f>
        <v>12651</v>
      </c>
      <c r="BA11" s="42">
        <f t="shared" si="17"/>
        <v>26362</v>
      </c>
      <c r="BB11" s="45">
        <f t="shared" si="18"/>
        <v>15651</v>
      </c>
      <c r="BC11" s="45">
        <f t="shared" si="18"/>
        <v>14463</v>
      </c>
      <c r="BD11" s="46">
        <f t="shared" si="19"/>
        <v>30114</v>
      </c>
      <c r="BE11" s="34"/>
      <c r="BF11" s="34"/>
    </row>
    <row r="12" spans="1:58" ht="18.75" customHeight="1">
      <c r="A12" s="37">
        <v>7</v>
      </c>
      <c r="B12" s="38" t="s">
        <v>141</v>
      </c>
      <c r="C12" s="1029">
        <v>68</v>
      </c>
      <c r="D12" s="1029">
        <v>56</v>
      </c>
      <c r="E12" s="895">
        <f t="shared" si="0"/>
        <v>124</v>
      </c>
      <c r="F12" s="1029">
        <v>67</v>
      </c>
      <c r="G12" s="1029">
        <v>55</v>
      </c>
      <c r="H12" s="895">
        <f t="shared" si="1"/>
        <v>122</v>
      </c>
      <c r="I12" s="1029">
        <v>48</v>
      </c>
      <c r="J12" s="1029">
        <v>36</v>
      </c>
      <c r="K12" s="895">
        <f t="shared" si="2"/>
        <v>84</v>
      </c>
      <c r="L12" s="1029">
        <v>42</v>
      </c>
      <c r="M12" s="1029">
        <v>36</v>
      </c>
      <c r="N12" s="895">
        <f t="shared" si="3"/>
        <v>78</v>
      </c>
      <c r="O12" s="1029">
        <v>25</v>
      </c>
      <c r="P12" s="1029">
        <v>27</v>
      </c>
      <c r="Q12" s="895">
        <f t="shared" si="4"/>
        <v>52</v>
      </c>
      <c r="R12" s="1029">
        <v>36</v>
      </c>
      <c r="S12" s="1029">
        <v>34</v>
      </c>
      <c r="T12" s="895">
        <f t="shared" si="5"/>
        <v>70</v>
      </c>
      <c r="U12" s="1029">
        <v>56</v>
      </c>
      <c r="V12" s="1029">
        <v>45</v>
      </c>
      <c r="W12" s="895">
        <f t="shared" si="6"/>
        <v>101</v>
      </c>
      <c r="X12" s="1029">
        <v>69</v>
      </c>
      <c r="Y12" s="1029">
        <v>55</v>
      </c>
      <c r="Z12" s="895">
        <f t="shared" si="7"/>
        <v>124</v>
      </c>
      <c r="AA12" s="1029">
        <v>95</v>
      </c>
      <c r="AB12" s="1029">
        <v>86</v>
      </c>
      <c r="AC12" s="895">
        <f t="shared" si="8"/>
        <v>181</v>
      </c>
      <c r="AD12" s="1029">
        <v>63</v>
      </c>
      <c r="AE12" s="1029">
        <v>51</v>
      </c>
      <c r="AF12" s="895">
        <f t="shared" si="9"/>
        <v>114</v>
      </c>
      <c r="AG12" s="1029">
        <v>58</v>
      </c>
      <c r="AH12" s="1029">
        <v>58</v>
      </c>
      <c r="AI12" s="895">
        <f t="shared" si="10"/>
        <v>116</v>
      </c>
      <c r="AJ12" s="1029">
        <v>38</v>
      </c>
      <c r="AK12" s="1029">
        <v>38</v>
      </c>
      <c r="AL12" s="895">
        <f t="shared" si="11"/>
        <v>76</v>
      </c>
      <c r="AM12" s="895">
        <f t="shared" si="13"/>
        <v>665</v>
      </c>
      <c r="AN12" s="895">
        <f t="shared" si="14"/>
        <v>577</v>
      </c>
      <c r="AO12" s="895">
        <f t="shared" ref="AO12:AO28" si="20">AM12+AN12</f>
        <v>1242</v>
      </c>
      <c r="AP12" s="855"/>
      <c r="AQ12" s="671" t="str">
        <f>IF(AM12='Master Table'!I12,"TRUE","FALSE")</f>
        <v>TRUE</v>
      </c>
      <c r="AR12" s="688" t="str">
        <f>IF(AN12='Master Table'!J12,"TRUE","FALSE")</f>
        <v>TRUE</v>
      </c>
      <c r="AS12" s="688" t="str">
        <f>IF(AO12='Master Table'!K12,"TRUE","FALSE")</f>
        <v>TRUE</v>
      </c>
      <c r="AT12" s="923">
        <v>4</v>
      </c>
      <c r="AU12" s="47" t="s">
        <v>209</v>
      </c>
      <c r="AV12" s="42">
        <f>L29</f>
        <v>1816</v>
      </c>
      <c r="AW12" s="42">
        <f>M29</f>
        <v>1692</v>
      </c>
      <c r="AX12" s="45">
        <f t="shared" si="16"/>
        <v>3508</v>
      </c>
      <c r="AY12" s="42">
        <f>L59</f>
        <v>11447</v>
      </c>
      <c r="AZ12" s="42">
        <f>M59</f>
        <v>10363</v>
      </c>
      <c r="BA12" s="42">
        <f t="shared" si="17"/>
        <v>21810</v>
      </c>
      <c r="BB12" s="45">
        <f t="shared" si="18"/>
        <v>13263</v>
      </c>
      <c r="BC12" s="45">
        <f t="shared" si="18"/>
        <v>12055</v>
      </c>
      <c r="BD12" s="46">
        <f t="shared" si="19"/>
        <v>25318</v>
      </c>
      <c r="BE12" s="34"/>
      <c r="BF12" s="34"/>
    </row>
    <row r="13" spans="1:58" ht="18.75" customHeight="1">
      <c r="A13" s="37">
        <v>8</v>
      </c>
      <c r="B13" s="38" t="s">
        <v>40</v>
      </c>
      <c r="C13" s="1029">
        <v>199</v>
      </c>
      <c r="D13" s="1029">
        <v>216</v>
      </c>
      <c r="E13" s="895">
        <f t="shared" si="0"/>
        <v>415</v>
      </c>
      <c r="F13" s="1029">
        <v>146</v>
      </c>
      <c r="G13" s="1029">
        <v>156</v>
      </c>
      <c r="H13" s="895">
        <f t="shared" si="1"/>
        <v>302</v>
      </c>
      <c r="I13" s="1029">
        <v>155</v>
      </c>
      <c r="J13" s="1029">
        <v>131</v>
      </c>
      <c r="K13" s="895">
        <f t="shared" si="2"/>
        <v>286</v>
      </c>
      <c r="L13" s="1029">
        <v>155</v>
      </c>
      <c r="M13" s="1029">
        <v>162</v>
      </c>
      <c r="N13" s="895">
        <f t="shared" si="3"/>
        <v>317</v>
      </c>
      <c r="O13" s="1029">
        <v>133</v>
      </c>
      <c r="P13" s="1029">
        <v>120</v>
      </c>
      <c r="Q13" s="895">
        <f t="shared" si="4"/>
        <v>253</v>
      </c>
      <c r="R13" s="1029">
        <v>197</v>
      </c>
      <c r="S13" s="1029">
        <v>193</v>
      </c>
      <c r="T13" s="895">
        <f t="shared" si="5"/>
        <v>390</v>
      </c>
      <c r="U13" s="1029">
        <v>193</v>
      </c>
      <c r="V13" s="1029">
        <v>196</v>
      </c>
      <c r="W13" s="895">
        <f t="shared" si="6"/>
        <v>389</v>
      </c>
      <c r="X13" s="1029">
        <v>221</v>
      </c>
      <c r="Y13" s="1029">
        <v>222</v>
      </c>
      <c r="Z13" s="895">
        <f t="shared" si="7"/>
        <v>443</v>
      </c>
      <c r="AA13" s="1029">
        <v>190</v>
      </c>
      <c r="AB13" s="1029">
        <v>207</v>
      </c>
      <c r="AC13" s="895">
        <f t="shared" si="8"/>
        <v>397</v>
      </c>
      <c r="AD13" s="1029">
        <v>225</v>
      </c>
      <c r="AE13" s="1029">
        <v>197</v>
      </c>
      <c r="AF13" s="895">
        <f t="shared" si="9"/>
        <v>422</v>
      </c>
      <c r="AG13" s="1029">
        <v>226</v>
      </c>
      <c r="AH13" s="1029">
        <v>167</v>
      </c>
      <c r="AI13" s="895">
        <f t="shared" si="10"/>
        <v>393</v>
      </c>
      <c r="AJ13" s="1029">
        <v>177</v>
      </c>
      <c r="AK13" s="1029">
        <v>168</v>
      </c>
      <c r="AL13" s="895">
        <f t="shared" si="11"/>
        <v>345</v>
      </c>
      <c r="AM13" s="895">
        <f t="shared" si="13"/>
        <v>2217</v>
      </c>
      <c r="AN13" s="895">
        <f t="shared" si="14"/>
        <v>2135</v>
      </c>
      <c r="AO13" s="895">
        <f t="shared" si="20"/>
        <v>4352</v>
      </c>
      <c r="AP13" s="855"/>
      <c r="AQ13" s="671" t="str">
        <f>IF(AM13='Master Table'!I13,"TRUE","FALSE")</f>
        <v>TRUE</v>
      </c>
      <c r="AR13" s="688" t="str">
        <f>IF(AN13='Master Table'!J13,"TRUE","FALSE")</f>
        <v>TRUE</v>
      </c>
      <c r="AS13" s="688" t="str">
        <f>IF(AO13='Master Table'!K13,"TRUE","FALSE")</f>
        <v>TRUE</v>
      </c>
      <c r="AT13" s="923">
        <v>5</v>
      </c>
      <c r="AU13" s="47" t="s">
        <v>210</v>
      </c>
      <c r="AV13" s="42">
        <f>O29</f>
        <v>1775</v>
      </c>
      <c r="AW13" s="42">
        <f>P29</f>
        <v>1603</v>
      </c>
      <c r="AX13" s="45">
        <f t="shared" si="16"/>
        <v>3378</v>
      </c>
      <c r="AY13" s="42">
        <f>O59</f>
        <v>11412</v>
      </c>
      <c r="AZ13" s="42">
        <f>P59</f>
        <v>10329</v>
      </c>
      <c r="BA13" s="42">
        <f t="shared" si="17"/>
        <v>21741</v>
      </c>
      <c r="BB13" s="45">
        <f t="shared" si="18"/>
        <v>13187</v>
      </c>
      <c r="BC13" s="45">
        <f t="shared" si="18"/>
        <v>11932</v>
      </c>
      <c r="BD13" s="46">
        <f t="shared" si="19"/>
        <v>25119</v>
      </c>
      <c r="BE13" s="34"/>
      <c r="BF13" s="34"/>
    </row>
    <row r="14" spans="1:58" ht="18.75" customHeight="1">
      <c r="A14" s="37">
        <v>9</v>
      </c>
      <c r="B14" s="38" t="s">
        <v>44</v>
      </c>
      <c r="C14" s="906">
        <v>206</v>
      </c>
      <c r="D14" s="906">
        <v>178</v>
      </c>
      <c r="E14" s="895">
        <f t="shared" si="0"/>
        <v>384</v>
      </c>
      <c r="F14" s="906">
        <v>170</v>
      </c>
      <c r="G14" s="906">
        <v>158</v>
      </c>
      <c r="H14" s="895">
        <f t="shared" si="1"/>
        <v>328</v>
      </c>
      <c r="I14" s="906">
        <v>189</v>
      </c>
      <c r="J14" s="906">
        <v>180</v>
      </c>
      <c r="K14" s="895">
        <f t="shared" si="2"/>
        <v>369</v>
      </c>
      <c r="L14" s="906">
        <v>189</v>
      </c>
      <c r="M14" s="906">
        <v>169</v>
      </c>
      <c r="N14" s="895">
        <f t="shared" si="3"/>
        <v>358</v>
      </c>
      <c r="O14" s="906">
        <v>186</v>
      </c>
      <c r="P14" s="906">
        <v>173</v>
      </c>
      <c r="Q14" s="895">
        <f t="shared" si="4"/>
        <v>359</v>
      </c>
      <c r="R14" s="906">
        <v>186</v>
      </c>
      <c r="S14" s="906">
        <v>174</v>
      </c>
      <c r="T14" s="895">
        <f t="shared" si="5"/>
        <v>360</v>
      </c>
      <c r="U14" s="906">
        <v>179</v>
      </c>
      <c r="V14" s="906">
        <v>167</v>
      </c>
      <c r="W14" s="895">
        <f t="shared" si="6"/>
        <v>346</v>
      </c>
      <c r="X14" s="906">
        <v>202</v>
      </c>
      <c r="Y14" s="906">
        <v>158</v>
      </c>
      <c r="Z14" s="895">
        <f t="shared" si="7"/>
        <v>360</v>
      </c>
      <c r="AA14" s="906">
        <v>209</v>
      </c>
      <c r="AB14" s="906">
        <v>180</v>
      </c>
      <c r="AC14" s="895">
        <f t="shared" si="8"/>
        <v>389</v>
      </c>
      <c r="AD14" s="906">
        <v>190</v>
      </c>
      <c r="AE14" s="906">
        <v>178</v>
      </c>
      <c r="AF14" s="895">
        <f t="shared" si="9"/>
        <v>368</v>
      </c>
      <c r="AG14" s="906">
        <v>181</v>
      </c>
      <c r="AH14" s="906">
        <v>167</v>
      </c>
      <c r="AI14" s="895">
        <f t="shared" si="10"/>
        <v>348</v>
      </c>
      <c r="AJ14" s="906">
        <v>181</v>
      </c>
      <c r="AK14" s="906">
        <v>174</v>
      </c>
      <c r="AL14" s="895">
        <f t="shared" si="11"/>
        <v>355</v>
      </c>
      <c r="AM14" s="895">
        <f t="shared" si="13"/>
        <v>2268</v>
      </c>
      <c r="AN14" s="895">
        <f t="shared" si="14"/>
        <v>2056</v>
      </c>
      <c r="AO14" s="895">
        <f t="shared" si="20"/>
        <v>4324</v>
      </c>
      <c r="AP14" s="855"/>
      <c r="AQ14" s="671" t="str">
        <f>IF(AM14='Master Table'!I14,"TRUE","FALSE")</f>
        <v>TRUE</v>
      </c>
      <c r="AR14" s="688" t="str">
        <f>IF(AN14='Master Table'!J14,"TRUE","FALSE")</f>
        <v>TRUE</v>
      </c>
      <c r="AS14" s="688" t="str">
        <f>IF(AO14='Master Table'!K14,"TRUE","FALSE")</f>
        <v>TRUE</v>
      </c>
      <c r="AT14" s="923">
        <v>6</v>
      </c>
      <c r="AU14" s="47" t="s">
        <v>211</v>
      </c>
      <c r="AV14" s="42">
        <f>R29</f>
        <v>1906</v>
      </c>
      <c r="AW14" s="42">
        <f>S29</f>
        <v>1799</v>
      </c>
      <c r="AX14" s="45">
        <f t="shared" si="16"/>
        <v>3705</v>
      </c>
      <c r="AY14" s="42">
        <f>R59</f>
        <v>11763</v>
      </c>
      <c r="AZ14" s="42">
        <f>S59</f>
        <v>11012</v>
      </c>
      <c r="BA14" s="42">
        <f t="shared" si="17"/>
        <v>22775</v>
      </c>
      <c r="BB14" s="45">
        <f t="shared" si="18"/>
        <v>13669</v>
      </c>
      <c r="BC14" s="45">
        <f t="shared" si="18"/>
        <v>12811</v>
      </c>
      <c r="BD14" s="46">
        <f t="shared" si="19"/>
        <v>26480</v>
      </c>
      <c r="BE14" s="34"/>
      <c r="BF14" s="34"/>
    </row>
    <row r="15" spans="1:58" ht="18.75" customHeight="1">
      <c r="A15" s="37">
        <v>10</v>
      </c>
      <c r="B15" s="38" t="s">
        <v>51</v>
      </c>
      <c r="C15" s="1029">
        <v>144</v>
      </c>
      <c r="D15" s="1029">
        <v>125</v>
      </c>
      <c r="E15" s="895">
        <f t="shared" si="0"/>
        <v>269</v>
      </c>
      <c r="F15" s="1029">
        <v>102</v>
      </c>
      <c r="G15" s="1029">
        <v>114</v>
      </c>
      <c r="H15" s="895">
        <f t="shared" si="1"/>
        <v>216</v>
      </c>
      <c r="I15" s="1029">
        <v>113</v>
      </c>
      <c r="J15" s="1029">
        <v>98</v>
      </c>
      <c r="K15" s="895">
        <f t="shared" si="2"/>
        <v>211</v>
      </c>
      <c r="L15" s="1029">
        <v>86</v>
      </c>
      <c r="M15" s="1029">
        <v>83</v>
      </c>
      <c r="N15" s="895">
        <f t="shared" si="3"/>
        <v>169</v>
      </c>
      <c r="O15" s="1029">
        <v>70</v>
      </c>
      <c r="P15" s="1029">
        <v>78</v>
      </c>
      <c r="Q15" s="895">
        <f t="shared" si="4"/>
        <v>148</v>
      </c>
      <c r="R15" s="1029">
        <v>85</v>
      </c>
      <c r="S15" s="1029">
        <v>94</v>
      </c>
      <c r="T15" s="895">
        <f t="shared" si="5"/>
        <v>179</v>
      </c>
      <c r="U15" s="1029">
        <v>124</v>
      </c>
      <c r="V15" s="1029">
        <v>112</v>
      </c>
      <c r="W15" s="895">
        <f t="shared" si="6"/>
        <v>236</v>
      </c>
      <c r="X15" s="1029">
        <v>108</v>
      </c>
      <c r="Y15" s="1029">
        <v>100</v>
      </c>
      <c r="Z15" s="895">
        <f t="shared" si="7"/>
        <v>208</v>
      </c>
      <c r="AA15" s="1029">
        <v>135</v>
      </c>
      <c r="AB15" s="1029">
        <v>142</v>
      </c>
      <c r="AC15" s="895">
        <f t="shared" si="8"/>
        <v>277</v>
      </c>
      <c r="AD15" s="1029">
        <v>134</v>
      </c>
      <c r="AE15" s="1029">
        <v>143</v>
      </c>
      <c r="AF15" s="895">
        <f t="shared" si="9"/>
        <v>277</v>
      </c>
      <c r="AG15" s="1029">
        <v>144</v>
      </c>
      <c r="AH15" s="1029">
        <v>125</v>
      </c>
      <c r="AI15" s="895">
        <f t="shared" si="10"/>
        <v>269</v>
      </c>
      <c r="AJ15" s="1029">
        <v>145</v>
      </c>
      <c r="AK15" s="1029">
        <v>142</v>
      </c>
      <c r="AL15" s="895">
        <f t="shared" si="11"/>
        <v>287</v>
      </c>
      <c r="AM15" s="895">
        <f t="shared" si="13"/>
        <v>1390</v>
      </c>
      <c r="AN15" s="895">
        <f t="shared" si="14"/>
        <v>1356</v>
      </c>
      <c r="AO15" s="895">
        <f t="shared" si="20"/>
        <v>2746</v>
      </c>
      <c r="AP15" s="855"/>
      <c r="AQ15" s="671" t="str">
        <f>IF(AM15='Master Table'!I15,"TRUE","FALSE")</f>
        <v>TRUE</v>
      </c>
      <c r="AR15" s="688" t="str">
        <f>IF(AN15='Master Table'!J15,"TRUE","FALSE")</f>
        <v>TRUE</v>
      </c>
      <c r="AS15" s="688" t="str">
        <f>IF(AO15='Master Table'!K15,"TRUE","FALSE")</f>
        <v>TRUE</v>
      </c>
      <c r="AT15" s="923">
        <v>7</v>
      </c>
      <c r="AU15" s="47" t="s">
        <v>212</v>
      </c>
      <c r="AV15" s="42">
        <f>U29</f>
        <v>2268</v>
      </c>
      <c r="AW15" s="42">
        <f>V29</f>
        <v>2194</v>
      </c>
      <c r="AX15" s="45">
        <f t="shared" si="16"/>
        <v>4462</v>
      </c>
      <c r="AY15" s="42">
        <f>U59</f>
        <v>14319</v>
      </c>
      <c r="AZ15" s="42">
        <f>V59</f>
        <v>13285</v>
      </c>
      <c r="BA15" s="42">
        <f t="shared" si="17"/>
        <v>27604</v>
      </c>
      <c r="BB15" s="45">
        <f t="shared" si="18"/>
        <v>16587</v>
      </c>
      <c r="BC15" s="45">
        <f t="shared" si="18"/>
        <v>15479</v>
      </c>
      <c r="BD15" s="46">
        <f t="shared" si="19"/>
        <v>32066</v>
      </c>
      <c r="BE15" s="34"/>
      <c r="BF15" s="34"/>
    </row>
    <row r="16" spans="1:58" ht="18.75" customHeight="1">
      <c r="A16" s="37">
        <v>11</v>
      </c>
      <c r="B16" s="38" t="s">
        <v>57</v>
      </c>
      <c r="C16" s="1029">
        <v>15</v>
      </c>
      <c r="D16" s="1029">
        <v>22</v>
      </c>
      <c r="E16" s="895">
        <f t="shared" si="0"/>
        <v>37</v>
      </c>
      <c r="F16" s="1029">
        <v>18</v>
      </c>
      <c r="G16" s="1029">
        <v>20</v>
      </c>
      <c r="H16" s="895">
        <f t="shared" si="1"/>
        <v>38</v>
      </c>
      <c r="I16" s="1029">
        <v>14</v>
      </c>
      <c r="J16" s="1029">
        <v>22</v>
      </c>
      <c r="K16" s="895">
        <f t="shared" si="2"/>
        <v>36</v>
      </c>
      <c r="L16" s="1029">
        <v>15</v>
      </c>
      <c r="M16" s="1029">
        <v>18</v>
      </c>
      <c r="N16" s="895">
        <f t="shared" si="3"/>
        <v>33</v>
      </c>
      <c r="O16" s="1029">
        <v>15</v>
      </c>
      <c r="P16" s="1029">
        <v>12</v>
      </c>
      <c r="Q16" s="895">
        <f t="shared" si="4"/>
        <v>27</v>
      </c>
      <c r="R16" s="1029">
        <v>16</v>
      </c>
      <c r="S16" s="1029">
        <v>10</v>
      </c>
      <c r="T16" s="895">
        <f t="shared" si="5"/>
        <v>26</v>
      </c>
      <c r="U16" s="1029">
        <v>30</v>
      </c>
      <c r="V16" s="1029">
        <v>20</v>
      </c>
      <c r="W16" s="895">
        <f t="shared" si="6"/>
        <v>50</v>
      </c>
      <c r="X16" s="1029">
        <v>27</v>
      </c>
      <c r="Y16" s="1029">
        <v>17</v>
      </c>
      <c r="Z16" s="895">
        <f t="shared" si="7"/>
        <v>44</v>
      </c>
      <c r="AA16" s="1029">
        <v>26</v>
      </c>
      <c r="AB16" s="1029">
        <v>25</v>
      </c>
      <c r="AC16" s="895">
        <f t="shared" si="8"/>
        <v>51</v>
      </c>
      <c r="AD16" s="1029">
        <v>13</v>
      </c>
      <c r="AE16" s="1029">
        <v>18</v>
      </c>
      <c r="AF16" s="895">
        <f t="shared" si="9"/>
        <v>31</v>
      </c>
      <c r="AG16" s="1029">
        <v>22</v>
      </c>
      <c r="AH16" s="1029">
        <v>20</v>
      </c>
      <c r="AI16" s="895">
        <f t="shared" si="10"/>
        <v>42</v>
      </c>
      <c r="AJ16" s="1029">
        <v>11</v>
      </c>
      <c r="AK16" s="1029">
        <v>21</v>
      </c>
      <c r="AL16" s="895">
        <f t="shared" si="11"/>
        <v>32</v>
      </c>
      <c r="AM16" s="895">
        <f t="shared" si="13"/>
        <v>222</v>
      </c>
      <c r="AN16" s="895">
        <f t="shared" si="14"/>
        <v>225</v>
      </c>
      <c r="AO16" s="895">
        <f t="shared" si="20"/>
        <v>447</v>
      </c>
      <c r="AP16" s="855"/>
      <c r="AQ16" s="671" t="str">
        <f>IF(AM16='Master Table'!I16,"TRUE","FALSE")</f>
        <v>TRUE</v>
      </c>
      <c r="AR16" s="688" t="str">
        <f>IF(AN16='Master Table'!J16,"TRUE","FALSE")</f>
        <v>TRUE</v>
      </c>
      <c r="AS16" s="688" t="str">
        <f>IF(AO16='Master Table'!K16,"TRUE","FALSE")</f>
        <v>TRUE</v>
      </c>
      <c r="AT16" s="923">
        <v>8</v>
      </c>
      <c r="AU16" s="47" t="s">
        <v>213</v>
      </c>
      <c r="AV16" s="42">
        <f>X29</f>
        <v>2674</v>
      </c>
      <c r="AW16" s="42">
        <f>Y29</f>
        <v>2429</v>
      </c>
      <c r="AX16" s="45">
        <f t="shared" si="16"/>
        <v>5103</v>
      </c>
      <c r="AY16" s="42">
        <f>X59</f>
        <v>17462</v>
      </c>
      <c r="AZ16" s="42">
        <f>Y59</f>
        <v>15991</v>
      </c>
      <c r="BA16" s="42">
        <f t="shared" si="17"/>
        <v>33453</v>
      </c>
      <c r="BB16" s="45">
        <f t="shared" si="18"/>
        <v>20136</v>
      </c>
      <c r="BC16" s="45">
        <f t="shared" si="18"/>
        <v>18420</v>
      </c>
      <c r="BD16" s="46">
        <f t="shared" si="19"/>
        <v>38556</v>
      </c>
      <c r="BE16" s="34"/>
      <c r="BF16" s="34"/>
    </row>
    <row r="17" spans="1:58" ht="18.75" customHeight="1">
      <c r="A17" s="37">
        <v>12</v>
      </c>
      <c r="B17" s="38" t="s">
        <v>61</v>
      </c>
      <c r="C17" s="1029">
        <v>219</v>
      </c>
      <c r="D17" s="1029">
        <v>195</v>
      </c>
      <c r="E17" s="895">
        <f t="shared" si="0"/>
        <v>414</v>
      </c>
      <c r="F17" s="1029">
        <v>186</v>
      </c>
      <c r="G17" s="1029">
        <v>184</v>
      </c>
      <c r="H17" s="895">
        <f t="shared" si="1"/>
        <v>370</v>
      </c>
      <c r="I17" s="1029">
        <v>164</v>
      </c>
      <c r="J17" s="1029">
        <v>184</v>
      </c>
      <c r="K17" s="895">
        <f t="shared" si="2"/>
        <v>348</v>
      </c>
      <c r="L17" s="1029">
        <v>180</v>
      </c>
      <c r="M17" s="1029">
        <v>181</v>
      </c>
      <c r="N17" s="895">
        <f t="shared" si="3"/>
        <v>361</v>
      </c>
      <c r="O17" s="1029">
        <v>156</v>
      </c>
      <c r="P17" s="1029">
        <v>157</v>
      </c>
      <c r="Q17" s="895">
        <f t="shared" si="4"/>
        <v>313</v>
      </c>
      <c r="R17" s="1029">
        <v>190</v>
      </c>
      <c r="S17" s="1029">
        <v>176</v>
      </c>
      <c r="T17" s="895">
        <f t="shared" si="5"/>
        <v>366</v>
      </c>
      <c r="U17" s="1029">
        <v>192</v>
      </c>
      <c r="V17" s="1029">
        <v>199</v>
      </c>
      <c r="W17" s="895">
        <f t="shared" si="6"/>
        <v>391</v>
      </c>
      <c r="X17" s="1029">
        <v>263</v>
      </c>
      <c r="Y17" s="1029">
        <v>254</v>
      </c>
      <c r="Z17" s="895">
        <f t="shared" si="7"/>
        <v>517</v>
      </c>
      <c r="AA17" s="1029">
        <v>250</v>
      </c>
      <c r="AB17" s="1029">
        <v>250</v>
      </c>
      <c r="AC17" s="895">
        <f t="shared" si="8"/>
        <v>500</v>
      </c>
      <c r="AD17" s="1029">
        <v>251</v>
      </c>
      <c r="AE17" s="1029">
        <v>240</v>
      </c>
      <c r="AF17" s="895">
        <f t="shared" si="9"/>
        <v>491</v>
      </c>
      <c r="AG17" s="1029">
        <v>251</v>
      </c>
      <c r="AH17" s="1029">
        <v>239</v>
      </c>
      <c r="AI17" s="895">
        <f t="shared" si="10"/>
        <v>490</v>
      </c>
      <c r="AJ17" s="1029">
        <v>216</v>
      </c>
      <c r="AK17" s="1029">
        <v>209</v>
      </c>
      <c r="AL17" s="895">
        <f t="shared" si="11"/>
        <v>425</v>
      </c>
      <c r="AM17" s="895">
        <f t="shared" si="13"/>
        <v>2518</v>
      </c>
      <c r="AN17" s="895">
        <f t="shared" si="14"/>
        <v>2468</v>
      </c>
      <c r="AO17" s="895">
        <f t="shared" si="20"/>
        <v>4986</v>
      </c>
      <c r="AP17" s="855"/>
      <c r="AQ17" s="671" t="str">
        <f>IF(AM17='Master Table'!I17,"TRUE","FALSE")</f>
        <v>TRUE</v>
      </c>
      <c r="AR17" s="688" t="str">
        <f>IF(AN17='Master Table'!J17,"TRUE","FALSE")</f>
        <v>TRUE</v>
      </c>
      <c r="AS17" s="688" t="str">
        <f>IF(AO17='Master Table'!K17,"TRUE","FALSE")</f>
        <v>TRUE</v>
      </c>
      <c r="AT17" s="923">
        <v>9</v>
      </c>
      <c r="AU17" s="47" t="s">
        <v>214</v>
      </c>
      <c r="AV17" s="42">
        <f>AA29</f>
        <v>2582</v>
      </c>
      <c r="AW17" s="42">
        <f>AB29</f>
        <v>2396</v>
      </c>
      <c r="AX17" s="45">
        <f t="shared" si="16"/>
        <v>4978</v>
      </c>
      <c r="AY17" s="42">
        <f>AA59</f>
        <v>16584</v>
      </c>
      <c r="AZ17" s="42">
        <f>AB59</f>
        <v>15099</v>
      </c>
      <c r="BA17" s="42">
        <f t="shared" si="17"/>
        <v>31683</v>
      </c>
      <c r="BB17" s="45">
        <f t="shared" si="18"/>
        <v>19166</v>
      </c>
      <c r="BC17" s="45">
        <f t="shared" si="18"/>
        <v>17495</v>
      </c>
      <c r="BD17" s="46">
        <f t="shared" si="19"/>
        <v>36661</v>
      </c>
      <c r="BE17" s="34"/>
      <c r="BF17" s="34"/>
    </row>
    <row r="18" spans="1:58" ht="18.75" customHeight="1">
      <c r="A18" s="37">
        <v>13</v>
      </c>
      <c r="B18" s="38" t="s">
        <v>91</v>
      </c>
      <c r="C18" s="1029">
        <v>31</v>
      </c>
      <c r="D18" s="1029">
        <v>19</v>
      </c>
      <c r="E18" s="895">
        <f t="shared" si="0"/>
        <v>50</v>
      </c>
      <c r="F18" s="1029">
        <v>24</v>
      </c>
      <c r="G18" s="1029">
        <v>23</v>
      </c>
      <c r="H18" s="895">
        <f t="shared" si="1"/>
        <v>47</v>
      </c>
      <c r="I18" s="1029">
        <v>20</v>
      </c>
      <c r="J18" s="1029">
        <v>18</v>
      </c>
      <c r="K18" s="895">
        <f t="shared" si="2"/>
        <v>38</v>
      </c>
      <c r="L18" s="1029">
        <v>20</v>
      </c>
      <c r="M18" s="1029">
        <v>17</v>
      </c>
      <c r="N18" s="895">
        <f t="shared" si="3"/>
        <v>37</v>
      </c>
      <c r="O18" s="1029">
        <v>18</v>
      </c>
      <c r="P18" s="1029">
        <v>18</v>
      </c>
      <c r="Q18" s="895">
        <f t="shared" si="4"/>
        <v>36</v>
      </c>
      <c r="R18" s="1029">
        <v>28</v>
      </c>
      <c r="S18" s="1029">
        <v>32</v>
      </c>
      <c r="T18" s="895">
        <f t="shared" si="5"/>
        <v>60</v>
      </c>
      <c r="U18" s="1029">
        <v>36</v>
      </c>
      <c r="V18" s="1029">
        <v>31</v>
      </c>
      <c r="W18" s="895">
        <f t="shared" si="6"/>
        <v>67</v>
      </c>
      <c r="X18" s="1029">
        <v>46</v>
      </c>
      <c r="Y18" s="1029">
        <v>38</v>
      </c>
      <c r="Z18" s="895">
        <f t="shared" si="7"/>
        <v>84</v>
      </c>
      <c r="AA18" s="1029">
        <v>42</v>
      </c>
      <c r="AB18" s="1029">
        <v>30</v>
      </c>
      <c r="AC18" s="895">
        <f t="shared" si="8"/>
        <v>72</v>
      </c>
      <c r="AD18" s="1029">
        <v>28</v>
      </c>
      <c r="AE18" s="1029">
        <v>42</v>
      </c>
      <c r="AF18" s="895">
        <f t="shared" si="9"/>
        <v>70</v>
      </c>
      <c r="AG18" s="1029">
        <v>22</v>
      </c>
      <c r="AH18" s="1029">
        <v>27</v>
      </c>
      <c r="AI18" s="895">
        <f t="shared" si="10"/>
        <v>49</v>
      </c>
      <c r="AJ18" s="1029">
        <v>18</v>
      </c>
      <c r="AK18" s="1029">
        <v>21</v>
      </c>
      <c r="AL18" s="895">
        <f t="shared" si="11"/>
        <v>39</v>
      </c>
      <c r="AM18" s="895">
        <f t="shared" si="13"/>
        <v>333</v>
      </c>
      <c r="AN18" s="895">
        <f t="shared" si="14"/>
        <v>316</v>
      </c>
      <c r="AO18" s="895">
        <f t="shared" ref="AO18" si="21">AM18+AN18</f>
        <v>649</v>
      </c>
      <c r="AP18" s="855"/>
      <c r="AQ18" s="671" t="str">
        <f>IF(AM18='Master Table'!I18,"TRUE","FALSE")</f>
        <v>TRUE</v>
      </c>
      <c r="AR18" s="688" t="str">
        <f>IF(AN18='Master Table'!J18,"TRUE","FALSE")</f>
        <v>TRUE</v>
      </c>
      <c r="AS18" s="688" t="str">
        <f>IF(AO18='Master Table'!K18,"TRUE","FALSE")</f>
        <v>TRUE</v>
      </c>
      <c r="AT18" s="923">
        <v>10</v>
      </c>
      <c r="AU18" s="47" t="s">
        <v>215</v>
      </c>
      <c r="AV18" s="42">
        <f>AD29</f>
        <v>2549</v>
      </c>
      <c r="AW18" s="42">
        <f>AE29</f>
        <v>2290</v>
      </c>
      <c r="AX18" s="45">
        <f>AV18+AW18</f>
        <v>4839</v>
      </c>
      <c r="AY18" s="42">
        <f>AD59</f>
        <v>15876</v>
      </c>
      <c r="AZ18" s="42">
        <f>AE59</f>
        <v>14334</v>
      </c>
      <c r="BA18" s="42">
        <f>AY18+AZ18</f>
        <v>30210</v>
      </c>
      <c r="BB18" s="45">
        <f t="shared" ref="BB18:BC20" si="22">AV18+AY18</f>
        <v>18425</v>
      </c>
      <c r="BC18" s="45">
        <f t="shared" si="22"/>
        <v>16624</v>
      </c>
      <c r="BD18" s="46">
        <f>BB18+BC18</f>
        <v>35049</v>
      </c>
      <c r="BE18" s="34"/>
      <c r="BF18" s="34"/>
    </row>
    <row r="19" spans="1:58" ht="18.75" customHeight="1">
      <c r="A19" s="37">
        <v>14</v>
      </c>
      <c r="B19" s="38" t="s">
        <v>62</v>
      </c>
      <c r="C19" s="1005">
        <v>18</v>
      </c>
      <c r="D19" s="1005">
        <v>18</v>
      </c>
      <c r="E19" s="895">
        <f t="shared" si="0"/>
        <v>36</v>
      </c>
      <c r="F19" s="1005">
        <v>27</v>
      </c>
      <c r="G19" s="1005">
        <v>20</v>
      </c>
      <c r="H19" s="895">
        <f t="shared" si="1"/>
        <v>47</v>
      </c>
      <c r="I19" s="1005">
        <v>17</v>
      </c>
      <c r="J19" s="1005">
        <v>21</v>
      </c>
      <c r="K19" s="895">
        <f t="shared" si="2"/>
        <v>38</v>
      </c>
      <c r="L19" s="1005">
        <v>20</v>
      </c>
      <c r="M19" s="1005">
        <v>18</v>
      </c>
      <c r="N19" s="895">
        <f t="shared" si="3"/>
        <v>38</v>
      </c>
      <c r="O19" s="1005">
        <v>19</v>
      </c>
      <c r="P19" s="1005">
        <v>18</v>
      </c>
      <c r="Q19" s="895">
        <f t="shared" si="4"/>
        <v>37</v>
      </c>
      <c r="R19" s="1005">
        <v>16</v>
      </c>
      <c r="S19" s="1005">
        <v>16</v>
      </c>
      <c r="T19" s="895">
        <f t="shared" si="5"/>
        <v>32</v>
      </c>
      <c r="U19" s="1005">
        <v>31</v>
      </c>
      <c r="V19" s="1005">
        <v>19</v>
      </c>
      <c r="W19" s="895">
        <f t="shared" si="6"/>
        <v>50</v>
      </c>
      <c r="X19" s="1005">
        <v>43</v>
      </c>
      <c r="Y19" s="1005">
        <v>32</v>
      </c>
      <c r="Z19" s="895">
        <f t="shared" si="7"/>
        <v>75</v>
      </c>
      <c r="AA19" s="1005">
        <v>36</v>
      </c>
      <c r="AB19" s="1005">
        <v>39</v>
      </c>
      <c r="AC19" s="895">
        <f t="shared" si="8"/>
        <v>75</v>
      </c>
      <c r="AD19" s="1005">
        <v>31</v>
      </c>
      <c r="AE19" s="1005">
        <v>38</v>
      </c>
      <c r="AF19" s="895">
        <f t="shared" si="9"/>
        <v>69</v>
      </c>
      <c r="AG19" s="1005">
        <v>33</v>
      </c>
      <c r="AH19" s="1005">
        <v>26</v>
      </c>
      <c r="AI19" s="895">
        <f t="shared" si="10"/>
        <v>59</v>
      </c>
      <c r="AJ19" s="1005">
        <v>33</v>
      </c>
      <c r="AK19" s="1005">
        <v>32</v>
      </c>
      <c r="AL19" s="895">
        <f t="shared" si="11"/>
        <v>65</v>
      </c>
      <c r="AM19" s="895">
        <f t="shared" si="13"/>
        <v>324</v>
      </c>
      <c r="AN19" s="895">
        <f t="shared" si="14"/>
        <v>297</v>
      </c>
      <c r="AO19" s="895">
        <f t="shared" si="20"/>
        <v>621</v>
      </c>
      <c r="AP19" s="855"/>
      <c r="AQ19" s="671" t="str">
        <f>IF(AM19='Master Table'!I19,"TRUE","FALSE")</f>
        <v>TRUE</v>
      </c>
      <c r="AR19" s="688" t="str">
        <f>IF(AN19='Master Table'!J19,"TRUE","FALSE")</f>
        <v>TRUE</v>
      </c>
      <c r="AS19" s="688" t="str">
        <f>IF(AO19='Master Table'!K19,"TRUE","FALSE")</f>
        <v>TRUE</v>
      </c>
      <c r="AT19" s="923">
        <v>11</v>
      </c>
      <c r="AU19" s="47" t="s">
        <v>216</v>
      </c>
      <c r="AV19" s="42">
        <f>AG29</f>
        <v>2493</v>
      </c>
      <c r="AW19" s="42">
        <f>AH29</f>
        <v>2300</v>
      </c>
      <c r="AX19" s="45">
        <f>AV19+AW19</f>
        <v>4793</v>
      </c>
      <c r="AY19" s="42">
        <f>AG59</f>
        <v>16172</v>
      </c>
      <c r="AZ19" s="42">
        <f>AH59</f>
        <v>15418</v>
      </c>
      <c r="BA19" s="42">
        <f>AY19+AZ19</f>
        <v>31590</v>
      </c>
      <c r="BB19" s="45">
        <f t="shared" si="22"/>
        <v>18665</v>
      </c>
      <c r="BC19" s="45">
        <f t="shared" si="22"/>
        <v>17718</v>
      </c>
      <c r="BD19" s="46">
        <f>BB19+BC19</f>
        <v>36383</v>
      </c>
      <c r="BE19" s="34"/>
      <c r="BF19" s="34"/>
    </row>
    <row r="20" spans="1:58" ht="18.75" customHeight="1">
      <c r="A20" s="37">
        <v>15</v>
      </c>
      <c r="B20" s="38" t="s">
        <v>69</v>
      </c>
      <c r="C20" s="1029">
        <v>46</v>
      </c>
      <c r="D20" s="1029">
        <v>63</v>
      </c>
      <c r="E20" s="895">
        <f t="shared" si="0"/>
        <v>109</v>
      </c>
      <c r="F20" s="1029">
        <v>53</v>
      </c>
      <c r="G20" s="1029">
        <v>57</v>
      </c>
      <c r="H20" s="895">
        <f t="shared" si="1"/>
        <v>110</v>
      </c>
      <c r="I20" s="1029">
        <v>42</v>
      </c>
      <c r="J20" s="1029">
        <v>43</v>
      </c>
      <c r="K20" s="895">
        <f t="shared" si="2"/>
        <v>85</v>
      </c>
      <c r="L20" s="1029">
        <v>33</v>
      </c>
      <c r="M20" s="1029">
        <v>33</v>
      </c>
      <c r="N20" s="895">
        <f t="shared" si="3"/>
        <v>66</v>
      </c>
      <c r="O20" s="1029">
        <v>37</v>
      </c>
      <c r="P20" s="1029">
        <v>45</v>
      </c>
      <c r="Q20" s="895">
        <f t="shared" si="4"/>
        <v>82</v>
      </c>
      <c r="R20" s="1029">
        <v>38</v>
      </c>
      <c r="S20" s="1029">
        <v>39</v>
      </c>
      <c r="T20" s="895">
        <f t="shared" si="5"/>
        <v>77</v>
      </c>
      <c r="U20" s="1029">
        <v>30</v>
      </c>
      <c r="V20" s="1029">
        <v>55</v>
      </c>
      <c r="W20" s="895">
        <f t="shared" si="6"/>
        <v>85</v>
      </c>
      <c r="X20" s="1029">
        <v>91</v>
      </c>
      <c r="Y20" s="1029">
        <v>57</v>
      </c>
      <c r="Z20" s="895">
        <f t="shared" si="7"/>
        <v>148</v>
      </c>
      <c r="AA20" s="1029">
        <v>53</v>
      </c>
      <c r="AB20" s="1029">
        <v>40</v>
      </c>
      <c r="AC20" s="895">
        <f t="shared" si="8"/>
        <v>93</v>
      </c>
      <c r="AD20" s="1029">
        <v>57</v>
      </c>
      <c r="AE20" s="1029">
        <v>40</v>
      </c>
      <c r="AF20" s="895">
        <f t="shared" si="9"/>
        <v>97</v>
      </c>
      <c r="AG20" s="1029">
        <v>45</v>
      </c>
      <c r="AH20" s="1029">
        <v>36</v>
      </c>
      <c r="AI20" s="895">
        <f t="shared" si="10"/>
        <v>81</v>
      </c>
      <c r="AJ20" s="1029">
        <v>34</v>
      </c>
      <c r="AK20" s="1029">
        <v>28</v>
      </c>
      <c r="AL20" s="895">
        <f t="shared" si="11"/>
        <v>62</v>
      </c>
      <c r="AM20" s="895">
        <f t="shared" si="13"/>
        <v>559</v>
      </c>
      <c r="AN20" s="895">
        <f t="shared" si="14"/>
        <v>536</v>
      </c>
      <c r="AO20" s="895">
        <f t="shared" si="20"/>
        <v>1095</v>
      </c>
      <c r="AP20" s="855"/>
      <c r="AQ20" s="671" t="str">
        <f>IF(AM20='Master Table'!I20,"TRUE","FALSE")</f>
        <v>TRUE</v>
      </c>
      <c r="AR20" s="688" t="str">
        <f>IF(AN20='Master Table'!J20,"TRUE","FALSE")</f>
        <v>TRUE</v>
      </c>
      <c r="AS20" s="688" t="str">
        <f>IF(AO20='Master Table'!K20,"TRUE","FALSE")</f>
        <v>TRUE</v>
      </c>
      <c r="AT20" s="923">
        <v>12</v>
      </c>
      <c r="AU20" s="47" t="s">
        <v>217</v>
      </c>
      <c r="AV20" s="42">
        <f>AJ29</f>
        <v>2314</v>
      </c>
      <c r="AW20" s="42">
        <f>AK29</f>
        <v>2203</v>
      </c>
      <c r="AX20" s="45">
        <f>AV20+AW20</f>
        <v>4517</v>
      </c>
      <c r="AY20" s="42">
        <f>AJ59</f>
        <v>15401</v>
      </c>
      <c r="AZ20" s="42">
        <f>AK59</f>
        <v>14003</v>
      </c>
      <c r="BA20" s="42">
        <f>AY20+AZ20</f>
        <v>29404</v>
      </c>
      <c r="BB20" s="45">
        <f t="shared" si="22"/>
        <v>17715</v>
      </c>
      <c r="BC20" s="45">
        <f t="shared" si="22"/>
        <v>16206</v>
      </c>
      <c r="BD20" s="46">
        <f>BB20+BC20</f>
        <v>33921</v>
      </c>
      <c r="BE20" s="34"/>
      <c r="BF20" s="34"/>
    </row>
    <row r="21" spans="1:58" ht="18.75" customHeight="1" thickBot="1">
      <c r="A21" s="37">
        <v>16</v>
      </c>
      <c r="B21" s="38" t="s">
        <v>781</v>
      </c>
      <c r="C21" s="1029">
        <v>122</v>
      </c>
      <c r="D21" s="1029">
        <v>115</v>
      </c>
      <c r="E21" s="895">
        <f t="shared" si="0"/>
        <v>237</v>
      </c>
      <c r="F21" s="1029">
        <v>93</v>
      </c>
      <c r="G21" s="1029">
        <v>96</v>
      </c>
      <c r="H21" s="895">
        <f t="shared" si="1"/>
        <v>189</v>
      </c>
      <c r="I21" s="1029">
        <v>80</v>
      </c>
      <c r="J21" s="1029">
        <v>85</v>
      </c>
      <c r="K21" s="895">
        <f t="shared" si="2"/>
        <v>165</v>
      </c>
      <c r="L21" s="1029">
        <v>106</v>
      </c>
      <c r="M21" s="1029">
        <v>80</v>
      </c>
      <c r="N21" s="895">
        <f t="shared" si="3"/>
        <v>186</v>
      </c>
      <c r="O21" s="1029">
        <v>102</v>
      </c>
      <c r="P21" s="1029">
        <v>90</v>
      </c>
      <c r="Q21" s="895">
        <f t="shared" si="4"/>
        <v>192</v>
      </c>
      <c r="R21" s="1029">
        <v>113</v>
      </c>
      <c r="S21" s="1029">
        <v>77</v>
      </c>
      <c r="T21" s="895">
        <f t="shared" si="5"/>
        <v>190</v>
      </c>
      <c r="U21" s="1029">
        <v>113</v>
      </c>
      <c r="V21" s="1029">
        <v>100</v>
      </c>
      <c r="W21" s="895">
        <f t="shared" si="6"/>
        <v>213</v>
      </c>
      <c r="X21" s="1029">
        <v>131</v>
      </c>
      <c r="Y21" s="1029">
        <v>127</v>
      </c>
      <c r="Z21" s="895">
        <f t="shared" si="7"/>
        <v>258</v>
      </c>
      <c r="AA21" s="1029">
        <v>145</v>
      </c>
      <c r="AB21" s="1029">
        <v>130</v>
      </c>
      <c r="AC21" s="895">
        <f t="shared" si="8"/>
        <v>275</v>
      </c>
      <c r="AD21" s="1029">
        <v>114</v>
      </c>
      <c r="AE21" s="1029">
        <v>109</v>
      </c>
      <c r="AF21" s="895">
        <f t="shared" si="9"/>
        <v>223</v>
      </c>
      <c r="AG21" s="1029">
        <v>139</v>
      </c>
      <c r="AH21" s="1029">
        <v>146</v>
      </c>
      <c r="AI21" s="895">
        <f t="shared" si="10"/>
        <v>285</v>
      </c>
      <c r="AJ21" s="1029">
        <v>151</v>
      </c>
      <c r="AK21" s="1029">
        <v>131</v>
      </c>
      <c r="AL21" s="895">
        <f t="shared" si="11"/>
        <v>282</v>
      </c>
      <c r="AM21" s="895">
        <f t="shared" si="13"/>
        <v>1409</v>
      </c>
      <c r="AN21" s="895">
        <f t="shared" si="14"/>
        <v>1286</v>
      </c>
      <c r="AO21" s="895">
        <f t="shared" si="20"/>
        <v>2695</v>
      </c>
      <c r="AP21" s="855"/>
      <c r="AQ21" s="671" t="str">
        <f>IF(AM21='Master Table'!I21,"TRUE","FALSE")</f>
        <v>TRUE</v>
      </c>
      <c r="AR21" s="688" t="str">
        <f>IF(AN21='Master Table'!J21,"TRUE","FALSE")</f>
        <v>TRUE</v>
      </c>
      <c r="AS21" s="688" t="str">
        <f>IF(AO21='Master Table'!K21,"TRUE","FALSE")</f>
        <v>TRUE</v>
      </c>
      <c r="AT21" s="1289" t="s">
        <v>6</v>
      </c>
      <c r="AU21" s="1290"/>
      <c r="AV21" s="106">
        <f t="shared" ref="AV21:BD21" si="23">SUM(AV9:AV20)</f>
        <v>26839</v>
      </c>
      <c r="AW21" s="106">
        <f t="shared" si="23"/>
        <v>24989</v>
      </c>
      <c r="AX21" s="106">
        <f t="shared" si="23"/>
        <v>51828</v>
      </c>
      <c r="AY21" s="106">
        <f t="shared" si="23"/>
        <v>172707</v>
      </c>
      <c r="AZ21" s="106">
        <f t="shared" si="23"/>
        <v>159238</v>
      </c>
      <c r="BA21" s="106">
        <f t="shared" si="23"/>
        <v>331945</v>
      </c>
      <c r="BB21" s="106">
        <f t="shared" si="23"/>
        <v>199546</v>
      </c>
      <c r="BC21" s="106">
        <f t="shared" si="23"/>
        <v>184227</v>
      </c>
      <c r="BD21" s="107">
        <f t="shared" si="23"/>
        <v>383773</v>
      </c>
      <c r="BE21" s="34"/>
      <c r="BF21" s="34"/>
    </row>
    <row r="22" spans="1:58" ht="18.75" customHeight="1">
      <c r="A22" s="37">
        <v>17</v>
      </c>
      <c r="B22" s="38" t="s">
        <v>72</v>
      </c>
      <c r="C22" s="1029">
        <v>170</v>
      </c>
      <c r="D22" s="1029">
        <v>148</v>
      </c>
      <c r="E22" s="895">
        <f t="shared" si="0"/>
        <v>318</v>
      </c>
      <c r="F22" s="1029">
        <v>121</v>
      </c>
      <c r="G22" s="1029">
        <v>113</v>
      </c>
      <c r="H22" s="895">
        <f t="shared" si="1"/>
        <v>234</v>
      </c>
      <c r="I22" s="1029">
        <v>130</v>
      </c>
      <c r="J22" s="1029">
        <v>123</v>
      </c>
      <c r="K22" s="895">
        <f t="shared" si="2"/>
        <v>253</v>
      </c>
      <c r="L22" s="1029">
        <v>104</v>
      </c>
      <c r="M22" s="1029">
        <v>93</v>
      </c>
      <c r="N22" s="895">
        <f t="shared" si="3"/>
        <v>197</v>
      </c>
      <c r="O22" s="1029">
        <v>105</v>
      </c>
      <c r="P22" s="1029">
        <v>87</v>
      </c>
      <c r="Q22" s="895">
        <f t="shared" si="4"/>
        <v>192</v>
      </c>
      <c r="R22" s="1029">
        <v>119</v>
      </c>
      <c r="S22" s="1029">
        <v>109</v>
      </c>
      <c r="T22" s="895">
        <f t="shared" si="5"/>
        <v>228</v>
      </c>
      <c r="U22" s="1029">
        <v>143</v>
      </c>
      <c r="V22" s="1029">
        <v>141</v>
      </c>
      <c r="W22" s="895">
        <f t="shared" si="6"/>
        <v>284</v>
      </c>
      <c r="X22" s="1029">
        <v>172</v>
      </c>
      <c r="Y22" s="1029">
        <v>133</v>
      </c>
      <c r="Z22" s="895">
        <f t="shared" si="7"/>
        <v>305</v>
      </c>
      <c r="AA22" s="1029">
        <v>134</v>
      </c>
      <c r="AB22" s="1029">
        <v>113</v>
      </c>
      <c r="AC22" s="895">
        <f t="shared" si="8"/>
        <v>247</v>
      </c>
      <c r="AD22" s="1029">
        <v>165</v>
      </c>
      <c r="AE22" s="1029">
        <v>134</v>
      </c>
      <c r="AF22" s="895">
        <f t="shared" si="9"/>
        <v>299</v>
      </c>
      <c r="AG22" s="1029">
        <v>134</v>
      </c>
      <c r="AH22" s="1029">
        <v>117</v>
      </c>
      <c r="AI22" s="895">
        <f t="shared" si="10"/>
        <v>251</v>
      </c>
      <c r="AJ22" s="1029">
        <v>140</v>
      </c>
      <c r="AK22" s="1029">
        <v>152</v>
      </c>
      <c r="AL22" s="895">
        <f t="shared" si="11"/>
        <v>292</v>
      </c>
      <c r="AM22" s="895">
        <f t="shared" si="13"/>
        <v>1637</v>
      </c>
      <c r="AN22" s="895">
        <f t="shared" si="14"/>
        <v>1463</v>
      </c>
      <c r="AO22" s="895">
        <f t="shared" ref="AO22:AO26" si="24">AM22+AN22</f>
        <v>3100</v>
      </c>
      <c r="AP22" s="855"/>
      <c r="AQ22" s="671" t="str">
        <f>IF(AM22='Master Table'!I22,"TRUE","FALSE")</f>
        <v>TRUE</v>
      </c>
      <c r="AR22" s="688" t="str">
        <f>IF(AN22='Master Table'!J22,"TRUE","FALSE")</f>
        <v>TRUE</v>
      </c>
      <c r="AS22" s="688" t="str">
        <f>IF(AO22='Master Table'!K22,"TRUE","FALSE")</f>
        <v>TRUE</v>
      </c>
      <c r="BE22" s="34"/>
      <c r="BF22" s="34"/>
    </row>
    <row r="23" spans="1:58" ht="18.75" customHeight="1">
      <c r="A23" s="37">
        <v>18</v>
      </c>
      <c r="B23" s="38" t="s">
        <v>74</v>
      </c>
      <c r="C23" s="1029">
        <v>98</v>
      </c>
      <c r="D23" s="1029">
        <v>70</v>
      </c>
      <c r="E23" s="895">
        <f t="shared" si="0"/>
        <v>168</v>
      </c>
      <c r="F23" s="1029">
        <v>72</v>
      </c>
      <c r="G23" s="1029">
        <v>74</v>
      </c>
      <c r="H23" s="895">
        <f t="shared" si="1"/>
        <v>146</v>
      </c>
      <c r="I23" s="1029">
        <v>89</v>
      </c>
      <c r="J23" s="1029">
        <v>83</v>
      </c>
      <c r="K23" s="895">
        <f t="shared" si="2"/>
        <v>172</v>
      </c>
      <c r="L23" s="1029">
        <v>87</v>
      </c>
      <c r="M23" s="1029">
        <v>93</v>
      </c>
      <c r="N23" s="895">
        <f t="shared" si="3"/>
        <v>180</v>
      </c>
      <c r="O23" s="1029">
        <v>69</v>
      </c>
      <c r="P23" s="1029">
        <v>67</v>
      </c>
      <c r="Q23" s="895">
        <f t="shared" si="4"/>
        <v>136</v>
      </c>
      <c r="R23" s="1029">
        <v>74</v>
      </c>
      <c r="S23" s="1029">
        <v>69</v>
      </c>
      <c r="T23" s="895">
        <f t="shared" si="5"/>
        <v>143</v>
      </c>
      <c r="U23" s="1029">
        <v>95</v>
      </c>
      <c r="V23" s="1029">
        <v>61</v>
      </c>
      <c r="W23" s="895">
        <f t="shared" si="6"/>
        <v>156</v>
      </c>
      <c r="X23" s="1029">
        <v>131</v>
      </c>
      <c r="Y23" s="1029">
        <v>94</v>
      </c>
      <c r="Z23" s="895">
        <f t="shared" si="7"/>
        <v>225</v>
      </c>
      <c r="AA23" s="1029">
        <v>104</v>
      </c>
      <c r="AB23" s="1029">
        <v>75</v>
      </c>
      <c r="AC23" s="895">
        <f t="shared" si="8"/>
        <v>179</v>
      </c>
      <c r="AD23" s="1029">
        <v>102</v>
      </c>
      <c r="AE23" s="1029">
        <v>84</v>
      </c>
      <c r="AF23" s="895">
        <f t="shared" si="9"/>
        <v>186</v>
      </c>
      <c r="AG23" s="1029">
        <v>91</v>
      </c>
      <c r="AH23" s="1029">
        <v>102</v>
      </c>
      <c r="AI23" s="895">
        <f t="shared" si="10"/>
        <v>193</v>
      </c>
      <c r="AJ23" s="1029">
        <v>87</v>
      </c>
      <c r="AK23" s="1029">
        <v>66</v>
      </c>
      <c r="AL23" s="895">
        <f t="shared" si="11"/>
        <v>153</v>
      </c>
      <c r="AM23" s="895">
        <f t="shared" si="13"/>
        <v>1099</v>
      </c>
      <c r="AN23" s="895">
        <f t="shared" si="14"/>
        <v>938</v>
      </c>
      <c r="AO23" s="895">
        <f t="shared" si="24"/>
        <v>2037</v>
      </c>
      <c r="AP23" s="855"/>
      <c r="AQ23" s="671" t="str">
        <f>IF(AM23='Master Table'!I23,"TRUE","FALSE")</f>
        <v>TRUE</v>
      </c>
      <c r="AR23" s="688" t="str">
        <f>IF(AN23='Master Table'!J23,"TRUE","FALSE")</f>
        <v>TRUE</v>
      </c>
      <c r="AS23" s="688" t="str">
        <f>IF(AO23='Master Table'!K23,"TRUE","FALSE")</f>
        <v>TRUE</v>
      </c>
      <c r="AY23" s="34"/>
      <c r="AZ23" s="34"/>
      <c r="BA23" s="34"/>
    </row>
    <row r="24" spans="1:58" ht="18.75" customHeight="1">
      <c r="A24" s="37">
        <v>19</v>
      </c>
      <c r="B24" s="43" t="s">
        <v>160</v>
      </c>
      <c r="C24" s="1029">
        <v>60</v>
      </c>
      <c r="D24" s="1029">
        <v>66</v>
      </c>
      <c r="E24" s="895">
        <f t="shared" si="0"/>
        <v>126</v>
      </c>
      <c r="F24" s="1029">
        <v>41</v>
      </c>
      <c r="G24" s="1029">
        <v>36</v>
      </c>
      <c r="H24" s="895">
        <f t="shared" si="1"/>
        <v>77</v>
      </c>
      <c r="I24" s="1029">
        <v>50</v>
      </c>
      <c r="J24" s="1029">
        <v>55</v>
      </c>
      <c r="K24" s="895">
        <f t="shared" si="2"/>
        <v>105</v>
      </c>
      <c r="L24" s="1029">
        <v>50</v>
      </c>
      <c r="M24" s="1029">
        <v>22</v>
      </c>
      <c r="N24" s="895">
        <f t="shared" si="3"/>
        <v>72</v>
      </c>
      <c r="O24" s="1029">
        <v>37</v>
      </c>
      <c r="P24" s="1029">
        <v>40</v>
      </c>
      <c r="Q24" s="895">
        <f t="shared" si="4"/>
        <v>77</v>
      </c>
      <c r="R24" s="1029">
        <v>36</v>
      </c>
      <c r="S24" s="1029">
        <v>47</v>
      </c>
      <c r="T24" s="895">
        <f t="shared" si="5"/>
        <v>83</v>
      </c>
      <c r="U24" s="1029">
        <v>75</v>
      </c>
      <c r="V24" s="1029">
        <v>56</v>
      </c>
      <c r="W24" s="895">
        <f t="shared" si="6"/>
        <v>131</v>
      </c>
      <c r="X24" s="1029">
        <v>61</v>
      </c>
      <c r="Y24" s="1029">
        <v>55</v>
      </c>
      <c r="Z24" s="895">
        <f t="shared" si="7"/>
        <v>116</v>
      </c>
      <c r="AA24" s="1029">
        <v>60</v>
      </c>
      <c r="AB24" s="1029">
        <v>54</v>
      </c>
      <c r="AC24" s="895">
        <f t="shared" si="8"/>
        <v>114</v>
      </c>
      <c r="AD24" s="1029">
        <v>73</v>
      </c>
      <c r="AE24" s="1029">
        <v>60</v>
      </c>
      <c r="AF24" s="895">
        <f t="shared" si="9"/>
        <v>133</v>
      </c>
      <c r="AG24" s="1029">
        <v>62</v>
      </c>
      <c r="AH24" s="1029">
        <v>69</v>
      </c>
      <c r="AI24" s="895">
        <f t="shared" si="10"/>
        <v>131</v>
      </c>
      <c r="AJ24" s="1029">
        <v>78</v>
      </c>
      <c r="AK24" s="1029">
        <v>60</v>
      </c>
      <c r="AL24" s="895">
        <f t="shared" si="11"/>
        <v>138</v>
      </c>
      <c r="AM24" s="895">
        <f t="shared" si="13"/>
        <v>683</v>
      </c>
      <c r="AN24" s="895">
        <f t="shared" si="14"/>
        <v>620</v>
      </c>
      <c r="AO24" s="895">
        <f t="shared" si="24"/>
        <v>1303</v>
      </c>
      <c r="AP24" s="855"/>
      <c r="AQ24" s="671" t="str">
        <f>IF(AM24='Master Table'!I24,"TRUE","FALSE")</f>
        <v>TRUE</v>
      </c>
      <c r="AR24" s="688" t="str">
        <f>IF(AN24='Master Table'!J24,"TRUE","FALSE")</f>
        <v>TRUE</v>
      </c>
      <c r="AS24" s="688" t="str">
        <f>IF(AO24='Master Table'!K24,"TRUE","FALSE")</f>
        <v>TRUE</v>
      </c>
      <c r="AY24" s="311"/>
      <c r="BC24" s="34"/>
    </row>
    <row r="25" spans="1:58" ht="18.75" customHeight="1">
      <c r="A25" s="37">
        <v>20</v>
      </c>
      <c r="B25" s="38" t="s">
        <v>85</v>
      </c>
      <c r="C25" s="1029">
        <v>28</v>
      </c>
      <c r="D25" s="1029">
        <v>33</v>
      </c>
      <c r="E25" s="895">
        <f t="shared" si="0"/>
        <v>61</v>
      </c>
      <c r="F25" s="1029">
        <v>26</v>
      </c>
      <c r="G25" s="1029">
        <v>21</v>
      </c>
      <c r="H25" s="895">
        <f t="shared" si="1"/>
        <v>47</v>
      </c>
      <c r="I25" s="1029">
        <v>29</v>
      </c>
      <c r="J25" s="1029">
        <v>23</v>
      </c>
      <c r="K25" s="895">
        <f t="shared" si="2"/>
        <v>52</v>
      </c>
      <c r="L25" s="1029">
        <v>16</v>
      </c>
      <c r="M25" s="1029">
        <v>10</v>
      </c>
      <c r="N25" s="895">
        <f t="shared" si="3"/>
        <v>26</v>
      </c>
      <c r="O25" s="1029">
        <v>16</v>
      </c>
      <c r="P25" s="1029">
        <v>15</v>
      </c>
      <c r="Q25" s="895">
        <f t="shared" si="4"/>
        <v>31</v>
      </c>
      <c r="R25" s="1029">
        <v>13</v>
      </c>
      <c r="S25" s="1029">
        <v>23</v>
      </c>
      <c r="T25" s="895">
        <f t="shared" si="5"/>
        <v>36</v>
      </c>
      <c r="U25" s="1029">
        <v>22</v>
      </c>
      <c r="V25" s="1029">
        <v>23</v>
      </c>
      <c r="W25" s="895">
        <f t="shared" si="6"/>
        <v>45</v>
      </c>
      <c r="X25" s="1029">
        <v>28</v>
      </c>
      <c r="Y25" s="1029">
        <v>28</v>
      </c>
      <c r="Z25" s="895">
        <f t="shared" si="7"/>
        <v>56</v>
      </c>
      <c r="AA25" s="1029">
        <v>26</v>
      </c>
      <c r="AB25" s="1029">
        <v>31</v>
      </c>
      <c r="AC25" s="895">
        <f t="shared" si="8"/>
        <v>57</v>
      </c>
      <c r="AD25" s="1029">
        <v>33</v>
      </c>
      <c r="AE25" s="1029">
        <v>20</v>
      </c>
      <c r="AF25" s="895">
        <f t="shared" si="9"/>
        <v>53</v>
      </c>
      <c r="AG25" s="1029">
        <v>29</v>
      </c>
      <c r="AH25" s="1029">
        <v>23</v>
      </c>
      <c r="AI25" s="895">
        <f t="shared" si="10"/>
        <v>52</v>
      </c>
      <c r="AJ25" s="1029">
        <v>26</v>
      </c>
      <c r="AK25" s="1029">
        <v>22</v>
      </c>
      <c r="AL25" s="895">
        <f t="shared" si="11"/>
        <v>48</v>
      </c>
      <c r="AM25" s="895">
        <f t="shared" si="13"/>
        <v>292</v>
      </c>
      <c r="AN25" s="895">
        <f t="shared" si="14"/>
        <v>272</v>
      </c>
      <c r="AO25" s="895">
        <f t="shared" si="24"/>
        <v>564</v>
      </c>
      <c r="AP25" s="855"/>
      <c r="AQ25" s="671" t="str">
        <f>IF(AM25='Master Table'!I25,"TRUE","FALSE")</f>
        <v>TRUE</v>
      </c>
      <c r="AR25" s="688" t="str">
        <f>IF(AN25='Master Table'!J25,"TRUE","FALSE")</f>
        <v>TRUE</v>
      </c>
      <c r="AS25" s="688" t="str">
        <f>IF(AO25='Master Table'!K25,"TRUE","FALSE")</f>
        <v>TRUE</v>
      </c>
      <c r="AV25" s="34"/>
      <c r="AW25" s="34"/>
      <c r="AX25" s="34"/>
      <c r="AY25" s="34"/>
      <c r="AZ25" s="34"/>
      <c r="BA25" s="34"/>
      <c r="BB25" s="34"/>
      <c r="BC25" s="34"/>
      <c r="BD25" s="34"/>
    </row>
    <row r="26" spans="1:58" ht="18.75" customHeight="1">
      <c r="A26" s="37">
        <v>21</v>
      </c>
      <c r="B26" s="38" t="s">
        <v>142</v>
      </c>
      <c r="C26" s="895">
        <v>16</v>
      </c>
      <c r="D26" s="895">
        <v>29</v>
      </c>
      <c r="E26" s="895">
        <f t="shared" si="0"/>
        <v>45</v>
      </c>
      <c r="F26" s="895">
        <v>16</v>
      </c>
      <c r="G26" s="895">
        <v>19</v>
      </c>
      <c r="H26" s="895">
        <f t="shared" si="1"/>
        <v>35</v>
      </c>
      <c r="I26" s="895">
        <v>23</v>
      </c>
      <c r="J26" s="895">
        <v>22</v>
      </c>
      <c r="K26" s="895">
        <f t="shared" si="2"/>
        <v>45</v>
      </c>
      <c r="L26" s="895">
        <v>15</v>
      </c>
      <c r="M26" s="895">
        <v>15</v>
      </c>
      <c r="N26" s="895">
        <f t="shared" si="3"/>
        <v>30</v>
      </c>
      <c r="O26" s="895">
        <v>23</v>
      </c>
      <c r="P26" s="895">
        <v>18</v>
      </c>
      <c r="Q26" s="895">
        <f t="shared" si="4"/>
        <v>41</v>
      </c>
      <c r="R26" s="895">
        <v>19</v>
      </c>
      <c r="S26" s="895">
        <v>13</v>
      </c>
      <c r="T26" s="895">
        <f t="shared" si="5"/>
        <v>32</v>
      </c>
      <c r="U26" s="895">
        <v>20</v>
      </c>
      <c r="V26" s="895">
        <v>22</v>
      </c>
      <c r="W26" s="895">
        <f t="shared" si="6"/>
        <v>42</v>
      </c>
      <c r="X26" s="895">
        <v>31</v>
      </c>
      <c r="Y26" s="895">
        <v>17</v>
      </c>
      <c r="Z26" s="895">
        <f t="shared" si="7"/>
        <v>48</v>
      </c>
      <c r="AA26" s="895">
        <v>22</v>
      </c>
      <c r="AB26" s="895">
        <v>20</v>
      </c>
      <c r="AC26" s="895">
        <f t="shared" si="8"/>
        <v>42</v>
      </c>
      <c r="AD26" s="895">
        <v>25</v>
      </c>
      <c r="AE26" s="895">
        <v>22</v>
      </c>
      <c r="AF26" s="895">
        <f t="shared" si="9"/>
        <v>47</v>
      </c>
      <c r="AG26" s="895">
        <v>27</v>
      </c>
      <c r="AH26" s="895">
        <v>22</v>
      </c>
      <c r="AI26" s="895">
        <f t="shared" si="10"/>
        <v>49</v>
      </c>
      <c r="AJ26" s="895">
        <v>15</v>
      </c>
      <c r="AK26" s="895">
        <v>23</v>
      </c>
      <c r="AL26" s="895">
        <f t="shared" si="11"/>
        <v>38</v>
      </c>
      <c r="AM26" s="895">
        <f t="shared" si="13"/>
        <v>252</v>
      </c>
      <c r="AN26" s="895">
        <f t="shared" si="14"/>
        <v>242</v>
      </c>
      <c r="AO26" s="895">
        <f t="shared" si="24"/>
        <v>494</v>
      </c>
      <c r="AP26" s="855"/>
      <c r="AQ26" s="671" t="str">
        <f>IF(AM26='Master Table'!I26,"TRUE","FALSE")</f>
        <v>TRUE</v>
      </c>
      <c r="AR26" s="688" t="str">
        <f>IF(AN26='Master Table'!J26,"TRUE","FALSE")</f>
        <v>TRUE</v>
      </c>
      <c r="AS26" s="688" t="str">
        <f>IF(AO26='Master Table'!K26,"TRUE","FALSE")</f>
        <v>TRUE</v>
      </c>
      <c r="AV26" s="34"/>
      <c r="AW26" s="34"/>
      <c r="AX26" s="34"/>
      <c r="AY26" s="34"/>
      <c r="AZ26" s="34"/>
      <c r="BA26" s="34"/>
      <c r="BB26" s="34"/>
      <c r="BC26" s="34"/>
      <c r="BD26" s="34"/>
    </row>
    <row r="27" spans="1:58" ht="18.75" customHeight="1">
      <c r="A27" s="37">
        <v>22</v>
      </c>
      <c r="B27" s="43" t="s">
        <v>143</v>
      </c>
      <c r="C27" s="1030">
        <v>60</v>
      </c>
      <c r="D27" s="1030">
        <v>66</v>
      </c>
      <c r="E27" s="895">
        <f t="shared" si="0"/>
        <v>126</v>
      </c>
      <c r="F27" s="1030">
        <v>48</v>
      </c>
      <c r="G27" s="1030">
        <v>38</v>
      </c>
      <c r="H27" s="895">
        <f t="shared" si="1"/>
        <v>86</v>
      </c>
      <c r="I27" s="1030">
        <v>53</v>
      </c>
      <c r="J27" s="1030">
        <v>52</v>
      </c>
      <c r="K27" s="895">
        <f t="shared" si="2"/>
        <v>105</v>
      </c>
      <c r="L27" s="1030">
        <v>35</v>
      </c>
      <c r="M27" s="1030">
        <v>37</v>
      </c>
      <c r="N27" s="895">
        <f t="shared" si="3"/>
        <v>72</v>
      </c>
      <c r="O27" s="1030">
        <v>49</v>
      </c>
      <c r="P27" s="1030">
        <v>44</v>
      </c>
      <c r="Q27" s="895">
        <f t="shared" si="4"/>
        <v>93</v>
      </c>
      <c r="R27" s="1030">
        <v>43</v>
      </c>
      <c r="S27" s="1030">
        <v>48</v>
      </c>
      <c r="T27" s="895">
        <f t="shared" si="5"/>
        <v>91</v>
      </c>
      <c r="U27" s="1030">
        <v>50</v>
      </c>
      <c r="V27" s="1030">
        <v>59</v>
      </c>
      <c r="W27" s="895">
        <f t="shared" si="6"/>
        <v>109</v>
      </c>
      <c r="X27" s="1030">
        <v>60</v>
      </c>
      <c r="Y27" s="1030">
        <v>66</v>
      </c>
      <c r="Z27" s="895">
        <f t="shared" si="7"/>
        <v>126</v>
      </c>
      <c r="AA27" s="1030">
        <v>62</v>
      </c>
      <c r="AB27" s="1030">
        <v>54</v>
      </c>
      <c r="AC27" s="895">
        <f t="shared" si="8"/>
        <v>116</v>
      </c>
      <c r="AD27" s="1030">
        <v>54</v>
      </c>
      <c r="AE27" s="1030">
        <v>45</v>
      </c>
      <c r="AF27" s="895">
        <f t="shared" si="9"/>
        <v>99</v>
      </c>
      <c r="AG27" s="1030">
        <v>66</v>
      </c>
      <c r="AH27" s="1030">
        <v>52</v>
      </c>
      <c r="AI27" s="895">
        <f t="shared" si="10"/>
        <v>118</v>
      </c>
      <c r="AJ27" s="1030">
        <v>55</v>
      </c>
      <c r="AK27" s="1030">
        <v>65</v>
      </c>
      <c r="AL27" s="895">
        <f t="shared" si="11"/>
        <v>120</v>
      </c>
      <c r="AM27" s="895">
        <f t="shared" si="13"/>
        <v>635</v>
      </c>
      <c r="AN27" s="895">
        <f t="shared" si="14"/>
        <v>626</v>
      </c>
      <c r="AO27" s="895">
        <f t="shared" si="20"/>
        <v>1261</v>
      </c>
      <c r="AP27" s="855"/>
      <c r="AQ27" s="671" t="str">
        <f>IF(AM27='Master Table'!I27,"TRUE","FALSE")</f>
        <v>TRUE</v>
      </c>
      <c r="AR27" s="688" t="str">
        <f>IF(AN27='Master Table'!J27,"TRUE","FALSE")</f>
        <v>TRUE</v>
      </c>
      <c r="AS27" s="688" t="str">
        <f>IF(AO27='Master Table'!K27,"TRUE","FALSE")</f>
        <v>TRUE</v>
      </c>
    </row>
    <row r="28" spans="1:58" ht="18.75" customHeight="1">
      <c r="A28" s="37">
        <v>23</v>
      </c>
      <c r="B28" s="38" t="s">
        <v>144</v>
      </c>
      <c r="C28" s="1029">
        <v>353</v>
      </c>
      <c r="D28" s="1029">
        <v>302</v>
      </c>
      <c r="E28" s="895">
        <f t="shared" si="0"/>
        <v>655</v>
      </c>
      <c r="F28" s="1029">
        <v>294</v>
      </c>
      <c r="G28" s="1029">
        <v>292</v>
      </c>
      <c r="H28" s="895">
        <f t="shared" si="1"/>
        <v>586</v>
      </c>
      <c r="I28" s="1029">
        <v>201</v>
      </c>
      <c r="J28" s="1029">
        <v>195</v>
      </c>
      <c r="K28" s="895">
        <f t="shared" si="2"/>
        <v>396</v>
      </c>
      <c r="L28" s="1029">
        <v>232</v>
      </c>
      <c r="M28" s="1029">
        <v>223</v>
      </c>
      <c r="N28" s="895">
        <f t="shared" si="3"/>
        <v>455</v>
      </c>
      <c r="O28" s="1029">
        <v>281</v>
      </c>
      <c r="P28" s="1029">
        <v>201</v>
      </c>
      <c r="Q28" s="895">
        <f t="shared" si="4"/>
        <v>482</v>
      </c>
      <c r="R28" s="1029">
        <v>250</v>
      </c>
      <c r="S28" s="1029">
        <v>210</v>
      </c>
      <c r="T28" s="895">
        <f t="shared" si="5"/>
        <v>460</v>
      </c>
      <c r="U28" s="1029">
        <v>297</v>
      </c>
      <c r="V28" s="1029">
        <v>295</v>
      </c>
      <c r="W28" s="895">
        <f t="shared" si="6"/>
        <v>592</v>
      </c>
      <c r="X28" s="1029">
        <v>298</v>
      </c>
      <c r="Y28" s="1029">
        <v>297</v>
      </c>
      <c r="Z28" s="895">
        <f t="shared" si="7"/>
        <v>595</v>
      </c>
      <c r="AA28" s="1029">
        <v>305</v>
      </c>
      <c r="AB28" s="1029">
        <v>273</v>
      </c>
      <c r="AC28" s="895">
        <f t="shared" si="8"/>
        <v>578</v>
      </c>
      <c r="AD28" s="1029">
        <v>295</v>
      </c>
      <c r="AE28" s="1029">
        <v>245</v>
      </c>
      <c r="AF28" s="895">
        <f t="shared" si="9"/>
        <v>540</v>
      </c>
      <c r="AG28" s="1029">
        <v>257</v>
      </c>
      <c r="AH28" s="1029">
        <v>256</v>
      </c>
      <c r="AI28" s="895">
        <f t="shared" si="10"/>
        <v>513</v>
      </c>
      <c r="AJ28" s="1029">
        <v>243</v>
      </c>
      <c r="AK28" s="1029">
        <v>242</v>
      </c>
      <c r="AL28" s="895">
        <f t="shared" si="11"/>
        <v>485</v>
      </c>
      <c r="AM28" s="895">
        <f t="shared" si="13"/>
        <v>3306</v>
      </c>
      <c r="AN28" s="895">
        <f t="shared" si="14"/>
        <v>3031</v>
      </c>
      <c r="AO28" s="895">
        <f t="shared" si="20"/>
        <v>6337</v>
      </c>
      <c r="AP28" s="855"/>
      <c r="AQ28" s="671" t="str">
        <f>IF(AM28='Master Table'!I28,"TRUE","FALSE")</f>
        <v>TRUE</v>
      </c>
      <c r="AR28" s="688" t="str">
        <f>IF(AN28='Master Table'!J28,"TRUE","FALSE")</f>
        <v>TRUE</v>
      </c>
      <c r="AS28" s="688" t="str">
        <f>IF(AO28='Master Table'!K28,"TRUE","FALSE")</f>
        <v>TRUE</v>
      </c>
    </row>
    <row r="29" spans="1:58" ht="18.75" customHeight="1">
      <c r="A29" s="172"/>
      <c r="B29" s="172" t="s">
        <v>6</v>
      </c>
      <c r="C29" s="765">
        <f>SUM(C6:C28)</f>
        <v>2492</v>
      </c>
      <c r="D29" s="765">
        <f t="shared" ref="D29:AL29" si="25">SUM(D6:D28)</f>
        <v>2295</v>
      </c>
      <c r="E29" s="765">
        <f t="shared" si="25"/>
        <v>4787</v>
      </c>
      <c r="F29" s="765">
        <f t="shared" si="25"/>
        <v>2030</v>
      </c>
      <c r="G29" s="765">
        <f t="shared" si="25"/>
        <v>1976</v>
      </c>
      <c r="H29" s="765">
        <f t="shared" si="25"/>
        <v>4006</v>
      </c>
      <c r="I29" s="765">
        <f t="shared" si="25"/>
        <v>1940</v>
      </c>
      <c r="J29" s="765">
        <f t="shared" si="25"/>
        <v>1812</v>
      </c>
      <c r="K29" s="765">
        <f t="shared" si="25"/>
        <v>3752</v>
      </c>
      <c r="L29" s="765">
        <f t="shared" si="25"/>
        <v>1816</v>
      </c>
      <c r="M29" s="765">
        <f t="shared" si="25"/>
        <v>1692</v>
      </c>
      <c r="N29" s="765">
        <f t="shared" si="25"/>
        <v>3508</v>
      </c>
      <c r="O29" s="765">
        <f t="shared" si="25"/>
        <v>1775</v>
      </c>
      <c r="P29" s="765">
        <f t="shared" si="25"/>
        <v>1603</v>
      </c>
      <c r="Q29" s="765">
        <f t="shared" si="25"/>
        <v>3378</v>
      </c>
      <c r="R29" s="765">
        <f t="shared" si="25"/>
        <v>1906</v>
      </c>
      <c r="S29" s="765">
        <f t="shared" si="25"/>
        <v>1799</v>
      </c>
      <c r="T29" s="765">
        <f t="shared" si="25"/>
        <v>3705</v>
      </c>
      <c r="U29" s="765">
        <f t="shared" si="25"/>
        <v>2268</v>
      </c>
      <c r="V29" s="765">
        <f t="shared" si="25"/>
        <v>2194</v>
      </c>
      <c r="W29" s="765">
        <f t="shared" si="25"/>
        <v>4462</v>
      </c>
      <c r="X29" s="765">
        <f t="shared" si="25"/>
        <v>2674</v>
      </c>
      <c r="Y29" s="765">
        <f t="shared" si="25"/>
        <v>2429</v>
      </c>
      <c r="Z29" s="765">
        <f t="shared" si="25"/>
        <v>5103</v>
      </c>
      <c r="AA29" s="765">
        <f t="shared" si="25"/>
        <v>2582</v>
      </c>
      <c r="AB29" s="765">
        <f t="shared" si="25"/>
        <v>2396</v>
      </c>
      <c r="AC29" s="765">
        <f t="shared" si="25"/>
        <v>4978</v>
      </c>
      <c r="AD29" s="765">
        <f t="shared" si="25"/>
        <v>2549</v>
      </c>
      <c r="AE29" s="765">
        <f t="shared" si="25"/>
        <v>2290</v>
      </c>
      <c r="AF29" s="765">
        <f t="shared" si="25"/>
        <v>4839</v>
      </c>
      <c r="AG29" s="765">
        <f t="shared" si="25"/>
        <v>2493</v>
      </c>
      <c r="AH29" s="765">
        <f t="shared" si="25"/>
        <v>2300</v>
      </c>
      <c r="AI29" s="765">
        <f t="shared" si="25"/>
        <v>4793</v>
      </c>
      <c r="AJ29" s="765">
        <f t="shared" si="25"/>
        <v>2314</v>
      </c>
      <c r="AK29" s="765">
        <f t="shared" si="25"/>
        <v>2203</v>
      </c>
      <c r="AL29" s="765">
        <f t="shared" si="25"/>
        <v>4517</v>
      </c>
      <c r="AM29" s="765">
        <f>SUM(AM6:AM28)</f>
        <v>26839</v>
      </c>
      <c r="AN29" s="765">
        <f>SUM(AN6:AN28)</f>
        <v>24989</v>
      </c>
      <c r="AO29" s="765">
        <f>SUM(AO6:AO28)</f>
        <v>51828</v>
      </c>
      <c r="AP29" s="765"/>
      <c r="AQ29" s="671" t="str">
        <f>IF(AM29='Master Table'!I29,"TRUE","FALSE")</f>
        <v>TRUE</v>
      </c>
      <c r="AR29" s="688" t="str">
        <f>IF(AN29='Master Table'!J29,"TRUE","FALSE")</f>
        <v>TRUE</v>
      </c>
      <c r="AS29" s="688" t="str">
        <f>IF(AO29='Master Table'!K29,"TRUE","FALSE")</f>
        <v>TRUE</v>
      </c>
    </row>
    <row r="31" spans="1:58" ht="23.25">
      <c r="A31" s="762" t="s">
        <v>488</v>
      </c>
      <c r="C31" s="1291" t="s">
        <v>588</v>
      </c>
      <c r="D31" s="1291"/>
      <c r="E31" s="1291"/>
      <c r="F31" s="1291"/>
      <c r="G31" s="1291"/>
      <c r="H31" s="1291"/>
      <c r="I31" s="1291"/>
      <c r="J31" s="1291"/>
      <c r="K31" s="1291"/>
      <c r="L31" s="1291"/>
      <c r="M31" s="1291"/>
      <c r="N31" s="1291"/>
      <c r="O31" s="1291"/>
      <c r="P31" s="1291"/>
      <c r="Q31" s="1291"/>
      <c r="R31" s="1291"/>
      <c r="S31" s="1291"/>
      <c r="T31" s="1291"/>
      <c r="U31" s="1291"/>
      <c r="V31" s="1291"/>
      <c r="W31" s="1291"/>
      <c r="X31" s="1291"/>
      <c r="Y31" s="1291"/>
      <c r="Z31" s="1291"/>
      <c r="AA31" s="1291"/>
      <c r="AB31" s="1291"/>
      <c r="AC31" s="1291"/>
      <c r="AD31" s="1291"/>
      <c r="AE31" s="1291"/>
      <c r="AF31" s="1291"/>
      <c r="AG31" s="1291"/>
      <c r="AH31" s="766"/>
      <c r="AI31" s="766"/>
      <c r="AJ31" s="766"/>
      <c r="AK31" s="766"/>
    </row>
    <row r="32" spans="1:58" ht="23.25"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767"/>
      <c r="W32" s="767"/>
      <c r="X32" s="767"/>
      <c r="Y32" s="767"/>
      <c r="Z32" s="767"/>
      <c r="AA32" s="767"/>
      <c r="AB32" s="767"/>
      <c r="AC32" s="767"/>
      <c r="AD32" s="767"/>
      <c r="AE32" s="767"/>
      <c r="AF32" s="767"/>
      <c r="AG32" s="767"/>
      <c r="AH32" s="766"/>
      <c r="AI32" s="766"/>
      <c r="AJ32" s="766"/>
      <c r="AK32" s="766"/>
    </row>
    <row r="33" spans="1:53">
      <c r="A33" s="33"/>
      <c r="B33" s="33"/>
    </row>
    <row r="34" spans="1:53">
      <c r="A34" s="1274" t="s">
        <v>191</v>
      </c>
      <c r="B34" s="1276" t="s">
        <v>155</v>
      </c>
      <c r="C34" s="1278" t="s">
        <v>206</v>
      </c>
      <c r="D34" s="1279"/>
      <c r="E34" s="1280"/>
      <c r="F34" s="1278" t="s">
        <v>207</v>
      </c>
      <c r="G34" s="1279"/>
      <c r="H34" s="1280"/>
      <c r="I34" s="1278" t="s">
        <v>208</v>
      </c>
      <c r="J34" s="1279"/>
      <c r="K34" s="1280"/>
      <c r="L34" s="1278" t="s">
        <v>209</v>
      </c>
      <c r="M34" s="1279"/>
      <c r="N34" s="1280"/>
      <c r="O34" s="1278" t="s">
        <v>210</v>
      </c>
      <c r="P34" s="1279"/>
      <c r="Q34" s="1280"/>
      <c r="R34" s="1278" t="s">
        <v>211</v>
      </c>
      <c r="S34" s="1279"/>
      <c r="T34" s="1280"/>
      <c r="U34" s="1278" t="s">
        <v>212</v>
      </c>
      <c r="V34" s="1279"/>
      <c r="W34" s="1280"/>
      <c r="X34" s="1278" t="s">
        <v>213</v>
      </c>
      <c r="Y34" s="1279"/>
      <c r="Z34" s="1280"/>
      <c r="AA34" s="1284" t="s">
        <v>214</v>
      </c>
      <c r="AB34" s="1285"/>
      <c r="AC34" s="1286"/>
      <c r="AD34" s="1278" t="s">
        <v>215</v>
      </c>
      <c r="AE34" s="1279"/>
      <c r="AF34" s="1280"/>
      <c r="AG34" s="1284" t="s">
        <v>216</v>
      </c>
      <c r="AH34" s="1285"/>
      <c r="AI34" s="1286"/>
      <c r="AJ34" s="1284" t="s">
        <v>217</v>
      </c>
      <c r="AK34" s="1285"/>
      <c r="AL34" s="1286"/>
      <c r="AM34" s="1278" t="s">
        <v>6</v>
      </c>
      <c r="AN34" s="1279"/>
      <c r="AO34" s="1280"/>
      <c r="AP34" s="948"/>
      <c r="AQ34" s="948"/>
      <c r="AR34" s="948"/>
      <c r="AS34" s="1287"/>
    </row>
    <row r="35" spans="1:53">
      <c r="A35" s="1275"/>
      <c r="B35" s="1277"/>
      <c r="C35" s="763" t="s">
        <v>240</v>
      </c>
      <c r="D35" s="763" t="s">
        <v>241</v>
      </c>
      <c r="E35" s="763" t="s">
        <v>234</v>
      </c>
      <c r="F35" s="763" t="s">
        <v>240</v>
      </c>
      <c r="G35" s="763" t="s">
        <v>241</v>
      </c>
      <c r="H35" s="763" t="s">
        <v>234</v>
      </c>
      <c r="I35" s="763" t="s">
        <v>240</v>
      </c>
      <c r="J35" s="763" t="s">
        <v>241</v>
      </c>
      <c r="K35" s="763" t="s">
        <v>234</v>
      </c>
      <c r="L35" s="763" t="s">
        <v>240</v>
      </c>
      <c r="M35" s="763" t="s">
        <v>241</v>
      </c>
      <c r="N35" s="763" t="s">
        <v>234</v>
      </c>
      <c r="O35" s="763" t="s">
        <v>240</v>
      </c>
      <c r="P35" s="763" t="s">
        <v>241</v>
      </c>
      <c r="Q35" s="763" t="s">
        <v>234</v>
      </c>
      <c r="R35" s="763" t="s">
        <v>240</v>
      </c>
      <c r="S35" s="763" t="s">
        <v>241</v>
      </c>
      <c r="T35" s="763" t="s">
        <v>234</v>
      </c>
      <c r="U35" s="763" t="s">
        <v>240</v>
      </c>
      <c r="V35" s="763" t="s">
        <v>241</v>
      </c>
      <c r="W35" s="763" t="s">
        <v>234</v>
      </c>
      <c r="X35" s="763" t="s">
        <v>240</v>
      </c>
      <c r="Y35" s="763" t="s">
        <v>241</v>
      </c>
      <c r="Z35" s="763" t="s">
        <v>234</v>
      </c>
      <c r="AA35" s="763" t="s">
        <v>240</v>
      </c>
      <c r="AB35" s="763" t="s">
        <v>241</v>
      </c>
      <c r="AC35" s="763" t="s">
        <v>234</v>
      </c>
      <c r="AD35" s="763" t="s">
        <v>240</v>
      </c>
      <c r="AE35" s="763" t="s">
        <v>241</v>
      </c>
      <c r="AF35" s="763" t="s">
        <v>234</v>
      </c>
      <c r="AG35" s="763" t="s">
        <v>240</v>
      </c>
      <c r="AH35" s="763" t="s">
        <v>241</v>
      </c>
      <c r="AI35" s="763" t="s">
        <v>234</v>
      </c>
      <c r="AJ35" s="763" t="s">
        <v>240</v>
      </c>
      <c r="AK35" s="763" t="s">
        <v>241</v>
      </c>
      <c r="AL35" s="763" t="s">
        <v>234</v>
      </c>
      <c r="AM35" s="763" t="s">
        <v>240</v>
      </c>
      <c r="AN35" s="763" t="s">
        <v>241</v>
      </c>
      <c r="AO35" s="763" t="s">
        <v>234</v>
      </c>
      <c r="AP35" s="763"/>
      <c r="AQ35" s="763"/>
      <c r="AR35" s="763"/>
      <c r="AS35" s="1287"/>
    </row>
    <row r="36" spans="1:53" ht="21" customHeight="1">
      <c r="A36" s="37">
        <v>1</v>
      </c>
      <c r="B36" s="38" t="s">
        <v>15</v>
      </c>
      <c r="C36" s="853">
        <v>1262</v>
      </c>
      <c r="D36" s="853">
        <v>1193</v>
      </c>
      <c r="E36" s="857">
        <f t="shared" ref="E36:E58" si="26">SUM(C36:D36)</f>
        <v>2455</v>
      </c>
      <c r="F36" s="853">
        <v>1095</v>
      </c>
      <c r="G36" s="853">
        <v>1059</v>
      </c>
      <c r="H36" s="857">
        <f t="shared" ref="H36:H58" si="27">SUM(F36:G36)</f>
        <v>2154</v>
      </c>
      <c r="I36" s="853">
        <v>1205</v>
      </c>
      <c r="J36" s="853">
        <v>1144</v>
      </c>
      <c r="K36" s="857">
        <f t="shared" ref="K36:K58" si="28">SUM(I36:J36)</f>
        <v>2349</v>
      </c>
      <c r="L36" s="853">
        <v>1116</v>
      </c>
      <c r="M36" s="853">
        <v>1032</v>
      </c>
      <c r="N36" s="857">
        <f t="shared" ref="N36:N58" si="29">SUM(L36:M36)</f>
        <v>2148</v>
      </c>
      <c r="O36" s="853">
        <v>1102</v>
      </c>
      <c r="P36" s="853">
        <v>1040</v>
      </c>
      <c r="Q36" s="857">
        <f t="shared" ref="Q36:Q58" si="30">SUM(O36:P36)</f>
        <v>2142</v>
      </c>
      <c r="R36" s="853">
        <v>1129</v>
      </c>
      <c r="S36" s="853">
        <v>1096</v>
      </c>
      <c r="T36" s="857">
        <f t="shared" ref="T36:T58" si="31">SUM(R36:S36)</f>
        <v>2225</v>
      </c>
      <c r="U36" s="853">
        <v>1308</v>
      </c>
      <c r="V36" s="853">
        <v>1278</v>
      </c>
      <c r="W36" s="857">
        <f t="shared" ref="W36:W58" si="32">SUM(U36:V36)</f>
        <v>2586</v>
      </c>
      <c r="X36" s="853">
        <v>1480</v>
      </c>
      <c r="Y36" s="853">
        <v>1362</v>
      </c>
      <c r="Z36" s="857">
        <f t="shared" ref="Z36:Z58" si="33">SUM(X36:Y36)</f>
        <v>2842</v>
      </c>
      <c r="AA36" s="853">
        <v>1660</v>
      </c>
      <c r="AB36" s="853">
        <v>1456</v>
      </c>
      <c r="AC36" s="857">
        <f t="shared" ref="AC36:AC58" si="34">SUM(AA36:AB36)</f>
        <v>3116</v>
      </c>
      <c r="AD36" s="853">
        <v>1438</v>
      </c>
      <c r="AE36" s="853">
        <v>1327</v>
      </c>
      <c r="AF36" s="857">
        <f t="shared" ref="AF36:AF58" si="35">SUM(AD36:AE36)</f>
        <v>2765</v>
      </c>
      <c r="AG36" s="853">
        <v>1561</v>
      </c>
      <c r="AH36" s="853">
        <v>1409</v>
      </c>
      <c r="AI36" s="857">
        <f t="shared" ref="AI36:AI58" si="36">SUM(AG36:AH36)</f>
        <v>2970</v>
      </c>
      <c r="AJ36" s="853">
        <v>1436</v>
      </c>
      <c r="AK36" s="853">
        <v>1088</v>
      </c>
      <c r="AL36" s="857">
        <f t="shared" ref="AL36:AL58" si="37">SUM(AJ36:AK36)</f>
        <v>2524</v>
      </c>
      <c r="AM36" s="985">
        <f t="shared" ref="AM36:AM58" si="38">C36+F36+I36+L36+O36+R36+U36+X36+AA36+AD36+AG36+AJ36</f>
        <v>15792</v>
      </c>
      <c r="AN36" s="985">
        <f t="shared" ref="AN36:AN58" si="39">D36+G36+J36+M36+P36+S36+V36+Y36+AB36+AE36+AH36+AK36</f>
        <v>14484</v>
      </c>
      <c r="AO36" s="985">
        <f t="shared" ref="AO36:AO58" si="40">E36+H36+K36+N36+Q36+T36+W36+Z36+AC36+AF36+AI36+AL36</f>
        <v>30276</v>
      </c>
      <c r="AP36" s="41"/>
      <c r="AQ36" s="688" t="str">
        <f>IF(AM36='Master Table'!I36,"TRUE","FALSE")</f>
        <v>TRUE</v>
      </c>
      <c r="AR36" s="688" t="str">
        <f>IF(AN36='Master Table'!J36,"TRUE","FALSE")</f>
        <v>TRUE</v>
      </c>
      <c r="AS36" s="688" t="str">
        <f>IF(AO36='Master Table'!K36,"TRUE","FALSE")</f>
        <v>TRUE</v>
      </c>
    </row>
    <row r="37" spans="1:53" ht="21" customHeight="1">
      <c r="A37" s="37">
        <v>2</v>
      </c>
      <c r="B37" s="38" t="s">
        <v>20</v>
      </c>
      <c r="C37" s="853">
        <v>381</v>
      </c>
      <c r="D37" s="853">
        <v>401</v>
      </c>
      <c r="E37" s="857">
        <f t="shared" si="26"/>
        <v>782</v>
      </c>
      <c r="F37" s="853">
        <v>335</v>
      </c>
      <c r="G37" s="853">
        <v>315</v>
      </c>
      <c r="H37" s="857">
        <f t="shared" si="27"/>
        <v>650</v>
      </c>
      <c r="I37" s="853">
        <v>337</v>
      </c>
      <c r="J37" s="853">
        <v>283</v>
      </c>
      <c r="K37" s="857">
        <f t="shared" si="28"/>
        <v>620</v>
      </c>
      <c r="L37" s="853">
        <v>265</v>
      </c>
      <c r="M37" s="853">
        <v>225</v>
      </c>
      <c r="N37" s="857">
        <f t="shared" si="29"/>
        <v>490</v>
      </c>
      <c r="O37" s="853">
        <v>279</v>
      </c>
      <c r="P37" s="853">
        <v>250</v>
      </c>
      <c r="Q37" s="857">
        <f t="shared" si="30"/>
        <v>529</v>
      </c>
      <c r="R37" s="853">
        <v>278</v>
      </c>
      <c r="S37" s="853">
        <v>266</v>
      </c>
      <c r="T37" s="857">
        <f t="shared" si="31"/>
        <v>544</v>
      </c>
      <c r="U37" s="853">
        <v>328</v>
      </c>
      <c r="V37" s="853">
        <v>303</v>
      </c>
      <c r="W37" s="857">
        <f t="shared" si="32"/>
        <v>631</v>
      </c>
      <c r="X37" s="853">
        <v>433</v>
      </c>
      <c r="Y37" s="853">
        <v>352</v>
      </c>
      <c r="Z37" s="857">
        <f t="shared" si="33"/>
        <v>785</v>
      </c>
      <c r="AA37" s="853">
        <v>385</v>
      </c>
      <c r="AB37" s="853">
        <v>364</v>
      </c>
      <c r="AC37" s="857">
        <f t="shared" si="34"/>
        <v>749</v>
      </c>
      <c r="AD37" s="853">
        <v>418</v>
      </c>
      <c r="AE37" s="853">
        <v>375</v>
      </c>
      <c r="AF37" s="857">
        <f t="shared" si="35"/>
        <v>793</v>
      </c>
      <c r="AG37" s="853">
        <v>408</v>
      </c>
      <c r="AH37" s="853">
        <v>391</v>
      </c>
      <c r="AI37" s="857">
        <f t="shared" si="36"/>
        <v>799</v>
      </c>
      <c r="AJ37" s="853">
        <v>407</v>
      </c>
      <c r="AK37" s="853">
        <v>326</v>
      </c>
      <c r="AL37" s="857">
        <f t="shared" si="37"/>
        <v>733</v>
      </c>
      <c r="AM37" s="985">
        <f t="shared" si="38"/>
        <v>4254</v>
      </c>
      <c r="AN37" s="985">
        <f t="shared" si="39"/>
        <v>3851</v>
      </c>
      <c r="AO37" s="985">
        <f t="shared" si="40"/>
        <v>8105</v>
      </c>
      <c r="AP37" s="41"/>
      <c r="AQ37" s="688" t="str">
        <f>IF(AM37='Master Table'!I37,"TRUE","FALSE")</f>
        <v>TRUE</v>
      </c>
      <c r="AR37" s="688" t="str">
        <f>IF(AN37='Master Table'!J37,"TRUE","FALSE")</f>
        <v>TRUE</v>
      </c>
      <c r="AS37" s="688" t="str">
        <f>IF(AO37='Master Table'!K37,"TRUE","FALSE")</f>
        <v>TRUE</v>
      </c>
    </row>
    <row r="38" spans="1:53" ht="21" customHeight="1">
      <c r="A38" s="37">
        <v>3</v>
      </c>
      <c r="B38" s="38" t="s">
        <v>21</v>
      </c>
      <c r="C38" s="853">
        <v>898</v>
      </c>
      <c r="D38" s="853">
        <v>813</v>
      </c>
      <c r="E38" s="857">
        <f t="shared" si="26"/>
        <v>1711</v>
      </c>
      <c r="F38" s="853">
        <v>767</v>
      </c>
      <c r="G38" s="853">
        <v>693</v>
      </c>
      <c r="H38" s="857">
        <f t="shared" si="27"/>
        <v>1460</v>
      </c>
      <c r="I38" s="853">
        <v>852</v>
      </c>
      <c r="J38" s="853">
        <v>747</v>
      </c>
      <c r="K38" s="857">
        <f t="shared" si="28"/>
        <v>1599</v>
      </c>
      <c r="L38" s="853">
        <v>691</v>
      </c>
      <c r="M38" s="853">
        <v>625</v>
      </c>
      <c r="N38" s="857">
        <f t="shared" si="29"/>
        <v>1316</v>
      </c>
      <c r="O38" s="853">
        <v>684</v>
      </c>
      <c r="P38" s="853">
        <v>597</v>
      </c>
      <c r="Q38" s="857">
        <f t="shared" si="30"/>
        <v>1281</v>
      </c>
      <c r="R38" s="853">
        <v>699</v>
      </c>
      <c r="S38" s="853">
        <v>644</v>
      </c>
      <c r="T38" s="857">
        <f t="shared" si="31"/>
        <v>1343</v>
      </c>
      <c r="U38" s="853">
        <v>768</v>
      </c>
      <c r="V38" s="853">
        <v>753</v>
      </c>
      <c r="W38" s="857">
        <f t="shared" si="32"/>
        <v>1521</v>
      </c>
      <c r="X38" s="853">
        <v>1000</v>
      </c>
      <c r="Y38" s="853">
        <v>879</v>
      </c>
      <c r="Z38" s="857">
        <f t="shared" si="33"/>
        <v>1879</v>
      </c>
      <c r="AA38" s="853">
        <v>934</v>
      </c>
      <c r="AB38" s="853">
        <v>946</v>
      </c>
      <c r="AC38" s="857">
        <f t="shared" si="34"/>
        <v>1880</v>
      </c>
      <c r="AD38" s="853">
        <v>852</v>
      </c>
      <c r="AE38" s="853">
        <v>819</v>
      </c>
      <c r="AF38" s="857">
        <f t="shared" si="35"/>
        <v>1671</v>
      </c>
      <c r="AG38" s="853">
        <v>957</v>
      </c>
      <c r="AH38" s="853">
        <v>940</v>
      </c>
      <c r="AI38" s="857">
        <f t="shared" si="36"/>
        <v>1897</v>
      </c>
      <c r="AJ38" s="853">
        <v>902</v>
      </c>
      <c r="AK38" s="853">
        <v>809</v>
      </c>
      <c r="AL38" s="857">
        <f t="shared" si="37"/>
        <v>1711</v>
      </c>
      <c r="AM38" s="985">
        <f t="shared" si="38"/>
        <v>10004</v>
      </c>
      <c r="AN38" s="985">
        <f t="shared" si="39"/>
        <v>9265</v>
      </c>
      <c r="AO38" s="985">
        <f t="shared" si="40"/>
        <v>19269</v>
      </c>
      <c r="AP38" s="41"/>
      <c r="AQ38" s="688" t="str">
        <f>IF(AM38='Master Table'!I38,"TRUE","FALSE")</f>
        <v>TRUE</v>
      </c>
      <c r="AR38" s="688" t="str">
        <f>IF(AN38='Master Table'!J38,"TRUE","FALSE")</f>
        <v>TRUE</v>
      </c>
      <c r="AS38" s="688" t="str">
        <f>IF(AO38='Master Table'!K38,"TRUE","FALSE")</f>
        <v>TRUE</v>
      </c>
    </row>
    <row r="39" spans="1:53" ht="21" customHeight="1">
      <c r="A39" s="37">
        <v>4</v>
      </c>
      <c r="B39" s="38" t="s">
        <v>25</v>
      </c>
      <c r="C39" s="853">
        <v>457</v>
      </c>
      <c r="D39" s="853">
        <v>435</v>
      </c>
      <c r="E39" s="857">
        <f t="shared" si="26"/>
        <v>892</v>
      </c>
      <c r="F39" s="853">
        <v>303</v>
      </c>
      <c r="G39" s="853">
        <v>296</v>
      </c>
      <c r="H39" s="857">
        <f t="shared" si="27"/>
        <v>599</v>
      </c>
      <c r="I39" s="853">
        <v>479</v>
      </c>
      <c r="J39" s="853">
        <v>414</v>
      </c>
      <c r="K39" s="857">
        <f t="shared" si="28"/>
        <v>893</v>
      </c>
      <c r="L39" s="853">
        <v>286</v>
      </c>
      <c r="M39" s="853">
        <v>249</v>
      </c>
      <c r="N39" s="857">
        <f t="shared" si="29"/>
        <v>535</v>
      </c>
      <c r="O39" s="853">
        <v>306</v>
      </c>
      <c r="P39" s="853">
        <v>276</v>
      </c>
      <c r="Q39" s="857">
        <f t="shared" si="30"/>
        <v>582</v>
      </c>
      <c r="R39" s="853">
        <v>380</v>
      </c>
      <c r="S39" s="853">
        <v>344</v>
      </c>
      <c r="T39" s="857">
        <f t="shared" si="31"/>
        <v>724</v>
      </c>
      <c r="U39" s="853">
        <v>418</v>
      </c>
      <c r="V39" s="853">
        <v>384</v>
      </c>
      <c r="W39" s="857">
        <f t="shared" si="32"/>
        <v>802</v>
      </c>
      <c r="X39" s="853">
        <v>508</v>
      </c>
      <c r="Y39" s="853">
        <v>471</v>
      </c>
      <c r="Z39" s="857">
        <f t="shared" si="33"/>
        <v>979</v>
      </c>
      <c r="AA39" s="853">
        <v>466</v>
      </c>
      <c r="AB39" s="853">
        <v>437</v>
      </c>
      <c r="AC39" s="857">
        <f t="shared" si="34"/>
        <v>903</v>
      </c>
      <c r="AD39" s="853">
        <v>489</v>
      </c>
      <c r="AE39" s="853">
        <v>424</v>
      </c>
      <c r="AF39" s="857">
        <f t="shared" si="35"/>
        <v>913</v>
      </c>
      <c r="AG39" s="853">
        <v>451</v>
      </c>
      <c r="AH39" s="853">
        <v>439</v>
      </c>
      <c r="AI39" s="857">
        <f t="shared" si="36"/>
        <v>890</v>
      </c>
      <c r="AJ39" s="853">
        <v>466</v>
      </c>
      <c r="AK39" s="853">
        <v>462</v>
      </c>
      <c r="AL39" s="857">
        <f t="shared" si="37"/>
        <v>928</v>
      </c>
      <c r="AM39" s="985">
        <f t="shared" si="38"/>
        <v>5009</v>
      </c>
      <c r="AN39" s="985">
        <f t="shared" si="39"/>
        <v>4631</v>
      </c>
      <c r="AO39" s="985">
        <f t="shared" si="40"/>
        <v>9640</v>
      </c>
      <c r="AP39" s="41"/>
      <c r="AQ39" s="688" t="str">
        <f>IF(AM39='Master Table'!I39,"TRUE","FALSE")</f>
        <v>TRUE</v>
      </c>
      <c r="AR39" s="688" t="str">
        <f>IF(AN39='Master Table'!J39,"TRUE","FALSE")</f>
        <v>TRUE</v>
      </c>
      <c r="AS39" s="688" t="str">
        <f>IF(AO39='Master Table'!K39,"TRUE","FALSE")</f>
        <v>TRUE</v>
      </c>
    </row>
    <row r="40" spans="1:53" ht="21" customHeight="1">
      <c r="A40" s="37">
        <v>5</v>
      </c>
      <c r="B40" s="38" t="s">
        <v>27</v>
      </c>
      <c r="C40" s="853">
        <v>635</v>
      </c>
      <c r="D40" s="853">
        <v>589</v>
      </c>
      <c r="E40" s="857">
        <f t="shared" si="26"/>
        <v>1224</v>
      </c>
      <c r="F40" s="853">
        <v>573</v>
      </c>
      <c r="G40" s="853">
        <v>502</v>
      </c>
      <c r="H40" s="857">
        <f t="shared" si="27"/>
        <v>1075</v>
      </c>
      <c r="I40" s="853">
        <v>553</v>
      </c>
      <c r="J40" s="853">
        <v>491</v>
      </c>
      <c r="K40" s="857">
        <f t="shared" si="28"/>
        <v>1044</v>
      </c>
      <c r="L40" s="853">
        <v>467</v>
      </c>
      <c r="M40" s="853">
        <v>401</v>
      </c>
      <c r="N40" s="857">
        <f t="shared" si="29"/>
        <v>868</v>
      </c>
      <c r="O40" s="853">
        <v>465</v>
      </c>
      <c r="P40" s="853">
        <v>428</v>
      </c>
      <c r="Q40" s="857">
        <f t="shared" si="30"/>
        <v>893</v>
      </c>
      <c r="R40" s="853">
        <v>477</v>
      </c>
      <c r="S40" s="853">
        <v>426</v>
      </c>
      <c r="T40" s="857">
        <f t="shared" si="31"/>
        <v>903</v>
      </c>
      <c r="U40" s="853">
        <v>552</v>
      </c>
      <c r="V40" s="853">
        <v>509</v>
      </c>
      <c r="W40" s="857">
        <f t="shared" si="32"/>
        <v>1061</v>
      </c>
      <c r="X40" s="853">
        <v>751</v>
      </c>
      <c r="Y40" s="853">
        <v>722</v>
      </c>
      <c r="Z40" s="857">
        <f t="shared" si="33"/>
        <v>1473</v>
      </c>
      <c r="AA40" s="853">
        <v>694</v>
      </c>
      <c r="AB40" s="853">
        <v>608</v>
      </c>
      <c r="AC40" s="857">
        <f t="shared" si="34"/>
        <v>1302</v>
      </c>
      <c r="AD40" s="853">
        <v>648</v>
      </c>
      <c r="AE40" s="853">
        <v>637</v>
      </c>
      <c r="AF40" s="857">
        <f t="shared" si="35"/>
        <v>1285</v>
      </c>
      <c r="AG40" s="853">
        <v>651</v>
      </c>
      <c r="AH40" s="853">
        <v>633</v>
      </c>
      <c r="AI40" s="857">
        <f t="shared" si="36"/>
        <v>1284</v>
      </c>
      <c r="AJ40" s="853">
        <v>665</v>
      </c>
      <c r="AK40" s="853">
        <v>588</v>
      </c>
      <c r="AL40" s="857">
        <f t="shared" si="37"/>
        <v>1253</v>
      </c>
      <c r="AM40" s="985">
        <f t="shared" si="38"/>
        <v>7131</v>
      </c>
      <c r="AN40" s="985">
        <f t="shared" si="39"/>
        <v>6534</v>
      </c>
      <c r="AO40" s="985">
        <f t="shared" si="40"/>
        <v>13665</v>
      </c>
      <c r="AP40" s="41"/>
      <c r="AQ40" s="688" t="str">
        <f>IF(AM40='Master Table'!I40,"TRUE","FALSE")</f>
        <v>TRUE</v>
      </c>
      <c r="AR40" s="688" t="str">
        <f>IF(AN40='Master Table'!J40,"TRUE","FALSE")</f>
        <v>TRUE</v>
      </c>
      <c r="AS40" s="688" t="str">
        <f>IF(AO40='Master Table'!K40,"TRUE","FALSE")</f>
        <v>TRUE</v>
      </c>
    </row>
    <row r="41" spans="1:53" ht="21" customHeight="1">
      <c r="A41" s="37">
        <v>6</v>
      </c>
      <c r="B41" s="38" t="s">
        <v>29</v>
      </c>
      <c r="C41" s="853">
        <v>211</v>
      </c>
      <c r="D41" s="853">
        <v>198</v>
      </c>
      <c r="E41" s="857">
        <f t="shared" si="26"/>
        <v>409</v>
      </c>
      <c r="F41" s="853">
        <v>172</v>
      </c>
      <c r="G41" s="853">
        <v>174</v>
      </c>
      <c r="H41" s="857">
        <f t="shared" si="27"/>
        <v>346</v>
      </c>
      <c r="I41" s="853">
        <v>152</v>
      </c>
      <c r="J41" s="853">
        <v>149</v>
      </c>
      <c r="K41" s="857">
        <f t="shared" si="28"/>
        <v>301</v>
      </c>
      <c r="L41" s="853">
        <v>125</v>
      </c>
      <c r="M41" s="853">
        <v>125</v>
      </c>
      <c r="N41" s="857">
        <f t="shared" si="29"/>
        <v>250</v>
      </c>
      <c r="O41" s="853">
        <v>155</v>
      </c>
      <c r="P41" s="853">
        <v>147</v>
      </c>
      <c r="Q41" s="857">
        <f t="shared" si="30"/>
        <v>302</v>
      </c>
      <c r="R41" s="853">
        <v>163</v>
      </c>
      <c r="S41" s="853">
        <v>146</v>
      </c>
      <c r="T41" s="857">
        <f t="shared" si="31"/>
        <v>309</v>
      </c>
      <c r="U41" s="853">
        <v>188</v>
      </c>
      <c r="V41" s="853">
        <v>160</v>
      </c>
      <c r="W41" s="857">
        <f t="shared" si="32"/>
        <v>348</v>
      </c>
      <c r="X41" s="853">
        <v>244</v>
      </c>
      <c r="Y41" s="853">
        <v>208</v>
      </c>
      <c r="Z41" s="857">
        <f t="shared" si="33"/>
        <v>452</v>
      </c>
      <c r="AA41" s="853">
        <v>219</v>
      </c>
      <c r="AB41" s="853">
        <v>239</v>
      </c>
      <c r="AC41" s="857">
        <f t="shared" si="34"/>
        <v>458</v>
      </c>
      <c r="AD41" s="853">
        <v>226</v>
      </c>
      <c r="AE41" s="853">
        <v>195</v>
      </c>
      <c r="AF41" s="857">
        <f t="shared" si="35"/>
        <v>421</v>
      </c>
      <c r="AG41" s="853">
        <v>213</v>
      </c>
      <c r="AH41" s="853">
        <v>191</v>
      </c>
      <c r="AI41" s="857">
        <f t="shared" si="36"/>
        <v>404</v>
      </c>
      <c r="AJ41" s="853">
        <v>207</v>
      </c>
      <c r="AK41" s="853">
        <v>204</v>
      </c>
      <c r="AL41" s="857">
        <f t="shared" si="37"/>
        <v>411</v>
      </c>
      <c r="AM41" s="985">
        <f t="shared" si="38"/>
        <v>2275</v>
      </c>
      <c r="AN41" s="985">
        <f t="shared" si="39"/>
        <v>2136</v>
      </c>
      <c r="AO41" s="985">
        <f t="shared" si="40"/>
        <v>4411</v>
      </c>
      <c r="AP41" s="41"/>
      <c r="AQ41" s="688" t="str">
        <f>IF(AM41='Master Table'!I41,"TRUE","FALSE")</f>
        <v>TRUE</v>
      </c>
      <c r="AR41" s="688" t="str">
        <f>IF(AN41='Master Table'!J41,"TRUE","FALSE")</f>
        <v>TRUE</v>
      </c>
      <c r="AS41" s="688" t="str">
        <f>IF(AO41='Master Table'!K41,"TRUE","FALSE")</f>
        <v>TRUE</v>
      </c>
    </row>
    <row r="42" spans="1:53" ht="21" customHeight="1">
      <c r="A42" s="37">
        <v>7</v>
      </c>
      <c r="B42" s="38" t="s">
        <v>141</v>
      </c>
      <c r="C42" s="853">
        <v>372</v>
      </c>
      <c r="D42" s="853">
        <v>333</v>
      </c>
      <c r="E42" s="857">
        <f t="shared" si="26"/>
        <v>705</v>
      </c>
      <c r="F42" s="853">
        <v>326</v>
      </c>
      <c r="G42" s="853">
        <v>278</v>
      </c>
      <c r="H42" s="857">
        <f t="shared" si="27"/>
        <v>604</v>
      </c>
      <c r="I42" s="853">
        <v>310</v>
      </c>
      <c r="J42" s="853">
        <v>340</v>
      </c>
      <c r="K42" s="857">
        <f t="shared" si="28"/>
        <v>650</v>
      </c>
      <c r="L42" s="853">
        <v>238</v>
      </c>
      <c r="M42" s="853">
        <v>251</v>
      </c>
      <c r="N42" s="857">
        <f t="shared" si="29"/>
        <v>489</v>
      </c>
      <c r="O42" s="853">
        <v>298</v>
      </c>
      <c r="P42" s="853">
        <v>266</v>
      </c>
      <c r="Q42" s="857">
        <f t="shared" si="30"/>
        <v>564</v>
      </c>
      <c r="R42" s="853">
        <v>296</v>
      </c>
      <c r="S42" s="853">
        <v>262</v>
      </c>
      <c r="T42" s="857">
        <f t="shared" si="31"/>
        <v>558</v>
      </c>
      <c r="U42" s="853">
        <v>449</v>
      </c>
      <c r="V42" s="853">
        <v>364</v>
      </c>
      <c r="W42" s="857">
        <f t="shared" si="32"/>
        <v>813</v>
      </c>
      <c r="X42" s="853">
        <v>492</v>
      </c>
      <c r="Y42" s="853">
        <v>437</v>
      </c>
      <c r="Z42" s="857">
        <f t="shared" si="33"/>
        <v>929</v>
      </c>
      <c r="AA42" s="853">
        <v>443</v>
      </c>
      <c r="AB42" s="853">
        <v>364</v>
      </c>
      <c r="AC42" s="857">
        <f t="shared" si="34"/>
        <v>807</v>
      </c>
      <c r="AD42" s="853">
        <v>418</v>
      </c>
      <c r="AE42" s="853">
        <v>412</v>
      </c>
      <c r="AF42" s="857">
        <f t="shared" si="35"/>
        <v>830</v>
      </c>
      <c r="AG42" s="853">
        <v>435</v>
      </c>
      <c r="AH42" s="853">
        <v>410</v>
      </c>
      <c r="AI42" s="857">
        <f t="shared" si="36"/>
        <v>845</v>
      </c>
      <c r="AJ42" s="853">
        <v>347</v>
      </c>
      <c r="AK42" s="853">
        <v>330</v>
      </c>
      <c r="AL42" s="857">
        <f t="shared" si="37"/>
        <v>677</v>
      </c>
      <c r="AM42" s="985">
        <f t="shared" si="38"/>
        <v>4424</v>
      </c>
      <c r="AN42" s="985">
        <f t="shared" si="39"/>
        <v>4047</v>
      </c>
      <c r="AO42" s="985">
        <f t="shared" si="40"/>
        <v>8471</v>
      </c>
      <c r="AP42" s="41"/>
      <c r="AQ42" s="688" t="str">
        <f>IF(AM42='Master Table'!I42,"TRUE","FALSE")</f>
        <v>TRUE</v>
      </c>
      <c r="AR42" s="688" t="str">
        <f>IF(AN42='Master Table'!J42,"TRUE","FALSE")</f>
        <v>TRUE</v>
      </c>
      <c r="AS42" s="688" t="str">
        <f>IF(AO42='Master Table'!K42,"TRUE","FALSE")</f>
        <v>TRUE</v>
      </c>
    </row>
    <row r="43" spans="1:53" ht="21" customHeight="1">
      <c r="A43" s="37">
        <v>8</v>
      </c>
      <c r="B43" s="38" t="s">
        <v>40</v>
      </c>
      <c r="C43" s="853">
        <v>802</v>
      </c>
      <c r="D43" s="853">
        <v>711</v>
      </c>
      <c r="E43" s="857">
        <f t="shared" si="26"/>
        <v>1513</v>
      </c>
      <c r="F43" s="853">
        <v>670</v>
      </c>
      <c r="G43" s="853">
        <v>551</v>
      </c>
      <c r="H43" s="857">
        <f t="shared" si="27"/>
        <v>1221</v>
      </c>
      <c r="I43" s="853">
        <v>671</v>
      </c>
      <c r="J43" s="853">
        <v>523</v>
      </c>
      <c r="K43" s="857">
        <f t="shared" si="28"/>
        <v>1194</v>
      </c>
      <c r="L43" s="853">
        <v>616</v>
      </c>
      <c r="M43" s="853">
        <v>499</v>
      </c>
      <c r="N43" s="857">
        <f t="shared" si="29"/>
        <v>1115</v>
      </c>
      <c r="O43" s="853">
        <v>608</v>
      </c>
      <c r="P43" s="853">
        <v>518</v>
      </c>
      <c r="Q43" s="857">
        <f t="shared" si="30"/>
        <v>1126</v>
      </c>
      <c r="R43" s="853">
        <v>648</v>
      </c>
      <c r="S43" s="853">
        <v>518</v>
      </c>
      <c r="T43" s="857">
        <f t="shared" si="31"/>
        <v>1166</v>
      </c>
      <c r="U43" s="853">
        <v>767</v>
      </c>
      <c r="V43" s="853">
        <v>629</v>
      </c>
      <c r="W43" s="857">
        <f t="shared" si="32"/>
        <v>1396</v>
      </c>
      <c r="X43" s="853">
        <v>881</v>
      </c>
      <c r="Y43" s="853">
        <v>789</v>
      </c>
      <c r="Z43" s="857">
        <f t="shared" si="33"/>
        <v>1670</v>
      </c>
      <c r="AA43" s="853">
        <v>831</v>
      </c>
      <c r="AB43" s="853">
        <v>752</v>
      </c>
      <c r="AC43" s="857">
        <f t="shared" si="34"/>
        <v>1583</v>
      </c>
      <c r="AD43" s="853">
        <v>974</v>
      </c>
      <c r="AE43" s="853">
        <v>779</v>
      </c>
      <c r="AF43" s="857">
        <f t="shared" si="35"/>
        <v>1753</v>
      </c>
      <c r="AG43" s="853">
        <v>938</v>
      </c>
      <c r="AH43" s="853">
        <v>824</v>
      </c>
      <c r="AI43" s="857">
        <f t="shared" si="36"/>
        <v>1762</v>
      </c>
      <c r="AJ43" s="853">
        <v>730</v>
      </c>
      <c r="AK43" s="853">
        <v>693</v>
      </c>
      <c r="AL43" s="857">
        <f t="shared" si="37"/>
        <v>1423</v>
      </c>
      <c r="AM43" s="985">
        <f t="shared" si="38"/>
        <v>9136</v>
      </c>
      <c r="AN43" s="985">
        <f t="shared" si="39"/>
        <v>7786</v>
      </c>
      <c r="AO43" s="985">
        <f t="shared" si="40"/>
        <v>16922</v>
      </c>
      <c r="AP43" s="41"/>
      <c r="AQ43" s="688" t="str">
        <f>IF(AM43='Master Table'!I43,"TRUE","FALSE")</f>
        <v>TRUE</v>
      </c>
      <c r="AR43" s="688" t="str">
        <f>IF(AN43='Master Table'!J43,"TRUE","FALSE")</f>
        <v>TRUE</v>
      </c>
      <c r="AS43" s="688" t="str">
        <f>IF(AO43='Master Table'!K43,"TRUE","FALSE")</f>
        <v>TRUE</v>
      </c>
    </row>
    <row r="44" spans="1:53" ht="21" customHeight="1">
      <c r="A44" s="37">
        <v>9</v>
      </c>
      <c r="B44" s="38" t="s">
        <v>44</v>
      </c>
      <c r="C44" s="853">
        <v>857</v>
      </c>
      <c r="D44" s="853">
        <v>808</v>
      </c>
      <c r="E44" s="857">
        <f t="shared" si="26"/>
        <v>1665</v>
      </c>
      <c r="F44" s="853">
        <v>738</v>
      </c>
      <c r="G44" s="853">
        <v>692</v>
      </c>
      <c r="H44" s="857">
        <f t="shared" si="27"/>
        <v>1430</v>
      </c>
      <c r="I44" s="853">
        <v>670</v>
      </c>
      <c r="J44" s="853">
        <v>694</v>
      </c>
      <c r="K44" s="857">
        <f t="shared" si="28"/>
        <v>1364</v>
      </c>
      <c r="L44" s="853">
        <v>678</v>
      </c>
      <c r="M44" s="853">
        <v>614</v>
      </c>
      <c r="N44" s="857">
        <f t="shared" si="29"/>
        <v>1292</v>
      </c>
      <c r="O44" s="853">
        <v>667</v>
      </c>
      <c r="P44" s="853">
        <v>637</v>
      </c>
      <c r="Q44" s="857">
        <f t="shared" si="30"/>
        <v>1304</v>
      </c>
      <c r="R44" s="853">
        <v>728</v>
      </c>
      <c r="S44" s="853">
        <v>617</v>
      </c>
      <c r="T44" s="857">
        <f t="shared" si="31"/>
        <v>1345</v>
      </c>
      <c r="U44" s="853">
        <v>732</v>
      </c>
      <c r="V44" s="853">
        <v>657</v>
      </c>
      <c r="W44" s="857">
        <f t="shared" si="32"/>
        <v>1389</v>
      </c>
      <c r="X44" s="853">
        <v>643</v>
      </c>
      <c r="Y44" s="853">
        <v>589</v>
      </c>
      <c r="Z44" s="857">
        <f t="shared" si="33"/>
        <v>1232</v>
      </c>
      <c r="AA44" s="853">
        <v>664</v>
      </c>
      <c r="AB44" s="853">
        <v>586</v>
      </c>
      <c r="AC44" s="857">
        <f t="shared" si="34"/>
        <v>1250</v>
      </c>
      <c r="AD44" s="853">
        <v>661</v>
      </c>
      <c r="AE44" s="853">
        <v>589</v>
      </c>
      <c r="AF44" s="857">
        <f t="shared" si="35"/>
        <v>1250</v>
      </c>
      <c r="AG44" s="853">
        <v>600</v>
      </c>
      <c r="AH44" s="853">
        <v>611</v>
      </c>
      <c r="AI44" s="857">
        <f t="shared" si="36"/>
        <v>1211</v>
      </c>
      <c r="AJ44" s="853">
        <v>590</v>
      </c>
      <c r="AK44" s="853">
        <v>530</v>
      </c>
      <c r="AL44" s="857">
        <f t="shared" si="37"/>
        <v>1120</v>
      </c>
      <c r="AM44" s="985">
        <f t="shared" si="38"/>
        <v>8228</v>
      </c>
      <c r="AN44" s="985">
        <f t="shared" si="39"/>
        <v>7624</v>
      </c>
      <c r="AO44" s="985">
        <f t="shared" si="40"/>
        <v>15852</v>
      </c>
      <c r="AP44" s="41"/>
      <c r="AQ44" s="688" t="str">
        <f>IF(AM44='Master Table'!I44,"TRUE","FALSE")</f>
        <v>TRUE</v>
      </c>
      <c r="AR44" s="688" t="str">
        <f>IF(AN44='Master Table'!J44,"TRUE","FALSE")</f>
        <v>TRUE</v>
      </c>
      <c r="AS44" s="688" t="str">
        <f>IF(AO44='Master Table'!K44,"TRUE","FALSE")</f>
        <v>TRUE</v>
      </c>
    </row>
    <row r="45" spans="1:53" ht="21" customHeight="1">
      <c r="A45" s="37">
        <v>10</v>
      </c>
      <c r="B45" s="38" t="s">
        <v>51</v>
      </c>
      <c r="C45" s="853">
        <v>1379</v>
      </c>
      <c r="D45" s="853">
        <v>1354</v>
      </c>
      <c r="E45" s="857">
        <f t="shared" si="26"/>
        <v>2733</v>
      </c>
      <c r="F45" s="853">
        <v>1015</v>
      </c>
      <c r="G45" s="853">
        <v>998</v>
      </c>
      <c r="H45" s="857">
        <f t="shared" si="27"/>
        <v>2013</v>
      </c>
      <c r="I45" s="853">
        <v>1074</v>
      </c>
      <c r="J45" s="853">
        <v>989</v>
      </c>
      <c r="K45" s="857">
        <f t="shared" si="28"/>
        <v>2063</v>
      </c>
      <c r="L45" s="853">
        <v>980</v>
      </c>
      <c r="M45" s="853">
        <v>889</v>
      </c>
      <c r="N45" s="857">
        <f t="shared" si="29"/>
        <v>1869</v>
      </c>
      <c r="O45" s="853">
        <v>897</v>
      </c>
      <c r="P45" s="853">
        <v>840</v>
      </c>
      <c r="Q45" s="857">
        <f t="shared" si="30"/>
        <v>1737</v>
      </c>
      <c r="R45" s="853">
        <v>991</v>
      </c>
      <c r="S45" s="853">
        <v>974</v>
      </c>
      <c r="T45" s="857">
        <f t="shared" si="31"/>
        <v>1965</v>
      </c>
      <c r="U45" s="853">
        <v>1057</v>
      </c>
      <c r="V45" s="853">
        <v>1073</v>
      </c>
      <c r="W45" s="857">
        <f t="shared" si="32"/>
        <v>2130</v>
      </c>
      <c r="X45" s="853">
        <v>1950</v>
      </c>
      <c r="Y45" s="853">
        <v>1680</v>
      </c>
      <c r="Z45" s="857">
        <f t="shared" si="33"/>
        <v>3630</v>
      </c>
      <c r="AA45" s="853">
        <v>1083</v>
      </c>
      <c r="AB45" s="853">
        <v>1027</v>
      </c>
      <c r="AC45" s="857">
        <f t="shared" si="34"/>
        <v>2110</v>
      </c>
      <c r="AD45" s="853">
        <v>1312</v>
      </c>
      <c r="AE45" s="853">
        <v>1078</v>
      </c>
      <c r="AF45" s="857">
        <f t="shared" si="35"/>
        <v>2390</v>
      </c>
      <c r="AG45" s="853">
        <v>1359</v>
      </c>
      <c r="AH45" s="853">
        <v>1379</v>
      </c>
      <c r="AI45" s="857">
        <f t="shared" si="36"/>
        <v>2738</v>
      </c>
      <c r="AJ45" s="853">
        <v>1314</v>
      </c>
      <c r="AK45" s="853">
        <v>1307</v>
      </c>
      <c r="AL45" s="857">
        <f t="shared" si="37"/>
        <v>2621</v>
      </c>
      <c r="AM45" s="985">
        <f t="shared" si="38"/>
        <v>14411</v>
      </c>
      <c r="AN45" s="985">
        <f t="shared" si="39"/>
        <v>13588</v>
      </c>
      <c r="AO45" s="985">
        <f t="shared" si="40"/>
        <v>27999</v>
      </c>
      <c r="AP45" s="41"/>
      <c r="AQ45" s="688" t="str">
        <f>IF(AM45='Master Table'!I45,"TRUE","FALSE")</f>
        <v>TRUE</v>
      </c>
      <c r="AR45" s="688" t="str">
        <f>IF(AN45='Master Table'!J45,"TRUE","FALSE")</f>
        <v>TRUE</v>
      </c>
      <c r="AS45" s="688" t="str">
        <f>IF(AO45='Master Table'!K45,"TRUE","FALSE")</f>
        <v>TRUE</v>
      </c>
    </row>
    <row r="46" spans="1:53" ht="21" customHeight="1">
      <c r="A46" s="37">
        <v>11</v>
      </c>
      <c r="B46" s="38" t="s">
        <v>57</v>
      </c>
      <c r="C46" s="853">
        <v>493</v>
      </c>
      <c r="D46" s="853">
        <v>401</v>
      </c>
      <c r="E46" s="857">
        <f t="shared" si="26"/>
        <v>894</v>
      </c>
      <c r="F46" s="853">
        <v>391</v>
      </c>
      <c r="G46" s="853">
        <v>386</v>
      </c>
      <c r="H46" s="857">
        <f t="shared" si="27"/>
        <v>777</v>
      </c>
      <c r="I46" s="853">
        <v>419</v>
      </c>
      <c r="J46" s="853">
        <v>384</v>
      </c>
      <c r="K46" s="857">
        <f t="shared" si="28"/>
        <v>803</v>
      </c>
      <c r="L46" s="853">
        <v>321</v>
      </c>
      <c r="M46" s="853">
        <v>302</v>
      </c>
      <c r="N46" s="857">
        <f t="shared" si="29"/>
        <v>623</v>
      </c>
      <c r="O46" s="853">
        <v>301</v>
      </c>
      <c r="P46" s="853">
        <v>323</v>
      </c>
      <c r="Q46" s="857">
        <f t="shared" si="30"/>
        <v>624</v>
      </c>
      <c r="R46" s="853">
        <v>319</v>
      </c>
      <c r="S46" s="853">
        <v>290</v>
      </c>
      <c r="T46" s="857">
        <f t="shared" si="31"/>
        <v>609</v>
      </c>
      <c r="U46" s="853">
        <v>396</v>
      </c>
      <c r="V46" s="853">
        <v>379</v>
      </c>
      <c r="W46" s="857">
        <f t="shared" si="32"/>
        <v>775</v>
      </c>
      <c r="X46" s="853">
        <v>415</v>
      </c>
      <c r="Y46" s="853">
        <v>425</v>
      </c>
      <c r="Z46" s="857">
        <f t="shared" si="33"/>
        <v>840</v>
      </c>
      <c r="AA46" s="853">
        <v>538</v>
      </c>
      <c r="AB46" s="853">
        <v>429</v>
      </c>
      <c r="AC46" s="857">
        <f t="shared" si="34"/>
        <v>967</v>
      </c>
      <c r="AD46" s="853">
        <v>485</v>
      </c>
      <c r="AE46" s="853">
        <v>419</v>
      </c>
      <c r="AF46" s="857">
        <f t="shared" si="35"/>
        <v>904</v>
      </c>
      <c r="AG46" s="853">
        <v>462</v>
      </c>
      <c r="AH46" s="853">
        <v>487</v>
      </c>
      <c r="AI46" s="857">
        <f t="shared" si="36"/>
        <v>949</v>
      </c>
      <c r="AJ46" s="853">
        <v>471</v>
      </c>
      <c r="AK46" s="853">
        <v>414</v>
      </c>
      <c r="AL46" s="857">
        <f t="shared" si="37"/>
        <v>885</v>
      </c>
      <c r="AM46" s="985">
        <f t="shared" si="38"/>
        <v>5011</v>
      </c>
      <c r="AN46" s="985">
        <f t="shared" si="39"/>
        <v>4639</v>
      </c>
      <c r="AO46" s="985">
        <f t="shared" si="40"/>
        <v>9650</v>
      </c>
      <c r="AP46" s="41"/>
      <c r="AQ46" s="688" t="str">
        <f>IF(AM46='Master Table'!I46,"TRUE","FALSE")</f>
        <v>TRUE</v>
      </c>
      <c r="AR46" s="688" t="str">
        <f>IF(AN46='Master Table'!J46,"TRUE","FALSE")</f>
        <v>TRUE</v>
      </c>
      <c r="AS46" s="688" t="str">
        <f>IF(AO46='Master Table'!K46,"TRUE","FALSE")</f>
        <v>TRUE</v>
      </c>
    </row>
    <row r="47" spans="1:53" ht="21" customHeight="1">
      <c r="A47" s="37">
        <v>12</v>
      </c>
      <c r="B47" s="38" t="s">
        <v>61</v>
      </c>
      <c r="C47" s="853">
        <v>2239</v>
      </c>
      <c r="D47" s="853">
        <v>2145</v>
      </c>
      <c r="E47" s="857">
        <f t="shared" si="26"/>
        <v>4384</v>
      </c>
      <c r="F47" s="853">
        <v>2072</v>
      </c>
      <c r="G47" s="853">
        <v>2014</v>
      </c>
      <c r="H47" s="857">
        <f t="shared" si="27"/>
        <v>4086</v>
      </c>
      <c r="I47" s="853">
        <v>2093</v>
      </c>
      <c r="J47" s="853">
        <v>1962</v>
      </c>
      <c r="K47" s="857">
        <f t="shared" si="28"/>
        <v>4055</v>
      </c>
      <c r="L47" s="853">
        <v>1719</v>
      </c>
      <c r="M47" s="853">
        <v>1513</v>
      </c>
      <c r="N47" s="857">
        <f t="shared" si="29"/>
        <v>3232</v>
      </c>
      <c r="O47" s="853">
        <v>1607</v>
      </c>
      <c r="P47" s="853">
        <v>1482</v>
      </c>
      <c r="Q47" s="857">
        <f t="shared" si="30"/>
        <v>3089</v>
      </c>
      <c r="R47" s="853">
        <v>1588</v>
      </c>
      <c r="S47" s="853">
        <v>1524</v>
      </c>
      <c r="T47" s="857">
        <f t="shared" si="31"/>
        <v>3112</v>
      </c>
      <c r="U47" s="853">
        <v>2177</v>
      </c>
      <c r="V47" s="853">
        <v>1967</v>
      </c>
      <c r="W47" s="857">
        <f t="shared" si="32"/>
        <v>4144</v>
      </c>
      <c r="X47" s="853">
        <v>2473</v>
      </c>
      <c r="Y47" s="853">
        <v>2277</v>
      </c>
      <c r="Z47" s="857">
        <f t="shared" si="33"/>
        <v>4750</v>
      </c>
      <c r="AA47" s="853">
        <v>2746</v>
      </c>
      <c r="AB47" s="853">
        <v>2325</v>
      </c>
      <c r="AC47" s="857">
        <f t="shared" si="34"/>
        <v>5071</v>
      </c>
      <c r="AD47" s="853">
        <v>2359</v>
      </c>
      <c r="AE47" s="853">
        <v>2070</v>
      </c>
      <c r="AF47" s="857">
        <f t="shared" si="35"/>
        <v>4429</v>
      </c>
      <c r="AG47" s="853">
        <v>2528</v>
      </c>
      <c r="AH47" s="853">
        <v>2351</v>
      </c>
      <c r="AI47" s="857">
        <f t="shared" si="36"/>
        <v>4879</v>
      </c>
      <c r="AJ47" s="853">
        <v>2263</v>
      </c>
      <c r="AK47" s="853">
        <v>2180</v>
      </c>
      <c r="AL47" s="857">
        <f t="shared" si="37"/>
        <v>4443</v>
      </c>
      <c r="AM47" s="985">
        <f t="shared" si="38"/>
        <v>25864</v>
      </c>
      <c r="AN47" s="985">
        <f t="shared" si="39"/>
        <v>23810</v>
      </c>
      <c r="AO47" s="985">
        <f t="shared" si="40"/>
        <v>49674</v>
      </c>
      <c r="AP47" s="41"/>
      <c r="AQ47" s="688" t="str">
        <f>IF(AM47='Master Table'!I47,"TRUE","FALSE")</f>
        <v>TRUE</v>
      </c>
      <c r="AR47" s="688" t="str">
        <f>IF(AN47='Master Table'!J47,"TRUE","FALSE")</f>
        <v>TRUE</v>
      </c>
      <c r="AS47" s="688" t="str">
        <f>IF(AO47='Master Table'!K47,"TRUE","FALSE")</f>
        <v>TRUE</v>
      </c>
      <c r="AY47" s="34"/>
      <c r="AZ47" s="34"/>
      <c r="BA47" s="34"/>
    </row>
    <row r="48" spans="1:53" ht="21" customHeight="1">
      <c r="A48" s="37">
        <v>13</v>
      </c>
      <c r="B48" s="38" t="s">
        <v>91</v>
      </c>
      <c r="C48" s="853">
        <v>227</v>
      </c>
      <c r="D48" s="853">
        <v>232</v>
      </c>
      <c r="E48" s="857">
        <f t="shared" si="26"/>
        <v>459</v>
      </c>
      <c r="F48" s="853">
        <v>233</v>
      </c>
      <c r="G48" s="853">
        <v>216</v>
      </c>
      <c r="H48" s="857">
        <f t="shared" si="27"/>
        <v>449</v>
      </c>
      <c r="I48" s="853">
        <v>260</v>
      </c>
      <c r="J48" s="853">
        <v>298</v>
      </c>
      <c r="K48" s="857">
        <f t="shared" si="28"/>
        <v>558</v>
      </c>
      <c r="L48" s="853">
        <v>179</v>
      </c>
      <c r="M48" s="853">
        <v>152</v>
      </c>
      <c r="N48" s="857">
        <f t="shared" si="29"/>
        <v>331</v>
      </c>
      <c r="O48" s="853">
        <v>200</v>
      </c>
      <c r="P48" s="853">
        <v>192</v>
      </c>
      <c r="Q48" s="857">
        <f t="shared" si="30"/>
        <v>392</v>
      </c>
      <c r="R48" s="853">
        <v>164</v>
      </c>
      <c r="S48" s="853">
        <v>148</v>
      </c>
      <c r="T48" s="857">
        <f t="shared" si="31"/>
        <v>312</v>
      </c>
      <c r="U48" s="853">
        <v>270</v>
      </c>
      <c r="V48" s="853">
        <v>221</v>
      </c>
      <c r="W48" s="857">
        <f t="shared" si="32"/>
        <v>491</v>
      </c>
      <c r="X48" s="853">
        <v>228</v>
      </c>
      <c r="Y48" s="853">
        <v>213</v>
      </c>
      <c r="Z48" s="857">
        <f t="shared" si="33"/>
        <v>441</v>
      </c>
      <c r="AA48" s="853">
        <v>217</v>
      </c>
      <c r="AB48" s="853">
        <v>242</v>
      </c>
      <c r="AC48" s="857">
        <f t="shared" si="34"/>
        <v>459</v>
      </c>
      <c r="AD48" s="853">
        <v>304</v>
      </c>
      <c r="AE48" s="853">
        <v>265</v>
      </c>
      <c r="AF48" s="857">
        <f t="shared" si="35"/>
        <v>569</v>
      </c>
      <c r="AG48" s="853">
        <v>293</v>
      </c>
      <c r="AH48" s="853">
        <v>287</v>
      </c>
      <c r="AI48" s="857">
        <f t="shared" si="36"/>
        <v>580</v>
      </c>
      <c r="AJ48" s="853">
        <v>346</v>
      </c>
      <c r="AK48" s="853">
        <v>317</v>
      </c>
      <c r="AL48" s="857">
        <f t="shared" si="37"/>
        <v>663</v>
      </c>
      <c r="AM48" s="985">
        <f t="shared" si="38"/>
        <v>2921</v>
      </c>
      <c r="AN48" s="985">
        <f t="shared" si="39"/>
        <v>2783</v>
      </c>
      <c r="AO48" s="985">
        <f t="shared" si="40"/>
        <v>5704</v>
      </c>
      <c r="AP48" s="41"/>
      <c r="AQ48" s="688" t="str">
        <f>IF(AM48='Master Table'!I48,"TRUE","FALSE")</f>
        <v>TRUE</v>
      </c>
      <c r="AR48" s="688" t="str">
        <f>IF(AN48='Master Table'!J48,"TRUE","FALSE")</f>
        <v>TRUE</v>
      </c>
      <c r="AS48" s="688" t="str">
        <f>IF(AO48='Master Table'!K48,"TRUE","FALSE")</f>
        <v>TRUE</v>
      </c>
      <c r="AY48" s="34"/>
      <c r="AZ48" s="34"/>
      <c r="BA48" s="34"/>
    </row>
    <row r="49" spans="1:45" ht="21" customHeight="1">
      <c r="A49" s="37">
        <v>14</v>
      </c>
      <c r="B49" s="38" t="s">
        <v>62</v>
      </c>
      <c r="C49" s="854">
        <v>361</v>
      </c>
      <c r="D49" s="854">
        <v>354</v>
      </c>
      <c r="E49" s="857">
        <f t="shared" si="26"/>
        <v>715</v>
      </c>
      <c r="F49" s="854">
        <v>347</v>
      </c>
      <c r="G49" s="854">
        <v>328</v>
      </c>
      <c r="H49" s="857">
        <f t="shared" si="27"/>
        <v>675</v>
      </c>
      <c r="I49" s="854">
        <v>357</v>
      </c>
      <c r="J49" s="854">
        <v>301</v>
      </c>
      <c r="K49" s="857">
        <f t="shared" si="28"/>
        <v>658</v>
      </c>
      <c r="L49" s="854">
        <v>274</v>
      </c>
      <c r="M49" s="854">
        <v>240</v>
      </c>
      <c r="N49" s="857">
        <f t="shared" si="29"/>
        <v>514</v>
      </c>
      <c r="O49" s="854">
        <v>302</v>
      </c>
      <c r="P49" s="854">
        <v>260</v>
      </c>
      <c r="Q49" s="857">
        <f t="shared" si="30"/>
        <v>562</v>
      </c>
      <c r="R49" s="854">
        <v>308</v>
      </c>
      <c r="S49" s="854">
        <v>283</v>
      </c>
      <c r="T49" s="857">
        <f t="shared" si="31"/>
        <v>591</v>
      </c>
      <c r="U49" s="854">
        <v>311</v>
      </c>
      <c r="V49" s="854">
        <v>292</v>
      </c>
      <c r="W49" s="857">
        <f t="shared" si="32"/>
        <v>603</v>
      </c>
      <c r="X49" s="854">
        <v>412</v>
      </c>
      <c r="Y49" s="854">
        <v>379</v>
      </c>
      <c r="Z49" s="857">
        <f t="shared" si="33"/>
        <v>791</v>
      </c>
      <c r="AA49" s="854">
        <v>377</v>
      </c>
      <c r="AB49" s="854">
        <v>343</v>
      </c>
      <c r="AC49" s="857">
        <f t="shared" si="34"/>
        <v>720</v>
      </c>
      <c r="AD49" s="854">
        <v>335</v>
      </c>
      <c r="AE49" s="854">
        <v>287</v>
      </c>
      <c r="AF49" s="857">
        <f t="shared" si="35"/>
        <v>622</v>
      </c>
      <c r="AG49" s="854">
        <v>420</v>
      </c>
      <c r="AH49" s="854">
        <v>394</v>
      </c>
      <c r="AI49" s="857">
        <f t="shared" si="36"/>
        <v>814</v>
      </c>
      <c r="AJ49" s="854">
        <v>410</v>
      </c>
      <c r="AK49" s="854">
        <v>384</v>
      </c>
      <c r="AL49" s="857">
        <f t="shared" si="37"/>
        <v>794</v>
      </c>
      <c r="AM49" s="985">
        <f t="shared" si="38"/>
        <v>4214</v>
      </c>
      <c r="AN49" s="985">
        <f t="shared" si="39"/>
        <v>3845</v>
      </c>
      <c r="AO49" s="985">
        <f t="shared" si="40"/>
        <v>8059</v>
      </c>
      <c r="AP49" s="41"/>
      <c r="AQ49" s="688" t="str">
        <f>IF(AM49='Master Table'!I49,"TRUE","FALSE")</f>
        <v>TRUE</v>
      </c>
      <c r="AR49" s="688" t="str">
        <f>IF(AN49='Master Table'!J49,"TRUE","FALSE")</f>
        <v>TRUE</v>
      </c>
      <c r="AS49" s="688" t="str">
        <f>IF(AO49='Master Table'!K49,"TRUE","FALSE")</f>
        <v>TRUE</v>
      </c>
    </row>
    <row r="50" spans="1:45" ht="21" customHeight="1">
      <c r="A50" s="37">
        <v>15</v>
      </c>
      <c r="B50" s="38" t="s">
        <v>69</v>
      </c>
      <c r="C50" s="853">
        <v>525</v>
      </c>
      <c r="D50" s="853">
        <v>511</v>
      </c>
      <c r="E50" s="857">
        <f t="shared" si="26"/>
        <v>1036</v>
      </c>
      <c r="F50" s="853">
        <v>474</v>
      </c>
      <c r="G50" s="853">
        <v>436</v>
      </c>
      <c r="H50" s="857">
        <f t="shared" si="27"/>
        <v>910</v>
      </c>
      <c r="I50" s="853">
        <v>452</v>
      </c>
      <c r="J50" s="853">
        <v>401</v>
      </c>
      <c r="K50" s="857">
        <f t="shared" si="28"/>
        <v>853</v>
      </c>
      <c r="L50" s="853">
        <v>383</v>
      </c>
      <c r="M50" s="853">
        <v>343</v>
      </c>
      <c r="N50" s="857">
        <f t="shared" si="29"/>
        <v>726</v>
      </c>
      <c r="O50" s="853">
        <v>264</v>
      </c>
      <c r="P50" s="853">
        <v>242</v>
      </c>
      <c r="Q50" s="857">
        <f t="shared" si="30"/>
        <v>506</v>
      </c>
      <c r="R50" s="853">
        <v>367</v>
      </c>
      <c r="S50" s="853">
        <v>392</v>
      </c>
      <c r="T50" s="857">
        <f t="shared" si="31"/>
        <v>759</v>
      </c>
      <c r="U50" s="853">
        <v>553</v>
      </c>
      <c r="V50" s="853">
        <v>493</v>
      </c>
      <c r="W50" s="857">
        <f t="shared" si="32"/>
        <v>1046</v>
      </c>
      <c r="X50" s="853">
        <v>636</v>
      </c>
      <c r="Y50" s="853">
        <v>653</v>
      </c>
      <c r="Z50" s="857">
        <f t="shared" si="33"/>
        <v>1289</v>
      </c>
      <c r="AA50" s="853">
        <v>700</v>
      </c>
      <c r="AB50" s="853">
        <v>644</v>
      </c>
      <c r="AC50" s="857">
        <f t="shared" si="34"/>
        <v>1344</v>
      </c>
      <c r="AD50" s="853">
        <v>629</v>
      </c>
      <c r="AE50" s="853">
        <v>585</v>
      </c>
      <c r="AF50" s="857">
        <f t="shared" si="35"/>
        <v>1214</v>
      </c>
      <c r="AG50" s="853">
        <v>431</v>
      </c>
      <c r="AH50" s="853">
        <v>389</v>
      </c>
      <c r="AI50" s="857">
        <f t="shared" si="36"/>
        <v>820</v>
      </c>
      <c r="AJ50" s="853">
        <v>521</v>
      </c>
      <c r="AK50" s="853">
        <v>467</v>
      </c>
      <c r="AL50" s="857">
        <f t="shared" si="37"/>
        <v>988</v>
      </c>
      <c r="AM50" s="985">
        <f t="shared" si="38"/>
        <v>5935</v>
      </c>
      <c r="AN50" s="985">
        <f t="shared" si="39"/>
        <v>5556</v>
      </c>
      <c r="AO50" s="985">
        <f t="shared" si="40"/>
        <v>11491</v>
      </c>
      <c r="AP50" s="41"/>
      <c r="AQ50" s="688" t="str">
        <f>IF(AM50='Master Table'!I50,"TRUE","FALSE")</f>
        <v>TRUE</v>
      </c>
      <c r="AR50" s="688" t="str">
        <f>IF(AN50='Master Table'!J50,"TRUE","FALSE")</f>
        <v>TRUE</v>
      </c>
      <c r="AS50" s="688" t="str">
        <f>IF(AO50='Master Table'!K50,"TRUE","FALSE")</f>
        <v>TRUE</v>
      </c>
    </row>
    <row r="51" spans="1:45" ht="21" customHeight="1">
      <c r="A51" s="37">
        <v>16</v>
      </c>
      <c r="B51" s="38" t="s">
        <v>781</v>
      </c>
      <c r="C51" s="857">
        <v>428</v>
      </c>
      <c r="D51" s="857">
        <v>408</v>
      </c>
      <c r="E51" s="857">
        <f t="shared" si="26"/>
        <v>836</v>
      </c>
      <c r="F51" s="857">
        <v>374</v>
      </c>
      <c r="G51" s="857">
        <v>323</v>
      </c>
      <c r="H51" s="857">
        <f t="shared" si="27"/>
        <v>697</v>
      </c>
      <c r="I51" s="857">
        <v>442</v>
      </c>
      <c r="J51" s="857">
        <v>349</v>
      </c>
      <c r="K51" s="857">
        <f t="shared" si="28"/>
        <v>791</v>
      </c>
      <c r="L51" s="857">
        <v>301</v>
      </c>
      <c r="M51" s="857">
        <v>272</v>
      </c>
      <c r="N51" s="857">
        <f t="shared" si="29"/>
        <v>573</v>
      </c>
      <c r="O51" s="857">
        <v>284</v>
      </c>
      <c r="P51" s="857">
        <v>290</v>
      </c>
      <c r="Q51" s="857">
        <f t="shared" si="30"/>
        <v>574</v>
      </c>
      <c r="R51" s="857">
        <v>306</v>
      </c>
      <c r="S51" s="857">
        <v>333</v>
      </c>
      <c r="T51" s="857">
        <f t="shared" si="31"/>
        <v>639</v>
      </c>
      <c r="U51" s="857">
        <v>458</v>
      </c>
      <c r="V51" s="857">
        <v>442</v>
      </c>
      <c r="W51" s="857">
        <f t="shared" si="32"/>
        <v>900</v>
      </c>
      <c r="X51" s="857">
        <v>539</v>
      </c>
      <c r="Y51" s="857">
        <v>464</v>
      </c>
      <c r="Z51" s="857">
        <f t="shared" si="33"/>
        <v>1003</v>
      </c>
      <c r="AA51" s="857">
        <v>484</v>
      </c>
      <c r="AB51" s="857">
        <v>422</v>
      </c>
      <c r="AC51" s="857">
        <f t="shared" si="34"/>
        <v>906</v>
      </c>
      <c r="AD51" s="857">
        <v>450</v>
      </c>
      <c r="AE51" s="857">
        <v>425</v>
      </c>
      <c r="AF51" s="857">
        <f t="shared" si="35"/>
        <v>875</v>
      </c>
      <c r="AG51" s="857">
        <v>499</v>
      </c>
      <c r="AH51" s="857">
        <v>490</v>
      </c>
      <c r="AI51" s="857">
        <f t="shared" si="36"/>
        <v>989</v>
      </c>
      <c r="AJ51" s="857">
        <v>399</v>
      </c>
      <c r="AK51" s="857">
        <v>318</v>
      </c>
      <c r="AL51" s="857">
        <f t="shared" si="37"/>
        <v>717</v>
      </c>
      <c r="AM51" s="985">
        <f t="shared" si="38"/>
        <v>4964</v>
      </c>
      <c r="AN51" s="985">
        <f t="shared" si="39"/>
        <v>4536</v>
      </c>
      <c r="AO51" s="985">
        <f t="shared" si="40"/>
        <v>9500</v>
      </c>
      <c r="AP51" s="41"/>
      <c r="AQ51" s="688" t="str">
        <f>IF(AM51='Master Table'!I51,"TRUE","FALSE")</f>
        <v>TRUE</v>
      </c>
      <c r="AR51" s="688" t="str">
        <f>IF(AN51='Master Table'!J51,"TRUE","FALSE")</f>
        <v>TRUE</v>
      </c>
      <c r="AS51" s="688" t="str">
        <f>IF(AO51='Master Table'!K51,"TRUE","FALSE")</f>
        <v>TRUE</v>
      </c>
    </row>
    <row r="52" spans="1:45" ht="21" customHeight="1">
      <c r="A52" s="37">
        <v>17</v>
      </c>
      <c r="B52" s="38" t="s">
        <v>72</v>
      </c>
      <c r="C52" s="853">
        <v>394</v>
      </c>
      <c r="D52" s="853">
        <v>405</v>
      </c>
      <c r="E52" s="857">
        <f t="shared" si="26"/>
        <v>799</v>
      </c>
      <c r="F52" s="853">
        <v>423</v>
      </c>
      <c r="G52" s="853">
        <v>351</v>
      </c>
      <c r="H52" s="857">
        <f t="shared" si="27"/>
        <v>774</v>
      </c>
      <c r="I52" s="853">
        <v>323</v>
      </c>
      <c r="J52" s="853">
        <v>299</v>
      </c>
      <c r="K52" s="857">
        <f t="shared" si="28"/>
        <v>622</v>
      </c>
      <c r="L52" s="853">
        <v>434</v>
      </c>
      <c r="M52" s="853">
        <v>363</v>
      </c>
      <c r="N52" s="857">
        <f t="shared" si="29"/>
        <v>797</v>
      </c>
      <c r="O52" s="853">
        <v>367</v>
      </c>
      <c r="P52" s="853">
        <v>291</v>
      </c>
      <c r="Q52" s="857">
        <f t="shared" si="30"/>
        <v>658</v>
      </c>
      <c r="R52" s="853">
        <v>335</v>
      </c>
      <c r="S52" s="853">
        <v>301</v>
      </c>
      <c r="T52" s="857">
        <f t="shared" si="31"/>
        <v>636</v>
      </c>
      <c r="U52" s="853">
        <v>371</v>
      </c>
      <c r="V52" s="853">
        <v>323</v>
      </c>
      <c r="W52" s="857">
        <f t="shared" si="32"/>
        <v>694</v>
      </c>
      <c r="X52" s="853">
        <v>422</v>
      </c>
      <c r="Y52" s="853">
        <v>417</v>
      </c>
      <c r="Z52" s="857">
        <f t="shared" si="33"/>
        <v>839</v>
      </c>
      <c r="AA52" s="853">
        <v>499</v>
      </c>
      <c r="AB52" s="853">
        <v>444</v>
      </c>
      <c r="AC52" s="857">
        <f t="shared" si="34"/>
        <v>943</v>
      </c>
      <c r="AD52" s="853">
        <v>391</v>
      </c>
      <c r="AE52" s="853">
        <v>383</v>
      </c>
      <c r="AF52" s="857">
        <f t="shared" si="35"/>
        <v>774</v>
      </c>
      <c r="AG52" s="853">
        <v>389</v>
      </c>
      <c r="AH52" s="853">
        <v>350</v>
      </c>
      <c r="AI52" s="857">
        <f t="shared" si="36"/>
        <v>739</v>
      </c>
      <c r="AJ52" s="853">
        <v>300</v>
      </c>
      <c r="AK52" s="853">
        <v>282</v>
      </c>
      <c r="AL52" s="857">
        <f t="shared" si="37"/>
        <v>582</v>
      </c>
      <c r="AM52" s="985">
        <f t="shared" si="38"/>
        <v>4648</v>
      </c>
      <c r="AN52" s="985">
        <f t="shared" si="39"/>
        <v>4209</v>
      </c>
      <c r="AO52" s="985">
        <f t="shared" si="40"/>
        <v>8857</v>
      </c>
      <c r="AP52" s="41"/>
      <c r="AQ52" s="688" t="str">
        <f>IF(AM52='Master Table'!I52,"TRUE","FALSE")</f>
        <v>TRUE</v>
      </c>
      <c r="AR52" s="688" t="str">
        <f>IF(AN52='Master Table'!J52,"TRUE","FALSE")</f>
        <v>TRUE</v>
      </c>
      <c r="AS52" s="688" t="str">
        <f>IF(AO52='Master Table'!K52,"TRUE","FALSE")</f>
        <v>TRUE</v>
      </c>
    </row>
    <row r="53" spans="1:45" ht="21" customHeight="1">
      <c r="A53" s="37">
        <v>18</v>
      </c>
      <c r="B53" s="38" t="s">
        <v>74</v>
      </c>
      <c r="C53" s="853">
        <v>1018</v>
      </c>
      <c r="D53" s="853">
        <v>903</v>
      </c>
      <c r="E53" s="857">
        <f t="shared" si="26"/>
        <v>1921</v>
      </c>
      <c r="F53" s="853">
        <v>914</v>
      </c>
      <c r="G53" s="853">
        <v>863</v>
      </c>
      <c r="H53" s="857">
        <f t="shared" si="27"/>
        <v>1777</v>
      </c>
      <c r="I53" s="853">
        <v>1032</v>
      </c>
      <c r="J53" s="853">
        <v>957</v>
      </c>
      <c r="K53" s="857">
        <f t="shared" si="28"/>
        <v>1989</v>
      </c>
      <c r="L53" s="853">
        <v>738</v>
      </c>
      <c r="M53" s="853">
        <v>758</v>
      </c>
      <c r="N53" s="857">
        <f t="shared" si="29"/>
        <v>1496</v>
      </c>
      <c r="O53" s="853">
        <v>865</v>
      </c>
      <c r="P53" s="853">
        <v>702</v>
      </c>
      <c r="Q53" s="857">
        <f t="shared" si="30"/>
        <v>1567</v>
      </c>
      <c r="R53" s="853">
        <v>795</v>
      </c>
      <c r="S53" s="853">
        <v>733</v>
      </c>
      <c r="T53" s="857">
        <f t="shared" si="31"/>
        <v>1528</v>
      </c>
      <c r="U53" s="853">
        <v>1045</v>
      </c>
      <c r="V53" s="853">
        <v>1000</v>
      </c>
      <c r="W53" s="857">
        <f t="shared" si="32"/>
        <v>2045</v>
      </c>
      <c r="X53" s="853">
        <v>1240</v>
      </c>
      <c r="Y53" s="853">
        <v>1131</v>
      </c>
      <c r="Z53" s="857">
        <f t="shared" si="33"/>
        <v>2371</v>
      </c>
      <c r="AA53" s="853">
        <v>1020</v>
      </c>
      <c r="AB53" s="853">
        <v>1005</v>
      </c>
      <c r="AC53" s="857">
        <f t="shared" si="34"/>
        <v>2025</v>
      </c>
      <c r="AD53" s="853">
        <v>1074</v>
      </c>
      <c r="AE53" s="853">
        <v>1012</v>
      </c>
      <c r="AF53" s="857">
        <f t="shared" si="35"/>
        <v>2086</v>
      </c>
      <c r="AG53" s="853">
        <v>1131</v>
      </c>
      <c r="AH53" s="853">
        <v>1116</v>
      </c>
      <c r="AI53" s="857">
        <f t="shared" si="36"/>
        <v>2247</v>
      </c>
      <c r="AJ53" s="853">
        <v>1191</v>
      </c>
      <c r="AK53" s="853">
        <v>977</v>
      </c>
      <c r="AL53" s="857">
        <f t="shared" si="37"/>
        <v>2168</v>
      </c>
      <c r="AM53" s="985">
        <f t="shared" si="38"/>
        <v>12063</v>
      </c>
      <c r="AN53" s="985">
        <f t="shared" si="39"/>
        <v>11157</v>
      </c>
      <c r="AO53" s="985">
        <f t="shared" si="40"/>
        <v>23220</v>
      </c>
      <c r="AP53" s="41"/>
      <c r="AQ53" s="688" t="str">
        <f>IF(AM53='Master Table'!I53,"TRUE","FALSE")</f>
        <v>TRUE</v>
      </c>
      <c r="AR53" s="688" t="str">
        <f>IF(AN53='Master Table'!J53,"TRUE","FALSE")</f>
        <v>TRUE</v>
      </c>
      <c r="AS53" s="688" t="str">
        <f>IF(AO53='Master Table'!K53,"TRUE","FALSE")</f>
        <v>TRUE</v>
      </c>
    </row>
    <row r="54" spans="1:45" ht="21" customHeight="1">
      <c r="A54" s="37">
        <v>19</v>
      </c>
      <c r="B54" s="43" t="s">
        <v>160</v>
      </c>
      <c r="C54" s="853">
        <v>350</v>
      </c>
      <c r="D54" s="853">
        <v>311</v>
      </c>
      <c r="E54" s="857">
        <f t="shared" si="26"/>
        <v>661</v>
      </c>
      <c r="F54" s="853">
        <v>366</v>
      </c>
      <c r="G54" s="853">
        <v>337</v>
      </c>
      <c r="H54" s="857">
        <f t="shared" si="27"/>
        <v>703</v>
      </c>
      <c r="I54" s="853">
        <v>299</v>
      </c>
      <c r="J54" s="853">
        <v>332</v>
      </c>
      <c r="K54" s="857">
        <f t="shared" si="28"/>
        <v>631</v>
      </c>
      <c r="L54" s="853">
        <v>266</v>
      </c>
      <c r="M54" s="853">
        <v>253</v>
      </c>
      <c r="N54" s="857">
        <f t="shared" si="29"/>
        <v>519</v>
      </c>
      <c r="O54" s="853">
        <v>266</v>
      </c>
      <c r="P54" s="853">
        <v>225</v>
      </c>
      <c r="Q54" s="857">
        <f t="shared" si="30"/>
        <v>491</v>
      </c>
      <c r="R54" s="853">
        <v>278</v>
      </c>
      <c r="S54" s="853">
        <v>269</v>
      </c>
      <c r="T54" s="857">
        <f t="shared" si="31"/>
        <v>547</v>
      </c>
      <c r="U54" s="853">
        <v>308</v>
      </c>
      <c r="V54" s="853">
        <v>306</v>
      </c>
      <c r="W54" s="857">
        <f t="shared" si="32"/>
        <v>614</v>
      </c>
      <c r="X54" s="853">
        <v>465</v>
      </c>
      <c r="Y54" s="853">
        <v>436</v>
      </c>
      <c r="Z54" s="857">
        <f t="shared" si="33"/>
        <v>901</v>
      </c>
      <c r="AA54" s="853">
        <v>378</v>
      </c>
      <c r="AB54" s="853">
        <v>412</v>
      </c>
      <c r="AC54" s="857">
        <f t="shared" si="34"/>
        <v>790</v>
      </c>
      <c r="AD54" s="853">
        <v>389</v>
      </c>
      <c r="AE54" s="853">
        <v>313</v>
      </c>
      <c r="AF54" s="857">
        <f t="shared" si="35"/>
        <v>702</v>
      </c>
      <c r="AG54" s="853">
        <v>368</v>
      </c>
      <c r="AH54" s="853">
        <v>306</v>
      </c>
      <c r="AI54" s="857">
        <f t="shared" si="36"/>
        <v>674</v>
      </c>
      <c r="AJ54" s="853">
        <v>396</v>
      </c>
      <c r="AK54" s="853">
        <v>379</v>
      </c>
      <c r="AL54" s="857">
        <f t="shared" si="37"/>
        <v>775</v>
      </c>
      <c r="AM54" s="985">
        <f t="shared" si="38"/>
        <v>4129</v>
      </c>
      <c r="AN54" s="985">
        <f t="shared" si="39"/>
        <v>3879</v>
      </c>
      <c r="AO54" s="985">
        <f t="shared" si="40"/>
        <v>8008</v>
      </c>
      <c r="AP54" s="41"/>
      <c r="AQ54" s="688" t="str">
        <f>IF(AM54='Master Table'!I54,"TRUE","FALSE")</f>
        <v>TRUE</v>
      </c>
      <c r="AR54" s="688" t="str">
        <f>IF(AN54='Master Table'!J54,"TRUE","FALSE")</f>
        <v>TRUE</v>
      </c>
      <c r="AS54" s="688" t="str">
        <f>IF(AO54='Master Table'!K54,"TRUE","FALSE")</f>
        <v>TRUE</v>
      </c>
    </row>
    <row r="55" spans="1:45" ht="21" customHeight="1">
      <c r="A55" s="37">
        <v>20</v>
      </c>
      <c r="B55" s="38" t="s">
        <v>85</v>
      </c>
      <c r="C55" s="853">
        <v>538</v>
      </c>
      <c r="D55" s="853">
        <v>466</v>
      </c>
      <c r="E55" s="857">
        <f t="shared" si="26"/>
        <v>1004</v>
      </c>
      <c r="F55" s="853">
        <v>471</v>
      </c>
      <c r="G55" s="853">
        <v>431</v>
      </c>
      <c r="H55" s="857">
        <f t="shared" si="27"/>
        <v>902</v>
      </c>
      <c r="I55" s="853">
        <v>480</v>
      </c>
      <c r="J55" s="853">
        <v>482</v>
      </c>
      <c r="K55" s="857">
        <f t="shared" si="28"/>
        <v>962</v>
      </c>
      <c r="L55" s="853">
        <v>397</v>
      </c>
      <c r="M55" s="853">
        <v>362</v>
      </c>
      <c r="N55" s="857">
        <f t="shared" si="29"/>
        <v>759</v>
      </c>
      <c r="O55" s="853">
        <v>434</v>
      </c>
      <c r="P55" s="853">
        <v>365</v>
      </c>
      <c r="Q55" s="857">
        <f t="shared" si="30"/>
        <v>799</v>
      </c>
      <c r="R55" s="853">
        <v>413</v>
      </c>
      <c r="S55" s="853">
        <v>404</v>
      </c>
      <c r="T55" s="857">
        <f t="shared" si="31"/>
        <v>817</v>
      </c>
      <c r="U55" s="853">
        <v>575</v>
      </c>
      <c r="V55" s="853">
        <v>537</v>
      </c>
      <c r="W55" s="857">
        <f t="shared" si="32"/>
        <v>1112</v>
      </c>
      <c r="X55" s="853">
        <v>714</v>
      </c>
      <c r="Y55" s="853">
        <v>679</v>
      </c>
      <c r="Z55" s="857">
        <f t="shared" si="33"/>
        <v>1393</v>
      </c>
      <c r="AA55" s="853">
        <v>623</v>
      </c>
      <c r="AB55" s="853">
        <v>631</v>
      </c>
      <c r="AC55" s="857">
        <f t="shared" si="34"/>
        <v>1254</v>
      </c>
      <c r="AD55" s="853">
        <v>591</v>
      </c>
      <c r="AE55" s="853">
        <v>571</v>
      </c>
      <c r="AF55" s="857">
        <f t="shared" si="35"/>
        <v>1162</v>
      </c>
      <c r="AG55" s="853">
        <v>585</v>
      </c>
      <c r="AH55" s="853">
        <v>606</v>
      </c>
      <c r="AI55" s="857">
        <f t="shared" si="36"/>
        <v>1191</v>
      </c>
      <c r="AJ55" s="853">
        <v>616</v>
      </c>
      <c r="AK55" s="853">
        <v>543</v>
      </c>
      <c r="AL55" s="857">
        <f t="shared" si="37"/>
        <v>1159</v>
      </c>
      <c r="AM55" s="985">
        <f t="shared" si="38"/>
        <v>6437</v>
      </c>
      <c r="AN55" s="985">
        <f t="shared" si="39"/>
        <v>6077</v>
      </c>
      <c r="AO55" s="985">
        <f t="shared" si="40"/>
        <v>12514</v>
      </c>
      <c r="AP55" s="41"/>
      <c r="AQ55" s="688" t="str">
        <f>IF(AM55='Master Table'!I55,"TRUE","FALSE")</f>
        <v>TRUE</v>
      </c>
      <c r="AR55" s="688" t="str">
        <f>IF(AN55='Master Table'!J55,"TRUE","FALSE")</f>
        <v>TRUE</v>
      </c>
      <c r="AS55" s="688" t="str">
        <f>IF(AO55='Master Table'!K55,"TRUE","FALSE")</f>
        <v>TRUE</v>
      </c>
    </row>
    <row r="56" spans="1:45" ht="21" customHeight="1">
      <c r="A56" s="37">
        <v>21</v>
      </c>
      <c r="B56" s="38" t="s">
        <v>142</v>
      </c>
      <c r="C56" s="855">
        <v>653</v>
      </c>
      <c r="D56" s="855">
        <v>642</v>
      </c>
      <c r="E56" s="857">
        <f t="shared" si="26"/>
        <v>1295</v>
      </c>
      <c r="F56" s="855">
        <v>523</v>
      </c>
      <c r="G56" s="855">
        <v>526</v>
      </c>
      <c r="H56" s="857">
        <f t="shared" si="27"/>
        <v>1049</v>
      </c>
      <c r="I56" s="855">
        <v>637</v>
      </c>
      <c r="J56" s="855">
        <v>558</v>
      </c>
      <c r="K56" s="857">
        <f t="shared" si="28"/>
        <v>1195</v>
      </c>
      <c r="L56" s="855">
        <v>506</v>
      </c>
      <c r="M56" s="855">
        <v>478</v>
      </c>
      <c r="N56" s="857">
        <f t="shared" si="29"/>
        <v>984</v>
      </c>
      <c r="O56" s="855">
        <v>520</v>
      </c>
      <c r="P56" s="855">
        <v>490</v>
      </c>
      <c r="Q56" s="857">
        <f t="shared" si="30"/>
        <v>1010</v>
      </c>
      <c r="R56" s="855">
        <v>539</v>
      </c>
      <c r="S56" s="855">
        <v>481</v>
      </c>
      <c r="T56" s="857">
        <f t="shared" si="31"/>
        <v>1020</v>
      </c>
      <c r="U56" s="855">
        <v>618</v>
      </c>
      <c r="V56" s="855">
        <v>551</v>
      </c>
      <c r="W56" s="857">
        <f t="shared" si="32"/>
        <v>1169</v>
      </c>
      <c r="X56" s="855">
        <v>748</v>
      </c>
      <c r="Y56" s="855">
        <v>695</v>
      </c>
      <c r="Z56" s="857">
        <f t="shared" si="33"/>
        <v>1443</v>
      </c>
      <c r="AA56" s="855">
        <v>788</v>
      </c>
      <c r="AB56" s="855">
        <v>642</v>
      </c>
      <c r="AC56" s="857">
        <f t="shared" si="34"/>
        <v>1430</v>
      </c>
      <c r="AD56" s="855">
        <v>708</v>
      </c>
      <c r="AE56" s="855">
        <v>649</v>
      </c>
      <c r="AF56" s="857">
        <f t="shared" si="35"/>
        <v>1357</v>
      </c>
      <c r="AG56" s="855">
        <v>746</v>
      </c>
      <c r="AH56" s="855">
        <v>723</v>
      </c>
      <c r="AI56" s="857">
        <f t="shared" si="36"/>
        <v>1469</v>
      </c>
      <c r="AJ56" s="855">
        <v>754</v>
      </c>
      <c r="AK56" s="855">
        <v>731</v>
      </c>
      <c r="AL56" s="857">
        <f t="shared" si="37"/>
        <v>1485</v>
      </c>
      <c r="AM56" s="985">
        <f t="shared" si="38"/>
        <v>7740</v>
      </c>
      <c r="AN56" s="985">
        <f t="shared" si="39"/>
        <v>7166</v>
      </c>
      <c r="AO56" s="985">
        <f t="shared" si="40"/>
        <v>14906</v>
      </c>
      <c r="AP56" s="41"/>
      <c r="AQ56" s="688" t="str">
        <f>IF(AM56='Master Table'!I56,"TRUE","FALSE")</f>
        <v>TRUE</v>
      </c>
      <c r="AR56" s="688" t="str">
        <f>IF(AN56='Master Table'!J56,"TRUE","FALSE")</f>
        <v>TRUE</v>
      </c>
      <c r="AS56" s="688" t="str">
        <f>IF(AO56='Master Table'!K56,"TRUE","FALSE")</f>
        <v>TRUE</v>
      </c>
    </row>
    <row r="57" spans="1:45" ht="21" customHeight="1">
      <c r="A57" s="37">
        <v>22</v>
      </c>
      <c r="B57" s="43" t="s">
        <v>143</v>
      </c>
      <c r="C57" s="856">
        <v>399</v>
      </c>
      <c r="D57" s="856">
        <v>348</v>
      </c>
      <c r="E57" s="857">
        <f t="shared" si="26"/>
        <v>747</v>
      </c>
      <c r="F57" s="856">
        <v>290</v>
      </c>
      <c r="G57" s="856">
        <v>290</v>
      </c>
      <c r="H57" s="857">
        <f t="shared" si="27"/>
        <v>580</v>
      </c>
      <c r="I57" s="856">
        <v>277</v>
      </c>
      <c r="J57" s="856">
        <v>274</v>
      </c>
      <c r="K57" s="857">
        <f t="shared" si="28"/>
        <v>551</v>
      </c>
      <c r="L57" s="856">
        <v>215</v>
      </c>
      <c r="M57" s="856">
        <v>194</v>
      </c>
      <c r="N57" s="857">
        <f t="shared" si="29"/>
        <v>409</v>
      </c>
      <c r="O57" s="856">
        <v>230</v>
      </c>
      <c r="P57" s="856">
        <v>248</v>
      </c>
      <c r="Q57" s="857">
        <f t="shared" si="30"/>
        <v>478</v>
      </c>
      <c r="R57" s="856">
        <v>255</v>
      </c>
      <c r="S57" s="856">
        <v>258</v>
      </c>
      <c r="T57" s="857">
        <f t="shared" si="31"/>
        <v>513</v>
      </c>
      <c r="U57" s="856">
        <v>308</v>
      </c>
      <c r="V57" s="856">
        <v>276</v>
      </c>
      <c r="W57" s="857">
        <f t="shared" si="32"/>
        <v>584</v>
      </c>
      <c r="X57" s="856">
        <v>381</v>
      </c>
      <c r="Y57" s="856">
        <v>339</v>
      </c>
      <c r="Z57" s="857">
        <f t="shared" si="33"/>
        <v>720</v>
      </c>
      <c r="AA57" s="856">
        <v>391</v>
      </c>
      <c r="AB57" s="856">
        <v>357</v>
      </c>
      <c r="AC57" s="857">
        <f t="shared" si="34"/>
        <v>748</v>
      </c>
      <c r="AD57" s="856">
        <v>336</v>
      </c>
      <c r="AE57" s="856">
        <v>344</v>
      </c>
      <c r="AF57" s="857">
        <f t="shared" si="35"/>
        <v>680</v>
      </c>
      <c r="AG57" s="856">
        <v>361</v>
      </c>
      <c r="AH57" s="856">
        <v>331</v>
      </c>
      <c r="AI57" s="857">
        <f t="shared" si="36"/>
        <v>692</v>
      </c>
      <c r="AJ57" s="856">
        <v>305</v>
      </c>
      <c r="AK57" s="856">
        <v>331</v>
      </c>
      <c r="AL57" s="857">
        <f t="shared" si="37"/>
        <v>636</v>
      </c>
      <c r="AM57" s="985">
        <f t="shared" si="38"/>
        <v>3748</v>
      </c>
      <c r="AN57" s="985">
        <f t="shared" si="39"/>
        <v>3590</v>
      </c>
      <c r="AO57" s="985">
        <f t="shared" si="40"/>
        <v>7338</v>
      </c>
      <c r="AP57" s="41"/>
      <c r="AQ57" s="688" t="str">
        <f>IF(AM57='Master Table'!I57,"TRUE","FALSE")</f>
        <v>TRUE</v>
      </c>
      <c r="AR57" s="688" t="str">
        <f>IF(AN57='Master Table'!J57,"TRUE","FALSE")</f>
        <v>TRUE</v>
      </c>
      <c r="AS57" s="688" t="str">
        <f>IF(AO57='Master Table'!K57,"TRUE","FALSE")</f>
        <v>TRUE</v>
      </c>
    </row>
    <row r="58" spans="1:45" ht="21" customHeight="1">
      <c r="A58" s="37">
        <v>23</v>
      </c>
      <c r="B58" s="38" t="s">
        <v>144</v>
      </c>
      <c r="C58" s="853">
        <v>430</v>
      </c>
      <c r="D58" s="853">
        <v>362</v>
      </c>
      <c r="E58" s="857">
        <f t="shared" si="26"/>
        <v>792</v>
      </c>
      <c r="F58" s="853">
        <v>379</v>
      </c>
      <c r="G58" s="853">
        <v>371</v>
      </c>
      <c r="H58" s="857">
        <f t="shared" si="27"/>
        <v>750</v>
      </c>
      <c r="I58" s="853">
        <v>337</v>
      </c>
      <c r="J58" s="853">
        <v>280</v>
      </c>
      <c r="K58" s="857">
        <f t="shared" si="28"/>
        <v>617</v>
      </c>
      <c r="L58" s="853">
        <v>252</v>
      </c>
      <c r="M58" s="853">
        <v>223</v>
      </c>
      <c r="N58" s="857">
        <f t="shared" si="29"/>
        <v>475</v>
      </c>
      <c r="O58" s="853">
        <v>311</v>
      </c>
      <c r="P58" s="853">
        <v>220</v>
      </c>
      <c r="Q58" s="857">
        <f t="shared" si="30"/>
        <v>531</v>
      </c>
      <c r="R58" s="853">
        <v>307</v>
      </c>
      <c r="S58" s="853">
        <v>303</v>
      </c>
      <c r="T58" s="857">
        <f t="shared" si="31"/>
        <v>610</v>
      </c>
      <c r="U58" s="853">
        <v>362</v>
      </c>
      <c r="V58" s="853">
        <v>388</v>
      </c>
      <c r="W58" s="857">
        <f t="shared" si="32"/>
        <v>750</v>
      </c>
      <c r="X58" s="853">
        <v>407</v>
      </c>
      <c r="Y58" s="853">
        <v>394</v>
      </c>
      <c r="Z58" s="857">
        <f t="shared" si="33"/>
        <v>801</v>
      </c>
      <c r="AA58" s="853">
        <v>444</v>
      </c>
      <c r="AB58" s="853">
        <v>424</v>
      </c>
      <c r="AC58" s="857">
        <f t="shared" si="34"/>
        <v>868</v>
      </c>
      <c r="AD58" s="853">
        <v>389</v>
      </c>
      <c r="AE58" s="853">
        <v>376</v>
      </c>
      <c r="AF58" s="857">
        <f t="shared" si="35"/>
        <v>765</v>
      </c>
      <c r="AG58" s="853">
        <v>386</v>
      </c>
      <c r="AH58" s="853">
        <v>361</v>
      </c>
      <c r="AI58" s="857">
        <f t="shared" si="36"/>
        <v>747</v>
      </c>
      <c r="AJ58" s="853">
        <v>365</v>
      </c>
      <c r="AK58" s="853">
        <v>343</v>
      </c>
      <c r="AL58" s="857">
        <f t="shared" si="37"/>
        <v>708</v>
      </c>
      <c r="AM58" s="985">
        <f t="shared" si="38"/>
        <v>4369</v>
      </c>
      <c r="AN58" s="985">
        <f t="shared" si="39"/>
        <v>4045</v>
      </c>
      <c r="AO58" s="985">
        <f t="shared" si="40"/>
        <v>8414</v>
      </c>
      <c r="AP58" s="41"/>
      <c r="AQ58" s="688" t="str">
        <f>IF(AM58='Master Table'!I58,"TRUE","FALSE")</f>
        <v>TRUE</v>
      </c>
      <c r="AR58" s="688" t="str">
        <f>IF(AN58='Master Table'!J58,"TRUE","FALSE")</f>
        <v>TRUE</v>
      </c>
      <c r="AS58" s="688" t="str">
        <f>IF(AO58='Master Table'!K58,"TRUE","FALSE")</f>
        <v>TRUE</v>
      </c>
    </row>
    <row r="59" spans="1:45" ht="21" customHeight="1">
      <c r="A59" s="172"/>
      <c r="B59" s="172" t="s">
        <v>6</v>
      </c>
      <c r="C59" s="1031">
        <f>SUM(C36:C58)</f>
        <v>15309</v>
      </c>
      <c r="D59" s="1031">
        <f t="shared" ref="D59:AO59" si="41">SUM(D36:D58)</f>
        <v>14323</v>
      </c>
      <c r="E59" s="1031">
        <f t="shared" si="41"/>
        <v>29632</v>
      </c>
      <c r="F59" s="1031">
        <f t="shared" si="41"/>
        <v>13251</v>
      </c>
      <c r="G59" s="1031">
        <f t="shared" si="41"/>
        <v>12430</v>
      </c>
      <c r="H59" s="1031">
        <f t="shared" si="41"/>
        <v>25681</v>
      </c>
      <c r="I59" s="1031">
        <f t="shared" si="41"/>
        <v>13711</v>
      </c>
      <c r="J59" s="1031">
        <f t="shared" si="41"/>
        <v>12651</v>
      </c>
      <c r="K59" s="1031">
        <f t="shared" si="41"/>
        <v>26362</v>
      </c>
      <c r="L59" s="1031">
        <f t="shared" si="41"/>
        <v>11447</v>
      </c>
      <c r="M59" s="1031">
        <f t="shared" si="41"/>
        <v>10363</v>
      </c>
      <c r="N59" s="1031">
        <f t="shared" si="41"/>
        <v>21810</v>
      </c>
      <c r="O59" s="1031">
        <f t="shared" si="41"/>
        <v>11412</v>
      </c>
      <c r="P59" s="1031">
        <f t="shared" si="41"/>
        <v>10329</v>
      </c>
      <c r="Q59" s="1031">
        <f t="shared" si="41"/>
        <v>21741</v>
      </c>
      <c r="R59" s="1031">
        <f t="shared" si="41"/>
        <v>11763</v>
      </c>
      <c r="S59" s="1031">
        <f t="shared" si="41"/>
        <v>11012</v>
      </c>
      <c r="T59" s="1031">
        <f t="shared" si="41"/>
        <v>22775</v>
      </c>
      <c r="U59" s="1031">
        <f t="shared" si="41"/>
        <v>14319</v>
      </c>
      <c r="V59" s="1031">
        <f t="shared" si="41"/>
        <v>13285</v>
      </c>
      <c r="W59" s="1031">
        <f t="shared" si="41"/>
        <v>27604</v>
      </c>
      <c r="X59" s="1031">
        <f t="shared" si="41"/>
        <v>17462</v>
      </c>
      <c r="Y59" s="1031">
        <f t="shared" si="41"/>
        <v>15991</v>
      </c>
      <c r="Z59" s="1031">
        <f t="shared" si="41"/>
        <v>33453</v>
      </c>
      <c r="AA59" s="1031">
        <f t="shared" si="41"/>
        <v>16584</v>
      </c>
      <c r="AB59" s="1031">
        <f t="shared" si="41"/>
        <v>15099</v>
      </c>
      <c r="AC59" s="1031">
        <f t="shared" si="41"/>
        <v>31683</v>
      </c>
      <c r="AD59" s="1031">
        <f t="shared" si="41"/>
        <v>15876</v>
      </c>
      <c r="AE59" s="1031">
        <f t="shared" si="41"/>
        <v>14334</v>
      </c>
      <c r="AF59" s="1031">
        <f t="shared" si="41"/>
        <v>30210</v>
      </c>
      <c r="AG59" s="1031">
        <f t="shared" si="41"/>
        <v>16172</v>
      </c>
      <c r="AH59" s="1031">
        <f t="shared" si="41"/>
        <v>15418</v>
      </c>
      <c r="AI59" s="1031">
        <f t="shared" si="41"/>
        <v>31590</v>
      </c>
      <c r="AJ59" s="1031">
        <f t="shared" si="41"/>
        <v>15401</v>
      </c>
      <c r="AK59" s="1031">
        <f t="shared" si="41"/>
        <v>14003</v>
      </c>
      <c r="AL59" s="1031">
        <f t="shared" si="41"/>
        <v>29404</v>
      </c>
      <c r="AM59" s="1031">
        <f t="shared" si="41"/>
        <v>172707</v>
      </c>
      <c r="AN59" s="1031">
        <f t="shared" si="41"/>
        <v>159238</v>
      </c>
      <c r="AO59" s="1031">
        <f t="shared" si="41"/>
        <v>331945</v>
      </c>
      <c r="AP59" s="951"/>
      <c r="AQ59" s="688" t="str">
        <f>IF(AM59='Master Table'!I59,"TRUE","FALSE")</f>
        <v>TRUE</v>
      </c>
      <c r="AR59" s="688" t="str">
        <f>IF(AN59='Master Table'!J59,"TRUE","FALSE")</f>
        <v>TRUE</v>
      </c>
      <c r="AS59" s="688" t="str">
        <f>IF(AO59='Master Table'!K59,"TRUE","FALSE")</f>
        <v>TRUE</v>
      </c>
    </row>
    <row r="60" spans="1:45" ht="21">
      <c r="A60" s="768"/>
      <c r="B60" s="768"/>
      <c r="C60" s="1288" t="s">
        <v>589</v>
      </c>
      <c r="D60" s="1288"/>
      <c r="E60" s="1288"/>
      <c r="F60" s="1288"/>
      <c r="G60" s="1288"/>
      <c r="H60" s="1288"/>
      <c r="I60" s="1288"/>
      <c r="J60" s="1288"/>
      <c r="K60" s="1288"/>
      <c r="L60" s="1288" t="s">
        <v>589</v>
      </c>
      <c r="M60" s="1288"/>
      <c r="N60" s="1288"/>
      <c r="O60" s="1288"/>
      <c r="P60" s="1288"/>
      <c r="Q60" s="1288"/>
      <c r="R60" s="1288"/>
      <c r="S60" s="1288"/>
      <c r="T60" s="1288"/>
      <c r="U60" s="1288" t="s">
        <v>589</v>
      </c>
      <c r="V60" s="1288"/>
      <c r="W60" s="1288"/>
      <c r="X60" s="1288"/>
      <c r="Y60" s="1288"/>
      <c r="Z60" s="1288"/>
      <c r="AA60" s="1288"/>
      <c r="AB60" s="1288"/>
      <c r="AC60" s="1288"/>
      <c r="AD60" s="1288" t="s">
        <v>589</v>
      </c>
      <c r="AE60" s="1288"/>
      <c r="AF60" s="1288"/>
      <c r="AG60" s="1288"/>
      <c r="AH60" s="1288"/>
      <c r="AI60" s="1288"/>
      <c r="AJ60" s="1288"/>
      <c r="AK60" s="1288"/>
      <c r="AL60" s="1288"/>
      <c r="AM60" s="1288"/>
      <c r="AN60" s="1288"/>
      <c r="AO60" s="1288"/>
      <c r="AP60" s="282"/>
      <c r="AQ60" s="282"/>
      <c r="AR60" s="282"/>
    </row>
    <row r="61" spans="1:45" ht="18.75">
      <c r="A61" s="768"/>
      <c r="B61" s="768"/>
      <c r="C61" s="1168" t="s">
        <v>886</v>
      </c>
      <c r="D61" s="1168"/>
      <c r="E61" s="1168"/>
      <c r="F61" s="1168"/>
      <c r="G61" s="1168"/>
      <c r="H61" s="1168"/>
      <c r="I61" s="1168"/>
      <c r="J61" s="1168"/>
      <c r="K61" s="1168"/>
      <c r="L61" s="1168" t="s">
        <v>886</v>
      </c>
      <c r="M61" s="1168"/>
      <c r="N61" s="1168"/>
      <c r="O61" s="1168"/>
      <c r="P61" s="1168"/>
      <c r="Q61" s="1168"/>
      <c r="R61" s="1168"/>
      <c r="S61" s="1168"/>
      <c r="T61" s="1168"/>
      <c r="U61" s="1168" t="s">
        <v>886</v>
      </c>
      <c r="V61" s="1168"/>
      <c r="W61" s="1168"/>
      <c r="X61" s="1168"/>
      <c r="Y61" s="1168"/>
      <c r="Z61" s="1168"/>
      <c r="AA61" s="1168"/>
      <c r="AB61" s="1168"/>
      <c r="AC61" s="1168"/>
      <c r="AD61" s="1168" t="s">
        <v>886</v>
      </c>
      <c r="AE61" s="1168"/>
      <c r="AF61" s="1168"/>
      <c r="AG61" s="1168"/>
      <c r="AH61" s="1168"/>
      <c r="AI61" s="1168"/>
      <c r="AJ61" s="1168"/>
      <c r="AK61" s="1168"/>
      <c r="AL61" s="1168"/>
      <c r="AM61" s="1168"/>
      <c r="AN61" s="1168"/>
      <c r="AO61" s="1168"/>
      <c r="AP61" s="91"/>
      <c r="AQ61" s="91"/>
      <c r="AR61" s="91"/>
    </row>
    <row r="62" spans="1:45">
      <c r="A62" s="30" t="s">
        <v>591</v>
      </c>
      <c r="B62" s="33"/>
    </row>
    <row r="63" spans="1:45" ht="17.25" customHeight="1">
      <c r="A63" s="1274" t="s">
        <v>191</v>
      </c>
      <c r="B63" s="1276" t="s">
        <v>155</v>
      </c>
      <c r="C63" s="1278" t="s">
        <v>206</v>
      </c>
      <c r="D63" s="1279"/>
      <c r="E63" s="1280"/>
      <c r="F63" s="1278" t="s">
        <v>207</v>
      </c>
      <c r="G63" s="1279"/>
      <c r="H63" s="1280"/>
      <c r="I63" s="1278" t="s">
        <v>208</v>
      </c>
      <c r="J63" s="1279"/>
      <c r="K63" s="1280"/>
      <c r="L63" s="1278" t="s">
        <v>209</v>
      </c>
      <c r="M63" s="1279"/>
      <c r="N63" s="1280"/>
      <c r="O63" s="1278" t="s">
        <v>210</v>
      </c>
      <c r="P63" s="1279"/>
      <c r="Q63" s="1280"/>
      <c r="R63" s="1278" t="s">
        <v>211</v>
      </c>
      <c r="S63" s="1279"/>
      <c r="T63" s="1280"/>
      <c r="U63" s="1278" t="s">
        <v>212</v>
      </c>
      <c r="V63" s="1279"/>
      <c r="W63" s="1280"/>
      <c r="X63" s="1278" t="s">
        <v>213</v>
      </c>
      <c r="Y63" s="1279"/>
      <c r="Z63" s="1280"/>
      <c r="AA63" s="1284" t="s">
        <v>214</v>
      </c>
      <c r="AB63" s="1285"/>
      <c r="AC63" s="1286"/>
      <c r="AD63" s="1278" t="s">
        <v>215</v>
      </c>
      <c r="AE63" s="1279"/>
      <c r="AF63" s="1280"/>
      <c r="AG63" s="1284" t="s">
        <v>216</v>
      </c>
      <c r="AH63" s="1285"/>
      <c r="AI63" s="1286"/>
      <c r="AJ63" s="1284" t="s">
        <v>217</v>
      </c>
      <c r="AK63" s="1285"/>
      <c r="AL63" s="1286"/>
      <c r="AM63" s="1278" t="s">
        <v>6</v>
      </c>
      <c r="AN63" s="1279"/>
      <c r="AO63" s="1280"/>
      <c r="AP63" s="948"/>
      <c r="AQ63" s="948"/>
      <c r="AR63" s="948"/>
      <c r="AS63" s="1287"/>
    </row>
    <row r="64" spans="1:45" ht="17.25" customHeight="1">
      <c r="A64" s="1275"/>
      <c r="B64" s="1277"/>
      <c r="C64" s="763" t="s">
        <v>240</v>
      </c>
      <c r="D64" s="763" t="s">
        <v>241</v>
      </c>
      <c r="E64" s="763" t="s">
        <v>234</v>
      </c>
      <c r="F64" s="763" t="s">
        <v>240</v>
      </c>
      <c r="G64" s="763" t="s">
        <v>241</v>
      </c>
      <c r="H64" s="763" t="s">
        <v>234</v>
      </c>
      <c r="I64" s="763" t="s">
        <v>240</v>
      </c>
      <c r="J64" s="763" t="s">
        <v>241</v>
      </c>
      <c r="K64" s="763" t="s">
        <v>234</v>
      </c>
      <c r="L64" s="763" t="s">
        <v>240</v>
      </c>
      <c r="M64" s="763" t="s">
        <v>241</v>
      </c>
      <c r="N64" s="763" t="s">
        <v>234</v>
      </c>
      <c r="O64" s="763" t="s">
        <v>240</v>
      </c>
      <c r="P64" s="763" t="s">
        <v>241</v>
      </c>
      <c r="Q64" s="763" t="s">
        <v>234</v>
      </c>
      <c r="R64" s="763" t="s">
        <v>240</v>
      </c>
      <c r="S64" s="763" t="s">
        <v>241</v>
      </c>
      <c r="T64" s="763" t="s">
        <v>234</v>
      </c>
      <c r="U64" s="763" t="s">
        <v>240</v>
      </c>
      <c r="V64" s="763" t="s">
        <v>241</v>
      </c>
      <c r="W64" s="763" t="s">
        <v>234</v>
      </c>
      <c r="X64" s="763" t="s">
        <v>240</v>
      </c>
      <c r="Y64" s="763" t="s">
        <v>241</v>
      </c>
      <c r="Z64" s="763" t="s">
        <v>234</v>
      </c>
      <c r="AA64" s="763" t="s">
        <v>240</v>
      </c>
      <c r="AB64" s="763" t="s">
        <v>241</v>
      </c>
      <c r="AC64" s="763" t="s">
        <v>234</v>
      </c>
      <c r="AD64" s="763" t="s">
        <v>240</v>
      </c>
      <c r="AE64" s="763" t="s">
        <v>241</v>
      </c>
      <c r="AF64" s="763" t="s">
        <v>234</v>
      </c>
      <c r="AG64" s="763" t="s">
        <v>240</v>
      </c>
      <c r="AH64" s="763" t="s">
        <v>241</v>
      </c>
      <c r="AI64" s="763" t="s">
        <v>234</v>
      </c>
      <c r="AJ64" s="763" t="s">
        <v>240</v>
      </c>
      <c r="AK64" s="763" t="s">
        <v>241</v>
      </c>
      <c r="AL64" s="763" t="s">
        <v>234</v>
      </c>
      <c r="AM64" s="763" t="s">
        <v>240</v>
      </c>
      <c r="AN64" s="763" t="s">
        <v>241</v>
      </c>
      <c r="AO64" s="763" t="s">
        <v>234</v>
      </c>
      <c r="AP64" s="763"/>
      <c r="AQ64" s="763"/>
      <c r="AR64" s="763"/>
      <c r="AS64" s="1287"/>
    </row>
    <row r="65" spans="1:45" ht="18" customHeight="1">
      <c r="A65" s="37">
        <v>1</v>
      </c>
      <c r="B65" s="38" t="s">
        <v>15</v>
      </c>
      <c r="C65" s="153">
        <f>C6+C36</f>
        <v>1695</v>
      </c>
      <c r="D65" s="153">
        <f t="shared" ref="D65:AO65" si="42">D6+D36</f>
        <v>1578</v>
      </c>
      <c r="E65" s="153">
        <f t="shared" si="42"/>
        <v>3273</v>
      </c>
      <c r="F65" s="153">
        <f t="shared" si="42"/>
        <v>1434</v>
      </c>
      <c r="G65" s="153">
        <f t="shared" si="42"/>
        <v>1364</v>
      </c>
      <c r="H65" s="153">
        <f t="shared" si="42"/>
        <v>2798</v>
      </c>
      <c r="I65" s="153">
        <f t="shared" si="42"/>
        <v>1519</v>
      </c>
      <c r="J65" s="153">
        <f t="shared" si="42"/>
        <v>1423</v>
      </c>
      <c r="K65" s="153">
        <f t="shared" si="42"/>
        <v>2942</v>
      </c>
      <c r="L65" s="153">
        <f t="shared" si="42"/>
        <v>1388</v>
      </c>
      <c r="M65" s="153">
        <f t="shared" si="42"/>
        <v>1279</v>
      </c>
      <c r="N65" s="153">
        <f t="shared" si="42"/>
        <v>2667</v>
      </c>
      <c r="O65" s="153">
        <f t="shared" si="42"/>
        <v>1358</v>
      </c>
      <c r="P65" s="153">
        <f t="shared" si="42"/>
        <v>1273</v>
      </c>
      <c r="Q65" s="153">
        <f t="shared" si="42"/>
        <v>2631</v>
      </c>
      <c r="R65" s="153">
        <f t="shared" si="42"/>
        <v>1402</v>
      </c>
      <c r="S65" s="153">
        <f t="shared" si="42"/>
        <v>1375</v>
      </c>
      <c r="T65" s="153">
        <f t="shared" si="42"/>
        <v>2777</v>
      </c>
      <c r="U65" s="153">
        <f t="shared" si="42"/>
        <v>1658</v>
      </c>
      <c r="V65" s="153">
        <f t="shared" si="42"/>
        <v>1651</v>
      </c>
      <c r="W65" s="153">
        <f t="shared" si="42"/>
        <v>3309</v>
      </c>
      <c r="X65" s="153">
        <f t="shared" si="42"/>
        <v>1942</v>
      </c>
      <c r="Y65" s="153">
        <f t="shared" si="42"/>
        <v>1778</v>
      </c>
      <c r="Z65" s="153">
        <f t="shared" si="42"/>
        <v>3720</v>
      </c>
      <c r="AA65" s="153">
        <f t="shared" si="42"/>
        <v>2080</v>
      </c>
      <c r="AB65" s="153">
        <f t="shared" si="42"/>
        <v>1877</v>
      </c>
      <c r="AC65" s="153">
        <f t="shared" si="42"/>
        <v>3957</v>
      </c>
      <c r="AD65" s="153">
        <f t="shared" si="42"/>
        <v>1866</v>
      </c>
      <c r="AE65" s="153">
        <f t="shared" si="42"/>
        <v>1715</v>
      </c>
      <c r="AF65" s="153">
        <f t="shared" si="42"/>
        <v>3581</v>
      </c>
      <c r="AG65" s="153">
        <f t="shared" si="42"/>
        <v>1979</v>
      </c>
      <c r="AH65" s="153">
        <f t="shared" si="42"/>
        <v>1785</v>
      </c>
      <c r="AI65" s="153">
        <f t="shared" si="42"/>
        <v>3764</v>
      </c>
      <c r="AJ65" s="153">
        <f t="shared" si="42"/>
        <v>1844</v>
      </c>
      <c r="AK65" s="153">
        <f t="shared" si="42"/>
        <v>1458</v>
      </c>
      <c r="AL65" s="153">
        <f t="shared" si="42"/>
        <v>3302</v>
      </c>
      <c r="AM65" s="153">
        <f t="shared" si="42"/>
        <v>20165</v>
      </c>
      <c r="AN65" s="153">
        <f t="shared" si="42"/>
        <v>18556</v>
      </c>
      <c r="AO65" s="153">
        <f t="shared" si="42"/>
        <v>38721</v>
      </c>
      <c r="AP65" s="153"/>
      <c r="AQ65" s="153"/>
      <c r="AR65" s="153"/>
      <c r="AS65" s="924"/>
    </row>
    <row r="66" spans="1:45" ht="18" customHeight="1">
      <c r="A66" s="37">
        <v>2</v>
      </c>
      <c r="B66" s="38" t="s">
        <v>20</v>
      </c>
      <c r="C66" s="153">
        <f t="shared" ref="C66:AO66" si="43">C7+C37</f>
        <v>396</v>
      </c>
      <c r="D66" s="153">
        <f t="shared" si="43"/>
        <v>414</v>
      </c>
      <c r="E66" s="153">
        <f t="shared" si="43"/>
        <v>810</v>
      </c>
      <c r="F66" s="153">
        <f t="shared" si="43"/>
        <v>346</v>
      </c>
      <c r="G66" s="153">
        <f t="shared" si="43"/>
        <v>324</v>
      </c>
      <c r="H66" s="153">
        <f t="shared" si="43"/>
        <v>670</v>
      </c>
      <c r="I66" s="153">
        <f t="shared" si="43"/>
        <v>343</v>
      </c>
      <c r="J66" s="153">
        <f t="shared" si="43"/>
        <v>289</v>
      </c>
      <c r="K66" s="153">
        <f t="shared" si="43"/>
        <v>632</v>
      </c>
      <c r="L66" s="153">
        <f t="shared" si="43"/>
        <v>272</v>
      </c>
      <c r="M66" s="153">
        <f t="shared" si="43"/>
        <v>231</v>
      </c>
      <c r="N66" s="153">
        <f t="shared" si="43"/>
        <v>503</v>
      </c>
      <c r="O66" s="153">
        <f t="shared" si="43"/>
        <v>300</v>
      </c>
      <c r="P66" s="153">
        <f t="shared" si="43"/>
        <v>261</v>
      </c>
      <c r="Q66" s="153">
        <f t="shared" si="43"/>
        <v>561</v>
      </c>
      <c r="R66" s="153">
        <f t="shared" si="43"/>
        <v>290</v>
      </c>
      <c r="S66" s="153">
        <f t="shared" si="43"/>
        <v>276</v>
      </c>
      <c r="T66" s="153">
        <f t="shared" si="43"/>
        <v>566</v>
      </c>
      <c r="U66" s="153">
        <f t="shared" si="43"/>
        <v>354</v>
      </c>
      <c r="V66" s="153">
        <f t="shared" si="43"/>
        <v>319</v>
      </c>
      <c r="W66" s="153">
        <f t="shared" si="43"/>
        <v>673</v>
      </c>
      <c r="X66" s="153">
        <f t="shared" si="43"/>
        <v>447</v>
      </c>
      <c r="Y66" s="153">
        <f t="shared" si="43"/>
        <v>368</v>
      </c>
      <c r="Z66" s="153">
        <f t="shared" si="43"/>
        <v>815</v>
      </c>
      <c r="AA66" s="153">
        <f t="shared" si="43"/>
        <v>398</v>
      </c>
      <c r="AB66" s="153">
        <f t="shared" si="43"/>
        <v>373</v>
      </c>
      <c r="AC66" s="153">
        <f t="shared" si="43"/>
        <v>771</v>
      </c>
      <c r="AD66" s="153">
        <f t="shared" si="43"/>
        <v>437</v>
      </c>
      <c r="AE66" s="153">
        <f t="shared" si="43"/>
        <v>387</v>
      </c>
      <c r="AF66" s="153">
        <f t="shared" si="43"/>
        <v>824</v>
      </c>
      <c r="AG66" s="153">
        <f t="shared" si="43"/>
        <v>412</v>
      </c>
      <c r="AH66" s="153">
        <f t="shared" si="43"/>
        <v>398</v>
      </c>
      <c r="AI66" s="153">
        <f t="shared" si="43"/>
        <v>810</v>
      </c>
      <c r="AJ66" s="153">
        <f t="shared" si="43"/>
        <v>418</v>
      </c>
      <c r="AK66" s="153">
        <f t="shared" si="43"/>
        <v>337</v>
      </c>
      <c r="AL66" s="153">
        <f t="shared" si="43"/>
        <v>755</v>
      </c>
      <c r="AM66" s="153">
        <f t="shared" si="43"/>
        <v>4413</v>
      </c>
      <c r="AN66" s="153">
        <f t="shared" si="43"/>
        <v>3977</v>
      </c>
      <c r="AO66" s="153">
        <f t="shared" si="43"/>
        <v>8390</v>
      </c>
      <c r="AP66" s="153"/>
      <c r="AQ66" s="153"/>
      <c r="AR66" s="153"/>
      <c r="AS66" s="40"/>
    </row>
    <row r="67" spans="1:45" ht="18" customHeight="1">
      <c r="A67" s="37">
        <v>3</v>
      </c>
      <c r="B67" s="38" t="s">
        <v>21</v>
      </c>
      <c r="C67" s="153">
        <f t="shared" ref="C67:AO67" si="44">C8+C38</f>
        <v>956</v>
      </c>
      <c r="D67" s="153">
        <f t="shared" si="44"/>
        <v>868</v>
      </c>
      <c r="E67" s="153">
        <f t="shared" si="44"/>
        <v>1824</v>
      </c>
      <c r="F67" s="153">
        <f t="shared" si="44"/>
        <v>829</v>
      </c>
      <c r="G67" s="153">
        <f t="shared" si="44"/>
        <v>750</v>
      </c>
      <c r="H67" s="153">
        <f t="shared" si="44"/>
        <v>1579</v>
      </c>
      <c r="I67" s="153">
        <f t="shared" si="44"/>
        <v>928</v>
      </c>
      <c r="J67" s="153">
        <f t="shared" si="44"/>
        <v>791</v>
      </c>
      <c r="K67" s="153">
        <f t="shared" si="44"/>
        <v>1719</v>
      </c>
      <c r="L67" s="153">
        <f t="shared" si="44"/>
        <v>738</v>
      </c>
      <c r="M67" s="153">
        <f t="shared" si="44"/>
        <v>659</v>
      </c>
      <c r="N67" s="153">
        <f t="shared" si="44"/>
        <v>1397</v>
      </c>
      <c r="O67" s="153">
        <f t="shared" si="44"/>
        <v>731</v>
      </c>
      <c r="P67" s="153">
        <f t="shared" si="44"/>
        <v>636</v>
      </c>
      <c r="Q67" s="153">
        <f t="shared" si="44"/>
        <v>1367</v>
      </c>
      <c r="R67" s="153">
        <f t="shared" si="44"/>
        <v>740</v>
      </c>
      <c r="S67" s="153">
        <f t="shared" si="44"/>
        <v>681</v>
      </c>
      <c r="T67" s="153">
        <f t="shared" si="44"/>
        <v>1421</v>
      </c>
      <c r="U67" s="153">
        <f t="shared" si="44"/>
        <v>825</v>
      </c>
      <c r="V67" s="153">
        <f t="shared" si="44"/>
        <v>802</v>
      </c>
      <c r="W67" s="153">
        <f t="shared" si="44"/>
        <v>1627</v>
      </c>
      <c r="X67" s="153">
        <f t="shared" si="44"/>
        <v>1053</v>
      </c>
      <c r="Y67" s="153">
        <f t="shared" si="44"/>
        <v>945</v>
      </c>
      <c r="Z67" s="153">
        <f t="shared" si="44"/>
        <v>1998</v>
      </c>
      <c r="AA67" s="153">
        <f t="shared" si="44"/>
        <v>993</v>
      </c>
      <c r="AB67" s="153">
        <f t="shared" si="44"/>
        <v>1000</v>
      </c>
      <c r="AC67" s="153">
        <f t="shared" si="44"/>
        <v>1993</v>
      </c>
      <c r="AD67" s="153">
        <f t="shared" si="44"/>
        <v>937</v>
      </c>
      <c r="AE67" s="153">
        <f t="shared" si="44"/>
        <v>887</v>
      </c>
      <c r="AF67" s="153">
        <f t="shared" si="44"/>
        <v>1824</v>
      </c>
      <c r="AG67" s="153">
        <f t="shared" si="44"/>
        <v>1042</v>
      </c>
      <c r="AH67" s="153">
        <f t="shared" si="44"/>
        <v>1020</v>
      </c>
      <c r="AI67" s="153">
        <f t="shared" si="44"/>
        <v>2062</v>
      </c>
      <c r="AJ67" s="153">
        <f t="shared" si="44"/>
        <v>967</v>
      </c>
      <c r="AK67" s="153">
        <f t="shared" si="44"/>
        <v>875</v>
      </c>
      <c r="AL67" s="153">
        <f t="shared" si="44"/>
        <v>1842</v>
      </c>
      <c r="AM67" s="153">
        <f t="shared" si="44"/>
        <v>10739</v>
      </c>
      <c r="AN67" s="153">
        <f t="shared" si="44"/>
        <v>9914</v>
      </c>
      <c r="AO67" s="153">
        <f t="shared" si="44"/>
        <v>20653</v>
      </c>
      <c r="AP67" s="153"/>
      <c r="AQ67" s="153"/>
      <c r="AR67" s="153"/>
      <c r="AS67" s="40"/>
    </row>
    <row r="68" spans="1:45" ht="18" customHeight="1">
      <c r="A68" s="37">
        <v>4</v>
      </c>
      <c r="B68" s="38" t="s">
        <v>25</v>
      </c>
      <c r="C68" s="153">
        <f t="shared" ref="C68:AO68" si="45">C9+C39</f>
        <v>495</v>
      </c>
      <c r="D68" s="153">
        <f t="shared" si="45"/>
        <v>461</v>
      </c>
      <c r="E68" s="153">
        <f t="shared" si="45"/>
        <v>956</v>
      </c>
      <c r="F68" s="153">
        <f t="shared" si="45"/>
        <v>330</v>
      </c>
      <c r="G68" s="153">
        <f t="shared" si="45"/>
        <v>326</v>
      </c>
      <c r="H68" s="153">
        <f t="shared" si="45"/>
        <v>656</v>
      </c>
      <c r="I68" s="153">
        <f t="shared" si="45"/>
        <v>527</v>
      </c>
      <c r="J68" s="153">
        <f t="shared" si="45"/>
        <v>459</v>
      </c>
      <c r="K68" s="153">
        <f t="shared" si="45"/>
        <v>986</v>
      </c>
      <c r="L68" s="153">
        <f t="shared" si="45"/>
        <v>321</v>
      </c>
      <c r="M68" s="153">
        <f t="shared" si="45"/>
        <v>286</v>
      </c>
      <c r="N68" s="153">
        <f t="shared" si="45"/>
        <v>607</v>
      </c>
      <c r="O68" s="153">
        <f t="shared" si="45"/>
        <v>349</v>
      </c>
      <c r="P68" s="153">
        <f t="shared" si="45"/>
        <v>313</v>
      </c>
      <c r="Q68" s="153">
        <f t="shared" si="45"/>
        <v>662</v>
      </c>
      <c r="R68" s="153">
        <f t="shared" si="45"/>
        <v>433</v>
      </c>
      <c r="S68" s="153">
        <f t="shared" si="45"/>
        <v>383</v>
      </c>
      <c r="T68" s="153">
        <f t="shared" si="45"/>
        <v>816</v>
      </c>
      <c r="U68" s="153">
        <f t="shared" si="45"/>
        <v>483</v>
      </c>
      <c r="V68" s="153">
        <f t="shared" si="45"/>
        <v>456</v>
      </c>
      <c r="W68" s="153">
        <f t="shared" si="45"/>
        <v>939</v>
      </c>
      <c r="X68" s="153">
        <f t="shared" si="45"/>
        <v>567</v>
      </c>
      <c r="Y68" s="153">
        <f t="shared" si="45"/>
        <v>553</v>
      </c>
      <c r="Z68" s="153">
        <f t="shared" si="45"/>
        <v>1120</v>
      </c>
      <c r="AA68" s="153">
        <f t="shared" si="45"/>
        <v>542</v>
      </c>
      <c r="AB68" s="153">
        <f t="shared" si="45"/>
        <v>497</v>
      </c>
      <c r="AC68" s="153">
        <f t="shared" si="45"/>
        <v>1039</v>
      </c>
      <c r="AD68" s="153">
        <f t="shared" si="45"/>
        <v>568</v>
      </c>
      <c r="AE68" s="153">
        <f t="shared" si="45"/>
        <v>498</v>
      </c>
      <c r="AF68" s="153">
        <f t="shared" si="45"/>
        <v>1066</v>
      </c>
      <c r="AG68" s="153">
        <f t="shared" si="45"/>
        <v>546</v>
      </c>
      <c r="AH68" s="153">
        <f t="shared" si="45"/>
        <v>526</v>
      </c>
      <c r="AI68" s="153">
        <f t="shared" si="45"/>
        <v>1072</v>
      </c>
      <c r="AJ68" s="153">
        <f t="shared" si="45"/>
        <v>535</v>
      </c>
      <c r="AK68" s="153">
        <f t="shared" si="45"/>
        <v>525</v>
      </c>
      <c r="AL68" s="153">
        <f t="shared" si="45"/>
        <v>1060</v>
      </c>
      <c r="AM68" s="153">
        <f t="shared" si="45"/>
        <v>5696</v>
      </c>
      <c r="AN68" s="153">
        <f t="shared" si="45"/>
        <v>5283</v>
      </c>
      <c r="AO68" s="153">
        <f t="shared" si="45"/>
        <v>10979</v>
      </c>
      <c r="AP68" s="153"/>
      <c r="AQ68" s="153"/>
      <c r="AR68" s="153"/>
      <c r="AS68" s="40"/>
    </row>
    <row r="69" spans="1:45" ht="18" customHeight="1">
      <c r="A69" s="37">
        <v>5</v>
      </c>
      <c r="B69" s="38" t="s">
        <v>27</v>
      </c>
      <c r="C69" s="153">
        <f t="shared" ref="C69:AO69" si="46">C10+C40</f>
        <v>717</v>
      </c>
      <c r="D69" s="153">
        <f t="shared" si="46"/>
        <v>670</v>
      </c>
      <c r="E69" s="153">
        <f t="shared" si="46"/>
        <v>1387</v>
      </c>
      <c r="F69" s="153">
        <f t="shared" si="46"/>
        <v>639</v>
      </c>
      <c r="G69" s="153">
        <f t="shared" si="46"/>
        <v>582</v>
      </c>
      <c r="H69" s="153">
        <f t="shared" si="46"/>
        <v>1221</v>
      </c>
      <c r="I69" s="153">
        <f t="shared" si="46"/>
        <v>616</v>
      </c>
      <c r="J69" s="153">
        <f t="shared" si="46"/>
        <v>547</v>
      </c>
      <c r="K69" s="153">
        <f t="shared" si="46"/>
        <v>1163</v>
      </c>
      <c r="L69" s="153">
        <f t="shared" si="46"/>
        <v>524</v>
      </c>
      <c r="M69" s="153">
        <f t="shared" si="46"/>
        <v>470</v>
      </c>
      <c r="N69" s="153">
        <f t="shared" si="46"/>
        <v>994</v>
      </c>
      <c r="O69" s="153">
        <f t="shared" si="46"/>
        <v>522</v>
      </c>
      <c r="P69" s="153">
        <f t="shared" si="46"/>
        <v>490</v>
      </c>
      <c r="Q69" s="153">
        <f t="shared" si="46"/>
        <v>1012</v>
      </c>
      <c r="R69" s="153">
        <f t="shared" si="46"/>
        <v>533</v>
      </c>
      <c r="S69" s="153">
        <f t="shared" si="46"/>
        <v>490</v>
      </c>
      <c r="T69" s="153">
        <f t="shared" si="46"/>
        <v>1023</v>
      </c>
      <c r="U69" s="153">
        <f t="shared" si="46"/>
        <v>623</v>
      </c>
      <c r="V69" s="153">
        <f t="shared" si="46"/>
        <v>571</v>
      </c>
      <c r="W69" s="153">
        <f t="shared" si="46"/>
        <v>1194</v>
      </c>
      <c r="X69" s="153">
        <f t="shared" si="46"/>
        <v>833</v>
      </c>
      <c r="Y69" s="153">
        <f t="shared" si="46"/>
        <v>808</v>
      </c>
      <c r="Z69" s="153">
        <f t="shared" si="46"/>
        <v>1641</v>
      </c>
      <c r="AA69" s="153">
        <f t="shared" si="46"/>
        <v>797</v>
      </c>
      <c r="AB69" s="153">
        <f t="shared" si="46"/>
        <v>694</v>
      </c>
      <c r="AC69" s="153">
        <f t="shared" si="46"/>
        <v>1491</v>
      </c>
      <c r="AD69" s="153">
        <f t="shared" si="46"/>
        <v>712</v>
      </c>
      <c r="AE69" s="153">
        <f t="shared" si="46"/>
        <v>698</v>
      </c>
      <c r="AF69" s="153">
        <f t="shared" si="46"/>
        <v>1410</v>
      </c>
      <c r="AG69" s="153">
        <f t="shared" si="46"/>
        <v>741</v>
      </c>
      <c r="AH69" s="153">
        <f t="shared" si="46"/>
        <v>718</v>
      </c>
      <c r="AI69" s="153">
        <f t="shared" si="46"/>
        <v>1459</v>
      </c>
      <c r="AJ69" s="153">
        <f t="shared" si="46"/>
        <v>757</v>
      </c>
      <c r="AK69" s="153">
        <f t="shared" si="46"/>
        <v>671</v>
      </c>
      <c r="AL69" s="153">
        <f t="shared" si="46"/>
        <v>1428</v>
      </c>
      <c r="AM69" s="153">
        <f t="shared" si="46"/>
        <v>8014</v>
      </c>
      <c r="AN69" s="153">
        <f t="shared" si="46"/>
        <v>7409</v>
      </c>
      <c r="AO69" s="153">
        <f t="shared" si="46"/>
        <v>15423</v>
      </c>
      <c r="AP69" s="153"/>
      <c r="AQ69" s="153"/>
      <c r="AR69" s="153"/>
      <c r="AS69" s="40"/>
    </row>
    <row r="70" spans="1:45" ht="18" customHeight="1">
      <c r="A70" s="37">
        <v>6</v>
      </c>
      <c r="B70" s="38" t="s">
        <v>29</v>
      </c>
      <c r="C70" s="153">
        <f t="shared" ref="C70:AO70" si="47">C11+C41</f>
        <v>224</v>
      </c>
      <c r="D70" s="153">
        <f t="shared" si="47"/>
        <v>212</v>
      </c>
      <c r="E70" s="153">
        <f t="shared" si="47"/>
        <v>436</v>
      </c>
      <c r="F70" s="153">
        <f t="shared" si="47"/>
        <v>193</v>
      </c>
      <c r="G70" s="153">
        <f t="shared" si="47"/>
        <v>193</v>
      </c>
      <c r="H70" s="153">
        <f t="shared" si="47"/>
        <v>386</v>
      </c>
      <c r="I70" s="153">
        <f t="shared" si="47"/>
        <v>168</v>
      </c>
      <c r="J70" s="153">
        <f t="shared" si="47"/>
        <v>160</v>
      </c>
      <c r="K70" s="153">
        <f t="shared" si="47"/>
        <v>328</v>
      </c>
      <c r="L70" s="153">
        <f t="shared" si="47"/>
        <v>138</v>
      </c>
      <c r="M70" s="153">
        <f t="shared" si="47"/>
        <v>134</v>
      </c>
      <c r="N70" s="153">
        <f t="shared" si="47"/>
        <v>272</v>
      </c>
      <c r="O70" s="153">
        <f t="shared" si="47"/>
        <v>165</v>
      </c>
      <c r="P70" s="153">
        <f t="shared" si="47"/>
        <v>158</v>
      </c>
      <c r="Q70" s="153">
        <f t="shared" si="47"/>
        <v>323</v>
      </c>
      <c r="R70" s="153">
        <f t="shared" si="47"/>
        <v>175</v>
      </c>
      <c r="S70" s="153">
        <f t="shared" si="47"/>
        <v>152</v>
      </c>
      <c r="T70" s="153">
        <f t="shared" si="47"/>
        <v>327</v>
      </c>
      <c r="U70" s="153">
        <f t="shared" si="47"/>
        <v>201</v>
      </c>
      <c r="V70" s="153">
        <f t="shared" si="47"/>
        <v>181</v>
      </c>
      <c r="W70" s="153">
        <f t="shared" si="47"/>
        <v>382</v>
      </c>
      <c r="X70" s="153">
        <f t="shared" si="47"/>
        <v>266</v>
      </c>
      <c r="Y70" s="153">
        <f t="shared" si="47"/>
        <v>221</v>
      </c>
      <c r="Z70" s="153">
        <f t="shared" si="47"/>
        <v>487</v>
      </c>
      <c r="AA70" s="153">
        <f t="shared" si="47"/>
        <v>236</v>
      </c>
      <c r="AB70" s="153">
        <f t="shared" si="47"/>
        <v>256</v>
      </c>
      <c r="AC70" s="153">
        <f t="shared" si="47"/>
        <v>492</v>
      </c>
      <c r="AD70" s="153">
        <f t="shared" si="47"/>
        <v>247</v>
      </c>
      <c r="AE70" s="153">
        <f t="shared" si="47"/>
        <v>216</v>
      </c>
      <c r="AF70" s="153">
        <f t="shared" si="47"/>
        <v>463</v>
      </c>
      <c r="AG70" s="153">
        <f t="shared" si="47"/>
        <v>227</v>
      </c>
      <c r="AH70" s="153">
        <f t="shared" si="47"/>
        <v>204</v>
      </c>
      <c r="AI70" s="153">
        <f t="shared" si="47"/>
        <v>431</v>
      </c>
      <c r="AJ70" s="153">
        <f t="shared" si="47"/>
        <v>228</v>
      </c>
      <c r="AK70" s="153">
        <f t="shared" si="47"/>
        <v>220</v>
      </c>
      <c r="AL70" s="153">
        <f t="shared" si="47"/>
        <v>448</v>
      </c>
      <c r="AM70" s="153">
        <f t="shared" si="47"/>
        <v>2468</v>
      </c>
      <c r="AN70" s="153">
        <f t="shared" si="47"/>
        <v>2307</v>
      </c>
      <c r="AO70" s="153">
        <f t="shared" si="47"/>
        <v>4775</v>
      </c>
      <c r="AP70" s="153"/>
      <c r="AQ70" s="153"/>
      <c r="AR70" s="153"/>
      <c r="AS70" s="40"/>
    </row>
    <row r="71" spans="1:45" ht="18" customHeight="1">
      <c r="A71" s="37">
        <v>7</v>
      </c>
      <c r="B71" s="38" t="s">
        <v>141</v>
      </c>
      <c r="C71" s="153">
        <f t="shared" ref="C71:AO71" si="48">C12+C42</f>
        <v>440</v>
      </c>
      <c r="D71" s="153">
        <f t="shared" si="48"/>
        <v>389</v>
      </c>
      <c r="E71" s="153">
        <f t="shared" si="48"/>
        <v>829</v>
      </c>
      <c r="F71" s="153">
        <f t="shared" si="48"/>
        <v>393</v>
      </c>
      <c r="G71" s="153">
        <f t="shared" si="48"/>
        <v>333</v>
      </c>
      <c r="H71" s="153">
        <f t="shared" si="48"/>
        <v>726</v>
      </c>
      <c r="I71" s="153">
        <f t="shared" si="48"/>
        <v>358</v>
      </c>
      <c r="J71" s="153">
        <f t="shared" si="48"/>
        <v>376</v>
      </c>
      <c r="K71" s="153">
        <f t="shared" si="48"/>
        <v>734</v>
      </c>
      <c r="L71" s="153">
        <f t="shared" si="48"/>
        <v>280</v>
      </c>
      <c r="M71" s="153">
        <f t="shared" si="48"/>
        <v>287</v>
      </c>
      <c r="N71" s="153">
        <f t="shared" si="48"/>
        <v>567</v>
      </c>
      <c r="O71" s="153">
        <f t="shared" si="48"/>
        <v>323</v>
      </c>
      <c r="P71" s="153">
        <f t="shared" si="48"/>
        <v>293</v>
      </c>
      <c r="Q71" s="153">
        <f t="shared" si="48"/>
        <v>616</v>
      </c>
      <c r="R71" s="153">
        <f t="shared" si="48"/>
        <v>332</v>
      </c>
      <c r="S71" s="153">
        <f t="shared" si="48"/>
        <v>296</v>
      </c>
      <c r="T71" s="153">
        <f t="shared" si="48"/>
        <v>628</v>
      </c>
      <c r="U71" s="153">
        <f t="shared" si="48"/>
        <v>505</v>
      </c>
      <c r="V71" s="153">
        <f t="shared" si="48"/>
        <v>409</v>
      </c>
      <c r="W71" s="153">
        <f t="shared" si="48"/>
        <v>914</v>
      </c>
      <c r="X71" s="153">
        <f t="shared" si="48"/>
        <v>561</v>
      </c>
      <c r="Y71" s="153">
        <f t="shared" si="48"/>
        <v>492</v>
      </c>
      <c r="Z71" s="153">
        <f t="shared" si="48"/>
        <v>1053</v>
      </c>
      <c r="AA71" s="153">
        <f t="shared" si="48"/>
        <v>538</v>
      </c>
      <c r="AB71" s="153">
        <f t="shared" si="48"/>
        <v>450</v>
      </c>
      <c r="AC71" s="153">
        <f t="shared" si="48"/>
        <v>988</v>
      </c>
      <c r="AD71" s="153">
        <f t="shared" si="48"/>
        <v>481</v>
      </c>
      <c r="AE71" s="153">
        <f t="shared" si="48"/>
        <v>463</v>
      </c>
      <c r="AF71" s="153">
        <f t="shared" si="48"/>
        <v>944</v>
      </c>
      <c r="AG71" s="153">
        <f t="shared" si="48"/>
        <v>493</v>
      </c>
      <c r="AH71" s="153">
        <f t="shared" si="48"/>
        <v>468</v>
      </c>
      <c r="AI71" s="153">
        <f t="shared" si="48"/>
        <v>961</v>
      </c>
      <c r="AJ71" s="153">
        <f t="shared" si="48"/>
        <v>385</v>
      </c>
      <c r="AK71" s="153">
        <f t="shared" si="48"/>
        <v>368</v>
      </c>
      <c r="AL71" s="153">
        <f t="shared" si="48"/>
        <v>753</v>
      </c>
      <c r="AM71" s="153">
        <f t="shared" si="48"/>
        <v>5089</v>
      </c>
      <c r="AN71" s="153">
        <f t="shared" si="48"/>
        <v>4624</v>
      </c>
      <c r="AO71" s="153">
        <f t="shared" si="48"/>
        <v>9713</v>
      </c>
      <c r="AP71" s="153"/>
      <c r="AQ71" s="153"/>
      <c r="AR71" s="153"/>
      <c r="AS71" s="40"/>
    </row>
    <row r="72" spans="1:45" ht="18" customHeight="1">
      <c r="A72" s="37">
        <v>8</v>
      </c>
      <c r="B72" s="38" t="s">
        <v>40</v>
      </c>
      <c r="C72" s="153">
        <f t="shared" ref="C72:AO72" si="49">C13+C43</f>
        <v>1001</v>
      </c>
      <c r="D72" s="153">
        <f t="shared" si="49"/>
        <v>927</v>
      </c>
      <c r="E72" s="153">
        <f t="shared" si="49"/>
        <v>1928</v>
      </c>
      <c r="F72" s="153">
        <f t="shared" si="49"/>
        <v>816</v>
      </c>
      <c r="G72" s="153">
        <f t="shared" si="49"/>
        <v>707</v>
      </c>
      <c r="H72" s="153">
        <f t="shared" si="49"/>
        <v>1523</v>
      </c>
      <c r="I72" s="153">
        <f t="shared" si="49"/>
        <v>826</v>
      </c>
      <c r="J72" s="153">
        <f t="shared" si="49"/>
        <v>654</v>
      </c>
      <c r="K72" s="153">
        <f t="shared" si="49"/>
        <v>1480</v>
      </c>
      <c r="L72" s="153">
        <f t="shared" si="49"/>
        <v>771</v>
      </c>
      <c r="M72" s="153">
        <f t="shared" si="49"/>
        <v>661</v>
      </c>
      <c r="N72" s="153">
        <f t="shared" si="49"/>
        <v>1432</v>
      </c>
      <c r="O72" s="153">
        <f t="shared" si="49"/>
        <v>741</v>
      </c>
      <c r="P72" s="153">
        <f t="shared" si="49"/>
        <v>638</v>
      </c>
      <c r="Q72" s="153">
        <f t="shared" si="49"/>
        <v>1379</v>
      </c>
      <c r="R72" s="153">
        <f t="shared" si="49"/>
        <v>845</v>
      </c>
      <c r="S72" s="153">
        <f t="shared" si="49"/>
        <v>711</v>
      </c>
      <c r="T72" s="153">
        <f t="shared" si="49"/>
        <v>1556</v>
      </c>
      <c r="U72" s="153">
        <f t="shared" si="49"/>
        <v>960</v>
      </c>
      <c r="V72" s="153">
        <f t="shared" si="49"/>
        <v>825</v>
      </c>
      <c r="W72" s="153">
        <f t="shared" si="49"/>
        <v>1785</v>
      </c>
      <c r="X72" s="153">
        <f t="shared" si="49"/>
        <v>1102</v>
      </c>
      <c r="Y72" s="153">
        <f t="shared" si="49"/>
        <v>1011</v>
      </c>
      <c r="Z72" s="153">
        <f t="shared" si="49"/>
        <v>2113</v>
      </c>
      <c r="AA72" s="153">
        <f t="shared" si="49"/>
        <v>1021</v>
      </c>
      <c r="AB72" s="153">
        <f t="shared" si="49"/>
        <v>959</v>
      </c>
      <c r="AC72" s="153">
        <f t="shared" si="49"/>
        <v>1980</v>
      </c>
      <c r="AD72" s="153">
        <f t="shared" si="49"/>
        <v>1199</v>
      </c>
      <c r="AE72" s="153">
        <f t="shared" si="49"/>
        <v>976</v>
      </c>
      <c r="AF72" s="153">
        <f t="shared" si="49"/>
        <v>2175</v>
      </c>
      <c r="AG72" s="153">
        <f t="shared" si="49"/>
        <v>1164</v>
      </c>
      <c r="AH72" s="153">
        <f t="shared" si="49"/>
        <v>991</v>
      </c>
      <c r="AI72" s="153">
        <f t="shared" si="49"/>
        <v>2155</v>
      </c>
      <c r="AJ72" s="153">
        <f t="shared" si="49"/>
        <v>907</v>
      </c>
      <c r="AK72" s="153">
        <f t="shared" si="49"/>
        <v>861</v>
      </c>
      <c r="AL72" s="153">
        <f t="shared" si="49"/>
        <v>1768</v>
      </c>
      <c r="AM72" s="153">
        <f t="shared" si="49"/>
        <v>11353</v>
      </c>
      <c r="AN72" s="153">
        <f t="shared" si="49"/>
        <v>9921</v>
      </c>
      <c r="AO72" s="153">
        <f t="shared" si="49"/>
        <v>21274</v>
      </c>
      <c r="AP72" s="153"/>
      <c r="AQ72" s="153"/>
      <c r="AR72" s="153"/>
      <c r="AS72" s="40"/>
    </row>
    <row r="73" spans="1:45" ht="18" customHeight="1">
      <c r="A73" s="37">
        <v>9</v>
      </c>
      <c r="B73" s="38" t="s">
        <v>44</v>
      </c>
      <c r="C73" s="153">
        <f t="shared" ref="C73:AO73" si="50">C14+C44</f>
        <v>1063</v>
      </c>
      <c r="D73" s="153">
        <f t="shared" si="50"/>
        <v>986</v>
      </c>
      <c r="E73" s="153">
        <f t="shared" si="50"/>
        <v>2049</v>
      </c>
      <c r="F73" s="153">
        <f t="shared" si="50"/>
        <v>908</v>
      </c>
      <c r="G73" s="153">
        <f t="shared" si="50"/>
        <v>850</v>
      </c>
      <c r="H73" s="153">
        <f t="shared" si="50"/>
        <v>1758</v>
      </c>
      <c r="I73" s="153">
        <f t="shared" si="50"/>
        <v>859</v>
      </c>
      <c r="J73" s="153">
        <f t="shared" si="50"/>
        <v>874</v>
      </c>
      <c r="K73" s="153">
        <f t="shared" si="50"/>
        <v>1733</v>
      </c>
      <c r="L73" s="153">
        <f t="shared" si="50"/>
        <v>867</v>
      </c>
      <c r="M73" s="153">
        <f t="shared" si="50"/>
        <v>783</v>
      </c>
      <c r="N73" s="153">
        <f t="shared" si="50"/>
        <v>1650</v>
      </c>
      <c r="O73" s="153">
        <f t="shared" si="50"/>
        <v>853</v>
      </c>
      <c r="P73" s="153">
        <f t="shared" si="50"/>
        <v>810</v>
      </c>
      <c r="Q73" s="153">
        <f t="shared" si="50"/>
        <v>1663</v>
      </c>
      <c r="R73" s="153">
        <f t="shared" si="50"/>
        <v>914</v>
      </c>
      <c r="S73" s="153">
        <f t="shared" si="50"/>
        <v>791</v>
      </c>
      <c r="T73" s="153">
        <f t="shared" si="50"/>
        <v>1705</v>
      </c>
      <c r="U73" s="153">
        <f t="shared" si="50"/>
        <v>911</v>
      </c>
      <c r="V73" s="153">
        <f t="shared" si="50"/>
        <v>824</v>
      </c>
      <c r="W73" s="153">
        <f t="shared" si="50"/>
        <v>1735</v>
      </c>
      <c r="X73" s="153">
        <f t="shared" si="50"/>
        <v>845</v>
      </c>
      <c r="Y73" s="153">
        <f t="shared" si="50"/>
        <v>747</v>
      </c>
      <c r="Z73" s="153">
        <f t="shared" si="50"/>
        <v>1592</v>
      </c>
      <c r="AA73" s="153">
        <f t="shared" si="50"/>
        <v>873</v>
      </c>
      <c r="AB73" s="153">
        <f t="shared" si="50"/>
        <v>766</v>
      </c>
      <c r="AC73" s="153">
        <f t="shared" si="50"/>
        <v>1639</v>
      </c>
      <c r="AD73" s="153">
        <f t="shared" si="50"/>
        <v>851</v>
      </c>
      <c r="AE73" s="153">
        <f t="shared" si="50"/>
        <v>767</v>
      </c>
      <c r="AF73" s="153">
        <f t="shared" si="50"/>
        <v>1618</v>
      </c>
      <c r="AG73" s="153">
        <f t="shared" si="50"/>
        <v>781</v>
      </c>
      <c r="AH73" s="153">
        <f t="shared" si="50"/>
        <v>778</v>
      </c>
      <c r="AI73" s="153">
        <f t="shared" si="50"/>
        <v>1559</v>
      </c>
      <c r="AJ73" s="153">
        <f t="shared" si="50"/>
        <v>771</v>
      </c>
      <c r="AK73" s="153">
        <f t="shared" si="50"/>
        <v>704</v>
      </c>
      <c r="AL73" s="153">
        <f t="shared" si="50"/>
        <v>1475</v>
      </c>
      <c r="AM73" s="153">
        <f t="shared" si="50"/>
        <v>10496</v>
      </c>
      <c r="AN73" s="153">
        <f t="shared" si="50"/>
        <v>9680</v>
      </c>
      <c r="AO73" s="153">
        <f t="shared" si="50"/>
        <v>20176</v>
      </c>
      <c r="AP73" s="153"/>
      <c r="AQ73" s="153"/>
      <c r="AR73" s="153"/>
      <c r="AS73" s="40"/>
    </row>
    <row r="74" spans="1:45" ht="18" customHeight="1">
      <c r="A74" s="37">
        <v>10</v>
      </c>
      <c r="B74" s="38" t="s">
        <v>51</v>
      </c>
      <c r="C74" s="153">
        <f t="shared" ref="C74:AO74" si="51">C15+C45</f>
        <v>1523</v>
      </c>
      <c r="D74" s="153">
        <f t="shared" si="51"/>
        <v>1479</v>
      </c>
      <c r="E74" s="153">
        <f t="shared" si="51"/>
        <v>3002</v>
      </c>
      <c r="F74" s="153">
        <f t="shared" si="51"/>
        <v>1117</v>
      </c>
      <c r="G74" s="153">
        <f t="shared" si="51"/>
        <v>1112</v>
      </c>
      <c r="H74" s="153">
        <f t="shared" si="51"/>
        <v>2229</v>
      </c>
      <c r="I74" s="153">
        <f t="shared" si="51"/>
        <v>1187</v>
      </c>
      <c r="J74" s="153">
        <f t="shared" si="51"/>
        <v>1087</v>
      </c>
      <c r="K74" s="153">
        <f t="shared" si="51"/>
        <v>2274</v>
      </c>
      <c r="L74" s="153">
        <f t="shared" si="51"/>
        <v>1066</v>
      </c>
      <c r="M74" s="153">
        <f t="shared" si="51"/>
        <v>972</v>
      </c>
      <c r="N74" s="153">
        <f t="shared" si="51"/>
        <v>2038</v>
      </c>
      <c r="O74" s="153">
        <f t="shared" si="51"/>
        <v>967</v>
      </c>
      <c r="P74" s="153">
        <f t="shared" si="51"/>
        <v>918</v>
      </c>
      <c r="Q74" s="153">
        <f t="shared" si="51"/>
        <v>1885</v>
      </c>
      <c r="R74" s="153">
        <f t="shared" si="51"/>
        <v>1076</v>
      </c>
      <c r="S74" s="153">
        <f t="shared" si="51"/>
        <v>1068</v>
      </c>
      <c r="T74" s="153">
        <f t="shared" si="51"/>
        <v>2144</v>
      </c>
      <c r="U74" s="153">
        <f t="shared" si="51"/>
        <v>1181</v>
      </c>
      <c r="V74" s="153">
        <f t="shared" si="51"/>
        <v>1185</v>
      </c>
      <c r="W74" s="153">
        <f t="shared" si="51"/>
        <v>2366</v>
      </c>
      <c r="X74" s="153">
        <f t="shared" si="51"/>
        <v>2058</v>
      </c>
      <c r="Y74" s="153">
        <f t="shared" si="51"/>
        <v>1780</v>
      </c>
      <c r="Z74" s="153">
        <f t="shared" si="51"/>
        <v>3838</v>
      </c>
      <c r="AA74" s="153">
        <f t="shared" si="51"/>
        <v>1218</v>
      </c>
      <c r="AB74" s="153">
        <f t="shared" si="51"/>
        <v>1169</v>
      </c>
      <c r="AC74" s="153">
        <f t="shared" si="51"/>
        <v>2387</v>
      </c>
      <c r="AD74" s="153">
        <f t="shared" si="51"/>
        <v>1446</v>
      </c>
      <c r="AE74" s="153">
        <f t="shared" si="51"/>
        <v>1221</v>
      </c>
      <c r="AF74" s="153">
        <f t="shared" si="51"/>
        <v>2667</v>
      </c>
      <c r="AG74" s="153">
        <f t="shared" si="51"/>
        <v>1503</v>
      </c>
      <c r="AH74" s="153">
        <f t="shared" si="51"/>
        <v>1504</v>
      </c>
      <c r="AI74" s="153">
        <f t="shared" si="51"/>
        <v>3007</v>
      </c>
      <c r="AJ74" s="153">
        <f t="shared" si="51"/>
        <v>1459</v>
      </c>
      <c r="AK74" s="153">
        <f t="shared" si="51"/>
        <v>1449</v>
      </c>
      <c r="AL74" s="153">
        <f t="shared" si="51"/>
        <v>2908</v>
      </c>
      <c r="AM74" s="153">
        <f t="shared" si="51"/>
        <v>15801</v>
      </c>
      <c r="AN74" s="153">
        <f t="shared" si="51"/>
        <v>14944</v>
      </c>
      <c r="AO74" s="153">
        <f t="shared" si="51"/>
        <v>30745</v>
      </c>
      <c r="AP74" s="153"/>
      <c r="AQ74" s="153"/>
      <c r="AR74" s="153"/>
      <c r="AS74" s="40"/>
    </row>
    <row r="75" spans="1:45" ht="18" customHeight="1">
      <c r="A75" s="37">
        <v>11</v>
      </c>
      <c r="B75" s="38" t="s">
        <v>57</v>
      </c>
      <c r="C75" s="153">
        <f t="shared" ref="C75:AO75" si="52">C16+C46</f>
        <v>508</v>
      </c>
      <c r="D75" s="153">
        <f t="shared" si="52"/>
        <v>423</v>
      </c>
      <c r="E75" s="153">
        <f t="shared" si="52"/>
        <v>931</v>
      </c>
      <c r="F75" s="153">
        <f t="shared" si="52"/>
        <v>409</v>
      </c>
      <c r="G75" s="153">
        <f t="shared" si="52"/>
        <v>406</v>
      </c>
      <c r="H75" s="153">
        <f t="shared" si="52"/>
        <v>815</v>
      </c>
      <c r="I75" s="153">
        <f t="shared" si="52"/>
        <v>433</v>
      </c>
      <c r="J75" s="153">
        <f t="shared" si="52"/>
        <v>406</v>
      </c>
      <c r="K75" s="153">
        <f t="shared" si="52"/>
        <v>839</v>
      </c>
      <c r="L75" s="153">
        <f t="shared" si="52"/>
        <v>336</v>
      </c>
      <c r="M75" s="153">
        <f t="shared" si="52"/>
        <v>320</v>
      </c>
      <c r="N75" s="153">
        <f t="shared" si="52"/>
        <v>656</v>
      </c>
      <c r="O75" s="153">
        <f t="shared" si="52"/>
        <v>316</v>
      </c>
      <c r="P75" s="153">
        <f t="shared" si="52"/>
        <v>335</v>
      </c>
      <c r="Q75" s="153">
        <f t="shared" si="52"/>
        <v>651</v>
      </c>
      <c r="R75" s="153">
        <f t="shared" si="52"/>
        <v>335</v>
      </c>
      <c r="S75" s="153">
        <f t="shared" si="52"/>
        <v>300</v>
      </c>
      <c r="T75" s="153">
        <f t="shared" si="52"/>
        <v>635</v>
      </c>
      <c r="U75" s="153">
        <f t="shared" si="52"/>
        <v>426</v>
      </c>
      <c r="V75" s="153">
        <f t="shared" si="52"/>
        <v>399</v>
      </c>
      <c r="W75" s="153">
        <f t="shared" si="52"/>
        <v>825</v>
      </c>
      <c r="X75" s="153">
        <f t="shared" si="52"/>
        <v>442</v>
      </c>
      <c r="Y75" s="153">
        <f t="shared" si="52"/>
        <v>442</v>
      </c>
      <c r="Z75" s="153">
        <f t="shared" si="52"/>
        <v>884</v>
      </c>
      <c r="AA75" s="153">
        <f t="shared" si="52"/>
        <v>564</v>
      </c>
      <c r="AB75" s="153">
        <f t="shared" si="52"/>
        <v>454</v>
      </c>
      <c r="AC75" s="153">
        <f t="shared" si="52"/>
        <v>1018</v>
      </c>
      <c r="AD75" s="153">
        <f t="shared" si="52"/>
        <v>498</v>
      </c>
      <c r="AE75" s="153">
        <f t="shared" si="52"/>
        <v>437</v>
      </c>
      <c r="AF75" s="153">
        <f t="shared" si="52"/>
        <v>935</v>
      </c>
      <c r="AG75" s="153">
        <f t="shared" si="52"/>
        <v>484</v>
      </c>
      <c r="AH75" s="153">
        <f t="shared" si="52"/>
        <v>507</v>
      </c>
      <c r="AI75" s="153">
        <f t="shared" si="52"/>
        <v>991</v>
      </c>
      <c r="AJ75" s="153">
        <f t="shared" si="52"/>
        <v>482</v>
      </c>
      <c r="AK75" s="153">
        <f t="shared" si="52"/>
        <v>435</v>
      </c>
      <c r="AL75" s="153">
        <f t="shared" si="52"/>
        <v>917</v>
      </c>
      <c r="AM75" s="153">
        <f t="shared" si="52"/>
        <v>5233</v>
      </c>
      <c r="AN75" s="153">
        <f t="shared" si="52"/>
        <v>4864</v>
      </c>
      <c r="AO75" s="153">
        <f t="shared" si="52"/>
        <v>10097</v>
      </c>
      <c r="AP75" s="153"/>
      <c r="AQ75" s="153"/>
      <c r="AR75" s="153"/>
      <c r="AS75" s="40"/>
    </row>
    <row r="76" spans="1:45" ht="18" customHeight="1">
      <c r="A76" s="37">
        <v>12</v>
      </c>
      <c r="B76" s="38" t="s">
        <v>61</v>
      </c>
      <c r="C76" s="153">
        <f t="shared" ref="C76:AO77" si="53">C17+C47</f>
        <v>2458</v>
      </c>
      <c r="D76" s="153">
        <f t="shared" si="53"/>
        <v>2340</v>
      </c>
      <c r="E76" s="153">
        <f t="shared" si="53"/>
        <v>4798</v>
      </c>
      <c r="F76" s="153">
        <f t="shared" si="53"/>
        <v>2258</v>
      </c>
      <c r="G76" s="153">
        <f t="shared" si="53"/>
        <v>2198</v>
      </c>
      <c r="H76" s="153">
        <f t="shared" si="53"/>
        <v>4456</v>
      </c>
      <c r="I76" s="153">
        <f t="shared" si="53"/>
        <v>2257</v>
      </c>
      <c r="J76" s="153">
        <f t="shared" si="53"/>
        <v>2146</v>
      </c>
      <c r="K76" s="153">
        <f t="shared" si="53"/>
        <v>4403</v>
      </c>
      <c r="L76" s="153">
        <f t="shared" si="53"/>
        <v>1899</v>
      </c>
      <c r="M76" s="153">
        <f t="shared" si="53"/>
        <v>1694</v>
      </c>
      <c r="N76" s="153">
        <f t="shared" si="53"/>
        <v>3593</v>
      </c>
      <c r="O76" s="153">
        <f t="shared" si="53"/>
        <v>1763</v>
      </c>
      <c r="P76" s="153">
        <f t="shared" si="53"/>
        <v>1639</v>
      </c>
      <c r="Q76" s="153">
        <f t="shared" si="53"/>
        <v>3402</v>
      </c>
      <c r="R76" s="153">
        <f t="shared" si="53"/>
        <v>1778</v>
      </c>
      <c r="S76" s="153">
        <f t="shared" si="53"/>
        <v>1700</v>
      </c>
      <c r="T76" s="153">
        <f t="shared" si="53"/>
        <v>3478</v>
      </c>
      <c r="U76" s="153">
        <f t="shared" si="53"/>
        <v>2369</v>
      </c>
      <c r="V76" s="153">
        <f t="shared" si="53"/>
        <v>2166</v>
      </c>
      <c r="W76" s="153">
        <f t="shared" si="53"/>
        <v>4535</v>
      </c>
      <c r="X76" s="153">
        <f t="shared" si="53"/>
        <v>2736</v>
      </c>
      <c r="Y76" s="153">
        <f t="shared" si="53"/>
        <v>2531</v>
      </c>
      <c r="Z76" s="153">
        <f t="shared" si="53"/>
        <v>5267</v>
      </c>
      <c r="AA76" s="153">
        <f t="shared" si="53"/>
        <v>2996</v>
      </c>
      <c r="AB76" s="153">
        <f t="shared" si="53"/>
        <v>2575</v>
      </c>
      <c r="AC76" s="153">
        <f t="shared" si="53"/>
        <v>5571</v>
      </c>
      <c r="AD76" s="153">
        <f t="shared" si="53"/>
        <v>2610</v>
      </c>
      <c r="AE76" s="153">
        <f t="shared" si="53"/>
        <v>2310</v>
      </c>
      <c r="AF76" s="153">
        <f t="shared" si="53"/>
        <v>4920</v>
      </c>
      <c r="AG76" s="153">
        <f t="shared" si="53"/>
        <v>2779</v>
      </c>
      <c r="AH76" s="153">
        <f t="shared" si="53"/>
        <v>2590</v>
      </c>
      <c r="AI76" s="153">
        <f t="shared" si="53"/>
        <v>5369</v>
      </c>
      <c r="AJ76" s="153">
        <f t="shared" si="53"/>
        <v>2479</v>
      </c>
      <c r="AK76" s="153">
        <f t="shared" si="53"/>
        <v>2389</v>
      </c>
      <c r="AL76" s="153">
        <f t="shared" si="53"/>
        <v>4868</v>
      </c>
      <c r="AM76" s="153">
        <f t="shared" si="53"/>
        <v>28382</v>
      </c>
      <c r="AN76" s="153">
        <f t="shared" si="53"/>
        <v>26278</v>
      </c>
      <c r="AO76" s="153">
        <f t="shared" si="53"/>
        <v>54660</v>
      </c>
      <c r="AP76" s="153"/>
      <c r="AQ76" s="153"/>
      <c r="AR76" s="153"/>
      <c r="AS76" s="40"/>
    </row>
    <row r="77" spans="1:45" ht="18" customHeight="1">
      <c r="A77" s="37">
        <v>13</v>
      </c>
      <c r="B77" s="38" t="s">
        <v>91</v>
      </c>
      <c r="C77" s="153">
        <f t="shared" si="53"/>
        <v>258</v>
      </c>
      <c r="D77" s="153">
        <f t="shared" si="53"/>
        <v>251</v>
      </c>
      <c r="E77" s="153">
        <f t="shared" si="53"/>
        <v>509</v>
      </c>
      <c r="F77" s="153">
        <f t="shared" si="53"/>
        <v>257</v>
      </c>
      <c r="G77" s="153">
        <f t="shared" si="53"/>
        <v>239</v>
      </c>
      <c r="H77" s="153">
        <f t="shared" si="53"/>
        <v>496</v>
      </c>
      <c r="I77" s="153">
        <f t="shared" si="53"/>
        <v>280</v>
      </c>
      <c r="J77" s="153">
        <f t="shared" si="53"/>
        <v>316</v>
      </c>
      <c r="K77" s="153">
        <f t="shared" si="53"/>
        <v>596</v>
      </c>
      <c r="L77" s="153">
        <f t="shared" si="53"/>
        <v>199</v>
      </c>
      <c r="M77" s="153">
        <f t="shared" si="53"/>
        <v>169</v>
      </c>
      <c r="N77" s="153">
        <f t="shared" si="53"/>
        <v>368</v>
      </c>
      <c r="O77" s="153">
        <f t="shared" si="53"/>
        <v>218</v>
      </c>
      <c r="P77" s="153">
        <f t="shared" si="53"/>
        <v>210</v>
      </c>
      <c r="Q77" s="153">
        <f t="shared" si="53"/>
        <v>428</v>
      </c>
      <c r="R77" s="153">
        <f t="shared" si="53"/>
        <v>192</v>
      </c>
      <c r="S77" s="153">
        <f t="shared" si="53"/>
        <v>180</v>
      </c>
      <c r="T77" s="153">
        <f t="shared" si="53"/>
        <v>372</v>
      </c>
      <c r="U77" s="153">
        <f t="shared" si="53"/>
        <v>306</v>
      </c>
      <c r="V77" s="153">
        <f t="shared" si="53"/>
        <v>252</v>
      </c>
      <c r="W77" s="153">
        <f t="shared" si="53"/>
        <v>558</v>
      </c>
      <c r="X77" s="153">
        <f t="shared" si="53"/>
        <v>274</v>
      </c>
      <c r="Y77" s="153">
        <f t="shared" si="53"/>
        <v>251</v>
      </c>
      <c r="Z77" s="153">
        <f t="shared" si="53"/>
        <v>525</v>
      </c>
      <c r="AA77" s="153">
        <f t="shared" si="53"/>
        <v>259</v>
      </c>
      <c r="AB77" s="153">
        <f t="shared" si="53"/>
        <v>272</v>
      </c>
      <c r="AC77" s="153">
        <f t="shared" si="53"/>
        <v>531</v>
      </c>
      <c r="AD77" s="153">
        <f t="shared" si="53"/>
        <v>332</v>
      </c>
      <c r="AE77" s="153">
        <f t="shared" si="53"/>
        <v>307</v>
      </c>
      <c r="AF77" s="153">
        <f t="shared" si="53"/>
        <v>639</v>
      </c>
      <c r="AG77" s="153">
        <f t="shared" si="53"/>
        <v>315</v>
      </c>
      <c r="AH77" s="153">
        <f t="shared" si="53"/>
        <v>314</v>
      </c>
      <c r="AI77" s="153">
        <f t="shared" si="53"/>
        <v>629</v>
      </c>
      <c r="AJ77" s="153">
        <f t="shared" si="53"/>
        <v>364</v>
      </c>
      <c r="AK77" s="153">
        <f t="shared" si="53"/>
        <v>338</v>
      </c>
      <c r="AL77" s="153">
        <f t="shared" si="53"/>
        <v>702</v>
      </c>
      <c r="AM77" s="153">
        <f t="shared" si="53"/>
        <v>3254</v>
      </c>
      <c r="AN77" s="153">
        <f t="shared" si="53"/>
        <v>3099</v>
      </c>
      <c r="AO77" s="153">
        <f t="shared" si="53"/>
        <v>6353</v>
      </c>
      <c r="AP77" s="153"/>
      <c r="AQ77" s="153"/>
      <c r="AR77" s="153"/>
      <c r="AS77" s="40"/>
    </row>
    <row r="78" spans="1:45" ht="18" customHeight="1">
      <c r="A78" s="37">
        <v>14</v>
      </c>
      <c r="B78" s="38" t="s">
        <v>62</v>
      </c>
      <c r="C78" s="153">
        <f t="shared" ref="C78:AO78" si="54">C19+C49</f>
        <v>379</v>
      </c>
      <c r="D78" s="153">
        <f t="shared" si="54"/>
        <v>372</v>
      </c>
      <c r="E78" s="153">
        <f t="shared" si="54"/>
        <v>751</v>
      </c>
      <c r="F78" s="153">
        <f t="shared" si="54"/>
        <v>374</v>
      </c>
      <c r="G78" s="153">
        <f t="shared" si="54"/>
        <v>348</v>
      </c>
      <c r="H78" s="153">
        <f t="shared" si="54"/>
        <v>722</v>
      </c>
      <c r="I78" s="153">
        <f t="shared" si="54"/>
        <v>374</v>
      </c>
      <c r="J78" s="153">
        <f t="shared" si="54"/>
        <v>322</v>
      </c>
      <c r="K78" s="153">
        <f t="shared" si="54"/>
        <v>696</v>
      </c>
      <c r="L78" s="153">
        <f t="shared" si="54"/>
        <v>294</v>
      </c>
      <c r="M78" s="153">
        <f t="shared" si="54"/>
        <v>258</v>
      </c>
      <c r="N78" s="153">
        <f t="shared" si="54"/>
        <v>552</v>
      </c>
      <c r="O78" s="153">
        <f t="shared" si="54"/>
        <v>321</v>
      </c>
      <c r="P78" s="153">
        <f t="shared" si="54"/>
        <v>278</v>
      </c>
      <c r="Q78" s="153">
        <f t="shared" si="54"/>
        <v>599</v>
      </c>
      <c r="R78" s="153">
        <f t="shared" si="54"/>
        <v>324</v>
      </c>
      <c r="S78" s="153">
        <f t="shared" si="54"/>
        <v>299</v>
      </c>
      <c r="T78" s="153">
        <f t="shared" si="54"/>
        <v>623</v>
      </c>
      <c r="U78" s="153">
        <f t="shared" si="54"/>
        <v>342</v>
      </c>
      <c r="V78" s="153">
        <f t="shared" si="54"/>
        <v>311</v>
      </c>
      <c r="W78" s="153">
        <f t="shared" si="54"/>
        <v>653</v>
      </c>
      <c r="X78" s="153">
        <f t="shared" si="54"/>
        <v>455</v>
      </c>
      <c r="Y78" s="153">
        <f t="shared" si="54"/>
        <v>411</v>
      </c>
      <c r="Z78" s="153">
        <f t="shared" si="54"/>
        <v>866</v>
      </c>
      <c r="AA78" s="153">
        <f t="shared" si="54"/>
        <v>413</v>
      </c>
      <c r="AB78" s="153">
        <f t="shared" si="54"/>
        <v>382</v>
      </c>
      <c r="AC78" s="153">
        <f t="shared" si="54"/>
        <v>795</v>
      </c>
      <c r="AD78" s="153">
        <f t="shared" si="54"/>
        <v>366</v>
      </c>
      <c r="AE78" s="153">
        <f t="shared" si="54"/>
        <v>325</v>
      </c>
      <c r="AF78" s="153">
        <f t="shared" si="54"/>
        <v>691</v>
      </c>
      <c r="AG78" s="153">
        <f t="shared" si="54"/>
        <v>453</v>
      </c>
      <c r="AH78" s="153">
        <f t="shared" si="54"/>
        <v>420</v>
      </c>
      <c r="AI78" s="153">
        <f t="shared" si="54"/>
        <v>873</v>
      </c>
      <c r="AJ78" s="153">
        <f t="shared" si="54"/>
        <v>443</v>
      </c>
      <c r="AK78" s="153">
        <f t="shared" si="54"/>
        <v>416</v>
      </c>
      <c r="AL78" s="153">
        <f t="shared" si="54"/>
        <v>859</v>
      </c>
      <c r="AM78" s="153">
        <f t="shared" si="54"/>
        <v>4538</v>
      </c>
      <c r="AN78" s="153">
        <f t="shared" si="54"/>
        <v>4142</v>
      </c>
      <c r="AO78" s="153">
        <f t="shared" si="54"/>
        <v>8680</v>
      </c>
      <c r="AP78" s="153"/>
      <c r="AQ78" s="153"/>
      <c r="AR78" s="153"/>
      <c r="AS78" s="40"/>
    </row>
    <row r="79" spans="1:45" ht="18" customHeight="1">
      <c r="A79" s="37">
        <v>15</v>
      </c>
      <c r="B79" s="38" t="s">
        <v>69</v>
      </c>
      <c r="C79" s="153">
        <f t="shared" ref="C79:AO79" si="55">C20+C50</f>
        <v>571</v>
      </c>
      <c r="D79" s="153">
        <f t="shared" si="55"/>
        <v>574</v>
      </c>
      <c r="E79" s="153">
        <f t="shared" si="55"/>
        <v>1145</v>
      </c>
      <c r="F79" s="153">
        <f t="shared" si="55"/>
        <v>527</v>
      </c>
      <c r="G79" s="153">
        <f t="shared" si="55"/>
        <v>493</v>
      </c>
      <c r="H79" s="153">
        <f t="shared" si="55"/>
        <v>1020</v>
      </c>
      <c r="I79" s="153">
        <f t="shared" si="55"/>
        <v>494</v>
      </c>
      <c r="J79" s="153">
        <f t="shared" si="55"/>
        <v>444</v>
      </c>
      <c r="K79" s="153">
        <f t="shared" si="55"/>
        <v>938</v>
      </c>
      <c r="L79" s="153">
        <f t="shared" si="55"/>
        <v>416</v>
      </c>
      <c r="M79" s="153">
        <f t="shared" si="55"/>
        <v>376</v>
      </c>
      <c r="N79" s="153">
        <f t="shared" si="55"/>
        <v>792</v>
      </c>
      <c r="O79" s="153">
        <f t="shared" si="55"/>
        <v>301</v>
      </c>
      <c r="P79" s="153">
        <f t="shared" si="55"/>
        <v>287</v>
      </c>
      <c r="Q79" s="153">
        <f t="shared" si="55"/>
        <v>588</v>
      </c>
      <c r="R79" s="153">
        <f t="shared" si="55"/>
        <v>405</v>
      </c>
      <c r="S79" s="153">
        <f t="shared" si="55"/>
        <v>431</v>
      </c>
      <c r="T79" s="153">
        <f t="shared" si="55"/>
        <v>836</v>
      </c>
      <c r="U79" s="153">
        <f t="shared" si="55"/>
        <v>583</v>
      </c>
      <c r="V79" s="153">
        <f t="shared" si="55"/>
        <v>548</v>
      </c>
      <c r="W79" s="153">
        <f t="shared" si="55"/>
        <v>1131</v>
      </c>
      <c r="X79" s="153">
        <f t="shared" si="55"/>
        <v>727</v>
      </c>
      <c r="Y79" s="153">
        <f t="shared" si="55"/>
        <v>710</v>
      </c>
      <c r="Z79" s="153">
        <f t="shared" si="55"/>
        <v>1437</v>
      </c>
      <c r="AA79" s="153">
        <f t="shared" si="55"/>
        <v>753</v>
      </c>
      <c r="AB79" s="153">
        <f t="shared" si="55"/>
        <v>684</v>
      </c>
      <c r="AC79" s="153">
        <f t="shared" si="55"/>
        <v>1437</v>
      </c>
      <c r="AD79" s="153">
        <f t="shared" si="55"/>
        <v>686</v>
      </c>
      <c r="AE79" s="153">
        <f t="shared" si="55"/>
        <v>625</v>
      </c>
      <c r="AF79" s="153">
        <f t="shared" si="55"/>
        <v>1311</v>
      </c>
      <c r="AG79" s="153">
        <f t="shared" si="55"/>
        <v>476</v>
      </c>
      <c r="AH79" s="153">
        <f t="shared" si="55"/>
        <v>425</v>
      </c>
      <c r="AI79" s="153">
        <f t="shared" si="55"/>
        <v>901</v>
      </c>
      <c r="AJ79" s="153">
        <f t="shared" si="55"/>
        <v>555</v>
      </c>
      <c r="AK79" s="153">
        <f t="shared" si="55"/>
        <v>495</v>
      </c>
      <c r="AL79" s="153">
        <f t="shared" si="55"/>
        <v>1050</v>
      </c>
      <c r="AM79" s="153">
        <f t="shared" si="55"/>
        <v>6494</v>
      </c>
      <c r="AN79" s="153">
        <f t="shared" si="55"/>
        <v>6092</v>
      </c>
      <c r="AO79" s="153">
        <f t="shared" si="55"/>
        <v>12586</v>
      </c>
      <c r="AP79" s="153"/>
      <c r="AQ79" s="153"/>
      <c r="AR79" s="153"/>
      <c r="AS79" s="40"/>
    </row>
    <row r="80" spans="1:45" ht="18" customHeight="1">
      <c r="A80" s="37">
        <v>16</v>
      </c>
      <c r="B80" s="38" t="s">
        <v>781</v>
      </c>
      <c r="C80" s="153">
        <f t="shared" ref="C80:AO80" si="56">C21+C51</f>
        <v>550</v>
      </c>
      <c r="D80" s="153">
        <f t="shared" si="56"/>
        <v>523</v>
      </c>
      <c r="E80" s="153">
        <f t="shared" si="56"/>
        <v>1073</v>
      </c>
      <c r="F80" s="153">
        <f t="shared" si="56"/>
        <v>467</v>
      </c>
      <c r="G80" s="153">
        <f t="shared" si="56"/>
        <v>419</v>
      </c>
      <c r="H80" s="153">
        <f t="shared" si="56"/>
        <v>886</v>
      </c>
      <c r="I80" s="153">
        <f t="shared" si="56"/>
        <v>522</v>
      </c>
      <c r="J80" s="153">
        <f t="shared" si="56"/>
        <v>434</v>
      </c>
      <c r="K80" s="153">
        <f t="shared" si="56"/>
        <v>956</v>
      </c>
      <c r="L80" s="153">
        <f t="shared" si="56"/>
        <v>407</v>
      </c>
      <c r="M80" s="153">
        <f t="shared" si="56"/>
        <v>352</v>
      </c>
      <c r="N80" s="153">
        <f t="shared" si="56"/>
        <v>759</v>
      </c>
      <c r="O80" s="153">
        <f t="shared" si="56"/>
        <v>386</v>
      </c>
      <c r="P80" s="153">
        <f t="shared" si="56"/>
        <v>380</v>
      </c>
      <c r="Q80" s="153">
        <f t="shared" si="56"/>
        <v>766</v>
      </c>
      <c r="R80" s="153">
        <f t="shared" si="56"/>
        <v>419</v>
      </c>
      <c r="S80" s="153">
        <f t="shared" si="56"/>
        <v>410</v>
      </c>
      <c r="T80" s="153">
        <f t="shared" si="56"/>
        <v>829</v>
      </c>
      <c r="U80" s="153">
        <f t="shared" si="56"/>
        <v>571</v>
      </c>
      <c r="V80" s="153">
        <f t="shared" si="56"/>
        <v>542</v>
      </c>
      <c r="W80" s="153">
        <f t="shared" si="56"/>
        <v>1113</v>
      </c>
      <c r="X80" s="153">
        <f t="shared" si="56"/>
        <v>670</v>
      </c>
      <c r="Y80" s="153">
        <f t="shared" si="56"/>
        <v>591</v>
      </c>
      <c r="Z80" s="153">
        <f t="shared" si="56"/>
        <v>1261</v>
      </c>
      <c r="AA80" s="153">
        <f t="shared" si="56"/>
        <v>629</v>
      </c>
      <c r="AB80" s="153">
        <f t="shared" si="56"/>
        <v>552</v>
      </c>
      <c r="AC80" s="153">
        <f t="shared" si="56"/>
        <v>1181</v>
      </c>
      <c r="AD80" s="153">
        <f t="shared" si="56"/>
        <v>564</v>
      </c>
      <c r="AE80" s="153">
        <f t="shared" si="56"/>
        <v>534</v>
      </c>
      <c r="AF80" s="153">
        <f t="shared" si="56"/>
        <v>1098</v>
      </c>
      <c r="AG80" s="153">
        <f t="shared" si="56"/>
        <v>638</v>
      </c>
      <c r="AH80" s="153">
        <f t="shared" si="56"/>
        <v>636</v>
      </c>
      <c r="AI80" s="153">
        <f t="shared" si="56"/>
        <v>1274</v>
      </c>
      <c r="AJ80" s="153">
        <f t="shared" si="56"/>
        <v>550</v>
      </c>
      <c r="AK80" s="153">
        <f t="shared" si="56"/>
        <v>449</v>
      </c>
      <c r="AL80" s="153">
        <f t="shared" si="56"/>
        <v>999</v>
      </c>
      <c r="AM80" s="153">
        <f t="shared" si="56"/>
        <v>6373</v>
      </c>
      <c r="AN80" s="153">
        <f t="shared" si="56"/>
        <v>5822</v>
      </c>
      <c r="AO80" s="153">
        <f t="shared" si="56"/>
        <v>12195</v>
      </c>
      <c r="AP80" s="153"/>
      <c r="AQ80" s="153"/>
      <c r="AR80" s="153"/>
      <c r="AS80" s="40"/>
    </row>
    <row r="81" spans="1:45" ht="18" customHeight="1">
      <c r="A81" s="37">
        <v>17</v>
      </c>
      <c r="B81" s="38" t="s">
        <v>72</v>
      </c>
      <c r="C81" s="153">
        <f t="shared" ref="C81:AO81" si="57">C22+C52</f>
        <v>564</v>
      </c>
      <c r="D81" s="153">
        <f t="shared" si="57"/>
        <v>553</v>
      </c>
      <c r="E81" s="153">
        <f t="shared" si="57"/>
        <v>1117</v>
      </c>
      <c r="F81" s="153">
        <f t="shared" si="57"/>
        <v>544</v>
      </c>
      <c r="G81" s="153">
        <f t="shared" si="57"/>
        <v>464</v>
      </c>
      <c r="H81" s="153">
        <f t="shared" si="57"/>
        <v>1008</v>
      </c>
      <c r="I81" s="153">
        <f t="shared" si="57"/>
        <v>453</v>
      </c>
      <c r="J81" s="153">
        <f t="shared" si="57"/>
        <v>422</v>
      </c>
      <c r="K81" s="153">
        <f t="shared" si="57"/>
        <v>875</v>
      </c>
      <c r="L81" s="153">
        <f t="shared" si="57"/>
        <v>538</v>
      </c>
      <c r="M81" s="153">
        <f t="shared" si="57"/>
        <v>456</v>
      </c>
      <c r="N81" s="153">
        <f t="shared" si="57"/>
        <v>994</v>
      </c>
      <c r="O81" s="153">
        <f t="shared" si="57"/>
        <v>472</v>
      </c>
      <c r="P81" s="153">
        <f t="shared" si="57"/>
        <v>378</v>
      </c>
      <c r="Q81" s="153">
        <f t="shared" si="57"/>
        <v>850</v>
      </c>
      <c r="R81" s="153">
        <f t="shared" si="57"/>
        <v>454</v>
      </c>
      <c r="S81" s="153">
        <f t="shared" si="57"/>
        <v>410</v>
      </c>
      <c r="T81" s="153">
        <f t="shared" si="57"/>
        <v>864</v>
      </c>
      <c r="U81" s="153">
        <f t="shared" si="57"/>
        <v>514</v>
      </c>
      <c r="V81" s="153">
        <f t="shared" si="57"/>
        <v>464</v>
      </c>
      <c r="W81" s="153">
        <f t="shared" si="57"/>
        <v>978</v>
      </c>
      <c r="X81" s="153">
        <f t="shared" si="57"/>
        <v>594</v>
      </c>
      <c r="Y81" s="153">
        <f t="shared" si="57"/>
        <v>550</v>
      </c>
      <c r="Z81" s="153">
        <f t="shared" si="57"/>
        <v>1144</v>
      </c>
      <c r="AA81" s="153">
        <f t="shared" si="57"/>
        <v>633</v>
      </c>
      <c r="AB81" s="153">
        <f t="shared" si="57"/>
        <v>557</v>
      </c>
      <c r="AC81" s="153">
        <f t="shared" si="57"/>
        <v>1190</v>
      </c>
      <c r="AD81" s="153">
        <f t="shared" si="57"/>
        <v>556</v>
      </c>
      <c r="AE81" s="153">
        <f t="shared" si="57"/>
        <v>517</v>
      </c>
      <c r="AF81" s="153">
        <f t="shared" si="57"/>
        <v>1073</v>
      </c>
      <c r="AG81" s="153">
        <f t="shared" si="57"/>
        <v>523</v>
      </c>
      <c r="AH81" s="153">
        <f t="shared" si="57"/>
        <v>467</v>
      </c>
      <c r="AI81" s="153">
        <f t="shared" si="57"/>
        <v>990</v>
      </c>
      <c r="AJ81" s="153">
        <f t="shared" si="57"/>
        <v>440</v>
      </c>
      <c r="AK81" s="153">
        <f t="shared" si="57"/>
        <v>434</v>
      </c>
      <c r="AL81" s="153">
        <f t="shared" si="57"/>
        <v>874</v>
      </c>
      <c r="AM81" s="153">
        <f t="shared" si="57"/>
        <v>6285</v>
      </c>
      <c r="AN81" s="153">
        <f t="shared" si="57"/>
        <v>5672</v>
      </c>
      <c r="AO81" s="153">
        <f t="shared" si="57"/>
        <v>11957</v>
      </c>
      <c r="AP81" s="153"/>
      <c r="AQ81" s="153"/>
      <c r="AR81" s="153"/>
      <c r="AS81" s="40"/>
    </row>
    <row r="82" spans="1:45" ht="18" customHeight="1">
      <c r="A82" s="37">
        <v>18</v>
      </c>
      <c r="B82" s="38" t="s">
        <v>74</v>
      </c>
      <c r="C82" s="153">
        <f t="shared" ref="C82:AO82" si="58">C23+C53</f>
        <v>1116</v>
      </c>
      <c r="D82" s="153">
        <f t="shared" si="58"/>
        <v>973</v>
      </c>
      <c r="E82" s="153">
        <f t="shared" si="58"/>
        <v>2089</v>
      </c>
      <c r="F82" s="153">
        <f t="shared" si="58"/>
        <v>986</v>
      </c>
      <c r="G82" s="153">
        <f t="shared" si="58"/>
        <v>937</v>
      </c>
      <c r="H82" s="153">
        <f t="shared" si="58"/>
        <v>1923</v>
      </c>
      <c r="I82" s="153">
        <f t="shared" si="58"/>
        <v>1121</v>
      </c>
      <c r="J82" s="153">
        <f t="shared" si="58"/>
        <v>1040</v>
      </c>
      <c r="K82" s="153">
        <f t="shared" si="58"/>
        <v>2161</v>
      </c>
      <c r="L82" s="153">
        <f t="shared" si="58"/>
        <v>825</v>
      </c>
      <c r="M82" s="153">
        <f t="shared" si="58"/>
        <v>851</v>
      </c>
      <c r="N82" s="153">
        <f t="shared" si="58"/>
        <v>1676</v>
      </c>
      <c r="O82" s="153">
        <f t="shared" si="58"/>
        <v>934</v>
      </c>
      <c r="P82" s="153">
        <f t="shared" si="58"/>
        <v>769</v>
      </c>
      <c r="Q82" s="153">
        <f t="shared" si="58"/>
        <v>1703</v>
      </c>
      <c r="R82" s="153">
        <f t="shared" si="58"/>
        <v>869</v>
      </c>
      <c r="S82" s="153">
        <f t="shared" si="58"/>
        <v>802</v>
      </c>
      <c r="T82" s="153">
        <f t="shared" si="58"/>
        <v>1671</v>
      </c>
      <c r="U82" s="153">
        <f t="shared" si="58"/>
        <v>1140</v>
      </c>
      <c r="V82" s="153">
        <f t="shared" si="58"/>
        <v>1061</v>
      </c>
      <c r="W82" s="153">
        <f t="shared" si="58"/>
        <v>2201</v>
      </c>
      <c r="X82" s="153">
        <f t="shared" si="58"/>
        <v>1371</v>
      </c>
      <c r="Y82" s="153">
        <f t="shared" si="58"/>
        <v>1225</v>
      </c>
      <c r="Z82" s="153">
        <f t="shared" si="58"/>
        <v>2596</v>
      </c>
      <c r="AA82" s="153">
        <f t="shared" si="58"/>
        <v>1124</v>
      </c>
      <c r="AB82" s="153">
        <f t="shared" si="58"/>
        <v>1080</v>
      </c>
      <c r="AC82" s="153">
        <f t="shared" si="58"/>
        <v>2204</v>
      </c>
      <c r="AD82" s="153">
        <f t="shared" si="58"/>
        <v>1176</v>
      </c>
      <c r="AE82" s="153">
        <f t="shared" si="58"/>
        <v>1096</v>
      </c>
      <c r="AF82" s="153">
        <f t="shared" si="58"/>
        <v>2272</v>
      </c>
      <c r="AG82" s="153">
        <f t="shared" si="58"/>
        <v>1222</v>
      </c>
      <c r="AH82" s="153">
        <f t="shared" si="58"/>
        <v>1218</v>
      </c>
      <c r="AI82" s="153">
        <f t="shared" si="58"/>
        <v>2440</v>
      </c>
      <c r="AJ82" s="153">
        <f t="shared" si="58"/>
        <v>1278</v>
      </c>
      <c r="AK82" s="153">
        <f t="shared" si="58"/>
        <v>1043</v>
      </c>
      <c r="AL82" s="153">
        <f t="shared" si="58"/>
        <v>2321</v>
      </c>
      <c r="AM82" s="153">
        <f t="shared" si="58"/>
        <v>13162</v>
      </c>
      <c r="AN82" s="153">
        <f t="shared" si="58"/>
        <v>12095</v>
      </c>
      <c r="AO82" s="153">
        <f t="shared" si="58"/>
        <v>25257</v>
      </c>
      <c r="AP82" s="153"/>
      <c r="AQ82" s="153"/>
      <c r="AR82" s="153"/>
      <c r="AS82" s="40"/>
    </row>
    <row r="83" spans="1:45" ht="18" customHeight="1">
      <c r="A83" s="37">
        <v>19</v>
      </c>
      <c r="B83" s="43" t="s">
        <v>160</v>
      </c>
      <c r="C83" s="153">
        <f t="shared" ref="C83:AO83" si="59">C24+C54</f>
        <v>410</v>
      </c>
      <c r="D83" s="153">
        <f t="shared" si="59"/>
        <v>377</v>
      </c>
      <c r="E83" s="153">
        <f t="shared" si="59"/>
        <v>787</v>
      </c>
      <c r="F83" s="153">
        <f t="shared" si="59"/>
        <v>407</v>
      </c>
      <c r="G83" s="153">
        <f t="shared" si="59"/>
        <v>373</v>
      </c>
      <c r="H83" s="153">
        <f t="shared" si="59"/>
        <v>780</v>
      </c>
      <c r="I83" s="153">
        <f t="shared" si="59"/>
        <v>349</v>
      </c>
      <c r="J83" s="153">
        <f t="shared" si="59"/>
        <v>387</v>
      </c>
      <c r="K83" s="153">
        <f t="shared" si="59"/>
        <v>736</v>
      </c>
      <c r="L83" s="153">
        <f t="shared" si="59"/>
        <v>316</v>
      </c>
      <c r="M83" s="153">
        <f t="shared" si="59"/>
        <v>275</v>
      </c>
      <c r="N83" s="153">
        <f t="shared" si="59"/>
        <v>591</v>
      </c>
      <c r="O83" s="153">
        <f t="shared" si="59"/>
        <v>303</v>
      </c>
      <c r="P83" s="153">
        <f t="shared" si="59"/>
        <v>265</v>
      </c>
      <c r="Q83" s="153">
        <f t="shared" si="59"/>
        <v>568</v>
      </c>
      <c r="R83" s="153">
        <f t="shared" si="59"/>
        <v>314</v>
      </c>
      <c r="S83" s="153">
        <f t="shared" si="59"/>
        <v>316</v>
      </c>
      <c r="T83" s="153">
        <f t="shared" si="59"/>
        <v>630</v>
      </c>
      <c r="U83" s="153">
        <f t="shared" si="59"/>
        <v>383</v>
      </c>
      <c r="V83" s="153">
        <f t="shared" si="59"/>
        <v>362</v>
      </c>
      <c r="W83" s="153">
        <f t="shared" si="59"/>
        <v>745</v>
      </c>
      <c r="X83" s="153">
        <f t="shared" si="59"/>
        <v>526</v>
      </c>
      <c r="Y83" s="153">
        <f t="shared" si="59"/>
        <v>491</v>
      </c>
      <c r="Z83" s="153">
        <f t="shared" si="59"/>
        <v>1017</v>
      </c>
      <c r="AA83" s="153">
        <f t="shared" si="59"/>
        <v>438</v>
      </c>
      <c r="AB83" s="153">
        <f t="shared" si="59"/>
        <v>466</v>
      </c>
      <c r="AC83" s="153">
        <f t="shared" si="59"/>
        <v>904</v>
      </c>
      <c r="AD83" s="153">
        <f t="shared" si="59"/>
        <v>462</v>
      </c>
      <c r="AE83" s="153">
        <f t="shared" si="59"/>
        <v>373</v>
      </c>
      <c r="AF83" s="153">
        <f t="shared" si="59"/>
        <v>835</v>
      </c>
      <c r="AG83" s="153">
        <f t="shared" si="59"/>
        <v>430</v>
      </c>
      <c r="AH83" s="153">
        <f t="shared" si="59"/>
        <v>375</v>
      </c>
      <c r="AI83" s="153">
        <f t="shared" si="59"/>
        <v>805</v>
      </c>
      <c r="AJ83" s="153">
        <f t="shared" si="59"/>
        <v>474</v>
      </c>
      <c r="AK83" s="153">
        <f t="shared" si="59"/>
        <v>439</v>
      </c>
      <c r="AL83" s="153">
        <f t="shared" si="59"/>
        <v>913</v>
      </c>
      <c r="AM83" s="153">
        <f t="shared" si="59"/>
        <v>4812</v>
      </c>
      <c r="AN83" s="153">
        <f t="shared" si="59"/>
        <v>4499</v>
      </c>
      <c r="AO83" s="153">
        <f t="shared" si="59"/>
        <v>9311</v>
      </c>
      <c r="AP83" s="153"/>
      <c r="AQ83" s="153"/>
      <c r="AR83" s="153"/>
      <c r="AS83" s="40"/>
    </row>
    <row r="84" spans="1:45" ht="18" customHeight="1">
      <c r="A84" s="37">
        <v>20</v>
      </c>
      <c r="B84" s="38" t="s">
        <v>85</v>
      </c>
      <c r="C84" s="153">
        <f t="shared" ref="C84:AO84" si="60">C25+C55</f>
        <v>566</v>
      </c>
      <c r="D84" s="153">
        <f t="shared" si="60"/>
        <v>499</v>
      </c>
      <c r="E84" s="153">
        <f t="shared" si="60"/>
        <v>1065</v>
      </c>
      <c r="F84" s="153">
        <f t="shared" si="60"/>
        <v>497</v>
      </c>
      <c r="G84" s="153">
        <f t="shared" si="60"/>
        <v>452</v>
      </c>
      <c r="H84" s="153">
        <f t="shared" si="60"/>
        <v>949</v>
      </c>
      <c r="I84" s="153">
        <f t="shared" si="60"/>
        <v>509</v>
      </c>
      <c r="J84" s="153">
        <f t="shared" si="60"/>
        <v>505</v>
      </c>
      <c r="K84" s="153">
        <f t="shared" si="60"/>
        <v>1014</v>
      </c>
      <c r="L84" s="153">
        <f t="shared" si="60"/>
        <v>413</v>
      </c>
      <c r="M84" s="153">
        <f t="shared" si="60"/>
        <v>372</v>
      </c>
      <c r="N84" s="153">
        <f t="shared" si="60"/>
        <v>785</v>
      </c>
      <c r="O84" s="153">
        <f t="shared" si="60"/>
        <v>450</v>
      </c>
      <c r="P84" s="153">
        <f t="shared" si="60"/>
        <v>380</v>
      </c>
      <c r="Q84" s="153">
        <f t="shared" si="60"/>
        <v>830</v>
      </c>
      <c r="R84" s="153">
        <f t="shared" si="60"/>
        <v>426</v>
      </c>
      <c r="S84" s="153">
        <f t="shared" si="60"/>
        <v>427</v>
      </c>
      <c r="T84" s="153">
        <f t="shared" si="60"/>
        <v>853</v>
      </c>
      <c r="U84" s="153">
        <f t="shared" si="60"/>
        <v>597</v>
      </c>
      <c r="V84" s="153">
        <f t="shared" si="60"/>
        <v>560</v>
      </c>
      <c r="W84" s="153">
        <f t="shared" si="60"/>
        <v>1157</v>
      </c>
      <c r="X84" s="153">
        <f t="shared" si="60"/>
        <v>742</v>
      </c>
      <c r="Y84" s="153">
        <f t="shared" si="60"/>
        <v>707</v>
      </c>
      <c r="Z84" s="153">
        <f t="shared" si="60"/>
        <v>1449</v>
      </c>
      <c r="AA84" s="153">
        <f t="shared" si="60"/>
        <v>649</v>
      </c>
      <c r="AB84" s="153">
        <f t="shared" si="60"/>
        <v>662</v>
      </c>
      <c r="AC84" s="153">
        <f t="shared" si="60"/>
        <v>1311</v>
      </c>
      <c r="AD84" s="153">
        <f t="shared" si="60"/>
        <v>624</v>
      </c>
      <c r="AE84" s="153">
        <f t="shared" si="60"/>
        <v>591</v>
      </c>
      <c r="AF84" s="153">
        <f t="shared" si="60"/>
        <v>1215</v>
      </c>
      <c r="AG84" s="153">
        <f t="shared" si="60"/>
        <v>614</v>
      </c>
      <c r="AH84" s="153">
        <f t="shared" si="60"/>
        <v>629</v>
      </c>
      <c r="AI84" s="153">
        <f t="shared" si="60"/>
        <v>1243</v>
      </c>
      <c r="AJ84" s="153">
        <f t="shared" si="60"/>
        <v>642</v>
      </c>
      <c r="AK84" s="153">
        <f t="shared" si="60"/>
        <v>565</v>
      </c>
      <c r="AL84" s="153">
        <f t="shared" si="60"/>
        <v>1207</v>
      </c>
      <c r="AM84" s="153">
        <f t="shared" si="60"/>
        <v>6729</v>
      </c>
      <c r="AN84" s="153">
        <f t="shared" si="60"/>
        <v>6349</v>
      </c>
      <c r="AO84" s="153">
        <f t="shared" si="60"/>
        <v>13078</v>
      </c>
      <c r="AP84" s="153"/>
      <c r="AQ84" s="153"/>
      <c r="AR84" s="153"/>
      <c r="AS84" s="40"/>
    </row>
    <row r="85" spans="1:45" ht="18" customHeight="1">
      <c r="A85" s="37">
        <v>21</v>
      </c>
      <c r="B85" s="38" t="s">
        <v>142</v>
      </c>
      <c r="C85" s="153">
        <f t="shared" ref="C85:AO85" si="61">C26+C56</f>
        <v>669</v>
      </c>
      <c r="D85" s="153">
        <f t="shared" si="61"/>
        <v>671</v>
      </c>
      <c r="E85" s="153">
        <f t="shared" si="61"/>
        <v>1340</v>
      </c>
      <c r="F85" s="153">
        <f t="shared" si="61"/>
        <v>539</v>
      </c>
      <c r="G85" s="153">
        <f t="shared" si="61"/>
        <v>545</v>
      </c>
      <c r="H85" s="153">
        <f t="shared" si="61"/>
        <v>1084</v>
      </c>
      <c r="I85" s="153">
        <f t="shared" si="61"/>
        <v>660</v>
      </c>
      <c r="J85" s="153">
        <f t="shared" si="61"/>
        <v>580</v>
      </c>
      <c r="K85" s="153">
        <f t="shared" si="61"/>
        <v>1240</v>
      </c>
      <c r="L85" s="153">
        <f t="shared" si="61"/>
        <v>521</v>
      </c>
      <c r="M85" s="153">
        <f t="shared" si="61"/>
        <v>493</v>
      </c>
      <c r="N85" s="153">
        <f t="shared" si="61"/>
        <v>1014</v>
      </c>
      <c r="O85" s="153">
        <f t="shared" si="61"/>
        <v>543</v>
      </c>
      <c r="P85" s="153">
        <f t="shared" si="61"/>
        <v>508</v>
      </c>
      <c r="Q85" s="153">
        <f t="shared" si="61"/>
        <v>1051</v>
      </c>
      <c r="R85" s="153">
        <f t="shared" si="61"/>
        <v>558</v>
      </c>
      <c r="S85" s="153">
        <f t="shared" si="61"/>
        <v>494</v>
      </c>
      <c r="T85" s="153">
        <f t="shared" si="61"/>
        <v>1052</v>
      </c>
      <c r="U85" s="153">
        <f t="shared" si="61"/>
        <v>638</v>
      </c>
      <c r="V85" s="153">
        <f t="shared" si="61"/>
        <v>573</v>
      </c>
      <c r="W85" s="153">
        <f t="shared" si="61"/>
        <v>1211</v>
      </c>
      <c r="X85" s="153">
        <f t="shared" si="61"/>
        <v>779</v>
      </c>
      <c r="Y85" s="153">
        <f t="shared" si="61"/>
        <v>712</v>
      </c>
      <c r="Z85" s="153">
        <f t="shared" si="61"/>
        <v>1491</v>
      </c>
      <c r="AA85" s="153">
        <f t="shared" si="61"/>
        <v>810</v>
      </c>
      <c r="AB85" s="153">
        <f t="shared" si="61"/>
        <v>662</v>
      </c>
      <c r="AC85" s="153">
        <f t="shared" si="61"/>
        <v>1472</v>
      </c>
      <c r="AD85" s="153">
        <f t="shared" si="61"/>
        <v>733</v>
      </c>
      <c r="AE85" s="153">
        <f t="shared" si="61"/>
        <v>671</v>
      </c>
      <c r="AF85" s="153">
        <f t="shared" si="61"/>
        <v>1404</v>
      </c>
      <c r="AG85" s="153">
        <f t="shared" si="61"/>
        <v>773</v>
      </c>
      <c r="AH85" s="153">
        <f t="shared" si="61"/>
        <v>745</v>
      </c>
      <c r="AI85" s="153">
        <f t="shared" si="61"/>
        <v>1518</v>
      </c>
      <c r="AJ85" s="153">
        <f t="shared" si="61"/>
        <v>769</v>
      </c>
      <c r="AK85" s="153">
        <f t="shared" si="61"/>
        <v>754</v>
      </c>
      <c r="AL85" s="153">
        <f t="shared" si="61"/>
        <v>1523</v>
      </c>
      <c r="AM85" s="153">
        <f t="shared" si="61"/>
        <v>7992</v>
      </c>
      <c r="AN85" s="153">
        <f t="shared" si="61"/>
        <v>7408</v>
      </c>
      <c r="AO85" s="153">
        <f t="shared" si="61"/>
        <v>15400</v>
      </c>
      <c r="AP85" s="153"/>
      <c r="AQ85" s="153"/>
      <c r="AR85" s="153"/>
      <c r="AS85" s="40"/>
    </row>
    <row r="86" spans="1:45" ht="18" customHeight="1">
      <c r="A86" s="37">
        <v>22</v>
      </c>
      <c r="B86" s="43" t="s">
        <v>143</v>
      </c>
      <c r="C86" s="153">
        <f t="shared" ref="C86:AO86" si="62">C27+C57</f>
        <v>459</v>
      </c>
      <c r="D86" s="153">
        <f t="shared" si="62"/>
        <v>414</v>
      </c>
      <c r="E86" s="153">
        <f t="shared" si="62"/>
        <v>873</v>
      </c>
      <c r="F86" s="153">
        <f t="shared" si="62"/>
        <v>338</v>
      </c>
      <c r="G86" s="153">
        <f t="shared" si="62"/>
        <v>328</v>
      </c>
      <c r="H86" s="153">
        <f t="shared" si="62"/>
        <v>666</v>
      </c>
      <c r="I86" s="153">
        <f t="shared" si="62"/>
        <v>330</v>
      </c>
      <c r="J86" s="153">
        <f t="shared" si="62"/>
        <v>326</v>
      </c>
      <c r="K86" s="153">
        <f t="shared" si="62"/>
        <v>656</v>
      </c>
      <c r="L86" s="153">
        <f t="shared" si="62"/>
        <v>250</v>
      </c>
      <c r="M86" s="153">
        <f t="shared" si="62"/>
        <v>231</v>
      </c>
      <c r="N86" s="153">
        <f t="shared" si="62"/>
        <v>481</v>
      </c>
      <c r="O86" s="153">
        <f t="shared" si="62"/>
        <v>279</v>
      </c>
      <c r="P86" s="153">
        <f t="shared" si="62"/>
        <v>292</v>
      </c>
      <c r="Q86" s="153">
        <f t="shared" si="62"/>
        <v>571</v>
      </c>
      <c r="R86" s="153">
        <f t="shared" si="62"/>
        <v>298</v>
      </c>
      <c r="S86" s="153">
        <f t="shared" si="62"/>
        <v>306</v>
      </c>
      <c r="T86" s="153">
        <f t="shared" si="62"/>
        <v>604</v>
      </c>
      <c r="U86" s="153">
        <f t="shared" si="62"/>
        <v>358</v>
      </c>
      <c r="V86" s="153">
        <f t="shared" si="62"/>
        <v>335</v>
      </c>
      <c r="W86" s="153">
        <f t="shared" si="62"/>
        <v>693</v>
      </c>
      <c r="X86" s="153">
        <f t="shared" si="62"/>
        <v>441</v>
      </c>
      <c r="Y86" s="153">
        <f t="shared" si="62"/>
        <v>405</v>
      </c>
      <c r="Z86" s="153">
        <f t="shared" si="62"/>
        <v>846</v>
      </c>
      <c r="AA86" s="153">
        <f t="shared" si="62"/>
        <v>453</v>
      </c>
      <c r="AB86" s="153">
        <f t="shared" si="62"/>
        <v>411</v>
      </c>
      <c r="AC86" s="153">
        <f t="shared" si="62"/>
        <v>864</v>
      </c>
      <c r="AD86" s="153">
        <f t="shared" si="62"/>
        <v>390</v>
      </c>
      <c r="AE86" s="153">
        <f t="shared" si="62"/>
        <v>389</v>
      </c>
      <c r="AF86" s="153">
        <f t="shared" si="62"/>
        <v>779</v>
      </c>
      <c r="AG86" s="153">
        <f t="shared" si="62"/>
        <v>427</v>
      </c>
      <c r="AH86" s="153">
        <f t="shared" si="62"/>
        <v>383</v>
      </c>
      <c r="AI86" s="153">
        <f t="shared" si="62"/>
        <v>810</v>
      </c>
      <c r="AJ86" s="153">
        <f t="shared" si="62"/>
        <v>360</v>
      </c>
      <c r="AK86" s="153">
        <f t="shared" si="62"/>
        <v>396</v>
      </c>
      <c r="AL86" s="153">
        <f t="shared" si="62"/>
        <v>756</v>
      </c>
      <c r="AM86" s="153">
        <f t="shared" si="62"/>
        <v>4383</v>
      </c>
      <c r="AN86" s="153">
        <f t="shared" si="62"/>
        <v>4216</v>
      </c>
      <c r="AO86" s="153">
        <f t="shared" si="62"/>
        <v>8599</v>
      </c>
      <c r="AP86" s="153"/>
      <c r="AQ86" s="153"/>
      <c r="AR86" s="153"/>
      <c r="AS86" s="40"/>
    </row>
    <row r="87" spans="1:45" ht="18" customHeight="1">
      <c r="A87" s="37">
        <v>23</v>
      </c>
      <c r="B87" s="38" t="s">
        <v>144</v>
      </c>
      <c r="C87" s="153">
        <f t="shared" ref="C87:AO87" si="63">C28+C58</f>
        <v>783</v>
      </c>
      <c r="D87" s="153">
        <f t="shared" si="63"/>
        <v>664</v>
      </c>
      <c r="E87" s="153">
        <f t="shared" si="63"/>
        <v>1447</v>
      </c>
      <c r="F87" s="153">
        <f t="shared" si="63"/>
        <v>673</v>
      </c>
      <c r="G87" s="153">
        <f t="shared" si="63"/>
        <v>663</v>
      </c>
      <c r="H87" s="153">
        <f t="shared" si="63"/>
        <v>1336</v>
      </c>
      <c r="I87" s="153">
        <f t="shared" si="63"/>
        <v>538</v>
      </c>
      <c r="J87" s="153">
        <f t="shared" si="63"/>
        <v>475</v>
      </c>
      <c r="K87" s="153">
        <f t="shared" si="63"/>
        <v>1013</v>
      </c>
      <c r="L87" s="153">
        <f t="shared" si="63"/>
        <v>484</v>
      </c>
      <c r="M87" s="153">
        <f t="shared" si="63"/>
        <v>446</v>
      </c>
      <c r="N87" s="153">
        <f t="shared" si="63"/>
        <v>930</v>
      </c>
      <c r="O87" s="153">
        <f t="shared" si="63"/>
        <v>592</v>
      </c>
      <c r="P87" s="153">
        <f t="shared" si="63"/>
        <v>421</v>
      </c>
      <c r="Q87" s="153">
        <f t="shared" si="63"/>
        <v>1013</v>
      </c>
      <c r="R87" s="153">
        <f t="shared" si="63"/>
        <v>557</v>
      </c>
      <c r="S87" s="153">
        <f t="shared" si="63"/>
        <v>513</v>
      </c>
      <c r="T87" s="153">
        <f t="shared" si="63"/>
        <v>1070</v>
      </c>
      <c r="U87" s="153">
        <f t="shared" si="63"/>
        <v>659</v>
      </c>
      <c r="V87" s="153">
        <f t="shared" si="63"/>
        <v>683</v>
      </c>
      <c r="W87" s="153">
        <f t="shared" si="63"/>
        <v>1342</v>
      </c>
      <c r="X87" s="153">
        <f t="shared" si="63"/>
        <v>705</v>
      </c>
      <c r="Y87" s="153">
        <f t="shared" si="63"/>
        <v>691</v>
      </c>
      <c r="Z87" s="153">
        <f t="shared" si="63"/>
        <v>1396</v>
      </c>
      <c r="AA87" s="153">
        <f t="shared" si="63"/>
        <v>749</v>
      </c>
      <c r="AB87" s="153">
        <f t="shared" si="63"/>
        <v>697</v>
      </c>
      <c r="AC87" s="153">
        <f t="shared" si="63"/>
        <v>1446</v>
      </c>
      <c r="AD87" s="153">
        <f t="shared" si="63"/>
        <v>684</v>
      </c>
      <c r="AE87" s="153">
        <f t="shared" si="63"/>
        <v>621</v>
      </c>
      <c r="AF87" s="153">
        <f t="shared" si="63"/>
        <v>1305</v>
      </c>
      <c r="AG87" s="153">
        <f t="shared" si="63"/>
        <v>643</v>
      </c>
      <c r="AH87" s="153">
        <f t="shared" si="63"/>
        <v>617</v>
      </c>
      <c r="AI87" s="153">
        <f t="shared" si="63"/>
        <v>1260</v>
      </c>
      <c r="AJ87" s="153">
        <f t="shared" si="63"/>
        <v>608</v>
      </c>
      <c r="AK87" s="153">
        <f t="shared" si="63"/>
        <v>585</v>
      </c>
      <c r="AL87" s="153">
        <f t="shared" si="63"/>
        <v>1193</v>
      </c>
      <c r="AM87" s="153">
        <f t="shared" si="63"/>
        <v>7675</v>
      </c>
      <c r="AN87" s="153">
        <f t="shared" si="63"/>
        <v>7076</v>
      </c>
      <c r="AO87" s="153">
        <f t="shared" si="63"/>
        <v>14751</v>
      </c>
      <c r="AP87" s="153"/>
      <c r="AQ87" s="153"/>
      <c r="AR87" s="153"/>
      <c r="AS87" s="40"/>
    </row>
    <row r="88" spans="1:45" ht="18" customHeight="1">
      <c r="A88" s="172"/>
      <c r="B88" s="172" t="s">
        <v>6</v>
      </c>
      <c r="C88" s="765">
        <f>SUM(C65:C87)</f>
        <v>17801</v>
      </c>
      <c r="D88" s="765">
        <f t="shared" ref="D88:AO88" si="64">SUM(D65:D87)</f>
        <v>16618</v>
      </c>
      <c r="E88" s="765">
        <f t="shared" si="64"/>
        <v>34419</v>
      </c>
      <c r="F88" s="765">
        <f t="shared" si="64"/>
        <v>15281</v>
      </c>
      <c r="G88" s="765">
        <f t="shared" si="64"/>
        <v>14406</v>
      </c>
      <c r="H88" s="765">
        <f t="shared" si="64"/>
        <v>29687</v>
      </c>
      <c r="I88" s="765">
        <f t="shared" si="64"/>
        <v>15651</v>
      </c>
      <c r="J88" s="765">
        <f t="shared" si="64"/>
        <v>14463</v>
      </c>
      <c r="K88" s="765">
        <f t="shared" si="64"/>
        <v>30114</v>
      </c>
      <c r="L88" s="765">
        <f t="shared" si="64"/>
        <v>13263</v>
      </c>
      <c r="M88" s="765">
        <f t="shared" si="64"/>
        <v>12055</v>
      </c>
      <c r="N88" s="765">
        <f t="shared" si="64"/>
        <v>25318</v>
      </c>
      <c r="O88" s="765">
        <f t="shared" si="64"/>
        <v>13187</v>
      </c>
      <c r="P88" s="765">
        <f t="shared" si="64"/>
        <v>11932</v>
      </c>
      <c r="Q88" s="765">
        <f t="shared" si="64"/>
        <v>25119</v>
      </c>
      <c r="R88" s="765">
        <f t="shared" si="64"/>
        <v>13669</v>
      </c>
      <c r="S88" s="765">
        <f t="shared" si="64"/>
        <v>12811</v>
      </c>
      <c r="T88" s="765">
        <f t="shared" si="64"/>
        <v>26480</v>
      </c>
      <c r="U88" s="765">
        <f t="shared" si="64"/>
        <v>16587</v>
      </c>
      <c r="V88" s="765">
        <f t="shared" si="64"/>
        <v>15479</v>
      </c>
      <c r="W88" s="765">
        <f t="shared" si="64"/>
        <v>32066</v>
      </c>
      <c r="X88" s="765">
        <f t="shared" si="64"/>
        <v>20136</v>
      </c>
      <c r="Y88" s="765">
        <f t="shared" si="64"/>
        <v>18420</v>
      </c>
      <c r="Z88" s="765">
        <f t="shared" si="64"/>
        <v>38556</v>
      </c>
      <c r="AA88" s="765">
        <f t="shared" si="64"/>
        <v>19166</v>
      </c>
      <c r="AB88" s="765">
        <f t="shared" si="64"/>
        <v>17495</v>
      </c>
      <c r="AC88" s="765">
        <f t="shared" si="64"/>
        <v>36661</v>
      </c>
      <c r="AD88" s="765">
        <f t="shared" si="64"/>
        <v>18425</v>
      </c>
      <c r="AE88" s="765">
        <f t="shared" si="64"/>
        <v>16624</v>
      </c>
      <c r="AF88" s="765">
        <f t="shared" si="64"/>
        <v>35049</v>
      </c>
      <c r="AG88" s="765">
        <f t="shared" si="64"/>
        <v>18665</v>
      </c>
      <c r="AH88" s="765">
        <f t="shared" si="64"/>
        <v>17718</v>
      </c>
      <c r="AI88" s="765">
        <f t="shared" si="64"/>
        <v>36383</v>
      </c>
      <c r="AJ88" s="765">
        <f t="shared" si="64"/>
        <v>17715</v>
      </c>
      <c r="AK88" s="765">
        <f t="shared" si="64"/>
        <v>16206</v>
      </c>
      <c r="AL88" s="765">
        <f t="shared" si="64"/>
        <v>33921</v>
      </c>
      <c r="AM88" s="765">
        <f t="shared" si="64"/>
        <v>199546</v>
      </c>
      <c r="AN88" s="765">
        <f t="shared" si="64"/>
        <v>184227</v>
      </c>
      <c r="AO88" s="765">
        <f t="shared" si="64"/>
        <v>383773</v>
      </c>
      <c r="AP88" s="951"/>
      <c r="AQ88" s="951"/>
      <c r="AR88" s="951"/>
    </row>
    <row r="90" spans="1:45" ht="33.75" customHeight="1">
      <c r="A90" s="1299" t="s">
        <v>897</v>
      </c>
      <c r="B90" s="1299"/>
      <c r="C90" s="1299"/>
      <c r="D90" s="1299"/>
      <c r="E90" s="1299"/>
    </row>
    <row r="91" spans="1:45" ht="28.5" customHeight="1">
      <c r="A91" s="740" t="s">
        <v>1</v>
      </c>
      <c r="B91" s="740" t="s">
        <v>581</v>
      </c>
      <c r="C91" s="740" t="s">
        <v>10</v>
      </c>
      <c r="D91" s="740" t="s">
        <v>11</v>
      </c>
      <c r="E91" s="740" t="s">
        <v>6</v>
      </c>
    </row>
    <row r="92" spans="1:45" ht="26.25" customHeight="1">
      <c r="A92" s="769">
        <v>1</v>
      </c>
      <c r="B92" s="764" t="s">
        <v>206</v>
      </c>
      <c r="C92" s="764">
        <f>C88</f>
        <v>17801</v>
      </c>
      <c r="D92" s="764">
        <f>D88</f>
        <v>16618</v>
      </c>
      <c r="E92" s="764">
        <f>C92+D92</f>
        <v>34419</v>
      </c>
    </row>
    <row r="93" spans="1:45" ht="26.25" customHeight="1">
      <c r="A93" s="769">
        <v>2</v>
      </c>
      <c r="B93" s="764" t="s">
        <v>207</v>
      </c>
      <c r="C93" s="764">
        <f>F88</f>
        <v>15281</v>
      </c>
      <c r="D93" s="764">
        <f>G88</f>
        <v>14406</v>
      </c>
      <c r="E93" s="764">
        <f t="shared" ref="E93:E103" si="65">C93+D93</f>
        <v>29687</v>
      </c>
    </row>
    <row r="94" spans="1:45" ht="26.25" customHeight="1">
      <c r="A94" s="769">
        <v>3</v>
      </c>
      <c r="B94" s="764" t="s">
        <v>208</v>
      </c>
      <c r="C94" s="764">
        <f>I88</f>
        <v>15651</v>
      </c>
      <c r="D94" s="764">
        <f>J88</f>
        <v>14463</v>
      </c>
      <c r="E94" s="764">
        <f t="shared" si="65"/>
        <v>30114</v>
      </c>
    </row>
    <row r="95" spans="1:45" ht="26.25" customHeight="1">
      <c r="A95" s="769">
        <v>4</v>
      </c>
      <c r="B95" s="764" t="s">
        <v>209</v>
      </c>
      <c r="C95" s="764">
        <f>L88</f>
        <v>13263</v>
      </c>
      <c r="D95" s="764">
        <f>M88</f>
        <v>12055</v>
      </c>
      <c r="E95" s="764">
        <f t="shared" si="65"/>
        <v>25318</v>
      </c>
    </row>
    <row r="96" spans="1:45" ht="26.25" customHeight="1">
      <c r="A96" s="769">
        <v>5</v>
      </c>
      <c r="B96" s="764" t="s">
        <v>210</v>
      </c>
      <c r="C96" s="764">
        <f>O88</f>
        <v>13187</v>
      </c>
      <c r="D96" s="764">
        <f>P88</f>
        <v>11932</v>
      </c>
      <c r="E96" s="764">
        <f t="shared" si="65"/>
        <v>25119</v>
      </c>
    </row>
    <row r="97" spans="1:5" ht="26.25" customHeight="1">
      <c r="A97" s="769">
        <v>6</v>
      </c>
      <c r="B97" s="764" t="s">
        <v>211</v>
      </c>
      <c r="C97" s="764">
        <f>R88</f>
        <v>13669</v>
      </c>
      <c r="D97" s="764">
        <f>S88</f>
        <v>12811</v>
      </c>
      <c r="E97" s="764">
        <f t="shared" si="65"/>
        <v>26480</v>
      </c>
    </row>
    <row r="98" spans="1:5" ht="26.25" customHeight="1">
      <c r="A98" s="769">
        <v>7</v>
      </c>
      <c r="B98" s="764" t="s">
        <v>212</v>
      </c>
      <c r="C98" s="764">
        <f>U88</f>
        <v>16587</v>
      </c>
      <c r="D98" s="764">
        <f>V88</f>
        <v>15479</v>
      </c>
      <c r="E98" s="764">
        <f t="shared" si="65"/>
        <v>32066</v>
      </c>
    </row>
    <row r="99" spans="1:5" ht="26.25" customHeight="1">
      <c r="A99" s="769">
        <v>8</v>
      </c>
      <c r="B99" s="764" t="s">
        <v>213</v>
      </c>
      <c r="C99" s="764">
        <f>X88</f>
        <v>20136</v>
      </c>
      <c r="D99" s="764">
        <f>Y88</f>
        <v>18420</v>
      </c>
      <c r="E99" s="764">
        <f t="shared" si="65"/>
        <v>38556</v>
      </c>
    </row>
    <row r="100" spans="1:5" ht="26.25" customHeight="1">
      <c r="A100" s="769">
        <v>9</v>
      </c>
      <c r="B100" s="764" t="s">
        <v>214</v>
      </c>
      <c r="C100" s="764">
        <f>AA88</f>
        <v>19166</v>
      </c>
      <c r="D100" s="764">
        <f>AB88</f>
        <v>17495</v>
      </c>
      <c r="E100" s="764">
        <f t="shared" si="65"/>
        <v>36661</v>
      </c>
    </row>
    <row r="101" spans="1:5" ht="26.25" customHeight="1">
      <c r="A101" s="769">
        <v>10</v>
      </c>
      <c r="B101" s="764" t="s">
        <v>215</v>
      </c>
      <c r="C101" s="764">
        <f>AD88</f>
        <v>18425</v>
      </c>
      <c r="D101" s="764">
        <f>AE88</f>
        <v>16624</v>
      </c>
      <c r="E101" s="764">
        <f t="shared" si="65"/>
        <v>35049</v>
      </c>
    </row>
    <row r="102" spans="1:5" ht="26.25" customHeight="1">
      <c r="A102" s="769">
        <v>11</v>
      </c>
      <c r="B102" s="764" t="s">
        <v>216</v>
      </c>
      <c r="C102" s="764">
        <f>AG88</f>
        <v>18665</v>
      </c>
      <c r="D102" s="764">
        <f>AH88</f>
        <v>17718</v>
      </c>
      <c r="E102" s="764">
        <f t="shared" si="65"/>
        <v>36383</v>
      </c>
    </row>
    <row r="103" spans="1:5" ht="26.25" customHeight="1">
      <c r="A103" s="769">
        <v>12</v>
      </c>
      <c r="B103" s="764" t="s">
        <v>217</v>
      </c>
      <c r="C103" s="764">
        <f>AJ88</f>
        <v>17715</v>
      </c>
      <c r="D103" s="764">
        <f>AK88</f>
        <v>16206</v>
      </c>
      <c r="E103" s="764">
        <f t="shared" si="65"/>
        <v>33921</v>
      </c>
    </row>
    <row r="104" spans="1:5" ht="26.25" customHeight="1">
      <c r="A104" s="769"/>
      <c r="B104" s="764" t="s">
        <v>6</v>
      </c>
      <c r="C104" s="764">
        <f>SUM(C92:C103)</f>
        <v>199546</v>
      </c>
      <c r="D104" s="764">
        <f>SUM(D92:D103)</f>
        <v>184227</v>
      </c>
      <c r="E104" s="764">
        <f>SUM(E92:E103)</f>
        <v>383773</v>
      </c>
    </row>
    <row r="105" spans="1:5">
      <c r="A105" s="766"/>
    </row>
    <row r="106" spans="1:5">
      <c r="A106" s="766"/>
    </row>
    <row r="107" spans="1:5">
      <c r="A107" s="766"/>
    </row>
    <row r="108" spans="1:5">
      <c r="A108" s="766"/>
    </row>
    <row r="109" spans="1:5">
      <c r="A109" s="766"/>
    </row>
    <row r="110" spans="1:5">
      <c r="A110" s="766"/>
    </row>
    <row r="111" spans="1:5">
      <c r="A111" s="766"/>
    </row>
    <row r="112" spans="1:5">
      <c r="A112" s="766"/>
    </row>
    <row r="113" spans="1:1">
      <c r="A113" s="766"/>
    </row>
    <row r="114" spans="1:1">
      <c r="A114" s="766"/>
    </row>
    <row r="115" spans="1:1">
      <c r="A115" s="766"/>
    </row>
    <row r="176" spans="1:37">
      <c r="A176" s="762" t="s">
        <v>205</v>
      </c>
      <c r="C176" s="1313" t="s">
        <v>358</v>
      </c>
      <c r="D176" s="1313"/>
      <c r="E176" s="1313"/>
      <c r="F176" s="1313"/>
      <c r="G176" s="1313"/>
      <c r="H176" s="1313"/>
      <c r="I176" s="1313"/>
      <c r="J176" s="1313"/>
      <c r="K176" s="1313"/>
      <c r="L176" s="1313"/>
      <c r="M176" s="1313"/>
      <c r="N176" s="1313"/>
      <c r="O176" s="1313"/>
      <c r="P176" s="1313"/>
      <c r="Q176" s="1313"/>
      <c r="R176" s="1313"/>
      <c r="S176" s="1313"/>
      <c r="T176" s="1313"/>
      <c r="U176" s="1313"/>
      <c r="V176" s="1313"/>
      <c r="W176" s="1313"/>
      <c r="X176" s="1313"/>
      <c r="Y176" s="1313"/>
      <c r="Z176" s="1313"/>
      <c r="AA176" s="1313"/>
      <c r="AB176" s="1313"/>
      <c r="AC176" s="1313"/>
      <c r="AD176" s="1313"/>
      <c r="AE176" s="1313"/>
      <c r="AF176" s="1313"/>
      <c r="AG176" s="1313"/>
      <c r="AH176" s="766"/>
      <c r="AI176" s="766"/>
      <c r="AJ176" s="766"/>
      <c r="AK176" s="766"/>
    </row>
    <row r="177" spans="1:58">
      <c r="A177" s="33"/>
      <c r="B177" s="33" t="s">
        <v>95</v>
      </c>
      <c r="Q177" s="762" t="s">
        <v>611</v>
      </c>
      <c r="AT177" s="1292" t="s">
        <v>282</v>
      </c>
      <c r="AU177" s="1292"/>
      <c r="AV177" s="1292"/>
      <c r="AW177" s="1292"/>
      <c r="AX177" s="1292"/>
      <c r="AY177" s="1292"/>
      <c r="AZ177" s="1292"/>
      <c r="BA177" s="1292"/>
      <c r="BB177" s="1292"/>
      <c r="BC177" s="1292"/>
      <c r="BD177" s="1292"/>
    </row>
    <row r="178" spans="1:58">
      <c r="A178" s="1300" t="s">
        <v>191</v>
      </c>
      <c r="B178" s="1300" t="s">
        <v>192</v>
      </c>
      <c r="C178" s="1296" t="s">
        <v>206</v>
      </c>
      <c r="D178" s="1297"/>
      <c r="E178" s="1298"/>
      <c r="F178" s="1296" t="s">
        <v>207</v>
      </c>
      <c r="G178" s="1297"/>
      <c r="H178" s="1298"/>
      <c r="I178" s="1296" t="s">
        <v>208</v>
      </c>
      <c r="J178" s="1297"/>
      <c r="K178" s="1298"/>
      <c r="L178" s="1296" t="s">
        <v>209</v>
      </c>
      <c r="M178" s="1297"/>
      <c r="N178" s="1298"/>
      <c r="O178" s="1296" t="s">
        <v>210</v>
      </c>
      <c r="P178" s="1297"/>
      <c r="Q178" s="1298"/>
      <c r="R178" s="1296" t="s">
        <v>211</v>
      </c>
      <c r="S178" s="1297"/>
      <c r="T178" s="1298"/>
      <c r="U178" s="1296" t="s">
        <v>212</v>
      </c>
      <c r="V178" s="1297"/>
      <c r="W178" s="1298"/>
      <c r="X178" s="1296" t="s">
        <v>213</v>
      </c>
      <c r="Y178" s="1297"/>
      <c r="Z178" s="1298"/>
      <c r="AA178" s="1293" t="s">
        <v>214</v>
      </c>
      <c r="AB178" s="1294"/>
      <c r="AC178" s="1295"/>
      <c r="AD178" s="1296" t="s">
        <v>215</v>
      </c>
      <c r="AE178" s="1297"/>
      <c r="AF178" s="1298"/>
      <c r="AG178" s="1293" t="s">
        <v>216</v>
      </c>
      <c r="AH178" s="1294"/>
      <c r="AI178" s="1295"/>
      <c r="AJ178" s="1293" t="s">
        <v>217</v>
      </c>
      <c r="AK178" s="1294"/>
      <c r="AL178" s="1295"/>
      <c r="AM178" s="1296" t="s">
        <v>6</v>
      </c>
      <c r="AN178" s="1297"/>
      <c r="AO178" s="1298"/>
      <c r="AP178" s="311"/>
      <c r="AQ178" s="311"/>
      <c r="AR178" s="311"/>
      <c r="AT178" s="1292" t="s">
        <v>303</v>
      </c>
      <c r="AU178" s="1292"/>
      <c r="AV178" s="1292"/>
      <c r="AW178" s="1292"/>
      <c r="AX178" s="1292"/>
      <c r="AY178" s="1292"/>
      <c r="AZ178" s="1292"/>
      <c r="BA178" s="1292"/>
      <c r="BB178" s="1292"/>
      <c r="BC178" s="1292"/>
      <c r="BD178" s="1292"/>
    </row>
    <row r="179" spans="1:58" ht="16.5" thickBot="1">
      <c r="A179" s="1301"/>
      <c r="B179" s="1301"/>
      <c r="C179" s="446" t="s">
        <v>240</v>
      </c>
      <c r="D179" s="446" t="s">
        <v>241</v>
      </c>
      <c r="E179" s="446" t="s">
        <v>234</v>
      </c>
      <c r="F179" s="446" t="s">
        <v>240</v>
      </c>
      <c r="G179" s="446" t="s">
        <v>241</v>
      </c>
      <c r="H179" s="446" t="s">
        <v>234</v>
      </c>
      <c r="I179" s="446" t="s">
        <v>240</v>
      </c>
      <c r="J179" s="446" t="s">
        <v>241</v>
      </c>
      <c r="K179" s="446" t="s">
        <v>234</v>
      </c>
      <c r="L179" s="446" t="s">
        <v>240</v>
      </c>
      <c r="M179" s="446" t="s">
        <v>241</v>
      </c>
      <c r="N179" s="446" t="s">
        <v>234</v>
      </c>
      <c r="O179" s="446" t="s">
        <v>240</v>
      </c>
      <c r="P179" s="446" t="s">
        <v>241</v>
      </c>
      <c r="Q179" s="446" t="s">
        <v>234</v>
      </c>
      <c r="R179" s="446" t="s">
        <v>240</v>
      </c>
      <c r="S179" s="446" t="s">
        <v>241</v>
      </c>
      <c r="T179" s="446" t="s">
        <v>234</v>
      </c>
      <c r="U179" s="446" t="s">
        <v>240</v>
      </c>
      <c r="V179" s="446" t="s">
        <v>241</v>
      </c>
      <c r="W179" s="446" t="s">
        <v>234</v>
      </c>
      <c r="X179" s="446" t="s">
        <v>240</v>
      </c>
      <c r="Y179" s="446" t="s">
        <v>241</v>
      </c>
      <c r="Z179" s="446" t="s">
        <v>234</v>
      </c>
      <c r="AA179" s="446" t="s">
        <v>240</v>
      </c>
      <c r="AB179" s="446" t="s">
        <v>241</v>
      </c>
      <c r="AC179" s="446" t="s">
        <v>234</v>
      </c>
      <c r="AD179" s="446" t="s">
        <v>240</v>
      </c>
      <c r="AE179" s="446" t="s">
        <v>241</v>
      </c>
      <c r="AF179" s="446" t="s">
        <v>234</v>
      </c>
      <c r="AG179" s="446" t="s">
        <v>240</v>
      </c>
      <c r="AH179" s="446" t="s">
        <v>241</v>
      </c>
      <c r="AI179" s="446" t="s">
        <v>234</v>
      </c>
      <c r="AJ179" s="446" t="s">
        <v>240</v>
      </c>
      <c r="AK179" s="446" t="s">
        <v>241</v>
      </c>
      <c r="AL179" s="446" t="s">
        <v>234</v>
      </c>
      <c r="AM179" s="446" t="s">
        <v>240</v>
      </c>
      <c r="AN179" s="446" t="s">
        <v>241</v>
      </c>
      <c r="AO179" s="446" t="s">
        <v>234</v>
      </c>
      <c r="AP179" s="311"/>
      <c r="AQ179" s="311"/>
      <c r="AR179" s="311"/>
      <c r="AT179" s="30" t="s">
        <v>281</v>
      </c>
    </row>
    <row r="180" spans="1:58" ht="15.75" customHeight="1">
      <c r="A180" s="37">
        <v>1</v>
      </c>
      <c r="B180" s="38" t="s">
        <v>15</v>
      </c>
      <c r="C180" s="764"/>
      <c r="D180" s="764"/>
      <c r="E180" s="153">
        <f>C180+D180</f>
        <v>0</v>
      </c>
      <c r="F180" s="764"/>
      <c r="G180" s="764"/>
      <c r="H180" s="153">
        <f>F180+G180</f>
        <v>0</v>
      </c>
      <c r="I180" s="764"/>
      <c r="J180" s="764"/>
      <c r="K180" s="153">
        <f>I180+J180</f>
        <v>0</v>
      </c>
      <c r="L180" s="764"/>
      <c r="M180" s="764"/>
      <c r="N180" s="153">
        <f>L180+M180</f>
        <v>0</v>
      </c>
      <c r="O180" s="764"/>
      <c r="P180" s="764"/>
      <c r="Q180" s="153">
        <f>O180+P180</f>
        <v>0</v>
      </c>
      <c r="R180" s="764"/>
      <c r="S180" s="764"/>
      <c r="T180" s="153">
        <f>R180+S180</f>
        <v>0</v>
      </c>
      <c r="U180" s="764"/>
      <c r="V180" s="764"/>
      <c r="W180" s="153">
        <f>U180+V180</f>
        <v>0</v>
      </c>
      <c r="X180" s="764"/>
      <c r="Y180" s="764"/>
      <c r="Z180" s="153">
        <f>X180+Y180</f>
        <v>0</v>
      </c>
      <c r="AA180" s="764"/>
      <c r="AB180" s="764"/>
      <c r="AC180" s="153">
        <f>AA180+AB180</f>
        <v>0</v>
      </c>
      <c r="AD180" s="40"/>
      <c r="AE180" s="40"/>
      <c r="AF180" s="153">
        <f>AD180+AE180</f>
        <v>0</v>
      </c>
      <c r="AG180" s="40"/>
      <c r="AH180" s="40"/>
      <c r="AI180" s="153">
        <f>AG180+AH180</f>
        <v>0</v>
      </c>
      <c r="AJ180" s="40"/>
      <c r="AK180" s="40"/>
      <c r="AL180" s="153">
        <f>AJ180+AK180</f>
        <v>0</v>
      </c>
      <c r="AM180" s="41">
        <f t="shared" ref="AM180:AM201" si="66">C180+F180+I180+L180+O180+R180+U180+X180+AA180+AD180+AG180+AJ180</f>
        <v>0</v>
      </c>
      <c r="AN180" s="41">
        <f t="shared" ref="AN180:AN201" si="67">D180+G180+J180+M180+P180+S180+V180+Y180+AB180+AE180+AH180+AK180</f>
        <v>0</v>
      </c>
      <c r="AO180" s="153">
        <f>AM180+AN180</f>
        <v>0</v>
      </c>
      <c r="AP180" s="758"/>
      <c r="AQ180" s="758"/>
      <c r="AR180" s="758"/>
      <c r="AT180" s="1302" t="s">
        <v>218</v>
      </c>
      <c r="AU180" s="1305" t="s">
        <v>219</v>
      </c>
      <c r="AV180" s="1307" t="s">
        <v>257</v>
      </c>
      <c r="AW180" s="1307"/>
      <c r="AX180" s="1307"/>
      <c r="AY180" s="1307"/>
      <c r="AZ180" s="1307"/>
      <c r="BA180" s="1307"/>
      <c r="BB180" s="1307"/>
      <c r="BC180" s="1307"/>
      <c r="BD180" s="1308"/>
    </row>
    <row r="181" spans="1:58" ht="15.75" customHeight="1">
      <c r="A181" s="37">
        <v>2</v>
      </c>
      <c r="B181" s="38" t="s">
        <v>20</v>
      </c>
      <c r="C181" s="764"/>
      <c r="D181" s="764"/>
      <c r="E181" s="153">
        <f t="shared" ref="E181:E201" si="68">C181+D181</f>
        <v>0</v>
      </c>
      <c r="F181" s="764"/>
      <c r="G181" s="764"/>
      <c r="H181" s="153">
        <f t="shared" ref="H181:H201" si="69">F181+G181</f>
        <v>0</v>
      </c>
      <c r="I181" s="764"/>
      <c r="J181" s="764"/>
      <c r="K181" s="153">
        <f t="shared" ref="K181:K201" si="70">I181+J181</f>
        <v>0</v>
      </c>
      <c r="L181" s="764"/>
      <c r="M181" s="764"/>
      <c r="N181" s="153">
        <f t="shared" ref="N181:N201" si="71">L181+M181</f>
        <v>0</v>
      </c>
      <c r="O181" s="764"/>
      <c r="P181" s="764"/>
      <c r="Q181" s="153">
        <f t="shared" ref="Q181:Q201" si="72">O181+P181</f>
        <v>0</v>
      </c>
      <c r="R181" s="764"/>
      <c r="S181" s="764"/>
      <c r="T181" s="153">
        <f t="shared" ref="T181:T201" si="73">R181+S181</f>
        <v>0</v>
      </c>
      <c r="U181" s="764"/>
      <c r="V181" s="764"/>
      <c r="W181" s="153">
        <f t="shared" ref="W181:W201" si="74">U181+V181</f>
        <v>0</v>
      </c>
      <c r="X181" s="764"/>
      <c r="Y181" s="764"/>
      <c r="Z181" s="153">
        <f t="shared" ref="Z181:Z201" si="75">X181+Y181</f>
        <v>0</v>
      </c>
      <c r="AA181" s="764"/>
      <c r="AB181" s="764"/>
      <c r="AC181" s="153">
        <f t="shared" ref="AC181:AC201" si="76">AA181+AB181</f>
        <v>0</v>
      </c>
      <c r="AD181" s="40"/>
      <c r="AE181" s="40"/>
      <c r="AF181" s="153">
        <f t="shared" ref="AF181:AF201" si="77">AD181+AE181</f>
        <v>0</v>
      </c>
      <c r="AG181" s="40"/>
      <c r="AH181" s="40"/>
      <c r="AI181" s="153">
        <f t="shared" ref="AI181:AI201" si="78">AG181+AH181</f>
        <v>0</v>
      </c>
      <c r="AJ181" s="40"/>
      <c r="AK181" s="40"/>
      <c r="AL181" s="153">
        <f t="shared" ref="AL181:AL201" si="79">AJ181+AK181</f>
        <v>0</v>
      </c>
      <c r="AM181" s="41">
        <f t="shared" si="66"/>
        <v>0</v>
      </c>
      <c r="AN181" s="41">
        <f t="shared" si="67"/>
        <v>0</v>
      </c>
      <c r="AO181" s="153">
        <f t="shared" ref="AO181:AO201" si="80">AM181+AN181</f>
        <v>0</v>
      </c>
      <c r="AP181" s="758"/>
      <c r="AQ181" s="758"/>
      <c r="AR181" s="758"/>
      <c r="AT181" s="1303"/>
      <c r="AU181" s="1306"/>
      <c r="AV181" s="1282" t="s">
        <v>222</v>
      </c>
      <c r="AW181" s="1282"/>
      <c r="AX181" s="1282"/>
      <c r="AY181" s="1282" t="s">
        <v>221</v>
      </c>
      <c r="AZ181" s="1282"/>
      <c r="BA181" s="1282"/>
      <c r="BB181" s="1174" t="s">
        <v>6</v>
      </c>
      <c r="BC181" s="1174"/>
      <c r="BD181" s="1309"/>
    </row>
    <row r="182" spans="1:58" ht="15.75" customHeight="1">
      <c r="A182" s="37">
        <v>3</v>
      </c>
      <c r="B182" s="38" t="s">
        <v>21</v>
      </c>
      <c r="C182" s="764"/>
      <c r="D182" s="764"/>
      <c r="E182" s="153">
        <f t="shared" si="68"/>
        <v>0</v>
      </c>
      <c r="F182" s="764"/>
      <c r="G182" s="764"/>
      <c r="H182" s="153">
        <f t="shared" si="69"/>
        <v>0</v>
      </c>
      <c r="I182" s="764"/>
      <c r="J182" s="764"/>
      <c r="K182" s="153">
        <f t="shared" si="70"/>
        <v>0</v>
      </c>
      <c r="L182" s="764"/>
      <c r="M182" s="764"/>
      <c r="N182" s="153">
        <f t="shared" si="71"/>
        <v>0</v>
      </c>
      <c r="O182" s="764"/>
      <c r="P182" s="764"/>
      <c r="Q182" s="153">
        <f t="shared" si="72"/>
        <v>0</v>
      </c>
      <c r="R182" s="764"/>
      <c r="S182" s="764"/>
      <c r="T182" s="153">
        <f t="shared" si="73"/>
        <v>0</v>
      </c>
      <c r="U182" s="764"/>
      <c r="V182" s="764"/>
      <c r="W182" s="153">
        <f t="shared" si="74"/>
        <v>0</v>
      </c>
      <c r="X182" s="764"/>
      <c r="Y182" s="764"/>
      <c r="Z182" s="153">
        <f t="shared" si="75"/>
        <v>0</v>
      </c>
      <c r="AA182" s="764"/>
      <c r="AB182" s="764"/>
      <c r="AC182" s="153">
        <f t="shared" si="76"/>
        <v>0</v>
      </c>
      <c r="AD182" s="40"/>
      <c r="AE182" s="40"/>
      <c r="AF182" s="153">
        <f t="shared" si="77"/>
        <v>0</v>
      </c>
      <c r="AG182" s="40"/>
      <c r="AH182" s="40"/>
      <c r="AI182" s="153">
        <f t="shared" si="78"/>
        <v>0</v>
      </c>
      <c r="AJ182" s="40"/>
      <c r="AK182" s="40"/>
      <c r="AL182" s="153">
        <f t="shared" si="79"/>
        <v>0</v>
      </c>
      <c r="AM182" s="41">
        <f t="shared" si="66"/>
        <v>0</v>
      </c>
      <c r="AN182" s="41">
        <f t="shared" si="67"/>
        <v>0</v>
      </c>
      <c r="AO182" s="153">
        <f t="shared" si="80"/>
        <v>0</v>
      </c>
      <c r="AP182" s="758"/>
      <c r="AQ182" s="758"/>
      <c r="AR182" s="758"/>
      <c r="AT182" s="1304"/>
      <c r="AU182" s="1275"/>
      <c r="AV182" s="133" t="s">
        <v>10</v>
      </c>
      <c r="AW182" s="133" t="s">
        <v>11</v>
      </c>
      <c r="AX182" s="133" t="s">
        <v>6</v>
      </c>
      <c r="AY182" s="133" t="s">
        <v>10</v>
      </c>
      <c r="AZ182" s="133" t="s">
        <v>11</v>
      </c>
      <c r="BA182" s="133" t="s">
        <v>6</v>
      </c>
      <c r="BB182" s="133" t="s">
        <v>10</v>
      </c>
      <c r="BC182" s="133" t="s">
        <v>11</v>
      </c>
      <c r="BD182" s="105" t="s">
        <v>6</v>
      </c>
    </row>
    <row r="183" spans="1:58" ht="15.75" customHeight="1">
      <c r="A183" s="37">
        <v>4</v>
      </c>
      <c r="B183" s="38" t="s">
        <v>25</v>
      </c>
      <c r="C183" s="764"/>
      <c r="D183" s="764"/>
      <c r="E183" s="153">
        <f t="shared" si="68"/>
        <v>0</v>
      </c>
      <c r="F183" s="764"/>
      <c r="G183" s="764"/>
      <c r="H183" s="153">
        <f t="shared" si="69"/>
        <v>0</v>
      </c>
      <c r="I183" s="764"/>
      <c r="J183" s="764"/>
      <c r="K183" s="153">
        <f t="shared" si="70"/>
        <v>0</v>
      </c>
      <c r="L183" s="764"/>
      <c r="M183" s="764"/>
      <c r="N183" s="153">
        <f t="shared" si="71"/>
        <v>0</v>
      </c>
      <c r="O183" s="764"/>
      <c r="P183" s="764"/>
      <c r="Q183" s="153">
        <f t="shared" si="72"/>
        <v>0</v>
      </c>
      <c r="R183" s="764"/>
      <c r="S183" s="764"/>
      <c r="T183" s="153">
        <f t="shared" si="73"/>
        <v>0</v>
      </c>
      <c r="U183" s="764"/>
      <c r="V183" s="764"/>
      <c r="W183" s="153">
        <f t="shared" si="74"/>
        <v>0</v>
      </c>
      <c r="X183" s="764"/>
      <c r="Y183" s="764"/>
      <c r="Z183" s="153">
        <f t="shared" si="75"/>
        <v>0</v>
      </c>
      <c r="AA183" s="764"/>
      <c r="AB183" s="764"/>
      <c r="AC183" s="153">
        <f t="shared" si="76"/>
        <v>0</v>
      </c>
      <c r="AD183" s="40"/>
      <c r="AE183" s="40"/>
      <c r="AF183" s="153">
        <f t="shared" si="77"/>
        <v>0</v>
      </c>
      <c r="AG183" s="40"/>
      <c r="AH183" s="40"/>
      <c r="AI183" s="153">
        <f t="shared" si="78"/>
        <v>0</v>
      </c>
      <c r="AJ183" s="40"/>
      <c r="AK183" s="40"/>
      <c r="AL183" s="153">
        <f t="shared" si="79"/>
        <v>0</v>
      </c>
      <c r="AM183" s="41">
        <f t="shared" si="66"/>
        <v>0</v>
      </c>
      <c r="AN183" s="41">
        <f t="shared" si="67"/>
        <v>0</v>
      </c>
      <c r="AO183" s="153">
        <f t="shared" si="80"/>
        <v>0</v>
      </c>
      <c r="AP183" s="758"/>
      <c r="AQ183" s="758"/>
      <c r="AR183" s="758"/>
      <c r="AT183" s="48">
        <v>1</v>
      </c>
      <c r="AU183" s="40" t="s">
        <v>206</v>
      </c>
      <c r="AV183" s="49"/>
      <c r="AW183" s="49"/>
      <c r="AX183" s="45">
        <f>AV183+AW183</f>
        <v>0</v>
      </c>
      <c r="AY183" s="42"/>
      <c r="AZ183" s="42"/>
      <c r="BA183" s="42">
        <f>AY183+AZ183</f>
        <v>0</v>
      </c>
      <c r="BB183" s="45">
        <f>AV183+AY183</f>
        <v>0</v>
      </c>
      <c r="BC183" s="45">
        <f>AW183+AZ183</f>
        <v>0</v>
      </c>
      <c r="BD183" s="46">
        <f>BB183+BC183</f>
        <v>0</v>
      </c>
      <c r="BE183" s="34"/>
      <c r="BF183" s="34"/>
    </row>
    <row r="184" spans="1:58" ht="15.75" customHeight="1">
      <c r="A184" s="37">
        <v>5</v>
      </c>
      <c r="B184" s="38" t="s">
        <v>27</v>
      </c>
      <c r="C184" s="764"/>
      <c r="D184" s="764"/>
      <c r="E184" s="153">
        <f t="shared" si="68"/>
        <v>0</v>
      </c>
      <c r="F184" s="764"/>
      <c r="G184" s="764"/>
      <c r="H184" s="153">
        <f t="shared" si="69"/>
        <v>0</v>
      </c>
      <c r="I184" s="764"/>
      <c r="J184" s="764"/>
      <c r="K184" s="153">
        <f t="shared" si="70"/>
        <v>0</v>
      </c>
      <c r="L184" s="764"/>
      <c r="M184" s="764"/>
      <c r="N184" s="153">
        <f t="shared" si="71"/>
        <v>0</v>
      </c>
      <c r="O184" s="764"/>
      <c r="P184" s="764"/>
      <c r="Q184" s="153">
        <f t="shared" si="72"/>
        <v>0</v>
      </c>
      <c r="R184" s="764"/>
      <c r="S184" s="764"/>
      <c r="T184" s="153">
        <f t="shared" si="73"/>
        <v>0</v>
      </c>
      <c r="U184" s="764"/>
      <c r="V184" s="764"/>
      <c r="W184" s="153">
        <f t="shared" si="74"/>
        <v>0</v>
      </c>
      <c r="X184" s="764"/>
      <c r="Y184" s="764"/>
      <c r="Z184" s="153">
        <f t="shared" si="75"/>
        <v>0</v>
      </c>
      <c r="AA184" s="764"/>
      <c r="AB184" s="764"/>
      <c r="AC184" s="153">
        <f t="shared" si="76"/>
        <v>0</v>
      </c>
      <c r="AD184" s="40"/>
      <c r="AE184" s="40"/>
      <c r="AF184" s="153">
        <f t="shared" si="77"/>
        <v>0</v>
      </c>
      <c r="AG184" s="40"/>
      <c r="AH184" s="40"/>
      <c r="AI184" s="153">
        <f t="shared" si="78"/>
        <v>0</v>
      </c>
      <c r="AJ184" s="40"/>
      <c r="AK184" s="40"/>
      <c r="AL184" s="153">
        <f t="shared" si="79"/>
        <v>0</v>
      </c>
      <c r="AM184" s="41">
        <f t="shared" si="66"/>
        <v>0</v>
      </c>
      <c r="AN184" s="41">
        <f t="shared" si="67"/>
        <v>0</v>
      </c>
      <c r="AO184" s="153">
        <f t="shared" si="80"/>
        <v>0</v>
      </c>
      <c r="AP184" s="758"/>
      <c r="AQ184" s="758"/>
      <c r="AR184" s="758"/>
      <c r="AT184" s="48">
        <v>2</v>
      </c>
      <c r="AU184" s="40" t="s">
        <v>207</v>
      </c>
      <c r="AV184" s="49"/>
      <c r="AW184" s="49"/>
      <c r="AX184" s="45">
        <f t="shared" ref="AX184:AX194" si="81">AV184+AW184</f>
        <v>0</v>
      </c>
      <c r="AY184" s="42"/>
      <c r="AZ184" s="42"/>
      <c r="BA184" s="42">
        <f t="shared" ref="BA184:BA194" si="82">AY184+AZ184</f>
        <v>0</v>
      </c>
      <c r="BB184" s="45">
        <f t="shared" ref="BB184:BC194" si="83">AV184+AY184</f>
        <v>0</v>
      </c>
      <c r="BC184" s="45">
        <f t="shared" si="83"/>
        <v>0</v>
      </c>
      <c r="BD184" s="46">
        <f t="shared" ref="BD184:BD194" si="84">BB184+BC184</f>
        <v>0</v>
      </c>
      <c r="BE184" s="34"/>
      <c r="BF184" s="34"/>
    </row>
    <row r="185" spans="1:58" ht="15.75" customHeight="1">
      <c r="A185" s="37">
        <v>6</v>
      </c>
      <c r="B185" s="38" t="s">
        <v>29</v>
      </c>
      <c r="C185" s="764"/>
      <c r="D185" s="764"/>
      <c r="E185" s="153">
        <f t="shared" si="68"/>
        <v>0</v>
      </c>
      <c r="F185" s="764"/>
      <c r="G185" s="764"/>
      <c r="H185" s="153">
        <f t="shared" si="69"/>
        <v>0</v>
      </c>
      <c r="I185" s="764"/>
      <c r="J185" s="764"/>
      <c r="K185" s="153">
        <f t="shared" si="70"/>
        <v>0</v>
      </c>
      <c r="L185" s="764"/>
      <c r="M185" s="764"/>
      <c r="N185" s="153">
        <f t="shared" si="71"/>
        <v>0</v>
      </c>
      <c r="O185" s="764"/>
      <c r="P185" s="764"/>
      <c r="Q185" s="153">
        <f t="shared" si="72"/>
        <v>0</v>
      </c>
      <c r="R185" s="764"/>
      <c r="S185" s="764"/>
      <c r="T185" s="153">
        <f t="shared" si="73"/>
        <v>0</v>
      </c>
      <c r="U185" s="764"/>
      <c r="V185" s="764"/>
      <c r="W185" s="153">
        <f t="shared" si="74"/>
        <v>0</v>
      </c>
      <c r="X185" s="764"/>
      <c r="Y185" s="764"/>
      <c r="Z185" s="153">
        <f t="shared" si="75"/>
        <v>0</v>
      </c>
      <c r="AA185" s="764"/>
      <c r="AB185" s="764"/>
      <c r="AC185" s="153">
        <f t="shared" si="76"/>
        <v>0</v>
      </c>
      <c r="AD185" s="40"/>
      <c r="AE185" s="40"/>
      <c r="AF185" s="153">
        <f t="shared" si="77"/>
        <v>0</v>
      </c>
      <c r="AG185" s="40"/>
      <c r="AH185" s="40"/>
      <c r="AI185" s="153">
        <f t="shared" si="78"/>
        <v>0</v>
      </c>
      <c r="AJ185" s="40"/>
      <c r="AK185" s="40"/>
      <c r="AL185" s="153">
        <f t="shared" si="79"/>
        <v>0</v>
      </c>
      <c r="AM185" s="41">
        <f t="shared" si="66"/>
        <v>0</v>
      </c>
      <c r="AN185" s="41">
        <f t="shared" si="67"/>
        <v>0</v>
      </c>
      <c r="AO185" s="153">
        <f t="shared" si="80"/>
        <v>0</v>
      </c>
      <c r="AP185" s="758"/>
      <c r="AQ185" s="758"/>
      <c r="AR185" s="758"/>
      <c r="AT185" s="48">
        <v>3</v>
      </c>
      <c r="AU185" s="40" t="s">
        <v>208</v>
      </c>
      <c r="AV185" s="49"/>
      <c r="AW185" s="49"/>
      <c r="AX185" s="45">
        <f t="shared" si="81"/>
        <v>0</v>
      </c>
      <c r="AY185" s="42"/>
      <c r="AZ185" s="42"/>
      <c r="BA185" s="42">
        <f t="shared" si="82"/>
        <v>0</v>
      </c>
      <c r="BB185" s="45">
        <f t="shared" si="83"/>
        <v>0</v>
      </c>
      <c r="BC185" s="45">
        <f t="shared" si="83"/>
        <v>0</v>
      </c>
      <c r="BD185" s="46">
        <f t="shared" si="84"/>
        <v>0</v>
      </c>
      <c r="BE185" s="34"/>
      <c r="BF185" s="34"/>
    </row>
    <row r="186" spans="1:58" ht="15.75" customHeight="1">
      <c r="A186" s="37">
        <v>7</v>
      </c>
      <c r="B186" s="38" t="s">
        <v>141</v>
      </c>
      <c r="C186" s="764"/>
      <c r="D186" s="764"/>
      <c r="E186" s="153">
        <f t="shared" si="68"/>
        <v>0</v>
      </c>
      <c r="F186" s="764"/>
      <c r="G186" s="764"/>
      <c r="H186" s="153">
        <f t="shared" si="69"/>
        <v>0</v>
      </c>
      <c r="I186" s="764"/>
      <c r="J186" s="764"/>
      <c r="K186" s="153">
        <f t="shared" si="70"/>
        <v>0</v>
      </c>
      <c r="L186" s="764"/>
      <c r="M186" s="764"/>
      <c r="N186" s="153">
        <f t="shared" si="71"/>
        <v>0</v>
      </c>
      <c r="O186" s="764"/>
      <c r="P186" s="764"/>
      <c r="Q186" s="153">
        <f t="shared" si="72"/>
        <v>0</v>
      </c>
      <c r="R186" s="764"/>
      <c r="S186" s="764"/>
      <c r="T186" s="153">
        <f t="shared" si="73"/>
        <v>0</v>
      </c>
      <c r="U186" s="764"/>
      <c r="V186" s="764"/>
      <c r="W186" s="153">
        <f t="shared" si="74"/>
        <v>0</v>
      </c>
      <c r="X186" s="764"/>
      <c r="Y186" s="764"/>
      <c r="Z186" s="153">
        <f t="shared" si="75"/>
        <v>0</v>
      </c>
      <c r="AA186" s="764"/>
      <c r="AB186" s="764"/>
      <c r="AC186" s="153">
        <f t="shared" si="76"/>
        <v>0</v>
      </c>
      <c r="AD186" s="40"/>
      <c r="AE186" s="40"/>
      <c r="AF186" s="153">
        <f t="shared" si="77"/>
        <v>0</v>
      </c>
      <c r="AG186" s="40"/>
      <c r="AH186" s="40"/>
      <c r="AI186" s="153">
        <f t="shared" si="78"/>
        <v>0</v>
      </c>
      <c r="AJ186" s="40"/>
      <c r="AK186" s="40"/>
      <c r="AL186" s="153">
        <f t="shared" si="79"/>
        <v>0</v>
      </c>
      <c r="AM186" s="41">
        <f t="shared" si="66"/>
        <v>0</v>
      </c>
      <c r="AN186" s="41">
        <f t="shared" si="67"/>
        <v>0</v>
      </c>
      <c r="AO186" s="153">
        <f t="shared" si="80"/>
        <v>0</v>
      </c>
      <c r="AP186" s="758"/>
      <c r="AQ186" s="758"/>
      <c r="AR186" s="758"/>
      <c r="AT186" s="48">
        <v>4</v>
      </c>
      <c r="AU186" s="40" t="s">
        <v>209</v>
      </c>
      <c r="AV186" s="49"/>
      <c r="AW186" s="49"/>
      <c r="AX186" s="45">
        <f t="shared" si="81"/>
        <v>0</v>
      </c>
      <c r="AY186" s="42"/>
      <c r="AZ186" s="42"/>
      <c r="BA186" s="42">
        <f t="shared" si="82"/>
        <v>0</v>
      </c>
      <c r="BB186" s="45">
        <f t="shared" si="83"/>
        <v>0</v>
      </c>
      <c r="BC186" s="45">
        <f t="shared" si="83"/>
        <v>0</v>
      </c>
      <c r="BD186" s="46">
        <f t="shared" si="84"/>
        <v>0</v>
      </c>
      <c r="BE186" s="34"/>
      <c r="BF186" s="34"/>
    </row>
    <row r="187" spans="1:58" ht="15.75" customHeight="1">
      <c r="A187" s="37">
        <v>8</v>
      </c>
      <c r="B187" s="38" t="s">
        <v>40</v>
      </c>
      <c r="C187" s="764"/>
      <c r="D187" s="764"/>
      <c r="E187" s="153">
        <f t="shared" si="68"/>
        <v>0</v>
      </c>
      <c r="F187" s="764"/>
      <c r="G187" s="764"/>
      <c r="H187" s="153">
        <f t="shared" si="69"/>
        <v>0</v>
      </c>
      <c r="I187" s="764"/>
      <c r="J187" s="764"/>
      <c r="K187" s="153">
        <f t="shared" si="70"/>
        <v>0</v>
      </c>
      <c r="L187" s="764"/>
      <c r="M187" s="764"/>
      <c r="N187" s="153">
        <f t="shared" si="71"/>
        <v>0</v>
      </c>
      <c r="O187" s="764"/>
      <c r="P187" s="764"/>
      <c r="Q187" s="153">
        <f t="shared" si="72"/>
        <v>0</v>
      </c>
      <c r="R187" s="764"/>
      <c r="S187" s="764"/>
      <c r="T187" s="153">
        <f t="shared" si="73"/>
        <v>0</v>
      </c>
      <c r="U187" s="764"/>
      <c r="V187" s="764"/>
      <c r="W187" s="153">
        <f t="shared" si="74"/>
        <v>0</v>
      </c>
      <c r="X187" s="764"/>
      <c r="Y187" s="764"/>
      <c r="Z187" s="153">
        <f t="shared" si="75"/>
        <v>0</v>
      </c>
      <c r="AA187" s="764"/>
      <c r="AB187" s="764"/>
      <c r="AC187" s="153">
        <f t="shared" si="76"/>
        <v>0</v>
      </c>
      <c r="AD187" s="40"/>
      <c r="AE187" s="40"/>
      <c r="AF187" s="153">
        <f t="shared" si="77"/>
        <v>0</v>
      </c>
      <c r="AG187" s="40"/>
      <c r="AH187" s="40"/>
      <c r="AI187" s="153">
        <f t="shared" si="78"/>
        <v>0</v>
      </c>
      <c r="AJ187" s="40"/>
      <c r="AK187" s="40"/>
      <c r="AL187" s="153">
        <f t="shared" si="79"/>
        <v>0</v>
      </c>
      <c r="AM187" s="41">
        <f t="shared" si="66"/>
        <v>0</v>
      </c>
      <c r="AN187" s="41">
        <f t="shared" si="67"/>
        <v>0</v>
      </c>
      <c r="AO187" s="153">
        <f t="shared" si="80"/>
        <v>0</v>
      </c>
      <c r="AP187" s="758"/>
      <c r="AQ187" s="758"/>
      <c r="AR187" s="758"/>
      <c r="AT187" s="48">
        <v>5</v>
      </c>
      <c r="AU187" s="40" t="s">
        <v>210</v>
      </c>
      <c r="AV187" s="49"/>
      <c r="AW187" s="49"/>
      <c r="AX187" s="45">
        <f t="shared" si="81"/>
        <v>0</v>
      </c>
      <c r="AY187" s="42"/>
      <c r="AZ187" s="42"/>
      <c r="BA187" s="42">
        <f t="shared" si="82"/>
        <v>0</v>
      </c>
      <c r="BB187" s="45">
        <f t="shared" si="83"/>
        <v>0</v>
      </c>
      <c r="BC187" s="45">
        <f t="shared" si="83"/>
        <v>0</v>
      </c>
      <c r="BD187" s="46">
        <f t="shared" si="84"/>
        <v>0</v>
      </c>
      <c r="BE187" s="34"/>
      <c r="BF187" s="34"/>
    </row>
    <row r="188" spans="1:58" ht="15.75" customHeight="1">
      <c r="A188" s="37">
        <v>9</v>
      </c>
      <c r="B188" s="38" t="s">
        <v>44</v>
      </c>
      <c r="C188" s="764"/>
      <c r="D188" s="764"/>
      <c r="E188" s="153">
        <f t="shared" si="68"/>
        <v>0</v>
      </c>
      <c r="F188" s="764"/>
      <c r="G188" s="764"/>
      <c r="H188" s="153">
        <f t="shared" si="69"/>
        <v>0</v>
      </c>
      <c r="I188" s="764"/>
      <c r="J188" s="764"/>
      <c r="K188" s="153">
        <f t="shared" si="70"/>
        <v>0</v>
      </c>
      <c r="L188" s="764"/>
      <c r="M188" s="764"/>
      <c r="N188" s="153">
        <f t="shared" si="71"/>
        <v>0</v>
      </c>
      <c r="O188" s="764"/>
      <c r="P188" s="764"/>
      <c r="Q188" s="153">
        <f t="shared" si="72"/>
        <v>0</v>
      </c>
      <c r="R188" s="764"/>
      <c r="S188" s="764"/>
      <c r="T188" s="153">
        <f t="shared" si="73"/>
        <v>0</v>
      </c>
      <c r="U188" s="764"/>
      <c r="V188" s="764"/>
      <c r="W188" s="153">
        <f t="shared" si="74"/>
        <v>0</v>
      </c>
      <c r="X188" s="764"/>
      <c r="Y188" s="764"/>
      <c r="Z188" s="153">
        <f t="shared" si="75"/>
        <v>0</v>
      </c>
      <c r="AA188" s="764"/>
      <c r="AB188" s="764"/>
      <c r="AC188" s="153">
        <f t="shared" si="76"/>
        <v>0</v>
      </c>
      <c r="AD188" s="40"/>
      <c r="AE188" s="40"/>
      <c r="AF188" s="153">
        <f t="shared" si="77"/>
        <v>0</v>
      </c>
      <c r="AG188" s="40"/>
      <c r="AH188" s="40"/>
      <c r="AI188" s="153">
        <f t="shared" si="78"/>
        <v>0</v>
      </c>
      <c r="AJ188" s="40"/>
      <c r="AK188" s="40"/>
      <c r="AL188" s="153">
        <f t="shared" si="79"/>
        <v>0</v>
      </c>
      <c r="AM188" s="41">
        <f t="shared" si="66"/>
        <v>0</v>
      </c>
      <c r="AN188" s="41">
        <f t="shared" si="67"/>
        <v>0</v>
      </c>
      <c r="AO188" s="153">
        <f t="shared" si="80"/>
        <v>0</v>
      </c>
      <c r="AP188" s="758"/>
      <c r="AQ188" s="758"/>
      <c r="AR188" s="758"/>
      <c r="AT188" s="48">
        <v>6</v>
      </c>
      <c r="AU188" s="40" t="s">
        <v>211</v>
      </c>
      <c r="AV188" s="49"/>
      <c r="AW188" s="49"/>
      <c r="AX188" s="45">
        <f t="shared" si="81"/>
        <v>0</v>
      </c>
      <c r="AY188" s="42"/>
      <c r="AZ188" s="42"/>
      <c r="BA188" s="42">
        <f t="shared" si="82"/>
        <v>0</v>
      </c>
      <c r="BB188" s="45">
        <f t="shared" si="83"/>
        <v>0</v>
      </c>
      <c r="BC188" s="45">
        <f t="shared" si="83"/>
        <v>0</v>
      </c>
      <c r="BD188" s="46">
        <f t="shared" si="84"/>
        <v>0</v>
      </c>
      <c r="BE188" s="34"/>
      <c r="BF188" s="34"/>
    </row>
    <row r="189" spans="1:58" ht="15.75" customHeight="1">
      <c r="A189" s="37">
        <v>10</v>
      </c>
      <c r="B189" s="38" t="s">
        <v>51</v>
      </c>
      <c r="C189" s="764"/>
      <c r="D189" s="764"/>
      <c r="E189" s="153">
        <f t="shared" si="68"/>
        <v>0</v>
      </c>
      <c r="F189" s="764"/>
      <c r="G189" s="764"/>
      <c r="H189" s="153">
        <f t="shared" si="69"/>
        <v>0</v>
      </c>
      <c r="I189" s="764"/>
      <c r="J189" s="764"/>
      <c r="K189" s="153">
        <f t="shared" si="70"/>
        <v>0</v>
      </c>
      <c r="L189" s="764"/>
      <c r="M189" s="764"/>
      <c r="N189" s="153">
        <f t="shared" si="71"/>
        <v>0</v>
      </c>
      <c r="O189" s="764"/>
      <c r="P189" s="764"/>
      <c r="Q189" s="153">
        <f t="shared" si="72"/>
        <v>0</v>
      </c>
      <c r="R189" s="764"/>
      <c r="S189" s="764"/>
      <c r="T189" s="153">
        <f t="shared" si="73"/>
        <v>0</v>
      </c>
      <c r="U189" s="764"/>
      <c r="V189" s="764"/>
      <c r="W189" s="153">
        <f t="shared" si="74"/>
        <v>0</v>
      </c>
      <c r="X189" s="764"/>
      <c r="Y189" s="764"/>
      <c r="Z189" s="153">
        <f t="shared" si="75"/>
        <v>0</v>
      </c>
      <c r="AA189" s="764"/>
      <c r="AB189" s="764"/>
      <c r="AC189" s="153">
        <f t="shared" si="76"/>
        <v>0</v>
      </c>
      <c r="AD189" s="40"/>
      <c r="AE189" s="40"/>
      <c r="AF189" s="153">
        <f t="shared" si="77"/>
        <v>0</v>
      </c>
      <c r="AG189" s="40"/>
      <c r="AH189" s="40"/>
      <c r="AI189" s="153">
        <f t="shared" si="78"/>
        <v>0</v>
      </c>
      <c r="AJ189" s="40"/>
      <c r="AK189" s="40"/>
      <c r="AL189" s="153">
        <f t="shared" si="79"/>
        <v>0</v>
      </c>
      <c r="AM189" s="41">
        <f t="shared" si="66"/>
        <v>0</v>
      </c>
      <c r="AN189" s="41">
        <f t="shared" si="67"/>
        <v>0</v>
      </c>
      <c r="AO189" s="153">
        <f t="shared" si="80"/>
        <v>0</v>
      </c>
      <c r="AP189" s="758"/>
      <c r="AQ189" s="758"/>
      <c r="AR189" s="758"/>
      <c r="AT189" s="48">
        <v>7</v>
      </c>
      <c r="AU189" s="40" t="s">
        <v>212</v>
      </c>
      <c r="AV189" s="49"/>
      <c r="AW189" s="49"/>
      <c r="AX189" s="45">
        <f t="shared" si="81"/>
        <v>0</v>
      </c>
      <c r="AY189" s="42"/>
      <c r="AZ189" s="42"/>
      <c r="BA189" s="42">
        <f t="shared" si="82"/>
        <v>0</v>
      </c>
      <c r="BB189" s="45">
        <f t="shared" si="83"/>
        <v>0</v>
      </c>
      <c r="BC189" s="45">
        <f t="shared" si="83"/>
        <v>0</v>
      </c>
      <c r="BD189" s="46">
        <f t="shared" si="84"/>
        <v>0</v>
      </c>
      <c r="BE189" s="34"/>
      <c r="BF189" s="34"/>
    </row>
    <row r="190" spans="1:58" ht="15.75" customHeight="1">
      <c r="A190" s="37">
        <v>11</v>
      </c>
      <c r="B190" s="38" t="s">
        <v>57</v>
      </c>
      <c r="C190" s="764"/>
      <c r="D190" s="764"/>
      <c r="E190" s="153">
        <f t="shared" si="68"/>
        <v>0</v>
      </c>
      <c r="F190" s="764"/>
      <c r="G190" s="764"/>
      <c r="H190" s="153">
        <f t="shared" si="69"/>
        <v>0</v>
      </c>
      <c r="I190" s="764"/>
      <c r="J190" s="764"/>
      <c r="K190" s="153">
        <f t="shared" si="70"/>
        <v>0</v>
      </c>
      <c r="L190" s="764"/>
      <c r="M190" s="764"/>
      <c r="N190" s="153">
        <f t="shared" si="71"/>
        <v>0</v>
      </c>
      <c r="O190" s="764"/>
      <c r="P190" s="764"/>
      <c r="Q190" s="153">
        <f t="shared" si="72"/>
        <v>0</v>
      </c>
      <c r="R190" s="764"/>
      <c r="S190" s="764"/>
      <c r="T190" s="153">
        <f t="shared" si="73"/>
        <v>0</v>
      </c>
      <c r="U190" s="764"/>
      <c r="V190" s="764"/>
      <c r="W190" s="153">
        <f t="shared" si="74"/>
        <v>0</v>
      </c>
      <c r="X190" s="764"/>
      <c r="Y190" s="764"/>
      <c r="Z190" s="153">
        <f t="shared" si="75"/>
        <v>0</v>
      </c>
      <c r="AA190" s="764"/>
      <c r="AB190" s="764"/>
      <c r="AC190" s="153">
        <f t="shared" si="76"/>
        <v>0</v>
      </c>
      <c r="AD190" s="40"/>
      <c r="AE190" s="40"/>
      <c r="AF190" s="153">
        <f t="shared" si="77"/>
        <v>0</v>
      </c>
      <c r="AG190" s="40"/>
      <c r="AH190" s="40"/>
      <c r="AI190" s="153">
        <f t="shared" si="78"/>
        <v>0</v>
      </c>
      <c r="AJ190" s="40"/>
      <c r="AK190" s="40"/>
      <c r="AL190" s="153">
        <f t="shared" si="79"/>
        <v>0</v>
      </c>
      <c r="AM190" s="41">
        <f t="shared" si="66"/>
        <v>0</v>
      </c>
      <c r="AN190" s="41">
        <f t="shared" si="67"/>
        <v>0</v>
      </c>
      <c r="AO190" s="153">
        <f t="shared" si="80"/>
        <v>0</v>
      </c>
      <c r="AP190" s="758"/>
      <c r="AQ190" s="758"/>
      <c r="AR190" s="758"/>
      <c r="AT190" s="48">
        <v>8</v>
      </c>
      <c r="AU190" s="40" t="s">
        <v>213</v>
      </c>
      <c r="AV190" s="49"/>
      <c r="AW190" s="49"/>
      <c r="AX190" s="45">
        <f t="shared" si="81"/>
        <v>0</v>
      </c>
      <c r="AY190" s="42"/>
      <c r="AZ190" s="42"/>
      <c r="BA190" s="42">
        <f t="shared" si="82"/>
        <v>0</v>
      </c>
      <c r="BB190" s="45">
        <f t="shared" si="83"/>
        <v>0</v>
      </c>
      <c r="BC190" s="45">
        <f t="shared" si="83"/>
        <v>0</v>
      </c>
      <c r="BD190" s="46">
        <f t="shared" si="84"/>
        <v>0</v>
      </c>
      <c r="BE190" s="34"/>
      <c r="BF190" s="34"/>
    </row>
    <row r="191" spans="1:58" ht="15.75" customHeight="1">
      <c r="A191" s="37">
        <v>12</v>
      </c>
      <c r="B191" s="38" t="s">
        <v>61</v>
      </c>
      <c r="C191" s="764"/>
      <c r="D191" s="764"/>
      <c r="E191" s="153">
        <f t="shared" si="68"/>
        <v>0</v>
      </c>
      <c r="F191" s="764"/>
      <c r="G191" s="764"/>
      <c r="H191" s="153">
        <f t="shared" si="69"/>
        <v>0</v>
      </c>
      <c r="I191" s="764"/>
      <c r="J191" s="764"/>
      <c r="K191" s="153">
        <f t="shared" si="70"/>
        <v>0</v>
      </c>
      <c r="L191" s="764"/>
      <c r="M191" s="764"/>
      <c r="N191" s="153">
        <f t="shared" si="71"/>
        <v>0</v>
      </c>
      <c r="O191" s="764"/>
      <c r="P191" s="764"/>
      <c r="Q191" s="153">
        <f t="shared" si="72"/>
        <v>0</v>
      </c>
      <c r="R191" s="764"/>
      <c r="S191" s="764"/>
      <c r="T191" s="153">
        <f t="shared" si="73"/>
        <v>0</v>
      </c>
      <c r="U191" s="764"/>
      <c r="V191" s="764"/>
      <c r="W191" s="153">
        <f t="shared" si="74"/>
        <v>0</v>
      </c>
      <c r="X191" s="764"/>
      <c r="Y191" s="764"/>
      <c r="Z191" s="153">
        <f t="shared" si="75"/>
        <v>0</v>
      </c>
      <c r="AA191" s="764"/>
      <c r="AB191" s="764"/>
      <c r="AC191" s="153">
        <f t="shared" si="76"/>
        <v>0</v>
      </c>
      <c r="AD191" s="40"/>
      <c r="AE191" s="40"/>
      <c r="AF191" s="153">
        <f t="shared" si="77"/>
        <v>0</v>
      </c>
      <c r="AG191" s="40"/>
      <c r="AH191" s="40"/>
      <c r="AI191" s="153">
        <f t="shared" si="78"/>
        <v>0</v>
      </c>
      <c r="AJ191" s="40"/>
      <c r="AK191" s="40"/>
      <c r="AL191" s="153">
        <f t="shared" si="79"/>
        <v>0</v>
      </c>
      <c r="AM191" s="41">
        <f t="shared" si="66"/>
        <v>0</v>
      </c>
      <c r="AN191" s="41">
        <f t="shared" si="67"/>
        <v>0</v>
      </c>
      <c r="AO191" s="153">
        <f t="shared" si="80"/>
        <v>0</v>
      </c>
      <c r="AP191" s="758"/>
      <c r="AQ191" s="758"/>
      <c r="AR191" s="758"/>
      <c r="AT191" s="48">
        <v>9</v>
      </c>
      <c r="AU191" s="40" t="s">
        <v>214</v>
      </c>
      <c r="AV191" s="49"/>
      <c r="AW191" s="49"/>
      <c r="AX191" s="45">
        <f t="shared" si="81"/>
        <v>0</v>
      </c>
      <c r="AY191" s="42"/>
      <c r="AZ191" s="42"/>
      <c r="BA191" s="42">
        <f t="shared" si="82"/>
        <v>0</v>
      </c>
      <c r="BB191" s="45">
        <f t="shared" si="83"/>
        <v>0</v>
      </c>
      <c r="BC191" s="45">
        <f t="shared" si="83"/>
        <v>0</v>
      </c>
      <c r="BD191" s="46">
        <f t="shared" si="84"/>
        <v>0</v>
      </c>
      <c r="BE191" s="34"/>
      <c r="BF191" s="34"/>
    </row>
    <row r="192" spans="1:58" ht="15.75" customHeight="1">
      <c r="A192" s="37">
        <v>13</v>
      </c>
      <c r="B192" s="38" t="s">
        <v>62</v>
      </c>
      <c r="C192" s="764"/>
      <c r="D192" s="764"/>
      <c r="E192" s="153">
        <f t="shared" si="68"/>
        <v>0</v>
      </c>
      <c r="F192" s="764"/>
      <c r="G192" s="764"/>
      <c r="H192" s="153">
        <f t="shared" si="69"/>
        <v>0</v>
      </c>
      <c r="I192" s="764"/>
      <c r="J192" s="764"/>
      <c r="K192" s="153">
        <f t="shared" si="70"/>
        <v>0</v>
      </c>
      <c r="L192" s="764"/>
      <c r="M192" s="764"/>
      <c r="N192" s="153">
        <f t="shared" si="71"/>
        <v>0</v>
      </c>
      <c r="O192" s="764"/>
      <c r="P192" s="764"/>
      <c r="Q192" s="153">
        <f t="shared" si="72"/>
        <v>0</v>
      </c>
      <c r="R192" s="764"/>
      <c r="S192" s="764"/>
      <c r="T192" s="153">
        <f t="shared" si="73"/>
        <v>0</v>
      </c>
      <c r="U192" s="764"/>
      <c r="V192" s="764"/>
      <c r="W192" s="153">
        <f t="shared" si="74"/>
        <v>0</v>
      </c>
      <c r="X192" s="764"/>
      <c r="Y192" s="764"/>
      <c r="Z192" s="153">
        <f t="shared" si="75"/>
        <v>0</v>
      </c>
      <c r="AA192" s="764"/>
      <c r="AB192" s="764"/>
      <c r="AC192" s="153">
        <f t="shared" si="76"/>
        <v>0</v>
      </c>
      <c r="AD192" s="40"/>
      <c r="AE192" s="40"/>
      <c r="AF192" s="153">
        <f t="shared" si="77"/>
        <v>0</v>
      </c>
      <c r="AG192" s="40"/>
      <c r="AH192" s="40"/>
      <c r="AI192" s="153">
        <f t="shared" si="78"/>
        <v>0</v>
      </c>
      <c r="AJ192" s="40"/>
      <c r="AK192" s="40"/>
      <c r="AL192" s="153">
        <f t="shared" si="79"/>
        <v>0</v>
      </c>
      <c r="AM192" s="41">
        <f t="shared" si="66"/>
        <v>0</v>
      </c>
      <c r="AN192" s="41">
        <f t="shared" si="67"/>
        <v>0</v>
      </c>
      <c r="AO192" s="153">
        <f t="shared" si="80"/>
        <v>0</v>
      </c>
      <c r="AP192" s="758"/>
      <c r="AQ192" s="758"/>
      <c r="AR192" s="758"/>
      <c r="AT192" s="48">
        <v>10</v>
      </c>
      <c r="AU192" s="40" t="s">
        <v>215</v>
      </c>
      <c r="AV192" s="49"/>
      <c r="AW192" s="49"/>
      <c r="AX192" s="45">
        <f t="shared" si="81"/>
        <v>0</v>
      </c>
      <c r="AY192" s="42"/>
      <c r="AZ192" s="42"/>
      <c r="BA192" s="42">
        <f t="shared" si="82"/>
        <v>0</v>
      </c>
      <c r="BB192" s="45">
        <f t="shared" si="83"/>
        <v>0</v>
      </c>
      <c r="BC192" s="45">
        <f t="shared" si="83"/>
        <v>0</v>
      </c>
      <c r="BD192" s="46">
        <f t="shared" si="84"/>
        <v>0</v>
      </c>
      <c r="BE192" s="34"/>
      <c r="BF192" s="34"/>
    </row>
    <row r="193" spans="1:58" ht="15.75" customHeight="1">
      <c r="A193" s="37">
        <v>14</v>
      </c>
      <c r="B193" s="38" t="s">
        <v>69</v>
      </c>
      <c r="C193" s="764"/>
      <c r="D193" s="764"/>
      <c r="E193" s="153">
        <f t="shared" si="68"/>
        <v>0</v>
      </c>
      <c r="F193" s="764"/>
      <c r="G193" s="764"/>
      <c r="H193" s="153">
        <f t="shared" si="69"/>
        <v>0</v>
      </c>
      <c r="I193" s="764"/>
      <c r="J193" s="764"/>
      <c r="K193" s="153">
        <f t="shared" si="70"/>
        <v>0</v>
      </c>
      <c r="L193" s="764"/>
      <c r="M193" s="764"/>
      <c r="N193" s="153">
        <f t="shared" si="71"/>
        <v>0</v>
      </c>
      <c r="O193" s="764"/>
      <c r="P193" s="764"/>
      <c r="Q193" s="153">
        <f t="shared" si="72"/>
        <v>0</v>
      </c>
      <c r="R193" s="764"/>
      <c r="S193" s="764"/>
      <c r="T193" s="153">
        <f t="shared" si="73"/>
        <v>0</v>
      </c>
      <c r="U193" s="764"/>
      <c r="V193" s="764"/>
      <c r="W193" s="153">
        <f t="shared" si="74"/>
        <v>0</v>
      </c>
      <c r="X193" s="764"/>
      <c r="Y193" s="764"/>
      <c r="Z193" s="153">
        <f t="shared" si="75"/>
        <v>0</v>
      </c>
      <c r="AA193" s="764"/>
      <c r="AB193" s="764"/>
      <c r="AC193" s="153">
        <f t="shared" si="76"/>
        <v>0</v>
      </c>
      <c r="AD193" s="40"/>
      <c r="AE193" s="40"/>
      <c r="AF193" s="153">
        <f t="shared" si="77"/>
        <v>0</v>
      </c>
      <c r="AG193" s="40"/>
      <c r="AH193" s="40"/>
      <c r="AI193" s="153">
        <f t="shared" si="78"/>
        <v>0</v>
      </c>
      <c r="AJ193" s="40"/>
      <c r="AK193" s="40"/>
      <c r="AL193" s="153">
        <f t="shared" si="79"/>
        <v>0</v>
      </c>
      <c r="AM193" s="41">
        <f t="shared" si="66"/>
        <v>0</v>
      </c>
      <c r="AN193" s="41">
        <f t="shared" si="67"/>
        <v>0</v>
      </c>
      <c r="AO193" s="153">
        <f t="shared" si="80"/>
        <v>0</v>
      </c>
      <c r="AP193" s="758"/>
      <c r="AQ193" s="758"/>
      <c r="AR193" s="758"/>
      <c r="AT193" s="48">
        <v>11</v>
      </c>
      <c r="AU193" s="40" t="s">
        <v>216</v>
      </c>
      <c r="AV193" s="49"/>
      <c r="AW193" s="49"/>
      <c r="AX193" s="45">
        <f t="shared" si="81"/>
        <v>0</v>
      </c>
      <c r="AY193" s="42"/>
      <c r="AZ193" s="42"/>
      <c r="BA193" s="42">
        <f t="shared" si="82"/>
        <v>0</v>
      </c>
      <c r="BB193" s="45">
        <f t="shared" si="83"/>
        <v>0</v>
      </c>
      <c r="BC193" s="45">
        <f t="shared" si="83"/>
        <v>0</v>
      </c>
      <c r="BD193" s="46">
        <f t="shared" si="84"/>
        <v>0</v>
      </c>
      <c r="BE193" s="34"/>
      <c r="BF193" s="34"/>
    </row>
    <row r="194" spans="1:58" ht="15.75" customHeight="1">
      <c r="A194" s="37">
        <v>15</v>
      </c>
      <c r="B194" s="38" t="s">
        <v>781</v>
      </c>
      <c r="C194" s="764"/>
      <c r="D194" s="764"/>
      <c r="E194" s="153">
        <f t="shared" si="68"/>
        <v>0</v>
      </c>
      <c r="F194" s="764"/>
      <c r="G194" s="764"/>
      <c r="H194" s="153">
        <f t="shared" si="69"/>
        <v>0</v>
      </c>
      <c r="I194" s="764"/>
      <c r="J194" s="764"/>
      <c r="K194" s="153">
        <f t="shared" si="70"/>
        <v>0</v>
      </c>
      <c r="L194" s="764"/>
      <c r="M194" s="764"/>
      <c r="N194" s="153">
        <f t="shared" si="71"/>
        <v>0</v>
      </c>
      <c r="O194" s="764"/>
      <c r="P194" s="764"/>
      <c r="Q194" s="153">
        <f t="shared" si="72"/>
        <v>0</v>
      </c>
      <c r="R194" s="764"/>
      <c r="S194" s="764"/>
      <c r="T194" s="153">
        <f t="shared" si="73"/>
        <v>0</v>
      </c>
      <c r="U194" s="764"/>
      <c r="V194" s="764"/>
      <c r="W194" s="153">
        <f t="shared" si="74"/>
        <v>0</v>
      </c>
      <c r="X194" s="764"/>
      <c r="Y194" s="764"/>
      <c r="Z194" s="153">
        <f t="shared" si="75"/>
        <v>0</v>
      </c>
      <c r="AA194" s="764"/>
      <c r="AB194" s="764"/>
      <c r="AC194" s="153">
        <f t="shared" si="76"/>
        <v>0</v>
      </c>
      <c r="AD194" s="40"/>
      <c r="AE194" s="40"/>
      <c r="AF194" s="153">
        <f t="shared" si="77"/>
        <v>0</v>
      </c>
      <c r="AG194" s="40"/>
      <c r="AH194" s="40"/>
      <c r="AI194" s="153">
        <f t="shared" si="78"/>
        <v>0</v>
      </c>
      <c r="AJ194" s="40"/>
      <c r="AK194" s="40"/>
      <c r="AL194" s="153">
        <f t="shared" si="79"/>
        <v>0</v>
      </c>
      <c r="AM194" s="41">
        <f t="shared" si="66"/>
        <v>0</v>
      </c>
      <c r="AN194" s="41">
        <f t="shared" si="67"/>
        <v>0</v>
      </c>
      <c r="AO194" s="153">
        <f t="shared" si="80"/>
        <v>0</v>
      </c>
      <c r="AP194" s="758"/>
      <c r="AQ194" s="758"/>
      <c r="AR194" s="758"/>
      <c r="AT194" s="48">
        <v>12</v>
      </c>
      <c r="AU194" s="40" t="s">
        <v>217</v>
      </c>
      <c r="AV194" s="49"/>
      <c r="AW194" s="49"/>
      <c r="AX194" s="45">
        <f t="shared" si="81"/>
        <v>0</v>
      </c>
      <c r="AY194" s="42"/>
      <c r="AZ194" s="42"/>
      <c r="BA194" s="42">
        <f t="shared" si="82"/>
        <v>0</v>
      </c>
      <c r="BB194" s="45">
        <f t="shared" si="83"/>
        <v>0</v>
      </c>
      <c r="BC194" s="45">
        <f t="shared" si="83"/>
        <v>0</v>
      </c>
      <c r="BD194" s="46">
        <f t="shared" si="84"/>
        <v>0</v>
      </c>
      <c r="BE194" s="34"/>
      <c r="BF194" s="34"/>
    </row>
    <row r="195" spans="1:58" ht="15.75" customHeight="1" thickBot="1">
      <c r="A195" s="37">
        <v>16</v>
      </c>
      <c r="B195" s="38" t="s">
        <v>72</v>
      </c>
      <c r="C195" s="764"/>
      <c r="D195" s="764"/>
      <c r="E195" s="153">
        <f t="shared" si="68"/>
        <v>0</v>
      </c>
      <c r="F195" s="764"/>
      <c r="G195" s="764"/>
      <c r="H195" s="153">
        <f t="shared" si="69"/>
        <v>0</v>
      </c>
      <c r="I195" s="764"/>
      <c r="J195" s="764"/>
      <c r="K195" s="153">
        <f t="shared" si="70"/>
        <v>0</v>
      </c>
      <c r="L195" s="764"/>
      <c r="M195" s="764"/>
      <c r="N195" s="153">
        <f t="shared" si="71"/>
        <v>0</v>
      </c>
      <c r="O195" s="764"/>
      <c r="P195" s="764"/>
      <c r="Q195" s="153">
        <f t="shared" si="72"/>
        <v>0</v>
      </c>
      <c r="R195" s="764"/>
      <c r="S195" s="764"/>
      <c r="T195" s="153">
        <f t="shared" si="73"/>
        <v>0</v>
      </c>
      <c r="U195" s="764"/>
      <c r="V195" s="764"/>
      <c r="W195" s="153">
        <f t="shared" si="74"/>
        <v>0</v>
      </c>
      <c r="X195" s="764"/>
      <c r="Y195" s="764"/>
      <c r="Z195" s="153">
        <f t="shared" si="75"/>
        <v>0</v>
      </c>
      <c r="AA195" s="764"/>
      <c r="AB195" s="764"/>
      <c r="AC195" s="153">
        <f t="shared" si="76"/>
        <v>0</v>
      </c>
      <c r="AD195" s="40"/>
      <c r="AE195" s="40"/>
      <c r="AF195" s="153">
        <f t="shared" si="77"/>
        <v>0</v>
      </c>
      <c r="AG195" s="40"/>
      <c r="AH195" s="40"/>
      <c r="AI195" s="153">
        <f t="shared" si="78"/>
        <v>0</v>
      </c>
      <c r="AJ195" s="40"/>
      <c r="AK195" s="40"/>
      <c r="AL195" s="153">
        <f t="shared" si="79"/>
        <v>0</v>
      </c>
      <c r="AM195" s="41">
        <f t="shared" si="66"/>
        <v>0</v>
      </c>
      <c r="AN195" s="41">
        <f t="shared" si="67"/>
        <v>0</v>
      </c>
      <c r="AO195" s="153">
        <f t="shared" si="80"/>
        <v>0</v>
      </c>
      <c r="AP195" s="758"/>
      <c r="AQ195" s="758"/>
      <c r="AR195" s="758"/>
      <c r="AT195" s="1310" t="s">
        <v>6</v>
      </c>
      <c r="AU195" s="1311"/>
      <c r="AV195" s="106">
        <f>SUM(AV183:AV194)</f>
        <v>0</v>
      </c>
      <c r="AW195" s="106">
        <f t="shared" ref="AW195:BD195" si="85">SUM(AW183:AW194)</f>
        <v>0</v>
      </c>
      <c r="AX195" s="106">
        <f t="shared" si="85"/>
        <v>0</v>
      </c>
      <c r="AY195" s="106">
        <f t="shared" si="85"/>
        <v>0</v>
      </c>
      <c r="AZ195" s="106">
        <f t="shared" si="85"/>
        <v>0</v>
      </c>
      <c r="BA195" s="106">
        <f t="shared" si="85"/>
        <v>0</v>
      </c>
      <c r="BB195" s="106">
        <f t="shared" si="85"/>
        <v>0</v>
      </c>
      <c r="BC195" s="106">
        <f t="shared" si="85"/>
        <v>0</v>
      </c>
      <c r="BD195" s="107">
        <f t="shared" si="85"/>
        <v>0</v>
      </c>
      <c r="BE195" s="34"/>
      <c r="BF195" s="34"/>
    </row>
    <row r="196" spans="1:58">
      <c r="A196" s="37">
        <v>17</v>
      </c>
      <c r="B196" s="38" t="s">
        <v>74</v>
      </c>
      <c r="C196" s="764"/>
      <c r="D196" s="764"/>
      <c r="E196" s="153">
        <f t="shared" si="68"/>
        <v>0</v>
      </c>
      <c r="F196" s="764"/>
      <c r="G196" s="764"/>
      <c r="H196" s="153">
        <f t="shared" si="69"/>
        <v>0</v>
      </c>
      <c r="I196" s="764"/>
      <c r="J196" s="764"/>
      <c r="K196" s="153">
        <f t="shared" si="70"/>
        <v>0</v>
      </c>
      <c r="L196" s="764"/>
      <c r="M196" s="764"/>
      <c r="N196" s="153">
        <f t="shared" si="71"/>
        <v>0</v>
      </c>
      <c r="O196" s="764"/>
      <c r="P196" s="764"/>
      <c r="Q196" s="153">
        <f t="shared" si="72"/>
        <v>0</v>
      </c>
      <c r="R196" s="764"/>
      <c r="S196" s="764"/>
      <c r="T196" s="153">
        <f t="shared" si="73"/>
        <v>0</v>
      </c>
      <c r="U196" s="764"/>
      <c r="V196" s="764"/>
      <c r="W196" s="153">
        <f t="shared" si="74"/>
        <v>0</v>
      </c>
      <c r="X196" s="764"/>
      <c r="Y196" s="764"/>
      <c r="Z196" s="153">
        <f t="shared" si="75"/>
        <v>0</v>
      </c>
      <c r="AA196" s="764"/>
      <c r="AB196" s="764"/>
      <c r="AC196" s="153">
        <f t="shared" si="76"/>
        <v>0</v>
      </c>
      <c r="AD196" s="40"/>
      <c r="AE196" s="40"/>
      <c r="AF196" s="153">
        <f t="shared" si="77"/>
        <v>0</v>
      </c>
      <c r="AG196" s="40"/>
      <c r="AH196" s="40"/>
      <c r="AI196" s="153">
        <f t="shared" si="78"/>
        <v>0</v>
      </c>
      <c r="AJ196" s="40"/>
      <c r="AK196" s="40"/>
      <c r="AL196" s="153">
        <f t="shared" si="79"/>
        <v>0</v>
      </c>
      <c r="AM196" s="41">
        <f t="shared" si="66"/>
        <v>0</v>
      </c>
      <c r="AN196" s="41">
        <f t="shared" si="67"/>
        <v>0</v>
      </c>
      <c r="AO196" s="153">
        <f t="shared" si="80"/>
        <v>0</v>
      </c>
      <c r="AP196" s="758"/>
      <c r="AQ196" s="758"/>
      <c r="AR196" s="758"/>
    </row>
    <row r="197" spans="1:58">
      <c r="A197" s="37">
        <v>18</v>
      </c>
      <c r="B197" s="43" t="s">
        <v>160</v>
      </c>
      <c r="C197" s="764"/>
      <c r="D197" s="764"/>
      <c r="E197" s="153">
        <f t="shared" si="68"/>
        <v>0</v>
      </c>
      <c r="F197" s="764"/>
      <c r="G197" s="764"/>
      <c r="H197" s="153">
        <f t="shared" si="69"/>
        <v>0</v>
      </c>
      <c r="I197" s="764"/>
      <c r="J197" s="764"/>
      <c r="K197" s="153">
        <f t="shared" si="70"/>
        <v>0</v>
      </c>
      <c r="L197" s="764"/>
      <c r="M197" s="764"/>
      <c r="N197" s="153">
        <f t="shared" si="71"/>
        <v>0</v>
      </c>
      <c r="O197" s="764"/>
      <c r="P197" s="764"/>
      <c r="Q197" s="153">
        <f t="shared" si="72"/>
        <v>0</v>
      </c>
      <c r="R197" s="764"/>
      <c r="S197" s="764"/>
      <c r="T197" s="153">
        <f t="shared" si="73"/>
        <v>0</v>
      </c>
      <c r="U197" s="764"/>
      <c r="V197" s="764"/>
      <c r="W197" s="153">
        <f t="shared" si="74"/>
        <v>0</v>
      </c>
      <c r="X197" s="764"/>
      <c r="Y197" s="764"/>
      <c r="Z197" s="153">
        <f t="shared" si="75"/>
        <v>0</v>
      </c>
      <c r="AA197" s="764"/>
      <c r="AB197" s="764"/>
      <c r="AC197" s="153">
        <f t="shared" si="76"/>
        <v>0</v>
      </c>
      <c r="AD197" s="40"/>
      <c r="AE197" s="40"/>
      <c r="AF197" s="153">
        <f t="shared" si="77"/>
        <v>0</v>
      </c>
      <c r="AG197" s="40"/>
      <c r="AH197" s="40"/>
      <c r="AI197" s="153">
        <f t="shared" si="78"/>
        <v>0</v>
      </c>
      <c r="AJ197" s="40"/>
      <c r="AK197" s="40"/>
      <c r="AL197" s="153">
        <f t="shared" si="79"/>
        <v>0</v>
      </c>
      <c r="AM197" s="41">
        <f t="shared" si="66"/>
        <v>0</v>
      </c>
      <c r="AN197" s="41">
        <f t="shared" si="67"/>
        <v>0</v>
      </c>
      <c r="AO197" s="153">
        <f t="shared" si="80"/>
        <v>0</v>
      </c>
      <c r="AP197" s="758"/>
      <c r="AQ197" s="758"/>
      <c r="AR197" s="758"/>
      <c r="AY197" s="311"/>
    </row>
    <row r="198" spans="1:58">
      <c r="A198" s="37">
        <v>19</v>
      </c>
      <c r="B198" s="38" t="s">
        <v>85</v>
      </c>
      <c r="C198" s="764"/>
      <c r="D198" s="764"/>
      <c r="E198" s="153">
        <f t="shared" si="68"/>
        <v>0</v>
      </c>
      <c r="F198" s="764"/>
      <c r="G198" s="764"/>
      <c r="H198" s="153">
        <f t="shared" si="69"/>
        <v>0</v>
      </c>
      <c r="I198" s="764"/>
      <c r="J198" s="764"/>
      <c r="K198" s="153">
        <f t="shared" si="70"/>
        <v>0</v>
      </c>
      <c r="L198" s="764"/>
      <c r="M198" s="764"/>
      <c r="N198" s="153">
        <f t="shared" si="71"/>
        <v>0</v>
      </c>
      <c r="O198" s="764"/>
      <c r="P198" s="764"/>
      <c r="Q198" s="153">
        <f t="shared" si="72"/>
        <v>0</v>
      </c>
      <c r="R198" s="764"/>
      <c r="S198" s="764"/>
      <c r="T198" s="153">
        <f t="shared" si="73"/>
        <v>0</v>
      </c>
      <c r="U198" s="764"/>
      <c r="V198" s="764"/>
      <c r="W198" s="153">
        <f t="shared" si="74"/>
        <v>0</v>
      </c>
      <c r="X198" s="764"/>
      <c r="Y198" s="764"/>
      <c r="Z198" s="153">
        <f t="shared" si="75"/>
        <v>0</v>
      </c>
      <c r="AA198" s="764"/>
      <c r="AB198" s="764"/>
      <c r="AC198" s="153">
        <f t="shared" si="76"/>
        <v>0</v>
      </c>
      <c r="AD198" s="40"/>
      <c r="AE198" s="40"/>
      <c r="AF198" s="153">
        <f t="shared" si="77"/>
        <v>0</v>
      </c>
      <c r="AG198" s="40"/>
      <c r="AH198" s="40"/>
      <c r="AI198" s="153">
        <f t="shared" si="78"/>
        <v>0</v>
      </c>
      <c r="AJ198" s="40"/>
      <c r="AK198" s="40"/>
      <c r="AL198" s="153">
        <f t="shared" si="79"/>
        <v>0</v>
      </c>
      <c r="AM198" s="41">
        <f t="shared" si="66"/>
        <v>0</v>
      </c>
      <c r="AN198" s="41">
        <f t="shared" si="67"/>
        <v>0</v>
      </c>
      <c r="AO198" s="153">
        <f t="shared" si="80"/>
        <v>0</v>
      </c>
      <c r="AP198" s="758"/>
      <c r="AQ198" s="758"/>
      <c r="AR198" s="758"/>
      <c r="AV198" s="34"/>
      <c r="AW198" s="34"/>
      <c r="AX198" s="34"/>
      <c r="AY198" s="34"/>
      <c r="AZ198" s="34"/>
      <c r="BA198" s="34"/>
    </row>
    <row r="199" spans="1:58">
      <c r="A199" s="37">
        <v>20</v>
      </c>
      <c r="B199" s="38" t="s">
        <v>142</v>
      </c>
      <c r="C199" s="764"/>
      <c r="D199" s="764"/>
      <c r="E199" s="153">
        <f t="shared" si="68"/>
        <v>0</v>
      </c>
      <c r="F199" s="764"/>
      <c r="G199" s="764"/>
      <c r="H199" s="153">
        <f t="shared" si="69"/>
        <v>0</v>
      </c>
      <c r="I199" s="764"/>
      <c r="J199" s="764"/>
      <c r="K199" s="153">
        <f t="shared" si="70"/>
        <v>0</v>
      </c>
      <c r="L199" s="764"/>
      <c r="M199" s="764"/>
      <c r="N199" s="153">
        <f t="shared" si="71"/>
        <v>0</v>
      </c>
      <c r="O199" s="764"/>
      <c r="P199" s="764"/>
      <c r="Q199" s="153">
        <f t="shared" si="72"/>
        <v>0</v>
      </c>
      <c r="R199" s="764"/>
      <c r="S199" s="764"/>
      <c r="T199" s="153">
        <f t="shared" si="73"/>
        <v>0</v>
      </c>
      <c r="U199" s="764"/>
      <c r="V199" s="764"/>
      <c r="W199" s="153">
        <f t="shared" si="74"/>
        <v>0</v>
      </c>
      <c r="X199" s="764"/>
      <c r="Y199" s="764"/>
      <c r="Z199" s="153">
        <f t="shared" si="75"/>
        <v>0</v>
      </c>
      <c r="AA199" s="764"/>
      <c r="AB199" s="764"/>
      <c r="AC199" s="153">
        <f t="shared" si="76"/>
        <v>0</v>
      </c>
      <c r="AD199" s="40"/>
      <c r="AE199" s="40"/>
      <c r="AF199" s="153">
        <f t="shared" si="77"/>
        <v>0</v>
      </c>
      <c r="AG199" s="40"/>
      <c r="AH199" s="40"/>
      <c r="AI199" s="153">
        <f t="shared" si="78"/>
        <v>0</v>
      </c>
      <c r="AJ199" s="40"/>
      <c r="AK199" s="40"/>
      <c r="AL199" s="153">
        <f t="shared" si="79"/>
        <v>0</v>
      </c>
      <c r="AM199" s="41">
        <f t="shared" si="66"/>
        <v>0</v>
      </c>
      <c r="AN199" s="41">
        <f t="shared" si="67"/>
        <v>0</v>
      </c>
      <c r="AO199" s="153">
        <f t="shared" si="80"/>
        <v>0</v>
      </c>
      <c r="AP199" s="758"/>
      <c r="AQ199" s="758"/>
      <c r="AR199" s="758"/>
    </row>
    <row r="200" spans="1:58">
      <c r="A200" s="37">
        <v>21</v>
      </c>
      <c r="B200" s="43" t="s">
        <v>143</v>
      </c>
      <c r="C200" s="764"/>
      <c r="D200" s="764"/>
      <c r="E200" s="153">
        <f t="shared" si="68"/>
        <v>0</v>
      </c>
      <c r="F200" s="764"/>
      <c r="G200" s="764"/>
      <c r="H200" s="153">
        <f t="shared" si="69"/>
        <v>0</v>
      </c>
      <c r="I200" s="764"/>
      <c r="J200" s="764"/>
      <c r="K200" s="153">
        <f t="shared" si="70"/>
        <v>0</v>
      </c>
      <c r="L200" s="764"/>
      <c r="M200" s="764"/>
      <c r="N200" s="153">
        <f t="shared" si="71"/>
        <v>0</v>
      </c>
      <c r="O200" s="764"/>
      <c r="P200" s="764"/>
      <c r="Q200" s="153">
        <f t="shared" si="72"/>
        <v>0</v>
      </c>
      <c r="R200" s="764"/>
      <c r="S200" s="764"/>
      <c r="T200" s="153">
        <f t="shared" si="73"/>
        <v>0</v>
      </c>
      <c r="U200" s="764"/>
      <c r="V200" s="764"/>
      <c r="W200" s="153">
        <f t="shared" si="74"/>
        <v>0</v>
      </c>
      <c r="X200" s="764"/>
      <c r="Y200" s="764"/>
      <c r="Z200" s="153">
        <f t="shared" si="75"/>
        <v>0</v>
      </c>
      <c r="AA200" s="764"/>
      <c r="AB200" s="764"/>
      <c r="AC200" s="153">
        <f t="shared" si="76"/>
        <v>0</v>
      </c>
      <c r="AD200" s="40"/>
      <c r="AE200" s="40"/>
      <c r="AF200" s="153">
        <f t="shared" si="77"/>
        <v>0</v>
      </c>
      <c r="AG200" s="40"/>
      <c r="AH200" s="40"/>
      <c r="AI200" s="153">
        <f t="shared" si="78"/>
        <v>0</v>
      </c>
      <c r="AJ200" s="40"/>
      <c r="AK200" s="40"/>
      <c r="AL200" s="153">
        <f t="shared" si="79"/>
        <v>0</v>
      </c>
      <c r="AM200" s="41">
        <f t="shared" si="66"/>
        <v>0</v>
      </c>
      <c r="AN200" s="41">
        <f t="shared" si="67"/>
        <v>0</v>
      </c>
      <c r="AO200" s="153">
        <f t="shared" si="80"/>
        <v>0</v>
      </c>
      <c r="AP200" s="758"/>
      <c r="AQ200" s="758"/>
      <c r="AR200" s="758"/>
    </row>
    <row r="201" spans="1:58">
      <c r="A201" s="37">
        <v>22</v>
      </c>
      <c r="B201" s="38" t="s">
        <v>144</v>
      </c>
      <c r="C201" s="764"/>
      <c r="D201" s="764"/>
      <c r="E201" s="153">
        <f t="shared" si="68"/>
        <v>0</v>
      </c>
      <c r="F201" s="764"/>
      <c r="G201" s="764"/>
      <c r="H201" s="153">
        <f t="shared" si="69"/>
        <v>0</v>
      </c>
      <c r="I201" s="764"/>
      <c r="J201" s="764"/>
      <c r="K201" s="153">
        <f t="shared" si="70"/>
        <v>0</v>
      </c>
      <c r="L201" s="764"/>
      <c r="M201" s="764"/>
      <c r="N201" s="153">
        <f t="shared" si="71"/>
        <v>0</v>
      </c>
      <c r="O201" s="764"/>
      <c r="P201" s="764"/>
      <c r="Q201" s="153">
        <f t="shared" si="72"/>
        <v>0</v>
      </c>
      <c r="R201" s="764"/>
      <c r="S201" s="764"/>
      <c r="T201" s="153">
        <f t="shared" si="73"/>
        <v>0</v>
      </c>
      <c r="U201" s="764"/>
      <c r="V201" s="764"/>
      <c r="W201" s="153">
        <f t="shared" si="74"/>
        <v>0</v>
      </c>
      <c r="X201" s="764"/>
      <c r="Y201" s="764"/>
      <c r="Z201" s="153">
        <f t="shared" si="75"/>
        <v>0</v>
      </c>
      <c r="AA201" s="764"/>
      <c r="AB201" s="764"/>
      <c r="AC201" s="153">
        <f t="shared" si="76"/>
        <v>0</v>
      </c>
      <c r="AD201" s="40"/>
      <c r="AE201" s="40"/>
      <c r="AF201" s="153">
        <f t="shared" si="77"/>
        <v>0</v>
      </c>
      <c r="AG201" s="40"/>
      <c r="AH201" s="40"/>
      <c r="AI201" s="153">
        <f t="shared" si="78"/>
        <v>0</v>
      </c>
      <c r="AJ201" s="40"/>
      <c r="AK201" s="40"/>
      <c r="AL201" s="153">
        <f t="shared" si="79"/>
        <v>0</v>
      </c>
      <c r="AM201" s="41">
        <f t="shared" si="66"/>
        <v>0</v>
      </c>
      <c r="AN201" s="41">
        <f t="shared" si="67"/>
        <v>0</v>
      </c>
      <c r="AO201" s="153">
        <f t="shared" si="80"/>
        <v>0</v>
      </c>
      <c r="AP201" s="758"/>
      <c r="AQ201" s="758"/>
      <c r="AR201" s="758"/>
    </row>
    <row r="202" spans="1:58">
      <c r="A202" s="40"/>
      <c r="B202" s="40" t="s">
        <v>6</v>
      </c>
      <c r="C202" s="153">
        <f>SUM(C180:C201)</f>
        <v>0</v>
      </c>
      <c r="D202" s="153">
        <f t="shared" ref="D202:AO202" si="86">SUM(D180:D201)</f>
        <v>0</v>
      </c>
      <c r="E202" s="153">
        <f t="shared" si="86"/>
        <v>0</v>
      </c>
      <c r="F202" s="153">
        <f t="shared" si="86"/>
        <v>0</v>
      </c>
      <c r="G202" s="153">
        <f t="shared" si="86"/>
        <v>0</v>
      </c>
      <c r="H202" s="153">
        <f t="shared" si="86"/>
        <v>0</v>
      </c>
      <c r="I202" s="153">
        <f t="shared" si="86"/>
        <v>0</v>
      </c>
      <c r="J202" s="153">
        <f t="shared" si="86"/>
        <v>0</v>
      </c>
      <c r="K202" s="153">
        <f t="shared" si="86"/>
        <v>0</v>
      </c>
      <c r="L202" s="153">
        <f t="shared" si="86"/>
        <v>0</v>
      </c>
      <c r="M202" s="153">
        <f t="shared" si="86"/>
        <v>0</v>
      </c>
      <c r="N202" s="153">
        <f t="shared" si="86"/>
        <v>0</v>
      </c>
      <c r="O202" s="153">
        <f t="shared" si="86"/>
        <v>0</v>
      </c>
      <c r="P202" s="153">
        <f t="shared" si="86"/>
        <v>0</v>
      </c>
      <c r="Q202" s="153">
        <f t="shared" si="86"/>
        <v>0</v>
      </c>
      <c r="R202" s="153">
        <f t="shared" si="86"/>
        <v>0</v>
      </c>
      <c r="S202" s="153">
        <f t="shared" si="86"/>
        <v>0</v>
      </c>
      <c r="T202" s="153">
        <f t="shared" si="86"/>
        <v>0</v>
      </c>
      <c r="U202" s="153">
        <f t="shared" si="86"/>
        <v>0</v>
      </c>
      <c r="V202" s="153">
        <f t="shared" si="86"/>
        <v>0</v>
      </c>
      <c r="W202" s="153">
        <f t="shared" si="86"/>
        <v>0</v>
      </c>
      <c r="X202" s="153">
        <f t="shared" si="86"/>
        <v>0</v>
      </c>
      <c r="Y202" s="153">
        <f t="shared" si="86"/>
        <v>0</v>
      </c>
      <c r="Z202" s="153">
        <f t="shared" si="86"/>
        <v>0</v>
      </c>
      <c r="AA202" s="153">
        <f t="shared" si="86"/>
        <v>0</v>
      </c>
      <c r="AB202" s="153">
        <f t="shared" si="86"/>
        <v>0</v>
      </c>
      <c r="AC202" s="153">
        <f t="shared" si="86"/>
        <v>0</v>
      </c>
      <c r="AD202" s="153">
        <f t="shared" si="86"/>
        <v>0</v>
      </c>
      <c r="AE202" s="153">
        <f t="shared" si="86"/>
        <v>0</v>
      </c>
      <c r="AF202" s="153">
        <f t="shared" si="86"/>
        <v>0</v>
      </c>
      <c r="AG202" s="153">
        <f t="shared" si="86"/>
        <v>0</v>
      </c>
      <c r="AH202" s="153">
        <f t="shared" si="86"/>
        <v>0</v>
      </c>
      <c r="AI202" s="153">
        <f t="shared" si="86"/>
        <v>0</v>
      </c>
      <c r="AJ202" s="153">
        <f t="shared" si="86"/>
        <v>0</v>
      </c>
      <c r="AK202" s="153">
        <f t="shared" si="86"/>
        <v>0</v>
      </c>
      <c r="AL202" s="153">
        <f t="shared" si="86"/>
        <v>0</v>
      </c>
      <c r="AM202" s="153">
        <f t="shared" si="86"/>
        <v>0</v>
      </c>
      <c r="AN202" s="153">
        <f t="shared" si="86"/>
        <v>0</v>
      </c>
      <c r="AO202" s="153">
        <f t="shared" si="86"/>
        <v>0</v>
      </c>
      <c r="AP202" s="758"/>
      <c r="AQ202" s="758"/>
      <c r="AR202" s="758"/>
    </row>
    <row r="204" spans="1:58">
      <c r="A204" s="762" t="s">
        <v>223</v>
      </c>
      <c r="C204" s="1312" t="s">
        <v>357</v>
      </c>
      <c r="D204" s="1312"/>
      <c r="E204" s="1312"/>
      <c r="F204" s="1312"/>
      <c r="G204" s="1312"/>
      <c r="H204" s="1312"/>
      <c r="I204" s="1312"/>
      <c r="J204" s="1312"/>
      <c r="K204" s="1312"/>
      <c r="L204" s="1312"/>
      <c r="M204" s="1312"/>
      <c r="N204" s="1312"/>
      <c r="O204" s="1312"/>
      <c r="P204" s="1312"/>
      <c r="Q204" s="1312"/>
      <c r="R204" s="1312"/>
      <c r="S204" s="1312"/>
      <c r="T204" s="1312"/>
      <c r="U204" s="1312"/>
      <c r="V204" s="1312"/>
      <c r="W204" s="1312"/>
      <c r="X204" s="1312"/>
      <c r="Y204" s="1312"/>
      <c r="Z204" s="1312"/>
      <c r="AA204" s="1312"/>
      <c r="AB204" s="1312"/>
      <c r="AC204" s="1312"/>
      <c r="AD204" s="1312"/>
      <c r="AE204" s="1312"/>
      <c r="AF204" s="1312"/>
      <c r="AG204" s="1312"/>
      <c r="AH204" s="766"/>
      <c r="AI204" s="766"/>
      <c r="AJ204" s="766"/>
      <c r="AK204" s="766"/>
    </row>
    <row r="205" spans="1:58">
      <c r="A205" s="33"/>
      <c r="B205" s="33" t="s">
        <v>0</v>
      </c>
      <c r="Q205" s="762" t="s">
        <v>611</v>
      </c>
    </row>
    <row r="206" spans="1:58">
      <c r="A206" s="1300" t="s">
        <v>191</v>
      </c>
      <c r="B206" s="1300" t="s">
        <v>192</v>
      </c>
      <c r="C206" s="1296" t="s">
        <v>206</v>
      </c>
      <c r="D206" s="1297"/>
      <c r="E206" s="1298"/>
      <c r="F206" s="1296" t="s">
        <v>207</v>
      </c>
      <c r="G206" s="1297"/>
      <c r="H206" s="1298"/>
      <c r="I206" s="1296" t="s">
        <v>208</v>
      </c>
      <c r="J206" s="1297"/>
      <c r="K206" s="1298"/>
      <c r="L206" s="1296" t="s">
        <v>209</v>
      </c>
      <c r="M206" s="1297"/>
      <c r="N206" s="1298"/>
      <c r="O206" s="1296" t="s">
        <v>210</v>
      </c>
      <c r="P206" s="1297"/>
      <c r="Q206" s="1298"/>
      <c r="R206" s="1296" t="s">
        <v>211</v>
      </c>
      <c r="S206" s="1297"/>
      <c r="T206" s="1298"/>
      <c r="U206" s="1296" t="s">
        <v>212</v>
      </c>
      <c r="V206" s="1297"/>
      <c r="W206" s="1298"/>
      <c r="X206" s="1296" t="s">
        <v>213</v>
      </c>
      <c r="Y206" s="1297"/>
      <c r="Z206" s="1298"/>
      <c r="AA206" s="1293" t="s">
        <v>214</v>
      </c>
      <c r="AB206" s="1294"/>
      <c r="AC206" s="1295"/>
      <c r="AD206" s="1296" t="s">
        <v>215</v>
      </c>
      <c r="AE206" s="1297"/>
      <c r="AF206" s="1298"/>
      <c r="AG206" s="1293" t="s">
        <v>216</v>
      </c>
      <c r="AH206" s="1294"/>
      <c r="AI206" s="1295"/>
      <c r="AJ206" s="1293" t="s">
        <v>217</v>
      </c>
      <c r="AK206" s="1294"/>
      <c r="AL206" s="1295"/>
      <c r="AM206" s="1296" t="s">
        <v>6</v>
      </c>
      <c r="AN206" s="1297"/>
      <c r="AO206" s="1298"/>
      <c r="AP206" s="311"/>
      <c r="AQ206" s="311"/>
      <c r="AR206" s="311"/>
    </row>
    <row r="207" spans="1:58">
      <c r="A207" s="1301"/>
      <c r="B207" s="1301"/>
      <c r="C207" s="446" t="s">
        <v>240</v>
      </c>
      <c r="D207" s="446" t="s">
        <v>241</v>
      </c>
      <c r="E207" s="446" t="s">
        <v>234</v>
      </c>
      <c r="F207" s="446" t="s">
        <v>240</v>
      </c>
      <c r="G207" s="446" t="s">
        <v>241</v>
      </c>
      <c r="H207" s="446" t="s">
        <v>234</v>
      </c>
      <c r="I207" s="446" t="s">
        <v>240</v>
      </c>
      <c r="J207" s="446" t="s">
        <v>241</v>
      </c>
      <c r="K207" s="446" t="s">
        <v>234</v>
      </c>
      <c r="L207" s="446" t="s">
        <v>240</v>
      </c>
      <c r="M207" s="446" t="s">
        <v>241</v>
      </c>
      <c r="N207" s="446" t="s">
        <v>234</v>
      </c>
      <c r="O207" s="446" t="s">
        <v>240</v>
      </c>
      <c r="P207" s="446" t="s">
        <v>241</v>
      </c>
      <c r="Q207" s="446" t="s">
        <v>234</v>
      </c>
      <c r="R207" s="446" t="s">
        <v>240</v>
      </c>
      <c r="S207" s="446" t="s">
        <v>241</v>
      </c>
      <c r="T207" s="446" t="s">
        <v>234</v>
      </c>
      <c r="U207" s="446" t="s">
        <v>240</v>
      </c>
      <c r="V207" s="446" t="s">
        <v>241</v>
      </c>
      <c r="W207" s="446" t="s">
        <v>234</v>
      </c>
      <c r="X207" s="446" t="s">
        <v>240</v>
      </c>
      <c r="Y207" s="446" t="s">
        <v>241</v>
      </c>
      <c r="Z207" s="446" t="s">
        <v>234</v>
      </c>
      <c r="AA207" s="446" t="s">
        <v>240</v>
      </c>
      <c r="AB207" s="446" t="s">
        <v>241</v>
      </c>
      <c r="AC207" s="446" t="s">
        <v>234</v>
      </c>
      <c r="AD207" s="446" t="s">
        <v>240</v>
      </c>
      <c r="AE207" s="446" t="s">
        <v>241</v>
      </c>
      <c r="AF207" s="446" t="s">
        <v>234</v>
      </c>
      <c r="AG207" s="446" t="s">
        <v>240</v>
      </c>
      <c r="AH207" s="446" t="s">
        <v>241</v>
      </c>
      <c r="AI207" s="446" t="s">
        <v>234</v>
      </c>
      <c r="AJ207" s="446" t="s">
        <v>240</v>
      </c>
      <c r="AK207" s="446" t="s">
        <v>241</v>
      </c>
      <c r="AL207" s="446" t="s">
        <v>234</v>
      </c>
      <c r="AM207" s="446" t="s">
        <v>240</v>
      </c>
      <c r="AN207" s="446" t="s">
        <v>241</v>
      </c>
      <c r="AO207" s="446" t="s">
        <v>234</v>
      </c>
      <c r="AP207" s="311"/>
      <c r="AQ207" s="311"/>
      <c r="AR207" s="311"/>
    </row>
    <row r="208" spans="1:58">
      <c r="A208" s="37">
        <v>1</v>
      </c>
      <c r="B208" s="38" t="s">
        <v>15</v>
      </c>
      <c r="C208" s="764"/>
      <c r="D208" s="764"/>
      <c r="E208" s="153">
        <f>C208+D208</f>
        <v>0</v>
      </c>
      <c r="F208" s="764"/>
      <c r="G208" s="764"/>
      <c r="H208" s="153">
        <f>F208+G208</f>
        <v>0</v>
      </c>
      <c r="I208" s="764"/>
      <c r="J208" s="764"/>
      <c r="K208" s="153">
        <f>I208+J208</f>
        <v>0</v>
      </c>
      <c r="L208" s="764"/>
      <c r="M208" s="764"/>
      <c r="N208" s="153">
        <f>L208+M208</f>
        <v>0</v>
      </c>
      <c r="O208" s="764"/>
      <c r="P208" s="764"/>
      <c r="Q208" s="153">
        <f>O208+P208</f>
        <v>0</v>
      </c>
      <c r="R208" s="764"/>
      <c r="S208" s="764"/>
      <c r="T208" s="153">
        <f>R208+S208</f>
        <v>0</v>
      </c>
      <c r="U208" s="764"/>
      <c r="V208" s="764"/>
      <c r="W208" s="153">
        <f>U208+V208</f>
        <v>0</v>
      </c>
      <c r="X208" s="764"/>
      <c r="Y208" s="764"/>
      <c r="Z208" s="153">
        <f>X208+Y208</f>
        <v>0</v>
      </c>
      <c r="AA208" s="764"/>
      <c r="AB208" s="764"/>
      <c r="AC208" s="153">
        <f>AA208+AB208</f>
        <v>0</v>
      </c>
      <c r="AD208" s="40"/>
      <c r="AE208" s="40"/>
      <c r="AF208" s="153">
        <f>AD208+AE208</f>
        <v>0</v>
      </c>
      <c r="AG208" s="40"/>
      <c r="AH208" s="40"/>
      <c r="AI208" s="153">
        <f>AG208+AH208</f>
        <v>0</v>
      </c>
      <c r="AJ208" s="40"/>
      <c r="AK208" s="40"/>
      <c r="AL208" s="153">
        <f>AJ208+AK208</f>
        <v>0</v>
      </c>
      <c r="AM208" s="41">
        <f t="shared" ref="AM208:AM229" si="87">C208+F208+I208+L208+O208+R208+U208+X208+AA208+AD208+AG208+AJ208</f>
        <v>0</v>
      </c>
      <c r="AN208" s="41">
        <f t="shared" ref="AN208:AN229" si="88">D208+G208+J208+M208+P208+S208+V208+Y208+AB208+AE208+AH208+AK208</f>
        <v>0</v>
      </c>
      <c r="AO208" s="153">
        <f>AM208+AN208</f>
        <v>0</v>
      </c>
      <c r="AP208" s="758"/>
      <c r="AQ208" s="758"/>
      <c r="AR208" s="758"/>
    </row>
    <row r="209" spans="1:44">
      <c r="A209" s="37">
        <v>2</v>
      </c>
      <c r="B209" s="38" t="s">
        <v>20</v>
      </c>
      <c r="C209" s="764"/>
      <c r="D209" s="764"/>
      <c r="E209" s="153">
        <f t="shared" ref="E209:E229" si="89">C209+D209</f>
        <v>0</v>
      </c>
      <c r="F209" s="764"/>
      <c r="G209" s="764"/>
      <c r="H209" s="153">
        <f t="shared" ref="H209:H229" si="90">F209+G209</f>
        <v>0</v>
      </c>
      <c r="I209" s="764"/>
      <c r="J209" s="764"/>
      <c r="K209" s="153">
        <f t="shared" ref="K209:K229" si="91">I209+J209</f>
        <v>0</v>
      </c>
      <c r="L209" s="764"/>
      <c r="M209" s="764"/>
      <c r="N209" s="153">
        <f t="shared" ref="N209:N229" si="92">L209+M209</f>
        <v>0</v>
      </c>
      <c r="O209" s="764"/>
      <c r="P209" s="764"/>
      <c r="Q209" s="153">
        <f t="shared" ref="Q209:Q229" si="93">O209+P209</f>
        <v>0</v>
      </c>
      <c r="R209" s="764"/>
      <c r="S209" s="764"/>
      <c r="T209" s="153">
        <f t="shared" ref="T209:T229" si="94">R209+S209</f>
        <v>0</v>
      </c>
      <c r="U209" s="764"/>
      <c r="V209" s="764"/>
      <c r="W209" s="153">
        <f t="shared" ref="W209:W229" si="95">U209+V209</f>
        <v>0</v>
      </c>
      <c r="X209" s="764"/>
      <c r="Y209" s="764"/>
      <c r="Z209" s="153">
        <f t="shared" ref="Z209:Z229" si="96">X209+Y209</f>
        <v>0</v>
      </c>
      <c r="AA209" s="764"/>
      <c r="AB209" s="764"/>
      <c r="AC209" s="153">
        <f t="shared" ref="AC209:AC229" si="97">AA209+AB209</f>
        <v>0</v>
      </c>
      <c r="AD209" s="40"/>
      <c r="AE209" s="40"/>
      <c r="AF209" s="153">
        <f t="shared" ref="AF209:AF229" si="98">AD209+AE209</f>
        <v>0</v>
      </c>
      <c r="AG209" s="40"/>
      <c r="AH209" s="40"/>
      <c r="AI209" s="153">
        <f t="shared" ref="AI209:AI229" si="99">AG209+AH209</f>
        <v>0</v>
      </c>
      <c r="AJ209" s="40"/>
      <c r="AK209" s="40"/>
      <c r="AL209" s="153">
        <f t="shared" ref="AL209:AL229" si="100">AJ209+AK209</f>
        <v>0</v>
      </c>
      <c r="AM209" s="41">
        <f t="shared" si="87"/>
        <v>0</v>
      </c>
      <c r="AN209" s="41">
        <f t="shared" si="88"/>
        <v>0</v>
      </c>
      <c r="AO209" s="153">
        <f t="shared" ref="AO209:AO229" si="101">AM209+AN209</f>
        <v>0</v>
      </c>
      <c r="AP209" s="758"/>
      <c r="AQ209" s="758"/>
      <c r="AR209" s="758"/>
    </row>
    <row r="210" spans="1:44">
      <c r="A210" s="37">
        <v>3</v>
      </c>
      <c r="B210" s="38" t="s">
        <v>21</v>
      </c>
      <c r="C210" s="764"/>
      <c r="D210" s="764"/>
      <c r="E210" s="153">
        <f t="shared" si="89"/>
        <v>0</v>
      </c>
      <c r="F210" s="764"/>
      <c r="G210" s="764"/>
      <c r="H210" s="153">
        <f t="shared" si="90"/>
        <v>0</v>
      </c>
      <c r="I210" s="764"/>
      <c r="J210" s="764"/>
      <c r="K210" s="153">
        <f t="shared" si="91"/>
        <v>0</v>
      </c>
      <c r="L210" s="764"/>
      <c r="M210" s="764"/>
      <c r="N210" s="153">
        <f t="shared" si="92"/>
        <v>0</v>
      </c>
      <c r="O210" s="764"/>
      <c r="P210" s="764"/>
      <c r="Q210" s="153">
        <f t="shared" si="93"/>
        <v>0</v>
      </c>
      <c r="R210" s="764"/>
      <c r="S210" s="764"/>
      <c r="T210" s="153">
        <f t="shared" si="94"/>
        <v>0</v>
      </c>
      <c r="U210" s="764"/>
      <c r="V210" s="764"/>
      <c r="W210" s="153">
        <f t="shared" si="95"/>
        <v>0</v>
      </c>
      <c r="X210" s="764"/>
      <c r="Y210" s="764"/>
      <c r="Z210" s="153">
        <f t="shared" si="96"/>
        <v>0</v>
      </c>
      <c r="AA210" s="764"/>
      <c r="AB210" s="764"/>
      <c r="AC210" s="153">
        <f t="shared" si="97"/>
        <v>0</v>
      </c>
      <c r="AD210" s="40"/>
      <c r="AE210" s="40"/>
      <c r="AF210" s="153">
        <f t="shared" si="98"/>
        <v>0</v>
      </c>
      <c r="AG210" s="40"/>
      <c r="AH210" s="40"/>
      <c r="AI210" s="153">
        <f t="shared" si="99"/>
        <v>0</v>
      </c>
      <c r="AJ210" s="40"/>
      <c r="AK210" s="40"/>
      <c r="AL210" s="153">
        <f t="shared" si="100"/>
        <v>0</v>
      </c>
      <c r="AM210" s="41">
        <f t="shared" si="87"/>
        <v>0</v>
      </c>
      <c r="AN210" s="41">
        <f t="shared" si="88"/>
        <v>0</v>
      </c>
      <c r="AO210" s="153">
        <f t="shared" si="101"/>
        <v>0</v>
      </c>
      <c r="AP210" s="758"/>
      <c r="AQ210" s="758"/>
      <c r="AR210" s="758"/>
    </row>
    <row r="211" spans="1:44">
      <c r="A211" s="37">
        <v>4</v>
      </c>
      <c r="B211" s="38" t="s">
        <v>25</v>
      </c>
      <c r="C211" s="764"/>
      <c r="D211" s="764"/>
      <c r="E211" s="153">
        <f t="shared" si="89"/>
        <v>0</v>
      </c>
      <c r="F211" s="764"/>
      <c r="G211" s="764"/>
      <c r="H211" s="153">
        <f t="shared" si="90"/>
        <v>0</v>
      </c>
      <c r="I211" s="764"/>
      <c r="J211" s="764"/>
      <c r="K211" s="153">
        <f t="shared" si="91"/>
        <v>0</v>
      </c>
      <c r="L211" s="764"/>
      <c r="M211" s="764"/>
      <c r="N211" s="153">
        <f t="shared" si="92"/>
        <v>0</v>
      </c>
      <c r="O211" s="764"/>
      <c r="P211" s="764"/>
      <c r="Q211" s="153">
        <f t="shared" si="93"/>
        <v>0</v>
      </c>
      <c r="R211" s="764"/>
      <c r="S211" s="764"/>
      <c r="T211" s="153">
        <f t="shared" si="94"/>
        <v>0</v>
      </c>
      <c r="U211" s="764"/>
      <c r="V211" s="764"/>
      <c r="W211" s="153">
        <f t="shared" si="95"/>
        <v>0</v>
      </c>
      <c r="X211" s="764"/>
      <c r="Y211" s="764"/>
      <c r="Z211" s="153">
        <f t="shared" si="96"/>
        <v>0</v>
      </c>
      <c r="AA211" s="764"/>
      <c r="AB211" s="764"/>
      <c r="AC211" s="153">
        <f t="shared" si="97"/>
        <v>0</v>
      </c>
      <c r="AD211" s="40"/>
      <c r="AE211" s="40"/>
      <c r="AF211" s="153">
        <f t="shared" si="98"/>
        <v>0</v>
      </c>
      <c r="AG211" s="40"/>
      <c r="AH211" s="40"/>
      <c r="AI211" s="153">
        <f t="shared" si="99"/>
        <v>0</v>
      </c>
      <c r="AJ211" s="40"/>
      <c r="AK211" s="40"/>
      <c r="AL211" s="153">
        <f t="shared" si="100"/>
        <v>0</v>
      </c>
      <c r="AM211" s="41">
        <f t="shared" si="87"/>
        <v>0</v>
      </c>
      <c r="AN211" s="41">
        <f t="shared" si="88"/>
        <v>0</v>
      </c>
      <c r="AO211" s="153">
        <f t="shared" si="101"/>
        <v>0</v>
      </c>
      <c r="AP211" s="758"/>
      <c r="AQ211" s="758"/>
      <c r="AR211" s="758"/>
    </row>
    <row r="212" spans="1:44">
      <c r="A212" s="37">
        <v>5</v>
      </c>
      <c r="B212" s="38" t="s">
        <v>27</v>
      </c>
      <c r="C212" s="764"/>
      <c r="D212" s="764"/>
      <c r="E212" s="153">
        <f t="shared" si="89"/>
        <v>0</v>
      </c>
      <c r="F212" s="764"/>
      <c r="G212" s="764"/>
      <c r="H212" s="153">
        <f t="shared" si="90"/>
        <v>0</v>
      </c>
      <c r="I212" s="764"/>
      <c r="J212" s="764"/>
      <c r="K212" s="153">
        <f t="shared" si="91"/>
        <v>0</v>
      </c>
      <c r="L212" s="764"/>
      <c r="M212" s="764"/>
      <c r="N212" s="153">
        <f t="shared" si="92"/>
        <v>0</v>
      </c>
      <c r="O212" s="764"/>
      <c r="P212" s="764"/>
      <c r="Q212" s="153">
        <f t="shared" si="93"/>
        <v>0</v>
      </c>
      <c r="R212" s="764"/>
      <c r="S212" s="764"/>
      <c r="T212" s="153">
        <f t="shared" si="94"/>
        <v>0</v>
      </c>
      <c r="U212" s="764"/>
      <c r="V212" s="764"/>
      <c r="W212" s="153">
        <f t="shared" si="95"/>
        <v>0</v>
      </c>
      <c r="X212" s="764"/>
      <c r="Y212" s="764"/>
      <c r="Z212" s="153">
        <f t="shared" si="96"/>
        <v>0</v>
      </c>
      <c r="AA212" s="764"/>
      <c r="AB212" s="764"/>
      <c r="AC212" s="153">
        <f t="shared" si="97"/>
        <v>0</v>
      </c>
      <c r="AD212" s="40"/>
      <c r="AE212" s="40"/>
      <c r="AF212" s="153">
        <f t="shared" si="98"/>
        <v>0</v>
      </c>
      <c r="AG212" s="40"/>
      <c r="AH212" s="40"/>
      <c r="AI212" s="153">
        <f t="shared" si="99"/>
        <v>0</v>
      </c>
      <c r="AJ212" s="40"/>
      <c r="AK212" s="40"/>
      <c r="AL212" s="153">
        <f t="shared" si="100"/>
        <v>0</v>
      </c>
      <c r="AM212" s="41">
        <f t="shared" si="87"/>
        <v>0</v>
      </c>
      <c r="AN212" s="41">
        <f t="shared" si="88"/>
        <v>0</v>
      </c>
      <c r="AO212" s="153">
        <f t="shared" si="101"/>
        <v>0</v>
      </c>
      <c r="AP212" s="758"/>
      <c r="AQ212" s="758"/>
      <c r="AR212" s="758"/>
    </row>
    <row r="213" spans="1:44">
      <c r="A213" s="37">
        <v>6</v>
      </c>
      <c r="B213" s="38" t="s">
        <v>29</v>
      </c>
      <c r="C213" s="764"/>
      <c r="D213" s="764"/>
      <c r="E213" s="153">
        <f t="shared" si="89"/>
        <v>0</v>
      </c>
      <c r="F213" s="764"/>
      <c r="G213" s="764"/>
      <c r="H213" s="153">
        <f t="shared" si="90"/>
        <v>0</v>
      </c>
      <c r="I213" s="764"/>
      <c r="J213" s="764"/>
      <c r="K213" s="153">
        <f t="shared" si="91"/>
        <v>0</v>
      </c>
      <c r="L213" s="764"/>
      <c r="M213" s="764"/>
      <c r="N213" s="153">
        <f t="shared" si="92"/>
        <v>0</v>
      </c>
      <c r="O213" s="764"/>
      <c r="P213" s="764"/>
      <c r="Q213" s="153">
        <f t="shared" si="93"/>
        <v>0</v>
      </c>
      <c r="R213" s="764"/>
      <c r="S213" s="764"/>
      <c r="T213" s="153">
        <f t="shared" si="94"/>
        <v>0</v>
      </c>
      <c r="U213" s="764"/>
      <c r="V213" s="764"/>
      <c r="W213" s="153">
        <f t="shared" si="95"/>
        <v>0</v>
      </c>
      <c r="X213" s="764"/>
      <c r="Y213" s="764"/>
      <c r="Z213" s="153">
        <f t="shared" si="96"/>
        <v>0</v>
      </c>
      <c r="AA213" s="764"/>
      <c r="AB213" s="764"/>
      <c r="AC213" s="153">
        <f t="shared" si="97"/>
        <v>0</v>
      </c>
      <c r="AD213" s="40"/>
      <c r="AE213" s="40"/>
      <c r="AF213" s="153">
        <f t="shared" si="98"/>
        <v>0</v>
      </c>
      <c r="AG213" s="40"/>
      <c r="AH213" s="40"/>
      <c r="AI213" s="153">
        <f t="shared" si="99"/>
        <v>0</v>
      </c>
      <c r="AJ213" s="40"/>
      <c r="AK213" s="40"/>
      <c r="AL213" s="153">
        <f t="shared" si="100"/>
        <v>0</v>
      </c>
      <c r="AM213" s="41">
        <f t="shared" si="87"/>
        <v>0</v>
      </c>
      <c r="AN213" s="41">
        <f t="shared" si="88"/>
        <v>0</v>
      </c>
      <c r="AO213" s="153">
        <f t="shared" si="101"/>
        <v>0</v>
      </c>
      <c r="AP213" s="758"/>
      <c r="AQ213" s="758"/>
      <c r="AR213" s="758"/>
    </row>
    <row r="214" spans="1:44">
      <c r="A214" s="37">
        <v>7</v>
      </c>
      <c r="B214" s="38" t="s">
        <v>141</v>
      </c>
      <c r="C214" s="764"/>
      <c r="D214" s="764"/>
      <c r="E214" s="153">
        <f t="shared" si="89"/>
        <v>0</v>
      </c>
      <c r="F214" s="764"/>
      <c r="G214" s="764"/>
      <c r="H214" s="153">
        <f t="shared" si="90"/>
        <v>0</v>
      </c>
      <c r="I214" s="764"/>
      <c r="J214" s="764"/>
      <c r="K214" s="153">
        <f t="shared" si="91"/>
        <v>0</v>
      </c>
      <c r="L214" s="764"/>
      <c r="M214" s="764"/>
      <c r="N214" s="153">
        <f t="shared" si="92"/>
        <v>0</v>
      </c>
      <c r="O214" s="764"/>
      <c r="P214" s="764"/>
      <c r="Q214" s="153">
        <f t="shared" si="93"/>
        <v>0</v>
      </c>
      <c r="R214" s="764"/>
      <c r="S214" s="764"/>
      <c r="T214" s="153">
        <f t="shared" si="94"/>
        <v>0</v>
      </c>
      <c r="U214" s="764"/>
      <c r="V214" s="764"/>
      <c r="W214" s="153">
        <f t="shared" si="95"/>
        <v>0</v>
      </c>
      <c r="X214" s="764"/>
      <c r="Y214" s="764"/>
      <c r="Z214" s="153">
        <f t="shared" si="96"/>
        <v>0</v>
      </c>
      <c r="AA214" s="764"/>
      <c r="AB214" s="764"/>
      <c r="AC214" s="153">
        <f t="shared" si="97"/>
        <v>0</v>
      </c>
      <c r="AD214" s="40"/>
      <c r="AE214" s="40"/>
      <c r="AF214" s="153">
        <f t="shared" si="98"/>
        <v>0</v>
      </c>
      <c r="AG214" s="40"/>
      <c r="AH214" s="40"/>
      <c r="AI214" s="153">
        <f t="shared" si="99"/>
        <v>0</v>
      </c>
      <c r="AJ214" s="40"/>
      <c r="AK214" s="40"/>
      <c r="AL214" s="153">
        <f t="shared" si="100"/>
        <v>0</v>
      </c>
      <c r="AM214" s="41">
        <f t="shared" si="87"/>
        <v>0</v>
      </c>
      <c r="AN214" s="41">
        <f t="shared" si="88"/>
        <v>0</v>
      </c>
      <c r="AO214" s="153">
        <f t="shared" si="101"/>
        <v>0</v>
      </c>
      <c r="AP214" s="758"/>
      <c r="AQ214" s="758"/>
      <c r="AR214" s="758"/>
    </row>
    <row r="215" spans="1:44">
      <c r="A215" s="37">
        <v>8</v>
      </c>
      <c r="B215" s="38" t="s">
        <v>40</v>
      </c>
      <c r="C215" s="764"/>
      <c r="D215" s="764"/>
      <c r="E215" s="153">
        <f t="shared" si="89"/>
        <v>0</v>
      </c>
      <c r="F215" s="764"/>
      <c r="G215" s="764"/>
      <c r="H215" s="153">
        <f t="shared" si="90"/>
        <v>0</v>
      </c>
      <c r="I215" s="764"/>
      <c r="J215" s="764"/>
      <c r="K215" s="153">
        <f t="shared" si="91"/>
        <v>0</v>
      </c>
      <c r="L215" s="764"/>
      <c r="M215" s="764"/>
      <c r="N215" s="153">
        <f t="shared" si="92"/>
        <v>0</v>
      </c>
      <c r="O215" s="764"/>
      <c r="P215" s="764"/>
      <c r="Q215" s="153">
        <f t="shared" si="93"/>
        <v>0</v>
      </c>
      <c r="R215" s="764"/>
      <c r="S215" s="764"/>
      <c r="T215" s="153">
        <f t="shared" si="94"/>
        <v>0</v>
      </c>
      <c r="U215" s="764"/>
      <c r="V215" s="764"/>
      <c r="W215" s="153">
        <f t="shared" si="95"/>
        <v>0</v>
      </c>
      <c r="X215" s="764"/>
      <c r="Y215" s="764"/>
      <c r="Z215" s="153">
        <f t="shared" si="96"/>
        <v>0</v>
      </c>
      <c r="AA215" s="764"/>
      <c r="AB215" s="764"/>
      <c r="AC215" s="153">
        <f t="shared" si="97"/>
        <v>0</v>
      </c>
      <c r="AD215" s="40"/>
      <c r="AE215" s="40"/>
      <c r="AF215" s="153">
        <f t="shared" si="98"/>
        <v>0</v>
      </c>
      <c r="AG215" s="40"/>
      <c r="AH215" s="40"/>
      <c r="AI215" s="153">
        <f t="shared" si="99"/>
        <v>0</v>
      </c>
      <c r="AJ215" s="40"/>
      <c r="AK215" s="40"/>
      <c r="AL215" s="153">
        <f t="shared" si="100"/>
        <v>0</v>
      </c>
      <c r="AM215" s="41">
        <f t="shared" si="87"/>
        <v>0</v>
      </c>
      <c r="AN215" s="41">
        <f t="shared" si="88"/>
        <v>0</v>
      </c>
      <c r="AO215" s="153">
        <f t="shared" si="101"/>
        <v>0</v>
      </c>
      <c r="AP215" s="758"/>
      <c r="AQ215" s="758"/>
      <c r="AR215" s="758"/>
    </row>
    <row r="216" spans="1:44">
      <c r="A216" s="37">
        <v>9</v>
      </c>
      <c r="B216" s="38" t="s">
        <v>44</v>
      </c>
      <c r="C216" s="764"/>
      <c r="D216" s="764"/>
      <c r="E216" s="153">
        <f t="shared" si="89"/>
        <v>0</v>
      </c>
      <c r="F216" s="764"/>
      <c r="G216" s="764"/>
      <c r="H216" s="153">
        <f t="shared" si="90"/>
        <v>0</v>
      </c>
      <c r="I216" s="764"/>
      <c r="J216" s="764"/>
      <c r="K216" s="153">
        <f t="shared" si="91"/>
        <v>0</v>
      </c>
      <c r="L216" s="764"/>
      <c r="M216" s="764"/>
      <c r="N216" s="153">
        <f t="shared" si="92"/>
        <v>0</v>
      </c>
      <c r="O216" s="764"/>
      <c r="P216" s="764"/>
      <c r="Q216" s="153">
        <f t="shared" si="93"/>
        <v>0</v>
      </c>
      <c r="R216" s="764"/>
      <c r="S216" s="764"/>
      <c r="T216" s="153">
        <f t="shared" si="94"/>
        <v>0</v>
      </c>
      <c r="U216" s="764"/>
      <c r="V216" s="764"/>
      <c r="W216" s="153">
        <f t="shared" si="95"/>
        <v>0</v>
      </c>
      <c r="X216" s="764"/>
      <c r="Y216" s="764"/>
      <c r="Z216" s="153">
        <f t="shared" si="96"/>
        <v>0</v>
      </c>
      <c r="AA216" s="764"/>
      <c r="AB216" s="764"/>
      <c r="AC216" s="153">
        <f t="shared" si="97"/>
        <v>0</v>
      </c>
      <c r="AD216" s="40"/>
      <c r="AE216" s="40"/>
      <c r="AF216" s="153">
        <f t="shared" si="98"/>
        <v>0</v>
      </c>
      <c r="AG216" s="40"/>
      <c r="AH216" s="40"/>
      <c r="AI216" s="153">
        <f t="shared" si="99"/>
        <v>0</v>
      </c>
      <c r="AJ216" s="40"/>
      <c r="AK216" s="40"/>
      <c r="AL216" s="153">
        <f t="shared" si="100"/>
        <v>0</v>
      </c>
      <c r="AM216" s="41">
        <f t="shared" si="87"/>
        <v>0</v>
      </c>
      <c r="AN216" s="41">
        <f t="shared" si="88"/>
        <v>0</v>
      </c>
      <c r="AO216" s="153">
        <f t="shared" si="101"/>
        <v>0</v>
      </c>
      <c r="AP216" s="758"/>
      <c r="AQ216" s="758"/>
      <c r="AR216" s="758"/>
    </row>
    <row r="217" spans="1:44">
      <c r="A217" s="37">
        <v>10</v>
      </c>
      <c r="B217" s="38" t="s">
        <v>51</v>
      </c>
      <c r="C217" s="764"/>
      <c r="D217" s="764"/>
      <c r="E217" s="153">
        <f t="shared" si="89"/>
        <v>0</v>
      </c>
      <c r="F217" s="764"/>
      <c r="G217" s="764"/>
      <c r="H217" s="153">
        <f t="shared" si="90"/>
        <v>0</v>
      </c>
      <c r="I217" s="764"/>
      <c r="J217" s="764"/>
      <c r="K217" s="153">
        <f t="shared" si="91"/>
        <v>0</v>
      </c>
      <c r="L217" s="764"/>
      <c r="M217" s="764"/>
      <c r="N217" s="153">
        <f t="shared" si="92"/>
        <v>0</v>
      </c>
      <c r="O217" s="764"/>
      <c r="P217" s="764"/>
      <c r="Q217" s="153">
        <f t="shared" si="93"/>
        <v>0</v>
      </c>
      <c r="R217" s="764"/>
      <c r="S217" s="764"/>
      <c r="T217" s="153">
        <f t="shared" si="94"/>
        <v>0</v>
      </c>
      <c r="U217" s="764"/>
      <c r="V217" s="764"/>
      <c r="W217" s="153">
        <f t="shared" si="95"/>
        <v>0</v>
      </c>
      <c r="X217" s="764"/>
      <c r="Y217" s="764"/>
      <c r="Z217" s="153">
        <f t="shared" si="96"/>
        <v>0</v>
      </c>
      <c r="AA217" s="764"/>
      <c r="AB217" s="764"/>
      <c r="AC217" s="153">
        <f t="shared" si="97"/>
        <v>0</v>
      </c>
      <c r="AD217" s="40"/>
      <c r="AE217" s="40"/>
      <c r="AF217" s="153">
        <f t="shared" si="98"/>
        <v>0</v>
      </c>
      <c r="AG217" s="40"/>
      <c r="AH217" s="40"/>
      <c r="AI217" s="153">
        <f t="shared" si="99"/>
        <v>0</v>
      </c>
      <c r="AJ217" s="40"/>
      <c r="AK217" s="40"/>
      <c r="AL217" s="153">
        <f t="shared" si="100"/>
        <v>0</v>
      </c>
      <c r="AM217" s="41">
        <f t="shared" si="87"/>
        <v>0</v>
      </c>
      <c r="AN217" s="41">
        <f t="shared" si="88"/>
        <v>0</v>
      </c>
      <c r="AO217" s="153">
        <f t="shared" si="101"/>
        <v>0</v>
      </c>
      <c r="AP217" s="758"/>
      <c r="AQ217" s="758"/>
      <c r="AR217" s="758"/>
    </row>
    <row r="218" spans="1:44">
      <c r="A218" s="37">
        <v>11</v>
      </c>
      <c r="B218" s="38" t="s">
        <v>57</v>
      </c>
      <c r="C218" s="764"/>
      <c r="D218" s="764"/>
      <c r="E218" s="153">
        <f t="shared" si="89"/>
        <v>0</v>
      </c>
      <c r="F218" s="764"/>
      <c r="G218" s="764"/>
      <c r="H218" s="153">
        <f t="shared" si="90"/>
        <v>0</v>
      </c>
      <c r="I218" s="764"/>
      <c r="J218" s="764"/>
      <c r="K218" s="153">
        <f t="shared" si="91"/>
        <v>0</v>
      </c>
      <c r="L218" s="764"/>
      <c r="M218" s="764"/>
      <c r="N218" s="153">
        <f t="shared" si="92"/>
        <v>0</v>
      </c>
      <c r="O218" s="764"/>
      <c r="P218" s="764"/>
      <c r="Q218" s="153">
        <f t="shared" si="93"/>
        <v>0</v>
      </c>
      <c r="R218" s="764"/>
      <c r="S218" s="764"/>
      <c r="T218" s="153">
        <f t="shared" si="94"/>
        <v>0</v>
      </c>
      <c r="U218" s="764"/>
      <c r="V218" s="764"/>
      <c r="W218" s="153">
        <f t="shared" si="95"/>
        <v>0</v>
      </c>
      <c r="X218" s="764"/>
      <c r="Y218" s="764"/>
      <c r="Z218" s="153">
        <f t="shared" si="96"/>
        <v>0</v>
      </c>
      <c r="AA218" s="764"/>
      <c r="AB218" s="764"/>
      <c r="AC218" s="153">
        <f t="shared" si="97"/>
        <v>0</v>
      </c>
      <c r="AD218" s="40"/>
      <c r="AE218" s="40"/>
      <c r="AF218" s="153">
        <f t="shared" si="98"/>
        <v>0</v>
      </c>
      <c r="AG218" s="40"/>
      <c r="AH218" s="40"/>
      <c r="AI218" s="153">
        <f t="shared" si="99"/>
        <v>0</v>
      </c>
      <c r="AJ218" s="40"/>
      <c r="AK218" s="40"/>
      <c r="AL218" s="153">
        <f t="shared" si="100"/>
        <v>0</v>
      </c>
      <c r="AM218" s="41">
        <f t="shared" si="87"/>
        <v>0</v>
      </c>
      <c r="AN218" s="41">
        <f t="shared" si="88"/>
        <v>0</v>
      </c>
      <c r="AO218" s="153">
        <f t="shared" si="101"/>
        <v>0</v>
      </c>
      <c r="AP218" s="758"/>
      <c r="AQ218" s="758"/>
      <c r="AR218" s="758"/>
    </row>
    <row r="219" spans="1:44">
      <c r="A219" s="37">
        <v>12</v>
      </c>
      <c r="B219" s="38" t="s">
        <v>61</v>
      </c>
      <c r="C219" s="764"/>
      <c r="D219" s="764"/>
      <c r="E219" s="153">
        <f t="shared" si="89"/>
        <v>0</v>
      </c>
      <c r="F219" s="764"/>
      <c r="G219" s="764"/>
      <c r="H219" s="153">
        <f t="shared" si="90"/>
        <v>0</v>
      </c>
      <c r="I219" s="764"/>
      <c r="J219" s="764"/>
      <c r="K219" s="153">
        <f t="shared" si="91"/>
        <v>0</v>
      </c>
      <c r="L219" s="764"/>
      <c r="M219" s="764"/>
      <c r="N219" s="153">
        <f t="shared" si="92"/>
        <v>0</v>
      </c>
      <c r="O219" s="764"/>
      <c r="P219" s="764"/>
      <c r="Q219" s="153">
        <f t="shared" si="93"/>
        <v>0</v>
      </c>
      <c r="R219" s="764"/>
      <c r="S219" s="764"/>
      <c r="T219" s="153">
        <f t="shared" si="94"/>
        <v>0</v>
      </c>
      <c r="U219" s="764"/>
      <c r="V219" s="764"/>
      <c r="W219" s="153">
        <f t="shared" si="95"/>
        <v>0</v>
      </c>
      <c r="X219" s="764"/>
      <c r="Y219" s="764"/>
      <c r="Z219" s="153">
        <f t="shared" si="96"/>
        <v>0</v>
      </c>
      <c r="AA219" s="764"/>
      <c r="AB219" s="764"/>
      <c r="AC219" s="153">
        <f t="shared" si="97"/>
        <v>0</v>
      </c>
      <c r="AD219" s="40"/>
      <c r="AE219" s="40"/>
      <c r="AF219" s="153">
        <f t="shared" si="98"/>
        <v>0</v>
      </c>
      <c r="AG219" s="40"/>
      <c r="AH219" s="40"/>
      <c r="AI219" s="153">
        <f t="shared" si="99"/>
        <v>0</v>
      </c>
      <c r="AJ219" s="40"/>
      <c r="AK219" s="40"/>
      <c r="AL219" s="153">
        <f t="shared" si="100"/>
        <v>0</v>
      </c>
      <c r="AM219" s="41">
        <f t="shared" si="87"/>
        <v>0</v>
      </c>
      <c r="AN219" s="41">
        <f t="shared" si="88"/>
        <v>0</v>
      </c>
      <c r="AO219" s="153">
        <f t="shared" si="101"/>
        <v>0</v>
      </c>
      <c r="AP219" s="758"/>
      <c r="AQ219" s="758"/>
      <c r="AR219" s="758"/>
    </row>
    <row r="220" spans="1:44">
      <c r="A220" s="37">
        <v>13</v>
      </c>
      <c r="B220" s="38" t="s">
        <v>62</v>
      </c>
      <c r="C220" s="764"/>
      <c r="D220" s="764"/>
      <c r="E220" s="153">
        <f t="shared" si="89"/>
        <v>0</v>
      </c>
      <c r="F220" s="764"/>
      <c r="G220" s="764"/>
      <c r="H220" s="153">
        <f t="shared" si="90"/>
        <v>0</v>
      </c>
      <c r="I220" s="764"/>
      <c r="J220" s="764"/>
      <c r="K220" s="153">
        <f t="shared" si="91"/>
        <v>0</v>
      </c>
      <c r="L220" s="764"/>
      <c r="M220" s="764"/>
      <c r="N220" s="153">
        <f t="shared" si="92"/>
        <v>0</v>
      </c>
      <c r="O220" s="764"/>
      <c r="P220" s="764"/>
      <c r="Q220" s="153">
        <f t="shared" si="93"/>
        <v>0</v>
      </c>
      <c r="R220" s="764"/>
      <c r="S220" s="764"/>
      <c r="T220" s="153">
        <f t="shared" si="94"/>
        <v>0</v>
      </c>
      <c r="U220" s="764"/>
      <c r="V220" s="764"/>
      <c r="W220" s="153">
        <f t="shared" si="95"/>
        <v>0</v>
      </c>
      <c r="X220" s="764"/>
      <c r="Y220" s="764"/>
      <c r="Z220" s="153">
        <f t="shared" si="96"/>
        <v>0</v>
      </c>
      <c r="AA220" s="764"/>
      <c r="AB220" s="764"/>
      <c r="AC220" s="153">
        <f t="shared" si="97"/>
        <v>0</v>
      </c>
      <c r="AD220" s="40"/>
      <c r="AE220" s="40"/>
      <c r="AF220" s="153">
        <f t="shared" si="98"/>
        <v>0</v>
      </c>
      <c r="AG220" s="40"/>
      <c r="AH220" s="40"/>
      <c r="AI220" s="153">
        <f t="shared" si="99"/>
        <v>0</v>
      </c>
      <c r="AJ220" s="40"/>
      <c r="AK220" s="40"/>
      <c r="AL220" s="153">
        <f t="shared" si="100"/>
        <v>0</v>
      </c>
      <c r="AM220" s="41">
        <f t="shared" si="87"/>
        <v>0</v>
      </c>
      <c r="AN220" s="41">
        <f t="shared" si="88"/>
        <v>0</v>
      </c>
      <c r="AO220" s="153">
        <f t="shared" si="101"/>
        <v>0</v>
      </c>
      <c r="AP220" s="758"/>
      <c r="AQ220" s="758"/>
      <c r="AR220" s="758"/>
    </row>
    <row r="221" spans="1:44">
      <c r="A221" s="37">
        <v>14</v>
      </c>
      <c r="B221" s="38" t="s">
        <v>69</v>
      </c>
      <c r="C221" s="764"/>
      <c r="D221" s="764"/>
      <c r="E221" s="153">
        <f t="shared" si="89"/>
        <v>0</v>
      </c>
      <c r="F221" s="764"/>
      <c r="G221" s="764"/>
      <c r="H221" s="153">
        <f t="shared" si="90"/>
        <v>0</v>
      </c>
      <c r="I221" s="764"/>
      <c r="J221" s="764"/>
      <c r="K221" s="153">
        <f t="shared" si="91"/>
        <v>0</v>
      </c>
      <c r="L221" s="764"/>
      <c r="M221" s="764"/>
      <c r="N221" s="153">
        <f t="shared" si="92"/>
        <v>0</v>
      </c>
      <c r="O221" s="764"/>
      <c r="P221" s="764"/>
      <c r="Q221" s="153">
        <f t="shared" si="93"/>
        <v>0</v>
      </c>
      <c r="R221" s="764"/>
      <c r="S221" s="764"/>
      <c r="T221" s="153">
        <f t="shared" si="94"/>
        <v>0</v>
      </c>
      <c r="U221" s="764"/>
      <c r="V221" s="764"/>
      <c r="W221" s="153">
        <f t="shared" si="95"/>
        <v>0</v>
      </c>
      <c r="X221" s="764"/>
      <c r="Y221" s="764"/>
      <c r="Z221" s="153">
        <f t="shared" si="96"/>
        <v>0</v>
      </c>
      <c r="AA221" s="764"/>
      <c r="AB221" s="764"/>
      <c r="AC221" s="153">
        <f t="shared" si="97"/>
        <v>0</v>
      </c>
      <c r="AD221" s="40"/>
      <c r="AE221" s="40"/>
      <c r="AF221" s="153">
        <f t="shared" si="98"/>
        <v>0</v>
      </c>
      <c r="AG221" s="40"/>
      <c r="AH221" s="40"/>
      <c r="AI221" s="153">
        <f t="shared" si="99"/>
        <v>0</v>
      </c>
      <c r="AJ221" s="40"/>
      <c r="AK221" s="40"/>
      <c r="AL221" s="153">
        <f t="shared" si="100"/>
        <v>0</v>
      </c>
      <c r="AM221" s="41">
        <f t="shared" si="87"/>
        <v>0</v>
      </c>
      <c r="AN221" s="41">
        <f t="shared" si="88"/>
        <v>0</v>
      </c>
      <c r="AO221" s="153">
        <f t="shared" si="101"/>
        <v>0</v>
      </c>
      <c r="AP221" s="758"/>
      <c r="AQ221" s="758"/>
      <c r="AR221" s="758"/>
    </row>
    <row r="222" spans="1:44">
      <c r="A222" s="37">
        <v>15</v>
      </c>
      <c r="B222" s="38" t="s">
        <v>781</v>
      </c>
      <c r="C222" s="764"/>
      <c r="D222" s="764"/>
      <c r="E222" s="153">
        <f t="shared" si="89"/>
        <v>0</v>
      </c>
      <c r="F222" s="764"/>
      <c r="G222" s="764"/>
      <c r="H222" s="153">
        <f t="shared" si="90"/>
        <v>0</v>
      </c>
      <c r="I222" s="764"/>
      <c r="J222" s="764"/>
      <c r="K222" s="153">
        <f t="shared" si="91"/>
        <v>0</v>
      </c>
      <c r="L222" s="764"/>
      <c r="M222" s="764"/>
      <c r="N222" s="153">
        <f t="shared" si="92"/>
        <v>0</v>
      </c>
      <c r="O222" s="764"/>
      <c r="P222" s="764"/>
      <c r="Q222" s="153">
        <f t="shared" si="93"/>
        <v>0</v>
      </c>
      <c r="R222" s="764"/>
      <c r="S222" s="764"/>
      <c r="T222" s="153">
        <f t="shared" si="94"/>
        <v>0</v>
      </c>
      <c r="U222" s="764"/>
      <c r="V222" s="764"/>
      <c r="W222" s="153">
        <f t="shared" si="95"/>
        <v>0</v>
      </c>
      <c r="X222" s="764"/>
      <c r="Y222" s="764"/>
      <c r="Z222" s="153">
        <f t="shared" si="96"/>
        <v>0</v>
      </c>
      <c r="AA222" s="764"/>
      <c r="AB222" s="764"/>
      <c r="AC222" s="153">
        <f t="shared" si="97"/>
        <v>0</v>
      </c>
      <c r="AD222" s="40"/>
      <c r="AE222" s="40"/>
      <c r="AF222" s="153">
        <f t="shared" si="98"/>
        <v>0</v>
      </c>
      <c r="AG222" s="40"/>
      <c r="AH222" s="40"/>
      <c r="AI222" s="153">
        <f t="shared" si="99"/>
        <v>0</v>
      </c>
      <c r="AJ222" s="40"/>
      <c r="AK222" s="40"/>
      <c r="AL222" s="153">
        <f t="shared" si="100"/>
        <v>0</v>
      </c>
      <c r="AM222" s="41">
        <f t="shared" si="87"/>
        <v>0</v>
      </c>
      <c r="AN222" s="41">
        <f t="shared" si="88"/>
        <v>0</v>
      </c>
      <c r="AO222" s="153">
        <f t="shared" si="101"/>
        <v>0</v>
      </c>
      <c r="AP222" s="758"/>
      <c r="AQ222" s="758"/>
      <c r="AR222" s="758"/>
    </row>
    <row r="223" spans="1:44">
      <c r="A223" s="37">
        <v>16</v>
      </c>
      <c r="B223" s="38" t="s">
        <v>72</v>
      </c>
      <c r="C223" s="764"/>
      <c r="D223" s="764"/>
      <c r="E223" s="153">
        <f t="shared" si="89"/>
        <v>0</v>
      </c>
      <c r="F223" s="764"/>
      <c r="G223" s="764"/>
      <c r="H223" s="153">
        <f t="shared" si="90"/>
        <v>0</v>
      </c>
      <c r="I223" s="764"/>
      <c r="J223" s="764"/>
      <c r="K223" s="153">
        <f t="shared" si="91"/>
        <v>0</v>
      </c>
      <c r="L223" s="764"/>
      <c r="M223" s="764"/>
      <c r="N223" s="153">
        <f t="shared" si="92"/>
        <v>0</v>
      </c>
      <c r="O223" s="764"/>
      <c r="P223" s="764"/>
      <c r="Q223" s="153">
        <f t="shared" si="93"/>
        <v>0</v>
      </c>
      <c r="R223" s="764"/>
      <c r="S223" s="764"/>
      <c r="T223" s="153">
        <f t="shared" si="94"/>
        <v>0</v>
      </c>
      <c r="U223" s="764"/>
      <c r="V223" s="764"/>
      <c r="W223" s="153">
        <f t="shared" si="95"/>
        <v>0</v>
      </c>
      <c r="X223" s="764"/>
      <c r="Y223" s="764"/>
      <c r="Z223" s="153">
        <f t="shared" si="96"/>
        <v>0</v>
      </c>
      <c r="AA223" s="764"/>
      <c r="AB223" s="764"/>
      <c r="AC223" s="153">
        <f t="shared" si="97"/>
        <v>0</v>
      </c>
      <c r="AD223" s="40"/>
      <c r="AE223" s="40"/>
      <c r="AF223" s="153">
        <f t="shared" si="98"/>
        <v>0</v>
      </c>
      <c r="AG223" s="40"/>
      <c r="AH223" s="40"/>
      <c r="AI223" s="153">
        <f t="shared" si="99"/>
        <v>0</v>
      </c>
      <c r="AJ223" s="40"/>
      <c r="AK223" s="40"/>
      <c r="AL223" s="153">
        <f t="shared" si="100"/>
        <v>0</v>
      </c>
      <c r="AM223" s="41">
        <f t="shared" si="87"/>
        <v>0</v>
      </c>
      <c r="AN223" s="41">
        <f t="shared" si="88"/>
        <v>0</v>
      </c>
      <c r="AO223" s="153">
        <f t="shared" si="101"/>
        <v>0</v>
      </c>
      <c r="AP223" s="758"/>
      <c r="AQ223" s="758"/>
      <c r="AR223" s="758"/>
    </row>
    <row r="224" spans="1:44">
      <c r="A224" s="37">
        <v>17</v>
      </c>
      <c r="B224" s="38" t="s">
        <v>74</v>
      </c>
      <c r="C224" s="764"/>
      <c r="D224" s="764"/>
      <c r="E224" s="153">
        <f t="shared" si="89"/>
        <v>0</v>
      </c>
      <c r="F224" s="764"/>
      <c r="G224" s="764"/>
      <c r="H224" s="153">
        <f t="shared" si="90"/>
        <v>0</v>
      </c>
      <c r="I224" s="764"/>
      <c r="J224" s="764"/>
      <c r="K224" s="153">
        <f t="shared" si="91"/>
        <v>0</v>
      </c>
      <c r="L224" s="764"/>
      <c r="M224" s="764"/>
      <c r="N224" s="153">
        <f t="shared" si="92"/>
        <v>0</v>
      </c>
      <c r="O224" s="764"/>
      <c r="P224" s="764"/>
      <c r="Q224" s="153">
        <f t="shared" si="93"/>
        <v>0</v>
      </c>
      <c r="R224" s="764"/>
      <c r="S224" s="764"/>
      <c r="T224" s="153">
        <f t="shared" si="94"/>
        <v>0</v>
      </c>
      <c r="U224" s="764"/>
      <c r="V224" s="764"/>
      <c r="W224" s="153">
        <f t="shared" si="95"/>
        <v>0</v>
      </c>
      <c r="X224" s="764"/>
      <c r="Y224" s="764"/>
      <c r="Z224" s="153">
        <f t="shared" si="96"/>
        <v>0</v>
      </c>
      <c r="AA224" s="764"/>
      <c r="AB224" s="764"/>
      <c r="AC224" s="153">
        <f t="shared" si="97"/>
        <v>0</v>
      </c>
      <c r="AD224" s="40"/>
      <c r="AE224" s="40"/>
      <c r="AF224" s="153">
        <f t="shared" si="98"/>
        <v>0</v>
      </c>
      <c r="AG224" s="40"/>
      <c r="AH224" s="40"/>
      <c r="AI224" s="153">
        <f t="shared" si="99"/>
        <v>0</v>
      </c>
      <c r="AJ224" s="40"/>
      <c r="AK224" s="40"/>
      <c r="AL224" s="153">
        <f t="shared" si="100"/>
        <v>0</v>
      </c>
      <c r="AM224" s="41">
        <f t="shared" si="87"/>
        <v>0</v>
      </c>
      <c r="AN224" s="41">
        <f t="shared" si="88"/>
        <v>0</v>
      </c>
      <c r="AO224" s="153">
        <f t="shared" si="101"/>
        <v>0</v>
      </c>
      <c r="AP224" s="758"/>
      <c r="AQ224" s="758"/>
      <c r="AR224" s="758"/>
    </row>
    <row r="225" spans="1:44">
      <c r="A225" s="37">
        <v>18</v>
      </c>
      <c r="B225" s="43" t="s">
        <v>160</v>
      </c>
      <c r="C225" s="764"/>
      <c r="D225" s="764"/>
      <c r="E225" s="153">
        <f t="shared" si="89"/>
        <v>0</v>
      </c>
      <c r="F225" s="764"/>
      <c r="G225" s="764"/>
      <c r="H225" s="153">
        <f t="shared" si="90"/>
        <v>0</v>
      </c>
      <c r="I225" s="764"/>
      <c r="J225" s="764"/>
      <c r="K225" s="153">
        <f t="shared" si="91"/>
        <v>0</v>
      </c>
      <c r="L225" s="764"/>
      <c r="M225" s="764"/>
      <c r="N225" s="153">
        <f t="shared" si="92"/>
        <v>0</v>
      </c>
      <c r="O225" s="764"/>
      <c r="P225" s="764"/>
      <c r="Q225" s="153">
        <f t="shared" si="93"/>
        <v>0</v>
      </c>
      <c r="R225" s="764"/>
      <c r="S225" s="764"/>
      <c r="T225" s="153">
        <f t="shared" si="94"/>
        <v>0</v>
      </c>
      <c r="U225" s="764"/>
      <c r="V225" s="764"/>
      <c r="W225" s="153">
        <f t="shared" si="95"/>
        <v>0</v>
      </c>
      <c r="X225" s="764"/>
      <c r="Y225" s="764"/>
      <c r="Z225" s="153">
        <f t="shared" si="96"/>
        <v>0</v>
      </c>
      <c r="AA225" s="764"/>
      <c r="AB225" s="764"/>
      <c r="AC225" s="153">
        <f t="shared" si="97"/>
        <v>0</v>
      </c>
      <c r="AD225" s="40"/>
      <c r="AE225" s="40"/>
      <c r="AF225" s="153">
        <f t="shared" si="98"/>
        <v>0</v>
      </c>
      <c r="AG225" s="40"/>
      <c r="AH225" s="40"/>
      <c r="AI225" s="153">
        <f t="shared" si="99"/>
        <v>0</v>
      </c>
      <c r="AJ225" s="40"/>
      <c r="AK225" s="40"/>
      <c r="AL225" s="153">
        <f t="shared" si="100"/>
        <v>0</v>
      </c>
      <c r="AM225" s="41">
        <f t="shared" si="87"/>
        <v>0</v>
      </c>
      <c r="AN225" s="41">
        <f t="shared" si="88"/>
        <v>0</v>
      </c>
      <c r="AO225" s="153">
        <f t="shared" si="101"/>
        <v>0</v>
      </c>
      <c r="AP225" s="758"/>
      <c r="AQ225" s="758"/>
      <c r="AR225" s="758"/>
    </row>
    <row r="226" spans="1:44">
      <c r="A226" s="37">
        <v>19</v>
      </c>
      <c r="B226" s="38" t="s">
        <v>85</v>
      </c>
      <c r="C226" s="764"/>
      <c r="D226" s="764"/>
      <c r="E226" s="153">
        <f t="shared" si="89"/>
        <v>0</v>
      </c>
      <c r="F226" s="764"/>
      <c r="G226" s="764"/>
      <c r="H226" s="153">
        <f t="shared" si="90"/>
        <v>0</v>
      </c>
      <c r="I226" s="764"/>
      <c r="J226" s="764"/>
      <c r="K226" s="153">
        <f t="shared" si="91"/>
        <v>0</v>
      </c>
      <c r="L226" s="764"/>
      <c r="M226" s="764"/>
      <c r="N226" s="153">
        <f t="shared" si="92"/>
        <v>0</v>
      </c>
      <c r="O226" s="764"/>
      <c r="P226" s="764"/>
      <c r="Q226" s="153">
        <f t="shared" si="93"/>
        <v>0</v>
      </c>
      <c r="R226" s="764"/>
      <c r="S226" s="764"/>
      <c r="T226" s="153">
        <f t="shared" si="94"/>
        <v>0</v>
      </c>
      <c r="U226" s="764"/>
      <c r="V226" s="764"/>
      <c r="W226" s="153">
        <f t="shared" si="95"/>
        <v>0</v>
      </c>
      <c r="X226" s="764"/>
      <c r="Y226" s="764"/>
      <c r="Z226" s="153">
        <f t="shared" si="96"/>
        <v>0</v>
      </c>
      <c r="AA226" s="764"/>
      <c r="AB226" s="764"/>
      <c r="AC226" s="153">
        <f t="shared" si="97"/>
        <v>0</v>
      </c>
      <c r="AD226" s="40"/>
      <c r="AE226" s="40"/>
      <c r="AF226" s="153">
        <f t="shared" si="98"/>
        <v>0</v>
      </c>
      <c r="AG226" s="40"/>
      <c r="AH226" s="40"/>
      <c r="AI226" s="153">
        <f t="shared" si="99"/>
        <v>0</v>
      </c>
      <c r="AJ226" s="40"/>
      <c r="AK226" s="40"/>
      <c r="AL226" s="153">
        <f t="shared" si="100"/>
        <v>0</v>
      </c>
      <c r="AM226" s="41">
        <f t="shared" si="87"/>
        <v>0</v>
      </c>
      <c r="AN226" s="41">
        <f t="shared" si="88"/>
        <v>0</v>
      </c>
      <c r="AO226" s="153">
        <f t="shared" si="101"/>
        <v>0</v>
      </c>
      <c r="AP226" s="758"/>
      <c r="AQ226" s="758"/>
      <c r="AR226" s="758"/>
    </row>
    <row r="227" spans="1:44">
      <c r="A227" s="37">
        <v>20</v>
      </c>
      <c r="B227" s="38" t="s">
        <v>142</v>
      </c>
      <c r="C227" s="764"/>
      <c r="D227" s="764"/>
      <c r="E227" s="153">
        <f t="shared" si="89"/>
        <v>0</v>
      </c>
      <c r="F227" s="764"/>
      <c r="G227" s="764"/>
      <c r="H227" s="153">
        <f t="shared" si="90"/>
        <v>0</v>
      </c>
      <c r="I227" s="764"/>
      <c r="J227" s="764"/>
      <c r="K227" s="153">
        <f t="shared" si="91"/>
        <v>0</v>
      </c>
      <c r="L227" s="764"/>
      <c r="M227" s="764"/>
      <c r="N227" s="153">
        <f t="shared" si="92"/>
        <v>0</v>
      </c>
      <c r="O227" s="764"/>
      <c r="P227" s="764"/>
      <c r="Q227" s="153">
        <f t="shared" si="93"/>
        <v>0</v>
      </c>
      <c r="R227" s="764"/>
      <c r="S227" s="764"/>
      <c r="T227" s="153">
        <f t="shared" si="94"/>
        <v>0</v>
      </c>
      <c r="U227" s="764"/>
      <c r="V227" s="764"/>
      <c r="W227" s="153">
        <f t="shared" si="95"/>
        <v>0</v>
      </c>
      <c r="X227" s="764"/>
      <c r="Y227" s="764"/>
      <c r="Z227" s="153">
        <f t="shared" si="96"/>
        <v>0</v>
      </c>
      <c r="AA227" s="764"/>
      <c r="AB227" s="764"/>
      <c r="AC227" s="153">
        <f t="shared" si="97"/>
        <v>0</v>
      </c>
      <c r="AD227" s="40"/>
      <c r="AE227" s="40"/>
      <c r="AF227" s="153">
        <f t="shared" si="98"/>
        <v>0</v>
      </c>
      <c r="AG227" s="40"/>
      <c r="AH227" s="40"/>
      <c r="AI227" s="153">
        <f t="shared" si="99"/>
        <v>0</v>
      </c>
      <c r="AJ227" s="40"/>
      <c r="AK227" s="40"/>
      <c r="AL227" s="153">
        <f t="shared" si="100"/>
        <v>0</v>
      </c>
      <c r="AM227" s="41">
        <f t="shared" si="87"/>
        <v>0</v>
      </c>
      <c r="AN227" s="41">
        <f t="shared" si="88"/>
        <v>0</v>
      </c>
      <c r="AO227" s="153">
        <f t="shared" si="101"/>
        <v>0</v>
      </c>
      <c r="AP227" s="758"/>
      <c r="AQ227" s="758"/>
      <c r="AR227" s="758"/>
    </row>
    <row r="228" spans="1:44">
      <c r="A228" s="37">
        <v>21</v>
      </c>
      <c r="B228" s="43" t="s">
        <v>143</v>
      </c>
      <c r="C228" s="764"/>
      <c r="D228" s="764"/>
      <c r="E228" s="153">
        <f t="shared" si="89"/>
        <v>0</v>
      </c>
      <c r="F228" s="764"/>
      <c r="G228" s="764"/>
      <c r="H228" s="153">
        <f t="shared" si="90"/>
        <v>0</v>
      </c>
      <c r="I228" s="764"/>
      <c r="J228" s="764"/>
      <c r="K228" s="153">
        <f t="shared" si="91"/>
        <v>0</v>
      </c>
      <c r="L228" s="764"/>
      <c r="M228" s="764"/>
      <c r="N228" s="153">
        <f t="shared" si="92"/>
        <v>0</v>
      </c>
      <c r="O228" s="764"/>
      <c r="P228" s="764"/>
      <c r="Q228" s="153">
        <f t="shared" si="93"/>
        <v>0</v>
      </c>
      <c r="R228" s="764"/>
      <c r="S228" s="764"/>
      <c r="T228" s="153">
        <f t="shared" si="94"/>
        <v>0</v>
      </c>
      <c r="U228" s="764"/>
      <c r="V228" s="764"/>
      <c r="W228" s="153">
        <f t="shared" si="95"/>
        <v>0</v>
      </c>
      <c r="X228" s="764"/>
      <c r="Y228" s="764"/>
      <c r="Z228" s="153">
        <f t="shared" si="96"/>
        <v>0</v>
      </c>
      <c r="AA228" s="764"/>
      <c r="AB228" s="764"/>
      <c r="AC228" s="153">
        <f t="shared" si="97"/>
        <v>0</v>
      </c>
      <c r="AD228" s="40"/>
      <c r="AE228" s="40"/>
      <c r="AF228" s="153">
        <f t="shared" si="98"/>
        <v>0</v>
      </c>
      <c r="AG228" s="40"/>
      <c r="AH228" s="40"/>
      <c r="AI228" s="153">
        <f t="shared" si="99"/>
        <v>0</v>
      </c>
      <c r="AJ228" s="40"/>
      <c r="AK228" s="40"/>
      <c r="AL228" s="153">
        <f t="shared" si="100"/>
        <v>0</v>
      </c>
      <c r="AM228" s="41">
        <f t="shared" si="87"/>
        <v>0</v>
      </c>
      <c r="AN228" s="41">
        <f t="shared" si="88"/>
        <v>0</v>
      </c>
      <c r="AO228" s="153">
        <f t="shared" si="101"/>
        <v>0</v>
      </c>
      <c r="AP228" s="758"/>
      <c r="AQ228" s="758"/>
      <c r="AR228" s="758"/>
    </row>
    <row r="229" spans="1:44">
      <c r="A229" s="37">
        <v>22</v>
      </c>
      <c r="B229" s="38" t="s">
        <v>144</v>
      </c>
      <c r="C229" s="764"/>
      <c r="D229" s="764"/>
      <c r="E229" s="153">
        <f t="shared" si="89"/>
        <v>0</v>
      </c>
      <c r="F229" s="764"/>
      <c r="G229" s="764"/>
      <c r="H229" s="153">
        <f t="shared" si="90"/>
        <v>0</v>
      </c>
      <c r="I229" s="764"/>
      <c r="J229" s="764"/>
      <c r="K229" s="153">
        <f t="shared" si="91"/>
        <v>0</v>
      </c>
      <c r="L229" s="764"/>
      <c r="M229" s="764"/>
      <c r="N229" s="153">
        <f t="shared" si="92"/>
        <v>0</v>
      </c>
      <c r="O229" s="764"/>
      <c r="P229" s="764"/>
      <c r="Q229" s="153">
        <f t="shared" si="93"/>
        <v>0</v>
      </c>
      <c r="R229" s="764"/>
      <c r="S229" s="764"/>
      <c r="T229" s="153">
        <f t="shared" si="94"/>
        <v>0</v>
      </c>
      <c r="U229" s="764"/>
      <c r="V229" s="764"/>
      <c r="W229" s="153">
        <f t="shared" si="95"/>
        <v>0</v>
      </c>
      <c r="X229" s="764"/>
      <c r="Y229" s="764"/>
      <c r="Z229" s="153">
        <f t="shared" si="96"/>
        <v>0</v>
      </c>
      <c r="AA229" s="764"/>
      <c r="AB229" s="764"/>
      <c r="AC229" s="153">
        <f t="shared" si="97"/>
        <v>0</v>
      </c>
      <c r="AD229" s="40"/>
      <c r="AE229" s="40"/>
      <c r="AF229" s="153">
        <f t="shared" si="98"/>
        <v>0</v>
      </c>
      <c r="AG229" s="40"/>
      <c r="AH229" s="40"/>
      <c r="AI229" s="153">
        <f t="shared" si="99"/>
        <v>0</v>
      </c>
      <c r="AJ229" s="40"/>
      <c r="AK229" s="40"/>
      <c r="AL229" s="153">
        <f t="shared" si="100"/>
        <v>0</v>
      </c>
      <c r="AM229" s="41">
        <f t="shared" si="87"/>
        <v>0</v>
      </c>
      <c r="AN229" s="41">
        <f t="shared" si="88"/>
        <v>0</v>
      </c>
      <c r="AO229" s="153">
        <f t="shared" si="101"/>
        <v>0</v>
      </c>
      <c r="AP229" s="758"/>
      <c r="AQ229" s="758"/>
      <c r="AR229" s="758"/>
    </row>
    <row r="230" spans="1:44">
      <c r="A230" s="40"/>
      <c r="B230" s="40" t="s">
        <v>6</v>
      </c>
      <c r="C230" s="153">
        <f>SUM(C208:C229)</f>
        <v>0</v>
      </c>
      <c r="D230" s="153">
        <f t="shared" ref="D230:AO230" si="102">SUM(D208:D229)</f>
        <v>0</v>
      </c>
      <c r="E230" s="153">
        <f t="shared" si="102"/>
        <v>0</v>
      </c>
      <c r="F230" s="153">
        <f t="shared" si="102"/>
        <v>0</v>
      </c>
      <c r="G230" s="153">
        <f t="shared" si="102"/>
        <v>0</v>
      </c>
      <c r="H230" s="153">
        <f t="shared" si="102"/>
        <v>0</v>
      </c>
      <c r="I230" s="153">
        <f t="shared" si="102"/>
        <v>0</v>
      </c>
      <c r="J230" s="153">
        <f t="shared" si="102"/>
        <v>0</v>
      </c>
      <c r="K230" s="153">
        <f t="shared" si="102"/>
        <v>0</v>
      </c>
      <c r="L230" s="153">
        <f t="shared" si="102"/>
        <v>0</v>
      </c>
      <c r="M230" s="153">
        <f t="shared" si="102"/>
        <v>0</v>
      </c>
      <c r="N230" s="153">
        <f t="shared" si="102"/>
        <v>0</v>
      </c>
      <c r="O230" s="153">
        <f t="shared" si="102"/>
        <v>0</v>
      </c>
      <c r="P230" s="153">
        <f t="shared" si="102"/>
        <v>0</v>
      </c>
      <c r="Q230" s="153">
        <f t="shared" si="102"/>
        <v>0</v>
      </c>
      <c r="R230" s="153">
        <f t="shared" si="102"/>
        <v>0</v>
      </c>
      <c r="S230" s="153">
        <f t="shared" si="102"/>
        <v>0</v>
      </c>
      <c r="T230" s="153">
        <f t="shared" si="102"/>
        <v>0</v>
      </c>
      <c r="U230" s="153">
        <f t="shared" si="102"/>
        <v>0</v>
      </c>
      <c r="V230" s="153">
        <f t="shared" si="102"/>
        <v>0</v>
      </c>
      <c r="W230" s="153">
        <f t="shared" si="102"/>
        <v>0</v>
      </c>
      <c r="X230" s="153">
        <f t="shared" si="102"/>
        <v>0</v>
      </c>
      <c r="Y230" s="153">
        <f t="shared" si="102"/>
        <v>0</v>
      </c>
      <c r="Z230" s="153">
        <f t="shared" si="102"/>
        <v>0</v>
      </c>
      <c r="AA230" s="153">
        <f t="shared" si="102"/>
        <v>0</v>
      </c>
      <c r="AB230" s="153">
        <f t="shared" si="102"/>
        <v>0</v>
      </c>
      <c r="AC230" s="153">
        <f t="shared" si="102"/>
        <v>0</v>
      </c>
      <c r="AD230" s="153">
        <f t="shared" si="102"/>
        <v>0</v>
      </c>
      <c r="AE230" s="153">
        <f t="shared" si="102"/>
        <v>0</v>
      </c>
      <c r="AF230" s="153">
        <f t="shared" si="102"/>
        <v>0</v>
      </c>
      <c r="AG230" s="153">
        <f t="shared" si="102"/>
        <v>0</v>
      </c>
      <c r="AH230" s="153">
        <f t="shared" si="102"/>
        <v>0</v>
      </c>
      <c r="AI230" s="153">
        <f t="shared" si="102"/>
        <v>0</v>
      </c>
      <c r="AJ230" s="153">
        <f t="shared" si="102"/>
        <v>0</v>
      </c>
      <c r="AK230" s="153">
        <f t="shared" si="102"/>
        <v>0</v>
      </c>
      <c r="AL230" s="153">
        <f t="shared" si="102"/>
        <v>0</v>
      </c>
      <c r="AM230" s="153">
        <f t="shared" si="102"/>
        <v>0</v>
      </c>
      <c r="AN230" s="153">
        <f t="shared" si="102"/>
        <v>0</v>
      </c>
      <c r="AO230" s="153">
        <f t="shared" si="102"/>
        <v>0</v>
      </c>
      <c r="AP230" s="758"/>
      <c r="AQ230" s="758"/>
      <c r="AR230" s="758"/>
    </row>
    <row r="232" spans="1:44">
      <c r="A232" s="762" t="s">
        <v>224</v>
      </c>
      <c r="C232" s="1312" t="s">
        <v>356</v>
      </c>
      <c r="D232" s="1312"/>
      <c r="E232" s="1312"/>
      <c r="F232" s="1312"/>
      <c r="G232" s="1312"/>
      <c r="H232" s="1312"/>
      <c r="I232" s="1312"/>
      <c r="J232" s="1312"/>
      <c r="K232" s="1312"/>
      <c r="L232" s="1312"/>
      <c r="M232" s="1312"/>
      <c r="N232" s="1312"/>
      <c r="O232" s="1312"/>
      <c r="P232" s="1312"/>
      <c r="Q232" s="1312"/>
      <c r="R232" s="1312"/>
      <c r="S232" s="1312"/>
      <c r="T232" s="1312"/>
      <c r="U232" s="1312"/>
      <c r="V232" s="1312"/>
      <c r="W232" s="1312"/>
      <c r="X232" s="1312"/>
      <c r="Y232" s="1312"/>
      <c r="Z232" s="1312"/>
      <c r="AA232" s="1312"/>
      <c r="AB232" s="1312"/>
      <c r="AC232" s="1312"/>
      <c r="AD232" s="1312"/>
      <c r="AE232" s="1312"/>
      <c r="AF232" s="1312"/>
      <c r="AG232" s="1312"/>
      <c r="AH232" s="766"/>
      <c r="AI232" s="766"/>
      <c r="AJ232" s="766"/>
      <c r="AK232" s="766"/>
    </row>
    <row r="233" spans="1:44">
      <c r="A233" s="33"/>
      <c r="B233" s="33" t="s">
        <v>6</v>
      </c>
      <c r="Q233" s="762" t="s">
        <v>611</v>
      </c>
    </row>
    <row r="234" spans="1:44">
      <c r="A234" s="1300" t="s">
        <v>191</v>
      </c>
      <c r="B234" s="1300" t="s">
        <v>192</v>
      </c>
      <c r="C234" s="1296" t="s">
        <v>206</v>
      </c>
      <c r="D234" s="1297"/>
      <c r="E234" s="1298"/>
      <c r="F234" s="1296" t="s">
        <v>207</v>
      </c>
      <c r="G234" s="1297"/>
      <c r="H234" s="1298"/>
      <c r="I234" s="1296" t="s">
        <v>208</v>
      </c>
      <c r="J234" s="1297"/>
      <c r="K234" s="1298"/>
      <c r="L234" s="1296" t="s">
        <v>209</v>
      </c>
      <c r="M234" s="1297"/>
      <c r="N234" s="1298"/>
      <c r="O234" s="1296" t="s">
        <v>210</v>
      </c>
      <c r="P234" s="1297"/>
      <c r="Q234" s="1298"/>
      <c r="R234" s="1296" t="s">
        <v>211</v>
      </c>
      <c r="S234" s="1297"/>
      <c r="T234" s="1298"/>
      <c r="U234" s="1296" t="s">
        <v>212</v>
      </c>
      <c r="V234" s="1297"/>
      <c r="W234" s="1298"/>
      <c r="X234" s="1296" t="s">
        <v>213</v>
      </c>
      <c r="Y234" s="1297"/>
      <c r="Z234" s="1298"/>
      <c r="AA234" s="1293" t="s">
        <v>214</v>
      </c>
      <c r="AB234" s="1294"/>
      <c r="AC234" s="1295"/>
      <c r="AD234" s="1296" t="s">
        <v>215</v>
      </c>
      <c r="AE234" s="1297"/>
      <c r="AF234" s="1298"/>
      <c r="AG234" s="1293" t="s">
        <v>216</v>
      </c>
      <c r="AH234" s="1294"/>
      <c r="AI234" s="1295"/>
      <c r="AJ234" s="1293" t="s">
        <v>217</v>
      </c>
      <c r="AK234" s="1294"/>
      <c r="AL234" s="1295"/>
      <c r="AM234" s="1296" t="s">
        <v>6</v>
      </c>
      <c r="AN234" s="1297"/>
      <c r="AO234" s="1298"/>
      <c r="AP234" s="311"/>
      <c r="AQ234" s="311"/>
      <c r="AR234" s="311"/>
    </row>
    <row r="235" spans="1:44">
      <c r="A235" s="1301"/>
      <c r="B235" s="1301"/>
      <c r="C235" s="446" t="s">
        <v>240</v>
      </c>
      <c r="D235" s="446" t="s">
        <v>241</v>
      </c>
      <c r="E235" s="446" t="s">
        <v>234</v>
      </c>
      <c r="F235" s="446" t="s">
        <v>240</v>
      </c>
      <c r="G235" s="446" t="s">
        <v>241</v>
      </c>
      <c r="H235" s="446" t="s">
        <v>234</v>
      </c>
      <c r="I235" s="446" t="s">
        <v>240</v>
      </c>
      <c r="J235" s="446" t="s">
        <v>241</v>
      </c>
      <c r="K235" s="446" t="s">
        <v>234</v>
      </c>
      <c r="L235" s="446" t="s">
        <v>240</v>
      </c>
      <c r="M235" s="446" t="s">
        <v>241</v>
      </c>
      <c r="N235" s="446" t="s">
        <v>234</v>
      </c>
      <c r="O235" s="446" t="s">
        <v>240</v>
      </c>
      <c r="P235" s="446" t="s">
        <v>241</v>
      </c>
      <c r="Q235" s="446" t="s">
        <v>234</v>
      </c>
      <c r="R235" s="446" t="s">
        <v>240</v>
      </c>
      <c r="S235" s="446" t="s">
        <v>241</v>
      </c>
      <c r="T235" s="446" t="s">
        <v>234</v>
      </c>
      <c r="U235" s="446" t="s">
        <v>240</v>
      </c>
      <c r="V235" s="446" t="s">
        <v>241</v>
      </c>
      <c r="W235" s="446" t="s">
        <v>234</v>
      </c>
      <c r="X235" s="446" t="s">
        <v>240</v>
      </c>
      <c r="Y235" s="446" t="s">
        <v>241</v>
      </c>
      <c r="Z235" s="446" t="s">
        <v>234</v>
      </c>
      <c r="AA235" s="446" t="s">
        <v>240</v>
      </c>
      <c r="AB235" s="446" t="s">
        <v>241</v>
      </c>
      <c r="AC235" s="446" t="s">
        <v>234</v>
      </c>
      <c r="AD235" s="446" t="s">
        <v>240</v>
      </c>
      <c r="AE235" s="446" t="s">
        <v>241</v>
      </c>
      <c r="AF235" s="446" t="s">
        <v>234</v>
      </c>
      <c r="AG235" s="446" t="s">
        <v>240</v>
      </c>
      <c r="AH235" s="446" t="s">
        <v>241</v>
      </c>
      <c r="AI235" s="446" t="s">
        <v>234</v>
      </c>
      <c r="AJ235" s="446" t="s">
        <v>240</v>
      </c>
      <c r="AK235" s="446" t="s">
        <v>241</v>
      </c>
      <c r="AL235" s="446" t="s">
        <v>234</v>
      </c>
      <c r="AM235" s="446" t="s">
        <v>240</v>
      </c>
      <c r="AN235" s="446" t="s">
        <v>241</v>
      </c>
      <c r="AO235" s="446" t="s">
        <v>234</v>
      </c>
      <c r="AP235" s="311"/>
      <c r="AQ235" s="311"/>
      <c r="AR235" s="311"/>
    </row>
    <row r="236" spans="1:44">
      <c r="A236" s="37">
        <v>1</v>
      </c>
      <c r="B236" s="38" t="s">
        <v>15</v>
      </c>
      <c r="C236" s="153">
        <f t="shared" ref="C236:D251" si="103">C180+C208</f>
        <v>0</v>
      </c>
      <c r="D236" s="153">
        <f t="shared" si="103"/>
        <v>0</v>
      </c>
      <c r="E236" s="153">
        <f>C236+D236</f>
        <v>0</v>
      </c>
      <c r="F236" s="153">
        <f t="shared" ref="F236:G251" si="104">F180+F208</f>
        <v>0</v>
      </c>
      <c r="G236" s="153">
        <f t="shared" si="104"/>
        <v>0</v>
      </c>
      <c r="H236" s="153">
        <f>F236+G236</f>
        <v>0</v>
      </c>
      <c r="I236" s="153">
        <f t="shared" ref="I236:J251" si="105">I180+I208</f>
        <v>0</v>
      </c>
      <c r="J236" s="153">
        <f t="shared" si="105"/>
        <v>0</v>
      </c>
      <c r="K236" s="153">
        <f>I236+J236</f>
        <v>0</v>
      </c>
      <c r="L236" s="153">
        <f t="shared" ref="L236:M251" si="106">L180+L208</f>
        <v>0</v>
      </c>
      <c r="M236" s="153">
        <f t="shared" si="106"/>
        <v>0</v>
      </c>
      <c r="N236" s="153">
        <f>L236+M236</f>
        <v>0</v>
      </c>
      <c r="O236" s="153">
        <f t="shared" ref="O236:P251" si="107">O180+O208</f>
        <v>0</v>
      </c>
      <c r="P236" s="153">
        <f t="shared" si="107"/>
        <v>0</v>
      </c>
      <c r="Q236" s="153">
        <f>O236+P236</f>
        <v>0</v>
      </c>
      <c r="R236" s="153">
        <f t="shared" ref="R236:S251" si="108">R180+R208</f>
        <v>0</v>
      </c>
      <c r="S236" s="153">
        <f t="shared" si="108"/>
        <v>0</v>
      </c>
      <c r="T236" s="153">
        <f>R236+S236</f>
        <v>0</v>
      </c>
      <c r="U236" s="153">
        <f t="shared" ref="U236:V251" si="109">U180+U208</f>
        <v>0</v>
      </c>
      <c r="V236" s="153">
        <f t="shared" si="109"/>
        <v>0</v>
      </c>
      <c r="W236" s="153">
        <f>U236+V236</f>
        <v>0</v>
      </c>
      <c r="X236" s="153">
        <f t="shared" ref="X236:Y251" si="110">X180+X208</f>
        <v>0</v>
      </c>
      <c r="Y236" s="153">
        <f t="shared" si="110"/>
        <v>0</v>
      </c>
      <c r="Z236" s="153">
        <f>X236+Y236</f>
        <v>0</v>
      </c>
      <c r="AA236" s="153">
        <f t="shared" ref="AA236:AB251" si="111">AA180+AA208</f>
        <v>0</v>
      </c>
      <c r="AB236" s="153">
        <f t="shared" si="111"/>
        <v>0</v>
      </c>
      <c r="AC236" s="153">
        <f>AA236+AB236</f>
        <v>0</v>
      </c>
      <c r="AD236" s="153">
        <f t="shared" ref="AD236:AE251" si="112">AD180+AD208</f>
        <v>0</v>
      </c>
      <c r="AE236" s="153">
        <f t="shared" si="112"/>
        <v>0</v>
      </c>
      <c r="AF236" s="153">
        <f>AD236+AE236</f>
        <v>0</v>
      </c>
      <c r="AG236" s="153">
        <f t="shared" ref="AG236:AH251" si="113">AG180+AG208</f>
        <v>0</v>
      </c>
      <c r="AH236" s="153">
        <f t="shared" si="113"/>
        <v>0</v>
      </c>
      <c r="AI236" s="153">
        <f>AG236+AH236</f>
        <v>0</v>
      </c>
      <c r="AJ236" s="153">
        <f t="shared" ref="AJ236:AK251" si="114">AJ180+AJ208</f>
        <v>0</v>
      </c>
      <c r="AK236" s="153">
        <f t="shared" si="114"/>
        <v>0</v>
      </c>
      <c r="AL236" s="153">
        <f>AJ236+AK236</f>
        <v>0</v>
      </c>
      <c r="AM236" s="41">
        <f t="shared" ref="AM236:AM257" si="115">C236+F236+I236+L236+O236+R236+U236+X236+AA236+AD236+AG236+AJ236</f>
        <v>0</v>
      </c>
      <c r="AN236" s="41">
        <f t="shared" ref="AN236:AN257" si="116">D236+G236+J236+M236+P236+S236+V236+Y236+AB236+AE236+AH236+AK236</f>
        <v>0</v>
      </c>
      <c r="AO236" s="153">
        <f>AM236+AN236</f>
        <v>0</v>
      </c>
      <c r="AP236" s="758"/>
      <c r="AQ236" s="758"/>
      <c r="AR236" s="758"/>
    </row>
    <row r="237" spans="1:44">
      <c r="A237" s="37">
        <v>2</v>
      </c>
      <c r="B237" s="38" t="s">
        <v>20</v>
      </c>
      <c r="C237" s="153">
        <f t="shared" si="103"/>
        <v>0</v>
      </c>
      <c r="D237" s="153">
        <f t="shared" si="103"/>
        <v>0</v>
      </c>
      <c r="E237" s="153">
        <f t="shared" ref="E237:E257" si="117">C237+D237</f>
        <v>0</v>
      </c>
      <c r="F237" s="153">
        <f t="shared" si="104"/>
        <v>0</v>
      </c>
      <c r="G237" s="153">
        <f t="shared" si="104"/>
        <v>0</v>
      </c>
      <c r="H237" s="153">
        <f t="shared" ref="H237:H257" si="118">F237+G237</f>
        <v>0</v>
      </c>
      <c r="I237" s="153">
        <f t="shared" si="105"/>
        <v>0</v>
      </c>
      <c r="J237" s="153">
        <f t="shared" si="105"/>
        <v>0</v>
      </c>
      <c r="K237" s="153">
        <f t="shared" ref="K237:K257" si="119">I237+J237</f>
        <v>0</v>
      </c>
      <c r="L237" s="153">
        <f t="shared" si="106"/>
        <v>0</v>
      </c>
      <c r="M237" s="153">
        <f t="shared" si="106"/>
        <v>0</v>
      </c>
      <c r="N237" s="153">
        <f t="shared" ref="N237:N257" si="120">L237+M237</f>
        <v>0</v>
      </c>
      <c r="O237" s="153">
        <f t="shared" si="107"/>
        <v>0</v>
      </c>
      <c r="P237" s="153">
        <f t="shared" si="107"/>
        <v>0</v>
      </c>
      <c r="Q237" s="153">
        <f t="shared" ref="Q237:Q257" si="121">O237+P237</f>
        <v>0</v>
      </c>
      <c r="R237" s="153">
        <f t="shared" si="108"/>
        <v>0</v>
      </c>
      <c r="S237" s="153">
        <f t="shared" si="108"/>
        <v>0</v>
      </c>
      <c r="T237" s="153">
        <f t="shared" ref="T237:T257" si="122">R237+S237</f>
        <v>0</v>
      </c>
      <c r="U237" s="153">
        <f t="shared" si="109"/>
        <v>0</v>
      </c>
      <c r="V237" s="153">
        <f t="shared" si="109"/>
        <v>0</v>
      </c>
      <c r="W237" s="153">
        <f t="shared" ref="W237:W257" si="123">U237+V237</f>
        <v>0</v>
      </c>
      <c r="X237" s="153">
        <f t="shared" si="110"/>
        <v>0</v>
      </c>
      <c r="Y237" s="153">
        <f t="shared" si="110"/>
        <v>0</v>
      </c>
      <c r="Z237" s="153">
        <f t="shared" ref="Z237:Z257" si="124">X237+Y237</f>
        <v>0</v>
      </c>
      <c r="AA237" s="153">
        <f t="shared" si="111"/>
        <v>0</v>
      </c>
      <c r="AB237" s="153">
        <f t="shared" si="111"/>
        <v>0</v>
      </c>
      <c r="AC237" s="153">
        <f t="shared" ref="AC237:AC257" si="125">AA237+AB237</f>
        <v>0</v>
      </c>
      <c r="AD237" s="153">
        <f t="shared" si="112"/>
        <v>0</v>
      </c>
      <c r="AE237" s="153">
        <f t="shared" si="112"/>
        <v>0</v>
      </c>
      <c r="AF237" s="153">
        <f t="shared" ref="AF237:AF257" si="126">AD237+AE237</f>
        <v>0</v>
      </c>
      <c r="AG237" s="153">
        <f t="shared" si="113"/>
        <v>0</v>
      </c>
      <c r="AH237" s="153">
        <f t="shared" si="113"/>
        <v>0</v>
      </c>
      <c r="AI237" s="153">
        <f t="shared" ref="AI237:AI257" si="127">AG237+AH237</f>
        <v>0</v>
      </c>
      <c r="AJ237" s="153">
        <f t="shared" si="114"/>
        <v>0</v>
      </c>
      <c r="AK237" s="153">
        <f t="shared" si="114"/>
        <v>0</v>
      </c>
      <c r="AL237" s="153">
        <f t="shared" ref="AL237:AL257" si="128">AJ237+AK237</f>
        <v>0</v>
      </c>
      <c r="AM237" s="41">
        <f t="shared" si="115"/>
        <v>0</v>
      </c>
      <c r="AN237" s="41">
        <f t="shared" si="116"/>
        <v>0</v>
      </c>
      <c r="AO237" s="153">
        <f t="shared" ref="AO237:AO257" si="129">AM237+AN237</f>
        <v>0</v>
      </c>
      <c r="AP237" s="758"/>
      <c r="AQ237" s="758"/>
      <c r="AR237" s="758"/>
    </row>
    <row r="238" spans="1:44">
      <c r="A238" s="37">
        <v>3</v>
      </c>
      <c r="B238" s="38" t="s">
        <v>21</v>
      </c>
      <c r="C238" s="153">
        <f t="shared" si="103"/>
        <v>0</v>
      </c>
      <c r="D238" s="153">
        <f t="shared" si="103"/>
        <v>0</v>
      </c>
      <c r="E238" s="153">
        <f t="shared" si="117"/>
        <v>0</v>
      </c>
      <c r="F238" s="153">
        <f t="shared" si="104"/>
        <v>0</v>
      </c>
      <c r="G238" s="153">
        <f t="shared" si="104"/>
        <v>0</v>
      </c>
      <c r="H238" s="153">
        <f t="shared" si="118"/>
        <v>0</v>
      </c>
      <c r="I238" s="153">
        <f t="shared" si="105"/>
        <v>0</v>
      </c>
      <c r="J238" s="153">
        <f t="shared" si="105"/>
        <v>0</v>
      </c>
      <c r="K238" s="153">
        <f t="shared" si="119"/>
        <v>0</v>
      </c>
      <c r="L238" s="153">
        <f t="shared" si="106"/>
        <v>0</v>
      </c>
      <c r="M238" s="153">
        <f t="shared" si="106"/>
        <v>0</v>
      </c>
      <c r="N238" s="153">
        <f t="shared" si="120"/>
        <v>0</v>
      </c>
      <c r="O238" s="153">
        <f t="shared" si="107"/>
        <v>0</v>
      </c>
      <c r="P238" s="153">
        <f t="shared" si="107"/>
        <v>0</v>
      </c>
      <c r="Q238" s="153">
        <f t="shared" si="121"/>
        <v>0</v>
      </c>
      <c r="R238" s="153">
        <f t="shared" si="108"/>
        <v>0</v>
      </c>
      <c r="S238" s="153">
        <f t="shared" si="108"/>
        <v>0</v>
      </c>
      <c r="T238" s="153">
        <f t="shared" si="122"/>
        <v>0</v>
      </c>
      <c r="U238" s="153">
        <f t="shared" si="109"/>
        <v>0</v>
      </c>
      <c r="V238" s="153">
        <f t="shared" si="109"/>
        <v>0</v>
      </c>
      <c r="W238" s="153">
        <f t="shared" si="123"/>
        <v>0</v>
      </c>
      <c r="X238" s="153">
        <f t="shared" si="110"/>
        <v>0</v>
      </c>
      <c r="Y238" s="153">
        <f t="shared" si="110"/>
        <v>0</v>
      </c>
      <c r="Z238" s="153">
        <f t="shared" si="124"/>
        <v>0</v>
      </c>
      <c r="AA238" s="153">
        <f t="shared" si="111"/>
        <v>0</v>
      </c>
      <c r="AB238" s="153">
        <f t="shared" si="111"/>
        <v>0</v>
      </c>
      <c r="AC238" s="153">
        <f t="shared" si="125"/>
        <v>0</v>
      </c>
      <c r="AD238" s="153">
        <f t="shared" si="112"/>
        <v>0</v>
      </c>
      <c r="AE238" s="153">
        <f t="shared" si="112"/>
        <v>0</v>
      </c>
      <c r="AF238" s="153">
        <f t="shared" si="126"/>
        <v>0</v>
      </c>
      <c r="AG238" s="153">
        <f t="shared" si="113"/>
        <v>0</v>
      </c>
      <c r="AH238" s="153">
        <f t="shared" si="113"/>
        <v>0</v>
      </c>
      <c r="AI238" s="153">
        <f t="shared" si="127"/>
        <v>0</v>
      </c>
      <c r="AJ238" s="153">
        <f t="shared" si="114"/>
        <v>0</v>
      </c>
      <c r="AK238" s="153">
        <f t="shared" si="114"/>
        <v>0</v>
      </c>
      <c r="AL238" s="153">
        <f t="shared" si="128"/>
        <v>0</v>
      </c>
      <c r="AM238" s="41">
        <f t="shared" si="115"/>
        <v>0</v>
      </c>
      <c r="AN238" s="41">
        <f t="shared" si="116"/>
        <v>0</v>
      </c>
      <c r="AO238" s="153">
        <f t="shared" si="129"/>
        <v>0</v>
      </c>
      <c r="AP238" s="758"/>
      <c r="AQ238" s="758"/>
      <c r="AR238" s="758"/>
    </row>
    <row r="239" spans="1:44">
      <c r="A239" s="37">
        <v>4</v>
      </c>
      <c r="B239" s="38" t="s">
        <v>25</v>
      </c>
      <c r="C239" s="153">
        <f t="shared" si="103"/>
        <v>0</v>
      </c>
      <c r="D239" s="153">
        <f t="shared" si="103"/>
        <v>0</v>
      </c>
      <c r="E239" s="153">
        <f t="shared" si="117"/>
        <v>0</v>
      </c>
      <c r="F239" s="153">
        <f t="shared" si="104"/>
        <v>0</v>
      </c>
      <c r="G239" s="153">
        <f t="shared" si="104"/>
        <v>0</v>
      </c>
      <c r="H239" s="153">
        <f t="shared" si="118"/>
        <v>0</v>
      </c>
      <c r="I239" s="153">
        <f t="shared" si="105"/>
        <v>0</v>
      </c>
      <c r="J239" s="153">
        <f t="shared" si="105"/>
        <v>0</v>
      </c>
      <c r="K239" s="153">
        <f t="shared" si="119"/>
        <v>0</v>
      </c>
      <c r="L239" s="153">
        <f t="shared" si="106"/>
        <v>0</v>
      </c>
      <c r="M239" s="153">
        <f t="shared" si="106"/>
        <v>0</v>
      </c>
      <c r="N239" s="153">
        <f t="shared" si="120"/>
        <v>0</v>
      </c>
      <c r="O239" s="153">
        <f t="shared" si="107"/>
        <v>0</v>
      </c>
      <c r="P239" s="153">
        <f t="shared" si="107"/>
        <v>0</v>
      </c>
      <c r="Q239" s="153">
        <f t="shared" si="121"/>
        <v>0</v>
      </c>
      <c r="R239" s="153">
        <f t="shared" si="108"/>
        <v>0</v>
      </c>
      <c r="S239" s="153">
        <f t="shared" si="108"/>
        <v>0</v>
      </c>
      <c r="T239" s="153">
        <f t="shared" si="122"/>
        <v>0</v>
      </c>
      <c r="U239" s="153">
        <f t="shared" si="109"/>
        <v>0</v>
      </c>
      <c r="V239" s="153">
        <f t="shared" si="109"/>
        <v>0</v>
      </c>
      <c r="W239" s="153">
        <f t="shared" si="123"/>
        <v>0</v>
      </c>
      <c r="X239" s="153">
        <f t="shared" si="110"/>
        <v>0</v>
      </c>
      <c r="Y239" s="153">
        <f t="shared" si="110"/>
        <v>0</v>
      </c>
      <c r="Z239" s="153">
        <f t="shared" si="124"/>
        <v>0</v>
      </c>
      <c r="AA239" s="153">
        <f t="shared" si="111"/>
        <v>0</v>
      </c>
      <c r="AB239" s="153">
        <f t="shared" si="111"/>
        <v>0</v>
      </c>
      <c r="AC239" s="153">
        <f t="shared" si="125"/>
        <v>0</v>
      </c>
      <c r="AD239" s="153">
        <f t="shared" si="112"/>
        <v>0</v>
      </c>
      <c r="AE239" s="153">
        <f t="shared" si="112"/>
        <v>0</v>
      </c>
      <c r="AF239" s="153">
        <f t="shared" si="126"/>
        <v>0</v>
      </c>
      <c r="AG239" s="153">
        <f t="shared" si="113"/>
        <v>0</v>
      </c>
      <c r="AH239" s="153">
        <f t="shared" si="113"/>
        <v>0</v>
      </c>
      <c r="AI239" s="153">
        <f t="shared" si="127"/>
        <v>0</v>
      </c>
      <c r="AJ239" s="153">
        <f t="shared" si="114"/>
        <v>0</v>
      </c>
      <c r="AK239" s="153">
        <f t="shared" si="114"/>
        <v>0</v>
      </c>
      <c r="AL239" s="153">
        <f t="shared" si="128"/>
        <v>0</v>
      </c>
      <c r="AM239" s="41">
        <f t="shared" si="115"/>
        <v>0</v>
      </c>
      <c r="AN239" s="41">
        <f t="shared" si="116"/>
        <v>0</v>
      </c>
      <c r="AO239" s="153">
        <f t="shared" si="129"/>
        <v>0</v>
      </c>
      <c r="AP239" s="758"/>
      <c r="AQ239" s="758"/>
      <c r="AR239" s="758"/>
    </row>
    <row r="240" spans="1:44">
      <c r="A240" s="37">
        <v>5</v>
      </c>
      <c r="B240" s="38" t="s">
        <v>27</v>
      </c>
      <c r="C240" s="153">
        <f t="shared" si="103"/>
        <v>0</v>
      </c>
      <c r="D240" s="153">
        <f t="shared" si="103"/>
        <v>0</v>
      </c>
      <c r="E240" s="153">
        <f t="shared" si="117"/>
        <v>0</v>
      </c>
      <c r="F240" s="153">
        <f t="shared" si="104"/>
        <v>0</v>
      </c>
      <c r="G240" s="153">
        <f t="shared" si="104"/>
        <v>0</v>
      </c>
      <c r="H240" s="153">
        <f t="shared" si="118"/>
        <v>0</v>
      </c>
      <c r="I240" s="153">
        <f t="shared" si="105"/>
        <v>0</v>
      </c>
      <c r="J240" s="153">
        <f t="shared" si="105"/>
        <v>0</v>
      </c>
      <c r="K240" s="153">
        <f t="shared" si="119"/>
        <v>0</v>
      </c>
      <c r="L240" s="153">
        <f t="shared" si="106"/>
        <v>0</v>
      </c>
      <c r="M240" s="153">
        <f t="shared" si="106"/>
        <v>0</v>
      </c>
      <c r="N240" s="153">
        <f t="shared" si="120"/>
        <v>0</v>
      </c>
      <c r="O240" s="153">
        <f t="shared" si="107"/>
        <v>0</v>
      </c>
      <c r="P240" s="153">
        <f t="shared" si="107"/>
        <v>0</v>
      </c>
      <c r="Q240" s="153">
        <f t="shared" si="121"/>
        <v>0</v>
      </c>
      <c r="R240" s="153">
        <f t="shared" si="108"/>
        <v>0</v>
      </c>
      <c r="S240" s="153">
        <f t="shared" si="108"/>
        <v>0</v>
      </c>
      <c r="T240" s="153">
        <f t="shared" si="122"/>
        <v>0</v>
      </c>
      <c r="U240" s="153">
        <f t="shared" si="109"/>
        <v>0</v>
      </c>
      <c r="V240" s="153">
        <f t="shared" si="109"/>
        <v>0</v>
      </c>
      <c r="W240" s="153">
        <f t="shared" si="123"/>
        <v>0</v>
      </c>
      <c r="X240" s="153">
        <f t="shared" si="110"/>
        <v>0</v>
      </c>
      <c r="Y240" s="153">
        <f t="shared" si="110"/>
        <v>0</v>
      </c>
      <c r="Z240" s="153">
        <f t="shared" si="124"/>
        <v>0</v>
      </c>
      <c r="AA240" s="153">
        <f t="shared" si="111"/>
        <v>0</v>
      </c>
      <c r="AB240" s="153">
        <f t="shared" si="111"/>
        <v>0</v>
      </c>
      <c r="AC240" s="153">
        <f t="shared" si="125"/>
        <v>0</v>
      </c>
      <c r="AD240" s="153">
        <f t="shared" si="112"/>
        <v>0</v>
      </c>
      <c r="AE240" s="153">
        <f t="shared" si="112"/>
        <v>0</v>
      </c>
      <c r="AF240" s="153">
        <f t="shared" si="126"/>
        <v>0</v>
      </c>
      <c r="AG240" s="153">
        <f t="shared" si="113"/>
        <v>0</v>
      </c>
      <c r="AH240" s="153">
        <f t="shared" si="113"/>
        <v>0</v>
      </c>
      <c r="AI240" s="153">
        <f t="shared" si="127"/>
        <v>0</v>
      </c>
      <c r="AJ240" s="153">
        <f t="shared" si="114"/>
        <v>0</v>
      </c>
      <c r="AK240" s="153">
        <f t="shared" si="114"/>
        <v>0</v>
      </c>
      <c r="AL240" s="153">
        <f t="shared" si="128"/>
        <v>0</v>
      </c>
      <c r="AM240" s="41">
        <f t="shared" si="115"/>
        <v>0</v>
      </c>
      <c r="AN240" s="41">
        <f t="shared" si="116"/>
        <v>0</v>
      </c>
      <c r="AO240" s="153">
        <f t="shared" si="129"/>
        <v>0</v>
      </c>
      <c r="AP240" s="758"/>
      <c r="AQ240" s="758"/>
      <c r="AR240" s="758"/>
    </row>
    <row r="241" spans="1:44">
      <c r="A241" s="37">
        <v>6</v>
      </c>
      <c r="B241" s="38" t="s">
        <v>29</v>
      </c>
      <c r="C241" s="153">
        <f t="shared" si="103"/>
        <v>0</v>
      </c>
      <c r="D241" s="153">
        <f t="shared" si="103"/>
        <v>0</v>
      </c>
      <c r="E241" s="153">
        <f t="shared" si="117"/>
        <v>0</v>
      </c>
      <c r="F241" s="153">
        <f t="shared" si="104"/>
        <v>0</v>
      </c>
      <c r="G241" s="153">
        <f t="shared" si="104"/>
        <v>0</v>
      </c>
      <c r="H241" s="153">
        <f t="shared" si="118"/>
        <v>0</v>
      </c>
      <c r="I241" s="153">
        <f t="shared" si="105"/>
        <v>0</v>
      </c>
      <c r="J241" s="153">
        <f t="shared" si="105"/>
        <v>0</v>
      </c>
      <c r="K241" s="153">
        <f t="shared" si="119"/>
        <v>0</v>
      </c>
      <c r="L241" s="153">
        <f t="shared" si="106"/>
        <v>0</v>
      </c>
      <c r="M241" s="153">
        <f t="shared" si="106"/>
        <v>0</v>
      </c>
      <c r="N241" s="153">
        <f t="shared" si="120"/>
        <v>0</v>
      </c>
      <c r="O241" s="153">
        <f t="shared" si="107"/>
        <v>0</v>
      </c>
      <c r="P241" s="153">
        <f t="shared" si="107"/>
        <v>0</v>
      </c>
      <c r="Q241" s="153">
        <f t="shared" si="121"/>
        <v>0</v>
      </c>
      <c r="R241" s="153">
        <f t="shared" si="108"/>
        <v>0</v>
      </c>
      <c r="S241" s="153">
        <f t="shared" si="108"/>
        <v>0</v>
      </c>
      <c r="T241" s="153">
        <f t="shared" si="122"/>
        <v>0</v>
      </c>
      <c r="U241" s="153">
        <f t="shared" si="109"/>
        <v>0</v>
      </c>
      <c r="V241" s="153">
        <f t="shared" si="109"/>
        <v>0</v>
      </c>
      <c r="W241" s="153">
        <f t="shared" si="123"/>
        <v>0</v>
      </c>
      <c r="X241" s="153">
        <f t="shared" si="110"/>
        <v>0</v>
      </c>
      <c r="Y241" s="153">
        <f t="shared" si="110"/>
        <v>0</v>
      </c>
      <c r="Z241" s="153">
        <f t="shared" si="124"/>
        <v>0</v>
      </c>
      <c r="AA241" s="153">
        <f t="shared" si="111"/>
        <v>0</v>
      </c>
      <c r="AB241" s="153">
        <f t="shared" si="111"/>
        <v>0</v>
      </c>
      <c r="AC241" s="153">
        <f t="shared" si="125"/>
        <v>0</v>
      </c>
      <c r="AD241" s="153">
        <f t="shared" si="112"/>
        <v>0</v>
      </c>
      <c r="AE241" s="153">
        <f t="shared" si="112"/>
        <v>0</v>
      </c>
      <c r="AF241" s="153">
        <f t="shared" si="126"/>
        <v>0</v>
      </c>
      <c r="AG241" s="153">
        <f t="shared" si="113"/>
        <v>0</v>
      </c>
      <c r="AH241" s="153">
        <f t="shared" si="113"/>
        <v>0</v>
      </c>
      <c r="AI241" s="153">
        <f t="shared" si="127"/>
        <v>0</v>
      </c>
      <c r="AJ241" s="153">
        <f t="shared" si="114"/>
        <v>0</v>
      </c>
      <c r="AK241" s="153">
        <f t="shared" si="114"/>
        <v>0</v>
      </c>
      <c r="AL241" s="153">
        <f t="shared" si="128"/>
        <v>0</v>
      </c>
      <c r="AM241" s="41">
        <f t="shared" si="115"/>
        <v>0</v>
      </c>
      <c r="AN241" s="41">
        <f t="shared" si="116"/>
        <v>0</v>
      </c>
      <c r="AO241" s="153">
        <f t="shared" si="129"/>
        <v>0</v>
      </c>
      <c r="AP241" s="758"/>
      <c r="AQ241" s="758"/>
      <c r="AR241" s="758"/>
    </row>
    <row r="242" spans="1:44">
      <c r="A242" s="37">
        <v>7</v>
      </c>
      <c r="B242" s="38" t="s">
        <v>141</v>
      </c>
      <c r="C242" s="153">
        <f t="shared" si="103"/>
        <v>0</v>
      </c>
      <c r="D242" s="153">
        <f t="shared" si="103"/>
        <v>0</v>
      </c>
      <c r="E242" s="153">
        <f t="shared" si="117"/>
        <v>0</v>
      </c>
      <c r="F242" s="153">
        <f t="shared" si="104"/>
        <v>0</v>
      </c>
      <c r="G242" s="153">
        <f t="shared" si="104"/>
        <v>0</v>
      </c>
      <c r="H242" s="153">
        <f t="shared" si="118"/>
        <v>0</v>
      </c>
      <c r="I242" s="153">
        <f t="shared" si="105"/>
        <v>0</v>
      </c>
      <c r="J242" s="153">
        <f t="shared" si="105"/>
        <v>0</v>
      </c>
      <c r="K242" s="153">
        <f t="shared" si="119"/>
        <v>0</v>
      </c>
      <c r="L242" s="153">
        <f t="shared" si="106"/>
        <v>0</v>
      </c>
      <c r="M242" s="153">
        <f t="shared" si="106"/>
        <v>0</v>
      </c>
      <c r="N242" s="153">
        <f t="shared" si="120"/>
        <v>0</v>
      </c>
      <c r="O242" s="153">
        <f t="shared" si="107"/>
        <v>0</v>
      </c>
      <c r="P242" s="153">
        <f t="shared" si="107"/>
        <v>0</v>
      </c>
      <c r="Q242" s="153">
        <f t="shared" si="121"/>
        <v>0</v>
      </c>
      <c r="R242" s="153">
        <f t="shared" si="108"/>
        <v>0</v>
      </c>
      <c r="S242" s="153">
        <f t="shared" si="108"/>
        <v>0</v>
      </c>
      <c r="T242" s="153">
        <f t="shared" si="122"/>
        <v>0</v>
      </c>
      <c r="U242" s="153">
        <f t="shared" si="109"/>
        <v>0</v>
      </c>
      <c r="V242" s="153">
        <f t="shared" si="109"/>
        <v>0</v>
      </c>
      <c r="W242" s="153">
        <f t="shared" si="123"/>
        <v>0</v>
      </c>
      <c r="X242" s="153">
        <f t="shared" si="110"/>
        <v>0</v>
      </c>
      <c r="Y242" s="153">
        <f t="shared" si="110"/>
        <v>0</v>
      </c>
      <c r="Z242" s="153">
        <f t="shared" si="124"/>
        <v>0</v>
      </c>
      <c r="AA242" s="153">
        <f t="shared" si="111"/>
        <v>0</v>
      </c>
      <c r="AB242" s="153">
        <f t="shared" si="111"/>
        <v>0</v>
      </c>
      <c r="AC242" s="153">
        <f t="shared" si="125"/>
        <v>0</v>
      </c>
      <c r="AD242" s="153">
        <f t="shared" si="112"/>
        <v>0</v>
      </c>
      <c r="AE242" s="153">
        <f t="shared" si="112"/>
        <v>0</v>
      </c>
      <c r="AF242" s="153">
        <f t="shared" si="126"/>
        <v>0</v>
      </c>
      <c r="AG242" s="153">
        <f t="shared" si="113"/>
        <v>0</v>
      </c>
      <c r="AH242" s="153">
        <f t="shared" si="113"/>
        <v>0</v>
      </c>
      <c r="AI242" s="153">
        <f t="shared" si="127"/>
        <v>0</v>
      </c>
      <c r="AJ242" s="153">
        <f t="shared" si="114"/>
        <v>0</v>
      </c>
      <c r="AK242" s="153">
        <f t="shared" si="114"/>
        <v>0</v>
      </c>
      <c r="AL242" s="153">
        <f t="shared" si="128"/>
        <v>0</v>
      </c>
      <c r="AM242" s="41">
        <f t="shared" si="115"/>
        <v>0</v>
      </c>
      <c r="AN242" s="41">
        <f t="shared" si="116"/>
        <v>0</v>
      </c>
      <c r="AO242" s="153">
        <f t="shared" si="129"/>
        <v>0</v>
      </c>
      <c r="AP242" s="758"/>
      <c r="AQ242" s="758"/>
      <c r="AR242" s="758"/>
    </row>
    <row r="243" spans="1:44">
      <c r="A243" s="37">
        <v>8</v>
      </c>
      <c r="B243" s="38" t="s">
        <v>40</v>
      </c>
      <c r="C243" s="153">
        <f t="shared" si="103"/>
        <v>0</v>
      </c>
      <c r="D243" s="153">
        <f t="shared" si="103"/>
        <v>0</v>
      </c>
      <c r="E243" s="153">
        <f t="shared" si="117"/>
        <v>0</v>
      </c>
      <c r="F243" s="153">
        <f t="shared" si="104"/>
        <v>0</v>
      </c>
      <c r="G243" s="153">
        <f t="shared" si="104"/>
        <v>0</v>
      </c>
      <c r="H243" s="153">
        <f t="shared" si="118"/>
        <v>0</v>
      </c>
      <c r="I243" s="153">
        <f t="shared" si="105"/>
        <v>0</v>
      </c>
      <c r="J243" s="153">
        <f t="shared" si="105"/>
        <v>0</v>
      </c>
      <c r="K243" s="153">
        <f t="shared" si="119"/>
        <v>0</v>
      </c>
      <c r="L243" s="153">
        <f t="shared" si="106"/>
        <v>0</v>
      </c>
      <c r="M243" s="153">
        <f t="shared" si="106"/>
        <v>0</v>
      </c>
      <c r="N243" s="153">
        <f t="shared" si="120"/>
        <v>0</v>
      </c>
      <c r="O243" s="153">
        <f t="shared" si="107"/>
        <v>0</v>
      </c>
      <c r="P243" s="153">
        <f t="shared" si="107"/>
        <v>0</v>
      </c>
      <c r="Q243" s="153">
        <f t="shared" si="121"/>
        <v>0</v>
      </c>
      <c r="R243" s="153">
        <f t="shared" si="108"/>
        <v>0</v>
      </c>
      <c r="S243" s="153">
        <f t="shared" si="108"/>
        <v>0</v>
      </c>
      <c r="T243" s="153">
        <f t="shared" si="122"/>
        <v>0</v>
      </c>
      <c r="U243" s="153">
        <f t="shared" si="109"/>
        <v>0</v>
      </c>
      <c r="V243" s="153">
        <f t="shared" si="109"/>
        <v>0</v>
      </c>
      <c r="W243" s="153">
        <f t="shared" si="123"/>
        <v>0</v>
      </c>
      <c r="X243" s="153">
        <f t="shared" si="110"/>
        <v>0</v>
      </c>
      <c r="Y243" s="153">
        <f t="shared" si="110"/>
        <v>0</v>
      </c>
      <c r="Z243" s="153">
        <f t="shared" si="124"/>
        <v>0</v>
      </c>
      <c r="AA243" s="153">
        <f t="shared" si="111"/>
        <v>0</v>
      </c>
      <c r="AB243" s="153">
        <f t="shared" si="111"/>
        <v>0</v>
      </c>
      <c r="AC243" s="153">
        <f t="shared" si="125"/>
        <v>0</v>
      </c>
      <c r="AD243" s="153">
        <f t="shared" si="112"/>
        <v>0</v>
      </c>
      <c r="AE243" s="153">
        <f t="shared" si="112"/>
        <v>0</v>
      </c>
      <c r="AF243" s="153">
        <f t="shared" si="126"/>
        <v>0</v>
      </c>
      <c r="AG243" s="153">
        <f t="shared" si="113"/>
        <v>0</v>
      </c>
      <c r="AH243" s="153">
        <f t="shared" si="113"/>
        <v>0</v>
      </c>
      <c r="AI243" s="153">
        <f t="shared" si="127"/>
        <v>0</v>
      </c>
      <c r="AJ243" s="153">
        <f t="shared" si="114"/>
        <v>0</v>
      </c>
      <c r="AK243" s="153">
        <f t="shared" si="114"/>
        <v>0</v>
      </c>
      <c r="AL243" s="153">
        <f t="shared" si="128"/>
        <v>0</v>
      </c>
      <c r="AM243" s="41">
        <f t="shared" si="115"/>
        <v>0</v>
      </c>
      <c r="AN243" s="41">
        <f t="shared" si="116"/>
        <v>0</v>
      </c>
      <c r="AO243" s="153">
        <f t="shared" si="129"/>
        <v>0</v>
      </c>
      <c r="AP243" s="758"/>
      <c r="AQ243" s="758"/>
      <c r="AR243" s="758"/>
    </row>
    <row r="244" spans="1:44">
      <c r="A244" s="37">
        <v>9</v>
      </c>
      <c r="B244" s="38" t="s">
        <v>44</v>
      </c>
      <c r="C244" s="153">
        <f t="shared" si="103"/>
        <v>0</v>
      </c>
      <c r="D244" s="153">
        <f t="shared" si="103"/>
        <v>0</v>
      </c>
      <c r="E244" s="153">
        <f t="shared" si="117"/>
        <v>0</v>
      </c>
      <c r="F244" s="153">
        <f t="shared" si="104"/>
        <v>0</v>
      </c>
      <c r="G244" s="153">
        <f t="shared" si="104"/>
        <v>0</v>
      </c>
      <c r="H244" s="153">
        <f t="shared" si="118"/>
        <v>0</v>
      </c>
      <c r="I244" s="153">
        <f t="shared" si="105"/>
        <v>0</v>
      </c>
      <c r="J244" s="153">
        <f t="shared" si="105"/>
        <v>0</v>
      </c>
      <c r="K244" s="153">
        <f t="shared" si="119"/>
        <v>0</v>
      </c>
      <c r="L244" s="153">
        <f t="shared" si="106"/>
        <v>0</v>
      </c>
      <c r="M244" s="153">
        <f t="shared" si="106"/>
        <v>0</v>
      </c>
      <c r="N244" s="153">
        <f t="shared" si="120"/>
        <v>0</v>
      </c>
      <c r="O244" s="153">
        <f t="shared" si="107"/>
        <v>0</v>
      </c>
      <c r="P244" s="153">
        <f t="shared" si="107"/>
        <v>0</v>
      </c>
      <c r="Q244" s="153">
        <f t="shared" si="121"/>
        <v>0</v>
      </c>
      <c r="R244" s="153">
        <f t="shared" si="108"/>
        <v>0</v>
      </c>
      <c r="S244" s="153">
        <f t="shared" si="108"/>
        <v>0</v>
      </c>
      <c r="T244" s="153">
        <f t="shared" si="122"/>
        <v>0</v>
      </c>
      <c r="U244" s="153">
        <f t="shared" si="109"/>
        <v>0</v>
      </c>
      <c r="V244" s="153">
        <f t="shared" si="109"/>
        <v>0</v>
      </c>
      <c r="W244" s="153">
        <f t="shared" si="123"/>
        <v>0</v>
      </c>
      <c r="X244" s="153">
        <f t="shared" si="110"/>
        <v>0</v>
      </c>
      <c r="Y244" s="153">
        <f t="shared" si="110"/>
        <v>0</v>
      </c>
      <c r="Z244" s="153">
        <f t="shared" si="124"/>
        <v>0</v>
      </c>
      <c r="AA244" s="153">
        <f t="shared" si="111"/>
        <v>0</v>
      </c>
      <c r="AB244" s="153">
        <f t="shared" si="111"/>
        <v>0</v>
      </c>
      <c r="AC244" s="153">
        <f t="shared" si="125"/>
        <v>0</v>
      </c>
      <c r="AD244" s="153">
        <f t="shared" si="112"/>
        <v>0</v>
      </c>
      <c r="AE244" s="153">
        <f t="shared" si="112"/>
        <v>0</v>
      </c>
      <c r="AF244" s="153">
        <f t="shared" si="126"/>
        <v>0</v>
      </c>
      <c r="AG244" s="153">
        <f t="shared" si="113"/>
        <v>0</v>
      </c>
      <c r="AH244" s="153">
        <f t="shared" si="113"/>
        <v>0</v>
      </c>
      <c r="AI244" s="153">
        <f t="shared" si="127"/>
        <v>0</v>
      </c>
      <c r="AJ244" s="153">
        <f t="shared" si="114"/>
        <v>0</v>
      </c>
      <c r="AK244" s="153">
        <f t="shared" si="114"/>
        <v>0</v>
      </c>
      <c r="AL244" s="153">
        <f t="shared" si="128"/>
        <v>0</v>
      </c>
      <c r="AM244" s="41">
        <f t="shared" si="115"/>
        <v>0</v>
      </c>
      <c r="AN244" s="41">
        <f t="shared" si="116"/>
        <v>0</v>
      </c>
      <c r="AO244" s="153">
        <f t="shared" si="129"/>
        <v>0</v>
      </c>
      <c r="AP244" s="758"/>
      <c r="AQ244" s="758"/>
      <c r="AR244" s="758"/>
    </row>
    <row r="245" spans="1:44">
      <c r="A245" s="37">
        <v>10</v>
      </c>
      <c r="B245" s="38" t="s">
        <v>51</v>
      </c>
      <c r="C245" s="153">
        <f t="shared" si="103"/>
        <v>0</v>
      </c>
      <c r="D245" s="153">
        <f t="shared" si="103"/>
        <v>0</v>
      </c>
      <c r="E245" s="153">
        <f t="shared" si="117"/>
        <v>0</v>
      </c>
      <c r="F245" s="153">
        <f t="shared" si="104"/>
        <v>0</v>
      </c>
      <c r="G245" s="153">
        <f t="shared" si="104"/>
        <v>0</v>
      </c>
      <c r="H245" s="153">
        <f t="shared" si="118"/>
        <v>0</v>
      </c>
      <c r="I245" s="153">
        <f t="shared" si="105"/>
        <v>0</v>
      </c>
      <c r="J245" s="153">
        <f t="shared" si="105"/>
        <v>0</v>
      </c>
      <c r="K245" s="153">
        <f t="shared" si="119"/>
        <v>0</v>
      </c>
      <c r="L245" s="153">
        <f t="shared" si="106"/>
        <v>0</v>
      </c>
      <c r="M245" s="153">
        <f t="shared" si="106"/>
        <v>0</v>
      </c>
      <c r="N245" s="153">
        <f t="shared" si="120"/>
        <v>0</v>
      </c>
      <c r="O245" s="153">
        <f t="shared" si="107"/>
        <v>0</v>
      </c>
      <c r="P245" s="153">
        <f t="shared" si="107"/>
        <v>0</v>
      </c>
      <c r="Q245" s="153">
        <f t="shared" si="121"/>
        <v>0</v>
      </c>
      <c r="R245" s="153">
        <f t="shared" si="108"/>
        <v>0</v>
      </c>
      <c r="S245" s="153">
        <f t="shared" si="108"/>
        <v>0</v>
      </c>
      <c r="T245" s="153">
        <f t="shared" si="122"/>
        <v>0</v>
      </c>
      <c r="U245" s="153">
        <f t="shared" si="109"/>
        <v>0</v>
      </c>
      <c r="V245" s="153">
        <f t="shared" si="109"/>
        <v>0</v>
      </c>
      <c r="W245" s="153">
        <f t="shared" si="123"/>
        <v>0</v>
      </c>
      <c r="X245" s="153">
        <f t="shared" si="110"/>
        <v>0</v>
      </c>
      <c r="Y245" s="153">
        <f t="shared" si="110"/>
        <v>0</v>
      </c>
      <c r="Z245" s="153">
        <f t="shared" si="124"/>
        <v>0</v>
      </c>
      <c r="AA245" s="153">
        <f t="shared" si="111"/>
        <v>0</v>
      </c>
      <c r="AB245" s="153">
        <f t="shared" si="111"/>
        <v>0</v>
      </c>
      <c r="AC245" s="153">
        <f t="shared" si="125"/>
        <v>0</v>
      </c>
      <c r="AD245" s="153">
        <f t="shared" si="112"/>
        <v>0</v>
      </c>
      <c r="AE245" s="153">
        <f t="shared" si="112"/>
        <v>0</v>
      </c>
      <c r="AF245" s="153">
        <f t="shared" si="126"/>
        <v>0</v>
      </c>
      <c r="AG245" s="153">
        <f t="shared" si="113"/>
        <v>0</v>
      </c>
      <c r="AH245" s="153">
        <f t="shared" si="113"/>
        <v>0</v>
      </c>
      <c r="AI245" s="153">
        <f t="shared" si="127"/>
        <v>0</v>
      </c>
      <c r="AJ245" s="153">
        <f t="shared" si="114"/>
        <v>0</v>
      </c>
      <c r="AK245" s="153">
        <f t="shared" si="114"/>
        <v>0</v>
      </c>
      <c r="AL245" s="153">
        <f t="shared" si="128"/>
        <v>0</v>
      </c>
      <c r="AM245" s="41">
        <f t="shared" si="115"/>
        <v>0</v>
      </c>
      <c r="AN245" s="41">
        <f t="shared" si="116"/>
        <v>0</v>
      </c>
      <c r="AO245" s="153">
        <f t="shared" si="129"/>
        <v>0</v>
      </c>
      <c r="AP245" s="758"/>
      <c r="AQ245" s="758"/>
      <c r="AR245" s="758"/>
    </row>
    <row r="246" spans="1:44">
      <c r="A246" s="37">
        <v>11</v>
      </c>
      <c r="B246" s="38" t="s">
        <v>57</v>
      </c>
      <c r="C246" s="153">
        <f t="shared" si="103"/>
        <v>0</v>
      </c>
      <c r="D246" s="153">
        <f t="shared" si="103"/>
        <v>0</v>
      </c>
      <c r="E246" s="153">
        <f t="shared" si="117"/>
        <v>0</v>
      </c>
      <c r="F246" s="153">
        <f t="shared" si="104"/>
        <v>0</v>
      </c>
      <c r="G246" s="153">
        <f t="shared" si="104"/>
        <v>0</v>
      </c>
      <c r="H246" s="153">
        <f t="shared" si="118"/>
        <v>0</v>
      </c>
      <c r="I246" s="153">
        <f t="shared" si="105"/>
        <v>0</v>
      </c>
      <c r="J246" s="153">
        <f t="shared" si="105"/>
        <v>0</v>
      </c>
      <c r="K246" s="153">
        <f t="shared" si="119"/>
        <v>0</v>
      </c>
      <c r="L246" s="153">
        <f t="shared" si="106"/>
        <v>0</v>
      </c>
      <c r="M246" s="153">
        <f t="shared" si="106"/>
        <v>0</v>
      </c>
      <c r="N246" s="153">
        <f t="shared" si="120"/>
        <v>0</v>
      </c>
      <c r="O246" s="153">
        <f t="shared" si="107"/>
        <v>0</v>
      </c>
      <c r="P246" s="153">
        <f t="shared" si="107"/>
        <v>0</v>
      </c>
      <c r="Q246" s="153">
        <f t="shared" si="121"/>
        <v>0</v>
      </c>
      <c r="R246" s="153">
        <f t="shared" si="108"/>
        <v>0</v>
      </c>
      <c r="S246" s="153">
        <f t="shared" si="108"/>
        <v>0</v>
      </c>
      <c r="T246" s="153">
        <f t="shared" si="122"/>
        <v>0</v>
      </c>
      <c r="U246" s="153">
        <f t="shared" si="109"/>
        <v>0</v>
      </c>
      <c r="V246" s="153">
        <f t="shared" si="109"/>
        <v>0</v>
      </c>
      <c r="W246" s="153">
        <f t="shared" si="123"/>
        <v>0</v>
      </c>
      <c r="X246" s="153">
        <f t="shared" si="110"/>
        <v>0</v>
      </c>
      <c r="Y246" s="153">
        <f t="shared" si="110"/>
        <v>0</v>
      </c>
      <c r="Z246" s="153">
        <f t="shared" si="124"/>
        <v>0</v>
      </c>
      <c r="AA246" s="153">
        <f t="shared" si="111"/>
        <v>0</v>
      </c>
      <c r="AB246" s="153">
        <f t="shared" si="111"/>
        <v>0</v>
      </c>
      <c r="AC246" s="153">
        <f t="shared" si="125"/>
        <v>0</v>
      </c>
      <c r="AD246" s="153">
        <f t="shared" si="112"/>
        <v>0</v>
      </c>
      <c r="AE246" s="153">
        <f t="shared" si="112"/>
        <v>0</v>
      </c>
      <c r="AF246" s="153">
        <f t="shared" si="126"/>
        <v>0</v>
      </c>
      <c r="AG246" s="153">
        <f t="shared" si="113"/>
        <v>0</v>
      </c>
      <c r="AH246" s="153">
        <f t="shared" si="113"/>
        <v>0</v>
      </c>
      <c r="AI246" s="153">
        <f t="shared" si="127"/>
        <v>0</v>
      </c>
      <c r="AJ246" s="153">
        <f t="shared" si="114"/>
        <v>0</v>
      </c>
      <c r="AK246" s="153">
        <f t="shared" si="114"/>
        <v>0</v>
      </c>
      <c r="AL246" s="153">
        <f t="shared" si="128"/>
        <v>0</v>
      </c>
      <c r="AM246" s="41">
        <f t="shared" si="115"/>
        <v>0</v>
      </c>
      <c r="AN246" s="41">
        <f t="shared" si="116"/>
        <v>0</v>
      </c>
      <c r="AO246" s="153">
        <f t="shared" si="129"/>
        <v>0</v>
      </c>
      <c r="AP246" s="758"/>
      <c r="AQ246" s="758"/>
      <c r="AR246" s="758"/>
    </row>
    <row r="247" spans="1:44">
      <c r="A247" s="37">
        <v>12</v>
      </c>
      <c r="B247" s="38" t="s">
        <v>61</v>
      </c>
      <c r="C247" s="153">
        <f t="shared" si="103"/>
        <v>0</v>
      </c>
      <c r="D247" s="153">
        <f t="shared" si="103"/>
        <v>0</v>
      </c>
      <c r="E247" s="153">
        <f t="shared" si="117"/>
        <v>0</v>
      </c>
      <c r="F247" s="153">
        <f t="shared" si="104"/>
        <v>0</v>
      </c>
      <c r="G247" s="153">
        <f t="shared" si="104"/>
        <v>0</v>
      </c>
      <c r="H247" s="153">
        <f t="shared" si="118"/>
        <v>0</v>
      </c>
      <c r="I247" s="153">
        <f t="shared" si="105"/>
        <v>0</v>
      </c>
      <c r="J247" s="153">
        <f t="shared" si="105"/>
        <v>0</v>
      </c>
      <c r="K247" s="153">
        <f t="shared" si="119"/>
        <v>0</v>
      </c>
      <c r="L247" s="153">
        <f t="shared" si="106"/>
        <v>0</v>
      </c>
      <c r="M247" s="153">
        <f t="shared" si="106"/>
        <v>0</v>
      </c>
      <c r="N247" s="153">
        <f t="shared" si="120"/>
        <v>0</v>
      </c>
      <c r="O247" s="153">
        <f t="shared" si="107"/>
        <v>0</v>
      </c>
      <c r="P247" s="153">
        <f t="shared" si="107"/>
        <v>0</v>
      </c>
      <c r="Q247" s="153">
        <f t="shared" si="121"/>
        <v>0</v>
      </c>
      <c r="R247" s="153">
        <f t="shared" si="108"/>
        <v>0</v>
      </c>
      <c r="S247" s="153">
        <f t="shared" si="108"/>
        <v>0</v>
      </c>
      <c r="T247" s="153">
        <f t="shared" si="122"/>
        <v>0</v>
      </c>
      <c r="U247" s="153">
        <f t="shared" si="109"/>
        <v>0</v>
      </c>
      <c r="V247" s="153">
        <f t="shared" si="109"/>
        <v>0</v>
      </c>
      <c r="W247" s="153">
        <f t="shared" si="123"/>
        <v>0</v>
      </c>
      <c r="X247" s="153">
        <f t="shared" si="110"/>
        <v>0</v>
      </c>
      <c r="Y247" s="153">
        <f t="shared" si="110"/>
        <v>0</v>
      </c>
      <c r="Z247" s="153">
        <f t="shared" si="124"/>
        <v>0</v>
      </c>
      <c r="AA247" s="153">
        <f t="shared" si="111"/>
        <v>0</v>
      </c>
      <c r="AB247" s="153">
        <f t="shared" si="111"/>
        <v>0</v>
      </c>
      <c r="AC247" s="153">
        <f t="shared" si="125"/>
        <v>0</v>
      </c>
      <c r="AD247" s="153">
        <f t="shared" si="112"/>
        <v>0</v>
      </c>
      <c r="AE247" s="153">
        <f t="shared" si="112"/>
        <v>0</v>
      </c>
      <c r="AF247" s="153">
        <f t="shared" si="126"/>
        <v>0</v>
      </c>
      <c r="AG247" s="153">
        <f t="shared" si="113"/>
        <v>0</v>
      </c>
      <c r="AH247" s="153">
        <f t="shared" si="113"/>
        <v>0</v>
      </c>
      <c r="AI247" s="153">
        <f t="shared" si="127"/>
        <v>0</v>
      </c>
      <c r="AJ247" s="153">
        <f t="shared" si="114"/>
        <v>0</v>
      </c>
      <c r="AK247" s="153">
        <f t="shared" si="114"/>
        <v>0</v>
      </c>
      <c r="AL247" s="153">
        <f t="shared" si="128"/>
        <v>0</v>
      </c>
      <c r="AM247" s="41">
        <f t="shared" si="115"/>
        <v>0</v>
      </c>
      <c r="AN247" s="41">
        <f t="shared" si="116"/>
        <v>0</v>
      </c>
      <c r="AO247" s="153">
        <f t="shared" si="129"/>
        <v>0</v>
      </c>
      <c r="AP247" s="758"/>
      <c r="AQ247" s="758"/>
      <c r="AR247" s="758"/>
    </row>
    <row r="248" spans="1:44">
      <c r="A248" s="37">
        <v>13</v>
      </c>
      <c r="B248" s="38" t="s">
        <v>62</v>
      </c>
      <c r="C248" s="153">
        <f t="shared" si="103"/>
        <v>0</v>
      </c>
      <c r="D248" s="153">
        <f t="shared" si="103"/>
        <v>0</v>
      </c>
      <c r="E248" s="153">
        <f t="shared" si="117"/>
        <v>0</v>
      </c>
      <c r="F248" s="153">
        <f t="shared" si="104"/>
        <v>0</v>
      </c>
      <c r="G248" s="153">
        <f t="shared" si="104"/>
        <v>0</v>
      </c>
      <c r="H248" s="153">
        <f t="shared" si="118"/>
        <v>0</v>
      </c>
      <c r="I248" s="153">
        <f t="shared" si="105"/>
        <v>0</v>
      </c>
      <c r="J248" s="153">
        <f t="shared" si="105"/>
        <v>0</v>
      </c>
      <c r="K248" s="153">
        <f t="shared" si="119"/>
        <v>0</v>
      </c>
      <c r="L248" s="153">
        <f t="shared" si="106"/>
        <v>0</v>
      </c>
      <c r="M248" s="153">
        <f t="shared" si="106"/>
        <v>0</v>
      </c>
      <c r="N248" s="153">
        <f t="shared" si="120"/>
        <v>0</v>
      </c>
      <c r="O248" s="153">
        <f t="shared" si="107"/>
        <v>0</v>
      </c>
      <c r="P248" s="153">
        <f t="shared" si="107"/>
        <v>0</v>
      </c>
      <c r="Q248" s="153">
        <f t="shared" si="121"/>
        <v>0</v>
      </c>
      <c r="R248" s="153">
        <f t="shared" si="108"/>
        <v>0</v>
      </c>
      <c r="S248" s="153">
        <f t="shared" si="108"/>
        <v>0</v>
      </c>
      <c r="T248" s="153">
        <f t="shared" si="122"/>
        <v>0</v>
      </c>
      <c r="U248" s="153">
        <f t="shared" si="109"/>
        <v>0</v>
      </c>
      <c r="V248" s="153">
        <f t="shared" si="109"/>
        <v>0</v>
      </c>
      <c r="W248" s="153">
        <f t="shared" si="123"/>
        <v>0</v>
      </c>
      <c r="X248" s="153">
        <f t="shared" si="110"/>
        <v>0</v>
      </c>
      <c r="Y248" s="153">
        <f t="shared" si="110"/>
        <v>0</v>
      </c>
      <c r="Z248" s="153">
        <f t="shared" si="124"/>
        <v>0</v>
      </c>
      <c r="AA248" s="153">
        <f t="shared" si="111"/>
        <v>0</v>
      </c>
      <c r="AB248" s="153">
        <f t="shared" si="111"/>
        <v>0</v>
      </c>
      <c r="AC248" s="153">
        <f t="shared" si="125"/>
        <v>0</v>
      </c>
      <c r="AD248" s="153">
        <f t="shared" si="112"/>
        <v>0</v>
      </c>
      <c r="AE248" s="153">
        <f t="shared" si="112"/>
        <v>0</v>
      </c>
      <c r="AF248" s="153">
        <f t="shared" si="126"/>
        <v>0</v>
      </c>
      <c r="AG248" s="153">
        <f t="shared" si="113"/>
        <v>0</v>
      </c>
      <c r="AH248" s="153">
        <f t="shared" si="113"/>
        <v>0</v>
      </c>
      <c r="AI248" s="153">
        <f t="shared" si="127"/>
        <v>0</v>
      </c>
      <c r="AJ248" s="153">
        <f t="shared" si="114"/>
        <v>0</v>
      </c>
      <c r="AK248" s="153">
        <f t="shared" si="114"/>
        <v>0</v>
      </c>
      <c r="AL248" s="153">
        <f t="shared" si="128"/>
        <v>0</v>
      </c>
      <c r="AM248" s="41">
        <f t="shared" si="115"/>
        <v>0</v>
      </c>
      <c r="AN248" s="41">
        <f t="shared" si="116"/>
        <v>0</v>
      </c>
      <c r="AO248" s="153">
        <f t="shared" si="129"/>
        <v>0</v>
      </c>
      <c r="AP248" s="758"/>
      <c r="AQ248" s="758"/>
      <c r="AR248" s="758"/>
    </row>
    <row r="249" spans="1:44">
      <c r="A249" s="37">
        <v>14</v>
      </c>
      <c r="B249" s="38" t="s">
        <v>69</v>
      </c>
      <c r="C249" s="153">
        <f t="shared" si="103"/>
        <v>0</v>
      </c>
      <c r="D249" s="153">
        <f t="shared" si="103"/>
        <v>0</v>
      </c>
      <c r="E249" s="153">
        <f t="shared" si="117"/>
        <v>0</v>
      </c>
      <c r="F249" s="153">
        <f t="shared" si="104"/>
        <v>0</v>
      </c>
      <c r="G249" s="153">
        <f t="shared" si="104"/>
        <v>0</v>
      </c>
      <c r="H249" s="153">
        <f t="shared" si="118"/>
        <v>0</v>
      </c>
      <c r="I249" s="153">
        <f t="shared" si="105"/>
        <v>0</v>
      </c>
      <c r="J249" s="153">
        <f t="shared" si="105"/>
        <v>0</v>
      </c>
      <c r="K249" s="153">
        <f t="shared" si="119"/>
        <v>0</v>
      </c>
      <c r="L249" s="153">
        <f t="shared" si="106"/>
        <v>0</v>
      </c>
      <c r="M249" s="153">
        <f t="shared" si="106"/>
        <v>0</v>
      </c>
      <c r="N249" s="153">
        <f t="shared" si="120"/>
        <v>0</v>
      </c>
      <c r="O249" s="153">
        <f t="shared" si="107"/>
        <v>0</v>
      </c>
      <c r="P249" s="153">
        <f t="shared" si="107"/>
        <v>0</v>
      </c>
      <c r="Q249" s="153">
        <f t="shared" si="121"/>
        <v>0</v>
      </c>
      <c r="R249" s="153">
        <f t="shared" si="108"/>
        <v>0</v>
      </c>
      <c r="S249" s="153">
        <f t="shared" si="108"/>
        <v>0</v>
      </c>
      <c r="T249" s="153">
        <f t="shared" si="122"/>
        <v>0</v>
      </c>
      <c r="U249" s="153">
        <f t="shared" si="109"/>
        <v>0</v>
      </c>
      <c r="V249" s="153">
        <f t="shared" si="109"/>
        <v>0</v>
      </c>
      <c r="W249" s="153">
        <f t="shared" si="123"/>
        <v>0</v>
      </c>
      <c r="X249" s="153">
        <f t="shared" si="110"/>
        <v>0</v>
      </c>
      <c r="Y249" s="153">
        <f t="shared" si="110"/>
        <v>0</v>
      </c>
      <c r="Z249" s="153">
        <f t="shared" si="124"/>
        <v>0</v>
      </c>
      <c r="AA249" s="153">
        <f t="shared" si="111"/>
        <v>0</v>
      </c>
      <c r="AB249" s="153">
        <f t="shared" si="111"/>
        <v>0</v>
      </c>
      <c r="AC249" s="153">
        <f t="shared" si="125"/>
        <v>0</v>
      </c>
      <c r="AD249" s="153">
        <f t="shared" si="112"/>
        <v>0</v>
      </c>
      <c r="AE249" s="153">
        <f t="shared" si="112"/>
        <v>0</v>
      </c>
      <c r="AF249" s="153">
        <f t="shared" si="126"/>
        <v>0</v>
      </c>
      <c r="AG249" s="153">
        <f t="shared" si="113"/>
        <v>0</v>
      </c>
      <c r="AH249" s="153">
        <f t="shared" si="113"/>
        <v>0</v>
      </c>
      <c r="AI249" s="153">
        <f t="shared" si="127"/>
        <v>0</v>
      </c>
      <c r="AJ249" s="153">
        <f t="shared" si="114"/>
        <v>0</v>
      </c>
      <c r="AK249" s="153">
        <f t="shared" si="114"/>
        <v>0</v>
      </c>
      <c r="AL249" s="153">
        <f t="shared" si="128"/>
        <v>0</v>
      </c>
      <c r="AM249" s="41">
        <f t="shared" si="115"/>
        <v>0</v>
      </c>
      <c r="AN249" s="41">
        <f t="shared" si="116"/>
        <v>0</v>
      </c>
      <c r="AO249" s="153">
        <f t="shared" si="129"/>
        <v>0</v>
      </c>
      <c r="AP249" s="758"/>
      <c r="AQ249" s="758"/>
      <c r="AR249" s="758"/>
    </row>
    <row r="250" spans="1:44">
      <c r="A250" s="37">
        <v>15</v>
      </c>
      <c r="B250" s="38" t="s">
        <v>781</v>
      </c>
      <c r="C250" s="153">
        <f t="shared" si="103"/>
        <v>0</v>
      </c>
      <c r="D250" s="153">
        <f t="shared" si="103"/>
        <v>0</v>
      </c>
      <c r="E250" s="153">
        <f t="shared" si="117"/>
        <v>0</v>
      </c>
      <c r="F250" s="153">
        <f t="shared" si="104"/>
        <v>0</v>
      </c>
      <c r="G250" s="153">
        <f t="shared" si="104"/>
        <v>0</v>
      </c>
      <c r="H250" s="153">
        <f t="shared" si="118"/>
        <v>0</v>
      </c>
      <c r="I250" s="153">
        <f t="shared" si="105"/>
        <v>0</v>
      </c>
      <c r="J250" s="153">
        <f t="shared" si="105"/>
        <v>0</v>
      </c>
      <c r="K250" s="153">
        <f t="shared" si="119"/>
        <v>0</v>
      </c>
      <c r="L250" s="153">
        <f t="shared" si="106"/>
        <v>0</v>
      </c>
      <c r="M250" s="153">
        <f t="shared" si="106"/>
        <v>0</v>
      </c>
      <c r="N250" s="153">
        <f t="shared" si="120"/>
        <v>0</v>
      </c>
      <c r="O250" s="153">
        <f t="shared" si="107"/>
        <v>0</v>
      </c>
      <c r="P250" s="153">
        <f t="shared" si="107"/>
        <v>0</v>
      </c>
      <c r="Q250" s="153">
        <f t="shared" si="121"/>
        <v>0</v>
      </c>
      <c r="R250" s="153">
        <f t="shared" si="108"/>
        <v>0</v>
      </c>
      <c r="S250" s="153">
        <f t="shared" si="108"/>
        <v>0</v>
      </c>
      <c r="T250" s="153">
        <f t="shared" si="122"/>
        <v>0</v>
      </c>
      <c r="U250" s="153">
        <f t="shared" si="109"/>
        <v>0</v>
      </c>
      <c r="V250" s="153">
        <f t="shared" si="109"/>
        <v>0</v>
      </c>
      <c r="W250" s="153">
        <f t="shared" si="123"/>
        <v>0</v>
      </c>
      <c r="X250" s="153">
        <f t="shared" si="110"/>
        <v>0</v>
      </c>
      <c r="Y250" s="153">
        <f t="shared" si="110"/>
        <v>0</v>
      </c>
      <c r="Z250" s="153">
        <f t="shared" si="124"/>
        <v>0</v>
      </c>
      <c r="AA250" s="153">
        <f t="shared" si="111"/>
        <v>0</v>
      </c>
      <c r="AB250" s="153">
        <f t="shared" si="111"/>
        <v>0</v>
      </c>
      <c r="AC250" s="153">
        <f t="shared" si="125"/>
        <v>0</v>
      </c>
      <c r="AD250" s="153">
        <f t="shared" si="112"/>
        <v>0</v>
      </c>
      <c r="AE250" s="153">
        <f t="shared" si="112"/>
        <v>0</v>
      </c>
      <c r="AF250" s="153">
        <f t="shared" si="126"/>
        <v>0</v>
      </c>
      <c r="AG250" s="153">
        <f t="shared" si="113"/>
        <v>0</v>
      </c>
      <c r="AH250" s="153">
        <f t="shared" si="113"/>
        <v>0</v>
      </c>
      <c r="AI250" s="153">
        <f t="shared" si="127"/>
        <v>0</v>
      </c>
      <c r="AJ250" s="153">
        <f t="shared" si="114"/>
        <v>0</v>
      </c>
      <c r="AK250" s="153">
        <f t="shared" si="114"/>
        <v>0</v>
      </c>
      <c r="AL250" s="153">
        <f t="shared" si="128"/>
        <v>0</v>
      </c>
      <c r="AM250" s="41">
        <f t="shared" si="115"/>
        <v>0</v>
      </c>
      <c r="AN250" s="41">
        <f t="shared" si="116"/>
        <v>0</v>
      </c>
      <c r="AO250" s="153">
        <f t="shared" si="129"/>
        <v>0</v>
      </c>
      <c r="AP250" s="758"/>
      <c r="AQ250" s="758"/>
      <c r="AR250" s="758"/>
    </row>
    <row r="251" spans="1:44">
      <c r="A251" s="37">
        <v>16</v>
      </c>
      <c r="B251" s="38" t="s">
        <v>72</v>
      </c>
      <c r="C251" s="153">
        <f t="shared" si="103"/>
        <v>0</v>
      </c>
      <c r="D251" s="153">
        <f t="shared" si="103"/>
        <v>0</v>
      </c>
      <c r="E251" s="153">
        <f t="shared" si="117"/>
        <v>0</v>
      </c>
      <c r="F251" s="153">
        <f t="shared" si="104"/>
        <v>0</v>
      </c>
      <c r="G251" s="153">
        <f t="shared" si="104"/>
        <v>0</v>
      </c>
      <c r="H251" s="153">
        <f t="shared" si="118"/>
        <v>0</v>
      </c>
      <c r="I251" s="153">
        <f t="shared" si="105"/>
        <v>0</v>
      </c>
      <c r="J251" s="153">
        <f t="shared" si="105"/>
        <v>0</v>
      </c>
      <c r="K251" s="153">
        <f t="shared" si="119"/>
        <v>0</v>
      </c>
      <c r="L251" s="153">
        <f t="shared" si="106"/>
        <v>0</v>
      </c>
      <c r="M251" s="153">
        <f t="shared" si="106"/>
        <v>0</v>
      </c>
      <c r="N251" s="153">
        <f t="shared" si="120"/>
        <v>0</v>
      </c>
      <c r="O251" s="153">
        <f t="shared" si="107"/>
        <v>0</v>
      </c>
      <c r="P251" s="153">
        <f t="shared" si="107"/>
        <v>0</v>
      </c>
      <c r="Q251" s="153">
        <f t="shared" si="121"/>
        <v>0</v>
      </c>
      <c r="R251" s="153">
        <f t="shared" si="108"/>
        <v>0</v>
      </c>
      <c r="S251" s="153">
        <f t="shared" si="108"/>
        <v>0</v>
      </c>
      <c r="T251" s="153">
        <f t="shared" si="122"/>
        <v>0</v>
      </c>
      <c r="U251" s="153">
        <f t="shared" si="109"/>
        <v>0</v>
      </c>
      <c r="V251" s="153">
        <f t="shared" si="109"/>
        <v>0</v>
      </c>
      <c r="W251" s="153">
        <f t="shared" si="123"/>
        <v>0</v>
      </c>
      <c r="X251" s="153">
        <f t="shared" si="110"/>
        <v>0</v>
      </c>
      <c r="Y251" s="153">
        <f t="shared" si="110"/>
        <v>0</v>
      </c>
      <c r="Z251" s="153">
        <f t="shared" si="124"/>
        <v>0</v>
      </c>
      <c r="AA251" s="153">
        <f t="shared" si="111"/>
        <v>0</v>
      </c>
      <c r="AB251" s="153">
        <f t="shared" si="111"/>
        <v>0</v>
      </c>
      <c r="AC251" s="153">
        <f t="shared" si="125"/>
        <v>0</v>
      </c>
      <c r="AD251" s="153">
        <f t="shared" si="112"/>
        <v>0</v>
      </c>
      <c r="AE251" s="153">
        <f t="shared" si="112"/>
        <v>0</v>
      </c>
      <c r="AF251" s="153">
        <f t="shared" si="126"/>
        <v>0</v>
      </c>
      <c r="AG251" s="153">
        <f t="shared" si="113"/>
        <v>0</v>
      </c>
      <c r="AH251" s="153">
        <f t="shared" si="113"/>
        <v>0</v>
      </c>
      <c r="AI251" s="153">
        <f t="shared" si="127"/>
        <v>0</v>
      </c>
      <c r="AJ251" s="153">
        <f t="shared" si="114"/>
        <v>0</v>
      </c>
      <c r="AK251" s="153">
        <f t="shared" si="114"/>
        <v>0</v>
      </c>
      <c r="AL251" s="153">
        <f t="shared" si="128"/>
        <v>0</v>
      </c>
      <c r="AM251" s="41">
        <f t="shared" si="115"/>
        <v>0</v>
      </c>
      <c r="AN251" s="41">
        <f t="shared" si="116"/>
        <v>0</v>
      </c>
      <c r="AO251" s="153">
        <f t="shared" si="129"/>
        <v>0</v>
      </c>
      <c r="AP251" s="758"/>
      <c r="AQ251" s="758"/>
      <c r="AR251" s="758"/>
    </row>
    <row r="252" spans="1:44">
      <c r="A252" s="37">
        <v>17</v>
      </c>
      <c r="B252" s="38" t="s">
        <v>74</v>
      </c>
      <c r="C252" s="153">
        <f t="shared" ref="C252:D257" si="130">C196+C224</f>
        <v>0</v>
      </c>
      <c r="D252" s="153">
        <f t="shared" si="130"/>
        <v>0</v>
      </c>
      <c r="E252" s="153">
        <f t="shared" si="117"/>
        <v>0</v>
      </c>
      <c r="F252" s="153">
        <f t="shared" ref="F252:G257" si="131">F196+F224</f>
        <v>0</v>
      </c>
      <c r="G252" s="153">
        <f t="shared" si="131"/>
        <v>0</v>
      </c>
      <c r="H252" s="153">
        <f t="shared" si="118"/>
        <v>0</v>
      </c>
      <c r="I252" s="153">
        <f t="shared" ref="I252:J257" si="132">I196+I224</f>
        <v>0</v>
      </c>
      <c r="J252" s="153">
        <f t="shared" si="132"/>
        <v>0</v>
      </c>
      <c r="K252" s="153">
        <f t="shared" si="119"/>
        <v>0</v>
      </c>
      <c r="L252" s="153">
        <f t="shared" ref="L252:M257" si="133">L196+L224</f>
        <v>0</v>
      </c>
      <c r="M252" s="153">
        <f t="shared" si="133"/>
        <v>0</v>
      </c>
      <c r="N252" s="153">
        <f t="shared" si="120"/>
        <v>0</v>
      </c>
      <c r="O252" s="153">
        <f t="shared" ref="O252:P257" si="134">O196+O224</f>
        <v>0</v>
      </c>
      <c r="P252" s="153">
        <f t="shared" si="134"/>
        <v>0</v>
      </c>
      <c r="Q252" s="153">
        <f t="shared" si="121"/>
        <v>0</v>
      </c>
      <c r="R252" s="153">
        <f t="shared" ref="R252:S257" si="135">R196+R224</f>
        <v>0</v>
      </c>
      <c r="S252" s="153">
        <f t="shared" si="135"/>
        <v>0</v>
      </c>
      <c r="T252" s="153">
        <f t="shared" si="122"/>
        <v>0</v>
      </c>
      <c r="U252" s="153">
        <f t="shared" ref="U252:V257" si="136">U196+U224</f>
        <v>0</v>
      </c>
      <c r="V252" s="153">
        <f t="shared" si="136"/>
        <v>0</v>
      </c>
      <c r="W252" s="153">
        <f t="shared" si="123"/>
        <v>0</v>
      </c>
      <c r="X252" s="153">
        <f t="shared" ref="X252:Y257" si="137">X196+X224</f>
        <v>0</v>
      </c>
      <c r="Y252" s="153">
        <f t="shared" si="137"/>
        <v>0</v>
      </c>
      <c r="Z252" s="153">
        <f t="shared" si="124"/>
        <v>0</v>
      </c>
      <c r="AA252" s="153">
        <f t="shared" ref="AA252:AB257" si="138">AA196+AA224</f>
        <v>0</v>
      </c>
      <c r="AB252" s="153">
        <f t="shared" si="138"/>
        <v>0</v>
      </c>
      <c r="AC252" s="153">
        <f t="shared" si="125"/>
        <v>0</v>
      </c>
      <c r="AD252" s="153">
        <f t="shared" ref="AD252:AE257" si="139">AD196+AD224</f>
        <v>0</v>
      </c>
      <c r="AE252" s="153">
        <f t="shared" si="139"/>
        <v>0</v>
      </c>
      <c r="AF252" s="153">
        <f t="shared" si="126"/>
        <v>0</v>
      </c>
      <c r="AG252" s="153">
        <f t="shared" ref="AG252:AH257" si="140">AG196+AG224</f>
        <v>0</v>
      </c>
      <c r="AH252" s="153">
        <f t="shared" si="140"/>
        <v>0</v>
      </c>
      <c r="AI252" s="153">
        <f t="shared" si="127"/>
        <v>0</v>
      </c>
      <c r="AJ252" s="153">
        <f t="shared" ref="AJ252:AK257" si="141">AJ196+AJ224</f>
        <v>0</v>
      </c>
      <c r="AK252" s="153">
        <f t="shared" si="141"/>
        <v>0</v>
      </c>
      <c r="AL252" s="153">
        <f t="shared" si="128"/>
        <v>0</v>
      </c>
      <c r="AM252" s="41">
        <f t="shared" si="115"/>
        <v>0</v>
      </c>
      <c r="AN252" s="41">
        <f t="shared" si="116"/>
        <v>0</v>
      </c>
      <c r="AO252" s="153">
        <f t="shared" si="129"/>
        <v>0</v>
      </c>
      <c r="AP252" s="758"/>
      <c r="AQ252" s="758"/>
      <c r="AR252" s="758"/>
    </row>
    <row r="253" spans="1:44">
      <c r="A253" s="37">
        <v>18</v>
      </c>
      <c r="B253" s="43" t="s">
        <v>160</v>
      </c>
      <c r="C253" s="153">
        <f t="shared" si="130"/>
        <v>0</v>
      </c>
      <c r="D253" s="153">
        <f t="shared" si="130"/>
        <v>0</v>
      </c>
      <c r="E253" s="153">
        <f t="shared" si="117"/>
        <v>0</v>
      </c>
      <c r="F253" s="153">
        <f t="shared" si="131"/>
        <v>0</v>
      </c>
      <c r="G253" s="153">
        <f t="shared" si="131"/>
        <v>0</v>
      </c>
      <c r="H253" s="153">
        <f t="shared" si="118"/>
        <v>0</v>
      </c>
      <c r="I253" s="153">
        <f t="shared" si="132"/>
        <v>0</v>
      </c>
      <c r="J253" s="153">
        <f t="shared" si="132"/>
        <v>0</v>
      </c>
      <c r="K253" s="153">
        <f t="shared" si="119"/>
        <v>0</v>
      </c>
      <c r="L253" s="153">
        <f t="shared" si="133"/>
        <v>0</v>
      </c>
      <c r="M253" s="153">
        <f t="shared" si="133"/>
        <v>0</v>
      </c>
      <c r="N253" s="153">
        <f t="shared" si="120"/>
        <v>0</v>
      </c>
      <c r="O253" s="153">
        <f t="shared" si="134"/>
        <v>0</v>
      </c>
      <c r="P253" s="153">
        <f t="shared" si="134"/>
        <v>0</v>
      </c>
      <c r="Q253" s="153">
        <f t="shared" si="121"/>
        <v>0</v>
      </c>
      <c r="R253" s="153">
        <f t="shared" si="135"/>
        <v>0</v>
      </c>
      <c r="S253" s="153">
        <f t="shared" si="135"/>
        <v>0</v>
      </c>
      <c r="T253" s="153">
        <f t="shared" si="122"/>
        <v>0</v>
      </c>
      <c r="U253" s="153">
        <f t="shared" si="136"/>
        <v>0</v>
      </c>
      <c r="V253" s="153">
        <f t="shared" si="136"/>
        <v>0</v>
      </c>
      <c r="W253" s="153">
        <f t="shared" si="123"/>
        <v>0</v>
      </c>
      <c r="X253" s="153">
        <f t="shared" si="137"/>
        <v>0</v>
      </c>
      <c r="Y253" s="153">
        <f t="shared" si="137"/>
        <v>0</v>
      </c>
      <c r="Z253" s="153">
        <f t="shared" si="124"/>
        <v>0</v>
      </c>
      <c r="AA253" s="153">
        <f t="shared" si="138"/>
        <v>0</v>
      </c>
      <c r="AB253" s="153">
        <f t="shared" si="138"/>
        <v>0</v>
      </c>
      <c r="AC253" s="153">
        <f t="shared" si="125"/>
        <v>0</v>
      </c>
      <c r="AD253" s="153">
        <f t="shared" si="139"/>
        <v>0</v>
      </c>
      <c r="AE253" s="153">
        <f t="shared" si="139"/>
        <v>0</v>
      </c>
      <c r="AF253" s="153">
        <f t="shared" si="126"/>
        <v>0</v>
      </c>
      <c r="AG253" s="153">
        <f t="shared" si="140"/>
        <v>0</v>
      </c>
      <c r="AH253" s="153">
        <f t="shared" si="140"/>
        <v>0</v>
      </c>
      <c r="AI253" s="153">
        <f t="shared" si="127"/>
        <v>0</v>
      </c>
      <c r="AJ253" s="153">
        <f t="shared" si="141"/>
        <v>0</v>
      </c>
      <c r="AK253" s="153">
        <f t="shared" si="141"/>
        <v>0</v>
      </c>
      <c r="AL253" s="153">
        <f t="shared" si="128"/>
        <v>0</v>
      </c>
      <c r="AM253" s="41">
        <f t="shared" si="115"/>
        <v>0</v>
      </c>
      <c r="AN253" s="41">
        <f t="shared" si="116"/>
        <v>0</v>
      </c>
      <c r="AO253" s="153">
        <f t="shared" si="129"/>
        <v>0</v>
      </c>
      <c r="AP253" s="758"/>
      <c r="AQ253" s="758"/>
      <c r="AR253" s="758"/>
    </row>
    <row r="254" spans="1:44">
      <c r="A254" s="37">
        <v>19</v>
      </c>
      <c r="B254" s="38" t="s">
        <v>85</v>
      </c>
      <c r="C254" s="153">
        <f t="shared" si="130"/>
        <v>0</v>
      </c>
      <c r="D254" s="153">
        <f t="shared" si="130"/>
        <v>0</v>
      </c>
      <c r="E254" s="153">
        <f t="shared" si="117"/>
        <v>0</v>
      </c>
      <c r="F254" s="153">
        <f t="shared" si="131"/>
        <v>0</v>
      </c>
      <c r="G254" s="153">
        <f t="shared" si="131"/>
        <v>0</v>
      </c>
      <c r="H254" s="153">
        <f t="shared" si="118"/>
        <v>0</v>
      </c>
      <c r="I254" s="153">
        <f t="shared" si="132"/>
        <v>0</v>
      </c>
      <c r="J254" s="153">
        <f t="shared" si="132"/>
        <v>0</v>
      </c>
      <c r="K254" s="153">
        <f t="shared" si="119"/>
        <v>0</v>
      </c>
      <c r="L254" s="153">
        <f t="shared" si="133"/>
        <v>0</v>
      </c>
      <c r="M254" s="153">
        <f t="shared" si="133"/>
        <v>0</v>
      </c>
      <c r="N254" s="153">
        <f t="shared" si="120"/>
        <v>0</v>
      </c>
      <c r="O254" s="153">
        <f t="shared" si="134"/>
        <v>0</v>
      </c>
      <c r="P254" s="153">
        <f t="shared" si="134"/>
        <v>0</v>
      </c>
      <c r="Q254" s="153">
        <f t="shared" si="121"/>
        <v>0</v>
      </c>
      <c r="R254" s="153">
        <f t="shared" si="135"/>
        <v>0</v>
      </c>
      <c r="S254" s="153">
        <f t="shared" si="135"/>
        <v>0</v>
      </c>
      <c r="T254" s="153">
        <f t="shared" si="122"/>
        <v>0</v>
      </c>
      <c r="U254" s="153">
        <f t="shared" si="136"/>
        <v>0</v>
      </c>
      <c r="V254" s="153">
        <f t="shared" si="136"/>
        <v>0</v>
      </c>
      <c r="W254" s="153">
        <f t="shared" si="123"/>
        <v>0</v>
      </c>
      <c r="X254" s="153">
        <f t="shared" si="137"/>
        <v>0</v>
      </c>
      <c r="Y254" s="153">
        <f t="shared" si="137"/>
        <v>0</v>
      </c>
      <c r="Z254" s="153">
        <f t="shared" si="124"/>
        <v>0</v>
      </c>
      <c r="AA254" s="153">
        <f t="shared" si="138"/>
        <v>0</v>
      </c>
      <c r="AB254" s="153">
        <f t="shared" si="138"/>
        <v>0</v>
      </c>
      <c r="AC254" s="153">
        <f t="shared" si="125"/>
        <v>0</v>
      </c>
      <c r="AD254" s="153">
        <f t="shared" si="139"/>
        <v>0</v>
      </c>
      <c r="AE254" s="153">
        <f t="shared" si="139"/>
        <v>0</v>
      </c>
      <c r="AF254" s="153">
        <f t="shared" si="126"/>
        <v>0</v>
      </c>
      <c r="AG254" s="153">
        <f t="shared" si="140"/>
        <v>0</v>
      </c>
      <c r="AH254" s="153">
        <f t="shared" si="140"/>
        <v>0</v>
      </c>
      <c r="AI254" s="153">
        <f t="shared" si="127"/>
        <v>0</v>
      </c>
      <c r="AJ254" s="153">
        <f t="shared" si="141"/>
        <v>0</v>
      </c>
      <c r="AK254" s="153">
        <f t="shared" si="141"/>
        <v>0</v>
      </c>
      <c r="AL254" s="153">
        <f t="shared" si="128"/>
        <v>0</v>
      </c>
      <c r="AM254" s="41">
        <f t="shared" si="115"/>
        <v>0</v>
      </c>
      <c r="AN254" s="41">
        <f t="shared" si="116"/>
        <v>0</v>
      </c>
      <c r="AO254" s="153">
        <f t="shared" si="129"/>
        <v>0</v>
      </c>
      <c r="AP254" s="758"/>
      <c r="AQ254" s="758"/>
      <c r="AR254" s="758"/>
    </row>
    <row r="255" spans="1:44">
      <c r="A255" s="37">
        <v>20</v>
      </c>
      <c r="B255" s="38" t="s">
        <v>142</v>
      </c>
      <c r="C255" s="153">
        <f t="shared" si="130"/>
        <v>0</v>
      </c>
      <c r="D255" s="153">
        <f t="shared" si="130"/>
        <v>0</v>
      </c>
      <c r="E255" s="153">
        <f t="shared" si="117"/>
        <v>0</v>
      </c>
      <c r="F255" s="153">
        <f t="shared" si="131"/>
        <v>0</v>
      </c>
      <c r="G255" s="153">
        <f t="shared" si="131"/>
        <v>0</v>
      </c>
      <c r="H255" s="153">
        <f t="shared" si="118"/>
        <v>0</v>
      </c>
      <c r="I255" s="153">
        <f t="shared" si="132"/>
        <v>0</v>
      </c>
      <c r="J255" s="153">
        <f t="shared" si="132"/>
        <v>0</v>
      </c>
      <c r="K255" s="153">
        <f t="shared" si="119"/>
        <v>0</v>
      </c>
      <c r="L255" s="153">
        <f t="shared" si="133"/>
        <v>0</v>
      </c>
      <c r="M255" s="153">
        <f t="shared" si="133"/>
        <v>0</v>
      </c>
      <c r="N255" s="153">
        <f t="shared" si="120"/>
        <v>0</v>
      </c>
      <c r="O255" s="153">
        <f t="shared" si="134"/>
        <v>0</v>
      </c>
      <c r="P255" s="153">
        <f t="shared" si="134"/>
        <v>0</v>
      </c>
      <c r="Q255" s="153">
        <f t="shared" si="121"/>
        <v>0</v>
      </c>
      <c r="R255" s="153">
        <f t="shared" si="135"/>
        <v>0</v>
      </c>
      <c r="S255" s="153">
        <f t="shared" si="135"/>
        <v>0</v>
      </c>
      <c r="T255" s="153">
        <f t="shared" si="122"/>
        <v>0</v>
      </c>
      <c r="U255" s="153">
        <f t="shared" si="136"/>
        <v>0</v>
      </c>
      <c r="V255" s="153">
        <f t="shared" si="136"/>
        <v>0</v>
      </c>
      <c r="W255" s="153">
        <f t="shared" si="123"/>
        <v>0</v>
      </c>
      <c r="X255" s="153">
        <f t="shared" si="137"/>
        <v>0</v>
      </c>
      <c r="Y255" s="153">
        <f t="shared" si="137"/>
        <v>0</v>
      </c>
      <c r="Z255" s="153">
        <f t="shared" si="124"/>
        <v>0</v>
      </c>
      <c r="AA255" s="153">
        <f t="shared" si="138"/>
        <v>0</v>
      </c>
      <c r="AB255" s="153">
        <f t="shared" si="138"/>
        <v>0</v>
      </c>
      <c r="AC255" s="153">
        <f t="shared" si="125"/>
        <v>0</v>
      </c>
      <c r="AD255" s="153">
        <f t="shared" si="139"/>
        <v>0</v>
      </c>
      <c r="AE255" s="153">
        <f t="shared" si="139"/>
        <v>0</v>
      </c>
      <c r="AF255" s="153">
        <f t="shared" si="126"/>
        <v>0</v>
      </c>
      <c r="AG255" s="153">
        <f t="shared" si="140"/>
        <v>0</v>
      </c>
      <c r="AH255" s="153">
        <f t="shared" si="140"/>
        <v>0</v>
      </c>
      <c r="AI255" s="153">
        <f t="shared" si="127"/>
        <v>0</v>
      </c>
      <c r="AJ255" s="153">
        <f t="shared" si="141"/>
        <v>0</v>
      </c>
      <c r="AK255" s="153">
        <f t="shared" si="141"/>
        <v>0</v>
      </c>
      <c r="AL255" s="153">
        <f t="shared" si="128"/>
        <v>0</v>
      </c>
      <c r="AM255" s="41">
        <f t="shared" si="115"/>
        <v>0</v>
      </c>
      <c r="AN255" s="41">
        <f t="shared" si="116"/>
        <v>0</v>
      </c>
      <c r="AO255" s="153">
        <f t="shared" si="129"/>
        <v>0</v>
      </c>
      <c r="AP255" s="758"/>
      <c r="AQ255" s="758"/>
      <c r="AR255" s="758"/>
    </row>
    <row r="256" spans="1:44">
      <c r="A256" s="37">
        <v>21</v>
      </c>
      <c r="B256" s="43" t="s">
        <v>143</v>
      </c>
      <c r="C256" s="153">
        <f t="shared" si="130"/>
        <v>0</v>
      </c>
      <c r="D256" s="153">
        <f t="shared" si="130"/>
        <v>0</v>
      </c>
      <c r="E256" s="153">
        <f t="shared" si="117"/>
        <v>0</v>
      </c>
      <c r="F256" s="153">
        <f t="shared" si="131"/>
        <v>0</v>
      </c>
      <c r="G256" s="153">
        <f t="shared" si="131"/>
        <v>0</v>
      </c>
      <c r="H256" s="153">
        <f t="shared" si="118"/>
        <v>0</v>
      </c>
      <c r="I256" s="153">
        <f t="shared" si="132"/>
        <v>0</v>
      </c>
      <c r="J256" s="153">
        <f t="shared" si="132"/>
        <v>0</v>
      </c>
      <c r="K256" s="153">
        <f t="shared" si="119"/>
        <v>0</v>
      </c>
      <c r="L256" s="153">
        <f t="shared" si="133"/>
        <v>0</v>
      </c>
      <c r="M256" s="153">
        <f t="shared" si="133"/>
        <v>0</v>
      </c>
      <c r="N256" s="153">
        <f t="shared" si="120"/>
        <v>0</v>
      </c>
      <c r="O256" s="153">
        <f t="shared" si="134"/>
        <v>0</v>
      </c>
      <c r="P256" s="153">
        <f t="shared" si="134"/>
        <v>0</v>
      </c>
      <c r="Q256" s="153">
        <f t="shared" si="121"/>
        <v>0</v>
      </c>
      <c r="R256" s="153">
        <f t="shared" si="135"/>
        <v>0</v>
      </c>
      <c r="S256" s="153">
        <f t="shared" si="135"/>
        <v>0</v>
      </c>
      <c r="T256" s="153">
        <f t="shared" si="122"/>
        <v>0</v>
      </c>
      <c r="U256" s="153">
        <f t="shared" si="136"/>
        <v>0</v>
      </c>
      <c r="V256" s="153">
        <f t="shared" si="136"/>
        <v>0</v>
      </c>
      <c r="W256" s="153">
        <f t="shared" si="123"/>
        <v>0</v>
      </c>
      <c r="X256" s="153">
        <f t="shared" si="137"/>
        <v>0</v>
      </c>
      <c r="Y256" s="153">
        <f t="shared" si="137"/>
        <v>0</v>
      </c>
      <c r="Z256" s="153">
        <f t="shared" si="124"/>
        <v>0</v>
      </c>
      <c r="AA256" s="153">
        <f t="shared" si="138"/>
        <v>0</v>
      </c>
      <c r="AB256" s="153">
        <f t="shared" si="138"/>
        <v>0</v>
      </c>
      <c r="AC256" s="153">
        <f t="shared" si="125"/>
        <v>0</v>
      </c>
      <c r="AD256" s="153">
        <f t="shared" si="139"/>
        <v>0</v>
      </c>
      <c r="AE256" s="153">
        <f t="shared" si="139"/>
        <v>0</v>
      </c>
      <c r="AF256" s="153">
        <f t="shared" si="126"/>
        <v>0</v>
      </c>
      <c r="AG256" s="153">
        <f t="shared" si="140"/>
        <v>0</v>
      </c>
      <c r="AH256" s="153">
        <f t="shared" si="140"/>
        <v>0</v>
      </c>
      <c r="AI256" s="153">
        <f t="shared" si="127"/>
        <v>0</v>
      </c>
      <c r="AJ256" s="153">
        <f t="shared" si="141"/>
        <v>0</v>
      </c>
      <c r="AK256" s="153">
        <f t="shared" si="141"/>
        <v>0</v>
      </c>
      <c r="AL256" s="153">
        <f t="shared" si="128"/>
        <v>0</v>
      </c>
      <c r="AM256" s="41">
        <f t="shared" si="115"/>
        <v>0</v>
      </c>
      <c r="AN256" s="41">
        <f t="shared" si="116"/>
        <v>0</v>
      </c>
      <c r="AO256" s="153">
        <f t="shared" si="129"/>
        <v>0</v>
      </c>
      <c r="AP256" s="758"/>
      <c r="AQ256" s="758"/>
      <c r="AR256" s="758"/>
    </row>
    <row r="257" spans="1:44">
      <c r="A257" s="37">
        <v>22</v>
      </c>
      <c r="B257" s="38" t="s">
        <v>144</v>
      </c>
      <c r="C257" s="153">
        <f t="shared" si="130"/>
        <v>0</v>
      </c>
      <c r="D257" s="153">
        <f t="shared" si="130"/>
        <v>0</v>
      </c>
      <c r="E257" s="153">
        <f t="shared" si="117"/>
        <v>0</v>
      </c>
      <c r="F257" s="153">
        <f t="shared" si="131"/>
        <v>0</v>
      </c>
      <c r="G257" s="153">
        <f t="shared" si="131"/>
        <v>0</v>
      </c>
      <c r="H257" s="153">
        <f t="shared" si="118"/>
        <v>0</v>
      </c>
      <c r="I257" s="153">
        <f t="shared" si="132"/>
        <v>0</v>
      </c>
      <c r="J257" s="153">
        <f t="shared" si="132"/>
        <v>0</v>
      </c>
      <c r="K257" s="153">
        <f t="shared" si="119"/>
        <v>0</v>
      </c>
      <c r="L257" s="153">
        <f t="shared" si="133"/>
        <v>0</v>
      </c>
      <c r="M257" s="153">
        <f t="shared" si="133"/>
        <v>0</v>
      </c>
      <c r="N257" s="153">
        <f t="shared" si="120"/>
        <v>0</v>
      </c>
      <c r="O257" s="153">
        <f t="shared" si="134"/>
        <v>0</v>
      </c>
      <c r="P257" s="153">
        <f t="shared" si="134"/>
        <v>0</v>
      </c>
      <c r="Q257" s="153">
        <f t="shared" si="121"/>
        <v>0</v>
      </c>
      <c r="R257" s="153">
        <f t="shared" si="135"/>
        <v>0</v>
      </c>
      <c r="S257" s="153">
        <f t="shared" si="135"/>
        <v>0</v>
      </c>
      <c r="T257" s="153">
        <f t="shared" si="122"/>
        <v>0</v>
      </c>
      <c r="U257" s="153">
        <f t="shared" si="136"/>
        <v>0</v>
      </c>
      <c r="V257" s="153">
        <f t="shared" si="136"/>
        <v>0</v>
      </c>
      <c r="W257" s="153">
        <f t="shared" si="123"/>
        <v>0</v>
      </c>
      <c r="X257" s="153">
        <f t="shared" si="137"/>
        <v>0</v>
      </c>
      <c r="Y257" s="153">
        <f t="shared" si="137"/>
        <v>0</v>
      </c>
      <c r="Z257" s="153">
        <f t="shared" si="124"/>
        <v>0</v>
      </c>
      <c r="AA257" s="153">
        <f t="shared" si="138"/>
        <v>0</v>
      </c>
      <c r="AB257" s="153">
        <f t="shared" si="138"/>
        <v>0</v>
      </c>
      <c r="AC257" s="153">
        <f t="shared" si="125"/>
        <v>0</v>
      </c>
      <c r="AD257" s="153">
        <f t="shared" si="139"/>
        <v>0</v>
      </c>
      <c r="AE257" s="153">
        <f t="shared" si="139"/>
        <v>0</v>
      </c>
      <c r="AF257" s="153">
        <f t="shared" si="126"/>
        <v>0</v>
      </c>
      <c r="AG257" s="153">
        <f t="shared" si="140"/>
        <v>0</v>
      </c>
      <c r="AH257" s="153">
        <f t="shared" si="140"/>
        <v>0</v>
      </c>
      <c r="AI257" s="153">
        <f t="shared" si="127"/>
        <v>0</v>
      </c>
      <c r="AJ257" s="153">
        <f t="shared" si="141"/>
        <v>0</v>
      </c>
      <c r="AK257" s="153">
        <f t="shared" si="141"/>
        <v>0</v>
      </c>
      <c r="AL257" s="153">
        <f t="shared" si="128"/>
        <v>0</v>
      </c>
      <c r="AM257" s="41">
        <f t="shared" si="115"/>
        <v>0</v>
      </c>
      <c r="AN257" s="41">
        <f t="shared" si="116"/>
        <v>0</v>
      </c>
      <c r="AO257" s="153">
        <f t="shared" si="129"/>
        <v>0</v>
      </c>
      <c r="AP257" s="758"/>
      <c r="AQ257" s="758"/>
      <c r="AR257" s="758"/>
    </row>
    <row r="258" spans="1:44">
      <c r="A258" s="40"/>
      <c r="B258" s="40" t="s">
        <v>6</v>
      </c>
      <c r="C258" s="153">
        <f>SUM(C236:C257)</f>
        <v>0</v>
      </c>
      <c r="D258" s="153">
        <f t="shared" ref="D258:AO258" si="142">SUM(D236:D257)</f>
        <v>0</v>
      </c>
      <c r="E258" s="153">
        <f t="shared" si="142"/>
        <v>0</v>
      </c>
      <c r="F258" s="153">
        <f t="shared" si="142"/>
        <v>0</v>
      </c>
      <c r="G258" s="153">
        <f t="shared" si="142"/>
        <v>0</v>
      </c>
      <c r="H258" s="153">
        <f t="shared" si="142"/>
        <v>0</v>
      </c>
      <c r="I258" s="153">
        <f t="shared" si="142"/>
        <v>0</v>
      </c>
      <c r="J258" s="153">
        <f t="shared" si="142"/>
        <v>0</v>
      </c>
      <c r="K258" s="153">
        <f t="shared" si="142"/>
        <v>0</v>
      </c>
      <c r="L258" s="153">
        <f t="shared" si="142"/>
        <v>0</v>
      </c>
      <c r="M258" s="153">
        <f t="shared" si="142"/>
        <v>0</v>
      </c>
      <c r="N258" s="153">
        <f t="shared" si="142"/>
        <v>0</v>
      </c>
      <c r="O258" s="153">
        <f t="shared" si="142"/>
        <v>0</v>
      </c>
      <c r="P258" s="153">
        <f t="shared" si="142"/>
        <v>0</v>
      </c>
      <c r="Q258" s="153">
        <f t="shared" si="142"/>
        <v>0</v>
      </c>
      <c r="R258" s="153">
        <f t="shared" si="142"/>
        <v>0</v>
      </c>
      <c r="S258" s="153">
        <f t="shared" si="142"/>
        <v>0</v>
      </c>
      <c r="T258" s="153">
        <f t="shared" si="142"/>
        <v>0</v>
      </c>
      <c r="U258" s="153">
        <f t="shared" si="142"/>
        <v>0</v>
      </c>
      <c r="V258" s="153">
        <f t="shared" si="142"/>
        <v>0</v>
      </c>
      <c r="W258" s="153">
        <f t="shared" si="142"/>
        <v>0</v>
      </c>
      <c r="X258" s="153">
        <f t="shared" si="142"/>
        <v>0</v>
      </c>
      <c r="Y258" s="153">
        <f t="shared" si="142"/>
        <v>0</v>
      </c>
      <c r="Z258" s="153">
        <f t="shared" si="142"/>
        <v>0</v>
      </c>
      <c r="AA258" s="153">
        <f t="shared" si="142"/>
        <v>0</v>
      </c>
      <c r="AB258" s="153">
        <f t="shared" si="142"/>
        <v>0</v>
      </c>
      <c r="AC258" s="153">
        <f t="shared" si="142"/>
        <v>0</v>
      </c>
      <c r="AD258" s="153">
        <f t="shared" si="142"/>
        <v>0</v>
      </c>
      <c r="AE258" s="153">
        <f t="shared" si="142"/>
        <v>0</v>
      </c>
      <c r="AF258" s="153">
        <f t="shared" si="142"/>
        <v>0</v>
      </c>
      <c r="AG258" s="153">
        <f t="shared" si="142"/>
        <v>0</v>
      </c>
      <c r="AH258" s="153">
        <f t="shared" si="142"/>
        <v>0</v>
      </c>
      <c r="AI258" s="153">
        <f t="shared" si="142"/>
        <v>0</v>
      </c>
      <c r="AJ258" s="153">
        <f t="shared" si="142"/>
        <v>0</v>
      </c>
      <c r="AK258" s="153">
        <f t="shared" si="142"/>
        <v>0</v>
      </c>
      <c r="AL258" s="153">
        <f t="shared" si="142"/>
        <v>0</v>
      </c>
      <c r="AM258" s="153">
        <f t="shared" si="142"/>
        <v>0</v>
      </c>
      <c r="AN258" s="153">
        <f t="shared" si="142"/>
        <v>0</v>
      </c>
      <c r="AO258" s="153">
        <f t="shared" si="142"/>
        <v>0</v>
      </c>
      <c r="AP258" s="758"/>
      <c r="AQ258" s="758"/>
      <c r="AR258" s="758"/>
    </row>
  </sheetData>
  <sheetProtection formatCells="0"/>
  <mergeCells count="132">
    <mergeCell ref="AS63:AS64"/>
    <mergeCell ref="AM234:AO234"/>
    <mergeCell ref="U234:W234"/>
    <mergeCell ref="X234:Z234"/>
    <mergeCell ref="AA234:AC234"/>
    <mergeCell ref="AD234:AF234"/>
    <mergeCell ref="AG234:AI234"/>
    <mergeCell ref="AJ234:AL234"/>
    <mergeCell ref="AM206:AO206"/>
    <mergeCell ref="C232:AG232"/>
    <mergeCell ref="X206:Z206"/>
    <mergeCell ref="AA206:AC206"/>
    <mergeCell ref="AD206:AF206"/>
    <mergeCell ref="AG206:AI206"/>
    <mergeCell ref="AJ206:AL206"/>
    <mergeCell ref="AA178:AC178"/>
    <mergeCell ref="AD178:AF178"/>
    <mergeCell ref="AG178:AI178"/>
    <mergeCell ref="AM63:AO63"/>
    <mergeCell ref="C176:AG176"/>
    <mergeCell ref="F63:H63"/>
    <mergeCell ref="I63:K63"/>
    <mergeCell ref="L63:N63"/>
    <mergeCell ref="O63:Q63"/>
    <mergeCell ref="A234:A235"/>
    <mergeCell ref="B234:B235"/>
    <mergeCell ref="C234:E234"/>
    <mergeCell ref="F234:H234"/>
    <mergeCell ref="I234:K234"/>
    <mergeCell ref="L234:N234"/>
    <mergeCell ref="O234:Q234"/>
    <mergeCell ref="R234:T234"/>
    <mergeCell ref="U206:W206"/>
    <mergeCell ref="AT180:AT182"/>
    <mergeCell ref="AU180:AU182"/>
    <mergeCell ref="AV180:BD180"/>
    <mergeCell ref="AV181:AX181"/>
    <mergeCell ref="AY181:BA181"/>
    <mergeCell ref="BB181:BD181"/>
    <mergeCell ref="AT195:AU195"/>
    <mergeCell ref="C204:AG204"/>
    <mergeCell ref="A206:A207"/>
    <mergeCell ref="B206:B207"/>
    <mergeCell ref="C206:E206"/>
    <mergeCell ref="F206:H206"/>
    <mergeCell ref="I206:K206"/>
    <mergeCell ref="L206:N206"/>
    <mergeCell ref="O206:Q206"/>
    <mergeCell ref="R206:T206"/>
    <mergeCell ref="AT177:BD177"/>
    <mergeCell ref="AA63:AC63"/>
    <mergeCell ref="AD63:AF63"/>
    <mergeCell ref="AG63:AI63"/>
    <mergeCell ref="AJ63:AL63"/>
    <mergeCell ref="AJ178:AL178"/>
    <mergeCell ref="AM178:AO178"/>
    <mergeCell ref="AT178:BD178"/>
    <mergeCell ref="A90:E90"/>
    <mergeCell ref="A178:A179"/>
    <mergeCell ref="B178:B179"/>
    <mergeCell ref="C178:E178"/>
    <mergeCell ref="F178:H178"/>
    <mergeCell ref="I178:K178"/>
    <mergeCell ref="L178:N178"/>
    <mergeCell ref="O178:Q178"/>
    <mergeCell ref="U63:W63"/>
    <mergeCell ref="X63:Z63"/>
    <mergeCell ref="R178:T178"/>
    <mergeCell ref="U178:W178"/>
    <mergeCell ref="X178:Z178"/>
    <mergeCell ref="A63:A64"/>
    <mergeCell ref="B63:B64"/>
    <mergeCell ref="C63:E63"/>
    <mergeCell ref="R63:T63"/>
    <mergeCell ref="C60:K60"/>
    <mergeCell ref="L60:T60"/>
    <mergeCell ref="U60:AC60"/>
    <mergeCell ref="AD60:AO60"/>
    <mergeCell ref="AT21:AU21"/>
    <mergeCell ref="C31:AG31"/>
    <mergeCell ref="A34:A35"/>
    <mergeCell ref="B34:B35"/>
    <mergeCell ref="C34:E34"/>
    <mergeCell ref="F34:H34"/>
    <mergeCell ref="I34:K34"/>
    <mergeCell ref="L34:N34"/>
    <mergeCell ref="O34:Q34"/>
    <mergeCell ref="R34:T34"/>
    <mergeCell ref="AM34:AO34"/>
    <mergeCell ref="U34:W34"/>
    <mergeCell ref="X34:Z34"/>
    <mergeCell ref="AA34:AC34"/>
    <mergeCell ref="AD34:AF34"/>
    <mergeCell ref="AG34:AI34"/>
    <mergeCell ref="AJ34:AL34"/>
    <mergeCell ref="AS34:AS35"/>
    <mergeCell ref="C61:K61"/>
    <mergeCell ref="AV6:BD6"/>
    <mergeCell ref="AV7:AX7"/>
    <mergeCell ref="AY7:BA7"/>
    <mergeCell ref="BB7:BD7"/>
    <mergeCell ref="U4:W4"/>
    <mergeCell ref="X4:Z4"/>
    <mergeCell ref="AA4:AC4"/>
    <mergeCell ref="AD4:AF4"/>
    <mergeCell ref="AG4:AI4"/>
    <mergeCell ref="AJ4:AL4"/>
    <mergeCell ref="AS4:AS5"/>
    <mergeCell ref="L61:T61"/>
    <mergeCell ref="U61:AC61"/>
    <mergeCell ref="AD61:AO61"/>
    <mergeCell ref="C1:K1"/>
    <mergeCell ref="L1:T1"/>
    <mergeCell ref="U1:AC1"/>
    <mergeCell ref="AT3:BD3"/>
    <mergeCell ref="A4:A5"/>
    <mergeCell ref="B4:B5"/>
    <mergeCell ref="C4:E4"/>
    <mergeCell ref="F4:H4"/>
    <mergeCell ref="I4:K4"/>
    <mergeCell ref="L4:N4"/>
    <mergeCell ref="O4:Q4"/>
    <mergeCell ref="R4:T4"/>
    <mergeCell ref="AM4:AO4"/>
    <mergeCell ref="AT4:BD4"/>
    <mergeCell ref="C2:K2"/>
    <mergeCell ref="L2:T2"/>
    <mergeCell ref="U2:AC2"/>
    <mergeCell ref="AD1:AO1"/>
    <mergeCell ref="AD2:AO2"/>
    <mergeCell ref="AT6:AT8"/>
    <mergeCell ref="AU6:AU8"/>
  </mergeCells>
  <pageMargins left="0.70866141732283505" right="0.70866141732283505" top="0.70866141732283505" bottom="0.55118110236220497" header="0.31496062992126" footer="0.31496062992126"/>
  <pageSetup scale="12" orientation="landscape" r:id="rId1"/>
  <headerFooter alignWithMargins="0"/>
  <rowBreaks count="3" manualBreakCount="3">
    <brk id="29" max="16383" man="1"/>
    <brk id="59" max="16383" man="1"/>
    <brk id="88" max="16383" man="1"/>
  </rowBreaks>
  <colBreaks count="4" manualBreakCount="4">
    <brk id="11" max="1048575" man="1"/>
    <brk id="20" max="1048575" man="1"/>
    <brk id="29" max="1048575" man="1"/>
    <brk id="4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27</vt:i4>
      </vt:variant>
    </vt:vector>
  </HeadingPairs>
  <TitlesOfParts>
    <vt:vector size="62" baseType="lpstr">
      <vt:lpstr>Sheet3</vt:lpstr>
      <vt:lpstr>Table A-1 &amp; A-2</vt:lpstr>
      <vt:lpstr>Master Table</vt:lpstr>
      <vt:lpstr>Death</vt:lpstr>
      <vt:lpstr>Table B 2 d 2</vt:lpstr>
      <vt:lpstr>Table B-1</vt:lpstr>
      <vt:lpstr>Vital Stat. </vt:lpstr>
      <vt:lpstr>New Time Gap B-3 &amp; D 3 </vt:lpstr>
      <vt:lpstr>Monthwise Birth B-4</vt:lpstr>
      <vt:lpstr>Birth</vt:lpstr>
      <vt:lpstr>Med. Attent. at Births B- 5</vt:lpstr>
      <vt:lpstr>Method of delivery B-6</vt:lpstr>
      <vt:lpstr>MC B-8</vt:lpstr>
      <vt:lpstr>Order of Birth B-7 12 13 14 15</vt:lpstr>
      <vt:lpstr>Edu. at Birth B-10 &amp; 11</vt:lpstr>
      <vt:lpstr>Occup. at Birth B 16 &amp; 17</vt:lpstr>
      <vt:lpstr>Duration of Preg B-20 </vt:lpstr>
      <vt:lpstr>Age of Mother &amp; Weight B- 21</vt:lpstr>
      <vt:lpstr>Macro1</vt:lpstr>
      <vt:lpstr>Monthwise Death -4</vt:lpstr>
      <vt:lpstr>Med. Attent. at Deaths D-5</vt:lpstr>
      <vt:lpstr>Death by age D-6</vt:lpstr>
      <vt:lpstr>Occup. of Deceased D- 7-9</vt:lpstr>
      <vt:lpstr>D-10</vt:lpstr>
      <vt:lpstr>Infant death by Age D-14</vt:lpstr>
      <vt:lpstr>Maternal D- 16</vt:lpstr>
      <vt:lpstr>Still Birth sex &amp; age S-3</vt:lpstr>
      <vt:lpstr>Still Birth dur. of Preg S-4</vt:lpstr>
      <vt:lpstr>Distt.Recr.Effici.(LOR)</vt:lpstr>
      <vt:lpstr>BR 2011-2022</vt:lpstr>
      <vt:lpstr>DR 2011-2022</vt:lpstr>
      <vt:lpstr>INF 2011-2022</vt:lpstr>
      <vt:lpstr>Live Birth By Age of Mother</vt:lpstr>
      <vt:lpstr>Live Birth by Order</vt:lpstr>
      <vt:lpstr>Expected &amp; Actual</vt:lpstr>
      <vt:lpstr>'Age of Mother &amp; Weight B- 21'!Print_Area</vt:lpstr>
      <vt:lpstr>Birth!Print_Area</vt:lpstr>
      <vt:lpstr>'BR 2011-2022'!Print_Area</vt:lpstr>
      <vt:lpstr>'D-10'!Print_Area</vt:lpstr>
      <vt:lpstr>Death!Print_Area</vt:lpstr>
      <vt:lpstr>'Death by age D-6'!Print_Area</vt:lpstr>
      <vt:lpstr>'DR 2011-2022'!Print_Area</vt:lpstr>
      <vt:lpstr>'Duration of Preg B-20 '!Print_Area</vt:lpstr>
      <vt:lpstr>'INF 2011-2022'!Print_Area</vt:lpstr>
      <vt:lpstr>'Infant death by Age D-14'!Print_Area</vt:lpstr>
      <vt:lpstr>'Live Birth by Order'!Print_Area</vt:lpstr>
      <vt:lpstr>'Maternal D- 16'!Print_Area</vt:lpstr>
      <vt:lpstr>'Med. Attent. at Births B- 5'!Print_Area</vt:lpstr>
      <vt:lpstr>'Med. Attent. at Deaths D-5'!Print_Area</vt:lpstr>
      <vt:lpstr>'Method of delivery B-6'!Print_Area</vt:lpstr>
      <vt:lpstr>'Occup. at Birth B 16 &amp; 17'!Print_Area</vt:lpstr>
      <vt:lpstr>'Occup. of Deceased D- 7-9'!Print_Area</vt:lpstr>
      <vt:lpstr>'Order of Birth B-7 12 13 14 15'!Print_Area</vt:lpstr>
      <vt:lpstr>'Still Birth dur. of Preg S-4'!Print_Area</vt:lpstr>
      <vt:lpstr>'Still Birth sex &amp; age S-3'!Print_Area</vt:lpstr>
      <vt:lpstr>'Table A-1 &amp; A-2'!Print_Area</vt:lpstr>
      <vt:lpstr>Birth!Print_Titles</vt:lpstr>
      <vt:lpstr>'D-10'!Print_Titles</vt:lpstr>
      <vt:lpstr>'Distt.Recr.Effici.(LOR)'!Print_Titles</vt:lpstr>
      <vt:lpstr>'Edu. at Birth B-10 &amp; 11'!Print_Titles</vt:lpstr>
      <vt:lpstr>'Table B 2 d 2'!Print_Titles</vt:lpstr>
      <vt:lpstr>'Vital Stat. 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Statistic</dc:creator>
  <cp:lastModifiedBy>Naresh Kumar</cp:lastModifiedBy>
  <cp:revision/>
  <cp:lastPrinted>2023-06-16T04:19:06Z</cp:lastPrinted>
  <dcterms:created xsi:type="dcterms:W3CDTF">2008-01-25T09:38:00Z</dcterms:created>
  <dcterms:modified xsi:type="dcterms:W3CDTF">2024-05-20T05:14:01Z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1033-9.1.0.4746</vt:lpwstr>
  </property>
</Properties>
</file>